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eople.ey.com/personal/augusto_diaz-leante_ferreiro_es_ey_com/Documents/Documents/BootCamp/Augusto_DiazLeante_Laboratorios/Lab2/"/>
    </mc:Choice>
  </mc:AlternateContent>
  <xr:revisionPtr revIDLastSave="50" documentId="8_{385629E9-D014-4E04-9D95-6976D24E4D5F}" xr6:coauthVersionLast="47" xr6:coauthVersionMax="47" xr10:uidLastSave="{1E6B99A5-171E-4879-8063-7408D35C3B33}"/>
  <bookViews>
    <workbookView xWindow="9510" yWindow="0" windowWidth="9780" windowHeight="11370" xr2:uid="{6FED8144-EF06-45B0-9C89-CE5E4F532D00}"/>
  </bookViews>
  <sheets>
    <sheet name="Todos" sheetId="1" r:id="rId1"/>
    <sheet name="vlookup_table" sheetId="3" r:id="rId2"/>
    <sheet name="Sheet2" sheetId="2" r:id="rId3"/>
  </sheets>
  <definedNames>
    <definedName name="ExternalData_1" localSheetId="1" hidden="1">vlookup_table!$A$1:$G$4001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10" i="1" l="1"/>
  <c r="AC9" i="1"/>
  <c r="AC8" i="1"/>
  <c r="AC7" i="1"/>
  <c r="AC5" i="1"/>
  <c r="AC6" i="1"/>
  <c r="X23" i="1" a="1"/>
  <c r="X23" i="1" s="1"/>
  <c r="X9" i="1" a="1"/>
  <c r="X9" i="1" s="1"/>
  <c r="X10" i="1" a="1"/>
  <c r="X10" i="1" s="1"/>
  <c r="X11" i="1" a="1"/>
  <c r="X11" i="1" s="1"/>
  <c r="X12" i="1" a="1"/>
  <c r="X12" i="1" s="1"/>
  <c r="X13" i="1" a="1"/>
  <c r="X13" i="1" s="1"/>
  <c r="X14" i="1" a="1"/>
  <c r="X14" i="1" s="1"/>
  <c r="X15" i="1" a="1"/>
  <c r="X15" i="1" s="1"/>
  <c r="X16" i="1" a="1"/>
  <c r="X16" i="1" s="1"/>
  <c r="X18" i="1" a="1"/>
  <c r="X18" i="1" s="1"/>
  <c r="X19" i="1" a="1"/>
  <c r="X19" i="1" s="1"/>
  <c r="X20" i="1" a="1"/>
  <c r="X20" i="1" s="1"/>
  <c r="X21" i="1" a="1"/>
  <c r="X21" i="1" s="1"/>
  <c r="X22" i="1" a="1"/>
  <c r="X22" i="1" s="1"/>
  <c r="X24" i="1" a="1"/>
  <c r="X24" i="1" s="1"/>
  <c r="X25" i="1" a="1"/>
  <c r="X25" i="1" s="1"/>
  <c r="X26" i="1" a="1"/>
  <c r="X26" i="1" s="1"/>
  <c r="X27" i="1" a="1"/>
  <c r="X27" i="1" s="1"/>
  <c r="X28" i="1" a="1"/>
  <c r="X28" i="1" s="1"/>
  <c r="X29" i="1" a="1"/>
  <c r="X29" i="1" s="1"/>
  <c r="X30" i="1" a="1"/>
  <c r="X30" i="1" s="1"/>
  <c r="X31" i="1" a="1"/>
  <c r="X31" i="1" s="1"/>
  <c r="X32" i="1" a="1"/>
  <c r="X32" i="1" s="1"/>
  <c r="X33" i="1" a="1"/>
  <c r="X33" i="1" s="1"/>
  <c r="X34" i="1" a="1"/>
  <c r="X34" i="1" s="1"/>
  <c r="X35" i="1" a="1"/>
  <c r="X35" i="1" s="1"/>
  <c r="X36" i="1" a="1"/>
  <c r="X36" i="1" s="1"/>
  <c r="X37" i="1" a="1"/>
  <c r="X37" i="1" s="1"/>
  <c r="X38" i="1" a="1"/>
  <c r="X38" i="1" s="1"/>
  <c r="X39" i="1" a="1"/>
  <c r="X39" i="1" s="1"/>
  <c r="X40" i="1" a="1"/>
  <c r="X40" i="1" s="1"/>
  <c r="X41" i="1" a="1"/>
  <c r="X41" i="1" s="1"/>
  <c r="X42" i="1" a="1"/>
  <c r="X42" i="1" s="1"/>
  <c r="X43" i="1" a="1"/>
  <c r="X43" i="1" s="1"/>
  <c r="X44" i="1" a="1"/>
  <c r="X44" i="1" s="1"/>
  <c r="X45" i="1" a="1"/>
  <c r="X45" i="1" s="1"/>
  <c r="X46" i="1" a="1"/>
  <c r="X46" i="1" s="1"/>
  <c r="X47" i="1" a="1"/>
  <c r="X47" i="1" s="1"/>
  <c r="X48" i="1" a="1"/>
  <c r="X48" i="1" s="1"/>
  <c r="X49" i="1" a="1"/>
  <c r="X49" i="1" s="1"/>
  <c r="X50" i="1" a="1"/>
  <c r="X50" i="1" s="1"/>
  <c r="X51" i="1" a="1"/>
  <c r="X51" i="1" s="1"/>
  <c r="X52" i="1" a="1"/>
  <c r="X52" i="1" s="1"/>
  <c r="X53" i="1" a="1"/>
  <c r="X53" i="1" s="1"/>
  <c r="X54" i="1" a="1"/>
  <c r="X54" i="1" s="1"/>
  <c r="X55" i="1" a="1"/>
  <c r="X55" i="1" s="1"/>
  <c r="X56" i="1" a="1"/>
  <c r="X56" i="1" s="1"/>
  <c r="X57" i="1" a="1"/>
  <c r="X57" i="1" s="1"/>
  <c r="X58" i="1" a="1"/>
  <c r="X58" i="1" s="1"/>
  <c r="X59" i="1" a="1"/>
  <c r="X59" i="1" s="1"/>
  <c r="X60" i="1" a="1"/>
  <c r="X60" i="1" s="1"/>
  <c r="X61" i="1" a="1"/>
  <c r="X61" i="1" s="1"/>
  <c r="X62" i="1" a="1"/>
  <c r="X62" i="1" s="1"/>
  <c r="X63" i="1" a="1"/>
  <c r="X63" i="1" s="1"/>
  <c r="X64" i="1" a="1"/>
  <c r="X64" i="1" s="1"/>
  <c r="X65" i="1" a="1"/>
  <c r="X65" i="1" s="1"/>
  <c r="X66" i="1" a="1"/>
  <c r="X66" i="1" s="1"/>
  <c r="X67" i="1" a="1"/>
  <c r="X67" i="1" s="1"/>
  <c r="X68" i="1" a="1"/>
  <c r="X68" i="1" s="1"/>
  <c r="X69" i="1" a="1"/>
  <c r="X69" i="1" s="1"/>
  <c r="X70" i="1" a="1"/>
  <c r="X70" i="1" s="1"/>
  <c r="X71" i="1" a="1"/>
  <c r="X71" i="1" s="1"/>
  <c r="X72" i="1" a="1"/>
  <c r="X72" i="1" s="1"/>
  <c r="X73" i="1" a="1"/>
  <c r="X73" i="1" s="1"/>
  <c r="X74" i="1" a="1"/>
  <c r="X74" i="1" s="1"/>
  <c r="X75" i="1" a="1"/>
  <c r="X75" i="1" s="1"/>
  <c r="X76" i="1" a="1"/>
  <c r="X76" i="1" s="1"/>
  <c r="X77" i="1" a="1"/>
  <c r="X77" i="1" s="1"/>
  <c r="X78" i="1" a="1"/>
  <c r="X78" i="1" s="1"/>
  <c r="X79" i="1" a="1"/>
  <c r="X79" i="1" s="1"/>
  <c r="X80" i="1" a="1"/>
  <c r="X80" i="1" s="1"/>
  <c r="X81" i="1" a="1"/>
  <c r="X81" i="1" s="1"/>
  <c r="X82" i="1" a="1"/>
  <c r="X82" i="1" s="1"/>
  <c r="X83" i="1" a="1"/>
  <c r="X83" i="1" s="1"/>
  <c r="X84" i="1" a="1"/>
  <c r="X84" i="1" s="1"/>
  <c r="X85" i="1" a="1"/>
  <c r="X85" i="1" s="1"/>
  <c r="X86" i="1" a="1"/>
  <c r="X86" i="1" s="1"/>
  <c r="X87" i="1" a="1"/>
  <c r="X87" i="1" s="1"/>
  <c r="X88" i="1" a="1"/>
  <c r="X88" i="1" s="1"/>
  <c r="X89" i="1" a="1"/>
  <c r="X89" i="1" s="1"/>
  <c r="X90" i="1" a="1"/>
  <c r="X90" i="1" s="1"/>
  <c r="X91" i="1" a="1"/>
  <c r="X91" i="1" s="1"/>
  <c r="X92" i="1" a="1"/>
  <c r="X92" i="1" s="1"/>
  <c r="X93" i="1" a="1"/>
  <c r="X93" i="1" s="1"/>
  <c r="X94" i="1" a="1"/>
  <c r="X94" i="1" s="1"/>
  <c r="X95" i="1" a="1"/>
  <c r="X95" i="1" s="1"/>
  <c r="X96" i="1" a="1"/>
  <c r="X96" i="1" s="1"/>
  <c r="X97" i="1" a="1"/>
  <c r="X97" i="1" s="1"/>
  <c r="X98" i="1" a="1"/>
  <c r="X98" i="1" s="1"/>
  <c r="X99" i="1" a="1"/>
  <c r="X99" i="1" s="1"/>
  <c r="X100" i="1" a="1"/>
  <c r="X100" i="1" s="1"/>
  <c r="X101" i="1" a="1"/>
  <c r="X101" i="1" s="1"/>
  <c r="X102" i="1" a="1"/>
  <c r="X102" i="1" s="1"/>
  <c r="X103" i="1" a="1"/>
  <c r="X103" i="1" s="1"/>
  <c r="X104" i="1" a="1"/>
  <c r="X104" i="1" s="1"/>
  <c r="X105" i="1" a="1"/>
  <c r="X105" i="1" s="1"/>
  <c r="X106" i="1" a="1"/>
  <c r="X106" i="1" s="1"/>
  <c r="X107" i="1" a="1"/>
  <c r="X107" i="1" s="1"/>
  <c r="X108" i="1" a="1"/>
  <c r="X108" i="1" s="1"/>
  <c r="X109" i="1" a="1"/>
  <c r="X109" i="1" s="1"/>
  <c r="X110" i="1" a="1"/>
  <c r="X110" i="1" s="1"/>
  <c r="X111" i="1" a="1"/>
  <c r="X111" i="1" s="1"/>
  <c r="X112" i="1" a="1"/>
  <c r="X112" i="1" s="1"/>
  <c r="X113" i="1" a="1"/>
  <c r="X113" i="1" s="1"/>
  <c r="X114" i="1" a="1"/>
  <c r="X114" i="1" s="1"/>
  <c r="X115" i="1" a="1"/>
  <c r="X115" i="1" s="1"/>
  <c r="X116" i="1" a="1"/>
  <c r="X116" i="1" s="1"/>
  <c r="X117" i="1" a="1"/>
  <c r="X117" i="1" s="1"/>
  <c r="X118" i="1" a="1"/>
  <c r="X118" i="1" s="1"/>
  <c r="X119" i="1" a="1"/>
  <c r="X119" i="1" s="1"/>
  <c r="X120" i="1" a="1"/>
  <c r="X120" i="1" s="1"/>
  <c r="X121" i="1" a="1"/>
  <c r="X121" i="1" s="1"/>
  <c r="X122" i="1" a="1"/>
  <c r="X122" i="1" s="1"/>
  <c r="X123" i="1" a="1"/>
  <c r="X123" i="1" s="1"/>
  <c r="X124" i="1" a="1"/>
  <c r="X124" i="1" s="1"/>
  <c r="X125" i="1" a="1"/>
  <c r="X125" i="1" s="1"/>
  <c r="X126" i="1" a="1"/>
  <c r="X126" i="1" s="1"/>
  <c r="X127" i="1" a="1"/>
  <c r="X127" i="1" s="1"/>
  <c r="X128" i="1" a="1"/>
  <c r="X128" i="1" s="1"/>
  <c r="X129" i="1" a="1"/>
  <c r="X129" i="1" s="1"/>
  <c r="X130" i="1" a="1"/>
  <c r="X130" i="1" s="1"/>
  <c r="X131" i="1" a="1"/>
  <c r="X131" i="1" s="1"/>
  <c r="X132" i="1" a="1"/>
  <c r="X132" i="1" s="1"/>
  <c r="X133" i="1" a="1"/>
  <c r="X133" i="1" s="1"/>
  <c r="X134" i="1" a="1"/>
  <c r="X134" i="1" s="1"/>
  <c r="X135" i="1" a="1"/>
  <c r="X135" i="1" s="1"/>
  <c r="X136" i="1" a="1"/>
  <c r="X136" i="1" s="1"/>
  <c r="X137" i="1" a="1"/>
  <c r="X137" i="1" s="1"/>
  <c r="X138" i="1" a="1"/>
  <c r="X138" i="1" s="1"/>
  <c r="X139" i="1" a="1"/>
  <c r="X139" i="1" s="1"/>
  <c r="X140" i="1" a="1"/>
  <c r="X140" i="1" s="1"/>
  <c r="X141" i="1" a="1"/>
  <c r="X141" i="1" s="1"/>
  <c r="X142" i="1" a="1"/>
  <c r="X142" i="1" s="1"/>
  <c r="X143" i="1" a="1"/>
  <c r="X143" i="1" s="1"/>
  <c r="X144" i="1" a="1"/>
  <c r="X144" i="1" s="1"/>
  <c r="X145" i="1" a="1"/>
  <c r="X145" i="1" s="1"/>
  <c r="X146" i="1" a="1"/>
  <c r="X146" i="1" s="1"/>
  <c r="X147" i="1" a="1"/>
  <c r="X147" i="1" s="1"/>
  <c r="X148" i="1" a="1"/>
  <c r="X148" i="1" s="1"/>
  <c r="X149" i="1" a="1"/>
  <c r="X149" i="1" s="1"/>
  <c r="X150" i="1" a="1"/>
  <c r="X150" i="1" s="1"/>
  <c r="X151" i="1" a="1"/>
  <c r="X151" i="1" s="1"/>
  <c r="X152" i="1" a="1"/>
  <c r="X152" i="1" s="1"/>
  <c r="X153" i="1" a="1"/>
  <c r="X153" i="1" s="1"/>
  <c r="X154" i="1" a="1"/>
  <c r="X154" i="1" s="1"/>
  <c r="X155" i="1" a="1"/>
  <c r="X155" i="1" s="1"/>
  <c r="X156" i="1" a="1"/>
  <c r="X156" i="1" s="1"/>
  <c r="X157" i="1" a="1"/>
  <c r="X157" i="1" s="1"/>
  <c r="X158" i="1" a="1"/>
  <c r="X158" i="1" s="1"/>
  <c r="X159" i="1" a="1"/>
  <c r="X159" i="1" s="1"/>
  <c r="X160" i="1" a="1"/>
  <c r="X160" i="1" s="1"/>
  <c r="X161" i="1" a="1"/>
  <c r="X161" i="1" s="1"/>
  <c r="X162" i="1" a="1"/>
  <c r="X162" i="1" s="1"/>
  <c r="X163" i="1" a="1"/>
  <c r="X163" i="1" s="1"/>
  <c r="X164" i="1" a="1"/>
  <c r="X164" i="1" s="1"/>
  <c r="X165" i="1" a="1"/>
  <c r="X165" i="1" s="1"/>
  <c r="X166" i="1" a="1"/>
  <c r="X166" i="1" s="1"/>
  <c r="X167" i="1" a="1"/>
  <c r="X167" i="1" s="1"/>
  <c r="X168" i="1" a="1"/>
  <c r="X168" i="1" s="1"/>
  <c r="X169" i="1" a="1"/>
  <c r="X169" i="1" s="1"/>
  <c r="X170" i="1" a="1"/>
  <c r="X170" i="1" s="1"/>
  <c r="X171" i="1" a="1"/>
  <c r="X171" i="1" s="1"/>
  <c r="X172" i="1" a="1"/>
  <c r="X172" i="1" s="1"/>
  <c r="X173" i="1" a="1"/>
  <c r="X173" i="1" s="1"/>
  <c r="X174" i="1" a="1"/>
  <c r="X174" i="1" s="1"/>
  <c r="X175" i="1" a="1"/>
  <c r="X175" i="1" s="1"/>
  <c r="X176" i="1" a="1"/>
  <c r="X176" i="1"/>
  <c r="X177" i="1" a="1"/>
  <c r="X177" i="1" s="1"/>
  <c r="X178" i="1" a="1"/>
  <c r="X178" i="1" s="1"/>
  <c r="X179" i="1" a="1"/>
  <c r="X179" i="1" s="1"/>
  <c r="X180" i="1" a="1"/>
  <c r="X180" i="1" s="1"/>
  <c r="X181" i="1" a="1"/>
  <c r="X181" i="1" s="1"/>
  <c r="X182" i="1" a="1"/>
  <c r="X182" i="1" s="1"/>
  <c r="X183" i="1" a="1"/>
  <c r="X183" i="1" s="1"/>
  <c r="X184" i="1" a="1"/>
  <c r="X184" i="1" s="1"/>
  <c r="X185" i="1" a="1"/>
  <c r="X185" i="1" s="1"/>
  <c r="X186" i="1" a="1"/>
  <c r="X186" i="1" s="1"/>
  <c r="X187" i="1" a="1"/>
  <c r="X187" i="1" s="1"/>
  <c r="X188" i="1" a="1"/>
  <c r="X188" i="1" s="1"/>
  <c r="X189" i="1" a="1"/>
  <c r="X189" i="1" s="1"/>
  <c r="X190" i="1" a="1"/>
  <c r="X190" i="1" s="1"/>
  <c r="X191" i="1" a="1"/>
  <c r="X191" i="1" s="1"/>
  <c r="X192" i="1" a="1"/>
  <c r="X192" i="1" s="1"/>
  <c r="X193" i="1" a="1"/>
  <c r="X193" i="1" s="1"/>
  <c r="X194" i="1" a="1"/>
  <c r="X194" i="1" s="1"/>
  <c r="X195" i="1" a="1"/>
  <c r="X195" i="1" s="1"/>
  <c r="X196" i="1" a="1"/>
  <c r="X196" i="1" s="1"/>
  <c r="X197" i="1" a="1"/>
  <c r="X197" i="1" s="1"/>
  <c r="X198" i="1" a="1"/>
  <c r="X198" i="1" s="1"/>
  <c r="X199" i="1" a="1"/>
  <c r="X199" i="1" s="1"/>
  <c r="X200" i="1" a="1"/>
  <c r="X200" i="1" s="1"/>
  <c r="X201" i="1" a="1"/>
  <c r="X201" i="1" s="1"/>
  <c r="X202" i="1" a="1"/>
  <c r="X202" i="1" s="1"/>
  <c r="X203" i="1" a="1"/>
  <c r="X203" i="1" s="1"/>
  <c r="X204" i="1" a="1"/>
  <c r="X204" i="1" s="1"/>
  <c r="X205" i="1" a="1"/>
  <c r="X205" i="1" s="1"/>
  <c r="X206" i="1" a="1"/>
  <c r="X206" i="1" s="1"/>
  <c r="X207" i="1" a="1"/>
  <c r="X207" i="1" s="1"/>
  <c r="X208" i="1" a="1"/>
  <c r="X208" i="1" s="1"/>
  <c r="X209" i="1" a="1"/>
  <c r="X209" i="1" s="1"/>
  <c r="X210" i="1" a="1"/>
  <c r="X210" i="1" s="1"/>
  <c r="X211" i="1" a="1"/>
  <c r="X211" i="1" s="1"/>
  <c r="X212" i="1" a="1"/>
  <c r="X212" i="1" s="1"/>
  <c r="X213" i="1" a="1"/>
  <c r="X213" i="1" s="1"/>
  <c r="X214" i="1" a="1"/>
  <c r="X214" i="1" s="1"/>
  <c r="X215" i="1" a="1"/>
  <c r="X215" i="1" s="1"/>
  <c r="X216" i="1" a="1"/>
  <c r="X216" i="1" s="1"/>
  <c r="X217" i="1" a="1"/>
  <c r="X217" i="1" s="1"/>
  <c r="X218" i="1" a="1"/>
  <c r="X218" i="1" s="1"/>
  <c r="X219" i="1" a="1"/>
  <c r="X219" i="1" s="1"/>
  <c r="X220" i="1" a="1"/>
  <c r="X220" i="1" s="1"/>
  <c r="X221" i="1" a="1"/>
  <c r="X221" i="1" s="1"/>
  <c r="X222" i="1" a="1"/>
  <c r="X222" i="1" s="1"/>
  <c r="X223" i="1" a="1"/>
  <c r="X223" i="1" s="1"/>
  <c r="X224" i="1" a="1"/>
  <c r="X224" i="1" s="1"/>
  <c r="X225" i="1" a="1"/>
  <c r="X225" i="1" s="1"/>
  <c r="X226" i="1" a="1"/>
  <c r="X226" i="1" s="1"/>
  <c r="X227" i="1" a="1"/>
  <c r="X227" i="1" s="1"/>
  <c r="X228" i="1" a="1"/>
  <c r="X228" i="1" s="1"/>
  <c r="X229" i="1" a="1"/>
  <c r="X229" i="1" s="1"/>
  <c r="X230" i="1" a="1"/>
  <c r="X230" i="1" s="1"/>
  <c r="X231" i="1" a="1"/>
  <c r="X231" i="1" s="1"/>
  <c r="X232" i="1" a="1"/>
  <c r="X232" i="1" s="1"/>
  <c r="X233" i="1" a="1"/>
  <c r="X233" i="1" s="1"/>
  <c r="X234" i="1" a="1"/>
  <c r="X234" i="1" s="1"/>
  <c r="X235" i="1" a="1"/>
  <c r="X235" i="1" s="1"/>
  <c r="X236" i="1" a="1"/>
  <c r="X236" i="1" s="1"/>
  <c r="X237" i="1" a="1"/>
  <c r="X237" i="1" s="1"/>
  <c r="X238" i="1" a="1"/>
  <c r="X238" i="1" s="1"/>
  <c r="X239" i="1" a="1"/>
  <c r="X239" i="1" s="1"/>
  <c r="X240" i="1" a="1"/>
  <c r="X240" i="1" s="1"/>
  <c r="X241" i="1" a="1"/>
  <c r="X241" i="1" s="1"/>
  <c r="X242" i="1" a="1"/>
  <c r="X242" i="1" s="1"/>
  <c r="X243" i="1" a="1"/>
  <c r="X243" i="1" s="1"/>
  <c r="X244" i="1" a="1"/>
  <c r="X244" i="1" s="1"/>
  <c r="X245" i="1" a="1"/>
  <c r="X245" i="1" s="1"/>
  <c r="X246" i="1" a="1"/>
  <c r="X246" i="1" s="1"/>
  <c r="X247" i="1" a="1"/>
  <c r="X247" i="1" s="1"/>
  <c r="X248" i="1" a="1"/>
  <c r="X248" i="1" s="1"/>
  <c r="X249" i="1" a="1"/>
  <c r="X249" i="1" s="1"/>
  <c r="X250" i="1" a="1"/>
  <c r="X250" i="1" s="1"/>
  <c r="X251" i="1" a="1"/>
  <c r="X251" i="1" s="1"/>
  <c r="X252" i="1" a="1"/>
  <c r="X252" i="1" s="1"/>
  <c r="X253" i="1" a="1"/>
  <c r="X253" i="1" s="1"/>
  <c r="X254" i="1" a="1"/>
  <c r="X254" i="1" s="1"/>
  <c r="X255" i="1" a="1"/>
  <c r="X255" i="1" s="1"/>
  <c r="X256" i="1" a="1"/>
  <c r="X256" i="1" s="1"/>
  <c r="X257" i="1" a="1"/>
  <c r="X257" i="1" s="1"/>
  <c r="X258" i="1" a="1"/>
  <c r="X258" i="1" s="1"/>
  <c r="X259" i="1" a="1"/>
  <c r="X259" i="1" s="1"/>
  <c r="X260" i="1" a="1"/>
  <c r="X260" i="1" s="1"/>
  <c r="X261" i="1" a="1"/>
  <c r="X261" i="1" s="1"/>
  <c r="X262" i="1" a="1"/>
  <c r="X262" i="1" s="1"/>
  <c r="X263" i="1" a="1"/>
  <c r="X263" i="1" s="1"/>
  <c r="X264" i="1" a="1"/>
  <c r="X264" i="1" s="1"/>
  <c r="X265" i="1" a="1"/>
  <c r="X265" i="1" s="1"/>
  <c r="X266" i="1" a="1"/>
  <c r="X266" i="1" s="1"/>
  <c r="X267" i="1" a="1"/>
  <c r="X267" i="1" s="1"/>
  <c r="X268" i="1" a="1"/>
  <c r="X268" i="1" s="1"/>
  <c r="X269" i="1" a="1"/>
  <c r="X269" i="1" s="1"/>
  <c r="X270" i="1" a="1"/>
  <c r="X270" i="1" s="1"/>
  <c r="X271" i="1" a="1"/>
  <c r="X271" i="1" s="1"/>
  <c r="X272" i="1" a="1"/>
  <c r="X272" i="1" s="1"/>
  <c r="X273" i="1" a="1"/>
  <c r="X273" i="1" s="1"/>
  <c r="X274" i="1" a="1"/>
  <c r="X274" i="1" s="1"/>
  <c r="X275" i="1" a="1"/>
  <c r="X275" i="1" s="1"/>
  <c r="X276" i="1" a="1"/>
  <c r="X276" i="1" s="1"/>
  <c r="X277" i="1" a="1"/>
  <c r="X277" i="1" s="1"/>
  <c r="X278" i="1" a="1"/>
  <c r="X278" i="1" s="1"/>
  <c r="X279" i="1" a="1"/>
  <c r="X279" i="1" s="1"/>
  <c r="X280" i="1" a="1"/>
  <c r="X280" i="1" s="1"/>
  <c r="X281" i="1" a="1"/>
  <c r="X281" i="1" s="1"/>
  <c r="X282" i="1" a="1"/>
  <c r="X282" i="1" s="1"/>
  <c r="X283" i="1" a="1"/>
  <c r="X283" i="1" s="1"/>
  <c r="X284" i="1" a="1"/>
  <c r="X284" i="1" s="1"/>
  <c r="X285" i="1" a="1"/>
  <c r="X285" i="1" s="1"/>
  <c r="X286" i="1" a="1"/>
  <c r="X286" i="1" s="1"/>
  <c r="X287" i="1" a="1"/>
  <c r="X287" i="1" s="1"/>
  <c r="X288" i="1" a="1"/>
  <c r="X288" i="1" s="1"/>
  <c r="X289" i="1" a="1"/>
  <c r="X289" i="1" s="1"/>
  <c r="X290" i="1" a="1"/>
  <c r="X290" i="1" s="1"/>
  <c r="X291" i="1" a="1"/>
  <c r="X291" i="1" s="1"/>
  <c r="X292" i="1" a="1"/>
  <c r="X292" i="1" s="1"/>
  <c r="X293" i="1" a="1"/>
  <c r="X293" i="1" s="1"/>
  <c r="X294" i="1" a="1"/>
  <c r="X294" i="1" s="1"/>
  <c r="X295" i="1" a="1"/>
  <c r="X295" i="1" s="1"/>
  <c r="X296" i="1" a="1"/>
  <c r="X296" i="1" s="1"/>
  <c r="X297" i="1" a="1"/>
  <c r="X297" i="1" s="1"/>
  <c r="X298" i="1" a="1"/>
  <c r="X298" i="1" s="1"/>
  <c r="X299" i="1" a="1"/>
  <c r="X299" i="1" s="1"/>
  <c r="X300" i="1" a="1"/>
  <c r="X300" i="1" s="1"/>
  <c r="X301" i="1" a="1"/>
  <c r="X301" i="1" s="1"/>
  <c r="X302" i="1" a="1"/>
  <c r="X302" i="1" s="1"/>
  <c r="X303" i="1" a="1"/>
  <c r="X303" i="1" s="1"/>
  <c r="X304" i="1" a="1"/>
  <c r="X304" i="1" s="1"/>
  <c r="X305" i="1" a="1"/>
  <c r="X305" i="1" s="1"/>
  <c r="X306" i="1" a="1"/>
  <c r="X306" i="1" s="1"/>
  <c r="X307" i="1" a="1"/>
  <c r="X307" i="1" s="1"/>
  <c r="X308" i="1" a="1"/>
  <c r="X308" i="1" s="1"/>
  <c r="X309" i="1" a="1"/>
  <c r="X309" i="1" s="1"/>
  <c r="X310" i="1" a="1"/>
  <c r="X310" i="1" s="1"/>
  <c r="X311" i="1" a="1"/>
  <c r="X311" i="1" s="1"/>
  <c r="X312" i="1" a="1"/>
  <c r="X312" i="1" s="1"/>
  <c r="X313" i="1" a="1"/>
  <c r="X313" i="1" s="1"/>
  <c r="X314" i="1" a="1"/>
  <c r="X314" i="1" s="1"/>
  <c r="X315" i="1" a="1"/>
  <c r="X315" i="1" s="1"/>
  <c r="X316" i="1" a="1"/>
  <c r="X316" i="1" s="1"/>
  <c r="X317" i="1" a="1"/>
  <c r="X317" i="1" s="1"/>
  <c r="X318" i="1" a="1"/>
  <c r="X318" i="1" s="1"/>
  <c r="X319" i="1" a="1"/>
  <c r="X319" i="1" s="1"/>
  <c r="X320" i="1" a="1"/>
  <c r="X320" i="1" s="1"/>
  <c r="X321" i="1" a="1"/>
  <c r="X321" i="1" s="1"/>
  <c r="X322" i="1" a="1"/>
  <c r="X322" i="1" s="1"/>
  <c r="X323" i="1" a="1"/>
  <c r="X323" i="1" s="1"/>
  <c r="X324" i="1" a="1"/>
  <c r="X324" i="1" s="1"/>
  <c r="X325" i="1" a="1"/>
  <c r="X325" i="1" s="1"/>
  <c r="X326" i="1" a="1"/>
  <c r="X326" i="1" s="1"/>
  <c r="X327" i="1" a="1"/>
  <c r="X327" i="1" s="1"/>
  <c r="X328" i="1" a="1"/>
  <c r="X328" i="1" s="1"/>
  <c r="X329" i="1" a="1"/>
  <c r="X329" i="1" s="1"/>
  <c r="X330" i="1" a="1"/>
  <c r="X330" i="1" s="1"/>
  <c r="X331" i="1" a="1"/>
  <c r="X331" i="1" s="1"/>
  <c r="X332" i="1" a="1"/>
  <c r="X332" i="1" s="1"/>
  <c r="X333" i="1" a="1"/>
  <c r="X333" i="1" s="1"/>
  <c r="X334" i="1" a="1"/>
  <c r="X334" i="1" s="1"/>
  <c r="X335" i="1" a="1"/>
  <c r="X335" i="1" s="1"/>
  <c r="X336" i="1" a="1"/>
  <c r="X336" i="1" s="1"/>
  <c r="X337" i="1" a="1"/>
  <c r="X337" i="1" s="1"/>
  <c r="X338" i="1" a="1"/>
  <c r="X338" i="1" s="1"/>
  <c r="X339" i="1" a="1"/>
  <c r="X339" i="1" s="1"/>
  <c r="X340" i="1" a="1"/>
  <c r="X340" i="1" s="1"/>
  <c r="X341" i="1" a="1"/>
  <c r="X341" i="1" s="1"/>
  <c r="X342" i="1" a="1"/>
  <c r="X342" i="1" s="1"/>
  <c r="X343" i="1" a="1"/>
  <c r="X343" i="1" s="1"/>
  <c r="X344" i="1" a="1"/>
  <c r="X344" i="1" s="1"/>
  <c r="X345" i="1" a="1"/>
  <c r="X345" i="1" s="1"/>
  <c r="X346" i="1" a="1"/>
  <c r="X346" i="1" s="1"/>
  <c r="X347" i="1" a="1"/>
  <c r="X347" i="1" s="1"/>
  <c r="X348" i="1" a="1"/>
  <c r="X348" i="1" s="1"/>
  <c r="X349" i="1" a="1"/>
  <c r="X349" i="1" s="1"/>
  <c r="X350" i="1" a="1"/>
  <c r="X350" i="1" s="1"/>
  <c r="X351" i="1" a="1"/>
  <c r="X351" i="1" s="1"/>
  <c r="X352" i="1" a="1"/>
  <c r="X352" i="1" s="1"/>
  <c r="X353" i="1" a="1"/>
  <c r="X353" i="1" s="1"/>
  <c r="X354" i="1" a="1"/>
  <c r="X354" i="1" s="1"/>
  <c r="X355" i="1" a="1"/>
  <c r="X355" i="1" s="1"/>
  <c r="X356" i="1" a="1"/>
  <c r="X356" i="1" s="1"/>
  <c r="X357" i="1" a="1"/>
  <c r="X357" i="1" s="1"/>
  <c r="X358" i="1" a="1"/>
  <c r="X358" i="1" s="1"/>
  <c r="X359" i="1" a="1"/>
  <c r="X359" i="1" s="1"/>
  <c r="X360" i="1" a="1"/>
  <c r="X360" i="1" s="1"/>
  <c r="X361" i="1" a="1"/>
  <c r="X361" i="1" s="1"/>
  <c r="X362" i="1" a="1"/>
  <c r="X362" i="1" s="1"/>
  <c r="X363" i="1" a="1"/>
  <c r="X363" i="1" s="1"/>
  <c r="X364" i="1" a="1"/>
  <c r="X364" i="1" s="1"/>
  <c r="X365" i="1" a="1"/>
  <c r="X365" i="1" s="1"/>
  <c r="X366" i="1" a="1"/>
  <c r="X366" i="1" s="1"/>
  <c r="X367" i="1" a="1"/>
  <c r="X367" i="1" s="1"/>
  <c r="X368" i="1" a="1"/>
  <c r="X368" i="1" s="1"/>
  <c r="X369" i="1" a="1"/>
  <c r="X369" i="1" s="1"/>
  <c r="X370" i="1" a="1"/>
  <c r="X370" i="1" s="1"/>
  <c r="X371" i="1" a="1"/>
  <c r="X371" i="1" s="1"/>
  <c r="X372" i="1" a="1"/>
  <c r="X372" i="1" s="1"/>
  <c r="X373" i="1" a="1"/>
  <c r="X373" i="1" s="1"/>
  <c r="X374" i="1" a="1"/>
  <c r="X374" i="1" s="1"/>
  <c r="X375" i="1" a="1"/>
  <c r="X375" i="1" s="1"/>
  <c r="X376" i="1" a="1"/>
  <c r="X376" i="1" s="1"/>
  <c r="X377" i="1" a="1"/>
  <c r="X377" i="1" s="1"/>
  <c r="X378" i="1" a="1"/>
  <c r="X378" i="1" s="1"/>
  <c r="X379" i="1" a="1"/>
  <c r="X379" i="1" s="1"/>
  <c r="X380" i="1" a="1"/>
  <c r="X380" i="1" s="1"/>
  <c r="X381" i="1" a="1"/>
  <c r="X381" i="1" s="1"/>
  <c r="X382" i="1" a="1"/>
  <c r="X382" i="1" s="1"/>
  <c r="X383" i="1" a="1"/>
  <c r="X383" i="1" s="1"/>
  <c r="X384" i="1" a="1"/>
  <c r="X384" i="1" s="1"/>
  <c r="X385" i="1" a="1"/>
  <c r="X385" i="1" s="1"/>
  <c r="X386" i="1" a="1"/>
  <c r="X386" i="1" s="1"/>
  <c r="X387" i="1" a="1"/>
  <c r="X387" i="1" s="1"/>
  <c r="X388" i="1" a="1"/>
  <c r="X388" i="1" s="1"/>
  <c r="X389" i="1" a="1"/>
  <c r="X389" i="1" s="1"/>
  <c r="X390" i="1" a="1"/>
  <c r="X390" i="1" s="1"/>
  <c r="X391" i="1" a="1"/>
  <c r="X391" i="1" s="1"/>
  <c r="X392" i="1" a="1"/>
  <c r="X392" i="1" s="1"/>
  <c r="X393" i="1" a="1"/>
  <c r="X393" i="1" s="1"/>
  <c r="X394" i="1" a="1"/>
  <c r="X394" i="1" s="1"/>
  <c r="X395" i="1" a="1"/>
  <c r="X395" i="1" s="1"/>
  <c r="X396" i="1" a="1"/>
  <c r="X396" i="1" s="1"/>
  <c r="X397" i="1" a="1"/>
  <c r="X397" i="1" s="1"/>
  <c r="X398" i="1" a="1"/>
  <c r="X398" i="1" s="1"/>
  <c r="X399" i="1" a="1"/>
  <c r="X399" i="1" s="1"/>
  <c r="X400" i="1" a="1"/>
  <c r="X400" i="1" s="1"/>
  <c r="X401" i="1" a="1"/>
  <c r="X401" i="1" s="1"/>
  <c r="X402" i="1" a="1"/>
  <c r="X402" i="1" s="1"/>
  <c r="X403" i="1" a="1"/>
  <c r="X403" i="1" s="1"/>
  <c r="X404" i="1" a="1"/>
  <c r="X404" i="1" s="1"/>
  <c r="X405" i="1" a="1"/>
  <c r="X405" i="1" s="1"/>
  <c r="X406" i="1" a="1"/>
  <c r="X406" i="1" s="1"/>
  <c r="X407" i="1" a="1"/>
  <c r="X407" i="1" s="1"/>
  <c r="X408" i="1" a="1"/>
  <c r="X408" i="1" s="1"/>
  <c r="X409" i="1" a="1"/>
  <c r="X409" i="1" s="1"/>
  <c r="X410" i="1" a="1"/>
  <c r="X410" i="1" s="1"/>
  <c r="X411" i="1" a="1"/>
  <c r="X411" i="1" s="1"/>
  <c r="X412" i="1" a="1"/>
  <c r="X412" i="1" s="1"/>
  <c r="X413" i="1" a="1"/>
  <c r="X413" i="1" s="1"/>
  <c r="X414" i="1" a="1"/>
  <c r="X414" i="1" s="1"/>
  <c r="X415" i="1" a="1"/>
  <c r="X415" i="1" s="1"/>
  <c r="X416" i="1" a="1"/>
  <c r="X416" i="1" s="1"/>
  <c r="X417" i="1" a="1"/>
  <c r="X417" i="1" s="1"/>
  <c r="X418" i="1" a="1"/>
  <c r="X418" i="1" s="1"/>
  <c r="X419" i="1" a="1"/>
  <c r="X419" i="1" s="1"/>
  <c r="X420" i="1" a="1"/>
  <c r="X420" i="1" s="1"/>
  <c r="X421" i="1" a="1"/>
  <c r="X421" i="1" s="1"/>
  <c r="X422" i="1" a="1"/>
  <c r="X422" i="1" s="1"/>
  <c r="X423" i="1" a="1"/>
  <c r="X423" i="1" s="1"/>
  <c r="X424" i="1" a="1"/>
  <c r="X424" i="1" s="1"/>
  <c r="X425" i="1" a="1"/>
  <c r="X425" i="1" s="1"/>
  <c r="X426" i="1" a="1"/>
  <c r="X426" i="1" s="1"/>
  <c r="X427" i="1" a="1"/>
  <c r="X427" i="1" s="1"/>
  <c r="X428" i="1" a="1"/>
  <c r="X428" i="1" s="1"/>
  <c r="X429" i="1" a="1"/>
  <c r="X429" i="1" s="1"/>
  <c r="X430" i="1" a="1"/>
  <c r="X430" i="1" s="1"/>
  <c r="X431" i="1" a="1"/>
  <c r="X431" i="1" s="1"/>
  <c r="X432" i="1" a="1"/>
  <c r="X432" i="1" s="1"/>
  <c r="X433" i="1" a="1"/>
  <c r="X433" i="1" s="1"/>
  <c r="X434" i="1" a="1"/>
  <c r="X434" i="1" s="1"/>
  <c r="X435" i="1" a="1"/>
  <c r="X435" i="1" s="1"/>
  <c r="X436" i="1" a="1"/>
  <c r="X436" i="1" s="1"/>
  <c r="X437" i="1" a="1"/>
  <c r="X437" i="1" s="1"/>
  <c r="X438" i="1" a="1"/>
  <c r="X438" i="1" s="1"/>
  <c r="X439" i="1" a="1"/>
  <c r="X439" i="1" s="1"/>
  <c r="X440" i="1" a="1"/>
  <c r="X440" i="1" s="1"/>
  <c r="X441" i="1" a="1"/>
  <c r="X441" i="1" s="1"/>
  <c r="X442" i="1" a="1"/>
  <c r="X442" i="1" s="1"/>
  <c r="X443" i="1" a="1"/>
  <c r="X443" i="1" s="1"/>
  <c r="X444" i="1" a="1"/>
  <c r="X444" i="1" s="1"/>
  <c r="X445" i="1" a="1"/>
  <c r="X445" i="1" s="1"/>
  <c r="X446" i="1" a="1"/>
  <c r="X446" i="1" s="1"/>
  <c r="X447" i="1" a="1"/>
  <c r="X447" i="1" s="1"/>
  <c r="X448" i="1" a="1"/>
  <c r="X448" i="1" s="1"/>
  <c r="X449" i="1" a="1"/>
  <c r="X449" i="1" s="1"/>
  <c r="X450" i="1" a="1"/>
  <c r="X450" i="1" s="1"/>
  <c r="X451" i="1" a="1"/>
  <c r="X451" i="1" s="1"/>
  <c r="X452" i="1" a="1"/>
  <c r="X452" i="1" s="1"/>
  <c r="X453" i="1" a="1"/>
  <c r="X453" i="1" s="1"/>
  <c r="X454" i="1" a="1"/>
  <c r="X454" i="1" s="1"/>
  <c r="X455" i="1" a="1"/>
  <c r="X455" i="1" s="1"/>
  <c r="X456" i="1" a="1"/>
  <c r="X456" i="1" s="1"/>
  <c r="X457" i="1" a="1"/>
  <c r="X457" i="1" s="1"/>
  <c r="X458" i="1" a="1"/>
  <c r="X458" i="1" s="1"/>
  <c r="X459" i="1" a="1"/>
  <c r="X459" i="1" s="1"/>
  <c r="X460" i="1" a="1"/>
  <c r="X460" i="1" s="1"/>
  <c r="X461" i="1" a="1"/>
  <c r="X461" i="1" s="1"/>
  <c r="X462" i="1" a="1"/>
  <c r="X462" i="1" s="1"/>
  <c r="X463" i="1" a="1"/>
  <c r="X463" i="1" s="1"/>
  <c r="X464" i="1" a="1"/>
  <c r="X464" i="1" s="1"/>
  <c r="X465" i="1" a="1"/>
  <c r="X465" i="1" s="1"/>
  <c r="X466" i="1" a="1"/>
  <c r="X466" i="1" s="1"/>
  <c r="X467" i="1" a="1"/>
  <c r="X467" i="1" s="1"/>
  <c r="X468" i="1" a="1"/>
  <c r="X468" i="1" s="1"/>
  <c r="X469" i="1" a="1"/>
  <c r="X469" i="1" s="1"/>
  <c r="X470" i="1" a="1"/>
  <c r="X470" i="1" s="1"/>
  <c r="X471" i="1" a="1"/>
  <c r="X471" i="1" s="1"/>
  <c r="X472" i="1" a="1"/>
  <c r="X472" i="1" s="1"/>
  <c r="X473" i="1" a="1"/>
  <c r="X473" i="1" s="1"/>
  <c r="X474" i="1" a="1"/>
  <c r="X474" i="1" s="1"/>
  <c r="X475" i="1" a="1"/>
  <c r="X475" i="1" s="1"/>
  <c r="X476" i="1" a="1"/>
  <c r="X476" i="1" s="1"/>
  <c r="X477" i="1" a="1"/>
  <c r="X477" i="1" s="1"/>
  <c r="X478" i="1" a="1"/>
  <c r="X478" i="1" s="1"/>
  <c r="X479" i="1" a="1"/>
  <c r="X479" i="1" s="1"/>
  <c r="X480" i="1" a="1"/>
  <c r="X480" i="1" s="1"/>
  <c r="X481" i="1" a="1"/>
  <c r="X481" i="1" s="1"/>
  <c r="X482" i="1" a="1"/>
  <c r="X482" i="1" s="1"/>
  <c r="X483" i="1" a="1"/>
  <c r="X483" i="1" s="1"/>
  <c r="X484" i="1" a="1"/>
  <c r="X484" i="1" s="1"/>
  <c r="X485" i="1" a="1"/>
  <c r="X485" i="1" s="1"/>
  <c r="X486" i="1" a="1"/>
  <c r="X486" i="1" s="1"/>
  <c r="X487" i="1" a="1"/>
  <c r="X487" i="1" s="1"/>
  <c r="X488" i="1" a="1"/>
  <c r="X488" i="1" s="1"/>
  <c r="X489" i="1" a="1"/>
  <c r="X489" i="1" s="1"/>
  <c r="X490" i="1" a="1"/>
  <c r="X490" i="1" s="1"/>
  <c r="X491" i="1" a="1"/>
  <c r="X491" i="1" s="1"/>
  <c r="X492" i="1" a="1"/>
  <c r="X492" i="1" s="1"/>
  <c r="X493" i="1" a="1"/>
  <c r="X493" i="1" s="1"/>
  <c r="X494" i="1" a="1"/>
  <c r="X494" i="1" s="1"/>
  <c r="X495" i="1" a="1"/>
  <c r="X495" i="1" s="1"/>
  <c r="X496" i="1" a="1"/>
  <c r="X496" i="1" s="1"/>
  <c r="X497" i="1" a="1"/>
  <c r="X497" i="1" s="1"/>
  <c r="X498" i="1" a="1"/>
  <c r="X498" i="1" s="1"/>
  <c r="X499" i="1" a="1"/>
  <c r="X499" i="1" s="1"/>
  <c r="X500" i="1" a="1"/>
  <c r="X500" i="1" s="1"/>
  <c r="X501" i="1" a="1"/>
  <c r="X501" i="1" s="1"/>
  <c r="X502" i="1" a="1"/>
  <c r="X502" i="1" s="1"/>
  <c r="X503" i="1" a="1"/>
  <c r="X503" i="1" s="1"/>
  <c r="X504" i="1" a="1"/>
  <c r="X504" i="1" s="1"/>
  <c r="X505" i="1" a="1"/>
  <c r="X505" i="1" s="1"/>
  <c r="X506" i="1" a="1"/>
  <c r="X506" i="1" s="1"/>
  <c r="X507" i="1" a="1"/>
  <c r="X507" i="1" s="1"/>
  <c r="X508" i="1" a="1"/>
  <c r="X508" i="1" s="1"/>
  <c r="X509" i="1" a="1"/>
  <c r="X509" i="1" s="1"/>
  <c r="X510" i="1" a="1"/>
  <c r="X510" i="1" s="1"/>
  <c r="X511" i="1" a="1"/>
  <c r="X511" i="1" s="1"/>
  <c r="X512" i="1" a="1"/>
  <c r="X512" i="1" s="1"/>
  <c r="X513" i="1" a="1"/>
  <c r="X513" i="1" s="1"/>
  <c r="X514" i="1" a="1"/>
  <c r="X514" i="1" s="1"/>
  <c r="X515" i="1" a="1"/>
  <c r="X515" i="1" s="1"/>
  <c r="X516" i="1" a="1"/>
  <c r="X516" i="1" s="1"/>
  <c r="X517" i="1" a="1"/>
  <c r="X517" i="1" s="1"/>
  <c r="X518" i="1" a="1"/>
  <c r="X518" i="1" s="1"/>
  <c r="X519" i="1" a="1"/>
  <c r="X519" i="1" s="1"/>
  <c r="X520" i="1" a="1"/>
  <c r="X520" i="1" s="1"/>
  <c r="X521" i="1" a="1"/>
  <c r="X521" i="1" s="1"/>
  <c r="X522" i="1" a="1"/>
  <c r="X522" i="1" s="1"/>
  <c r="X523" i="1" a="1"/>
  <c r="X523" i="1" s="1"/>
  <c r="X524" i="1" a="1"/>
  <c r="X524" i="1" s="1"/>
  <c r="X525" i="1" a="1"/>
  <c r="X525" i="1" s="1"/>
  <c r="X526" i="1" a="1"/>
  <c r="X526" i="1" s="1"/>
  <c r="X527" i="1" a="1"/>
  <c r="X527" i="1" s="1"/>
  <c r="X528" i="1" a="1"/>
  <c r="X528" i="1" s="1"/>
  <c r="X529" i="1" a="1"/>
  <c r="X529" i="1" s="1"/>
  <c r="X530" i="1" a="1"/>
  <c r="X530" i="1" s="1"/>
  <c r="X531" i="1" a="1"/>
  <c r="X531" i="1" s="1"/>
  <c r="X532" i="1" a="1"/>
  <c r="X532" i="1" s="1"/>
  <c r="X533" i="1" a="1"/>
  <c r="X533" i="1" s="1"/>
  <c r="X534" i="1" a="1"/>
  <c r="X534" i="1" s="1"/>
  <c r="X535" i="1" a="1"/>
  <c r="X535" i="1" s="1"/>
  <c r="X536" i="1" a="1"/>
  <c r="X536" i="1" s="1"/>
  <c r="X537" i="1" a="1"/>
  <c r="X537" i="1" s="1"/>
  <c r="X538" i="1" a="1"/>
  <c r="X538" i="1" s="1"/>
  <c r="X539" i="1" a="1"/>
  <c r="X539" i="1" s="1"/>
  <c r="X540" i="1" a="1"/>
  <c r="X540" i="1" s="1"/>
  <c r="X541" i="1" a="1"/>
  <c r="X541" i="1" s="1"/>
  <c r="X542" i="1" a="1"/>
  <c r="X542" i="1" s="1"/>
  <c r="X543" i="1" a="1"/>
  <c r="X543" i="1" s="1"/>
  <c r="X544" i="1" a="1"/>
  <c r="X544" i="1" s="1"/>
  <c r="X545" i="1" a="1"/>
  <c r="X545" i="1" s="1"/>
  <c r="X546" i="1" a="1"/>
  <c r="X546" i="1" s="1"/>
  <c r="X547" i="1" a="1"/>
  <c r="X547" i="1" s="1"/>
  <c r="X548" i="1" a="1"/>
  <c r="X548" i="1" s="1"/>
  <c r="X549" i="1" a="1"/>
  <c r="X549" i="1" s="1"/>
  <c r="X550" i="1" a="1"/>
  <c r="X550" i="1" s="1"/>
  <c r="X551" i="1" a="1"/>
  <c r="X551" i="1" s="1"/>
  <c r="X552" i="1" a="1"/>
  <c r="X552" i="1" s="1"/>
  <c r="X553" i="1" a="1"/>
  <c r="X553" i="1" s="1"/>
  <c r="X554" i="1" a="1"/>
  <c r="X554" i="1" s="1"/>
  <c r="X555" i="1" a="1"/>
  <c r="X555" i="1" s="1"/>
  <c r="X556" i="1" a="1"/>
  <c r="X556" i="1" s="1"/>
  <c r="X557" i="1" a="1"/>
  <c r="X557" i="1" s="1"/>
  <c r="X558" i="1" a="1"/>
  <c r="X558" i="1" s="1"/>
  <c r="X559" i="1" a="1"/>
  <c r="X559" i="1" s="1"/>
  <c r="X560" i="1" a="1"/>
  <c r="X560" i="1" s="1"/>
  <c r="X561" i="1" a="1"/>
  <c r="X561" i="1" s="1"/>
  <c r="X562" i="1" a="1"/>
  <c r="X562" i="1" s="1"/>
  <c r="X563" i="1" a="1"/>
  <c r="X563" i="1" s="1"/>
  <c r="X564" i="1" a="1"/>
  <c r="X564" i="1" s="1"/>
  <c r="X565" i="1" a="1"/>
  <c r="X565" i="1" s="1"/>
  <c r="X566" i="1" a="1"/>
  <c r="X566" i="1" s="1"/>
  <c r="X567" i="1" a="1"/>
  <c r="X567" i="1" s="1"/>
  <c r="X568" i="1" a="1"/>
  <c r="X568" i="1" s="1"/>
  <c r="X569" i="1" a="1"/>
  <c r="X569" i="1" s="1"/>
  <c r="X570" i="1" a="1"/>
  <c r="X570" i="1" s="1"/>
  <c r="X571" i="1" a="1"/>
  <c r="X571" i="1" s="1"/>
  <c r="X572" i="1" a="1"/>
  <c r="X572" i="1" s="1"/>
  <c r="X573" i="1" a="1"/>
  <c r="X573" i="1" s="1"/>
  <c r="X574" i="1" a="1"/>
  <c r="X574" i="1" s="1"/>
  <c r="X575" i="1" a="1"/>
  <c r="X575" i="1" s="1"/>
  <c r="X576" i="1" a="1"/>
  <c r="X576" i="1" s="1"/>
  <c r="X577" i="1" a="1"/>
  <c r="X577" i="1" s="1"/>
  <c r="X578" i="1" a="1"/>
  <c r="X578" i="1" s="1"/>
  <c r="X579" i="1" a="1"/>
  <c r="X579" i="1" s="1"/>
  <c r="X580" i="1" a="1"/>
  <c r="X580" i="1" s="1"/>
  <c r="X581" i="1" a="1"/>
  <c r="X581" i="1" s="1"/>
  <c r="X582" i="1" a="1"/>
  <c r="X582" i="1" s="1"/>
  <c r="X583" i="1" a="1"/>
  <c r="X583" i="1" s="1"/>
  <c r="X584" i="1" a="1"/>
  <c r="X584" i="1" s="1"/>
  <c r="X585" i="1" a="1"/>
  <c r="X585" i="1" s="1"/>
  <c r="X586" i="1" a="1"/>
  <c r="X586" i="1" s="1"/>
  <c r="X587" i="1" a="1"/>
  <c r="X587" i="1" s="1"/>
  <c r="X588" i="1" a="1"/>
  <c r="X588" i="1" s="1"/>
  <c r="X589" i="1" a="1"/>
  <c r="X589" i="1" s="1"/>
  <c r="X590" i="1" a="1"/>
  <c r="X590" i="1" s="1"/>
  <c r="X591" i="1" a="1"/>
  <c r="X591" i="1" s="1"/>
  <c r="X592" i="1" a="1"/>
  <c r="X592" i="1" s="1"/>
  <c r="X593" i="1" a="1"/>
  <c r="X593" i="1" s="1"/>
  <c r="X594" i="1" a="1"/>
  <c r="X594" i="1" s="1"/>
  <c r="X595" i="1" a="1"/>
  <c r="X595" i="1" s="1"/>
  <c r="X596" i="1" a="1"/>
  <c r="X596" i="1" s="1"/>
  <c r="X597" i="1" a="1"/>
  <c r="X597" i="1" s="1"/>
  <c r="X598" i="1" a="1"/>
  <c r="X598" i="1" s="1"/>
  <c r="X599" i="1" a="1"/>
  <c r="X599" i="1" s="1"/>
  <c r="X600" i="1" a="1"/>
  <c r="X600" i="1" s="1"/>
  <c r="X601" i="1" a="1"/>
  <c r="X601" i="1" s="1"/>
  <c r="X602" i="1" a="1"/>
  <c r="X602" i="1" s="1"/>
  <c r="X603" i="1" a="1"/>
  <c r="X603" i="1" s="1"/>
  <c r="X604" i="1" a="1"/>
  <c r="X604" i="1" s="1"/>
  <c r="X605" i="1" a="1"/>
  <c r="X605" i="1" s="1"/>
  <c r="X606" i="1" a="1"/>
  <c r="X606" i="1" s="1"/>
  <c r="X607" i="1" a="1"/>
  <c r="X607" i="1" s="1"/>
  <c r="X608" i="1" a="1"/>
  <c r="X608" i="1" s="1"/>
  <c r="X609" i="1" a="1"/>
  <c r="X609" i="1" s="1"/>
  <c r="X610" i="1" a="1"/>
  <c r="X610" i="1" s="1"/>
  <c r="X611" i="1" a="1"/>
  <c r="X611" i="1" s="1"/>
  <c r="X612" i="1" a="1"/>
  <c r="X612" i="1" s="1"/>
  <c r="X613" i="1" a="1"/>
  <c r="X613" i="1" s="1"/>
  <c r="X614" i="1" a="1"/>
  <c r="X614" i="1" s="1"/>
  <c r="X615" i="1" a="1"/>
  <c r="X615" i="1" s="1"/>
  <c r="X616" i="1" a="1"/>
  <c r="X616" i="1" s="1"/>
  <c r="X617" i="1" a="1"/>
  <c r="X617" i="1" s="1"/>
  <c r="X618" i="1" a="1"/>
  <c r="X618" i="1" s="1"/>
  <c r="X619" i="1" a="1"/>
  <c r="X619" i="1" s="1"/>
  <c r="X620" i="1" a="1"/>
  <c r="X620" i="1" s="1"/>
  <c r="X621" i="1" a="1"/>
  <c r="X621" i="1" s="1"/>
  <c r="X622" i="1" a="1"/>
  <c r="X622" i="1" s="1"/>
  <c r="X623" i="1" a="1"/>
  <c r="X623" i="1" s="1"/>
  <c r="X624" i="1" a="1"/>
  <c r="X624" i="1" s="1"/>
  <c r="X625" i="1" a="1"/>
  <c r="X625" i="1" s="1"/>
  <c r="X626" i="1" a="1"/>
  <c r="X626" i="1" s="1"/>
  <c r="X627" i="1" a="1"/>
  <c r="X627" i="1" s="1"/>
  <c r="X628" i="1" a="1"/>
  <c r="X628" i="1" s="1"/>
  <c r="X629" i="1" a="1"/>
  <c r="X629" i="1" s="1"/>
  <c r="X630" i="1" a="1"/>
  <c r="X630" i="1" s="1"/>
  <c r="X631" i="1" a="1"/>
  <c r="X631" i="1" s="1"/>
  <c r="X632" i="1" a="1"/>
  <c r="X632" i="1" s="1"/>
  <c r="X633" i="1" a="1"/>
  <c r="X633" i="1" s="1"/>
  <c r="X634" i="1" a="1"/>
  <c r="X634" i="1" s="1"/>
  <c r="X635" i="1" a="1"/>
  <c r="X635" i="1" s="1"/>
  <c r="X636" i="1" a="1"/>
  <c r="X636" i="1" s="1"/>
  <c r="X637" i="1" a="1"/>
  <c r="X637" i="1" s="1"/>
  <c r="X638" i="1" a="1"/>
  <c r="X638" i="1" s="1"/>
  <c r="X639" i="1" a="1"/>
  <c r="X639" i="1" s="1"/>
  <c r="X640" i="1" a="1"/>
  <c r="X640" i="1" s="1"/>
  <c r="X641" i="1" a="1"/>
  <c r="X641" i="1" s="1"/>
  <c r="X642" i="1" a="1"/>
  <c r="X642" i="1" s="1"/>
  <c r="X643" i="1" a="1"/>
  <c r="X643" i="1" s="1"/>
  <c r="X644" i="1" a="1"/>
  <c r="X644" i="1" s="1"/>
  <c r="X645" i="1" a="1"/>
  <c r="X645" i="1" s="1"/>
  <c r="X646" i="1" a="1"/>
  <c r="X646" i="1" s="1"/>
  <c r="X647" i="1" a="1"/>
  <c r="X647" i="1" s="1"/>
  <c r="X648" i="1" a="1"/>
  <c r="X648" i="1" s="1"/>
  <c r="X649" i="1" a="1"/>
  <c r="X649" i="1" s="1"/>
  <c r="X650" i="1" a="1"/>
  <c r="X650" i="1" s="1"/>
  <c r="X651" i="1" a="1"/>
  <c r="X651" i="1" s="1"/>
  <c r="X652" i="1" a="1"/>
  <c r="X652" i="1" s="1"/>
  <c r="X653" i="1" a="1"/>
  <c r="X653" i="1" s="1"/>
  <c r="X654" i="1" a="1"/>
  <c r="X654" i="1" s="1"/>
  <c r="X655" i="1" a="1"/>
  <c r="X655" i="1" s="1"/>
  <c r="X656" i="1" a="1"/>
  <c r="X656" i="1" s="1"/>
  <c r="X657" i="1" a="1"/>
  <c r="X657" i="1" s="1"/>
  <c r="X658" i="1" a="1"/>
  <c r="X658" i="1" s="1"/>
  <c r="X659" i="1" a="1"/>
  <c r="X659" i="1" s="1"/>
  <c r="X660" i="1" a="1"/>
  <c r="X660" i="1" s="1"/>
  <c r="X661" i="1" a="1"/>
  <c r="X661" i="1" s="1"/>
  <c r="X662" i="1" a="1"/>
  <c r="X662" i="1" s="1"/>
  <c r="X663" i="1" a="1"/>
  <c r="X663" i="1" s="1"/>
  <c r="X664" i="1" a="1"/>
  <c r="X664" i="1" s="1"/>
  <c r="X665" i="1" a="1"/>
  <c r="X665" i="1" s="1"/>
  <c r="X666" i="1" a="1"/>
  <c r="X666" i="1" s="1"/>
  <c r="X667" i="1" a="1"/>
  <c r="X667" i="1" s="1"/>
  <c r="X668" i="1" a="1"/>
  <c r="X668" i="1" s="1"/>
  <c r="X669" i="1" a="1"/>
  <c r="X669" i="1" s="1"/>
  <c r="X670" i="1" a="1"/>
  <c r="X670" i="1" s="1"/>
  <c r="X671" i="1" a="1"/>
  <c r="X671" i="1" s="1"/>
  <c r="X672" i="1" a="1"/>
  <c r="X672" i="1" s="1"/>
  <c r="X673" i="1" a="1"/>
  <c r="X673" i="1" s="1"/>
  <c r="X674" i="1" a="1"/>
  <c r="X674" i="1" s="1"/>
  <c r="X675" i="1" a="1"/>
  <c r="X675" i="1" s="1"/>
  <c r="X676" i="1" a="1"/>
  <c r="X676" i="1" s="1"/>
  <c r="X677" i="1" a="1"/>
  <c r="X677" i="1" s="1"/>
  <c r="X678" i="1" a="1"/>
  <c r="X678" i="1" s="1"/>
  <c r="X679" i="1" a="1"/>
  <c r="X679" i="1" s="1"/>
  <c r="X680" i="1" a="1"/>
  <c r="X680" i="1" s="1"/>
  <c r="X681" i="1" a="1"/>
  <c r="X681" i="1" s="1"/>
  <c r="X682" i="1" a="1"/>
  <c r="X682" i="1" s="1"/>
  <c r="X683" i="1" a="1"/>
  <c r="X683" i="1" s="1"/>
  <c r="X684" i="1" a="1"/>
  <c r="X684" i="1" s="1"/>
  <c r="X685" i="1" a="1"/>
  <c r="X685" i="1" s="1"/>
  <c r="X686" i="1" a="1"/>
  <c r="X686" i="1" s="1"/>
  <c r="X687" i="1" a="1"/>
  <c r="X687" i="1" s="1"/>
  <c r="X688" i="1" a="1"/>
  <c r="X688" i="1" s="1"/>
  <c r="X689" i="1" a="1"/>
  <c r="X689" i="1" s="1"/>
  <c r="X690" i="1" a="1"/>
  <c r="X690" i="1" s="1"/>
  <c r="X691" i="1" a="1"/>
  <c r="X691" i="1" s="1"/>
  <c r="X692" i="1" a="1"/>
  <c r="X692" i="1" s="1"/>
  <c r="X693" i="1" a="1"/>
  <c r="X693" i="1" s="1"/>
  <c r="X694" i="1" a="1"/>
  <c r="X694" i="1" s="1"/>
  <c r="X695" i="1" a="1"/>
  <c r="X695" i="1" s="1"/>
  <c r="X696" i="1" a="1"/>
  <c r="X696" i="1" s="1"/>
  <c r="X697" i="1" a="1"/>
  <c r="X697" i="1" s="1"/>
  <c r="X698" i="1" a="1"/>
  <c r="X698" i="1" s="1"/>
  <c r="X699" i="1" a="1"/>
  <c r="X699" i="1" s="1"/>
  <c r="X700" i="1" a="1"/>
  <c r="X700" i="1" s="1"/>
  <c r="X701" i="1" a="1"/>
  <c r="X701" i="1" s="1"/>
  <c r="X702" i="1" a="1"/>
  <c r="X702" i="1" s="1"/>
  <c r="X703" i="1" a="1"/>
  <c r="X703" i="1" s="1"/>
  <c r="X704" i="1" a="1"/>
  <c r="X704" i="1" s="1"/>
  <c r="X705" i="1" a="1"/>
  <c r="X705" i="1" s="1"/>
  <c r="X706" i="1" a="1"/>
  <c r="X706" i="1" s="1"/>
  <c r="X707" i="1" a="1"/>
  <c r="X707" i="1" s="1"/>
  <c r="X708" i="1" a="1"/>
  <c r="X708" i="1" s="1"/>
  <c r="X709" i="1" a="1"/>
  <c r="X709" i="1" s="1"/>
  <c r="X710" i="1" a="1"/>
  <c r="X710" i="1" s="1"/>
  <c r="X711" i="1" a="1"/>
  <c r="X711" i="1" s="1"/>
  <c r="X712" i="1" a="1"/>
  <c r="X712" i="1" s="1"/>
  <c r="X713" i="1" a="1"/>
  <c r="X713" i="1" s="1"/>
  <c r="X714" i="1" a="1"/>
  <c r="X714" i="1" s="1"/>
  <c r="X715" i="1" a="1"/>
  <c r="X715" i="1" s="1"/>
  <c r="X716" i="1" a="1"/>
  <c r="X716" i="1" s="1"/>
  <c r="X717" i="1" a="1"/>
  <c r="X717" i="1" s="1"/>
  <c r="X718" i="1" a="1"/>
  <c r="X718" i="1" s="1"/>
  <c r="X719" i="1" a="1"/>
  <c r="X719" i="1" s="1"/>
  <c r="X720" i="1" a="1"/>
  <c r="X720" i="1" s="1"/>
  <c r="X721" i="1" a="1"/>
  <c r="X721" i="1" s="1"/>
  <c r="X722" i="1" a="1"/>
  <c r="X722" i="1" s="1"/>
  <c r="X723" i="1" a="1"/>
  <c r="X723" i="1" s="1"/>
  <c r="X724" i="1" a="1"/>
  <c r="X724" i="1" s="1"/>
  <c r="X725" i="1" a="1"/>
  <c r="X725" i="1" s="1"/>
  <c r="X726" i="1" a="1"/>
  <c r="X726" i="1" s="1"/>
  <c r="X727" i="1" a="1"/>
  <c r="X727" i="1" s="1"/>
  <c r="X728" i="1" a="1"/>
  <c r="X728" i="1" s="1"/>
  <c r="X729" i="1" a="1"/>
  <c r="X729" i="1" s="1"/>
  <c r="X730" i="1" a="1"/>
  <c r="X730" i="1" s="1"/>
  <c r="X731" i="1" a="1"/>
  <c r="X731" i="1" s="1"/>
  <c r="X732" i="1" a="1"/>
  <c r="X732" i="1" s="1"/>
  <c r="X733" i="1" a="1"/>
  <c r="X733" i="1" s="1"/>
  <c r="X734" i="1" a="1"/>
  <c r="X734" i="1" s="1"/>
  <c r="X735" i="1" a="1"/>
  <c r="X735" i="1" s="1"/>
  <c r="X736" i="1" a="1"/>
  <c r="X736" i="1" s="1"/>
  <c r="X737" i="1" a="1"/>
  <c r="X737" i="1" s="1"/>
  <c r="X738" i="1" a="1"/>
  <c r="X738" i="1" s="1"/>
  <c r="X739" i="1" a="1"/>
  <c r="X739" i="1" s="1"/>
  <c r="X740" i="1" a="1"/>
  <c r="X740" i="1" s="1"/>
  <c r="X741" i="1" a="1"/>
  <c r="X741" i="1" s="1"/>
  <c r="X742" i="1" a="1"/>
  <c r="X742" i="1" s="1"/>
  <c r="X743" i="1" a="1"/>
  <c r="X743" i="1" s="1"/>
  <c r="X744" i="1" a="1"/>
  <c r="X744" i="1" s="1"/>
  <c r="X745" i="1" a="1"/>
  <c r="X745" i="1" s="1"/>
  <c r="X746" i="1" a="1"/>
  <c r="X746" i="1" s="1"/>
  <c r="X747" i="1" a="1"/>
  <c r="X747" i="1" s="1"/>
  <c r="X748" i="1" a="1"/>
  <c r="X748" i="1" s="1"/>
  <c r="X749" i="1" a="1"/>
  <c r="X749" i="1" s="1"/>
  <c r="X750" i="1" a="1"/>
  <c r="X750" i="1" s="1"/>
  <c r="X751" i="1" a="1"/>
  <c r="X751" i="1" s="1"/>
  <c r="X752" i="1" a="1"/>
  <c r="X752" i="1" s="1"/>
  <c r="X753" i="1" a="1"/>
  <c r="X753" i="1" s="1"/>
  <c r="X754" i="1" a="1"/>
  <c r="X754" i="1" s="1"/>
  <c r="X755" i="1" a="1"/>
  <c r="X755" i="1" s="1"/>
  <c r="X756" i="1" a="1"/>
  <c r="X756" i="1" s="1"/>
  <c r="X757" i="1" a="1"/>
  <c r="X757" i="1" s="1"/>
  <c r="X758" i="1" a="1"/>
  <c r="X758" i="1" s="1"/>
  <c r="X759" i="1" a="1"/>
  <c r="X759" i="1" s="1"/>
  <c r="X760" i="1" a="1"/>
  <c r="X760" i="1" s="1"/>
  <c r="X761" i="1" a="1"/>
  <c r="X761" i="1" s="1"/>
  <c r="X762" i="1" a="1"/>
  <c r="X762" i="1" s="1"/>
  <c r="X763" i="1" a="1"/>
  <c r="X763" i="1" s="1"/>
  <c r="X764" i="1" a="1"/>
  <c r="X764" i="1" s="1"/>
  <c r="X765" i="1" a="1"/>
  <c r="X765" i="1" s="1"/>
  <c r="X766" i="1" a="1"/>
  <c r="X766" i="1" s="1"/>
  <c r="X767" i="1" a="1"/>
  <c r="X767" i="1" s="1"/>
  <c r="X768" i="1" a="1"/>
  <c r="X768" i="1" s="1"/>
  <c r="X769" i="1" a="1"/>
  <c r="X769" i="1" s="1"/>
  <c r="X770" i="1" a="1"/>
  <c r="X770" i="1" s="1"/>
  <c r="X771" i="1" a="1"/>
  <c r="X771" i="1" s="1"/>
  <c r="X772" i="1" a="1"/>
  <c r="X772" i="1" s="1"/>
  <c r="X773" i="1" a="1"/>
  <c r="X773" i="1" s="1"/>
  <c r="X774" i="1" a="1"/>
  <c r="X774" i="1" s="1"/>
  <c r="X775" i="1" a="1"/>
  <c r="X775" i="1" s="1"/>
  <c r="X776" i="1" a="1"/>
  <c r="X776" i="1" s="1"/>
  <c r="X777" i="1" a="1"/>
  <c r="X777" i="1" s="1"/>
  <c r="X778" i="1" a="1"/>
  <c r="X778" i="1" s="1"/>
  <c r="X779" i="1" a="1"/>
  <c r="X779" i="1" s="1"/>
  <c r="X780" i="1" a="1"/>
  <c r="X780" i="1" s="1"/>
  <c r="X781" i="1" a="1"/>
  <c r="X781" i="1" s="1"/>
  <c r="X782" i="1" a="1"/>
  <c r="X782" i="1" s="1"/>
  <c r="X783" i="1" a="1"/>
  <c r="X783" i="1" s="1"/>
  <c r="X784" i="1" a="1"/>
  <c r="X784" i="1" s="1"/>
  <c r="X785" i="1" a="1"/>
  <c r="X785" i="1" s="1"/>
  <c r="X786" i="1" a="1"/>
  <c r="X786" i="1" s="1"/>
  <c r="X787" i="1" a="1"/>
  <c r="X787" i="1" s="1"/>
  <c r="X788" i="1" a="1"/>
  <c r="X788" i="1" s="1"/>
  <c r="X789" i="1" a="1"/>
  <c r="X789" i="1" s="1"/>
  <c r="X790" i="1" a="1"/>
  <c r="X790" i="1" s="1"/>
  <c r="X791" i="1" a="1"/>
  <c r="X791" i="1" s="1"/>
  <c r="X792" i="1" a="1"/>
  <c r="X792" i="1" s="1"/>
  <c r="X793" i="1" a="1"/>
  <c r="X793" i="1" s="1"/>
  <c r="X794" i="1" a="1"/>
  <c r="X794" i="1" s="1"/>
  <c r="X795" i="1" a="1"/>
  <c r="X795" i="1" s="1"/>
  <c r="X796" i="1" a="1"/>
  <c r="X796" i="1" s="1"/>
  <c r="X797" i="1" a="1"/>
  <c r="X797" i="1" s="1"/>
  <c r="X798" i="1" a="1"/>
  <c r="X798" i="1" s="1"/>
  <c r="X799" i="1" a="1"/>
  <c r="X799" i="1" s="1"/>
  <c r="X800" i="1" a="1"/>
  <c r="X800" i="1" s="1"/>
  <c r="X801" i="1" a="1"/>
  <c r="X801" i="1" s="1"/>
  <c r="X802" i="1" a="1"/>
  <c r="X802" i="1" s="1"/>
  <c r="X803" i="1" a="1"/>
  <c r="X803" i="1" s="1"/>
  <c r="X804" i="1" a="1"/>
  <c r="X804" i="1" s="1"/>
  <c r="X805" i="1" a="1"/>
  <c r="X805" i="1" s="1"/>
  <c r="X806" i="1" a="1"/>
  <c r="X806" i="1" s="1"/>
  <c r="X807" i="1" a="1"/>
  <c r="X807" i="1" s="1"/>
  <c r="X808" i="1" a="1"/>
  <c r="X808" i="1" s="1"/>
  <c r="X809" i="1" a="1"/>
  <c r="X809" i="1" s="1"/>
  <c r="X810" i="1" a="1"/>
  <c r="X810" i="1" s="1"/>
  <c r="X811" i="1" a="1"/>
  <c r="X811" i="1" s="1"/>
  <c r="X812" i="1" a="1"/>
  <c r="X812" i="1" s="1"/>
  <c r="X813" i="1" a="1"/>
  <c r="X813" i="1" s="1"/>
  <c r="X814" i="1" a="1"/>
  <c r="X814" i="1" s="1"/>
  <c r="X815" i="1" a="1"/>
  <c r="X815" i="1" s="1"/>
  <c r="X816" i="1" a="1"/>
  <c r="X816" i="1" s="1"/>
  <c r="X817" i="1" a="1"/>
  <c r="X817" i="1" s="1"/>
  <c r="X818" i="1" a="1"/>
  <c r="X818" i="1" s="1"/>
  <c r="X819" i="1" a="1"/>
  <c r="X819" i="1" s="1"/>
  <c r="X820" i="1" a="1"/>
  <c r="X820" i="1" s="1"/>
  <c r="X821" i="1" a="1"/>
  <c r="X821" i="1" s="1"/>
  <c r="X822" i="1" a="1"/>
  <c r="X822" i="1" s="1"/>
  <c r="X823" i="1" a="1"/>
  <c r="X823" i="1" s="1"/>
  <c r="X824" i="1" a="1"/>
  <c r="X824" i="1" s="1"/>
  <c r="X825" i="1" a="1"/>
  <c r="X825" i="1" s="1"/>
  <c r="X826" i="1" a="1"/>
  <c r="X826" i="1" s="1"/>
  <c r="X827" i="1" a="1"/>
  <c r="X827" i="1" s="1"/>
  <c r="X828" i="1" a="1"/>
  <c r="X828" i="1" s="1"/>
  <c r="X829" i="1" a="1"/>
  <c r="X829" i="1" s="1"/>
  <c r="X830" i="1" a="1"/>
  <c r="X830" i="1" s="1"/>
  <c r="X831" i="1" a="1"/>
  <c r="X831" i="1" s="1"/>
  <c r="X832" i="1" a="1"/>
  <c r="X832" i="1" s="1"/>
  <c r="X833" i="1" a="1"/>
  <c r="X833" i="1" s="1"/>
  <c r="X834" i="1" a="1"/>
  <c r="X834" i="1" s="1"/>
  <c r="X835" i="1" a="1"/>
  <c r="X835" i="1" s="1"/>
  <c r="X836" i="1" a="1"/>
  <c r="X836" i="1" s="1"/>
  <c r="X837" i="1" a="1"/>
  <c r="X837" i="1" s="1"/>
  <c r="X838" i="1" a="1"/>
  <c r="X838" i="1" s="1"/>
  <c r="X839" i="1" a="1"/>
  <c r="X839" i="1" s="1"/>
  <c r="X840" i="1" a="1"/>
  <c r="X840" i="1" s="1"/>
  <c r="X841" i="1" a="1"/>
  <c r="X841" i="1" s="1"/>
  <c r="X842" i="1" a="1"/>
  <c r="X842" i="1" s="1"/>
  <c r="X843" i="1" a="1"/>
  <c r="X843" i="1" s="1"/>
  <c r="X844" i="1" a="1"/>
  <c r="X844" i="1" s="1"/>
  <c r="X845" i="1" a="1"/>
  <c r="X845" i="1" s="1"/>
  <c r="X846" i="1" a="1"/>
  <c r="X846" i="1" s="1"/>
  <c r="X847" i="1" a="1"/>
  <c r="X847" i="1" s="1"/>
  <c r="X848" i="1" a="1"/>
  <c r="X848" i="1" s="1"/>
  <c r="X849" i="1" a="1"/>
  <c r="X849" i="1" s="1"/>
  <c r="X850" i="1" a="1"/>
  <c r="X850" i="1" s="1"/>
  <c r="X851" i="1" a="1"/>
  <c r="X851" i="1" s="1"/>
  <c r="X852" i="1" a="1"/>
  <c r="X852" i="1" s="1"/>
  <c r="X853" i="1" a="1"/>
  <c r="X853" i="1" s="1"/>
  <c r="X854" i="1" a="1"/>
  <c r="X854" i="1" s="1"/>
  <c r="X855" i="1" a="1"/>
  <c r="X855" i="1" s="1"/>
  <c r="X856" i="1" a="1"/>
  <c r="X856" i="1" s="1"/>
  <c r="X857" i="1" a="1"/>
  <c r="X857" i="1" s="1"/>
  <c r="X858" i="1" a="1"/>
  <c r="X858" i="1" s="1"/>
  <c r="X859" i="1" a="1"/>
  <c r="X859" i="1" s="1"/>
  <c r="X860" i="1" a="1"/>
  <c r="X860" i="1" s="1"/>
  <c r="X861" i="1" a="1"/>
  <c r="X861" i="1" s="1"/>
  <c r="X862" i="1" a="1"/>
  <c r="X862" i="1" s="1"/>
  <c r="X863" i="1" a="1"/>
  <c r="X863" i="1" s="1"/>
  <c r="X864" i="1" a="1"/>
  <c r="X864" i="1" s="1"/>
  <c r="X865" i="1" a="1"/>
  <c r="X865" i="1" s="1"/>
  <c r="X866" i="1" a="1"/>
  <c r="X866" i="1" s="1"/>
  <c r="X867" i="1" a="1"/>
  <c r="X867" i="1" s="1"/>
  <c r="X868" i="1" a="1"/>
  <c r="X868" i="1" s="1"/>
  <c r="X869" i="1" a="1"/>
  <c r="X869" i="1" s="1"/>
  <c r="X870" i="1" a="1"/>
  <c r="X870" i="1" s="1"/>
  <c r="X871" i="1" a="1"/>
  <c r="X871" i="1" s="1"/>
  <c r="X872" i="1" a="1"/>
  <c r="X872" i="1" s="1"/>
  <c r="X873" i="1" a="1"/>
  <c r="X873" i="1" s="1"/>
  <c r="X874" i="1" a="1"/>
  <c r="X874" i="1" s="1"/>
  <c r="X875" i="1" a="1"/>
  <c r="X875" i="1" s="1"/>
  <c r="X876" i="1" a="1"/>
  <c r="X876" i="1" s="1"/>
  <c r="X877" i="1" a="1"/>
  <c r="X877" i="1" s="1"/>
  <c r="X878" i="1" a="1"/>
  <c r="X878" i="1" s="1"/>
  <c r="X879" i="1" a="1"/>
  <c r="X879" i="1" s="1"/>
  <c r="X880" i="1" a="1"/>
  <c r="X880" i="1" s="1"/>
  <c r="X881" i="1" a="1"/>
  <c r="X881" i="1" s="1"/>
  <c r="X882" i="1" a="1"/>
  <c r="X882" i="1" s="1"/>
  <c r="X883" i="1" a="1"/>
  <c r="X883" i="1" s="1"/>
  <c r="X884" i="1" a="1"/>
  <c r="X884" i="1" s="1"/>
  <c r="X885" i="1" a="1"/>
  <c r="X885" i="1" s="1"/>
  <c r="X886" i="1" a="1"/>
  <c r="X886" i="1" s="1"/>
  <c r="X887" i="1" a="1"/>
  <c r="X887" i="1" s="1"/>
  <c r="X888" i="1" a="1"/>
  <c r="X888" i="1" s="1"/>
  <c r="X889" i="1" a="1"/>
  <c r="X889" i="1" s="1"/>
  <c r="X890" i="1" a="1"/>
  <c r="X890" i="1" s="1"/>
  <c r="X891" i="1" a="1"/>
  <c r="X891" i="1" s="1"/>
  <c r="X892" i="1" a="1"/>
  <c r="X892" i="1" s="1"/>
  <c r="X893" i="1" a="1"/>
  <c r="X893" i="1" s="1"/>
  <c r="X894" i="1" a="1"/>
  <c r="X894" i="1" s="1"/>
  <c r="X895" i="1" a="1"/>
  <c r="X895" i="1" s="1"/>
  <c r="X896" i="1" a="1"/>
  <c r="X896" i="1" s="1"/>
  <c r="X897" i="1" a="1"/>
  <c r="X897" i="1" s="1"/>
  <c r="X898" i="1" a="1"/>
  <c r="X898" i="1" s="1"/>
  <c r="X899" i="1" a="1"/>
  <c r="X899" i="1" s="1"/>
  <c r="X900" i="1" a="1"/>
  <c r="X900" i="1" s="1"/>
  <c r="X901" i="1" a="1"/>
  <c r="X901" i="1" s="1"/>
  <c r="X902" i="1" a="1"/>
  <c r="X902" i="1" s="1"/>
  <c r="X903" i="1" a="1"/>
  <c r="X903" i="1" s="1"/>
  <c r="X904" i="1" a="1"/>
  <c r="X904" i="1" s="1"/>
  <c r="X905" i="1" a="1"/>
  <c r="X905" i="1" s="1"/>
  <c r="X906" i="1" a="1"/>
  <c r="X906" i="1" s="1"/>
  <c r="X907" i="1" a="1"/>
  <c r="X907" i="1" s="1"/>
  <c r="X908" i="1" a="1"/>
  <c r="X908" i="1" s="1"/>
  <c r="X909" i="1" a="1"/>
  <c r="X909" i="1" s="1"/>
  <c r="X910" i="1" a="1"/>
  <c r="X910" i="1" s="1"/>
  <c r="X911" i="1" a="1"/>
  <c r="X911" i="1" s="1"/>
  <c r="X912" i="1" a="1"/>
  <c r="X912" i="1" s="1"/>
  <c r="X913" i="1" a="1"/>
  <c r="X913" i="1" s="1"/>
  <c r="X914" i="1" a="1"/>
  <c r="X914" i="1" s="1"/>
  <c r="X915" i="1" a="1"/>
  <c r="X915" i="1" s="1"/>
  <c r="X916" i="1" a="1"/>
  <c r="X916" i="1" s="1"/>
  <c r="X917" i="1" a="1"/>
  <c r="X917" i="1" s="1"/>
  <c r="X918" i="1" a="1"/>
  <c r="X918" i="1" s="1"/>
  <c r="X919" i="1" a="1"/>
  <c r="X919" i="1" s="1"/>
  <c r="X920" i="1" a="1"/>
  <c r="X920" i="1" s="1"/>
  <c r="X921" i="1" a="1"/>
  <c r="X921" i="1" s="1"/>
  <c r="X922" i="1" a="1"/>
  <c r="X922" i="1" s="1"/>
  <c r="X923" i="1" a="1"/>
  <c r="X923" i="1" s="1"/>
  <c r="X924" i="1" a="1"/>
  <c r="X924" i="1" s="1"/>
  <c r="X925" i="1" a="1"/>
  <c r="X925" i="1" s="1"/>
  <c r="X926" i="1" a="1"/>
  <c r="X926" i="1" s="1"/>
  <c r="X927" i="1" a="1"/>
  <c r="X927" i="1" s="1"/>
  <c r="X928" i="1" a="1"/>
  <c r="X928" i="1" s="1"/>
  <c r="X929" i="1" a="1"/>
  <c r="X929" i="1" s="1"/>
  <c r="X930" i="1" a="1"/>
  <c r="X930" i="1" s="1"/>
  <c r="X931" i="1" a="1"/>
  <c r="X931" i="1" s="1"/>
  <c r="X932" i="1" a="1"/>
  <c r="X932" i="1" s="1"/>
  <c r="X933" i="1" a="1"/>
  <c r="X933" i="1" s="1"/>
  <c r="X934" i="1" a="1"/>
  <c r="X934" i="1" s="1"/>
  <c r="X935" i="1" a="1"/>
  <c r="X935" i="1" s="1"/>
  <c r="X936" i="1" a="1"/>
  <c r="X936" i="1" s="1"/>
  <c r="X937" i="1" a="1"/>
  <c r="X937" i="1" s="1"/>
  <c r="X938" i="1" a="1"/>
  <c r="X938" i="1" s="1"/>
  <c r="X939" i="1" a="1"/>
  <c r="X939" i="1" s="1"/>
  <c r="X940" i="1" a="1"/>
  <c r="X940" i="1" s="1"/>
  <c r="X941" i="1" a="1"/>
  <c r="X941" i="1" s="1"/>
  <c r="X942" i="1" a="1"/>
  <c r="X942" i="1" s="1"/>
  <c r="X943" i="1" a="1"/>
  <c r="X943" i="1" s="1"/>
  <c r="X944" i="1" a="1"/>
  <c r="X944" i="1" s="1"/>
  <c r="X945" i="1" a="1"/>
  <c r="X945" i="1" s="1"/>
  <c r="X946" i="1" a="1"/>
  <c r="X946" i="1" s="1"/>
  <c r="X947" i="1" a="1"/>
  <c r="X947" i="1" s="1"/>
  <c r="X948" i="1" a="1"/>
  <c r="X948" i="1" s="1"/>
  <c r="X949" i="1" a="1"/>
  <c r="X949" i="1" s="1"/>
  <c r="X950" i="1" a="1"/>
  <c r="X950" i="1" s="1"/>
  <c r="X951" i="1" a="1"/>
  <c r="X951" i="1" s="1"/>
  <c r="X952" i="1" a="1"/>
  <c r="X952" i="1" s="1"/>
  <c r="X953" i="1" a="1"/>
  <c r="X953" i="1" s="1"/>
  <c r="X954" i="1" a="1"/>
  <c r="X954" i="1" s="1"/>
  <c r="X955" i="1" a="1"/>
  <c r="X955" i="1" s="1"/>
  <c r="X956" i="1" a="1"/>
  <c r="X956" i="1" s="1"/>
  <c r="X957" i="1" a="1"/>
  <c r="X957" i="1" s="1"/>
  <c r="X958" i="1" a="1"/>
  <c r="X958" i="1" s="1"/>
  <c r="X959" i="1" a="1"/>
  <c r="X959" i="1" s="1"/>
  <c r="X960" i="1" a="1"/>
  <c r="X960" i="1" s="1"/>
  <c r="X961" i="1" a="1"/>
  <c r="X961" i="1" s="1"/>
  <c r="X962" i="1" a="1"/>
  <c r="X962" i="1" s="1"/>
  <c r="X963" i="1" a="1"/>
  <c r="X963" i="1" s="1"/>
  <c r="X964" i="1" a="1"/>
  <c r="X964" i="1" s="1"/>
  <c r="X965" i="1" a="1"/>
  <c r="X965" i="1" s="1"/>
  <c r="X966" i="1" a="1"/>
  <c r="X966" i="1" s="1"/>
  <c r="X967" i="1" a="1"/>
  <c r="X967" i="1" s="1"/>
  <c r="X968" i="1" a="1"/>
  <c r="X968" i="1" s="1"/>
  <c r="X969" i="1" a="1"/>
  <c r="X969" i="1" s="1"/>
  <c r="X970" i="1" a="1"/>
  <c r="X970" i="1" s="1"/>
  <c r="X971" i="1" a="1"/>
  <c r="X971" i="1" s="1"/>
  <c r="X972" i="1" a="1"/>
  <c r="X972" i="1" s="1"/>
  <c r="X973" i="1" a="1"/>
  <c r="X973" i="1" s="1"/>
  <c r="X974" i="1" a="1"/>
  <c r="X974" i="1" s="1"/>
  <c r="X975" i="1" a="1"/>
  <c r="X975" i="1" s="1"/>
  <c r="X976" i="1" a="1"/>
  <c r="X976" i="1" s="1"/>
  <c r="X977" i="1" a="1"/>
  <c r="X977" i="1" s="1"/>
  <c r="X978" i="1" a="1"/>
  <c r="X978" i="1" s="1"/>
  <c r="X979" i="1" a="1"/>
  <c r="X979" i="1" s="1"/>
  <c r="X980" i="1" a="1"/>
  <c r="X980" i="1" s="1"/>
  <c r="X981" i="1" a="1"/>
  <c r="X981" i="1" s="1"/>
  <c r="X982" i="1" a="1"/>
  <c r="X982" i="1" s="1"/>
  <c r="X983" i="1" a="1"/>
  <c r="X983" i="1" s="1"/>
  <c r="X984" i="1" a="1"/>
  <c r="X984" i="1" s="1"/>
  <c r="X985" i="1" a="1"/>
  <c r="X985" i="1" s="1"/>
  <c r="X986" i="1" a="1"/>
  <c r="X986" i="1" s="1"/>
  <c r="X987" i="1" a="1"/>
  <c r="X987" i="1" s="1"/>
  <c r="X988" i="1" a="1"/>
  <c r="X988" i="1" s="1"/>
  <c r="X989" i="1" a="1"/>
  <c r="X989" i="1" s="1"/>
  <c r="X990" i="1" a="1"/>
  <c r="X990" i="1" s="1"/>
  <c r="X991" i="1" a="1"/>
  <c r="X991" i="1" s="1"/>
  <c r="X992" i="1" a="1"/>
  <c r="X992" i="1" s="1"/>
  <c r="X993" i="1" a="1"/>
  <c r="X993" i="1" s="1"/>
  <c r="X994" i="1" a="1"/>
  <c r="X994" i="1" s="1"/>
  <c r="X995" i="1" a="1"/>
  <c r="X995" i="1" s="1"/>
  <c r="X996" i="1" a="1"/>
  <c r="X996" i="1" s="1"/>
  <c r="X997" i="1" a="1"/>
  <c r="X997" i="1" s="1"/>
  <c r="X998" i="1" a="1"/>
  <c r="X998" i="1" s="1"/>
  <c r="X999" i="1" a="1"/>
  <c r="X999" i="1" s="1"/>
  <c r="X1000" i="1" a="1"/>
  <c r="X1000" i="1" s="1"/>
  <c r="X1001" i="1" a="1"/>
  <c r="X1001" i="1" s="1"/>
  <c r="X1002" i="1" a="1"/>
  <c r="X1002" i="1" s="1"/>
  <c r="X1003" i="1" a="1"/>
  <c r="X1003" i="1" s="1"/>
  <c r="X1004" i="1" a="1"/>
  <c r="X1004" i="1" s="1"/>
  <c r="X1005" i="1" a="1"/>
  <c r="X1005" i="1" s="1"/>
  <c r="X1006" i="1" a="1"/>
  <c r="X1006" i="1" s="1"/>
  <c r="X1007" i="1" a="1"/>
  <c r="X1007" i="1" s="1"/>
  <c r="X1008" i="1" a="1"/>
  <c r="X1008" i="1" s="1"/>
  <c r="X1009" i="1" a="1"/>
  <c r="X1009" i="1" s="1"/>
  <c r="X1010" i="1" a="1"/>
  <c r="X1010" i="1" s="1"/>
  <c r="X1011" i="1" a="1"/>
  <c r="X1011" i="1" s="1"/>
  <c r="X1012" i="1" a="1"/>
  <c r="X1012" i="1" s="1"/>
  <c r="X1013" i="1" a="1"/>
  <c r="X1013" i="1" s="1"/>
  <c r="X1014" i="1" a="1"/>
  <c r="X1014" i="1" s="1"/>
  <c r="X1015" i="1" a="1"/>
  <c r="X1015" i="1" s="1"/>
  <c r="X1016" i="1" a="1"/>
  <c r="X1016" i="1" s="1"/>
  <c r="X1017" i="1" a="1"/>
  <c r="X1017" i="1" s="1"/>
  <c r="X1018" i="1" a="1"/>
  <c r="X1018" i="1" s="1"/>
  <c r="X1019" i="1" a="1"/>
  <c r="X1019" i="1" s="1"/>
  <c r="X1020" i="1" a="1"/>
  <c r="X1020" i="1" s="1"/>
  <c r="X1021" i="1" a="1"/>
  <c r="X1021" i="1" s="1"/>
  <c r="X1022" i="1" a="1"/>
  <c r="X1022" i="1" s="1"/>
  <c r="X1023" i="1" a="1"/>
  <c r="X1023" i="1" s="1"/>
  <c r="X1024" i="1" a="1"/>
  <c r="X1024" i="1" s="1"/>
  <c r="X1025" i="1" a="1"/>
  <c r="X1025" i="1" s="1"/>
  <c r="X1026" i="1" a="1"/>
  <c r="X1026" i="1" s="1"/>
  <c r="X1027" i="1" a="1"/>
  <c r="X1027" i="1" s="1"/>
  <c r="X1028" i="1" a="1"/>
  <c r="X1028" i="1" s="1"/>
  <c r="X1029" i="1" a="1"/>
  <c r="X1029" i="1" s="1"/>
  <c r="X1030" i="1" a="1"/>
  <c r="X1030" i="1" s="1"/>
  <c r="X1031" i="1" a="1"/>
  <c r="X1031" i="1" s="1"/>
  <c r="X1032" i="1" a="1"/>
  <c r="X1032" i="1" s="1"/>
  <c r="X1033" i="1" a="1"/>
  <c r="X1033" i="1" s="1"/>
  <c r="X1034" i="1" a="1"/>
  <c r="X1034" i="1" s="1"/>
  <c r="X1035" i="1" a="1"/>
  <c r="X1035" i="1" s="1"/>
  <c r="X1036" i="1" a="1"/>
  <c r="X1036" i="1" s="1"/>
  <c r="X1037" i="1" a="1"/>
  <c r="X1037" i="1" s="1"/>
  <c r="X1038" i="1" a="1"/>
  <c r="X1038" i="1" s="1"/>
  <c r="X1039" i="1" a="1"/>
  <c r="X1039" i="1" s="1"/>
  <c r="X1040" i="1" a="1"/>
  <c r="X1040" i="1" s="1"/>
  <c r="X1041" i="1" a="1"/>
  <c r="X1041" i="1" s="1"/>
  <c r="X1042" i="1" a="1"/>
  <c r="X1042" i="1" s="1"/>
  <c r="X1043" i="1" a="1"/>
  <c r="X1043" i="1" s="1"/>
  <c r="X1044" i="1" a="1"/>
  <c r="X1044" i="1" s="1"/>
  <c r="X1045" i="1" a="1"/>
  <c r="X1045" i="1" s="1"/>
  <c r="X1046" i="1" a="1"/>
  <c r="X1046" i="1" s="1"/>
  <c r="X1047" i="1" a="1"/>
  <c r="X1047" i="1" s="1"/>
  <c r="X1048" i="1" a="1"/>
  <c r="X1048" i="1" s="1"/>
  <c r="X1049" i="1" a="1"/>
  <c r="X1049" i="1" s="1"/>
  <c r="X1050" i="1" a="1"/>
  <c r="X1050" i="1" s="1"/>
  <c r="X1051" i="1" a="1"/>
  <c r="X1051" i="1" s="1"/>
  <c r="X1052" i="1" a="1"/>
  <c r="X1052" i="1" s="1"/>
  <c r="X1053" i="1" a="1"/>
  <c r="X1053" i="1" s="1"/>
  <c r="X1054" i="1" a="1"/>
  <c r="X1054" i="1" s="1"/>
  <c r="X1055" i="1" a="1"/>
  <c r="X1055" i="1" s="1"/>
  <c r="X1056" i="1" a="1"/>
  <c r="X1056" i="1" s="1"/>
  <c r="X1057" i="1" a="1"/>
  <c r="X1057" i="1" s="1"/>
  <c r="X1058" i="1" a="1"/>
  <c r="X1058" i="1" s="1"/>
  <c r="X1059" i="1" a="1"/>
  <c r="X1059" i="1" s="1"/>
  <c r="X1060" i="1" a="1"/>
  <c r="X1060" i="1" s="1"/>
  <c r="X1061" i="1" a="1"/>
  <c r="X1061" i="1" s="1"/>
  <c r="X1062" i="1" a="1"/>
  <c r="X1062" i="1" s="1"/>
  <c r="X1063" i="1" a="1"/>
  <c r="X1063" i="1" s="1"/>
  <c r="X1064" i="1" a="1"/>
  <c r="X1064" i="1" s="1"/>
  <c r="X1065" i="1" a="1"/>
  <c r="X1065" i="1" s="1"/>
  <c r="X1066" i="1" a="1"/>
  <c r="X1066" i="1" s="1"/>
  <c r="X1067" i="1" a="1"/>
  <c r="X1067" i="1" s="1"/>
  <c r="X1068" i="1" a="1"/>
  <c r="X1068" i="1" s="1"/>
  <c r="X1069" i="1" a="1"/>
  <c r="X1069" i="1" s="1"/>
  <c r="X1070" i="1" a="1"/>
  <c r="X1070" i="1" s="1"/>
  <c r="X1071" i="1" a="1"/>
  <c r="X1071" i="1" s="1"/>
  <c r="X1072" i="1" a="1"/>
  <c r="X1072" i="1" s="1"/>
  <c r="X1073" i="1" a="1"/>
  <c r="X1073" i="1" s="1"/>
  <c r="X1074" i="1" a="1"/>
  <c r="X1074" i="1" s="1"/>
  <c r="X1075" i="1" a="1"/>
  <c r="X1075" i="1" s="1"/>
  <c r="X1076" i="1" a="1"/>
  <c r="X1076" i="1" s="1"/>
  <c r="X1077" i="1" a="1"/>
  <c r="X1077" i="1" s="1"/>
  <c r="X1078" i="1" a="1"/>
  <c r="X1078" i="1" s="1"/>
  <c r="X1079" i="1" a="1"/>
  <c r="X1079" i="1" s="1"/>
  <c r="X1080" i="1" a="1"/>
  <c r="X1080" i="1" s="1"/>
  <c r="X1081" i="1" a="1"/>
  <c r="X1081" i="1" s="1"/>
  <c r="X1082" i="1" a="1"/>
  <c r="X1082" i="1" s="1"/>
  <c r="X1083" i="1" a="1"/>
  <c r="X1083" i="1" s="1"/>
  <c r="X1084" i="1" a="1"/>
  <c r="X1084" i="1" s="1"/>
  <c r="X1085" i="1" a="1"/>
  <c r="X1085" i="1" s="1"/>
  <c r="X1086" i="1" a="1"/>
  <c r="X1086" i="1" s="1"/>
  <c r="X1087" i="1" a="1"/>
  <c r="X1087" i="1" s="1"/>
  <c r="X1088" i="1" a="1"/>
  <c r="X1088" i="1" s="1"/>
  <c r="X1089" i="1" a="1"/>
  <c r="X1089" i="1" s="1"/>
  <c r="X1090" i="1" a="1"/>
  <c r="X1090" i="1" s="1"/>
  <c r="X1091" i="1" a="1"/>
  <c r="X1091" i="1" s="1"/>
  <c r="X1092" i="1" a="1"/>
  <c r="X1092" i="1" s="1"/>
  <c r="X1093" i="1" a="1"/>
  <c r="X1093" i="1" s="1"/>
  <c r="X1094" i="1" a="1"/>
  <c r="X1094" i="1" s="1"/>
  <c r="X1095" i="1" a="1"/>
  <c r="X1095" i="1" s="1"/>
  <c r="X1096" i="1" a="1"/>
  <c r="X1096" i="1" s="1"/>
  <c r="X1097" i="1" a="1"/>
  <c r="X1097" i="1" s="1"/>
  <c r="X1098" i="1" a="1"/>
  <c r="X1098" i="1" s="1"/>
  <c r="X1099" i="1" a="1"/>
  <c r="X1099" i="1" s="1"/>
  <c r="X1100" i="1" a="1"/>
  <c r="X1100" i="1" s="1"/>
  <c r="X1101" i="1" a="1"/>
  <c r="X1101" i="1" s="1"/>
  <c r="X1102" i="1" a="1"/>
  <c r="X1102" i="1" s="1"/>
  <c r="X1103" i="1" a="1"/>
  <c r="X1103" i="1" s="1"/>
  <c r="X1104" i="1" a="1"/>
  <c r="X1104" i="1" s="1"/>
  <c r="X1105" i="1" a="1"/>
  <c r="X1105" i="1" s="1"/>
  <c r="X1106" i="1" a="1"/>
  <c r="X1106" i="1" s="1"/>
  <c r="X1107" i="1" a="1"/>
  <c r="X1107" i="1" s="1"/>
  <c r="X1108" i="1" a="1"/>
  <c r="X1108" i="1" s="1"/>
  <c r="X1109" i="1" a="1"/>
  <c r="X1109" i="1" s="1"/>
  <c r="X1110" i="1" a="1"/>
  <c r="X1110" i="1" s="1"/>
  <c r="X1111" i="1" a="1"/>
  <c r="X1111" i="1" s="1"/>
  <c r="X1112" i="1" a="1"/>
  <c r="X1112" i="1" s="1"/>
  <c r="X1113" i="1" a="1"/>
  <c r="X1113" i="1" s="1"/>
  <c r="X1114" i="1" a="1"/>
  <c r="X1114" i="1" s="1"/>
  <c r="X1115" i="1" a="1"/>
  <c r="X1115" i="1" s="1"/>
  <c r="X1116" i="1" a="1"/>
  <c r="X1116" i="1" s="1"/>
  <c r="X1117" i="1" a="1"/>
  <c r="X1117" i="1" s="1"/>
  <c r="X1118" i="1" a="1"/>
  <c r="X1118" i="1" s="1"/>
  <c r="X1119" i="1" a="1"/>
  <c r="X1119" i="1" s="1"/>
  <c r="X1120" i="1" a="1"/>
  <c r="X1120" i="1" s="1"/>
  <c r="X1121" i="1" a="1"/>
  <c r="X1121" i="1" s="1"/>
  <c r="X1122" i="1" a="1"/>
  <c r="X1122" i="1" s="1"/>
  <c r="X1123" i="1" a="1"/>
  <c r="X1123" i="1" s="1"/>
  <c r="X1124" i="1" a="1"/>
  <c r="X1124" i="1" s="1"/>
  <c r="X1125" i="1" a="1"/>
  <c r="X1125" i="1" s="1"/>
  <c r="X1126" i="1" a="1"/>
  <c r="X1126" i="1" s="1"/>
  <c r="X1127" i="1" a="1"/>
  <c r="X1127" i="1" s="1"/>
  <c r="X1128" i="1" a="1"/>
  <c r="X1128" i="1" s="1"/>
  <c r="X1129" i="1" a="1"/>
  <c r="X1129" i="1" s="1"/>
  <c r="X1130" i="1" a="1"/>
  <c r="X1130" i="1" s="1"/>
  <c r="X1131" i="1" a="1"/>
  <c r="X1131" i="1" s="1"/>
  <c r="X1132" i="1" a="1"/>
  <c r="X1132" i="1" s="1"/>
  <c r="X1133" i="1" a="1"/>
  <c r="X1133" i="1" s="1"/>
  <c r="X1134" i="1" a="1"/>
  <c r="X1134" i="1" s="1"/>
  <c r="X1135" i="1" a="1"/>
  <c r="X1135" i="1" s="1"/>
  <c r="X1136" i="1" a="1"/>
  <c r="X1136" i="1" s="1"/>
  <c r="X1137" i="1" a="1"/>
  <c r="X1137" i="1" s="1"/>
  <c r="X1138" i="1" a="1"/>
  <c r="X1138" i="1" s="1"/>
  <c r="X1139" i="1" a="1"/>
  <c r="X1139" i="1" s="1"/>
  <c r="X1140" i="1" a="1"/>
  <c r="X1140" i="1" s="1"/>
  <c r="X1141" i="1" a="1"/>
  <c r="X1141" i="1" s="1"/>
  <c r="X1142" i="1" a="1"/>
  <c r="X1142" i="1" s="1"/>
  <c r="X1143" i="1" a="1"/>
  <c r="X1143" i="1" s="1"/>
  <c r="X1144" i="1" a="1"/>
  <c r="X1144" i="1" s="1"/>
  <c r="X1145" i="1" a="1"/>
  <c r="X1145" i="1" s="1"/>
  <c r="X1146" i="1" a="1"/>
  <c r="X1146" i="1" s="1"/>
  <c r="X1147" i="1" a="1"/>
  <c r="X1147" i="1" s="1"/>
  <c r="X1148" i="1" a="1"/>
  <c r="X1148" i="1" s="1"/>
  <c r="X1149" i="1" a="1"/>
  <c r="X1149" i="1" s="1"/>
  <c r="X1150" i="1" a="1"/>
  <c r="X1150" i="1" s="1"/>
  <c r="X1151" i="1" a="1"/>
  <c r="X1151" i="1" s="1"/>
  <c r="X1152" i="1" a="1"/>
  <c r="X1152" i="1" s="1"/>
  <c r="X1153" i="1" a="1"/>
  <c r="X1153" i="1" s="1"/>
  <c r="X1154" i="1" a="1"/>
  <c r="X1154" i="1" s="1"/>
  <c r="X1155" i="1" a="1"/>
  <c r="X1155" i="1" s="1"/>
  <c r="X1156" i="1" a="1"/>
  <c r="X1156" i="1" s="1"/>
  <c r="X1157" i="1" a="1"/>
  <c r="X1157" i="1" s="1"/>
  <c r="X1158" i="1" a="1"/>
  <c r="X1158" i="1" s="1"/>
  <c r="X1159" i="1" a="1"/>
  <c r="X1159" i="1" s="1"/>
  <c r="X1160" i="1" a="1"/>
  <c r="X1160" i="1" s="1"/>
  <c r="X1161" i="1" a="1"/>
  <c r="X1161" i="1" s="1"/>
  <c r="X1162" i="1" a="1"/>
  <c r="X1162" i="1" s="1"/>
  <c r="X1163" i="1" a="1"/>
  <c r="X1163" i="1" s="1"/>
  <c r="X1164" i="1" a="1"/>
  <c r="X1164" i="1" s="1"/>
  <c r="X1165" i="1" a="1"/>
  <c r="X1165" i="1" s="1"/>
  <c r="X1166" i="1" a="1"/>
  <c r="X1166" i="1" s="1"/>
  <c r="X1167" i="1" a="1"/>
  <c r="X1167" i="1" s="1"/>
  <c r="X1168" i="1" a="1"/>
  <c r="X1168" i="1" s="1"/>
  <c r="X1169" i="1" a="1"/>
  <c r="X1169" i="1" s="1"/>
  <c r="X1170" i="1" a="1"/>
  <c r="X1170" i="1" s="1"/>
  <c r="X1171" i="1" a="1"/>
  <c r="X1171" i="1" s="1"/>
  <c r="X1172" i="1" a="1"/>
  <c r="X1172" i="1" s="1"/>
  <c r="X1173" i="1" a="1"/>
  <c r="X1173" i="1" s="1"/>
  <c r="X1174" i="1" a="1"/>
  <c r="X1174" i="1" s="1"/>
  <c r="X1175" i="1" a="1"/>
  <c r="X1175" i="1" s="1"/>
  <c r="X1176" i="1" a="1"/>
  <c r="X1176" i="1" s="1"/>
  <c r="X1177" i="1" a="1"/>
  <c r="X1177" i="1" s="1"/>
  <c r="X1178" i="1" a="1"/>
  <c r="X1178" i="1" s="1"/>
  <c r="X1179" i="1" a="1"/>
  <c r="X1179" i="1" s="1"/>
  <c r="X1180" i="1" a="1"/>
  <c r="X1180" i="1" s="1"/>
  <c r="X1181" i="1" a="1"/>
  <c r="X1181" i="1" s="1"/>
  <c r="X1182" i="1" a="1"/>
  <c r="X1182" i="1" s="1"/>
  <c r="X1183" i="1" a="1"/>
  <c r="X1183" i="1" s="1"/>
  <c r="X1184" i="1" a="1"/>
  <c r="X1184" i="1" s="1"/>
  <c r="X1185" i="1" a="1"/>
  <c r="X1185" i="1" s="1"/>
  <c r="X1186" i="1" a="1"/>
  <c r="X1186" i="1" s="1"/>
  <c r="X1187" i="1" a="1"/>
  <c r="X1187" i="1" s="1"/>
  <c r="X1188" i="1" a="1"/>
  <c r="X1188" i="1" s="1"/>
  <c r="X1189" i="1" a="1"/>
  <c r="X1189" i="1" s="1"/>
  <c r="X1190" i="1" a="1"/>
  <c r="X1190" i="1" s="1"/>
  <c r="X1191" i="1" a="1"/>
  <c r="X1191" i="1" s="1"/>
  <c r="X1192" i="1" a="1"/>
  <c r="X1192" i="1" s="1"/>
  <c r="X1193" i="1" a="1"/>
  <c r="X1193" i="1" s="1"/>
  <c r="X1194" i="1" a="1"/>
  <c r="X1194" i="1" s="1"/>
  <c r="X1195" i="1" a="1"/>
  <c r="X1195" i="1" s="1"/>
  <c r="X1196" i="1" a="1"/>
  <c r="X1196" i="1" s="1"/>
  <c r="X1197" i="1" a="1"/>
  <c r="X1197" i="1" s="1"/>
  <c r="X1198" i="1" a="1"/>
  <c r="X1198" i="1" s="1"/>
  <c r="X1199" i="1" a="1"/>
  <c r="X1199" i="1" s="1"/>
  <c r="X1200" i="1" a="1"/>
  <c r="X1200" i="1" s="1"/>
  <c r="X1201" i="1" a="1"/>
  <c r="X1201" i="1" s="1"/>
  <c r="X1202" i="1" a="1"/>
  <c r="X1202" i="1" s="1"/>
  <c r="X1203" i="1" a="1"/>
  <c r="X1203" i="1" s="1"/>
  <c r="X1204" i="1" a="1"/>
  <c r="X1204" i="1" s="1"/>
  <c r="X1205" i="1" a="1"/>
  <c r="X1205" i="1" s="1"/>
  <c r="X1206" i="1" a="1"/>
  <c r="X1206" i="1" s="1"/>
  <c r="X1207" i="1" a="1"/>
  <c r="X1207" i="1" s="1"/>
  <c r="X1208" i="1" a="1"/>
  <c r="X1208" i="1" s="1"/>
  <c r="X1209" i="1" a="1"/>
  <c r="X1209" i="1" s="1"/>
  <c r="X1210" i="1" a="1"/>
  <c r="X1210" i="1" s="1"/>
  <c r="X1211" i="1" a="1"/>
  <c r="X1211" i="1" s="1"/>
  <c r="X1212" i="1" a="1"/>
  <c r="X1212" i="1" s="1"/>
  <c r="X1213" i="1" a="1"/>
  <c r="X1213" i="1" s="1"/>
  <c r="X1214" i="1" a="1"/>
  <c r="X1214" i="1" s="1"/>
  <c r="X1215" i="1" a="1"/>
  <c r="X1215" i="1" s="1"/>
  <c r="X1216" i="1" a="1"/>
  <c r="X1216" i="1" s="1"/>
  <c r="X1217" i="1" a="1"/>
  <c r="X1217" i="1" s="1"/>
  <c r="X1218" i="1" a="1"/>
  <c r="X1218" i="1" s="1"/>
  <c r="X1219" i="1" a="1"/>
  <c r="X1219" i="1" s="1"/>
  <c r="X1220" i="1" a="1"/>
  <c r="X1220" i="1" s="1"/>
  <c r="X1221" i="1" a="1"/>
  <c r="X1221" i="1" s="1"/>
  <c r="X1222" i="1" a="1"/>
  <c r="X1222" i="1" s="1"/>
  <c r="X1223" i="1" a="1"/>
  <c r="X1223" i="1" s="1"/>
  <c r="X1224" i="1" a="1"/>
  <c r="X1224" i="1" s="1"/>
  <c r="X1225" i="1" a="1"/>
  <c r="X1225" i="1" s="1"/>
  <c r="X1226" i="1" a="1"/>
  <c r="X1226" i="1" s="1"/>
  <c r="X1227" i="1" a="1"/>
  <c r="X1227" i="1" s="1"/>
  <c r="X1228" i="1" a="1"/>
  <c r="X1228" i="1" s="1"/>
  <c r="X1229" i="1" a="1"/>
  <c r="X1229" i="1" s="1"/>
  <c r="X1230" i="1" a="1"/>
  <c r="X1230" i="1" s="1"/>
  <c r="X1231" i="1" a="1"/>
  <c r="X1231" i="1" s="1"/>
  <c r="X1232" i="1" a="1"/>
  <c r="X1232" i="1" s="1"/>
  <c r="X1233" i="1" a="1"/>
  <c r="X1233" i="1" s="1"/>
  <c r="X1234" i="1" a="1"/>
  <c r="X1234" i="1" s="1"/>
  <c r="X1235" i="1" a="1"/>
  <c r="X1235" i="1" s="1"/>
  <c r="X1236" i="1" a="1"/>
  <c r="X1236" i="1" s="1"/>
  <c r="X1237" i="1" a="1"/>
  <c r="X1237" i="1" s="1"/>
  <c r="X1238" i="1" a="1"/>
  <c r="X1238" i="1" s="1"/>
  <c r="X1239" i="1" a="1"/>
  <c r="X1239" i="1" s="1"/>
  <c r="X1240" i="1" a="1"/>
  <c r="X1240" i="1" s="1"/>
  <c r="X1241" i="1" a="1"/>
  <c r="X1241" i="1" s="1"/>
  <c r="X1242" i="1" a="1"/>
  <c r="X1242" i="1" s="1"/>
  <c r="X1243" i="1" a="1"/>
  <c r="X1243" i="1" s="1"/>
  <c r="X1244" i="1" a="1"/>
  <c r="X1244" i="1" s="1"/>
  <c r="X1245" i="1" a="1"/>
  <c r="X1245" i="1" s="1"/>
  <c r="X1246" i="1" a="1"/>
  <c r="X1246" i="1" s="1"/>
  <c r="X1247" i="1" a="1"/>
  <c r="X1247" i="1" s="1"/>
  <c r="X1248" i="1" a="1"/>
  <c r="X1248" i="1" s="1"/>
  <c r="X1249" i="1" a="1"/>
  <c r="X1249" i="1" s="1"/>
  <c r="X1250" i="1" a="1"/>
  <c r="X1250" i="1" s="1"/>
  <c r="X1251" i="1" a="1"/>
  <c r="X1251" i="1" s="1"/>
  <c r="X1252" i="1" a="1"/>
  <c r="X1252" i="1" s="1"/>
  <c r="X1253" i="1" a="1"/>
  <c r="X1253" i="1" s="1"/>
  <c r="X1254" i="1" a="1"/>
  <c r="X1254" i="1" s="1"/>
  <c r="X1255" i="1" a="1"/>
  <c r="X1255" i="1" s="1"/>
  <c r="X1256" i="1" a="1"/>
  <c r="X1256" i="1" s="1"/>
  <c r="X1257" i="1" a="1"/>
  <c r="X1257" i="1" s="1"/>
  <c r="X1258" i="1" a="1"/>
  <c r="X1258" i="1" s="1"/>
  <c r="X1259" i="1" a="1"/>
  <c r="X1259" i="1" s="1"/>
  <c r="X1260" i="1" a="1"/>
  <c r="X1260" i="1" s="1"/>
  <c r="X1261" i="1" a="1"/>
  <c r="X1261" i="1" s="1"/>
  <c r="X1262" i="1" a="1"/>
  <c r="X1262" i="1" s="1"/>
  <c r="X1263" i="1" a="1"/>
  <c r="X1263" i="1" s="1"/>
  <c r="X1264" i="1" a="1"/>
  <c r="X1264" i="1" s="1"/>
  <c r="X1265" i="1" a="1"/>
  <c r="X1265" i="1" s="1"/>
  <c r="X1266" i="1" a="1"/>
  <c r="X1266" i="1" s="1"/>
  <c r="X1267" i="1" a="1"/>
  <c r="X1267" i="1" s="1"/>
  <c r="X1268" i="1" a="1"/>
  <c r="X1268" i="1" s="1"/>
  <c r="X1269" i="1" a="1"/>
  <c r="X1269" i="1" s="1"/>
  <c r="X1270" i="1" a="1"/>
  <c r="X1270" i="1" s="1"/>
  <c r="X1271" i="1" a="1"/>
  <c r="X1271" i="1" s="1"/>
  <c r="X1272" i="1" a="1"/>
  <c r="X1272" i="1" s="1"/>
  <c r="X1273" i="1" a="1"/>
  <c r="X1273" i="1" s="1"/>
  <c r="X1274" i="1" a="1"/>
  <c r="X1274" i="1" s="1"/>
  <c r="X1275" i="1" a="1"/>
  <c r="X1275" i="1" s="1"/>
  <c r="X1276" i="1" a="1"/>
  <c r="X1276" i="1" s="1"/>
  <c r="X1277" i="1" a="1"/>
  <c r="X1277" i="1" s="1"/>
  <c r="X1278" i="1" a="1"/>
  <c r="X1278" i="1" s="1"/>
  <c r="X1279" i="1" a="1"/>
  <c r="X1279" i="1" s="1"/>
  <c r="X1280" i="1" a="1"/>
  <c r="X1280" i="1" s="1"/>
  <c r="X1281" i="1" a="1"/>
  <c r="X1281" i="1" s="1"/>
  <c r="X1282" i="1" a="1"/>
  <c r="X1282" i="1" s="1"/>
  <c r="X1283" i="1" a="1"/>
  <c r="X1283" i="1" s="1"/>
  <c r="X1284" i="1" a="1"/>
  <c r="X1284" i="1" s="1"/>
  <c r="X1285" i="1" a="1"/>
  <c r="X1285" i="1" s="1"/>
  <c r="X1286" i="1" a="1"/>
  <c r="X1286" i="1" s="1"/>
  <c r="X1287" i="1" a="1"/>
  <c r="X1287" i="1" s="1"/>
  <c r="X1288" i="1" a="1"/>
  <c r="X1288" i="1" s="1"/>
  <c r="X1289" i="1" a="1"/>
  <c r="X1289" i="1" s="1"/>
  <c r="X1290" i="1" a="1"/>
  <c r="X1290" i="1" s="1"/>
  <c r="X1291" i="1" a="1"/>
  <c r="X1291" i="1" s="1"/>
  <c r="X1292" i="1" a="1"/>
  <c r="X1292" i="1" s="1"/>
  <c r="X1293" i="1" a="1"/>
  <c r="X1293" i="1" s="1"/>
  <c r="X1294" i="1" a="1"/>
  <c r="X1294" i="1" s="1"/>
  <c r="X1295" i="1" a="1"/>
  <c r="X1295" i="1" s="1"/>
  <c r="X1296" i="1" a="1"/>
  <c r="X1296" i="1" s="1"/>
  <c r="X1297" i="1" a="1"/>
  <c r="X1297" i="1" s="1"/>
  <c r="X1298" i="1" a="1"/>
  <c r="X1298" i="1" s="1"/>
  <c r="X1299" i="1" a="1"/>
  <c r="X1299" i="1" s="1"/>
  <c r="X1300" i="1" a="1"/>
  <c r="X1300" i="1" s="1"/>
  <c r="X1301" i="1" a="1"/>
  <c r="X1301" i="1" s="1"/>
  <c r="X1302" i="1" a="1"/>
  <c r="X1302" i="1" s="1"/>
  <c r="X1303" i="1" a="1"/>
  <c r="X1303" i="1" s="1"/>
  <c r="X1304" i="1" a="1"/>
  <c r="X1304" i="1" s="1"/>
  <c r="X1305" i="1" a="1"/>
  <c r="X1305" i="1" s="1"/>
  <c r="X1306" i="1" a="1"/>
  <c r="X1306" i="1" s="1"/>
  <c r="X1307" i="1" a="1"/>
  <c r="X1307" i="1" s="1"/>
  <c r="X1308" i="1" a="1"/>
  <c r="X1308" i="1" s="1"/>
  <c r="X1309" i="1" a="1"/>
  <c r="X1309" i="1" s="1"/>
  <c r="X1310" i="1" a="1"/>
  <c r="X1310" i="1" s="1"/>
  <c r="X1311" i="1" a="1"/>
  <c r="X1311" i="1" s="1"/>
  <c r="X1312" i="1" a="1"/>
  <c r="X1312" i="1" s="1"/>
  <c r="X1313" i="1" a="1"/>
  <c r="X1313" i="1" s="1"/>
  <c r="X1314" i="1" a="1"/>
  <c r="X1314" i="1" s="1"/>
  <c r="X1315" i="1" a="1"/>
  <c r="X1315" i="1" s="1"/>
  <c r="X1316" i="1" a="1"/>
  <c r="X1316" i="1" s="1"/>
  <c r="X1317" i="1" a="1"/>
  <c r="X1317" i="1" s="1"/>
  <c r="X1318" i="1" a="1"/>
  <c r="X1318" i="1" s="1"/>
  <c r="X1319" i="1" a="1"/>
  <c r="X1319" i="1" s="1"/>
  <c r="X1320" i="1" a="1"/>
  <c r="X1320" i="1" s="1"/>
  <c r="X1321" i="1" a="1"/>
  <c r="X1321" i="1" s="1"/>
  <c r="X1322" i="1" a="1"/>
  <c r="X1322" i="1" s="1"/>
  <c r="X1323" i="1" a="1"/>
  <c r="X1323" i="1" s="1"/>
  <c r="X1324" i="1" a="1"/>
  <c r="X1324" i="1" s="1"/>
  <c r="X1325" i="1" a="1"/>
  <c r="X1325" i="1" s="1"/>
  <c r="X1326" i="1" a="1"/>
  <c r="X1326" i="1" s="1"/>
  <c r="X1327" i="1" a="1"/>
  <c r="X1327" i="1" s="1"/>
  <c r="X1328" i="1" a="1"/>
  <c r="X1328" i="1" s="1"/>
  <c r="X1329" i="1" a="1"/>
  <c r="X1329" i="1" s="1"/>
  <c r="X1330" i="1" a="1"/>
  <c r="X1330" i="1" s="1"/>
  <c r="X1331" i="1" a="1"/>
  <c r="X1331" i="1" s="1"/>
  <c r="X1332" i="1" a="1"/>
  <c r="X1332" i="1" s="1"/>
  <c r="X1333" i="1" a="1"/>
  <c r="X1333" i="1" s="1"/>
  <c r="X1334" i="1" a="1"/>
  <c r="X1334" i="1" s="1"/>
  <c r="X1335" i="1" a="1"/>
  <c r="X1335" i="1" s="1"/>
  <c r="X1336" i="1" a="1"/>
  <c r="X1336" i="1" s="1"/>
  <c r="X1337" i="1" a="1"/>
  <c r="X1337" i="1" s="1"/>
  <c r="X1338" i="1" a="1"/>
  <c r="X1338" i="1" s="1"/>
  <c r="X1339" i="1" a="1"/>
  <c r="X1339" i="1" s="1"/>
  <c r="X1340" i="1" a="1"/>
  <c r="X1340" i="1" s="1"/>
  <c r="X1341" i="1" a="1"/>
  <c r="X1341" i="1" s="1"/>
  <c r="X1342" i="1" a="1"/>
  <c r="X1342" i="1" s="1"/>
  <c r="X1343" i="1" a="1"/>
  <c r="X1343" i="1" s="1"/>
  <c r="X1344" i="1" a="1"/>
  <c r="X1344" i="1" s="1"/>
  <c r="X1345" i="1" a="1"/>
  <c r="X1345" i="1" s="1"/>
  <c r="X1346" i="1" a="1"/>
  <c r="X1346" i="1" s="1"/>
  <c r="X1347" i="1" a="1"/>
  <c r="X1347" i="1" s="1"/>
  <c r="X1348" i="1" a="1"/>
  <c r="X1348" i="1" s="1"/>
  <c r="X1349" i="1" a="1"/>
  <c r="X1349" i="1" s="1"/>
  <c r="X1350" i="1" a="1"/>
  <c r="X1350" i="1" s="1"/>
  <c r="X1351" i="1" a="1"/>
  <c r="X1351" i="1" s="1"/>
  <c r="X1352" i="1" a="1"/>
  <c r="X1352" i="1" s="1"/>
  <c r="X1353" i="1" a="1"/>
  <c r="X1353" i="1" s="1"/>
  <c r="X1354" i="1" a="1"/>
  <c r="X1354" i="1" s="1"/>
  <c r="X1355" i="1" a="1"/>
  <c r="X1355" i="1" s="1"/>
  <c r="X1356" i="1" a="1"/>
  <c r="X1356" i="1" s="1"/>
  <c r="X1357" i="1" a="1"/>
  <c r="X1357" i="1" s="1"/>
  <c r="X1358" i="1" a="1"/>
  <c r="X1358" i="1" s="1"/>
  <c r="X1359" i="1" a="1"/>
  <c r="X1359" i="1" s="1"/>
  <c r="X1360" i="1" a="1"/>
  <c r="X1360" i="1" s="1"/>
  <c r="X1361" i="1" a="1"/>
  <c r="X1361" i="1" s="1"/>
  <c r="X1362" i="1" a="1"/>
  <c r="X1362" i="1" s="1"/>
  <c r="X1363" i="1" a="1"/>
  <c r="X1363" i="1" s="1"/>
  <c r="X1364" i="1" a="1"/>
  <c r="X1364" i="1" s="1"/>
  <c r="X1365" i="1" a="1"/>
  <c r="X1365" i="1" s="1"/>
  <c r="X1366" i="1" a="1"/>
  <c r="X1366" i="1" s="1"/>
  <c r="X1367" i="1" a="1"/>
  <c r="X1367" i="1" s="1"/>
  <c r="X1368" i="1" a="1"/>
  <c r="X1368" i="1" s="1"/>
  <c r="X1369" i="1" a="1"/>
  <c r="X1369" i="1" s="1"/>
  <c r="X1370" i="1" a="1"/>
  <c r="X1370" i="1" s="1"/>
  <c r="X1371" i="1" a="1"/>
  <c r="X1371" i="1" s="1"/>
  <c r="X1372" i="1" a="1"/>
  <c r="X1372" i="1" s="1"/>
  <c r="X1373" i="1" a="1"/>
  <c r="X1373" i="1" s="1"/>
  <c r="X1374" i="1" a="1"/>
  <c r="X1374" i="1" s="1"/>
  <c r="X1375" i="1" a="1"/>
  <c r="X1375" i="1" s="1"/>
  <c r="X1376" i="1" a="1"/>
  <c r="X1376" i="1" s="1"/>
  <c r="X1377" i="1" a="1"/>
  <c r="X1377" i="1" s="1"/>
  <c r="X1378" i="1" a="1"/>
  <c r="X1378" i="1" s="1"/>
  <c r="X1379" i="1" a="1"/>
  <c r="X1379" i="1" s="1"/>
  <c r="X1380" i="1" a="1"/>
  <c r="X1380" i="1" s="1"/>
  <c r="X1381" i="1" a="1"/>
  <c r="X1381" i="1" s="1"/>
  <c r="X1382" i="1" a="1"/>
  <c r="X1382" i="1" s="1"/>
  <c r="X1383" i="1" a="1"/>
  <c r="X1383" i="1" s="1"/>
  <c r="X1384" i="1" a="1"/>
  <c r="X1384" i="1" s="1"/>
  <c r="X1385" i="1" a="1"/>
  <c r="X1385" i="1" s="1"/>
  <c r="X1386" i="1" a="1"/>
  <c r="X1386" i="1" s="1"/>
  <c r="X1387" i="1" a="1"/>
  <c r="X1387" i="1" s="1"/>
  <c r="X1388" i="1" a="1"/>
  <c r="X1388" i="1" s="1"/>
  <c r="X1389" i="1" a="1"/>
  <c r="X1389" i="1" s="1"/>
  <c r="X1390" i="1" a="1"/>
  <c r="X1390" i="1" s="1"/>
  <c r="X1391" i="1" a="1"/>
  <c r="X1391" i="1" s="1"/>
  <c r="X1392" i="1" a="1"/>
  <c r="X1392" i="1" s="1"/>
  <c r="X1393" i="1" a="1"/>
  <c r="X1393" i="1" s="1"/>
  <c r="X1394" i="1" a="1"/>
  <c r="X1394" i="1" s="1"/>
  <c r="X1395" i="1" a="1"/>
  <c r="X1395" i="1" s="1"/>
  <c r="X1396" i="1" a="1"/>
  <c r="X1396" i="1" s="1"/>
  <c r="X1397" i="1" a="1"/>
  <c r="X1397" i="1" s="1"/>
  <c r="X1398" i="1" a="1"/>
  <c r="X1398" i="1" s="1"/>
  <c r="X1399" i="1" a="1"/>
  <c r="X1399" i="1" s="1"/>
  <c r="X1400" i="1" a="1"/>
  <c r="X1400" i="1" s="1"/>
  <c r="X1401" i="1" a="1"/>
  <c r="X1401" i="1" s="1"/>
  <c r="X1402" i="1" a="1"/>
  <c r="X1402" i="1" s="1"/>
  <c r="X1403" i="1" a="1"/>
  <c r="X1403" i="1" s="1"/>
  <c r="X1404" i="1" a="1"/>
  <c r="X1404" i="1" s="1"/>
  <c r="X1405" i="1" a="1"/>
  <c r="X1405" i="1" s="1"/>
  <c r="X1406" i="1" a="1"/>
  <c r="X1406" i="1" s="1"/>
  <c r="X1407" i="1" a="1"/>
  <c r="X1407" i="1" s="1"/>
  <c r="X1408" i="1" a="1"/>
  <c r="X1408" i="1" s="1"/>
  <c r="X1409" i="1" a="1"/>
  <c r="X1409" i="1" s="1"/>
  <c r="X1410" i="1" a="1"/>
  <c r="X1410" i="1" s="1"/>
  <c r="X1411" i="1" a="1"/>
  <c r="X1411" i="1" s="1"/>
  <c r="X1412" i="1" a="1"/>
  <c r="X1412" i="1" s="1"/>
  <c r="X1413" i="1" a="1"/>
  <c r="X1413" i="1" s="1"/>
  <c r="X1414" i="1" a="1"/>
  <c r="X1414" i="1" s="1"/>
  <c r="X1415" i="1" a="1"/>
  <c r="X1415" i="1" s="1"/>
  <c r="X1416" i="1" a="1"/>
  <c r="X1416" i="1" s="1"/>
  <c r="X1417" i="1" a="1"/>
  <c r="X1417" i="1" s="1"/>
  <c r="X1418" i="1" a="1"/>
  <c r="X1418" i="1" s="1"/>
  <c r="X1419" i="1" a="1"/>
  <c r="X1419" i="1" s="1"/>
  <c r="X1420" i="1" a="1"/>
  <c r="X1420" i="1" s="1"/>
  <c r="X1421" i="1" a="1"/>
  <c r="X1421" i="1" s="1"/>
  <c r="X1422" i="1" a="1"/>
  <c r="X1422" i="1" s="1"/>
  <c r="X1423" i="1" a="1"/>
  <c r="X1423" i="1" s="1"/>
  <c r="X1424" i="1" a="1"/>
  <c r="X1424" i="1" s="1"/>
  <c r="X1425" i="1" a="1"/>
  <c r="X1425" i="1" s="1"/>
  <c r="X1426" i="1" a="1"/>
  <c r="X1426" i="1" s="1"/>
  <c r="X1427" i="1" a="1"/>
  <c r="X1427" i="1" s="1"/>
  <c r="X1428" i="1" a="1"/>
  <c r="X1428" i="1" s="1"/>
  <c r="X1429" i="1" a="1"/>
  <c r="X1429" i="1" s="1"/>
  <c r="X1430" i="1" a="1"/>
  <c r="X1430" i="1" s="1"/>
  <c r="X1431" i="1" a="1"/>
  <c r="X1431" i="1" s="1"/>
  <c r="X1432" i="1" a="1"/>
  <c r="X1432" i="1" s="1"/>
  <c r="X1433" i="1" a="1"/>
  <c r="X1433" i="1" s="1"/>
  <c r="X1434" i="1" a="1"/>
  <c r="X1434" i="1" s="1"/>
  <c r="X1435" i="1" a="1"/>
  <c r="X1435" i="1" s="1"/>
  <c r="X1436" i="1" a="1"/>
  <c r="X1436" i="1" s="1"/>
  <c r="X1437" i="1" a="1"/>
  <c r="X1437" i="1" s="1"/>
  <c r="X1438" i="1" a="1"/>
  <c r="X1438" i="1" s="1"/>
  <c r="X1439" i="1" a="1"/>
  <c r="X1439" i="1" s="1"/>
  <c r="X1440" i="1" a="1"/>
  <c r="X1440" i="1" s="1"/>
  <c r="X1441" i="1" a="1"/>
  <c r="X1441" i="1" s="1"/>
  <c r="X1442" i="1" a="1"/>
  <c r="X1442" i="1" s="1"/>
  <c r="X1443" i="1" a="1"/>
  <c r="X1443" i="1" s="1"/>
  <c r="X1444" i="1" a="1"/>
  <c r="X1444" i="1" s="1"/>
  <c r="X1445" i="1" a="1"/>
  <c r="X1445" i="1" s="1"/>
  <c r="X1446" i="1" a="1"/>
  <c r="X1446" i="1" s="1"/>
  <c r="X1447" i="1" a="1"/>
  <c r="X1447" i="1" s="1"/>
  <c r="X1448" i="1" a="1"/>
  <c r="X1448" i="1" s="1"/>
  <c r="X1449" i="1" a="1"/>
  <c r="X1449" i="1" s="1"/>
  <c r="X1450" i="1" a="1"/>
  <c r="X1450" i="1" s="1"/>
  <c r="X1451" i="1" a="1"/>
  <c r="X1451" i="1" s="1"/>
  <c r="X1452" i="1" a="1"/>
  <c r="X1452" i="1" s="1"/>
  <c r="X1453" i="1" a="1"/>
  <c r="X1453" i="1" s="1"/>
  <c r="X1454" i="1" a="1"/>
  <c r="X1454" i="1" s="1"/>
  <c r="X1455" i="1" a="1"/>
  <c r="X1455" i="1" s="1"/>
  <c r="X1456" i="1" a="1"/>
  <c r="X1456" i="1" s="1"/>
  <c r="X1457" i="1" a="1"/>
  <c r="X1457" i="1" s="1"/>
  <c r="X1458" i="1" a="1"/>
  <c r="X1458" i="1" s="1"/>
  <c r="X1459" i="1" a="1"/>
  <c r="X1459" i="1" s="1"/>
  <c r="X1460" i="1" a="1"/>
  <c r="X1460" i="1" s="1"/>
  <c r="X1461" i="1" a="1"/>
  <c r="X1461" i="1" s="1"/>
  <c r="X1462" i="1" a="1"/>
  <c r="X1462" i="1" s="1"/>
  <c r="X1463" i="1" a="1"/>
  <c r="X1463" i="1" s="1"/>
  <c r="X1464" i="1" a="1"/>
  <c r="X1464" i="1" s="1"/>
  <c r="X1465" i="1" a="1"/>
  <c r="X1465" i="1" s="1"/>
  <c r="X1466" i="1" a="1"/>
  <c r="X1466" i="1" s="1"/>
  <c r="X1467" i="1" a="1"/>
  <c r="X1467" i="1" s="1"/>
  <c r="X1468" i="1" a="1"/>
  <c r="X1468" i="1" s="1"/>
  <c r="X1469" i="1" a="1"/>
  <c r="X1469" i="1" s="1"/>
  <c r="X1470" i="1" a="1"/>
  <c r="X1470" i="1" s="1"/>
  <c r="X1471" i="1" a="1"/>
  <c r="X1471" i="1" s="1"/>
  <c r="X1472" i="1" a="1"/>
  <c r="X1472" i="1" s="1"/>
  <c r="X1473" i="1" a="1"/>
  <c r="X1473" i="1" s="1"/>
  <c r="X1474" i="1" a="1"/>
  <c r="X1474" i="1" s="1"/>
  <c r="X1475" i="1" a="1"/>
  <c r="X1475" i="1" s="1"/>
  <c r="X1476" i="1" a="1"/>
  <c r="X1476" i="1" s="1"/>
  <c r="X1477" i="1" a="1"/>
  <c r="X1477" i="1" s="1"/>
  <c r="X1478" i="1" a="1"/>
  <c r="X1478" i="1" s="1"/>
  <c r="X1479" i="1" a="1"/>
  <c r="X1479" i="1" s="1"/>
  <c r="X1480" i="1" a="1"/>
  <c r="X1480" i="1" s="1"/>
  <c r="X1481" i="1" a="1"/>
  <c r="X1481" i="1" s="1"/>
  <c r="X1482" i="1" a="1"/>
  <c r="X1482" i="1" s="1"/>
  <c r="X1483" i="1" a="1"/>
  <c r="X1483" i="1" s="1"/>
  <c r="X1484" i="1" a="1"/>
  <c r="X1484" i="1" s="1"/>
  <c r="X1485" i="1" a="1"/>
  <c r="X1485" i="1" s="1"/>
  <c r="X1486" i="1" a="1"/>
  <c r="X1486" i="1" s="1"/>
  <c r="X1487" i="1" a="1"/>
  <c r="X1487" i="1" s="1"/>
  <c r="X1488" i="1" a="1"/>
  <c r="X1488" i="1" s="1"/>
  <c r="X1489" i="1" a="1"/>
  <c r="X1489" i="1" s="1"/>
  <c r="X1490" i="1" a="1"/>
  <c r="X1490" i="1" s="1"/>
  <c r="X1491" i="1" a="1"/>
  <c r="X1491" i="1" s="1"/>
  <c r="X1492" i="1" a="1"/>
  <c r="X1492" i="1" s="1"/>
  <c r="X1493" i="1" a="1"/>
  <c r="X1493" i="1" s="1"/>
  <c r="X1494" i="1" a="1"/>
  <c r="X1494" i="1" s="1"/>
  <c r="X1495" i="1" a="1"/>
  <c r="X1495" i="1" s="1"/>
  <c r="X1496" i="1" a="1"/>
  <c r="X1496" i="1" s="1"/>
  <c r="X1497" i="1" a="1"/>
  <c r="X1497" i="1" s="1"/>
  <c r="X1498" i="1" a="1"/>
  <c r="X1498" i="1" s="1"/>
  <c r="X1499" i="1" a="1"/>
  <c r="X1499" i="1" s="1"/>
  <c r="X1500" i="1" a="1"/>
  <c r="X1500" i="1" s="1"/>
  <c r="X1501" i="1" a="1"/>
  <c r="X1501" i="1" s="1"/>
  <c r="X1502" i="1" a="1"/>
  <c r="X1502" i="1" s="1"/>
  <c r="X1503" i="1" a="1"/>
  <c r="X1503" i="1" s="1"/>
  <c r="X1504" i="1" a="1"/>
  <c r="X1504" i="1" s="1"/>
  <c r="X1505" i="1" a="1"/>
  <c r="X1505" i="1" s="1"/>
  <c r="X1506" i="1" a="1"/>
  <c r="X1506" i="1" s="1"/>
  <c r="X1507" i="1" a="1"/>
  <c r="X1507" i="1" s="1"/>
  <c r="X1508" i="1" a="1"/>
  <c r="X1508" i="1" s="1"/>
  <c r="X1509" i="1" a="1"/>
  <c r="X1509" i="1" s="1"/>
  <c r="X1510" i="1" a="1"/>
  <c r="X1510" i="1" s="1"/>
  <c r="X1511" i="1" a="1"/>
  <c r="X1511" i="1" s="1"/>
  <c r="X1512" i="1" a="1"/>
  <c r="X1512" i="1" s="1"/>
  <c r="X1513" i="1" a="1"/>
  <c r="X1513" i="1" s="1"/>
  <c r="X1514" i="1" a="1"/>
  <c r="X1514" i="1" s="1"/>
  <c r="X1515" i="1" a="1"/>
  <c r="X1515" i="1" s="1"/>
  <c r="X1516" i="1" a="1"/>
  <c r="X1516" i="1" s="1"/>
  <c r="X1517" i="1" a="1"/>
  <c r="X1517" i="1" s="1"/>
  <c r="X1518" i="1" a="1"/>
  <c r="X1518" i="1" s="1"/>
  <c r="X1519" i="1" a="1"/>
  <c r="X1519" i="1" s="1"/>
  <c r="X1520" i="1" a="1"/>
  <c r="X1520" i="1" s="1"/>
  <c r="X1521" i="1" a="1"/>
  <c r="X1521" i="1" s="1"/>
  <c r="X1522" i="1" a="1"/>
  <c r="X1522" i="1" s="1"/>
  <c r="X1523" i="1" a="1"/>
  <c r="X1523" i="1" s="1"/>
  <c r="X1524" i="1" a="1"/>
  <c r="X1524" i="1" s="1"/>
  <c r="X1525" i="1" a="1"/>
  <c r="X1525" i="1" s="1"/>
  <c r="X1526" i="1" a="1"/>
  <c r="X1526" i="1" s="1"/>
  <c r="X1527" i="1" a="1"/>
  <c r="X1527" i="1" s="1"/>
  <c r="X1528" i="1" a="1"/>
  <c r="X1528" i="1" s="1"/>
  <c r="X1529" i="1" a="1"/>
  <c r="X1529" i="1" s="1"/>
  <c r="X1530" i="1" a="1"/>
  <c r="X1530" i="1" s="1"/>
  <c r="X1531" i="1" a="1"/>
  <c r="X1531" i="1" s="1"/>
  <c r="X1532" i="1" a="1"/>
  <c r="X1532" i="1" s="1"/>
  <c r="X1533" i="1" a="1"/>
  <c r="X1533" i="1" s="1"/>
  <c r="X1534" i="1" a="1"/>
  <c r="X1534" i="1" s="1"/>
  <c r="X1535" i="1" a="1"/>
  <c r="X1535" i="1" s="1"/>
  <c r="X1536" i="1" a="1"/>
  <c r="X1536" i="1" s="1"/>
  <c r="X1537" i="1" a="1"/>
  <c r="X1537" i="1" s="1"/>
  <c r="X1538" i="1" a="1"/>
  <c r="X1538" i="1" s="1"/>
  <c r="X1539" i="1" a="1"/>
  <c r="X1539" i="1" s="1"/>
  <c r="X1540" i="1" a="1"/>
  <c r="X1540" i="1" s="1"/>
  <c r="X1541" i="1" a="1"/>
  <c r="X1541" i="1" s="1"/>
  <c r="X1542" i="1" a="1"/>
  <c r="X1542" i="1" s="1"/>
  <c r="X1543" i="1" a="1"/>
  <c r="X1543" i="1" s="1"/>
  <c r="X1544" i="1" a="1"/>
  <c r="X1544" i="1" s="1"/>
  <c r="X1545" i="1" a="1"/>
  <c r="X1545" i="1" s="1"/>
  <c r="X1546" i="1" a="1"/>
  <c r="X1546" i="1" s="1"/>
  <c r="X1547" i="1" a="1"/>
  <c r="X1547" i="1" s="1"/>
  <c r="X1548" i="1" a="1"/>
  <c r="X1548" i="1" s="1"/>
  <c r="X1549" i="1" a="1"/>
  <c r="X1549" i="1" s="1"/>
  <c r="X1550" i="1" a="1"/>
  <c r="X1550" i="1" s="1"/>
  <c r="X1551" i="1" a="1"/>
  <c r="X1551" i="1" s="1"/>
  <c r="X1552" i="1" a="1"/>
  <c r="X1552" i="1" s="1"/>
  <c r="X1553" i="1" a="1"/>
  <c r="X1553" i="1" s="1"/>
  <c r="X1554" i="1" a="1"/>
  <c r="X1554" i="1" s="1"/>
  <c r="X1555" i="1" a="1"/>
  <c r="X1555" i="1" s="1"/>
  <c r="X1556" i="1" a="1"/>
  <c r="X1556" i="1" s="1"/>
  <c r="X1557" i="1" a="1"/>
  <c r="X1557" i="1" s="1"/>
  <c r="X1558" i="1" a="1"/>
  <c r="X1558" i="1" s="1"/>
  <c r="X1559" i="1" a="1"/>
  <c r="X1559" i="1" s="1"/>
  <c r="X1560" i="1" a="1"/>
  <c r="X1560" i="1" s="1"/>
  <c r="X1561" i="1" a="1"/>
  <c r="X1561" i="1" s="1"/>
  <c r="X1562" i="1" a="1"/>
  <c r="X1562" i="1" s="1"/>
  <c r="X1563" i="1" a="1"/>
  <c r="X1563" i="1" s="1"/>
  <c r="X1564" i="1" a="1"/>
  <c r="X1564" i="1" s="1"/>
  <c r="X1565" i="1" a="1"/>
  <c r="X1565" i="1" s="1"/>
  <c r="X1566" i="1" a="1"/>
  <c r="X1566" i="1" s="1"/>
  <c r="X1567" i="1" a="1"/>
  <c r="X1567" i="1" s="1"/>
  <c r="X1568" i="1" a="1"/>
  <c r="X1568" i="1" s="1"/>
  <c r="X1569" i="1" a="1"/>
  <c r="X1569" i="1" s="1"/>
  <c r="X1570" i="1" a="1"/>
  <c r="X1570" i="1" s="1"/>
  <c r="X1571" i="1" a="1"/>
  <c r="X1571" i="1" s="1"/>
  <c r="X1572" i="1" a="1"/>
  <c r="X1572" i="1" s="1"/>
  <c r="X1573" i="1" a="1"/>
  <c r="X1573" i="1" s="1"/>
  <c r="X1574" i="1" a="1"/>
  <c r="X1574" i="1" s="1"/>
  <c r="X1575" i="1" a="1"/>
  <c r="X1575" i="1" s="1"/>
  <c r="X1576" i="1" a="1"/>
  <c r="X1576" i="1" s="1"/>
  <c r="X1577" i="1" a="1"/>
  <c r="X1577" i="1" s="1"/>
  <c r="X1578" i="1" a="1"/>
  <c r="X1578" i="1" s="1"/>
  <c r="X1579" i="1" a="1"/>
  <c r="X1579" i="1" s="1"/>
  <c r="X1580" i="1" a="1"/>
  <c r="X1580" i="1" s="1"/>
  <c r="X1581" i="1" a="1"/>
  <c r="X1581" i="1" s="1"/>
  <c r="X1582" i="1" a="1"/>
  <c r="X1582" i="1" s="1"/>
  <c r="X1583" i="1" a="1"/>
  <c r="X1583" i="1" s="1"/>
  <c r="X1584" i="1" a="1"/>
  <c r="X1584" i="1" s="1"/>
  <c r="X1585" i="1" a="1"/>
  <c r="X1585" i="1" s="1"/>
  <c r="X1586" i="1" a="1"/>
  <c r="X1586" i="1" s="1"/>
  <c r="X1587" i="1" a="1"/>
  <c r="X1587" i="1" s="1"/>
  <c r="X1588" i="1" a="1"/>
  <c r="X1588" i="1" s="1"/>
  <c r="X1589" i="1" a="1"/>
  <c r="X1589" i="1" s="1"/>
  <c r="X1590" i="1" a="1"/>
  <c r="X1590" i="1" s="1"/>
  <c r="X1591" i="1" a="1"/>
  <c r="X1591" i="1" s="1"/>
  <c r="X1592" i="1" a="1"/>
  <c r="X1592" i="1" s="1"/>
  <c r="X1593" i="1" a="1"/>
  <c r="X1593" i="1" s="1"/>
  <c r="X1594" i="1" a="1"/>
  <c r="X1594" i="1" s="1"/>
  <c r="X1595" i="1" a="1"/>
  <c r="X1595" i="1" s="1"/>
  <c r="X1596" i="1" a="1"/>
  <c r="X1596" i="1" s="1"/>
  <c r="X1597" i="1" a="1"/>
  <c r="X1597" i="1" s="1"/>
  <c r="X1598" i="1" a="1"/>
  <c r="X1598" i="1" s="1"/>
  <c r="X1599" i="1" a="1"/>
  <c r="X1599" i="1" s="1"/>
  <c r="X1600" i="1" a="1"/>
  <c r="X1600" i="1" s="1"/>
  <c r="X1601" i="1" a="1"/>
  <c r="X1601" i="1" s="1"/>
  <c r="X1602" i="1" a="1"/>
  <c r="X1602" i="1" s="1"/>
  <c r="X1603" i="1" a="1"/>
  <c r="X1603" i="1" s="1"/>
  <c r="X1604" i="1" a="1"/>
  <c r="X1604" i="1" s="1"/>
  <c r="X1605" i="1" a="1"/>
  <c r="X1605" i="1" s="1"/>
  <c r="X1606" i="1" a="1"/>
  <c r="X1606" i="1" s="1"/>
  <c r="X1607" i="1" a="1"/>
  <c r="X1607" i="1" s="1"/>
  <c r="X1608" i="1" a="1"/>
  <c r="X1608" i="1" s="1"/>
  <c r="X1609" i="1" a="1"/>
  <c r="X1609" i="1" s="1"/>
  <c r="X1610" i="1" a="1"/>
  <c r="X1610" i="1" s="1"/>
  <c r="X1611" i="1" a="1"/>
  <c r="X1611" i="1" s="1"/>
  <c r="X1612" i="1" a="1"/>
  <c r="X1612" i="1" s="1"/>
  <c r="X1613" i="1" a="1"/>
  <c r="X1613" i="1" s="1"/>
  <c r="X1614" i="1" a="1"/>
  <c r="X1614" i="1" s="1"/>
  <c r="X1615" i="1" a="1"/>
  <c r="X1615" i="1" s="1"/>
  <c r="X1616" i="1" a="1"/>
  <c r="X1616" i="1" s="1"/>
  <c r="X1617" i="1" a="1"/>
  <c r="X1617" i="1" s="1"/>
  <c r="X1618" i="1" a="1"/>
  <c r="X1618" i="1" s="1"/>
  <c r="X1619" i="1" a="1"/>
  <c r="X1619" i="1" s="1"/>
  <c r="X1620" i="1" a="1"/>
  <c r="X1620" i="1" s="1"/>
  <c r="X1621" i="1" a="1"/>
  <c r="X1621" i="1" s="1"/>
  <c r="X1622" i="1" a="1"/>
  <c r="X1622" i="1" s="1"/>
  <c r="X1623" i="1" a="1"/>
  <c r="X1623" i="1" s="1"/>
  <c r="X1624" i="1" a="1"/>
  <c r="X1624" i="1" s="1"/>
  <c r="X1625" i="1" a="1"/>
  <c r="X1625" i="1" s="1"/>
  <c r="X1626" i="1" a="1"/>
  <c r="X1626" i="1" s="1"/>
  <c r="X1627" i="1" a="1"/>
  <c r="X1627" i="1" s="1"/>
  <c r="X1628" i="1" a="1"/>
  <c r="X1628" i="1" s="1"/>
  <c r="X1629" i="1" a="1"/>
  <c r="X1629" i="1" s="1"/>
  <c r="X1630" i="1" a="1"/>
  <c r="X1630" i="1" s="1"/>
  <c r="X1631" i="1" a="1"/>
  <c r="X1631" i="1" s="1"/>
  <c r="X1632" i="1" a="1"/>
  <c r="X1632" i="1" s="1"/>
  <c r="X1633" i="1" a="1"/>
  <c r="X1633" i="1" s="1"/>
  <c r="X1634" i="1" a="1"/>
  <c r="X1634" i="1" s="1"/>
  <c r="X1635" i="1" a="1"/>
  <c r="X1635" i="1" s="1"/>
  <c r="X1636" i="1" a="1"/>
  <c r="X1636" i="1" s="1"/>
  <c r="X1637" i="1" a="1"/>
  <c r="X1637" i="1" s="1"/>
  <c r="X1638" i="1" a="1"/>
  <c r="X1638" i="1" s="1"/>
  <c r="X1639" i="1" a="1"/>
  <c r="X1639" i="1" s="1"/>
  <c r="X1640" i="1" a="1"/>
  <c r="X1640" i="1" s="1"/>
  <c r="X1641" i="1" a="1"/>
  <c r="X1641" i="1" s="1"/>
  <c r="X1642" i="1" a="1"/>
  <c r="X1642" i="1" s="1"/>
  <c r="X1643" i="1" a="1"/>
  <c r="X1643" i="1" s="1"/>
  <c r="X1644" i="1" a="1"/>
  <c r="X1644" i="1" s="1"/>
  <c r="X1645" i="1" a="1"/>
  <c r="X1645" i="1" s="1"/>
  <c r="X1646" i="1" a="1"/>
  <c r="X1646" i="1" s="1"/>
  <c r="X1647" i="1" a="1"/>
  <c r="X1647" i="1" s="1"/>
  <c r="X1648" i="1" a="1"/>
  <c r="X1648" i="1" s="1"/>
  <c r="X1649" i="1" a="1"/>
  <c r="X1649" i="1" s="1"/>
  <c r="X1650" i="1" a="1"/>
  <c r="X1650" i="1" s="1"/>
  <c r="X1651" i="1" a="1"/>
  <c r="X1651" i="1" s="1"/>
  <c r="X1652" i="1" a="1"/>
  <c r="X1652" i="1" s="1"/>
  <c r="X1653" i="1" a="1"/>
  <c r="X1653" i="1" s="1"/>
  <c r="X1654" i="1" a="1"/>
  <c r="X1654" i="1" s="1"/>
  <c r="X1655" i="1" a="1"/>
  <c r="X1655" i="1" s="1"/>
  <c r="X1656" i="1" a="1"/>
  <c r="X1656" i="1" s="1"/>
  <c r="X1657" i="1" a="1"/>
  <c r="X1657" i="1" s="1"/>
  <c r="X1658" i="1" a="1"/>
  <c r="X1658" i="1" s="1"/>
  <c r="X1659" i="1" a="1"/>
  <c r="X1659" i="1" s="1"/>
  <c r="X1660" i="1" a="1"/>
  <c r="X1660" i="1" s="1"/>
  <c r="X1661" i="1" a="1"/>
  <c r="X1661" i="1" s="1"/>
  <c r="X1662" i="1" a="1"/>
  <c r="X1662" i="1" s="1"/>
  <c r="X1663" i="1" a="1"/>
  <c r="X1663" i="1" s="1"/>
  <c r="X1664" i="1" a="1"/>
  <c r="X1664" i="1" s="1"/>
  <c r="X1665" i="1" a="1"/>
  <c r="X1665" i="1" s="1"/>
  <c r="X1666" i="1" a="1"/>
  <c r="X1666" i="1" s="1"/>
  <c r="X1667" i="1" a="1"/>
  <c r="X1667" i="1" s="1"/>
  <c r="X1668" i="1" a="1"/>
  <c r="X1668" i="1" s="1"/>
  <c r="X1669" i="1" a="1"/>
  <c r="X1669" i="1" s="1"/>
  <c r="X1670" i="1" a="1"/>
  <c r="X1670" i="1" s="1"/>
  <c r="X1671" i="1" a="1"/>
  <c r="X1671" i="1" s="1"/>
  <c r="X1672" i="1" a="1"/>
  <c r="X1672" i="1" s="1"/>
  <c r="X1673" i="1" a="1"/>
  <c r="X1673" i="1" s="1"/>
  <c r="X1674" i="1" a="1"/>
  <c r="X1674" i="1" s="1"/>
  <c r="X1675" i="1" a="1"/>
  <c r="X1675" i="1" s="1"/>
  <c r="X1676" i="1" a="1"/>
  <c r="X1676" i="1" s="1"/>
  <c r="X1677" i="1" a="1"/>
  <c r="X1677" i="1" s="1"/>
  <c r="X1678" i="1" a="1"/>
  <c r="X1678" i="1" s="1"/>
  <c r="X1679" i="1" a="1"/>
  <c r="X1679" i="1" s="1"/>
  <c r="X1680" i="1" a="1"/>
  <c r="X1680" i="1" s="1"/>
  <c r="X1681" i="1" a="1"/>
  <c r="X1681" i="1" s="1"/>
  <c r="X1682" i="1" a="1"/>
  <c r="X1682" i="1" s="1"/>
  <c r="X1683" i="1" a="1"/>
  <c r="X1683" i="1" s="1"/>
  <c r="X1684" i="1" a="1"/>
  <c r="X1684" i="1" s="1"/>
  <c r="X1685" i="1" a="1"/>
  <c r="X1685" i="1" s="1"/>
  <c r="X1686" i="1" a="1"/>
  <c r="X1686" i="1" s="1"/>
  <c r="X1687" i="1" a="1"/>
  <c r="X1687" i="1" s="1"/>
  <c r="X1688" i="1" a="1"/>
  <c r="X1688" i="1" s="1"/>
  <c r="X1689" i="1" a="1"/>
  <c r="X1689" i="1" s="1"/>
  <c r="X1690" i="1" a="1"/>
  <c r="X1690" i="1" s="1"/>
  <c r="X1691" i="1" a="1"/>
  <c r="X1691" i="1" s="1"/>
  <c r="X1692" i="1" a="1"/>
  <c r="X1692" i="1" s="1"/>
  <c r="X1693" i="1" a="1"/>
  <c r="X1693" i="1" s="1"/>
  <c r="X1694" i="1" a="1"/>
  <c r="X1694" i="1" s="1"/>
  <c r="X1695" i="1" a="1"/>
  <c r="X1695" i="1" s="1"/>
  <c r="X1696" i="1" a="1"/>
  <c r="X1696" i="1" s="1"/>
  <c r="X1697" i="1" a="1"/>
  <c r="X1697" i="1" s="1"/>
  <c r="X1698" i="1" a="1"/>
  <c r="X1698" i="1" s="1"/>
  <c r="X1699" i="1" a="1"/>
  <c r="X1699" i="1" s="1"/>
  <c r="X1700" i="1" a="1"/>
  <c r="X1700" i="1" s="1"/>
  <c r="X1701" i="1" a="1"/>
  <c r="X1701" i="1" s="1"/>
  <c r="X1702" i="1" a="1"/>
  <c r="X1702" i="1" s="1"/>
  <c r="X1703" i="1" a="1"/>
  <c r="X1703" i="1" s="1"/>
  <c r="X1704" i="1" a="1"/>
  <c r="X1704" i="1" s="1"/>
  <c r="X1705" i="1" a="1"/>
  <c r="X1705" i="1" s="1"/>
  <c r="X1706" i="1" a="1"/>
  <c r="X1706" i="1" s="1"/>
  <c r="X1707" i="1" a="1"/>
  <c r="X1707" i="1" s="1"/>
  <c r="X1708" i="1" a="1"/>
  <c r="X1708" i="1" s="1"/>
  <c r="X1709" i="1" a="1"/>
  <c r="X1709" i="1" s="1"/>
  <c r="X1710" i="1" a="1"/>
  <c r="X1710" i="1" s="1"/>
  <c r="X1711" i="1" a="1"/>
  <c r="X1711" i="1" s="1"/>
  <c r="X1712" i="1" a="1"/>
  <c r="X1712" i="1" s="1"/>
  <c r="X1713" i="1" a="1"/>
  <c r="X1713" i="1" s="1"/>
  <c r="X1714" i="1" a="1"/>
  <c r="X1714" i="1" s="1"/>
  <c r="X1715" i="1" a="1"/>
  <c r="X1715" i="1" s="1"/>
  <c r="X1716" i="1" a="1"/>
  <c r="X1716" i="1" s="1"/>
  <c r="X1717" i="1" a="1"/>
  <c r="X1717" i="1" s="1"/>
  <c r="X1718" i="1" a="1"/>
  <c r="X1718" i="1" s="1"/>
  <c r="X1719" i="1" a="1"/>
  <c r="X1719" i="1" s="1"/>
  <c r="X1720" i="1" a="1"/>
  <c r="X1720" i="1" s="1"/>
  <c r="X1721" i="1" a="1"/>
  <c r="X1721" i="1" s="1"/>
  <c r="X1722" i="1" a="1"/>
  <c r="X1722" i="1" s="1"/>
  <c r="X1723" i="1" a="1"/>
  <c r="X1723" i="1" s="1"/>
  <c r="X1724" i="1" a="1"/>
  <c r="X1724" i="1" s="1"/>
  <c r="X1725" i="1" a="1"/>
  <c r="X1725" i="1" s="1"/>
  <c r="X1726" i="1" a="1"/>
  <c r="X1726" i="1" s="1"/>
  <c r="X1727" i="1" a="1"/>
  <c r="X1727" i="1" s="1"/>
  <c r="X1728" i="1" a="1"/>
  <c r="X1728" i="1" s="1"/>
  <c r="X1729" i="1" a="1"/>
  <c r="X1729" i="1" s="1"/>
  <c r="X1730" i="1" a="1"/>
  <c r="X1730" i="1" s="1"/>
  <c r="X1731" i="1" a="1"/>
  <c r="X1731" i="1" s="1"/>
  <c r="X1732" i="1" a="1"/>
  <c r="X1732" i="1" s="1"/>
  <c r="X1733" i="1" a="1"/>
  <c r="X1733" i="1" s="1"/>
  <c r="X1734" i="1" a="1"/>
  <c r="X1734" i="1" s="1"/>
  <c r="X1735" i="1" a="1"/>
  <c r="X1735" i="1" s="1"/>
  <c r="X1736" i="1" a="1"/>
  <c r="X1736" i="1" s="1"/>
  <c r="X1737" i="1" a="1"/>
  <c r="X1737" i="1" s="1"/>
  <c r="X1738" i="1" a="1"/>
  <c r="X1738" i="1" s="1"/>
  <c r="X1739" i="1" a="1"/>
  <c r="X1739" i="1" s="1"/>
  <c r="X1740" i="1" a="1"/>
  <c r="X1740" i="1" s="1"/>
  <c r="X1741" i="1" a="1"/>
  <c r="X1741" i="1" s="1"/>
  <c r="X1742" i="1" a="1"/>
  <c r="X1742" i="1" s="1"/>
  <c r="X1743" i="1" a="1"/>
  <c r="X1743" i="1" s="1"/>
  <c r="X1744" i="1" a="1"/>
  <c r="X1744" i="1" s="1"/>
  <c r="X1745" i="1" a="1"/>
  <c r="X1745" i="1" s="1"/>
  <c r="X1746" i="1" a="1"/>
  <c r="X1746" i="1" s="1"/>
  <c r="X1747" i="1" a="1"/>
  <c r="X1747" i="1" s="1"/>
  <c r="X1748" i="1" a="1"/>
  <c r="X1748" i="1" s="1"/>
  <c r="X1749" i="1" a="1"/>
  <c r="X1749" i="1" s="1"/>
  <c r="X1750" i="1" a="1"/>
  <c r="X1750" i="1" s="1"/>
  <c r="X1751" i="1" a="1"/>
  <c r="X1751" i="1" s="1"/>
  <c r="X1752" i="1" a="1"/>
  <c r="X1752" i="1" s="1"/>
  <c r="X1753" i="1" a="1"/>
  <c r="X1753" i="1" s="1"/>
  <c r="X1754" i="1" a="1"/>
  <c r="X1754" i="1" s="1"/>
  <c r="X1755" i="1" a="1"/>
  <c r="X1755" i="1" s="1"/>
  <c r="X1756" i="1" a="1"/>
  <c r="X1756" i="1" s="1"/>
  <c r="X1757" i="1" a="1"/>
  <c r="X1757" i="1" s="1"/>
  <c r="X1758" i="1" a="1"/>
  <c r="X1758" i="1" s="1"/>
  <c r="X1759" i="1" a="1"/>
  <c r="X1759" i="1" s="1"/>
  <c r="X1760" i="1" a="1"/>
  <c r="X1760" i="1" s="1"/>
  <c r="X1761" i="1" a="1"/>
  <c r="X1761" i="1" s="1"/>
  <c r="X1762" i="1" a="1"/>
  <c r="X1762" i="1" s="1"/>
  <c r="X1763" i="1" a="1"/>
  <c r="X1763" i="1" s="1"/>
  <c r="X1764" i="1" a="1"/>
  <c r="X1764" i="1" s="1"/>
  <c r="X1765" i="1" a="1"/>
  <c r="X1765" i="1" s="1"/>
  <c r="X1766" i="1" a="1"/>
  <c r="X1766" i="1" s="1"/>
  <c r="X1767" i="1" a="1"/>
  <c r="X1767" i="1" s="1"/>
  <c r="X1768" i="1" a="1"/>
  <c r="X1768" i="1" s="1"/>
  <c r="X1769" i="1" a="1"/>
  <c r="X1769" i="1" s="1"/>
  <c r="X1770" i="1" a="1"/>
  <c r="X1770" i="1" s="1"/>
  <c r="X1771" i="1" a="1"/>
  <c r="X1771" i="1" s="1"/>
  <c r="X1772" i="1" a="1"/>
  <c r="X1772" i="1" s="1"/>
  <c r="X1773" i="1" a="1"/>
  <c r="X1773" i="1" s="1"/>
  <c r="X1774" i="1" a="1"/>
  <c r="X1774" i="1" s="1"/>
  <c r="X1775" i="1" a="1"/>
  <c r="X1775" i="1" s="1"/>
  <c r="X1776" i="1" a="1"/>
  <c r="X1776" i="1" s="1"/>
  <c r="X1777" i="1" a="1"/>
  <c r="X1777" i="1" s="1"/>
  <c r="X1778" i="1" a="1"/>
  <c r="X1778" i="1" s="1"/>
  <c r="X1779" i="1" a="1"/>
  <c r="X1779" i="1" s="1"/>
  <c r="X1780" i="1" a="1"/>
  <c r="X1780" i="1" s="1"/>
  <c r="X1781" i="1" a="1"/>
  <c r="X1781" i="1" s="1"/>
  <c r="X1782" i="1" a="1"/>
  <c r="X1782" i="1" s="1"/>
  <c r="X1783" i="1" a="1"/>
  <c r="X1783" i="1" s="1"/>
  <c r="X1784" i="1" a="1"/>
  <c r="X1784" i="1" s="1"/>
  <c r="X1785" i="1" a="1"/>
  <c r="X1785" i="1" s="1"/>
  <c r="X1786" i="1" a="1"/>
  <c r="X1786" i="1" s="1"/>
  <c r="X1787" i="1" a="1"/>
  <c r="X1787" i="1" s="1"/>
  <c r="X1788" i="1" a="1"/>
  <c r="X1788" i="1" s="1"/>
  <c r="X1789" i="1" a="1"/>
  <c r="X1789" i="1" s="1"/>
  <c r="X1790" i="1" a="1"/>
  <c r="X1790" i="1" s="1"/>
  <c r="X1791" i="1" a="1"/>
  <c r="X1791" i="1" s="1"/>
  <c r="X1792" i="1" a="1"/>
  <c r="X1792" i="1" s="1"/>
  <c r="X1793" i="1" a="1"/>
  <c r="X1793" i="1" s="1"/>
  <c r="X1794" i="1" a="1"/>
  <c r="X1794" i="1" s="1"/>
  <c r="X1795" i="1" a="1"/>
  <c r="X1795" i="1" s="1"/>
  <c r="X1796" i="1" a="1"/>
  <c r="X1796" i="1" s="1"/>
  <c r="X1797" i="1" a="1"/>
  <c r="X1797" i="1" s="1"/>
  <c r="X1798" i="1" a="1"/>
  <c r="X1798" i="1" s="1"/>
  <c r="X1799" i="1" a="1"/>
  <c r="X1799" i="1" s="1"/>
  <c r="X1800" i="1" a="1"/>
  <c r="X1800" i="1" s="1"/>
  <c r="X1801" i="1" a="1"/>
  <c r="X1801" i="1" s="1"/>
  <c r="X1802" i="1" a="1"/>
  <c r="X1802" i="1" s="1"/>
  <c r="X1803" i="1" a="1"/>
  <c r="X1803" i="1" s="1"/>
  <c r="X1804" i="1" a="1"/>
  <c r="X1804" i="1" s="1"/>
  <c r="X1805" i="1" a="1"/>
  <c r="X1805" i="1" s="1"/>
  <c r="X1806" i="1" a="1"/>
  <c r="X1806" i="1" s="1"/>
  <c r="X1807" i="1" a="1"/>
  <c r="X1807" i="1" s="1"/>
  <c r="X1808" i="1" a="1"/>
  <c r="X1808" i="1" s="1"/>
  <c r="X1809" i="1" a="1"/>
  <c r="X1809" i="1" s="1"/>
  <c r="X1810" i="1" a="1"/>
  <c r="X1810" i="1" s="1"/>
  <c r="X1811" i="1" a="1"/>
  <c r="X1811" i="1" s="1"/>
  <c r="X1812" i="1" a="1"/>
  <c r="X1812" i="1" s="1"/>
  <c r="X1813" i="1" a="1"/>
  <c r="X1813" i="1" s="1"/>
  <c r="X1814" i="1" a="1"/>
  <c r="X1814" i="1" s="1"/>
  <c r="X1815" i="1" a="1"/>
  <c r="X1815" i="1" s="1"/>
  <c r="X1816" i="1" a="1"/>
  <c r="X1816" i="1" s="1"/>
  <c r="X1817" i="1" a="1"/>
  <c r="X1817" i="1" s="1"/>
  <c r="X1818" i="1" a="1"/>
  <c r="X1818" i="1" s="1"/>
  <c r="X1819" i="1" a="1"/>
  <c r="X1819" i="1" s="1"/>
  <c r="X1820" i="1" a="1"/>
  <c r="X1820" i="1" s="1"/>
  <c r="X1821" i="1" a="1"/>
  <c r="X1821" i="1" s="1"/>
  <c r="X1822" i="1" a="1"/>
  <c r="X1822" i="1" s="1"/>
  <c r="X1823" i="1" a="1"/>
  <c r="X1823" i="1" s="1"/>
  <c r="X1824" i="1" a="1"/>
  <c r="X1824" i="1" s="1"/>
  <c r="X1825" i="1" a="1"/>
  <c r="X1825" i="1" s="1"/>
  <c r="X1826" i="1" a="1"/>
  <c r="X1826" i="1" s="1"/>
  <c r="X1827" i="1" a="1"/>
  <c r="X1827" i="1" s="1"/>
  <c r="X1828" i="1" a="1"/>
  <c r="X1828" i="1" s="1"/>
  <c r="X1829" i="1" a="1"/>
  <c r="X1829" i="1" s="1"/>
  <c r="X1830" i="1" a="1"/>
  <c r="X1830" i="1" s="1"/>
  <c r="X1831" i="1" a="1"/>
  <c r="X1831" i="1" s="1"/>
  <c r="X1832" i="1" a="1"/>
  <c r="X1832" i="1" s="1"/>
  <c r="X1833" i="1" a="1"/>
  <c r="X1833" i="1" s="1"/>
  <c r="X1834" i="1" a="1"/>
  <c r="X1834" i="1" s="1"/>
  <c r="X1835" i="1" a="1"/>
  <c r="X1835" i="1" s="1"/>
  <c r="X1836" i="1" a="1"/>
  <c r="X1836" i="1" s="1"/>
  <c r="X1837" i="1" a="1"/>
  <c r="X1837" i="1" s="1"/>
  <c r="X1838" i="1" a="1"/>
  <c r="X1838" i="1" s="1"/>
  <c r="X1839" i="1" a="1"/>
  <c r="X1839" i="1" s="1"/>
  <c r="X1840" i="1" a="1"/>
  <c r="X1840" i="1" s="1"/>
  <c r="X1841" i="1" a="1"/>
  <c r="X1841" i="1" s="1"/>
  <c r="X1842" i="1" a="1"/>
  <c r="X1842" i="1" s="1"/>
  <c r="X1843" i="1" a="1"/>
  <c r="X1843" i="1" s="1"/>
  <c r="X1844" i="1" a="1"/>
  <c r="X1844" i="1" s="1"/>
  <c r="X1845" i="1" a="1"/>
  <c r="X1845" i="1" s="1"/>
  <c r="X1846" i="1" a="1"/>
  <c r="X1846" i="1" s="1"/>
  <c r="X1847" i="1" a="1"/>
  <c r="X1847" i="1" s="1"/>
  <c r="X1848" i="1" a="1"/>
  <c r="X1848" i="1" s="1"/>
  <c r="X1849" i="1" a="1"/>
  <c r="X1849" i="1" s="1"/>
  <c r="X1850" i="1" a="1"/>
  <c r="X1850" i="1" s="1"/>
  <c r="X1851" i="1" a="1"/>
  <c r="X1851" i="1" s="1"/>
  <c r="X1852" i="1" a="1"/>
  <c r="X1852" i="1" s="1"/>
  <c r="X1853" i="1" a="1"/>
  <c r="X1853" i="1" s="1"/>
  <c r="X1854" i="1" a="1"/>
  <c r="X1854" i="1" s="1"/>
  <c r="X1855" i="1" a="1"/>
  <c r="X1855" i="1" s="1"/>
  <c r="X1856" i="1" a="1"/>
  <c r="X1856" i="1" s="1"/>
  <c r="X1857" i="1" a="1"/>
  <c r="X1857" i="1" s="1"/>
  <c r="X1858" i="1" a="1"/>
  <c r="X1858" i="1" s="1"/>
  <c r="X1859" i="1" a="1"/>
  <c r="X1859" i="1" s="1"/>
  <c r="X1860" i="1" a="1"/>
  <c r="X1860" i="1" s="1"/>
  <c r="X1861" i="1" a="1"/>
  <c r="X1861" i="1" s="1"/>
  <c r="X1862" i="1" a="1"/>
  <c r="X1862" i="1" s="1"/>
  <c r="X1863" i="1" a="1"/>
  <c r="X1863" i="1" s="1"/>
  <c r="X1864" i="1" a="1"/>
  <c r="X1864" i="1" s="1"/>
  <c r="X1865" i="1" a="1"/>
  <c r="X1865" i="1" s="1"/>
  <c r="X1866" i="1" a="1"/>
  <c r="X1866" i="1" s="1"/>
  <c r="X1867" i="1" a="1"/>
  <c r="X1867" i="1" s="1"/>
  <c r="X1868" i="1" a="1"/>
  <c r="X1868" i="1" s="1"/>
  <c r="X1869" i="1" a="1"/>
  <c r="X1869" i="1" s="1"/>
  <c r="X1870" i="1" a="1"/>
  <c r="X1870" i="1" s="1"/>
  <c r="X1871" i="1" a="1"/>
  <c r="X1871" i="1" s="1"/>
  <c r="X1872" i="1" a="1"/>
  <c r="X1872" i="1" s="1"/>
  <c r="X1873" i="1" a="1"/>
  <c r="X1873" i="1" s="1"/>
  <c r="X1874" i="1" a="1"/>
  <c r="X1874" i="1" s="1"/>
  <c r="X1875" i="1" a="1"/>
  <c r="X1875" i="1" s="1"/>
  <c r="X1876" i="1" a="1"/>
  <c r="X1876" i="1" s="1"/>
  <c r="X1877" i="1" a="1"/>
  <c r="X1877" i="1" s="1"/>
  <c r="X1878" i="1" a="1"/>
  <c r="X1878" i="1" s="1"/>
  <c r="X1879" i="1" a="1"/>
  <c r="X1879" i="1" s="1"/>
  <c r="X1880" i="1" a="1"/>
  <c r="X1880" i="1" s="1"/>
  <c r="X1881" i="1" a="1"/>
  <c r="X1881" i="1" s="1"/>
  <c r="X1882" i="1" a="1"/>
  <c r="X1882" i="1" s="1"/>
  <c r="X1883" i="1" a="1"/>
  <c r="X1883" i="1" s="1"/>
  <c r="X1884" i="1" a="1"/>
  <c r="X1884" i="1" s="1"/>
  <c r="X1885" i="1" a="1"/>
  <c r="X1885" i="1" s="1"/>
  <c r="X1886" i="1" a="1"/>
  <c r="X1886" i="1" s="1"/>
  <c r="X1887" i="1" a="1"/>
  <c r="X1887" i="1" s="1"/>
  <c r="X1888" i="1" a="1"/>
  <c r="X1888" i="1" s="1"/>
  <c r="X1889" i="1" a="1"/>
  <c r="X1889" i="1" s="1"/>
  <c r="X1890" i="1" a="1"/>
  <c r="X1890" i="1" s="1"/>
  <c r="X1891" i="1" a="1"/>
  <c r="X1891" i="1" s="1"/>
  <c r="X1892" i="1" a="1"/>
  <c r="X1892" i="1" s="1"/>
  <c r="X1893" i="1" a="1"/>
  <c r="X1893" i="1" s="1"/>
  <c r="X1894" i="1" a="1"/>
  <c r="X1894" i="1" s="1"/>
  <c r="X1895" i="1" a="1"/>
  <c r="X1895" i="1" s="1"/>
  <c r="X1896" i="1" a="1"/>
  <c r="X1896" i="1" s="1"/>
  <c r="X1897" i="1" a="1"/>
  <c r="X1897" i="1" s="1"/>
  <c r="X1898" i="1" a="1"/>
  <c r="X1898" i="1" s="1"/>
  <c r="X1899" i="1" a="1"/>
  <c r="X1899" i="1" s="1"/>
  <c r="X1900" i="1" a="1"/>
  <c r="X1900" i="1" s="1"/>
  <c r="X1901" i="1" a="1"/>
  <c r="X1901" i="1" s="1"/>
  <c r="X1902" i="1" a="1"/>
  <c r="X1902" i="1" s="1"/>
  <c r="X1903" i="1" a="1"/>
  <c r="X1903" i="1" s="1"/>
  <c r="X1904" i="1" a="1"/>
  <c r="X1904" i="1" s="1"/>
  <c r="X1905" i="1" a="1"/>
  <c r="X1905" i="1" s="1"/>
  <c r="X1906" i="1" a="1"/>
  <c r="X1906" i="1" s="1"/>
  <c r="X1907" i="1" a="1"/>
  <c r="X1907" i="1" s="1"/>
  <c r="X1908" i="1" a="1"/>
  <c r="X1908" i="1" s="1"/>
  <c r="X1909" i="1" a="1"/>
  <c r="X1909" i="1" s="1"/>
  <c r="X1910" i="1" a="1"/>
  <c r="X1910" i="1" s="1"/>
  <c r="X1911" i="1" a="1"/>
  <c r="X1911" i="1" s="1"/>
  <c r="X1912" i="1" a="1"/>
  <c r="X1912" i="1" s="1"/>
  <c r="X1913" i="1" a="1"/>
  <c r="X1913" i="1" s="1"/>
  <c r="X1914" i="1" a="1"/>
  <c r="X1914" i="1" s="1"/>
  <c r="X1915" i="1" a="1"/>
  <c r="X1915" i="1" s="1"/>
  <c r="X1916" i="1" a="1"/>
  <c r="X1916" i="1" s="1"/>
  <c r="X1917" i="1" a="1"/>
  <c r="X1917" i="1" s="1"/>
  <c r="X1918" i="1" a="1"/>
  <c r="X1918" i="1" s="1"/>
  <c r="X1919" i="1" a="1"/>
  <c r="X1919" i="1" s="1"/>
  <c r="X1920" i="1" a="1"/>
  <c r="X1920" i="1" s="1"/>
  <c r="X1921" i="1" a="1"/>
  <c r="X1921" i="1" s="1"/>
  <c r="X1922" i="1" a="1"/>
  <c r="X1922" i="1" s="1"/>
  <c r="X1923" i="1" a="1"/>
  <c r="X1923" i="1" s="1"/>
  <c r="X1924" i="1" a="1"/>
  <c r="X1924" i="1" s="1"/>
  <c r="X1925" i="1" a="1"/>
  <c r="X1925" i="1" s="1"/>
  <c r="X1926" i="1" a="1"/>
  <c r="X1926" i="1" s="1"/>
  <c r="X1927" i="1" a="1"/>
  <c r="X1927" i="1" s="1"/>
  <c r="X1928" i="1" a="1"/>
  <c r="X1928" i="1" s="1"/>
  <c r="X1929" i="1" a="1"/>
  <c r="X1929" i="1" s="1"/>
  <c r="X1930" i="1" a="1"/>
  <c r="X1930" i="1" s="1"/>
  <c r="X1931" i="1" a="1"/>
  <c r="X1931" i="1" s="1"/>
  <c r="X1932" i="1" a="1"/>
  <c r="X1932" i="1" s="1"/>
  <c r="X1933" i="1" a="1"/>
  <c r="X1933" i="1" s="1"/>
  <c r="X1934" i="1" a="1"/>
  <c r="X1934" i="1" s="1"/>
  <c r="X1935" i="1" a="1"/>
  <c r="X1935" i="1" s="1"/>
  <c r="X1936" i="1" a="1"/>
  <c r="X1936" i="1" s="1"/>
  <c r="X1937" i="1" a="1"/>
  <c r="X1937" i="1" s="1"/>
  <c r="X1938" i="1" a="1"/>
  <c r="X1938" i="1" s="1"/>
  <c r="X1939" i="1" a="1"/>
  <c r="X1939" i="1" s="1"/>
  <c r="X1940" i="1" a="1"/>
  <c r="X1940" i="1" s="1"/>
  <c r="X1941" i="1" a="1"/>
  <c r="X1941" i="1" s="1"/>
  <c r="X1942" i="1" a="1"/>
  <c r="X1942" i="1" s="1"/>
  <c r="X1943" i="1" a="1"/>
  <c r="X1943" i="1" s="1"/>
  <c r="X1944" i="1" a="1"/>
  <c r="X1944" i="1" s="1"/>
  <c r="X1945" i="1" a="1"/>
  <c r="X1945" i="1" s="1"/>
  <c r="X1946" i="1" a="1"/>
  <c r="X1946" i="1" s="1"/>
  <c r="X1947" i="1" a="1"/>
  <c r="X1947" i="1" s="1"/>
  <c r="X1948" i="1" a="1"/>
  <c r="X1948" i="1" s="1"/>
  <c r="X1949" i="1" a="1"/>
  <c r="X1949" i="1" s="1"/>
  <c r="X1950" i="1" a="1"/>
  <c r="X1950" i="1" s="1"/>
  <c r="X1951" i="1" a="1"/>
  <c r="X1951" i="1" s="1"/>
  <c r="X1952" i="1" a="1"/>
  <c r="X1952" i="1" s="1"/>
  <c r="X1953" i="1" a="1"/>
  <c r="X1953" i="1" s="1"/>
  <c r="X1954" i="1" a="1"/>
  <c r="X1954" i="1" s="1"/>
  <c r="X1955" i="1" a="1"/>
  <c r="X1955" i="1" s="1"/>
  <c r="X1956" i="1" a="1"/>
  <c r="X1956" i="1" s="1"/>
  <c r="X1957" i="1" a="1"/>
  <c r="X1957" i="1" s="1"/>
  <c r="X1958" i="1" a="1"/>
  <c r="X1958" i="1" s="1"/>
  <c r="X1959" i="1" a="1"/>
  <c r="X1959" i="1" s="1"/>
  <c r="X1960" i="1" a="1"/>
  <c r="X1960" i="1" s="1"/>
  <c r="X1961" i="1" a="1"/>
  <c r="X1961" i="1" s="1"/>
  <c r="X1962" i="1" a="1"/>
  <c r="X1962" i="1" s="1"/>
  <c r="X1963" i="1" a="1"/>
  <c r="X1963" i="1" s="1"/>
  <c r="X1964" i="1" a="1"/>
  <c r="X1964" i="1" s="1"/>
  <c r="X1965" i="1" a="1"/>
  <c r="X1965" i="1" s="1"/>
  <c r="X1966" i="1" a="1"/>
  <c r="X1966" i="1" s="1"/>
  <c r="X1967" i="1" a="1"/>
  <c r="X1967" i="1" s="1"/>
  <c r="X1968" i="1" a="1"/>
  <c r="X1968" i="1" s="1"/>
  <c r="X1969" i="1" a="1"/>
  <c r="X1969" i="1" s="1"/>
  <c r="X1970" i="1" a="1"/>
  <c r="X1970" i="1" s="1"/>
  <c r="X1971" i="1" a="1"/>
  <c r="X1971" i="1" s="1"/>
  <c r="X1972" i="1" a="1"/>
  <c r="X1972" i="1" s="1"/>
  <c r="X1973" i="1" a="1"/>
  <c r="X1973" i="1" s="1"/>
  <c r="X1974" i="1" a="1"/>
  <c r="X1974" i="1" s="1"/>
  <c r="X1975" i="1" a="1"/>
  <c r="X1975" i="1" s="1"/>
  <c r="X1976" i="1" a="1"/>
  <c r="X1976" i="1" s="1"/>
  <c r="X1977" i="1" a="1"/>
  <c r="X1977" i="1" s="1"/>
  <c r="X1978" i="1" a="1"/>
  <c r="X1978" i="1" s="1"/>
  <c r="X1979" i="1" a="1"/>
  <c r="X1979" i="1" s="1"/>
  <c r="X1980" i="1" a="1"/>
  <c r="X1980" i="1" s="1"/>
  <c r="X1981" i="1" a="1"/>
  <c r="X1981" i="1" s="1"/>
  <c r="X1982" i="1" a="1"/>
  <c r="X1982" i="1" s="1"/>
  <c r="X1983" i="1" a="1"/>
  <c r="X1983" i="1" s="1"/>
  <c r="X1984" i="1" a="1"/>
  <c r="X1984" i="1" s="1"/>
  <c r="X1985" i="1" a="1"/>
  <c r="X1985" i="1" s="1"/>
  <c r="X1986" i="1" a="1"/>
  <c r="X1986" i="1" s="1"/>
  <c r="X1987" i="1" a="1"/>
  <c r="X1987" i="1" s="1"/>
  <c r="X1988" i="1" a="1"/>
  <c r="X1988" i="1" s="1"/>
  <c r="X1989" i="1" a="1"/>
  <c r="X1989" i="1" s="1"/>
  <c r="X1990" i="1" a="1"/>
  <c r="X1990" i="1" s="1"/>
  <c r="X1991" i="1" a="1"/>
  <c r="X1991" i="1" s="1"/>
  <c r="X1992" i="1" a="1"/>
  <c r="X1992" i="1" s="1"/>
  <c r="X1993" i="1" a="1"/>
  <c r="X1993" i="1" s="1"/>
  <c r="X1994" i="1" a="1"/>
  <c r="X1994" i="1" s="1"/>
  <c r="X1995" i="1" a="1"/>
  <c r="X1995" i="1" s="1"/>
  <c r="X1996" i="1" a="1"/>
  <c r="X1996" i="1" s="1"/>
  <c r="X1997" i="1" a="1"/>
  <c r="X1997" i="1" s="1"/>
  <c r="X1998" i="1" a="1"/>
  <c r="X1998" i="1" s="1"/>
  <c r="X1999" i="1" a="1"/>
  <c r="X1999" i="1" s="1"/>
  <c r="X2000" i="1" a="1"/>
  <c r="X2000" i="1" s="1"/>
  <c r="X2001" i="1" a="1"/>
  <c r="X2001" i="1" s="1"/>
  <c r="X2002" i="1" a="1"/>
  <c r="X2002" i="1" s="1"/>
  <c r="X2003" i="1" a="1"/>
  <c r="X2003" i="1" s="1"/>
  <c r="X2004" i="1" a="1"/>
  <c r="X2004" i="1" s="1"/>
  <c r="X2005" i="1" a="1"/>
  <c r="X2005" i="1" s="1"/>
  <c r="X2006" i="1" a="1"/>
  <c r="X2006" i="1" s="1"/>
  <c r="X2007" i="1" a="1"/>
  <c r="X2007" i="1" s="1"/>
  <c r="X2008" i="1" a="1"/>
  <c r="X2008" i="1" s="1"/>
  <c r="X2009" i="1" a="1"/>
  <c r="X2009" i="1" s="1"/>
  <c r="X2010" i="1" a="1"/>
  <c r="X2010" i="1" s="1"/>
  <c r="X2011" i="1" a="1"/>
  <c r="X2011" i="1" s="1"/>
  <c r="X2012" i="1" a="1"/>
  <c r="X2012" i="1" s="1"/>
  <c r="X2013" i="1" a="1"/>
  <c r="X2013" i="1" s="1"/>
  <c r="X2014" i="1" a="1"/>
  <c r="X2014" i="1" s="1"/>
  <c r="X2015" i="1" a="1"/>
  <c r="X2015" i="1" s="1"/>
  <c r="X2016" i="1" a="1"/>
  <c r="X2016" i="1" s="1"/>
  <c r="X2017" i="1" a="1"/>
  <c r="X2017" i="1" s="1"/>
  <c r="X2018" i="1" a="1"/>
  <c r="X2018" i="1" s="1"/>
  <c r="X2019" i="1" a="1"/>
  <c r="X2019" i="1" s="1"/>
  <c r="X2020" i="1" a="1"/>
  <c r="X2020" i="1" s="1"/>
  <c r="X2021" i="1" a="1"/>
  <c r="X2021" i="1" s="1"/>
  <c r="X2022" i="1" a="1"/>
  <c r="X2022" i="1" s="1"/>
  <c r="X2023" i="1" a="1"/>
  <c r="X2023" i="1" s="1"/>
  <c r="X2024" i="1" a="1"/>
  <c r="X2024" i="1" s="1"/>
  <c r="X2025" i="1" a="1"/>
  <c r="X2025" i="1" s="1"/>
  <c r="X2026" i="1" a="1"/>
  <c r="X2026" i="1" s="1"/>
  <c r="X2027" i="1" a="1"/>
  <c r="X2027" i="1" s="1"/>
  <c r="X2028" i="1" a="1"/>
  <c r="X2028" i="1" s="1"/>
  <c r="X2029" i="1" a="1"/>
  <c r="X2029" i="1" s="1"/>
  <c r="X2030" i="1" a="1"/>
  <c r="X2030" i="1" s="1"/>
  <c r="X2031" i="1" a="1"/>
  <c r="X2031" i="1" s="1"/>
  <c r="X2032" i="1" a="1"/>
  <c r="X2032" i="1" s="1"/>
  <c r="X2033" i="1" a="1"/>
  <c r="X2033" i="1" s="1"/>
  <c r="X2034" i="1" a="1"/>
  <c r="X2034" i="1" s="1"/>
  <c r="X2035" i="1" a="1"/>
  <c r="X2035" i="1" s="1"/>
  <c r="X2036" i="1" a="1"/>
  <c r="X2036" i="1" s="1"/>
  <c r="X2037" i="1" a="1"/>
  <c r="X2037" i="1" s="1"/>
  <c r="X2038" i="1" a="1"/>
  <c r="X2038" i="1" s="1"/>
  <c r="X2039" i="1" a="1"/>
  <c r="X2039" i="1" s="1"/>
  <c r="X2040" i="1" a="1"/>
  <c r="X2040" i="1" s="1"/>
  <c r="X2041" i="1" a="1"/>
  <c r="X2041" i="1" s="1"/>
  <c r="X2042" i="1" a="1"/>
  <c r="X2042" i="1" s="1"/>
  <c r="X2043" i="1" a="1"/>
  <c r="X2043" i="1" s="1"/>
  <c r="X2044" i="1" a="1"/>
  <c r="X2044" i="1" s="1"/>
  <c r="X2045" i="1" a="1"/>
  <c r="X2045" i="1" s="1"/>
  <c r="X2046" i="1" a="1"/>
  <c r="X2046" i="1" s="1"/>
  <c r="X2047" i="1" a="1"/>
  <c r="X2047" i="1" s="1"/>
  <c r="X2048" i="1" a="1"/>
  <c r="X2048" i="1" s="1"/>
  <c r="X2049" i="1" a="1"/>
  <c r="X2049" i="1" s="1"/>
  <c r="X2050" i="1" a="1"/>
  <c r="X2050" i="1" s="1"/>
  <c r="X2051" i="1" a="1"/>
  <c r="X2051" i="1" s="1"/>
  <c r="X2052" i="1" a="1"/>
  <c r="X2052" i="1" s="1"/>
  <c r="X2053" i="1" a="1"/>
  <c r="X2053" i="1" s="1"/>
  <c r="X2054" i="1" a="1"/>
  <c r="X2054" i="1" s="1"/>
  <c r="X2055" i="1" a="1"/>
  <c r="X2055" i="1" s="1"/>
  <c r="X2056" i="1" a="1"/>
  <c r="X2056" i="1" s="1"/>
  <c r="X2057" i="1" a="1"/>
  <c r="X2057" i="1" s="1"/>
  <c r="X2058" i="1" a="1"/>
  <c r="X2058" i="1" s="1"/>
  <c r="X2059" i="1" a="1"/>
  <c r="X2059" i="1" s="1"/>
  <c r="X2060" i="1" a="1"/>
  <c r="X2060" i="1" s="1"/>
  <c r="X2061" i="1" a="1"/>
  <c r="X2061" i="1" s="1"/>
  <c r="X2062" i="1" a="1"/>
  <c r="X2062" i="1" s="1"/>
  <c r="X2063" i="1" a="1"/>
  <c r="X2063" i="1" s="1"/>
  <c r="X2064" i="1" a="1"/>
  <c r="X2064" i="1" s="1"/>
  <c r="X2065" i="1" a="1"/>
  <c r="X2065" i="1" s="1"/>
  <c r="X2066" i="1" a="1"/>
  <c r="X2066" i="1" s="1"/>
  <c r="X2067" i="1" a="1"/>
  <c r="X2067" i="1" s="1"/>
  <c r="X2068" i="1" a="1"/>
  <c r="X2068" i="1" s="1"/>
  <c r="X2069" i="1" a="1"/>
  <c r="X2069" i="1" s="1"/>
  <c r="X2070" i="1" a="1"/>
  <c r="X2070" i="1" s="1"/>
  <c r="X2071" i="1" a="1"/>
  <c r="X2071" i="1" s="1"/>
  <c r="X2072" i="1" a="1"/>
  <c r="X2072" i="1" s="1"/>
  <c r="X2073" i="1" a="1"/>
  <c r="X2073" i="1" s="1"/>
  <c r="X2074" i="1" a="1"/>
  <c r="X2074" i="1" s="1"/>
  <c r="X2075" i="1" a="1"/>
  <c r="X2075" i="1" s="1"/>
  <c r="X2076" i="1" a="1"/>
  <c r="X2076" i="1" s="1"/>
  <c r="X2077" i="1" a="1"/>
  <c r="X2077" i="1" s="1"/>
  <c r="X2078" i="1" a="1"/>
  <c r="X2078" i="1" s="1"/>
  <c r="X2079" i="1" a="1"/>
  <c r="X2079" i="1" s="1"/>
  <c r="X2080" i="1" a="1"/>
  <c r="X2080" i="1" s="1"/>
  <c r="X2081" i="1" a="1"/>
  <c r="X2081" i="1" s="1"/>
  <c r="X2082" i="1" a="1"/>
  <c r="X2082" i="1" s="1"/>
  <c r="X2083" i="1" a="1"/>
  <c r="X2083" i="1" s="1"/>
  <c r="X2084" i="1" a="1"/>
  <c r="X2084" i="1" s="1"/>
  <c r="X2085" i="1" a="1"/>
  <c r="X2085" i="1" s="1"/>
  <c r="X2086" i="1" a="1"/>
  <c r="X2086" i="1" s="1"/>
  <c r="X2087" i="1" a="1"/>
  <c r="X2087" i="1" s="1"/>
  <c r="X2088" i="1" a="1"/>
  <c r="X2088" i="1" s="1"/>
  <c r="X2089" i="1" a="1"/>
  <c r="X2089" i="1" s="1"/>
  <c r="X2090" i="1" a="1"/>
  <c r="X2090" i="1" s="1"/>
  <c r="X2091" i="1" a="1"/>
  <c r="X2091" i="1" s="1"/>
  <c r="X2092" i="1" a="1"/>
  <c r="X2092" i="1" s="1"/>
  <c r="X2093" i="1" a="1"/>
  <c r="X2093" i="1" s="1"/>
  <c r="X2094" i="1" a="1"/>
  <c r="X2094" i="1" s="1"/>
  <c r="X2095" i="1" a="1"/>
  <c r="X2095" i="1" s="1"/>
  <c r="X2096" i="1" a="1"/>
  <c r="X2096" i="1" s="1"/>
  <c r="X2097" i="1" a="1"/>
  <c r="X2097" i="1" s="1"/>
  <c r="X2098" i="1" a="1"/>
  <c r="X2098" i="1" s="1"/>
  <c r="X2099" i="1" a="1"/>
  <c r="X2099" i="1" s="1"/>
  <c r="X2100" i="1" a="1"/>
  <c r="X2100" i="1" s="1"/>
  <c r="X2101" i="1" a="1"/>
  <c r="X2101" i="1" s="1"/>
  <c r="X2102" i="1" a="1"/>
  <c r="X2102" i="1" s="1"/>
  <c r="X2103" i="1" a="1"/>
  <c r="X2103" i="1" s="1"/>
  <c r="X2104" i="1" a="1"/>
  <c r="X2104" i="1" s="1"/>
  <c r="X2105" i="1" a="1"/>
  <c r="X2105" i="1" s="1"/>
  <c r="X2106" i="1" a="1"/>
  <c r="X2106" i="1" s="1"/>
  <c r="X2107" i="1" a="1"/>
  <c r="X2107" i="1" s="1"/>
  <c r="X2108" i="1" a="1"/>
  <c r="X2108" i="1" s="1"/>
  <c r="X2109" i="1" a="1"/>
  <c r="X2109" i="1" s="1"/>
  <c r="X2110" i="1" a="1"/>
  <c r="X2110" i="1" s="1"/>
  <c r="X2111" i="1" a="1"/>
  <c r="X2111" i="1" s="1"/>
  <c r="X2112" i="1" a="1"/>
  <c r="X2112" i="1" s="1"/>
  <c r="X2113" i="1" a="1"/>
  <c r="X2113" i="1" s="1"/>
  <c r="X2114" i="1" a="1"/>
  <c r="X2114" i="1" s="1"/>
  <c r="X2115" i="1" a="1"/>
  <c r="X2115" i="1" s="1"/>
  <c r="X2116" i="1" a="1"/>
  <c r="X2116" i="1" s="1"/>
  <c r="X2117" i="1" a="1"/>
  <c r="X2117" i="1" s="1"/>
  <c r="X2118" i="1" a="1"/>
  <c r="X2118" i="1" s="1"/>
  <c r="X2119" i="1" a="1"/>
  <c r="X2119" i="1" s="1"/>
  <c r="X2120" i="1" a="1"/>
  <c r="X2120" i="1" s="1"/>
  <c r="X2121" i="1" a="1"/>
  <c r="X2121" i="1" s="1"/>
  <c r="X2122" i="1" a="1"/>
  <c r="X2122" i="1" s="1"/>
  <c r="X2123" i="1" a="1"/>
  <c r="X2123" i="1" s="1"/>
  <c r="X2124" i="1" a="1"/>
  <c r="X2124" i="1" s="1"/>
  <c r="X2125" i="1" a="1"/>
  <c r="X2125" i="1" s="1"/>
  <c r="X2126" i="1" a="1"/>
  <c r="X2126" i="1" s="1"/>
  <c r="X2127" i="1" a="1"/>
  <c r="X2127" i="1" s="1"/>
  <c r="X2128" i="1" a="1"/>
  <c r="X2128" i="1" s="1"/>
  <c r="X2129" i="1" a="1"/>
  <c r="X2129" i="1" s="1"/>
  <c r="X2130" i="1" a="1"/>
  <c r="X2130" i="1" s="1"/>
  <c r="X2131" i="1" a="1"/>
  <c r="X2131" i="1" s="1"/>
  <c r="X2132" i="1" a="1"/>
  <c r="X2132" i="1" s="1"/>
  <c r="X2133" i="1" a="1"/>
  <c r="X2133" i="1" s="1"/>
  <c r="X2134" i="1" a="1"/>
  <c r="X2134" i="1" s="1"/>
  <c r="X2135" i="1" a="1"/>
  <c r="X2135" i="1" s="1"/>
  <c r="X2136" i="1" a="1"/>
  <c r="X2136" i="1" s="1"/>
  <c r="X2137" i="1" a="1"/>
  <c r="X2137" i="1" s="1"/>
  <c r="X2138" i="1" a="1"/>
  <c r="X2138" i="1" s="1"/>
  <c r="X2139" i="1" a="1"/>
  <c r="X2139" i="1" s="1"/>
  <c r="X2140" i="1" a="1"/>
  <c r="X2140" i="1" s="1"/>
  <c r="X2141" i="1" a="1"/>
  <c r="X2141" i="1" s="1"/>
  <c r="X2142" i="1" a="1"/>
  <c r="X2142" i="1" s="1"/>
  <c r="X2143" i="1" a="1"/>
  <c r="X2143" i="1" s="1"/>
  <c r="X2144" i="1" a="1"/>
  <c r="X2144" i="1" s="1"/>
  <c r="X2145" i="1" a="1"/>
  <c r="X2145" i="1" s="1"/>
  <c r="X2146" i="1" a="1"/>
  <c r="X2146" i="1" s="1"/>
  <c r="X2147" i="1" a="1"/>
  <c r="X2147" i="1" s="1"/>
  <c r="X2148" i="1" a="1"/>
  <c r="X2148" i="1" s="1"/>
  <c r="X2149" i="1" a="1"/>
  <c r="X2149" i="1" s="1"/>
  <c r="X2150" i="1" a="1"/>
  <c r="X2150" i="1" s="1"/>
  <c r="X2151" i="1" a="1"/>
  <c r="X2151" i="1" s="1"/>
  <c r="X2152" i="1" a="1"/>
  <c r="X2152" i="1" s="1"/>
  <c r="X2153" i="1" a="1"/>
  <c r="X2153" i="1" s="1"/>
  <c r="X2154" i="1" a="1"/>
  <c r="X2154" i="1" s="1"/>
  <c r="X2155" i="1" a="1"/>
  <c r="X2155" i="1" s="1"/>
  <c r="X2156" i="1" a="1"/>
  <c r="X2156" i="1" s="1"/>
  <c r="X2157" i="1" a="1"/>
  <c r="X2157" i="1" s="1"/>
  <c r="X2158" i="1" a="1"/>
  <c r="X2158" i="1" s="1"/>
  <c r="X2159" i="1" a="1"/>
  <c r="X2159" i="1" s="1"/>
  <c r="X2160" i="1" a="1"/>
  <c r="X2160" i="1" s="1"/>
  <c r="X2161" i="1" a="1"/>
  <c r="X2161" i="1" s="1"/>
  <c r="X2162" i="1" a="1"/>
  <c r="X2162" i="1" s="1"/>
  <c r="X2163" i="1" a="1"/>
  <c r="X2163" i="1" s="1"/>
  <c r="X2164" i="1" a="1"/>
  <c r="X2164" i="1" s="1"/>
  <c r="X2165" i="1" a="1"/>
  <c r="X2165" i="1" s="1"/>
  <c r="X2166" i="1" a="1"/>
  <c r="X2166" i="1" s="1"/>
  <c r="X2167" i="1" a="1"/>
  <c r="X2167" i="1" s="1"/>
  <c r="X2168" i="1" a="1"/>
  <c r="X2168" i="1" s="1"/>
  <c r="X2169" i="1" a="1"/>
  <c r="X2169" i="1" s="1"/>
  <c r="X2170" i="1" a="1"/>
  <c r="X2170" i="1" s="1"/>
  <c r="X2171" i="1" a="1"/>
  <c r="X2171" i="1" s="1"/>
  <c r="X2172" i="1" a="1"/>
  <c r="X2172" i="1" s="1"/>
  <c r="X2173" i="1" a="1"/>
  <c r="X2173" i="1" s="1"/>
  <c r="X2174" i="1" a="1"/>
  <c r="X2174" i="1" s="1"/>
  <c r="X2175" i="1" a="1"/>
  <c r="X2175" i="1" s="1"/>
  <c r="X2176" i="1" a="1"/>
  <c r="X2176" i="1" s="1"/>
  <c r="X2177" i="1" a="1"/>
  <c r="X2177" i="1" s="1"/>
  <c r="X2178" i="1" a="1"/>
  <c r="X2178" i="1" s="1"/>
  <c r="X2179" i="1" a="1"/>
  <c r="X2179" i="1" s="1"/>
  <c r="X2180" i="1" a="1"/>
  <c r="X2180" i="1" s="1"/>
  <c r="X2181" i="1" a="1"/>
  <c r="X2181" i="1" s="1"/>
  <c r="X2182" i="1" a="1"/>
  <c r="X2182" i="1" s="1"/>
  <c r="X2183" i="1" a="1"/>
  <c r="X2183" i="1" s="1"/>
  <c r="X2184" i="1" a="1"/>
  <c r="X2184" i="1" s="1"/>
  <c r="X2185" i="1" a="1"/>
  <c r="X2185" i="1" s="1"/>
  <c r="X2186" i="1" a="1"/>
  <c r="X2186" i="1" s="1"/>
  <c r="X2187" i="1" a="1"/>
  <c r="X2187" i="1" s="1"/>
  <c r="X2188" i="1" a="1"/>
  <c r="X2188" i="1" s="1"/>
  <c r="X2189" i="1" a="1"/>
  <c r="X2189" i="1" s="1"/>
  <c r="X2190" i="1" a="1"/>
  <c r="X2190" i="1" s="1"/>
  <c r="X2191" i="1" a="1"/>
  <c r="X2191" i="1" s="1"/>
  <c r="X2192" i="1" a="1"/>
  <c r="X2192" i="1" s="1"/>
  <c r="X2193" i="1" a="1"/>
  <c r="X2193" i="1" s="1"/>
  <c r="X2194" i="1" a="1"/>
  <c r="X2194" i="1" s="1"/>
  <c r="X2195" i="1" a="1"/>
  <c r="X2195" i="1" s="1"/>
  <c r="X2196" i="1" a="1"/>
  <c r="X2196" i="1" s="1"/>
  <c r="X2197" i="1" a="1"/>
  <c r="X2197" i="1" s="1"/>
  <c r="X2198" i="1" a="1"/>
  <c r="X2198" i="1" s="1"/>
  <c r="X2199" i="1" a="1"/>
  <c r="X2199" i="1" s="1"/>
  <c r="X2200" i="1" a="1"/>
  <c r="X2200" i="1" s="1"/>
  <c r="X2201" i="1" a="1"/>
  <c r="X2201" i="1" s="1"/>
  <c r="X2202" i="1" a="1"/>
  <c r="X2202" i="1" s="1"/>
  <c r="X2203" i="1" a="1"/>
  <c r="X2203" i="1" s="1"/>
  <c r="X2204" i="1" a="1"/>
  <c r="X2204" i="1" s="1"/>
  <c r="X2205" i="1" a="1"/>
  <c r="X2205" i="1" s="1"/>
  <c r="X2206" i="1" a="1"/>
  <c r="X2206" i="1" s="1"/>
  <c r="X2207" i="1" a="1"/>
  <c r="X2207" i="1" s="1"/>
  <c r="X2208" i="1" a="1"/>
  <c r="X2208" i="1" s="1"/>
  <c r="X2209" i="1" a="1"/>
  <c r="X2209" i="1" s="1"/>
  <c r="X2210" i="1" a="1"/>
  <c r="X2210" i="1" s="1"/>
  <c r="X2211" i="1" a="1"/>
  <c r="X2211" i="1" s="1"/>
  <c r="X2212" i="1" a="1"/>
  <c r="X2212" i="1" s="1"/>
  <c r="X2213" i="1" a="1"/>
  <c r="X2213" i="1" s="1"/>
  <c r="X2214" i="1" a="1"/>
  <c r="X2214" i="1" s="1"/>
  <c r="X2215" i="1" a="1"/>
  <c r="X2215" i="1" s="1"/>
  <c r="X2216" i="1" a="1"/>
  <c r="X2216" i="1" s="1"/>
  <c r="X2217" i="1" a="1"/>
  <c r="X2217" i="1" s="1"/>
  <c r="X2218" i="1" a="1"/>
  <c r="X2218" i="1" s="1"/>
  <c r="X2219" i="1" a="1"/>
  <c r="X2219" i="1" s="1"/>
  <c r="X2220" i="1" a="1"/>
  <c r="X2220" i="1" s="1"/>
  <c r="X2221" i="1" a="1"/>
  <c r="X2221" i="1" s="1"/>
  <c r="X2222" i="1" a="1"/>
  <c r="X2222" i="1" s="1"/>
  <c r="X2223" i="1" a="1"/>
  <c r="X2223" i="1" s="1"/>
  <c r="X2224" i="1" a="1"/>
  <c r="X2224" i="1" s="1"/>
  <c r="X2225" i="1" a="1"/>
  <c r="X2225" i="1" s="1"/>
  <c r="X2226" i="1" a="1"/>
  <c r="X2226" i="1" s="1"/>
  <c r="X2227" i="1" a="1"/>
  <c r="X2227" i="1" s="1"/>
  <c r="X2228" i="1" a="1"/>
  <c r="X2228" i="1" s="1"/>
  <c r="X2229" i="1" a="1"/>
  <c r="X2229" i="1" s="1"/>
  <c r="X2230" i="1" a="1"/>
  <c r="X2230" i="1" s="1"/>
  <c r="X2231" i="1" a="1"/>
  <c r="X2231" i="1" s="1"/>
  <c r="X2232" i="1" a="1"/>
  <c r="X2232" i="1" s="1"/>
  <c r="X2233" i="1" a="1"/>
  <c r="X2233" i="1" s="1"/>
  <c r="X2234" i="1" a="1"/>
  <c r="X2234" i="1" s="1"/>
  <c r="X2235" i="1" a="1"/>
  <c r="X2235" i="1" s="1"/>
  <c r="X2236" i="1" a="1"/>
  <c r="X2236" i="1" s="1"/>
  <c r="X2237" i="1" a="1"/>
  <c r="X2237" i="1" s="1"/>
  <c r="X2238" i="1" a="1"/>
  <c r="X2238" i="1" s="1"/>
  <c r="X2239" i="1" a="1"/>
  <c r="X2239" i="1" s="1"/>
  <c r="X2240" i="1" a="1"/>
  <c r="X2240" i="1" s="1"/>
  <c r="X2241" i="1" a="1"/>
  <c r="X2241" i="1" s="1"/>
  <c r="X2242" i="1" a="1"/>
  <c r="X2242" i="1" s="1"/>
  <c r="X2243" i="1" a="1"/>
  <c r="X2243" i="1" s="1"/>
  <c r="X2244" i="1" a="1"/>
  <c r="X2244" i="1" s="1"/>
  <c r="X2245" i="1" a="1"/>
  <c r="X2245" i="1" s="1"/>
  <c r="X2246" i="1" a="1"/>
  <c r="X2246" i="1" s="1"/>
  <c r="X2247" i="1" a="1"/>
  <c r="X2247" i="1" s="1"/>
  <c r="X2248" i="1" a="1"/>
  <c r="X2248" i="1" s="1"/>
  <c r="X2249" i="1" a="1"/>
  <c r="X2249" i="1" s="1"/>
  <c r="X2250" i="1" a="1"/>
  <c r="X2250" i="1" s="1"/>
  <c r="X2251" i="1" a="1"/>
  <c r="X2251" i="1" s="1"/>
  <c r="X2252" i="1" a="1"/>
  <c r="X2252" i="1" s="1"/>
  <c r="X2253" i="1" a="1"/>
  <c r="X2253" i="1" s="1"/>
  <c r="X2254" i="1" a="1"/>
  <c r="X2254" i="1" s="1"/>
  <c r="X2255" i="1" a="1"/>
  <c r="X2255" i="1" s="1"/>
  <c r="X2256" i="1" a="1"/>
  <c r="X2256" i="1" s="1"/>
  <c r="X2257" i="1" a="1"/>
  <c r="X2257" i="1" s="1"/>
  <c r="X2258" i="1" a="1"/>
  <c r="X2258" i="1" s="1"/>
  <c r="X2259" i="1" a="1"/>
  <c r="X2259" i="1" s="1"/>
  <c r="X2260" i="1" a="1"/>
  <c r="X2260" i="1" s="1"/>
  <c r="X2261" i="1" a="1"/>
  <c r="X2261" i="1" s="1"/>
  <c r="X2262" i="1" a="1"/>
  <c r="X2262" i="1" s="1"/>
  <c r="X2263" i="1" a="1"/>
  <c r="X2263" i="1" s="1"/>
  <c r="X2264" i="1" a="1"/>
  <c r="X2264" i="1" s="1"/>
  <c r="X2265" i="1" a="1"/>
  <c r="X2265" i="1" s="1"/>
  <c r="X2266" i="1" a="1"/>
  <c r="X2266" i="1" s="1"/>
  <c r="X2267" i="1" a="1"/>
  <c r="X2267" i="1" s="1"/>
  <c r="X2268" i="1" a="1"/>
  <c r="X2268" i="1" s="1"/>
  <c r="X2269" i="1" a="1"/>
  <c r="X2269" i="1" s="1"/>
  <c r="X2270" i="1" a="1"/>
  <c r="X2270" i="1" s="1"/>
  <c r="X2271" i="1" a="1"/>
  <c r="X2271" i="1" s="1"/>
  <c r="X2272" i="1" a="1"/>
  <c r="X2272" i="1" s="1"/>
  <c r="X2273" i="1" a="1"/>
  <c r="X2273" i="1" s="1"/>
  <c r="X2274" i="1" a="1"/>
  <c r="X2274" i="1" s="1"/>
  <c r="X2275" i="1" a="1"/>
  <c r="X2275" i="1" s="1"/>
  <c r="X2276" i="1" a="1"/>
  <c r="X2276" i="1" s="1"/>
  <c r="X2277" i="1" a="1"/>
  <c r="X2277" i="1" s="1"/>
  <c r="X2278" i="1" a="1"/>
  <c r="X2278" i="1" s="1"/>
  <c r="X2279" i="1" a="1"/>
  <c r="X2279" i="1" s="1"/>
  <c r="X2280" i="1" a="1"/>
  <c r="X2280" i="1" s="1"/>
  <c r="X2281" i="1" a="1"/>
  <c r="X2281" i="1" s="1"/>
  <c r="X2282" i="1" a="1"/>
  <c r="X2282" i="1" s="1"/>
  <c r="X2283" i="1" a="1"/>
  <c r="X2283" i="1" s="1"/>
  <c r="X2284" i="1" a="1"/>
  <c r="X2284" i="1" s="1"/>
  <c r="X2285" i="1" a="1"/>
  <c r="X2285" i="1" s="1"/>
  <c r="X2286" i="1" a="1"/>
  <c r="X2286" i="1" s="1"/>
  <c r="X2287" i="1" a="1"/>
  <c r="X2287" i="1" s="1"/>
  <c r="X2288" i="1" a="1"/>
  <c r="X2288" i="1" s="1"/>
  <c r="X2289" i="1" a="1"/>
  <c r="X2289" i="1" s="1"/>
  <c r="X2290" i="1" a="1"/>
  <c r="X2290" i="1" s="1"/>
  <c r="X2291" i="1" a="1"/>
  <c r="X2291" i="1" s="1"/>
  <c r="X2292" i="1" a="1"/>
  <c r="X2292" i="1" s="1"/>
  <c r="X2293" i="1" a="1"/>
  <c r="X2293" i="1" s="1"/>
  <c r="X2294" i="1" a="1"/>
  <c r="X2294" i="1" s="1"/>
  <c r="X2295" i="1" a="1"/>
  <c r="X2295" i="1" s="1"/>
  <c r="X2296" i="1" a="1"/>
  <c r="X2296" i="1" s="1"/>
  <c r="X2297" i="1" a="1"/>
  <c r="X2297" i="1" s="1"/>
  <c r="X2298" i="1" a="1"/>
  <c r="X2298" i="1" s="1"/>
  <c r="X2299" i="1" a="1"/>
  <c r="X2299" i="1" s="1"/>
  <c r="X2300" i="1" a="1"/>
  <c r="X2300" i="1" s="1"/>
  <c r="X2301" i="1" a="1"/>
  <c r="X2301" i="1" s="1"/>
  <c r="X2302" i="1" a="1"/>
  <c r="X2302" i="1" s="1"/>
  <c r="X2303" i="1" a="1"/>
  <c r="X2303" i="1" s="1"/>
  <c r="X2304" i="1" a="1"/>
  <c r="X2304" i="1" s="1"/>
  <c r="X2305" i="1" a="1"/>
  <c r="X2305" i="1" s="1"/>
  <c r="X2306" i="1" a="1"/>
  <c r="X2306" i="1" s="1"/>
  <c r="X2307" i="1" a="1"/>
  <c r="X2307" i="1" s="1"/>
  <c r="X2308" i="1" a="1"/>
  <c r="X2308" i="1" s="1"/>
  <c r="X2309" i="1" a="1"/>
  <c r="X2309" i="1" s="1"/>
  <c r="X2310" i="1" a="1"/>
  <c r="X2310" i="1" s="1"/>
  <c r="X2311" i="1" a="1"/>
  <c r="X2311" i="1" s="1"/>
  <c r="X2312" i="1" a="1"/>
  <c r="X2312" i="1" s="1"/>
  <c r="X2313" i="1" a="1"/>
  <c r="X2313" i="1" s="1"/>
  <c r="X2314" i="1" a="1"/>
  <c r="X2314" i="1" s="1"/>
  <c r="X2315" i="1" a="1"/>
  <c r="X2315" i="1" s="1"/>
  <c r="X2316" i="1" a="1"/>
  <c r="X2316" i="1" s="1"/>
  <c r="X2317" i="1" a="1"/>
  <c r="X2317" i="1" s="1"/>
  <c r="X2318" i="1" a="1"/>
  <c r="X2318" i="1" s="1"/>
  <c r="X2319" i="1" a="1"/>
  <c r="X2319" i="1" s="1"/>
  <c r="X2320" i="1" a="1"/>
  <c r="X2320" i="1" s="1"/>
  <c r="X2321" i="1" a="1"/>
  <c r="X2321" i="1" s="1"/>
  <c r="X2322" i="1" a="1"/>
  <c r="X2322" i="1" s="1"/>
  <c r="X2323" i="1" a="1"/>
  <c r="X2323" i="1" s="1"/>
  <c r="X2324" i="1" a="1"/>
  <c r="X2324" i="1" s="1"/>
  <c r="X2325" i="1" a="1"/>
  <c r="X2325" i="1" s="1"/>
  <c r="X2326" i="1" a="1"/>
  <c r="X2326" i="1" s="1"/>
  <c r="X2327" i="1" a="1"/>
  <c r="X2327" i="1" s="1"/>
  <c r="X2328" i="1" a="1"/>
  <c r="X2328" i="1" s="1"/>
  <c r="X2329" i="1" a="1"/>
  <c r="X2329" i="1" s="1"/>
  <c r="X2330" i="1" a="1"/>
  <c r="X2330" i="1" s="1"/>
  <c r="X2331" i="1" a="1"/>
  <c r="X2331" i="1" s="1"/>
  <c r="X2332" i="1" a="1"/>
  <c r="X2332" i="1" s="1"/>
  <c r="X2333" i="1" a="1"/>
  <c r="X2333" i="1" s="1"/>
  <c r="X2334" i="1" a="1"/>
  <c r="X2334" i="1" s="1"/>
  <c r="X2335" i="1" a="1"/>
  <c r="X2335" i="1" s="1"/>
  <c r="X2336" i="1" a="1"/>
  <c r="X2336" i="1" s="1"/>
  <c r="X2337" i="1" a="1"/>
  <c r="X2337" i="1" s="1"/>
  <c r="X2338" i="1" a="1"/>
  <c r="X2338" i="1" s="1"/>
  <c r="X2339" i="1" a="1"/>
  <c r="X2339" i="1" s="1"/>
  <c r="X2340" i="1" a="1"/>
  <c r="X2340" i="1" s="1"/>
  <c r="X2341" i="1" a="1"/>
  <c r="X2341" i="1" s="1"/>
  <c r="X2342" i="1" a="1"/>
  <c r="X2342" i="1" s="1"/>
  <c r="X2343" i="1" a="1"/>
  <c r="X2343" i="1" s="1"/>
  <c r="X2344" i="1" a="1"/>
  <c r="X2344" i="1" s="1"/>
  <c r="X2345" i="1" a="1"/>
  <c r="X2345" i="1" s="1"/>
  <c r="X2346" i="1" a="1"/>
  <c r="X2346" i="1" s="1"/>
  <c r="X2347" i="1" a="1"/>
  <c r="X2347" i="1" s="1"/>
  <c r="X2348" i="1" a="1"/>
  <c r="X2348" i="1" s="1"/>
  <c r="X2349" i="1" a="1"/>
  <c r="X2349" i="1" s="1"/>
  <c r="X2350" i="1" a="1"/>
  <c r="X2350" i="1" s="1"/>
  <c r="X2351" i="1" a="1"/>
  <c r="X2351" i="1" s="1"/>
  <c r="X2352" i="1" a="1"/>
  <c r="X2352" i="1" s="1"/>
  <c r="X2353" i="1" a="1"/>
  <c r="X2353" i="1" s="1"/>
  <c r="X2354" i="1" a="1"/>
  <c r="X2354" i="1" s="1"/>
  <c r="X2355" i="1" a="1"/>
  <c r="X2355" i="1" s="1"/>
  <c r="X2356" i="1" a="1"/>
  <c r="X2356" i="1" s="1"/>
  <c r="X2357" i="1" a="1"/>
  <c r="X2357" i="1" s="1"/>
  <c r="X2358" i="1" a="1"/>
  <c r="X2358" i="1" s="1"/>
  <c r="X2359" i="1" a="1"/>
  <c r="X2359" i="1" s="1"/>
  <c r="X2360" i="1" a="1"/>
  <c r="X2360" i="1" s="1"/>
  <c r="X2361" i="1" a="1"/>
  <c r="X2361" i="1" s="1"/>
  <c r="X2362" i="1" a="1"/>
  <c r="X2362" i="1" s="1"/>
  <c r="X2363" i="1" a="1"/>
  <c r="X2363" i="1" s="1"/>
  <c r="X2364" i="1" a="1"/>
  <c r="X2364" i="1" s="1"/>
  <c r="X2365" i="1" a="1"/>
  <c r="X2365" i="1" s="1"/>
  <c r="X2366" i="1" a="1"/>
  <c r="X2366" i="1" s="1"/>
  <c r="X2367" i="1" a="1"/>
  <c r="X2367" i="1" s="1"/>
  <c r="X2368" i="1" a="1"/>
  <c r="X2368" i="1" s="1"/>
  <c r="X2369" i="1" a="1"/>
  <c r="X2369" i="1" s="1"/>
  <c r="X2370" i="1" a="1"/>
  <c r="X2370" i="1" s="1"/>
  <c r="X2371" i="1" a="1"/>
  <c r="X2371" i="1" s="1"/>
  <c r="X2372" i="1" a="1"/>
  <c r="X2372" i="1" s="1"/>
  <c r="X2373" i="1" a="1"/>
  <c r="X2373" i="1" s="1"/>
  <c r="X2374" i="1" a="1"/>
  <c r="X2374" i="1" s="1"/>
  <c r="X2375" i="1" a="1"/>
  <c r="X2375" i="1" s="1"/>
  <c r="X2376" i="1" a="1"/>
  <c r="X2376" i="1" s="1"/>
  <c r="X2377" i="1" a="1"/>
  <c r="X2377" i="1" s="1"/>
  <c r="X2378" i="1" a="1"/>
  <c r="X2378" i="1" s="1"/>
  <c r="X2379" i="1" a="1"/>
  <c r="X2379" i="1" s="1"/>
  <c r="X2380" i="1" a="1"/>
  <c r="X2380" i="1" s="1"/>
  <c r="X2381" i="1" a="1"/>
  <c r="X2381" i="1" s="1"/>
  <c r="X2382" i="1" a="1"/>
  <c r="X2382" i="1" s="1"/>
  <c r="X2383" i="1" a="1"/>
  <c r="X2383" i="1" s="1"/>
  <c r="X2384" i="1" a="1"/>
  <c r="X2384" i="1" s="1"/>
  <c r="X2385" i="1" a="1"/>
  <c r="X2385" i="1" s="1"/>
  <c r="X2386" i="1" a="1"/>
  <c r="X2386" i="1" s="1"/>
  <c r="X2387" i="1" a="1"/>
  <c r="X2387" i="1" s="1"/>
  <c r="X2388" i="1" a="1"/>
  <c r="X2388" i="1" s="1"/>
  <c r="X2389" i="1" a="1"/>
  <c r="X2389" i="1" s="1"/>
  <c r="X2390" i="1" a="1"/>
  <c r="X2390" i="1" s="1"/>
  <c r="X2391" i="1" a="1"/>
  <c r="X2391" i="1" s="1"/>
  <c r="X2392" i="1" a="1"/>
  <c r="X2392" i="1" s="1"/>
  <c r="X2393" i="1" a="1"/>
  <c r="X2393" i="1" s="1"/>
  <c r="X2394" i="1" a="1"/>
  <c r="X2394" i="1" s="1"/>
  <c r="X2395" i="1" a="1"/>
  <c r="X2395" i="1" s="1"/>
  <c r="X2396" i="1" a="1"/>
  <c r="X2396" i="1" s="1"/>
  <c r="X2397" i="1" a="1"/>
  <c r="X2397" i="1" s="1"/>
  <c r="X2398" i="1" a="1"/>
  <c r="X2398" i="1" s="1"/>
  <c r="X2399" i="1" a="1"/>
  <c r="X2399" i="1" s="1"/>
  <c r="X2400" i="1" a="1"/>
  <c r="X2400" i="1" s="1"/>
  <c r="X2401" i="1" a="1"/>
  <c r="X2401" i="1" s="1"/>
  <c r="X2402" i="1" a="1"/>
  <c r="X2402" i="1" s="1"/>
  <c r="X2403" i="1" a="1"/>
  <c r="X2403" i="1" s="1"/>
  <c r="X2404" i="1" a="1"/>
  <c r="X2404" i="1" s="1"/>
  <c r="X2405" i="1" a="1"/>
  <c r="X2405" i="1" s="1"/>
  <c r="X2406" i="1" a="1"/>
  <c r="X2406" i="1" s="1"/>
  <c r="X2407" i="1" a="1"/>
  <c r="X2407" i="1" s="1"/>
  <c r="X2408" i="1" a="1"/>
  <c r="X2408" i="1" s="1"/>
  <c r="X2409" i="1" a="1"/>
  <c r="X2409" i="1" s="1"/>
  <c r="X2410" i="1" a="1"/>
  <c r="X2410" i="1" s="1"/>
  <c r="X2411" i="1" a="1"/>
  <c r="X2411" i="1" s="1"/>
  <c r="X2412" i="1" a="1"/>
  <c r="X2412" i="1" s="1"/>
  <c r="X2413" i="1" a="1"/>
  <c r="X2413" i="1" s="1"/>
  <c r="X2414" i="1" a="1"/>
  <c r="X2414" i="1" s="1"/>
  <c r="X2415" i="1" a="1"/>
  <c r="X2415" i="1" s="1"/>
  <c r="X2416" i="1" a="1"/>
  <c r="X2416" i="1" s="1"/>
  <c r="X2417" i="1" a="1"/>
  <c r="X2417" i="1" s="1"/>
  <c r="X2418" i="1" a="1"/>
  <c r="X2418" i="1" s="1"/>
  <c r="X2419" i="1" a="1"/>
  <c r="X2419" i="1" s="1"/>
  <c r="X2420" i="1" a="1"/>
  <c r="X2420" i="1" s="1"/>
  <c r="X2421" i="1" a="1"/>
  <c r="X2421" i="1" s="1"/>
  <c r="X2422" i="1" a="1"/>
  <c r="X2422" i="1" s="1"/>
  <c r="X2423" i="1" a="1"/>
  <c r="X2423" i="1" s="1"/>
  <c r="X2424" i="1" a="1"/>
  <c r="X2424" i="1" s="1"/>
  <c r="X2425" i="1" a="1"/>
  <c r="X2425" i="1" s="1"/>
  <c r="X2426" i="1" a="1"/>
  <c r="X2426" i="1" s="1"/>
  <c r="X2427" i="1" a="1"/>
  <c r="X2427" i="1" s="1"/>
  <c r="X2428" i="1" a="1"/>
  <c r="X2428" i="1" s="1"/>
  <c r="X2429" i="1" a="1"/>
  <c r="X2429" i="1" s="1"/>
  <c r="X2430" i="1" a="1"/>
  <c r="X2430" i="1" s="1"/>
  <c r="X2431" i="1" a="1"/>
  <c r="X2431" i="1" s="1"/>
  <c r="X2432" i="1" a="1"/>
  <c r="X2432" i="1" s="1"/>
  <c r="X2433" i="1" a="1"/>
  <c r="X2433" i="1" s="1"/>
  <c r="X2434" i="1" a="1"/>
  <c r="X2434" i="1" s="1"/>
  <c r="X2435" i="1" a="1"/>
  <c r="X2435" i="1" s="1"/>
  <c r="X2436" i="1" a="1"/>
  <c r="X2436" i="1" s="1"/>
  <c r="X2437" i="1" a="1"/>
  <c r="X2437" i="1" s="1"/>
  <c r="X2438" i="1" a="1"/>
  <c r="X2438" i="1" s="1"/>
  <c r="X2439" i="1" a="1"/>
  <c r="X2439" i="1" s="1"/>
  <c r="X2440" i="1" a="1"/>
  <c r="X2440" i="1" s="1"/>
  <c r="X2441" i="1" a="1"/>
  <c r="X2441" i="1" s="1"/>
  <c r="X2442" i="1" a="1"/>
  <c r="X2442" i="1" s="1"/>
  <c r="X2443" i="1" a="1"/>
  <c r="X2443" i="1" s="1"/>
  <c r="X2444" i="1" a="1"/>
  <c r="X2444" i="1" s="1"/>
  <c r="X2445" i="1" a="1"/>
  <c r="X2445" i="1" s="1"/>
  <c r="X2446" i="1" a="1"/>
  <c r="X2446" i="1" s="1"/>
  <c r="X2447" i="1" a="1"/>
  <c r="X2447" i="1" s="1"/>
  <c r="X2448" i="1" a="1"/>
  <c r="X2448" i="1" s="1"/>
  <c r="X2449" i="1" a="1"/>
  <c r="X2449" i="1" s="1"/>
  <c r="X2450" i="1" a="1"/>
  <c r="X2450" i="1" s="1"/>
  <c r="X2451" i="1" a="1"/>
  <c r="X2451" i="1" s="1"/>
  <c r="X2452" i="1" a="1"/>
  <c r="X2452" i="1" s="1"/>
  <c r="X2453" i="1" a="1"/>
  <c r="X2453" i="1" s="1"/>
  <c r="X2454" i="1" a="1"/>
  <c r="X2454" i="1" s="1"/>
  <c r="X2455" i="1" a="1"/>
  <c r="X2455" i="1" s="1"/>
  <c r="X2456" i="1" a="1"/>
  <c r="X2456" i="1" s="1"/>
  <c r="X2457" i="1" a="1"/>
  <c r="X2457" i="1" s="1"/>
  <c r="X2458" i="1" a="1"/>
  <c r="X2458" i="1" s="1"/>
  <c r="X2459" i="1" a="1"/>
  <c r="X2459" i="1" s="1"/>
  <c r="X2460" i="1" a="1"/>
  <c r="X2460" i="1" s="1"/>
  <c r="X2461" i="1" a="1"/>
  <c r="X2461" i="1" s="1"/>
  <c r="X2462" i="1" a="1"/>
  <c r="X2462" i="1" s="1"/>
  <c r="X2463" i="1" a="1"/>
  <c r="X2463" i="1" s="1"/>
  <c r="X2464" i="1" a="1"/>
  <c r="X2464" i="1" s="1"/>
  <c r="X2465" i="1" a="1"/>
  <c r="X2465" i="1" s="1"/>
  <c r="X2466" i="1" a="1"/>
  <c r="X2466" i="1" s="1"/>
  <c r="X2467" i="1" a="1"/>
  <c r="X2467" i="1" s="1"/>
  <c r="X2468" i="1" a="1"/>
  <c r="X2468" i="1" s="1"/>
  <c r="X2469" i="1" a="1"/>
  <c r="X2469" i="1" s="1"/>
  <c r="X2470" i="1" a="1"/>
  <c r="X2470" i="1" s="1"/>
  <c r="X2471" i="1" a="1"/>
  <c r="X2471" i="1" s="1"/>
  <c r="X2472" i="1" a="1"/>
  <c r="X2472" i="1" s="1"/>
  <c r="X2473" i="1" a="1"/>
  <c r="X2473" i="1" s="1"/>
  <c r="X2474" i="1" a="1"/>
  <c r="X2474" i="1" s="1"/>
  <c r="X2475" i="1" a="1"/>
  <c r="X2475" i="1" s="1"/>
  <c r="X2476" i="1" a="1"/>
  <c r="X2476" i="1" s="1"/>
  <c r="X2477" i="1" a="1"/>
  <c r="X2477" i="1" s="1"/>
  <c r="X2478" i="1" a="1"/>
  <c r="X2478" i="1" s="1"/>
  <c r="X2479" i="1" a="1"/>
  <c r="X2479" i="1" s="1"/>
  <c r="X2480" i="1" a="1"/>
  <c r="X2480" i="1" s="1"/>
  <c r="X2481" i="1" a="1"/>
  <c r="X2481" i="1" s="1"/>
  <c r="X2482" i="1" a="1"/>
  <c r="X2482" i="1" s="1"/>
  <c r="X2483" i="1" a="1"/>
  <c r="X2483" i="1" s="1"/>
  <c r="X2484" i="1" a="1"/>
  <c r="X2484" i="1" s="1"/>
  <c r="X2485" i="1" a="1"/>
  <c r="X2485" i="1" s="1"/>
  <c r="X2486" i="1" a="1"/>
  <c r="X2486" i="1" s="1"/>
  <c r="X2487" i="1" a="1"/>
  <c r="X2487" i="1" s="1"/>
  <c r="X2488" i="1" a="1"/>
  <c r="X2488" i="1" s="1"/>
  <c r="X2489" i="1" a="1"/>
  <c r="X2489" i="1" s="1"/>
  <c r="X2490" i="1" a="1"/>
  <c r="X2490" i="1" s="1"/>
  <c r="X2491" i="1" a="1"/>
  <c r="X2491" i="1" s="1"/>
  <c r="X2492" i="1" a="1"/>
  <c r="X2492" i="1" s="1"/>
  <c r="X2493" i="1" a="1"/>
  <c r="X2493" i="1" s="1"/>
  <c r="X2494" i="1" a="1"/>
  <c r="X2494" i="1" s="1"/>
  <c r="X2495" i="1" a="1"/>
  <c r="X2495" i="1" s="1"/>
  <c r="X2496" i="1" a="1"/>
  <c r="X2496" i="1" s="1"/>
  <c r="X2497" i="1" a="1"/>
  <c r="X2497" i="1" s="1"/>
  <c r="X2498" i="1" a="1"/>
  <c r="X2498" i="1" s="1"/>
  <c r="X2499" i="1" a="1"/>
  <c r="X2499" i="1" s="1"/>
  <c r="X2500" i="1" a="1"/>
  <c r="X2500" i="1" s="1"/>
  <c r="X2501" i="1" a="1"/>
  <c r="X2501" i="1" s="1"/>
  <c r="X2502" i="1" a="1"/>
  <c r="X2502" i="1" s="1"/>
  <c r="X2503" i="1" a="1"/>
  <c r="X2503" i="1" s="1"/>
  <c r="X2504" i="1" a="1"/>
  <c r="X2504" i="1" s="1"/>
  <c r="X2505" i="1" a="1"/>
  <c r="X2505" i="1" s="1"/>
  <c r="X2506" i="1" a="1"/>
  <c r="X2506" i="1" s="1"/>
  <c r="X2507" i="1" a="1"/>
  <c r="X2507" i="1" s="1"/>
  <c r="X2508" i="1" a="1"/>
  <c r="X2508" i="1" s="1"/>
  <c r="X2509" i="1" a="1"/>
  <c r="X2509" i="1" s="1"/>
  <c r="X2510" i="1" a="1"/>
  <c r="X2510" i="1" s="1"/>
  <c r="X2511" i="1" a="1"/>
  <c r="X2511" i="1" s="1"/>
  <c r="X2512" i="1" a="1"/>
  <c r="X2512" i="1" s="1"/>
  <c r="X2513" i="1" a="1"/>
  <c r="X2513" i="1" s="1"/>
  <c r="X2514" i="1" a="1"/>
  <c r="X2514" i="1" s="1"/>
  <c r="X2515" i="1" a="1"/>
  <c r="X2515" i="1" s="1"/>
  <c r="X2516" i="1" a="1"/>
  <c r="X2516" i="1" s="1"/>
  <c r="X2517" i="1" a="1"/>
  <c r="X2517" i="1" s="1"/>
  <c r="X2518" i="1" a="1"/>
  <c r="X2518" i="1" s="1"/>
  <c r="X2519" i="1" a="1"/>
  <c r="X2519" i="1" s="1"/>
  <c r="X2520" i="1" a="1"/>
  <c r="X2520" i="1" s="1"/>
  <c r="X2521" i="1" a="1"/>
  <c r="X2521" i="1" s="1"/>
  <c r="X2522" i="1" a="1"/>
  <c r="X2522" i="1" s="1"/>
  <c r="X2523" i="1" a="1"/>
  <c r="X2523" i="1" s="1"/>
  <c r="X2524" i="1" a="1"/>
  <c r="X2524" i="1" s="1"/>
  <c r="X2525" i="1" a="1"/>
  <c r="X2525" i="1" s="1"/>
  <c r="X2526" i="1" a="1"/>
  <c r="X2526" i="1" s="1"/>
  <c r="X2527" i="1" a="1"/>
  <c r="X2527" i="1" s="1"/>
  <c r="X2528" i="1" a="1"/>
  <c r="X2528" i="1" s="1"/>
  <c r="X2529" i="1" a="1"/>
  <c r="X2529" i="1" s="1"/>
  <c r="X2530" i="1" a="1"/>
  <c r="X2530" i="1" s="1"/>
  <c r="X2531" i="1" a="1"/>
  <c r="X2531" i="1" s="1"/>
  <c r="X2532" i="1" a="1"/>
  <c r="X2532" i="1" s="1"/>
  <c r="X2533" i="1" a="1"/>
  <c r="X2533" i="1" s="1"/>
  <c r="X2534" i="1" a="1"/>
  <c r="X2534" i="1" s="1"/>
  <c r="X2535" i="1" a="1"/>
  <c r="X2535" i="1" s="1"/>
  <c r="X2536" i="1" a="1"/>
  <c r="X2536" i="1" s="1"/>
  <c r="X2537" i="1" a="1"/>
  <c r="X2537" i="1" s="1"/>
  <c r="X2538" i="1" a="1"/>
  <c r="X2538" i="1" s="1"/>
  <c r="X2539" i="1" a="1"/>
  <c r="X2539" i="1" s="1"/>
  <c r="X2540" i="1" a="1"/>
  <c r="X2540" i="1" s="1"/>
  <c r="X2541" i="1" a="1"/>
  <c r="X2541" i="1" s="1"/>
  <c r="X2542" i="1" a="1"/>
  <c r="X2542" i="1" s="1"/>
  <c r="X2543" i="1" a="1"/>
  <c r="X2543" i="1" s="1"/>
  <c r="X2544" i="1" a="1"/>
  <c r="X2544" i="1" s="1"/>
  <c r="X2545" i="1" a="1"/>
  <c r="X2545" i="1" s="1"/>
  <c r="X2546" i="1" a="1"/>
  <c r="X2546" i="1" s="1"/>
  <c r="X2547" i="1" a="1"/>
  <c r="X2547" i="1" s="1"/>
  <c r="X2548" i="1" a="1"/>
  <c r="X2548" i="1" s="1"/>
  <c r="X2549" i="1" a="1"/>
  <c r="X2549" i="1" s="1"/>
  <c r="X2550" i="1" a="1"/>
  <c r="X2550" i="1" s="1"/>
  <c r="X2551" i="1" a="1"/>
  <c r="X2551" i="1" s="1"/>
  <c r="X2552" i="1" a="1"/>
  <c r="X2552" i="1" s="1"/>
  <c r="X2553" i="1" a="1"/>
  <c r="X2553" i="1" s="1"/>
  <c r="X2554" i="1" a="1"/>
  <c r="X2554" i="1" s="1"/>
  <c r="X2555" i="1" a="1"/>
  <c r="X2555" i="1" s="1"/>
  <c r="X2556" i="1" a="1"/>
  <c r="X2556" i="1" s="1"/>
  <c r="X2557" i="1" a="1"/>
  <c r="X2557" i="1" s="1"/>
  <c r="X2558" i="1" a="1"/>
  <c r="X2558" i="1" s="1"/>
  <c r="X2559" i="1" a="1"/>
  <c r="X2559" i="1" s="1"/>
  <c r="X2560" i="1" a="1"/>
  <c r="X2560" i="1" s="1"/>
  <c r="X2561" i="1" a="1"/>
  <c r="X2561" i="1" s="1"/>
  <c r="X2562" i="1" a="1"/>
  <c r="X2562" i="1" s="1"/>
  <c r="X2563" i="1" a="1"/>
  <c r="X2563" i="1" s="1"/>
  <c r="X2564" i="1" a="1"/>
  <c r="X2564" i="1" s="1"/>
  <c r="X2565" i="1" a="1"/>
  <c r="X2565" i="1" s="1"/>
  <c r="X2566" i="1" a="1"/>
  <c r="X2566" i="1" s="1"/>
  <c r="X2567" i="1" a="1"/>
  <c r="X2567" i="1" s="1"/>
  <c r="X2568" i="1" a="1"/>
  <c r="X2568" i="1" s="1"/>
  <c r="X2569" i="1" a="1"/>
  <c r="X2569" i="1" s="1"/>
  <c r="X2570" i="1" a="1"/>
  <c r="X2570" i="1" s="1"/>
  <c r="X2571" i="1" a="1"/>
  <c r="X2571" i="1" s="1"/>
  <c r="X2572" i="1" a="1"/>
  <c r="X2572" i="1" s="1"/>
  <c r="X2573" i="1" a="1"/>
  <c r="X2573" i="1" s="1"/>
  <c r="X2574" i="1" a="1"/>
  <c r="X2574" i="1" s="1"/>
  <c r="X2575" i="1" a="1"/>
  <c r="X2575" i="1" s="1"/>
  <c r="X2576" i="1" a="1"/>
  <c r="X2576" i="1" s="1"/>
  <c r="X2577" i="1" a="1"/>
  <c r="X2577" i="1" s="1"/>
  <c r="X2578" i="1" a="1"/>
  <c r="X2578" i="1" s="1"/>
  <c r="X2579" i="1" a="1"/>
  <c r="X2579" i="1" s="1"/>
  <c r="X2580" i="1" a="1"/>
  <c r="X2580" i="1" s="1"/>
  <c r="X2581" i="1" a="1"/>
  <c r="X2581" i="1" s="1"/>
  <c r="X2582" i="1" a="1"/>
  <c r="X2582" i="1" s="1"/>
  <c r="X2583" i="1" a="1"/>
  <c r="X2583" i="1" s="1"/>
  <c r="X2584" i="1" a="1"/>
  <c r="X2584" i="1" s="1"/>
  <c r="X2585" i="1" a="1"/>
  <c r="X2585" i="1" s="1"/>
  <c r="X2586" i="1" a="1"/>
  <c r="X2586" i="1" s="1"/>
  <c r="X2587" i="1" a="1"/>
  <c r="X2587" i="1" s="1"/>
  <c r="X2588" i="1" a="1"/>
  <c r="X2588" i="1" s="1"/>
  <c r="X2589" i="1" a="1"/>
  <c r="X2589" i="1" s="1"/>
  <c r="X2590" i="1" a="1"/>
  <c r="X2590" i="1" s="1"/>
  <c r="X2591" i="1" a="1"/>
  <c r="X2591" i="1" s="1"/>
  <c r="X2592" i="1" a="1"/>
  <c r="X2592" i="1" s="1"/>
  <c r="X2593" i="1" a="1"/>
  <c r="X2593" i="1" s="1"/>
  <c r="X2594" i="1" a="1"/>
  <c r="X2594" i="1" s="1"/>
  <c r="X2595" i="1" a="1"/>
  <c r="X2595" i="1" s="1"/>
  <c r="X2596" i="1" a="1"/>
  <c r="X2596" i="1" s="1"/>
  <c r="X2597" i="1" a="1"/>
  <c r="X2597" i="1" s="1"/>
  <c r="X2598" i="1" a="1"/>
  <c r="X2598" i="1" s="1"/>
  <c r="X2599" i="1" a="1"/>
  <c r="X2599" i="1" s="1"/>
  <c r="X2600" i="1" a="1"/>
  <c r="X2600" i="1" s="1"/>
  <c r="X2601" i="1" a="1"/>
  <c r="X2601" i="1" s="1"/>
  <c r="X2602" i="1" a="1"/>
  <c r="X2602" i="1" s="1"/>
  <c r="X2603" i="1" a="1"/>
  <c r="X2603" i="1" s="1"/>
  <c r="X2604" i="1" a="1"/>
  <c r="X2604" i="1" s="1"/>
  <c r="X2605" i="1" a="1"/>
  <c r="X2605" i="1" s="1"/>
  <c r="X2606" i="1" a="1"/>
  <c r="X2606" i="1" s="1"/>
  <c r="X2607" i="1" a="1"/>
  <c r="X2607" i="1" s="1"/>
  <c r="X2608" i="1" a="1"/>
  <c r="X2608" i="1" s="1"/>
  <c r="X2609" i="1" a="1"/>
  <c r="X2609" i="1" s="1"/>
  <c r="X2610" i="1" a="1"/>
  <c r="X2610" i="1" s="1"/>
  <c r="X2611" i="1" a="1"/>
  <c r="X2611" i="1" s="1"/>
  <c r="X2612" i="1" a="1"/>
  <c r="X2612" i="1" s="1"/>
  <c r="X2613" i="1" a="1"/>
  <c r="X2613" i="1" s="1"/>
  <c r="X2614" i="1" a="1"/>
  <c r="X2614" i="1" s="1"/>
  <c r="X2615" i="1" a="1"/>
  <c r="X2615" i="1" s="1"/>
  <c r="X2616" i="1" a="1"/>
  <c r="X2616" i="1" s="1"/>
  <c r="X2617" i="1" a="1"/>
  <c r="X2617" i="1" s="1"/>
  <c r="X2618" i="1" a="1"/>
  <c r="X2618" i="1" s="1"/>
  <c r="X2619" i="1" a="1"/>
  <c r="X2619" i="1" s="1"/>
  <c r="X2620" i="1" a="1"/>
  <c r="X2620" i="1" s="1"/>
  <c r="X2621" i="1" a="1"/>
  <c r="X2621" i="1" s="1"/>
  <c r="X2622" i="1" a="1"/>
  <c r="X2622" i="1" s="1"/>
  <c r="X2623" i="1" a="1"/>
  <c r="X2623" i="1" s="1"/>
  <c r="X2624" i="1" a="1"/>
  <c r="X2624" i="1" s="1"/>
  <c r="X2625" i="1" a="1"/>
  <c r="X2625" i="1" s="1"/>
  <c r="X2626" i="1" a="1"/>
  <c r="X2626" i="1" s="1"/>
  <c r="X2627" i="1" a="1"/>
  <c r="X2627" i="1" s="1"/>
  <c r="X2628" i="1" a="1"/>
  <c r="X2628" i="1" s="1"/>
  <c r="X2629" i="1" a="1"/>
  <c r="X2629" i="1" s="1"/>
  <c r="X2630" i="1" a="1"/>
  <c r="X2630" i="1" s="1"/>
  <c r="X2631" i="1" a="1"/>
  <c r="X2631" i="1" s="1"/>
  <c r="X2632" i="1" a="1"/>
  <c r="X2632" i="1" s="1"/>
  <c r="X2633" i="1" a="1"/>
  <c r="X2633" i="1" s="1"/>
  <c r="X2634" i="1" a="1"/>
  <c r="X2634" i="1" s="1"/>
  <c r="X2635" i="1" a="1"/>
  <c r="X2635" i="1" s="1"/>
  <c r="X2636" i="1" a="1"/>
  <c r="X2636" i="1" s="1"/>
  <c r="X2637" i="1" a="1"/>
  <c r="X2637" i="1" s="1"/>
  <c r="X2638" i="1" a="1"/>
  <c r="X2638" i="1" s="1"/>
  <c r="X2639" i="1" a="1"/>
  <c r="X2639" i="1" s="1"/>
  <c r="X2640" i="1" a="1"/>
  <c r="X2640" i="1" s="1"/>
  <c r="X2641" i="1" a="1"/>
  <c r="X2641" i="1" s="1"/>
  <c r="X2642" i="1" a="1"/>
  <c r="X2642" i="1" s="1"/>
  <c r="X2643" i="1" a="1"/>
  <c r="X2643" i="1" s="1"/>
  <c r="X2644" i="1" a="1"/>
  <c r="X2644" i="1" s="1"/>
  <c r="X2645" i="1" a="1"/>
  <c r="X2645" i="1" s="1"/>
  <c r="X2646" i="1" a="1"/>
  <c r="X2646" i="1" s="1"/>
  <c r="X2647" i="1" a="1"/>
  <c r="X2647" i="1" s="1"/>
  <c r="X2648" i="1" a="1"/>
  <c r="X2648" i="1" s="1"/>
  <c r="X2649" i="1" a="1"/>
  <c r="X2649" i="1" s="1"/>
  <c r="X2650" i="1" a="1"/>
  <c r="X2650" i="1" s="1"/>
  <c r="X2651" i="1" a="1"/>
  <c r="X2651" i="1" s="1"/>
  <c r="X2652" i="1" a="1"/>
  <c r="X2652" i="1" s="1"/>
  <c r="X2653" i="1" a="1"/>
  <c r="X2653" i="1" s="1"/>
  <c r="X2654" i="1" a="1"/>
  <c r="X2654" i="1" s="1"/>
  <c r="X2655" i="1" a="1"/>
  <c r="X2655" i="1" s="1"/>
  <c r="X2656" i="1" a="1"/>
  <c r="X2656" i="1" s="1"/>
  <c r="X2657" i="1" a="1"/>
  <c r="X2657" i="1" s="1"/>
  <c r="X2658" i="1" a="1"/>
  <c r="X2658" i="1" s="1"/>
  <c r="X2659" i="1" a="1"/>
  <c r="X2659" i="1" s="1"/>
  <c r="X2660" i="1" a="1"/>
  <c r="X2660" i="1" s="1"/>
  <c r="X2661" i="1" a="1"/>
  <c r="X2661" i="1" s="1"/>
  <c r="X2662" i="1" a="1"/>
  <c r="X2662" i="1" s="1"/>
  <c r="X2663" i="1" a="1"/>
  <c r="X2663" i="1" s="1"/>
  <c r="X2664" i="1" a="1"/>
  <c r="X2664" i="1" s="1"/>
  <c r="X2665" i="1" a="1"/>
  <c r="X2665" i="1" s="1"/>
  <c r="X2666" i="1" a="1"/>
  <c r="X2666" i="1" s="1"/>
  <c r="X2667" i="1" a="1"/>
  <c r="X2667" i="1" s="1"/>
  <c r="X2668" i="1" a="1"/>
  <c r="X2668" i="1" s="1"/>
  <c r="X2669" i="1" a="1"/>
  <c r="X2669" i="1" s="1"/>
  <c r="X2670" i="1" a="1"/>
  <c r="X2670" i="1" s="1"/>
  <c r="X2671" i="1" a="1"/>
  <c r="X2671" i="1" s="1"/>
  <c r="X2672" i="1" a="1"/>
  <c r="X2672" i="1" s="1"/>
  <c r="X2673" i="1" a="1"/>
  <c r="X2673" i="1" s="1"/>
  <c r="X2674" i="1" a="1"/>
  <c r="X2674" i="1" s="1"/>
  <c r="X2675" i="1" a="1"/>
  <c r="X2675" i="1" s="1"/>
  <c r="X2676" i="1" a="1"/>
  <c r="X2676" i="1" s="1"/>
  <c r="X2677" i="1" a="1"/>
  <c r="X2677" i="1" s="1"/>
  <c r="X2678" i="1" a="1"/>
  <c r="X2678" i="1" s="1"/>
  <c r="X2679" i="1" a="1"/>
  <c r="X2679" i="1" s="1"/>
  <c r="X2680" i="1" a="1"/>
  <c r="X2680" i="1" s="1"/>
  <c r="X2681" i="1" a="1"/>
  <c r="X2681" i="1" s="1"/>
  <c r="X2682" i="1" a="1"/>
  <c r="X2682" i="1" s="1"/>
  <c r="X2683" i="1" a="1"/>
  <c r="X2683" i="1" s="1"/>
  <c r="X2684" i="1" a="1"/>
  <c r="X2684" i="1" s="1"/>
  <c r="X2685" i="1" a="1"/>
  <c r="X2685" i="1" s="1"/>
  <c r="X2686" i="1" a="1"/>
  <c r="X2686" i="1" s="1"/>
  <c r="X2687" i="1" a="1"/>
  <c r="X2687" i="1" s="1"/>
  <c r="X2688" i="1" a="1"/>
  <c r="X2688" i="1" s="1"/>
  <c r="X2689" i="1" a="1"/>
  <c r="X2689" i="1" s="1"/>
  <c r="X2690" i="1" a="1"/>
  <c r="X2690" i="1" s="1"/>
  <c r="X2691" i="1" a="1"/>
  <c r="X2691" i="1" s="1"/>
  <c r="X2692" i="1" a="1"/>
  <c r="X2692" i="1" s="1"/>
  <c r="X2693" i="1" a="1"/>
  <c r="X2693" i="1" s="1"/>
  <c r="X2694" i="1" a="1"/>
  <c r="X2694" i="1" s="1"/>
  <c r="X2695" i="1" a="1"/>
  <c r="X2695" i="1" s="1"/>
  <c r="X2696" i="1" a="1"/>
  <c r="X2696" i="1" s="1"/>
  <c r="X2697" i="1" a="1"/>
  <c r="X2697" i="1" s="1"/>
  <c r="X2698" i="1" a="1"/>
  <c r="X2698" i="1" s="1"/>
  <c r="X2699" i="1" a="1"/>
  <c r="X2699" i="1" s="1"/>
  <c r="X2700" i="1" a="1"/>
  <c r="X2700" i="1" s="1"/>
  <c r="X2701" i="1" a="1"/>
  <c r="X2701" i="1" s="1"/>
  <c r="X2702" i="1" a="1"/>
  <c r="X2702" i="1" s="1"/>
  <c r="X2703" i="1" a="1"/>
  <c r="X2703" i="1" s="1"/>
  <c r="X2704" i="1" a="1"/>
  <c r="X2704" i="1" s="1"/>
  <c r="X2705" i="1" a="1"/>
  <c r="X2705" i="1" s="1"/>
  <c r="X2706" i="1" a="1"/>
  <c r="X2706" i="1" s="1"/>
  <c r="X2707" i="1" a="1"/>
  <c r="X2707" i="1" s="1"/>
  <c r="X2708" i="1" a="1"/>
  <c r="X2708" i="1" s="1"/>
  <c r="X2709" i="1" a="1"/>
  <c r="X2709" i="1" s="1"/>
  <c r="X2710" i="1" a="1"/>
  <c r="X2710" i="1" s="1"/>
  <c r="X2711" i="1" a="1"/>
  <c r="X2711" i="1" s="1"/>
  <c r="X2712" i="1" a="1"/>
  <c r="X2712" i="1" s="1"/>
  <c r="X2713" i="1" a="1"/>
  <c r="X2713" i="1" s="1"/>
  <c r="X2714" i="1" a="1"/>
  <c r="X2714" i="1" s="1"/>
  <c r="X2715" i="1" a="1"/>
  <c r="X2715" i="1" s="1"/>
  <c r="X2716" i="1" a="1"/>
  <c r="X2716" i="1" s="1"/>
  <c r="X2717" i="1" a="1"/>
  <c r="X2717" i="1" s="1"/>
  <c r="X2718" i="1" a="1"/>
  <c r="X2718" i="1" s="1"/>
  <c r="X2719" i="1" a="1"/>
  <c r="X2719" i="1" s="1"/>
  <c r="X2720" i="1" a="1"/>
  <c r="X2720" i="1" s="1"/>
  <c r="X2721" i="1" a="1"/>
  <c r="X2721" i="1" s="1"/>
  <c r="X2722" i="1" a="1"/>
  <c r="X2722" i="1" s="1"/>
  <c r="X2723" i="1" a="1"/>
  <c r="X2723" i="1" s="1"/>
  <c r="X2724" i="1" a="1"/>
  <c r="X2724" i="1" s="1"/>
  <c r="X2725" i="1" a="1"/>
  <c r="X2725" i="1" s="1"/>
  <c r="X2726" i="1" a="1"/>
  <c r="X2726" i="1" s="1"/>
  <c r="X2727" i="1" a="1"/>
  <c r="X2727" i="1" s="1"/>
  <c r="X2728" i="1" a="1"/>
  <c r="X2728" i="1" s="1"/>
  <c r="X2729" i="1" a="1"/>
  <c r="X2729" i="1" s="1"/>
  <c r="X2730" i="1" a="1"/>
  <c r="X2730" i="1" s="1"/>
  <c r="X2731" i="1" a="1"/>
  <c r="X2731" i="1" s="1"/>
  <c r="X2732" i="1" a="1"/>
  <c r="X2732" i="1" s="1"/>
  <c r="X2733" i="1" a="1"/>
  <c r="X2733" i="1" s="1"/>
  <c r="X2734" i="1" a="1"/>
  <c r="X2734" i="1" s="1"/>
  <c r="X2735" i="1" a="1"/>
  <c r="X2735" i="1" s="1"/>
  <c r="X2736" i="1" a="1"/>
  <c r="X2736" i="1" s="1"/>
  <c r="X2737" i="1" a="1"/>
  <c r="X2737" i="1" s="1"/>
  <c r="X2738" i="1" a="1"/>
  <c r="X2738" i="1" s="1"/>
  <c r="X2739" i="1" a="1"/>
  <c r="X2739" i="1" s="1"/>
  <c r="X2740" i="1" a="1"/>
  <c r="X2740" i="1" s="1"/>
  <c r="X2741" i="1" a="1"/>
  <c r="X2741" i="1" s="1"/>
  <c r="X2742" i="1" a="1"/>
  <c r="X2742" i="1" s="1"/>
  <c r="X2743" i="1" a="1"/>
  <c r="X2743" i="1" s="1"/>
  <c r="X2744" i="1" a="1"/>
  <c r="X2744" i="1" s="1"/>
  <c r="X2745" i="1" a="1"/>
  <c r="X2745" i="1" s="1"/>
  <c r="X2746" i="1" a="1"/>
  <c r="X2746" i="1" s="1"/>
  <c r="X2747" i="1" a="1"/>
  <c r="X2747" i="1" s="1"/>
  <c r="X2748" i="1" a="1"/>
  <c r="X2748" i="1" s="1"/>
  <c r="X2749" i="1" a="1"/>
  <c r="X2749" i="1" s="1"/>
  <c r="X2750" i="1" a="1"/>
  <c r="X2750" i="1" s="1"/>
  <c r="X2751" i="1" a="1"/>
  <c r="X2751" i="1" s="1"/>
  <c r="X2752" i="1" a="1"/>
  <c r="X2752" i="1" s="1"/>
  <c r="X2753" i="1" a="1"/>
  <c r="X2753" i="1" s="1"/>
  <c r="X2754" i="1" a="1"/>
  <c r="X2754" i="1" s="1"/>
  <c r="X2755" i="1" a="1"/>
  <c r="X2755" i="1" s="1"/>
  <c r="X2756" i="1" a="1"/>
  <c r="X2756" i="1" s="1"/>
  <c r="X2757" i="1" a="1"/>
  <c r="X2757" i="1" s="1"/>
  <c r="X2758" i="1" a="1"/>
  <c r="X2758" i="1" s="1"/>
  <c r="X2759" i="1" a="1"/>
  <c r="X2759" i="1" s="1"/>
  <c r="X2760" i="1" a="1"/>
  <c r="X2760" i="1" s="1"/>
  <c r="X2761" i="1" a="1"/>
  <c r="X2761" i="1" s="1"/>
  <c r="X2762" i="1" a="1"/>
  <c r="X2762" i="1" s="1"/>
  <c r="X2763" i="1" a="1"/>
  <c r="X2763" i="1" s="1"/>
  <c r="X2764" i="1" a="1"/>
  <c r="X2764" i="1" s="1"/>
  <c r="X2765" i="1" a="1"/>
  <c r="X2765" i="1" s="1"/>
  <c r="X2766" i="1" a="1"/>
  <c r="X2766" i="1" s="1"/>
  <c r="X2767" i="1" a="1"/>
  <c r="X2767" i="1" s="1"/>
  <c r="X2768" i="1" a="1"/>
  <c r="X2768" i="1" s="1"/>
  <c r="X2769" i="1" a="1"/>
  <c r="X2769" i="1" s="1"/>
  <c r="X2770" i="1" a="1"/>
  <c r="X2770" i="1" s="1"/>
  <c r="X2771" i="1" a="1"/>
  <c r="X2771" i="1" s="1"/>
  <c r="X2772" i="1" a="1"/>
  <c r="X2772" i="1" s="1"/>
  <c r="X2773" i="1" a="1"/>
  <c r="X2773" i="1" s="1"/>
  <c r="X2774" i="1" a="1"/>
  <c r="X2774" i="1" s="1"/>
  <c r="X2775" i="1" a="1"/>
  <c r="X2775" i="1" s="1"/>
  <c r="X2776" i="1" a="1"/>
  <c r="X2776" i="1" s="1"/>
  <c r="X2777" i="1" a="1"/>
  <c r="X2777" i="1" s="1"/>
  <c r="X2778" i="1" a="1"/>
  <c r="X2778" i="1" s="1"/>
  <c r="X2779" i="1" a="1"/>
  <c r="X2779" i="1" s="1"/>
  <c r="X2780" i="1" a="1"/>
  <c r="X2780" i="1" s="1"/>
  <c r="X2781" i="1" a="1"/>
  <c r="X2781" i="1" s="1"/>
  <c r="X2782" i="1" a="1"/>
  <c r="X2782" i="1" s="1"/>
  <c r="X2783" i="1" a="1"/>
  <c r="X2783" i="1" s="1"/>
  <c r="X2784" i="1" a="1"/>
  <c r="X2784" i="1" s="1"/>
  <c r="X2785" i="1" a="1"/>
  <c r="X2785" i="1" s="1"/>
  <c r="X2786" i="1" a="1"/>
  <c r="X2786" i="1" s="1"/>
  <c r="X2787" i="1" a="1"/>
  <c r="X2787" i="1" s="1"/>
  <c r="X2788" i="1" a="1"/>
  <c r="X2788" i="1" s="1"/>
  <c r="X2789" i="1" a="1"/>
  <c r="X2789" i="1" s="1"/>
  <c r="X2790" i="1" a="1"/>
  <c r="X2790" i="1" s="1"/>
  <c r="X2791" i="1" a="1"/>
  <c r="X2791" i="1" s="1"/>
  <c r="X2792" i="1" a="1"/>
  <c r="X2792" i="1" s="1"/>
  <c r="X2793" i="1" a="1"/>
  <c r="X2793" i="1" s="1"/>
  <c r="X2794" i="1" a="1"/>
  <c r="X2794" i="1" s="1"/>
  <c r="X2795" i="1" a="1"/>
  <c r="X2795" i="1" s="1"/>
  <c r="X2796" i="1" a="1"/>
  <c r="X2796" i="1" s="1"/>
  <c r="X2797" i="1" a="1"/>
  <c r="X2797" i="1" s="1"/>
  <c r="X2798" i="1" a="1"/>
  <c r="X2798" i="1" s="1"/>
  <c r="X2799" i="1" a="1"/>
  <c r="X2799" i="1" s="1"/>
  <c r="X2800" i="1" a="1"/>
  <c r="X2800" i="1" s="1"/>
  <c r="X2801" i="1" a="1"/>
  <c r="X2801" i="1" s="1"/>
  <c r="X2802" i="1" a="1"/>
  <c r="X2802" i="1" s="1"/>
  <c r="X2803" i="1" a="1"/>
  <c r="X2803" i="1" s="1"/>
  <c r="X2804" i="1" a="1"/>
  <c r="X2804" i="1" s="1"/>
  <c r="X2805" i="1" a="1"/>
  <c r="X2805" i="1" s="1"/>
  <c r="X2806" i="1" a="1"/>
  <c r="X2806" i="1" s="1"/>
  <c r="X2807" i="1" a="1"/>
  <c r="X2807" i="1" s="1"/>
  <c r="X2808" i="1" a="1"/>
  <c r="X2808" i="1" s="1"/>
  <c r="X2809" i="1" a="1"/>
  <c r="X2809" i="1" s="1"/>
  <c r="X2810" i="1" a="1"/>
  <c r="X2810" i="1" s="1"/>
  <c r="X2811" i="1" a="1"/>
  <c r="X2811" i="1" s="1"/>
  <c r="X2812" i="1" a="1"/>
  <c r="X2812" i="1" s="1"/>
  <c r="X2813" i="1" a="1"/>
  <c r="X2813" i="1" s="1"/>
  <c r="X2814" i="1" a="1"/>
  <c r="X2814" i="1" s="1"/>
  <c r="X2815" i="1" a="1"/>
  <c r="X2815" i="1" s="1"/>
  <c r="X2816" i="1" a="1"/>
  <c r="X2816" i="1" s="1"/>
  <c r="X2817" i="1" a="1"/>
  <c r="X2817" i="1" s="1"/>
  <c r="X2818" i="1" a="1"/>
  <c r="X2818" i="1" s="1"/>
  <c r="X2819" i="1" a="1"/>
  <c r="X2819" i="1" s="1"/>
  <c r="X2820" i="1" a="1"/>
  <c r="X2820" i="1" s="1"/>
  <c r="X2821" i="1" a="1"/>
  <c r="X2821" i="1" s="1"/>
  <c r="X2822" i="1" a="1"/>
  <c r="X2822" i="1" s="1"/>
  <c r="X2823" i="1" a="1"/>
  <c r="X2823" i="1" s="1"/>
  <c r="X2824" i="1" a="1"/>
  <c r="X2824" i="1" s="1"/>
  <c r="X2825" i="1" a="1"/>
  <c r="X2825" i="1" s="1"/>
  <c r="X2826" i="1" a="1"/>
  <c r="X2826" i="1" s="1"/>
  <c r="X2827" i="1" a="1"/>
  <c r="X2827" i="1" s="1"/>
  <c r="X2828" i="1" a="1"/>
  <c r="X2828" i="1" s="1"/>
  <c r="X2829" i="1" a="1"/>
  <c r="X2829" i="1" s="1"/>
  <c r="X2830" i="1" a="1"/>
  <c r="X2830" i="1" s="1"/>
  <c r="X2831" i="1" a="1"/>
  <c r="X2831" i="1" s="1"/>
  <c r="X2832" i="1" a="1"/>
  <c r="X2832" i="1" s="1"/>
  <c r="X2833" i="1" a="1"/>
  <c r="X2833" i="1" s="1"/>
  <c r="X2834" i="1" a="1"/>
  <c r="X2834" i="1" s="1"/>
  <c r="X2835" i="1" a="1"/>
  <c r="X2835" i="1" s="1"/>
  <c r="X2836" i="1" a="1"/>
  <c r="X2836" i="1" s="1"/>
  <c r="X2837" i="1" a="1"/>
  <c r="X2837" i="1" s="1"/>
  <c r="X2838" i="1" a="1"/>
  <c r="X2838" i="1" s="1"/>
  <c r="X2839" i="1" a="1"/>
  <c r="X2839" i="1" s="1"/>
  <c r="X2840" i="1" a="1"/>
  <c r="X2840" i="1" s="1"/>
  <c r="X2841" i="1" a="1"/>
  <c r="X2841" i="1" s="1"/>
  <c r="X2842" i="1" a="1"/>
  <c r="X2842" i="1" s="1"/>
  <c r="X2843" i="1" a="1"/>
  <c r="X2843" i="1" s="1"/>
  <c r="X2844" i="1" a="1"/>
  <c r="X2844" i="1" s="1"/>
  <c r="X2845" i="1" a="1"/>
  <c r="X2845" i="1" s="1"/>
  <c r="X2846" i="1" a="1"/>
  <c r="X2846" i="1" s="1"/>
  <c r="X2847" i="1" a="1"/>
  <c r="X2847" i="1" s="1"/>
  <c r="X2848" i="1" a="1"/>
  <c r="X2848" i="1" s="1"/>
  <c r="X2849" i="1" a="1"/>
  <c r="X2849" i="1" s="1"/>
  <c r="X2850" i="1" a="1"/>
  <c r="X2850" i="1" s="1"/>
  <c r="X2851" i="1" a="1"/>
  <c r="X2851" i="1" s="1"/>
  <c r="X2852" i="1" a="1"/>
  <c r="X2852" i="1" s="1"/>
  <c r="X2853" i="1" a="1"/>
  <c r="X2853" i="1" s="1"/>
  <c r="X2854" i="1" a="1"/>
  <c r="X2854" i="1" s="1"/>
  <c r="X2855" i="1" a="1"/>
  <c r="X2855" i="1" s="1"/>
  <c r="X2856" i="1" a="1"/>
  <c r="X2856" i="1" s="1"/>
  <c r="X2857" i="1" a="1"/>
  <c r="X2857" i="1" s="1"/>
  <c r="X2858" i="1" a="1"/>
  <c r="X2858" i="1" s="1"/>
  <c r="X2859" i="1" a="1"/>
  <c r="X2859" i="1" s="1"/>
  <c r="X2860" i="1" a="1"/>
  <c r="X2860" i="1" s="1"/>
  <c r="X2861" i="1" a="1"/>
  <c r="X2861" i="1" s="1"/>
  <c r="X2862" i="1" a="1"/>
  <c r="X2862" i="1" s="1"/>
  <c r="X2863" i="1" a="1"/>
  <c r="X2863" i="1" s="1"/>
  <c r="X2864" i="1" a="1"/>
  <c r="X2864" i="1" s="1"/>
  <c r="X2865" i="1" a="1"/>
  <c r="X2865" i="1" s="1"/>
  <c r="X2866" i="1" a="1"/>
  <c r="X2866" i="1" s="1"/>
  <c r="X2867" i="1" a="1"/>
  <c r="X2867" i="1" s="1"/>
  <c r="X2868" i="1" a="1"/>
  <c r="X2868" i="1" s="1"/>
  <c r="X2869" i="1" a="1"/>
  <c r="X2869" i="1" s="1"/>
  <c r="X2870" i="1" a="1"/>
  <c r="X2870" i="1" s="1"/>
  <c r="X2871" i="1" a="1"/>
  <c r="X2871" i="1" s="1"/>
  <c r="X2872" i="1" a="1"/>
  <c r="X2872" i="1" s="1"/>
  <c r="X2873" i="1" a="1"/>
  <c r="X2873" i="1" s="1"/>
  <c r="X2874" i="1" a="1"/>
  <c r="X2874" i="1" s="1"/>
  <c r="X2875" i="1" a="1"/>
  <c r="X2875" i="1" s="1"/>
  <c r="X2876" i="1" a="1"/>
  <c r="X2876" i="1" s="1"/>
  <c r="X2877" i="1" a="1"/>
  <c r="X2877" i="1" s="1"/>
  <c r="X2878" i="1" a="1"/>
  <c r="X2878" i="1" s="1"/>
  <c r="X2879" i="1" a="1"/>
  <c r="X2879" i="1" s="1"/>
  <c r="X2880" i="1" a="1"/>
  <c r="X2880" i="1" s="1"/>
  <c r="X2881" i="1" a="1"/>
  <c r="X2881" i="1" s="1"/>
  <c r="X2882" i="1" a="1"/>
  <c r="X2882" i="1" s="1"/>
  <c r="X2883" i="1" a="1"/>
  <c r="X2883" i="1" s="1"/>
  <c r="X2884" i="1" a="1"/>
  <c r="X2884" i="1" s="1"/>
  <c r="X2885" i="1" a="1"/>
  <c r="X2885" i="1" s="1"/>
  <c r="X2886" i="1" a="1"/>
  <c r="X2886" i="1" s="1"/>
  <c r="X2887" i="1" a="1"/>
  <c r="X2887" i="1" s="1"/>
  <c r="X2888" i="1" a="1"/>
  <c r="X2888" i="1" s="1"/>
  <c r="X2889" i="1" a="1"/>
  <c r="X2889" i="1" s="1"/>
  <c r="X2890" i="1" a="1"/>
  <c r="X2890" i="1" s="1"/>
  <c r="X2891" i="1" a="1"/>
  <c r="X2891" i="1" s="1"/>
  <c r="X2892" i="1" a="1"/>
  <c r="X2892" i="1" s="1"/>
  <c r="X2893" i="1" a="1"/>
  <c r="X2893" i="1" s="1"/>
  <c r="X2894" i="1" a="1"/>
  <c r="X2894" i="1" s="1"/>
  <c r="X2895" i="1" a="1"/>
  <c r="X2895" i="1" s="1"/>
  <c r="X2896" i="1" a="1"/>
  <c r="X2896" i="1" s="1"/>
  <c r="X2897" i="1" a="1"/>
  <c r="X2897" i="1" s="1"/>
  <c r="X2898" i="1" a="1"/>
  <c r="X2898" i="1" s="1"/>
  <c r="X2899" i="1" a="1"/>
  <c r="X2899" i="1" s="1"/>
  <c r="X2900" i="1" a="1"/>
  <c r="X2900" i="1" s="1"/>
  <c r="X2901" i="1" a="1"/>
  <c r="X2901" i="1" s="1"/>
  <c r="X2902" i="1" a="1"/>
  <c r="X2902" i="1" s="1"/>
  <c r="X2903" i="1" a="1"/>
  <c r="X2903" i="1" s="1"/>
  <c r="X2904" i="1" a="1"/>
  <c r="X2904" i="1" s="1"/>
  <c r="X2905" i="1" a="1"/>
  <c r="X2905" i="1" s="1"/>
  <c r="X2906" i="1" a="1"/>
  <c r="X2906" i="1" s="1"/>
  <c r="X2907" i="1" a="1"/>
  <c r="X2907" i="1" s="1"/>
  <c r="X2908" i="1" a="1"/>
  <c r="X2908" i="1" s="1"/>
  <c r="X2909" i="1" a="1"/>
  <c r="X2909" i="1" s="1"/>
  <c r="X2910" i="1" a="1"/>
  <c r="X2910" i="1" s="1"/>
  <c r="X2911" i="1" a="1"/>
  <c r="X2911" i="1" s="1"/>
  <c r="X2912" i="1" a="1"/>
  <c r="X2912" i="1" s="1"/>
  <c r="X2913" i="1" a="1"/>
  <c r="X2913" i="1" s="1"/>
  <c r="X2914" i="1" a="1"/>
  <c r="X2914" i="1" s="1"/>
  <c r="X2915" i="1" a="1"/>
  <c r="X2915" i="1" s="1"/>
  <c r="X2916" i="1" a="1"/>
  <c r="X2916" i="1" s="1"/>
  <c r="X2917" i="1" a="1"/>
  <c r="X2917" i="1" s="1"/>
  <c r="X2918" i="1" a="1"/>
  <c r="X2918" i="1" s="1"/>
  <c r="X2919" i="1" a="1"/>
  <c r="X2919" i="1" s="1"/>
  <c r="X2920" i="1" a="1"/>
  <c r="X2920" i="1" s="1"/>
  <c r="X2921" i="1" a="1"/>
  <c r="X2921" i="1" s="1"/>
  <c r="X2922" i="1" a="1"/>
  <c r="X2922" i="1" s="1"/>
  <c r="X2923" i="1" a="1"/>
  <c r="X2923" i="1" s="1"/>
  <c r="X2924" i="1" a="1"/>
  <c r="X2924" i="1" s="1"/>
  <c r="X2925" i="1" a="1"/>
  <c r="X2925" i="1" s="1"/>
  <c r="X2926" i="1" a="1"/>
  <c r="X2926" i="1" s="1"/>
  <c r="X2927" i="1" a="1"/>
  <c r="X2927" i="1" s="1"/>
  <c r="X2928" i="1" a="1"/>
  <c r="X2928" i="1" s="1"/>
  <c r="X2929" i="1" a="1"/>
  <c r="X2929" i="1" s="1"/>
  <c r="X2930" i="1" a="1"/>
  <c r="X2930" i="1" s="1"/>
  <c r="X2931" i="1" a="1"/>
  <c r="X2931" i="1" s="1"/>
  <c r="X2932" i="1" a="1"/>
  <c r="X2932" i="1" s="1"/>
  <c r="X2933" i="1" a="1"/>
  <c r="X2933" i="1" s="1"/>
  <c r="X2934" i="1" a="1"/>
  <c r="X2934" i="1" s="1"/>
  <c r="X2935" i="1" a="1"/>
  <c r="X2935" i="1" s="1"/>
  <c r="X2936" i="1" a="1"/>
  <c r="X2936" i="1" s="1"/>
  <c r="X2937" i="1" a="1"/>
  <c r="X2937" i="1" s="1"/>
  <c r="X2938" i="1" a="1"/>
  <c r="X2938" i="1" s="1"/>
  <c r="X2939" i="1" a="1"/>
  <c r="X2939" i="1" s="1"/>
  <c r="X2940" i="1" a="1"/>
  <c r="X2940" i="1" s="1"/>
  <c r="X2941" i="1" a="1"/>
  <c r="X2941" i="1" s="1"/>
  <c r="X2942" i="1" a="1"/>
  <c r="X2942" i="1" s="1"/>
  <c r="X2943" i="1" a="1"/>
  <c r="X2943" i="1" s="1"/>
  <c r="X2944" i="1" a="1"/>
  <c r="X2944" i="1" s="1"/>
  <c r="X2945" i="1" a="1"/>
  <c r="X2945" i="1" s="1"/>
  <c r="X2946" i="1" a="1"/>
  <c r="X2946" i="1" s="1"/>
  <c r="X2947" i="1" a="1"/>
  <c r="X2947" i="1" s="1"/>
  <c r="X2948" i="1" a="1"/>
  <c r="X2948" i="1" s="1"/>
  <c r="X2949" i="1" a="1"/>
  <c r="X2949" i="1" s="1"/>
  <c r="X2950" i="1" a="1"/>
  <c r="X2950" i="1" s="1"/>
  <c r="X2951" i="1" a="1"/>
  <c r="X2951" i="1" s="1"/>
  <c r="X2952" i="1" a="1"/>
  <c r="X2952" i="1" s="1"/>
  <c r="X2953" i="1" a="1"/>
  <c r="X2953" i="1" s="1"/>
  <c r="X2954" i="1" a="1"/>
  <c r="X2954" i="1" s="1"/>
  <c r="X2955" i="1" a="1"/>
  <c r="X2955" i="1" s="1"/>
  <c r="X2956" i="1" a="1"/>
  <c r="X2956" i="1" s="1"/>
  <c r="X2957" i="1" a="1"/>
  <c r="X2957" i="1" s="1"/>
  <c r="X2958" i="1" a="1"/>
  <c r="X2958" i="1" s="1"/>
  <c r="X2959" i="1" a="1"/>
  <c r="X2959" i="1" s="1"/>
  <c r="X2960" i="1" a="1"/>
  <c r="X2960" i="1" s="1"/>
  <c r="X2961" i="1" a="1"/>
  <c r="X2961" i="1" s="1"/>
  <c r="X2962" i="1" a="1"/>
  <c r="X2962" i="1" s="1"/>
  <c r="X2963" i="1" a="1"/>
  <c r="X2963" i="1" s="1"/>
  <c r="X2964" i="1" a="1"/>
  <c r="X2964" i="1" s="1"/>
  <c r="X2965" i="1" a="1"/>
  <c r="X2965" i="1" s="1"/>
  <c r="X2966" i="1" a="1"/>
  <c r="X2966" i="1" s="1"/>
  <c r="X2967" i="1" a="1"/>
  <c r="X2967" i="1" s="1"/>
  <c r="X2968" i="1" a="1"/>
  <c r="X2968" i="1" s="1"/>
  <c r="X2969" i="1" a="1"/>
  <c r="X2969" i="1" s="1"/>
  <c r="X2970" i="1" a="1"/>
  <c r="X2970" i="1" s="1"/>
  <c r="X2971" i="1" a="1"/>
  <c r="X2971" i="1" s="1"/>
  <c r="X2972" i="1" a="1"/>
  <c r="X2972" i="1" s="1"/>
  <c r="X2973" i="1" a="1"/>
  <c r="X2973" i="1" s="1"/>
  <c r="X2974" i="1" a="1"/>
  <c r="X2974" i="1" s="1"/>
  <c r="X2975" i="1" a="1"/>
  <c r="X2975" i="1" s="1"/>
  <c r="X2976" i="1" a="1"/>
  <c r="X2976" i="1" s="1"/>
  <c r="X2977" i="1" a="1"/>
  <c r="X2977" i="1" s="1"/>
  <c r="X2978" i="1" a="1"/>
  <c r="X2978" i="1" s="1"/>
  <c r="X2979" i="1" a="1"/>
  <c r="X2979" i="1" s="1"/>
  <c r="X2980" i="1" a="1"/>
  <c r="X2980" i="1" s="1"/>
  <c r="X2981" i="1" a="1"/>
  <c r="X2981" i="1" s="1"/>
  <c r="X2982" i="1" a="1"/>
  <c r="X2982" i="1" s="1"/>
  <c r="X2983" i="1" a="1"/>
  <c r="X2983" i="1" s="1"/>
  <c r="X2984" i="1" a="1"/>
  <c r="X2984" i="1" s="1"/>
  <c r="X2985" i="1" a="1"/>
  <c r="X2985" i="1" s="1"/>
  <c r="X2986" i="1" a="1"/>
  <c r="X2986" i="1" s="1"/>
  <c r="X2987" i="1" a="1"/>
  <c r="X2987" i="1" s="1"/>
  <c r="X2988" i="1" a="1"/>
  <c r="X2988" i="1" s="1"/>
  <c r="X2989" i="1" a="1"/>
  <c r="X2989" i="1" s="1"/>
  <c r="X2990" i="1" a="1"/>
  <c r="X2990" i="1" s="1"/>
  <c r="X2991" i="1" a="1"/>
  <c r="X2991" i="1" s="1"/>
  <c r="X2992" i="1" a="1"/>
  <c r="X2992" i="1" s="1"/>
  <c r="X2993" i="1" a="1"/>
  <c r="X2993" i="1" s="1"/>
  <c r="X2994" i="1" a="1"/>
  <c r="X2994" i="1" s="1"/>
  <c r="X2995" i="1" a="1"/>
  <c r="X2995" i="1" s="1"/>
  <c r="X2996" i="1" a="1"/>
  <c r="X2996" i="1" s="1"/>
  <c r="X2997" i="1" a="1"/>
  <c r="X2997" i="1" s="1"/>
  <c r="X2998" i="1" a="1"/>
  <c r="X2998" i="1" s="1"/>
  <c r="X2999" i="1" a="1"/>
  <c r="X2999" i="1" s="1"/>
  <c r="X3000" i="1" a="1"/>
  <c r="X3000" i="1" s="1"/>
  <c r="X3001" i="1" a="1"/>
  <c r="X3001" i="1" s="1"/>
  <c r="X3002" i="1" a="1"/>
  <c r="X3002" i="1" s="1"/>
  <c r="X3003" i="1" a="1"/>
  <c r="X3003" i="1" s="1"/>
  <c r="X3004" i="1" a="1"/>
  <c r="X3004" i="1" s="1"/>
  <c r="X3005" i="1" a="1"/>
  <c r="X3005" i="1" s="1"/>
  <c r="X3006" i="1" a="1"/>
  <c r="X3006" i="1" s="1"/>
  <c r="X3007" i="1" a="1"/>
  <c r="X3007" i="1" s="1"/>
  <c r="X3008" i="1" a="1"/>
  <c r="X3008" i="1" s="1"/>
  <c r="X3009" i="1" a="1"/>
  <c r="X3009" i="1" s="1"/>
  <c r="X3010" i="1" a="1"/>
  <c r="X3010" i="1" s="1"/>
  <c r="X3011" i="1" a="1"/>
  <c r="X3011" i="1" s="1"/>
  <c r="X3012" i="1" a="1"/>
  <c r="X3012" i="1" s="1"/>
  <c r="X3013" i="1" a="1"/>
  <c r="X3013" i="1" s="1"/>
  <c r="X3014" i="1" a="1"/>
  <c r="X3014" i="1" s="1"/>
  <c r="X3015" i="1" a="1"/>
  <c r="X3015" i="1" s="1"/>
  <c r="X3016" i="1" a="1"/>
  <c r="X3016" i="1" s="1"/>
  <c r="X3017" i="1" a="1"/>
  <c r="X3017" i="1" s="1"/>
  <c r="X3018" i="1" a="1"/>
  <c r="X3018" i="1" s="1"/>
  <c r="X3019" i="1" a="1"/>
  <c r="X3019" i="1" s="1"/>
  <c r="X3020" i="1" a="1"/>
  <c r="X3020" i="1" s="1"/>
  <c r="X3021" i="1" a="1"/>
  <c r="X3021" i="1" s="1"/>
  <c r="X3022" i="1" a="1"/>
  <c r="X3022" i="1" s="1"/>
  <c r="X3023" i="1" a="1"/>
  <c r="X3023" i="1" s="1"/>
  <c r="X3024" i="1" a="1"/>
  <c r="X3024" i="1" s="1"/>
  <c r="X3025" i="1" a="1"/>
  <c r="X3025" i="1" s="1"/>
  <c r="X3026" i="1" a="1"/>
  <c r="X3026" i="1" s="1"/>
  <c r="X3027" i="1" a="1"/>
  <c r="X3027" i="1" s="1"/>
  <c r="X3028" i="1" a="1"/>
  <c r="X3028" i="1" s="1"/>
  <c r="X3029" i="1" a="1"/>
  <c r="X3029" i="1" s="1"/>
  <c r="X3030" i="1" a="1"/>
  <c r="X3030" i="1" s="1"/>
  <c r="X3031" i="1" a="1"/>
  <c r="X3031" i="1" s="1"/>
  <c r="X3032" i="1" a="1"/>
  <c r="X3032" i="1" s="1"/>
  <c r="X3033" i="1" a="1"/>
  <c r="X3033" i="1" s="1"/>
  <c r="X3034" i="1" a="1"/>
  <c r="X3034" i="1" s="1"/>
  <c r="X3035" i="1" a="1"/>
  <c r="X3035" i="1" s="1"/>
  <c r="X3036" i="1" a="1"/>
  <c r="X3036" i="1" s="1"/>
  <c r="X3037" i="1" a="1"/>
  <c r="X3037" i="1" s="1"/>
  <c r="X3038" i="1" a="1"/>
  <c r="X3038" i="1" s="1"/>
  <c r="X3039" i="1" a="1"/>
  <c r="X3039" i="1" s="1"/>
  <c r="X3040" i="1" a="1"/>
  <c r="X3040" i="1" s="1"/>
  <c r="X3041" i="1" a="1"/>
  <c r="X3041" i="1" s="1"/>
  <c r="X3042" i="1" a="1"/>
  <c r="X3042" i="1" s="1"/>
  <c r="X3043" i="1" a="1"/>
  <c r="X3043" i="1" s="1"/>
  <c r="X3044" i="1" a="1"/>
  <c r="X3044" i="1" s="1"/>
  <c r="X3045" i="1" a="1"/>
  <c r="X3045" i="1" s="1"/>
  <c r="X3046" i="1" a="1"/>
  <c r="X3046" i="1" s="1"/>
  <c r="X3047" i="1" a="1"/>
  <c r="X3047" i="1" s="1"/>
  <c r="X3048" i="1" a="1"/>
  <c r="X3048" i="1" s="1"/>
  <c r="X3049" i="1" a="1"/>
  <c r="X3049" i="1" s="1"/>
  <c r="X3050" i="1" a="1"/>
  <c r="X3050" i="1" s="1"/>
  <c r="X3051" i="1" a="1"/>
  <c r="X3051" i="1" s="1"/>
  <c r="X3052" i="1" a="1"/>
  <c r="X3052" i="1" s="1"/>
  <c r="X3053" i="1" a="1"/>
  <c r="X3053" i="1" s="1"/>
  <c r="X3054" i="1" a="1"/>
  <c r="X3054" i="1" s="1"/>
  <c r="X3055" i="1" a="1"/>
  <c r="X3055" i="1" s="1"/>
  <c r="X3056" i="1" a="1"/>
  <c r="X3056" i="1" s="1"/>
  <c r="X3057" i="1" a="1"/>
  <c r="X3057" i="1" s="1"/>
  <c r="X3058" i="1" a="1"/>
  <c r="X3058" i="1" s="1"/>
  <c r="X3059" i="1" a="1"/>
  <c r="X3059" i="1" s="1"/>
  <c r="X3060" i="1" a="1"/>
  <c r="X3060" i="1" s="1"/>
  <c r="X3061" i="1" a="1"/>
  <c r="X3061" i="1" s="1"/>
  <c r="X3062" i="1" a="1"/>
  <c r="X3062" i="1" s="1"/>
  <c r="X3063" i="1" a="1"/>
  <c r="X3063" i="1" s="1"/>
  <c r="X3064" i="1" a="1"/>
  <c r="X3064" i="1" s="1"/>
  <c r="X3065" i="1" a="1"/>
  <c r="X3065" i="1" s="1"/>
  <c r="X3066" i="1" a="1"/>
  <c r="X3066" i="1" s="1"/>
  <c r="X3067" i="1" a="1"/>
  <c r="X3067" i="1" s="1"/>
  <c r="X3068" i="1" a="1"/>
  <c r="X3068" i="1" s="1"/>
  <c r="X3069" i="1" a="1"/>
  <c r="X3069" i="1" s="1"/>
  <c r="X3070" i="1" a="1"/>
  <c r="X3070" i="1" s="1"/>
  <c r="X3071" i="1" a="1"/>
  <c r="X3071" i="1" s="1"/>
  <c r="X3072" i="1" a="1"/>
  <c r="X3072" i="1" s="1"/>
  <c r="X3073" i="1" a="1"/>
  <c r="X3073" i="1" s="1"/>
  <c r="X3074" i="1" a="1"/>
  <c r="X3074" i="1" s="1"/>
  <c r="X3075" i="1" a="1"/>
  <c r="X3075" i="1" s="1"/>
  <c r="X3076" i="1" a="1"/>
  <c r="X3076" i="1" s="1"/>
  <c r="X3077" i="1" a="1"/>
  <c r="X3077" i="1" s="1"/>
  <c r="X3078" i="1" a="1"/>
  <c r="X3078" i="1" s="1"/>
  <c r="X3079" i="1" a="1"/>
  <c r="X3079" i="1" s="1"/>
  <c r="X3080" i="1" a="1"/>
  <c r="X3080" i="1" s="1"/>
  <c r="X3081" i="1" a="1"/>
  <c r="X3081" i="1" s="1"/>
  <c r="X3082" i="1" a="1"/>
  <c r="X3082" i="1" s="1"/>
  <c r="X3083" i="1" a="1"/>
  <c r="X3083" i="1" s="1"/>
  <c r="X3084" i="1" a="1"/>
  <c r="X3084" i="1" s="1"/>
  <c r="X3085" i="1" a="1"/>
  <c r="X3085" i="1" s="1"/>
  <c r="X3086" i="1" a="1"/>
  <c r="X3086" i="1" s="1"/>
  <c r="X3087" i="1" a="1"/>
  <c r="X3087" i="1" s="1"/>
  <c r="X3088" i="1" a="1"/>
  <c r="X3088" i="1" s="1"/>
  <c r="X3089" i="1" a="1"/>
  <c r="X3089" i="1" s="1"/>
  <c r="X3090" i="1" a="1"/>
  <c r="X3090" i="1" s="1"/>
  <c r="X3091" i="1" a="1"/>
  <c r="X3091" i="1" s="1"/>
  <c r="X3092" i="1" a="1"/>
  <c r="X3092" i="1" s="1"/>
  <c r="X3093" i="1" a="1"/>
  <c r="X3093" i="1" s="1"/>
  <c r="X3094" i="1" a="1"/>
  <c r="X3094" i="1" s="1"/>
  <c r="X3095" i="1" a="1"/>
  <c r="X3095" i="1" s="1"/>
  <c r="X3096" i="1" a="1"/>
  <c r="X3096" i="1" s="1"/>
  <c r="X3097" i="1" a="1"/>
  <c r="X3097" i="1" s="1"/>
  <c r="X3098" i="1" a="1"/>
  <c r="X3098" i="1" s="1"/>
  <c r="X3099" i="1" a="1"/>
  <c r="X3099" i="1" s="1"/>
  <c r="X3100" i="1" a="1"/>
  <c r="X3100" i="1" s="1"/>
  <c r="X3101" i="1" a="1"/>
  <c r="X3101" i="1" s="1"/>
  <c r="X3102" i="1" a="1"/>
  <c r="X3102" i="1" s="1"/>
  <c r="X3103" i="1" a="1"/>
  <c r="X3103" i="1" s="1"/>
  <c r="X3104" i="1" a="1"/>
  <c r="X3104" i="1" s="1"/>
  <c r="X3105" i="1" a="1"/>
  <c r="X3105" i="1" s="1"/>
  <c r="X3106" i="1" a="1"/>
  <c r="X3106" i="1" s="1"/>
  <c r="X3107" i="1" a="1"/>
  <c r="X3107" i="1" s="1"/>
  <c r="X3108" i="1" a="1"/>
  <c r="X3108" i="1" s="1"/>
  <c r="X3109" i="1" a="1"/>
  <c r="X3109" i="1" s="1"/>
  <c r="X3110" i="1" a="1"/>
  <c r="X3110" i="1" s="1"/>
  <c r="X3111" i="1" a="1"/>
  <c r="X3111" i="1" s="1"/>
  <c r="X3112" i="1" a="1"/>
  <c r="X3112" i="1" s="1"/>
  <c r="X3113" i="1" a="1"/>
  <c r="X3113" i="1" s="1"/>
  <c r="X3114" i="1" a="1"/>
  <c r="X3114" i="1" s="1"/>
  <c r="X3115" i="1" a="1"/>
  <c r="X3115" i="1" s="1"/>
  <c r="X3116" i="1" a="1"/>
  <c r="X3116" i="1" s="1"/>
  <c r="X3117" i="1" a="1"/>
  <c r="X3117" i="1" s="1"/>
  <c r="X3118" i="1" a="1"/>
  <c r="X3118" i="1" s="1"/>
  <c r="X3119" i="1" a="1"/>
  <c r="X3119" i="1" s="1"/>
  <c r="X3120" i="1" a="1"/>
  <c r="X3120" i="1" s="1"/>
  <c r="X3121" i="1" a="1"/>
  <c r="X3121" i="1" s="1"/>
  <c r="X3122" i="1" a="1"/>
  <c r="X3122" i="1" s="1"/>
  <c r="X3123" i="1" a="1"/>
  <c r="X3123" i="1" s="1"/>
  <c r="X3124" i="1" a="1"/>
  <c r="X3124" i="1" s="1"/>
  <c r="X3125" i="1" a="1"/>
  <c r="X3125" i="1" s="1"/>
  <c r="X3126" i="1" a="1"/>
  <c r="X3126" i="1" s="1"/>
  <c r="X3127" i="1" a="1"/>
  <c r="X3127" i="1" s="1"/>
  <c r="X3128" i="1" a="1"/>
  <c r="X3128" i="1" s="1"/>
  <c r="X3129" i="1" a="1"/>
  <c r="X3129" i="1" s="1"/>
  <c r="X3130" i="1" a="1"/>
  <c r="X3130" i="1" s="1"/>
  <c r="X3131" i="1" a="1"/>
  <c r="X3131" i="1" s="1"/>
  <c r="X3132" i="1" a="1"/>
  <c r="X3132" i="1" s="1"/>
  <c r="X3133" i="1" a="1"/>
  <c r="X3133" i="1" s="1"/>
  <c r="X3134" i="1" a="1"/>
  <c r="X3134" i="1" s="1"/>
  <c r="X3135" i="1" a="1"/>
  <c r="X3135" i="1" s="1"/>
  <c r="X3136" i="1" a="1"/>
  <c r="X3136" i="1" s="1"/>
  <c r="X3137" i="1" a="1"/>
  <c r="X3137" i="1" s="1"/>
  <c r="X3138" i="1" a="1"/>
  <c r="X3138" i="1" s="1"/>
  <c r="X3139" i="1" a="1"/>
  <c r="X3139" i="1" s="1"/>
  <c r="X3140" i="1" a="1"/>
  <c r="X3140" i="1" s="1"/>
  <c r="X3141" i="1" a="1"/>
  <c r="X3141" i="1" s="1"/>
  <c r="X3142" i="1" a="1"/>
  <c r="X3142" i="1" s="1"/>
  <c r="X3143" i="1" a="1"/>
  <c r="X3143" i="1" s="1"/>
  <c r="X3144" i="1" a="1"/>
  <c r="X3144" i="1" s="1"/>
  <c r="X3145" i="1" a="1"/>
  <c r="X3145" i="1" s="1"/>
  <c r="X3146" i="1" a="1"/>
  <c r="X3146" i="1" s="1"/>
  <c r="X3147" i="1" a="1"/>
  <c r="X3147" i="1" s="1"/>
  <c r="X3148" i="1" a="1"/>
  <c r="X3148" i="1" s="1"/>
  <c r="X3149" i="1" a="1"/>
  <c r="X3149" i="1" s="1"/>
  <c r="X3150" i="1" a="1"/>
  <c r="X3150" i="1" s="1"/>
  <c r="X3151" i="1" a="1"/>
  <c r="X3151" i="1" s="1"/>
  <c r="X3152" i="1" a="1"/>
  <c r="X3152" i="1" s="1"/>
  <c r="X3153" i="1" a="1"/>
  <c r="X3153" i="1" s="1"/>
  <c r="X3154" i="1" a="1"/>
  <c r="X3154" i="1" s="1"/>
  <c r="X3155" i="1" a="1"/>
  <c r="X3155" i="1" s="1"/>
  <c r="X3156" i="1" a="1"/>
  <c r="X3156" i="1" s="1"/>
  <c r="X3157" i="1" a="1"/>
  <c r="X3157" i="1" s="1"/>
  <c r="X3158" i="1" a="1"/>
  <c r="X3158" i="1" s="1"/>
  <c r="X3159" i="1" a="1"/>
  <c r="X3159" i="1" s="1"/>
  <c r="X3160" i="1" a="1"/>
  <c r="X3160" i="1" s="1"/>
  <c r="X3161" i="1" a="1"/>
  <c r="X3161" i="1" s="1"/>
  <c r="X3162" i="1" a="1"/>
  <c r="X3162" i="1" s="1"/>
  <c r="X3163" i="1" a="1"/>
  <c r="X3163" i="1" s="1"/>
  <c r="X3164" i="1" a="1"/>
  <c r="X3164" i="1" s="1"/>
  <c r="X3165" i="1" a="1"/>
  <c r="X3165" i="1" s="1"/>
  <c r="X3166" i="1" a="1"/>
  <c r="X3166" i="1" s="1"/>
  <c r="X3167" i="1" a="1"/>
  <c r="X3167" i="1" s="1"/>
  <c r="X3168" i="1" a="1"/>
  <c r="X3168" i="1" s="1"/>
  <c r="X3169" i="1" a="1"/>
  <c r="X3169" i="1" s="1"/>
  <c r="X3170" i="1" a="1"/>
  <c r="X3170" i="1" s="1"/>
  <c r="X3171" i="1" a="1"/>
  <c r="X3171" i="1" s="1"/>
  <c r="X3172" i="1" a="1"/>
  <c r="X3172" i="1" s="1"/>
  <c r="X3173" i="1" a="1"/>
  <c r="X3173" i="1" s="1"/>
  <c r="X3174" i="1" a="1"/>
  <c r="X3174" i="1" s="1"/>
  <c r="X3175" i="1" a="1"/>
  <c r="X3175" i="1" s="1"/>
  <c r="X3176" i="1" a="1"/>
  <c r="X3176" i="1" s="1"/>
  <c r="X3177" i="1" a="1"/>
  <c r="X3177" i="1" s="1"/>
  <c r="X3178" i="1" a="1"/>
  <c r="X3178" i="1" s="1"/>
  <c r="X3179" i="1" a="1"/>
  <c r="X3179" i="1" s="1"/>
  <c r="X3180" i="1" a="1"/>
  <c r="X3180" i="1" s="1"/>
  <c r="X3181" i="1" a="1"/>
  <c r="X3181" i="1" s="1"/>
  <c r="X3182" i="1" a="1"/>
  <c r="X3182" i="1" s="1"/>
  <c r="X3183" i="1" a="1"/>
  <c r="X3183" i="1" s="1"/>
  <c r="X3184" i="1" a="1"/>
  <c r="X3184" i="1" s="1"/>
  <c r="X3185" i="1" a="1"/>
  <c r="X3185" i="1" s="1"/>
  <c r="X3186" i="1" a="1"/>
  <c r="X3186" i="1" s="1"/>
  <c r="X3187" i="1" a="1"/>
  <c r="X3187" i="1" s="1"/>
  <c r="X3188" i="1" a="1"/>
  <c r="X3188" i="1" s="1"/>
  <c r="X3189" i="1" a="1"/>
  <c r="X3189" i="1" s="1"/>
  <c r="X3190" i="1" a="1"/>
  <c r="X3190" i="1" s="1"/>
  <c r="X3191" i="1" a="1"/>
  <c r="X3191" i="1" s="1"/>
  <c r="X3192" i="1" a="1"/>
  <c r="X3192" i="1" s="1"/>
  <c r="X3193" i="1" a="1"/>
  <c r="X3193" i="1" s="1"/>
  <c r="X3194" i="1" a="1"/>
  <c r="X3194" i="1" s="1"/>
  <c r="X3195" i="1" a="1"/>
  <c r="X3195" i="1" s="1"/>
  <c r="X3196" i="1" a="1"/>
  <c r="X3196" i="1" s="1"/>
  <c r="X3197" i="1" a="1"/>
  <c r="X3197" i="1" s="1"/>
  <c r="X3198" i="1" a="1"/>
  <c r="X3198" i="1" s="1"/>
  <c r="X3199" i="1" a="1"/>
  <c r="X3199" i="1" s="1"/>
  <c r="X3200" i="1" a="1"/>
  <c r="X3200" i="1" s="1"/>
  <c r="X3201" i="1" a="1"/>
  <c r="X3201" i="1" s="1"/>
  <c r="X3202" i="1" a="1"/>
  <c r="X3202" i="1" s="1"/>
  <c r="X3203" i="1" a="1"/>
  <c r="X3203" i="1" s="1"/>
  <c r="X3204" i="1" a="1"/>
  <c r="X3204" i="1" s="1"/>
  <c r="X3205" i="1" a="1"/>
  <c r="X3205" i="1" s="1"/>
  <c r="X3206" i="1" a="1"/>
  <c r="X3206" i="1" s="1"/>
  <c r="X3207" i="1" a="1"/>
  <c r="X3207" i="1" s="1"/>
  <c r="X3208" i="1" a="1"/>
  <c r="X3208" i="1" s="1"/>
  <c r="X3209" i="1" a="1"/>
  <c r="X3209" i="1" s="1"/>
  <c r="X3210" i="1" a="1"/>
  <c r="X3210" i="1" s="1"/>
  <c r="X3211" i="1" a="1"/>
  <c r="X3211" i="1" s="1"/>
  <c r="X3212" i="1" a="1"/>
  <c r="X3212" i="1" s="1"/>
  <c r="X3213" i="1" a="1"/>
  <c r="X3213" i="1" s="1"/>
  <c r="X3214" i="1" a="1"/>
  <c r="X3214" i="1" s="1"/>
  <c r="X3215" i="1" a="1"/>
  <c r="X3215" i="1" s="1"/>
  <c r="X3216" i="1" a="1"/>
  <c r="X3216" i="1" s="1"/>
  <c r="X3217" i="1" a="1"/>
  <c r="X3217" i="1" s="1"/>
  <c r="X3218" i="1" a="1"/>
  <c r="X3218" i="1" s="1"/>
  <c r="X3219" i="1" a="1"/>
  <c r="X3219" i="1" s="1"/>
  <c r="X3220" i="1" a="1"/>
  <c r="X3220" i="1" s="1"/>
  <c r="X3221" i="1" a="1"/>
  <c r="X3221" i="1" s="1"/>
  <c r="X3222" i="1" a="1"/>
  <c r="X3222" i="1" s="1"/>
  <c r="X3223" i="1" a="1"/>
  <c r="X3223" i="1" s="1"/>
  <c r="X3224" i="1" a="1"/>
  <c r="X3224" i="1" s="1"/>
  <c r="X3225" i="1" a="1"/>
  <c r="X3225" i="1" s="1"/>
  <c r="X3226" i="1" a="1"/>
  <c r="X3226" i="1" s="1"/>
  <c r="X3227" i="1" a="1"/>
  <c r="X3227" i="1" s="1"/>
  <c r="X3228" i="1" a="1"/>
  <c r="X3228" i="1" s="1"/>
  <c r="X3229" i="1" a="1"/>
  <c r="X3229" i="1" s="1"/>
  <c r="X3230" i="1" a="1"/>
  <c r="X3230" i="1" s="1"/>
  <c r="X3231" i="1" a="1"/>
  <c r="X3231" i="1" s="1"/>
  <c r="X3232" i="1" a="1"/>
  <c r="X3232" i="1" s="1"/>
  <c r="X3233" i="1" a="1"/>
  <c r="X3233" i="1" s="1"/>
  <c r="X3234" i="1" a="1"/>
  <c r="X3234" i="1" s="1"/>
  <c r="X3235" i="1" a="1"/>
  <c r="X3235" i="1" s="1"/>
  <c r="X3236" i="1" a="1"/>
  <c r="X3236" i="1" s="1"/>
  <c r="X3237" i="1" a="1"/>
  <c r="X3237" i="1" s="1"/>
  <c r="X3238" i="1" a="1"/>
  <c r="X3238" i="1" s="1"/>
  <c r="X3239" i="1" a="1"/>
  <c r="X3239" i="1" s="1"/>
  <c r="X3240" i="1" a="1"/>
  <c r="X3240" i="1" s="1"/>
  <c r="X3241" i="1" a="1"/>
  <c r="X3241" i="1" s="1"/>
  <c r="X3242" i="1" a="1"/>
  <c r="X3242" i="1" s="1"/>
  <c r="X3243" i="1" a="1"/>
  <c r="X3243" i="1" s="1"/>
  <c r="X3244" i="1" a="1"/>
  <c r="X3244" i="1" s="1"/>
  <c r="X3245" i="1" a="1"/>
  <c r="X3245" i="1" s="1"/>
  <c r="X3246" i="1" a="1"/>
  <c r="X3246" i="1" s="1"/>
  <c r="X3247" i="1" a="1"/>
  <c r="X3247" i="1" s="1"/>
  <c r="X3248" i="1" a="1"/>
  <c r="X3248" i="1" s="1"/>
  <c r="X3249" i="1" a="1"/>
  <c r="X3249" i="1" s="1"/>
  <c r="X3250" i="1" a="1"/>
  <c r="X3250" i="1" s="1"/>
  <c r="X3251" i="1" a="1"/>
  <c r="X3251" i="1" s="1"/>
  <c r="X3252" i="1" a="1"/>
  <c r="X3252" i="1" s="1"/>
  <c r="X3253" i="1" a="1"/>
  <c r="X3253" i="1" s="1"/>
  <c r="X3254" i="1" a="1"/>
  <c r="X3254" i="1" s="1"/>
  <c r="X3255" i="1" a="1"/>
  <c r="X3255" i="1" s="1"/>
  <c r="X3256" i="1" a="1"/>
  <c r="X3256" i="1" s="1"/>
  <c r="X3257" i="1" a="1"/>
  <c r="X3257" i="1" s="1"/>
  <c r="X3258" i="1" a="1"/>
  <c r="X3258" i="1" s="1"/>
  <c r="X3259" i="1" a="1"/>
  <c r="X3259" i="1" s="1"/>
  <c r="X3260" i="1" a="1"/>
  <c r="X3260" i="1" s="1"/>
  <c r="X3261" i="1" a="1"/>
  <c r="X3261" i="1" s="1"/>
  <c r="X3262" i="1" a="1"/>
  <c r="X3262" i="1" s="1"/>
  <c r="X3263" i="1" a="1"/>
  <c r="X3263" i="1" s="1"/>
  <c r="X3264" i="1" a="1"/>
  <c r="X3264" i="1" s="1"/>
  <c r="X3265" i="1" a="1"/>
  <c r="X3265" i="1" s="1"/>
  <c r="X3266" i="1" a="1"/>
  <c r="X3266" i="1" s="1"/>
  <c r="X3267" i="1" a="1"/>
  <c r="X3267" i="1" s="1"/>
  <c r="X3268" i="1" a="1"/>
  <c r="X3268" i="1" s="1"/>
  <c r="X3269" i="1" a="1"/>
  <c r="X3269" i="1" s="1"/>
  <c r="X3270" i="1" a="1"/>
  <c r="X3270" i="1" s="1"/>
  <c r="X3271" i="1" a="1"/>
  <c r="X3271" i="1" s="1"/>
  <c r="X3272" i="1" a="1"/>
  <c r="X3272" i="1" s="1"/>
  <c r="X3273" i="1" a="1"/>
  <c r="X3273" i="1" s="1"/>
  <c r="X3274" i="1" a="1"/>
  <c r="X3274" i="1" s="1"/>
  <c r="X3275" i="1" a="1"/>
  <c r="X3275" i="1" s="1"/>
  <c r="X3276" i="1" a="1"/>
  <c r="X3276" i="1" s="1"/>
  <c r="X3277" i="1" a="1"/>
  <c r="X3277" i="1" s="1"/>
  <c r="X3278" i="1" a="1"/>
  <c r="X3278" i="1" s="1"/>
  <c r="X3279" i="1" a="1"/>
  <c r="X3279" i="1" s="1"/>
  <c r="X3280" i="1" a="1"/>
  <c r="X3280" i="1" s="1"/>
  <c r="X3281" i="1" a="1"/>
  <c r="X3281" i="1" s="1"/>
  <c r="X3282" i="1" a="1"/>
  <c r="X3282" i="1" s="1"/>
  <c r="X3283" i="1" a="1"/>
  <c r="X3283" i="1" s="1"/>
  <c r="X3284" i="1" a="1"/>
  <c r="X3284" i="1" s="1"/>
  <c r="X3285" i="1" a="1"/>
  <c r="X3285" i="1" s="1"/>
  <c r="X3286" i="1" a="1"/>
  <c r="X3286" i="1" s="1"/>
  <c r="X3287" i="1" a="1"/>
  <c r="X3287" i="1" s="1"/>
  <c r="X3288" i="1" a="1"/>
  <c r="X3288" i="1" s="1"/>
  <c r="X3289" i="1" a="1"/>
  <c r="X3289" i="1" s="1"/>
  <c r="X3290" i="1" a="1"/>
  <c r="X3290" i="1" s="1"/>
  <c r="X3291" i="1" a="1"/>
  <c r="X3291" i="1" s="1"/>
  <c r="X3292" i="1" a="1"/>
  <c r="X3292" i="1" s="1"/>
  <c r="X3293" i="1" a="1"/>
  <c r="X3293" i="1" s="1"/>
  <c r="X3294" i="1" a="1"/>
  <c r="X3294" i="1" s="1"/>
  <c r="X3295" i="1" a="1"/>
  <c r="X3295" i="1" s="1"/>
  <c r="X3296" i="1" a="1"/>
  <c r="X3296" i="1" s="1"/>
  <c r="X3297" i="1" a="1"/>
  <c r="X3297" i="1" s="1"/>
  <c r="X3298" i="1" a="1"/>
  <c r="X3298" i="1" s="1"/>
  <c r="X3299" i="1" a="1"/>
  <c r="X3299" i="1" s="1"/>
  <c r="X3300" i="1" a="1"/>
  <c r="X3300" i="1" s="1"/>
  <c r="X3301" i="1" a="1"/>
  <c r="X3301" i="1" s="1"/>
  <c r="X3302" i="1" a="1"/>
  <c r="X3302" i="1" s="1"/>
  <c r="X3303" i="1" a="1"/>
  <c r="X3303" i="1" s="1"/>
  <c r="X3304" i="1" a="1"/>
  <c r="X3304" i="1" s="1"/>
  <c r="X3305" i="1" a="1"/>
  <c r="X3305" i="1" s="1"/>
  <c r="X3306" i="1" a="1"/>
  <c r="X3306" i="1" s="1"/>
  <c r="X3307" i="1" a="1"/>
  <c r="X3307" i="1" s="1"/>
  <c r="X3308" i="1" a="1"/>
  <c r="X3308" i="1" s="1"/>
  <c r="X3309" i="1" a="1"/>
  <c r="X3309" i="1" s="1"/>
  <c r="X3310" i="1" a="1"/>
  <c r="X3310" i="1" s="1"/>
  <c r="X3311" i="1" a="1"/>
  <c r="X3311" i="1" s="1"/>
  <c r="X3312" i="1" a="1"/>
  <c r="X3312" i="1" s="1"/>
  <c r="X3313" i="1" a="1"/>
  <c r="X3313" i="1" s="1"/>
  <c r="X3314" i="1" a="1"/>
  <c r="X3314" i="1" s="1"/>
  <c r="X3315" i="1" a="1"/>
  <c r="X3315" i="1" s="1"/>
  <c r="X3316" i="1" a="1"/>
  <c r="X3316" i="1" s="1"/>
  <c r="X3317" i="1" a="1"/>
  <c r="X3317" i="1" s="1"/>
  <c r="X3318" i="1" a="1"/>
  <c r="X3318" i="1" s="1"/>
  <c r="X3319" i="1" a="1"/>
  <c r="X3319" i="1" s="1"/>
  <c r="X3320" i="1" a="1"/>
  <c r="X3320" i="1" s="1"/>
  <c r="X3321" i="1" a="1"/>
  <c r="X3321" i="1" s="1"/>
  <c r="X3322" i="1" a="1"/>
  <c r="X3322" i="1" s="1"/>
  <c r="X3323" i="1" a="1"/>
  <c r="X3323" i="1" s="1"/>
  <c r="X3324" i="1" a="1"/>
  <c r="X3324" i="1" s="1"/>
  <c r="X3325" i="1" a="1"/>
  <c r="X3325" i="1" s="1"/>
  <c r="X3326" i="1" a="1"/>
  <c r="X3326" i="1" s="1"/>
  <c r="X3327" i="1" a="1"/>
  <c r="X3327" i="1" s="1"/>
  <c r="X3328" i="1" a="1"/>
  <c r="X3328" i="1" s="1"/>
  <c r="X3329" i="1" a="1"/>
  <c r="X3329" i="1" s="1"/>
  <c r="X3330" i="1" a="1"/>
  <c r="X3330" i="1" s="1"/>
  <c r="X3331" i="1" a="1"/>
  <c r="X3331" i="1" s="1"/>
  <c r="X3332" i="1" a="1"/>
  <c r="X3332" i="1" s="1"/>
  <c r="X3333" i="1" a="1"/>
  <c r="X3333" i="1" s="1"/>
  <c r="X3334" i="1" a="1"/>
  <c r="X3334" i="1" s="1"/>
  <c r="X3335" i="1" a="1"/>
  <c r="X3335" i="1" s="1"/>
  <c r="X3336" i="1" a="1"/>
  <c r="X3336" i="1" s="1"/>
  <c r="X3337" i="1" a="1"/>
  <c r="X3337" i="1" s="1"/>
  <c r="X3338" i="1" a="1"/>
  <c r="X3338" i="1" s="1"/>
  <c r="X3339" i="1" a="1"/>
  <c r="X3339" i="1" s="1"/>
  <c r="X3340" i="1" a="1"/>
  <c r="X3340" i="1" s="1"/>
  <c r="X3341" i="1" a="1"/>
  <c r="X3341" i="1" s="1"/>
  <c r="X3342" i="1" a="1"/>
  <c r="X3342" i="1" s="1"/>
  <c r="X3343" i="1" a="1"/>
  <c r="X3343" i="1" s="1"/>
  <c r="X3344" i="1" a="1"/>
  <c r="X3344" i="1" s="1"/>
  <c r="X3345" i="1" a="1"/>
  <c r="X3345" i="1" s="1"/>
  <c r="X3346" i="1" a="1"/>
  <c r="X3346" i="1" s="1"/>
  <c r="X3347" i="1" a="1"/>
  <c r="X3347" i="1" s="1"/>
  <c r="X3348" i="1" a="1"/>
  <c r="X3348" i="1" s="1"/>
  <c r="X3349" i="1" a="1"/>
  <c r="X3349" i="1" s="1"/>
  <c r="X3350" i="1" a="1"/>
  <c r="X3350" i="1" s="1"/>
  <c r="X3351" i="1" a="1"/>
  <c r="X3351" i="1" s="1"/>
  <c r="X3352" i="1" a="1"/>
  <c r="X3352" i="1" s="1"/>
  <c r="X3353" i="1" a="1"/>
  <c r="X3353" i="1" s="1"/>
  <c r="X3354" i="1" a="1"/>
  <c r="X3354" i="1" s="1"/>
  <c r="X3355" i="1" a="1"/>
  <c r="X3355" i="1" s="1"/>
  <c r="X3356" i="1" a="1"/>
  <c r="X3356" i="1" s="1"/>
  <c r="X3357" i="1" a="1"/>
  <c r="X3357" i="1" s="1"/>
  <c r="X3358" i="1" a="1"/>
  <c r="X3358" i="1" s="1"/>
  <c r="X3359" i="1" a="1"/>
  <c r="X3359" i="1" s="1"/>
  <c r="X3360" i="1" a="1"/>
  <c r="X3360" i="1" s="1"/>
  <c r="X3361" i="1" a="1"/>
  <c r="X3361" i="1" s="1"/>
  <c r="X3362" i="1" a="1"/>
  <c r="X3362" i="1" s="1"/>
  <c r="X3363" i="1" a="1"/>
  <c r="X3363" i="1" s="1"/>
  <c r="X3364" i="1" a="1"/>
  <c r="X3364" i="1" s="1"/>
  <c r="X3365" i="1" a="1"/>
  <c r="X3365" i="1" s="1"/>
  <c r="X3366" i="1" a="1"/>
  <c r="X3366" i="1" s="1"/>
  <c r="X3367" i="1" a="1"/>
  <c r="X3367" i="1" s="1"/>
  <c r="X3368" i="1" a="1"/>
  <c r="X3368" i="1" s="1"/>
  <c r="X3369" i="1" a="1"/>
  <c r="X3369" i="1" s="1"/>
  <c r="X3370" i="1" a="1"/>
  <c r="X3370" i="1" s="1"/>
  <c r="X3371" i="1" a="1"/>
  <c r="X3371" i="1" s="1"/>
  <c r="X3372" i="1" a="1"/>
  <c r="X3372" i="1" s="1"/>
  <c r="X3373" i="1" a="1"/>
  <c r="X3373" i="1" s="1"/>
  <c r="X3374" i="1" a="1"/>
  <c r="X3374" i="1" s="1"/>
  <c r="X3375" i="1" a="1"/>
  <c r="X3375" i="1" s="1"/>
  <c r="X3376" i="1" a="1"/>
  <c r="X3376" i="1" s="1"/>
  <c r="X3377" i="1" a="1"/>
  <c r="X3377" i="1" s="1"/>
  <c r="X3378" i="1" a="1"/>
  <c r="X3378" i="1" s="1"/>
  <c r="X3379" i="1" a="1"/>
  <c r="X3379" i="1" s="1"/>
  <c r="X3380" i="1" a="1"/>
  <c r="X3380" i="1" s="1"/>
  <c r="X3381" i="1" a="1"/>
  <c r="X3381" i="1" s="1"/>
  <c r="X3382" i="1" a="1"/>
  <c r="X3382" i="1" s="1"/>
  <c r="X3383" i="1" a="1"/>
  <c r="X3383" i="1" s="1"/>
  <c r="X3384" i="1" a="1"/>
  <c r="X3384" i="1" s="1"/>
  <c r="X3385" i="1" a="1"/>
  <c r="X3385" i="1" s="1"/>
  <c r="X3386" i="1" a="1"/>
  <c r="X3386" i="1" s="1"/>
  <c r="X3387" i="1" a="1"/>
  <c r="X3387" i="1" s="1"/>
  <c r="X3388" i="1" a="1"/>
  <c r="X3388" i="1" s="1"/>
  <c r="X3389" i="1" a="1"/>
  <c r="X3389" i="1" s="1"/>
  <c r="X3390" i="1" a="1"/>
  <c r="X3390" i="1" s="1"/>
  <c r="X3391" i="1" a="1"/>
  <c r="X3391" i="1" s="1"/>
  <c r="X3392" i="1" a="1"/>
  <c r="X3392" i="1" s="1"/>
  <c r="X3393" i="1" a="1"/>
  <c r="X3393" i="1" s="1"/>
  <c r="X3394" i="1" a="1"/>
  <c r="X3394" i="1" s="1"/>
  <c r="X3395" i="1" a="1"/>
  <c r="X3395" i="1" s="1"/>
  <c r="X3396" i="1" a="1"/>
  <c r="X3396" i="1" s="1"/>
  <c r="X3397" i="1" a="1"/>
  <c r="X3397" i="1" s="1"/>
  <c r="X3398" i="1" a="1"/>
  <c r="X3398" i="1" s="1"/>
  <c r="X3399" i="1" a="1"/>
  <c r="X3399" i="1" s="1"/>
  <c r="X3400" i="1" a="1"/>
  <c r="X3400" i="1" s="1"/>
  <c r="X3401" i="1" a="1"/>
  <c r="X3401" i="1" s="1"/>
  <c r="X3402" i="1" a="1"/>
  <c r="X3402" i="1" s="1"/>
  <c r="X3403" i="1" a="1"/>
  <c r="X3403" i="1" s="1"/>
  <c r="X3404" i="1" a="1"/>
  <c r="X3404" i="1" s="1"/>
  <c r="X3405" i="1" a="1"/>
  <c r="X3405" i="1" s="1"/>
  <c r="X3406" i="1" a="1"/>
  <c r="X3406" i="1" s="1"/>
  <c r="X3407" i="1" a="1"/>
  <c r="X3407" i="1" s="1"/>
  <c r="X3408" i="1" a="1"/>
  <c r="X3408" i="1" s="1"/>
  <c r="X3409" i="1" a="1"/>
  <c r="X3409" i="1" s="1"/>
  <c r="X3410" i="1" a="1"/>
  <c r="X3410" i="1" s="1"/>
  <c r="X3411" i="1" a="1"/>
  <c r="X3411" i="1" s="1"/>
  <c r="X3412" i="1" a="1"/>
  <c r="X3412" i="1" s="1"/>
  <c r="X3413" i="1" a="1"/>
  <c r="X3413" i="1" s="1"/>
  <c r="X3414" i="1" a="1"/>
  <c r="X3414" i="1" s="1"/>
  <c r="X3415" i="1" a="1"/>
  <c r="X3415" i="1" s="1"/>
  <c r="X3416" i="1" a="1"/>
  <c r="X3416" i="1" s="1"/>
  <c r="X3417" i="1" a="1"/>
  <c r="X3417" i="1" s="1"/>
  <c r="X3418" i="1" a="1"/>
  <c r="X3418" i="1" s="1"/>
  <c r="X3419" i="1" a="1"/>
  <c r="X3419" i="1" s="1"/>
  <c r="X3420" i="1" a="1"/>
  <c r="X3420" i="1" s="1"/>
  <c r="X3421" i="1" a="1"/>
  <c r="X3421" i="1" s="1"/>
  <c r="X3422" i="1" a="1"/>
  <c r="X3422" i="1" s="1"/>
  <c r="X3423" i="1" a="1"/>
  <c r="X3423" i="1" s="1"/>
  <c r="X3424" i="1" a="1"/>
  <c r="X3424" i="1" s="1"/>
  <c r="X3425" i="1" a="1"/>
  <c r="X3425" i="1" s="1"/>
  <c r="X3426" i="1" a="1"/>
  <c r="X3426" i="1" s="1"/>
  <c r="X3427" i="1" a="1"/>
  <c r="X3427" i="1" s="1"/>
  <c r="X3428" i="1" a="1"/>
  <c r="X3428" i="1" s="1"/>
  <c r="X3429" i="1" a="1"/>
  <c r="X3429" i="1" s="1"/>
  <c r="X3430" i="1" a="1"/>
  <c r="X3430" i="1" s="1"/>
  <c r="X3431" i="1" a="1"/>
  <c r="X3431" i="1" s="1"/>
  <c r="X3432" i="1" a="1"/>
  <c r="X3432" i="1" s="1"/>
  <c r="X3433" i="1" a="1"/>
  <c r="X3433" i="1" s="1"/>
  <c r="X3434" i="1" a="1"/>
  <c r="X3434" i="1" s="1"/>
  <c r="X3435" i="1" a="1"/>
  <c r="X3435" i="1" s="1"/>
  <c r="X3436" i="1" a="1"/>
  <c r="X3436" i="1" s="1"/>
  <c r="X3437" i="1" a="1"/>
  <c r="X3437" i="1" s="1"/>
  <c r="X3438" i="1" a="1"/>
  <c r="X3438" i="1" s="1"/>
  <c r="X3439" i="1" a="1"/>
  <c r="X3439" i="1" s="1"/>
  <c r="X3440" i="1" a="1"/>
  <c r="X3440" i="1" s="1"/>
  <c r="X3441" i="1" a="1"/>
  <c r="X3441" i="1" s="1"/>
  <c r="X3442" i="1" a="1"/>
  <c r="X3442" i="1" s="1"/>
  <c r="X3443" i="1" a="1"/>
  <c r="X3443" i="1" s="1"/>
  <c r="X3444" i="1" a="1"/>
  <c r="X3444" i="1" s="1"/>
  <c r="X3445" i="1" a="1"/>
  <c r="X3445" i="1" s="1"/>
  <c r="X3446" i="1" a="1"/>
  <c r="X3446" i="1" s="1"/>
  <c r="X3447" i="1" a="1"/>
  <c r="X3447" i="1" s="1"/>
  <c r="X3448" i="1" a="1"/>
  <c r="X3448" i="1" s="1"/>
  <c r="X3449" i="1" a="1"/>
  <c r="X3449" i="1" s="1"/>
  <c r="X3450" i="1" a="1"/>
  <c r="X3450" i="1" s="1"/>
  <c r="X3451" i="1" a="1"/>
  <c r="X3451" i="1" s="1"/>
  <c r="X3452" i="1" a="1"/>
  <c r="X3452" i="1" s="1"/>
  <c r="X3453" i="1" a="1"/>
  <c r="X3453" i="1" s="1"/>
  <c r="X3454" i="1" a="1"/>
  <c r="X3454" i="1" s="1"/>
  <c r="X3455" i="1" a="1"/>
  <c r="X3455" i="1" s="1"/>
  <c r="X3456" i="1" a="1"/>
  <c r="X3456" i="1" s="1"/>
  <c r="X3457" i="1" a="1"/>
  <c r="X3457" i="1" s="1"/>
  <c r="X3458" i="1" a="1"/>
  <c r="X3458" i="1" s="1"/>
  <c r="X3459" i="1" a="1"/>
  <c r="X3459" i="1" s="1"/>
  <c r="X3460" i="1" a="1"/>
  <c r="X3460" i="1" s="1"/>
  <c r="X3461" i="1" a="1"/>
  <c r="X3461" i="1" s="1"/>
  <c r="X3462" i="1" a="1"/>
  <c r="X3462" i="1" s="1"/>
  <c r="X3463" i="1" a="1"/>
  <c r="X3463" i="1" s="1"/>
  <c r="X3464" i="1" a="1"/>
  <c r="X3464" i="1" s="1"/>
  <c r="X3465" i="1" a="1"/>
  <c r="X3465" i="1" s="1"/>
  <c r="X3466" i="1" a="1"/>
  <c r="X3466" i="1" s="1"/>
  <c r="X3467" i="1" a="1"/>
  <c r="X3467" i="1" s="1"/>
  <c r="X3468" i="1" a="1"/>
  <c r="X3468" i="1" s="1"/>
  <c r="X3469" i="1" a="1"/>
  <c r="X3469" i="1" s="1"/>
  <c r="X3470" i="1" a="1"/>
  <c r="X3470" i="1" s="1"/>
  <c r="X3471" i="1" a="1"/>
  <c r="X3471" i="1" s="1"/>
  <c r="X3472" i="1" a="1"/>
  <c r="X3472" i="1" s="1"/>
  <c r="X3473" i="1" a="1"/>
  <c r="X3473" i="1" s="1"/>
  <c r="X3474" i="1" a="1"/>
  <c r="X3474" i="1" s="1"/>
  <c r="X3475" i="1" a="1"/>
  <c r="X3475" i="1" s="1"/>
  <c r="X3476" i="1" a="1"/>
  <c r="X3476" i="1" s="1"/>
  <c r="X3477" i="1" a="1"/>
  <c r="X3477" i="1" s="1"/>
  <c r="X3478" i="1" a="1"/>
  <c r="X3478" i="1" s="1"/>
  <c r="X3479" i="1" a="1"/>
  <c r="X3479" i="1" s="1"/>
  <c r="X3480" i="1" a="1"/>
  <c r="X3480" i="1" s="1"/>
  <c r="X3481" i="1" a="1"/>
  <c r="X3481" i="1" s="1"/>
  <c r="X3482" i="1" a="1"/>
  <c r="X3482" i="1" s="1"/>
  <c r="X3483" i="1" a="1"/>
  <c r="X3483" i="1" s="1"/>
  <c r="X3484" i="1" a="1"/>
  <c r="X3484" i="1" s="1"/>
  <c r="X3485" i="1" a="1"/>
  <c r="X3485" i="1" s="1"/>
  <c r="X3486" i="1" a="1"/>
  <c r="X3486" i="1" s="1"/>
  <c r="X3487" i="1" a="1"/>
  <c r="X3487" i="1" s="1"/>
  <c r="X3488" i="1" a="1"/>
  <c r="X3488" i="1" s="1"/>
  <c r="X3489" i="1" a="1"/>
  <c r="X3489" i="1" s="1"/>
  <c r="X3490" i="1" a="1"/>
  <c r="X3490" i="1" s="1"/>
  <c r="X3491" i="1" a="1"/>
  <c r="X3491" i="1" s="1"/>
  <c r="X3492" i="1" a="1"/>
  <c r="X3492" i="1" s="1"/>
  <c r="X3493" i="1" a="1"/>
  <c r="X3493" i="1" s="1"/>
  <c r="X3494" i="1" a="1"/>
  <c r="X3494" i="1" s="1"/>
  <c r="X3495" i="1" a="1"/>
  <c r="X3495" i="1" s="1"/>
  <c r="X3496" i="1" a="1"/>
  <c r="X3496" i="1" s="1"/>
  <c r="X3497" i="1" a="1"/>
  <c r="X3497" i="1" s="1"/>
  <c r="X3498" i="1" a="1"/>
  <c r="X3498" i="1" s="1"/>
  <c r="X3499" i="1" a="1"/>
  <c r="X3499" i="1" s="1"/>
  <c r="X3500" i="1" a="1"/>
  <c r="X3500" i="1" s="1"/>
  <c r="X3501" i="1" a="1"/>
  <c r="X3501" i="1" s="1"/>
  <c r="X3502" i="1" a="1"/>
  <c r="X3502" i="1" s="1"/>
  <c r="X3503" i="1" a="1"/>
  <c r="X3503" i="1" s="1"/>
  <c r="X3504" i="1" a="1"/>
  <c r="X3504" i="1" s="1"/>
  <c r="X3505" i="1" a="1"/>
  <c r="X3505" i="1" s="1"/>
  <c r="X3506" i="1" a="1"/>
  <c r="X3506" i="1" s="1"/>
  <c r="X3507" i="1" a="1"/>
  <c r="X3507" i="1" s="1"/>
  <c r="X3508" i="1" a="1"/>
  <c r="X3508" i="1" s="1"/>
  <c r="X3509" i="1" a="1"/>
  <c r="X3509" i="1" s="1"/>
  <c r="X3510" i="1" a="1"/>
  <c r="X3510" i="1" s="1"/>
  <c r="X3511" i="1" a="1"/>
  <c r="X3511" i="1" s="1"/>
  <c r="X3512" i="1" a="1"/>
  <c r="X3512" i="1" s="1"/>
  <c r="X3513" i="1" a="1"/>
  <c r="X3513" i="1" s="1"/>
  <c r="X3514" i="1" a="1"/>
  <c r="X3514" i="1" s="1"/>
  <c r="X3515" i="1" a="1"/>
  <c r="X3515" i="1" s="1"/>
  <c r="X3516" i="1" a="1"/>
  <c r="X3516" i="1" s="1"/>
  <c r="X3517" i="1" a="1"/>
  <c r="X3517" i="1" s="1"/>
  <c r="X3518" i="1" a="1"/>
  <c r="X3518" i="1" s="1"/>
  <c r="X3519" i="1" a="1"/>
  <c r="X3519" i="1" s="1"/>
  <c r="X3520" i="1" a="1"/>
  <c r="X3520" i="1" s="1"/>
  <c r="X3521" i="1" a="1"/>
  <c r="X3521" i="1" s="1"/>
  <c r="X3522" i="1" a="1"/>
  <c r="X3522" i="1" s="1"/>
  <c r="X3523" i="1" a="1"/>
  <c r="X3523" i="1" s="1"/>
  <c r="X3524" i="1" a="1"/>
  <c r="X3524" i="1" s="1"/>
  <c r="X3525" i="1" a="1"/>
  <c r="X3525" i="1" s="1"/>
  <c r="X3526" i="1" a="1"/>
  <c r="X3526" i="1" s="1"/>
  <c r="X3527" i="1" a="1"/>
  <c r="X3527" i="1" s="1"/>
  <c r="X3528" i="1" a="1"/>
  <c r="X3528" i="1" s="1"/>
  <c r="X3529" i="1" a="1"/>
  <c r="X3529" i="1" s="1"/>
  <c r="X3530" i="1" a="1"/>
  <c r="X3530" i="1" s="1"/>
  <c r="X3531" i="1" a="1"/>
  <c r="X3531" i="1" s="1"/>
  <c r="X3532" i="1" a="1"/>
  <c r="X3532" i="1" s="1"/>
  <c r="X3533" i="1" a="1"/>
  <c r="X3533" i="1" s="1"/>
  <c r="X3534" i="1" a="1"/>
  <c r="X3534" i="1" s="1"/>
  <c r="X3535" i="1" a="1"/>
  <c r="X3535" i="1" s="1"/>
  <c r="X3536" i="1" a="1"/>
  <c r="X3536" i="1" s="1"/>
  <c r="X3537" i="1" a="1"/>
  <c r="X3537" i="1" s="1"/>
  <c r="X3538" i="1" a="1"/>
  <c r="X3538" i="1" s="1"/>
  <c r="X3539" i="1" a="1"/>
  <c r="X3539" i="1" s="1"/>
  <c r="X3540" i="1" a="1"/>
  <c r="X3540" i="1" s="1"/>
  <c r="X3541" i="1" a="1"/>
  <c r="X3541" i="1" s="1"/>
  <c r="X3542" i="1" a="1"/>
  <c r="X3542" i="1" s="1"/>
  <c r="X3543" i="1" a="1"/>
  <c r="X3543" i="1" s="1"/>
  <c r="X3544" i="1" a="1"/>
  <c r="X3544" i="1" s="1"/>
  <c r="X3545" i="1" a="1"/>
  <c r="X3545" i="1" s="1"/>
  <c r="X3546" i="1" a="1"/>
  <c r="X3546" i="1" s="1"/>
  <c r="X3547" i="1" a="1"/>
  <c r="X3547" i="1" s="1"/>
  <c r="X3548" i="1" a="1"/>
  <c r="X3548" i="1" s="1"/>
  <c r="X3549" i="1" a="1"/>
  <c r="X3549" i="1" s="1"/>
  <c r="X3550" i="1" a="1"/>
  <c r="X3550" i="1" s="1"/>
  <c r="X3551" i="1" a="1"/>
  <c r="X3551" i="1" s="1"/>
  <c r="X3552" i="1" a="1"/>
  <c r="X3552" i="1" s="1"/>
  <c r="X3553" i="1" a="1"/>
  <c r="X3553" i="1" s="1"/>
  <c r="X3554" i="1" a="1"/>
  <c r="X3554" i="1" s="1"/>
  <c r="X3555" i="1" a="1"/>
  <c r="X3555" i="1" s="1"/>
  <c r="X3556" i="1" a="1"/>
  <c r="X3556" i="1" s="1"/>
  <c r="X3557" i="1" a="1"/>
  <c r="X3557" i="1" s="1"/>
  <c r="X3558" i="1" a="1"/>
  <c r="X3558" i="1" s="1"/>
  <c r="X3559" i="1" a="1"/>
  <c r="X3559" i="1" s="1"/>
  <c r="X3560" i="1" a="1"/>
  <c r="X3560" i="1" s="1"/>
  <c r="X3561" i="1" a="1"/>
  <c r="X3561" i="1" s="1"/>
  <c r="X3562" i="1" a="1"/>
  <c r="X3562" i="1" s="1"/>
  <c r="X3563" i="1" a="1"/>
  <c r="X3563" i="1" s="1"/>
  <c r="X3564" i="1" a="1"/>
  <c r="X3564" i="1" s="1"/>
  <c r="X3565" i="1" a="1"/>
  <c r="X3565" i="1" s="1"/>
  <c r="X3566" i="1" a="1"/>
  <c r="X3566" i="1" s="1"/>
  <c r="X3567" i="1" a="1"/>
  <c r="X3567" i="1" s="1"/>
  <c r="X3568" i="1" a="1"/>
  <c r="X3568" i="1" s="1"/>
  <c r="X3569" i="1" a="1"/>
  <c r="X3569" i="1" s="1"/>
  <c r="X3570" i="1" a="1"/>
  <c r="X3570" i="1" s="1"/>
  <c r="X3571" i="1" a="1"/>
  <c r="X3571" i="1" s="1"/>
  <c r="X3572" i="1" a="1"/>
  <c r="X3572" i="1" s="1"/>
  <c r="X3573" i="1" a="1"/>
  <c r="X3573" i="1" s="1"/>
  <c r="X3574" i="1" a="1"/>
  <c r="X3574" i="1" s="1"/>
  <c r="X3575" i="1" a="1"/>
  <c r="X3575" i="1" s="1"/>
  <c r="X3576" i="1" a="1"/>
  <c r="X3576" i="1" s="1"/>
  <c r="X3577" i="1" a="1"/>
  <c r="X3577" i="1" s="1"/>
  <c r="X3578" i="1" a="1"/>
  <c r="X3578" i="1" s="1"/>
  <c r="X3579" i="1" a="1"/>
  <c r="X3579" i="1" s="1"/>
  <c r="X3580" i="1" a="1"/>
  <c r="X3580" i="1" s="1"/>
  <c r="X3581" i="1" a="1"/>
  <c r="X3581" i="1" s="1"/>
  <c r="X3582" i="1" a="1"/>
  <c r="X3582" i="1" s="1"/>
  <c r="X3583" i="1" a="1"/>
  <c r="X3583" i="1" s="1"/>
  <c r="X3584" i="1" a="1"/>
  <c r="X3584" i="1" s="1"/>
  <c r="X3585" i="1" a="1"/>
  <c r="X3585" i="1" s="1"/>
  <c r="X3586" i="1" a="1"/>
  <c r="X3586" i="1" s="1"/>
  <c r="X3587" i="1" a="1"/>
  <c r="X3587" i="1" s="1"/>
  <c r="X3588" i="1" a="1"/>
  <c r="X3588" i="1" s="1"/>
  <c r="X3589" i="1" a="1"/>
  <c r="X3589" i="1" s="1"/>
  <c r="X3590" i="1" a="1"/>
  <c r="X3590" i="1" s="1"/>
  <c r="X3591" i="1" a="1"/>
  <c r="X3591" i="1" s="1"/>
  <c r="X3592" i="1" a="1"/>
  <c r="X3592" i="1" s="1"/>
  <c r="X3593" i="1" a="1"/>
  <c r="X3593" i="1" s="1"/>
  <c r="X3594" i="1" a="1"/>
  <c r="X3594" i="1" s="1"/>
  <c r="X3595" i="1" a="1"/>
  <c r="X3595" i="1" s="1"/>
  <c r="X3596" i="1" a="1"/>
  <c r="X3596" i="1" s="1"/>
  <c r="X3597" i="1" a="1"/>
  <c r="X3597" i="1" s="1"/>
  <c r="X3598" i="1" a="1"/>
  <c r="X3598" i="1" s="1"/>
  <c r="X3599" i="1" a="1"/>
  <c r="X3599" i="1" s="1"/>
  <c r="X3600" i="1" a="1"/>
  <c r="X3600" i="1" s="1"/>
  <c r="X3601" i="1" a="1"/>
  <c r="X3601" i="1" s="1"/>
  <c r="X3602" i="1" a="1"/>
  <c r="X3602" i="1" s="1"/>
  <c r="X3603" i="1" a="1"/>
  <c r="X3603" i="1" s="1"/>
  <c r="X3604" i="1" a="1"/>
  <c r="X3604" i="1" s="1"/>
  <c r="X3605" i="1" a="1"/>
  <c r="X3605" i="1" s="1"/>
  <c r="X3606" i="1" a="1"/>
  <c r="X3606" i="1" s="1"/>
  <c r="X3607" i="1" a="1"/>
  <c r="X3607" i="1" s="1"/>
  <c r="X3608" i="1" a="1"/>
  <c r="X3608" i="1" s="1"/>
  <c r="X3609" i="1" a="1"/>
  <c r="X3609" i="1" s="1"/>
  <c r="X3610" i="1" a="1"/>
  <c r="X3610" i="1" s="1"/>
  <c r="X3611" i="1" a="1"/>
  <c r="X3611" i="1" s="1"/>
  <c r="X3612" i="1" a="1"/>
  <c r="X3612" i="1" s="1"/>
  <c r="X3613" i="1" a="1"/>
  <c r="X3613" i="1" s="1"/>
  <c r="X3614" i="1" a="1"/>
  <c r="X3614" i="1" s="1"/>
  <c r="X3615" i="1" a="1"/>
  <c r="X3615" i="1" s="1"/>
  <c r="X3616" i="1" a="1"/>
  <c r="X3616" i="1" s="1"/>
  <c r="X3617" i="1" a="1"/>
  <c r="X3617" i="1" s="1"/>
  <c r="X3618" i="1" a="1"/>
  <c r="X3618" i="1" s="1"/>
  <c r="X3619" i="1" a="1"/>
  <c r="X3619" i="1" s="1"/>
  <c r="X3620" i="1" a="1"/>
  <c r="X3620" i="1" s="1"/>
  <c r="X3621" i="1" a="1"/>
  <c r="X3621" i="1" s="1"/>
  <c r="X3622" i="1" a="1"/>
  <c r="X3622" i="1" s="1"/>
  <c r="X3623" i="1" a="1"/>
  <c r="X3623" i="1" s="1"/>
  <c r="X3624" i="1" a="1"/>
  <c r="X3624" i="1" s="1"/>
  <c r="X3625" i="1" a="1"/>
  <c r="X3625" i="1" s="1"/>
  <c r="X3626" i="1" a="1"/>
  <c r="X3626" i="1" s="1"/>
  <c r="X3627" i="1" a="1"/>
  <c r="X3627" i="1" s="1"/>
  <c r="X3628" i="1" a="1"/>
  <c r="X3628" i="1" s="1"/>
  <c r="X3629" i="1" a="1"/>
  <c r="X3629" i="1" s="1"/>
  <c r="X3630" i="1" a="1"/>
  <c r="X3630" i="1" s="1"/>
  <c r="X3631" i="1" a="1"/>
  <c r="X3631" i="1" s="1"/>
  <c r="X3632" i="1" a="1"/>
  <c r="X3632" i="1" s="1"/>
  <c r="X3633" i="1" a="1"/>
  <c r="X3633" i="1" s="1"/>
  <c r="X3634" i="1" a="1"/>
  <c r="X3634" i="1" s="1"/>
  <c r="X3635" i="1" a="1"/>
  <c r="X3635" i="1" s="1"/>
  <c r="X3636" i="1" a="1"/>
  <c r="X3636" i="1" s="1"/>
  <c r="X3637" i="1" a="1"/>
  <c r="X3637" i="1" s="1"/>
  <c r="X3638" i="1" a="1"/>
  <c r="X3638" i="1" s="1"/>
  <c r="X3639" i="1" a="1"/>
  <c r="X3639" i="1" s="1"/>
  <c r="X3640" i="1" a="1"/>
  <c r="X3640" i="1" s="1"/>
  <c r="X3641" i="1" a="1"/>
  <c r="X3641" i="1" s="1"/>
  <c r="X3642" i="1" a="1"/>
  <c r="X3642" i="1" s="1"/>
  <c r="X3643" i="1" a="1"/>
  <c r="X3643" i="1" s="1"/>
  <c r="X3644" i="1" a="1"/>
  <c r="X3644" i="1" s="1"/>
  <c r="X3645" i="1" a="1"/>
  <c r="X3645" i="1" s="1"/>
  <c r="X3646" i="1" a="1"/>
  <c r="X3646" i="1" s="1"/>
  <c r="X3647" i="1" a="1"/>
  <c r="X3647" i="1" s="1"/>
  <c r="X3648" i="1" a="1"/>
  <c r="X3648" i="1" s="1"/>
  <c r="X3649" i="1" a="1"/>
  <c r="X3649" i="1" s="1"/>
  <c r="X3650" i="1" a="1"/>
  <c r="X3650" i="1" s="1"/>
  <c r="X3651" i="1" a="1"/>
  <c r="X3651" i="1" s="1"/>
  <c r="X3652" i="1" a="1"/>
  <c r="X3652" i="1" s="1"/>
  <c r="X3653" i="1" a="1"/>
  <c r="X3653" i="1" s="1"/>
  <c r="X3654" i="1" a="1"/>
  <c r="X3654" i="1" s="1"/>
  <c r="X3655" i="1" a="1"/>
  <c r="X3655" i="1" s="1"/>
  <c r="X3656" i="1" a="1"/>
  <c r="X3656" i="1" s="1"/>
  <c r="X3657" i="1" a="1"/>
  <c r="X3657" i="1" s="1"/>
  <c r="X3658" i="1" a="1"/>
  <c r="X3658" i="1" s="1"/>
  <c r="X3659" i="1" a="1"/>
  <c r="X3659" i="1" s="1"/>
  <c r="X3660" i="1" a="1"/>
  <c r="X3660" i="1" s="1"/>
  <c r="X3661" i="1" a="1"/>
  <c r="X3661" i="1" s="1"/>
  <c r="X3662" i="1" a="1"/>
  <c r="X3662" i="1" s="1"/>
  <c r="X3663" i="1" a="1"/>
  <c r="X3663" i="1" s="1"/>
  <c r="X3664" i="1" a="1"/>
  <c r="X3664" i="1" s="1"/>
  <c r="X3665" i="1" a="1"/>
  <c r="X3665" i="1" s="1"/>
  <c r="X3666" i="1" a="1"/>
  <c r="X3666" i="1" s="1"/>
  <c r="X3667" i="1" a="1"/>
  <c r="X3667" i="1" s="1"/>
  <c r="X3668" i="1" a="1"/>
  <c r="X3668" i="1" s="1"/>
  <c r="X3669" i="1" a="1"/>
  <c r="X3669" i="1" s="1"/>
  <c r="X3670" i="1" a="1"/>
  <c r="X3670" i="1" s="1"/>
  <c r="X3671" i="1" a="1"/>
  <c r="X3671" i="1" s="1"/>
  <c r="X3672" i="1" a="1"/>
  <c r="X3672" i="1" s="1"/>
  <c r="X3673" i="1" a="1"/>
  <c r="X3673" i="1" s="1"/>
  <c r="X3674" i="1" a="1"/>
  <c r="X3674" i="1" s="1"/>
  <c r="X3675" i="1" a="1"/>
  <c r="X3675" i="1" s="1"/>
  <c r="X3676" i="1" a="1"/>
  <c r="X3676" i="1" s="1"/>
  <c r="X3677" i="1" a="1"/>
  <c r="X3677" i="1" s="1"/>
  <c r="X3678" i="1" a="1"/>
  <c r="X3678" i="1" s="1"/>
  <c r="X3679" i="1" a="1"/>
  <c r="X3679" i="1" s="1"/>
  <c r="X3680" i="1" a="1"/>
  <c r="X3680" i="1" s="1"/>
  <c r="X3681" i="1" a="1"/>
  <c r="X3681" i="1" s="1"/>
  <c r="X3682" i="1" a="1"/>
  <c r="X3682" i="1" s="1"/>
  <c r="X3683" i="1" a="1"/>
  <c r="X3683" i="1" s="1"/>
  <c r="X3684" i="1" a="1"/>
  <c r="X3684" i="1" s="1"/>
  <c r="X3685" i="1" a="1"/>
  <c r="X3685" i="1" s="1"/>
  <c r="X3686" i="1" a="1"/>
  <c r="X3686" i="1" s="1"/>
  <c r="X3687" i="1" a="1"/>
  <c r="X3687" i="1" s="1"/>
  <c r="X3688" i="1" a="1"/>
  <c r="X3688" i="1" s="1"/>
  <c r="X3689" i="1" a="1"/>
  <c r="X3689" i="1" s="1"/>
  <c r="X3690" i="1" a="1"/>
  <c r="X3690" i="1" s="1"/>
  <c r="X3691" i="1" a="1"/>
  <c r="X3691" i="1" s="1"/>
  <c r="X3692" i="1" a="1"/>
  <c r="X3692" i="1" s="1"/>
  <c r="X3693" i="1" a="1"/>
  <c r="X3693" i="1" s="1"/>
  <c r="X3694" i="1" a="1"/>
  <c r="X3694" i="1" s="1"/>
  <c r="X3695" i="1" a="1"/>
  <c r="X3695" i="1" s="1"/>
  <c r="X3696" i="1" a="1"/>
  <c r="X3696" i="1" s="1"/>
  <c r="X3697" i="1" a="1"/>
  <c r="X3697" i="1" s="1"/>
  <c r="X3698" i="1" a="1"/>
  <c r="X3698" i="1" s="1"/>
  <c r="X3699" i="1" a="1"/>
  <c r="X3699" i="1" s="1"/>
  <c r="X3700" i="1" a="1"/>
  <c r="X3700" i="1" s="1"/>
  <c r="X3701" i="1" a="1"/>
  <c r="X3701" i="1" s="1"/>
  <c r="X3702" i="1" a="1"/>
  <c r="X3702" i="1" s="1"/>
  <c r="X3703" i="1" a="1"/>
  <c r="X3703" i="1" s="1"/>
  <c r="X3704" i="1" a="1"/>
  <c r="X3704" i="1" s="1"/>
  <c r="X3705" i="1" a="1"/>
  <c r="X3705" i="1" s="1"/>
  <c r="X3706" i="1" a="1"/>
  <c r="X3706" i="1" s="1"/>
  <c r="X3707" i="1" a="1"/>
  <c r="X3707" i="1" s="1"/>
  <c r="X3708" i="1" a="1"/>
  <c r="X3708" i="1" s="1"/>
  <c r="X3709" i="1" a="1"/>
  <c r="X3709" i="1" s="1"/>
  <c r="X3710" i="1" a="1"/>
  <c r="X3710" i="1" s="1"/>
  <c r="X3711" i="1" a="1"/>
  <c r="X3711" i="1" s="1"/>
  <c r="X3712" i="1" a="1"/>
  <c r="X3712" i="1" s="1"/>
  <c r="X3713" i="1" a="1"/>
  <c r="X3713" i="1" s="1"/>
  <c r="X3714" i="1" a="1"/>
  <c r="X3714" i="1" s="1"/>
  <c r="X3715" i="1" a="1"/>
  <c r="X3715" i="1" s="1"/>
  <c r="X3716" i="1" a="1"/>
  <c r="X3716" i="1" s="1"/>
  <c r="X3717" i="1" a="1"/>
  <c r="X3717" i="1" s="1"/>
  <c r="X3718" i="1" a="1"/>
  <c r="X3718" i="1" s="1"/>
  <c r="X3719" i="1" a="1"/>
  <c r="X3719" i="1" s="1"/>
  <c r="X3720" i="1" a="1"/>
  <c r="X3720" i="1" s="1"/>
  <c r="X3721" i="1" a="1"/>
  <c r="X3721" i="1" s="1"/>
  <c r="X3722" i="1" a="1"/>
  <c r="X3722" i="1" s="1"/>
  <c r="X3723" i="1" a="1"/>
  <c r="X3723" i="1" s="1"/>
  <c r="X3724" i="1" a="1"/>
  <c r="X3724" i="1" s="1"/>
  <c r="X3725" i="1" a="1"/>
  <c r="X3725" i="1" s="1"/>
  <c r="X3726" i="1" a="1"/>
  <c r="X3726" i="1" s="1"/>
  <c r="X3727" i="1" a="1"/>
  <c r="X3727" i="1" s="1"/>
  <c r="X3728" i="1" a="1"/>
  <c r="X3728" i="1" s="1"/>
  <c r="X3729" i="1" a="1"/>
  <c r="X3729" i="1" s="1"/>
  <c r="X3730" i="1" a="1"/>
  <c r="X3730" i="1" s="1"/>
  <c r="X3731" i="1" a="1"/>
  <c r="X3731" i="1" s="1"/>
  <c r="X3732" i="1" a="1"/>
  <c r="X3732" i="1" s="1"/>
  <c r="X3733" i="1" a="1"/>
  <c r="X3733" i="1" s="1"/>
  <c r="X3734" i="1" a="1"/>
  <c r="X3734" i="1" s="1"/>
  <c r="X3735" i="1" a="1"/>
  <c r="X3735" i="1" s="1"/>
  <c r="X3736" i="1" a="1"/>
  <c r="X3736" i="1" s="1"/>
  <c r="X3737" i="1" a="1"/>
  <c r="X3737" i="1" s="1"/>
  <c r="X3738" i="1" a="1"/>
  <c r="X3738" i="1" s="1"/>
  <c r="X3739" i="1" a="1"/>
  <c r="X3739" i="1" s="1"/>
  <c r="X3740" i="1" a="1"/>
  <c r="X3740" i="1" s="1"/>
  <c r="X3741" i="1" a="1"/>
  <c r="X3741" i="1" s="1"/>
  <c r="X3742" i="1" a="1"/>
  <c r="X3742" i="1" s="1"/>
  <c r="X3743" i="1" a="1"/>
  <c r="X3743" i="1" s="1"/>
  <c r="X3744" i="1" a="1"/>
  <c r="X3744" i="1" s="1"/>
  <c r="X3745" i="1" a="1"/>
  <c r="X3745" i="1" s="1"/>
  <c r="X3746" i="1" a="1"/>
  <c r="X3746" i="1" s="1"/>
  <c r="X3747" i="1" a="1"/>
  <c r="X3747" i="1" s="1"/>
  <c r="X3748" i="1" a="1"/>
  <c r="X3748" i="1" s="1"/>
  <c r="X3749" i="1" a="1"/>
  <c r="X3749" i="1" s="1"/>
  <c r="X3750" i="1" a="1"/>
  <c r="X3750" i="1" s="1"/>
  <c r="X3751" i="1" a="1"/>
  <c r="X3751" i="1" s="1"/>
  <c r="X3752" i="1" a="1"/>
  <c r="X3752" i="1" s="1"/>
  <c r="X3753" i="1" a="1"/>
  <c r="X3753" i="1" s="1"/>
  <c r="X3754" i="1" a="1"/>
  <c r="X3754" i="1" s="1"/>
  <c r="X3755" i="1" a="1"/>
  <c r="X3755" i="1" s="1"/>
  <c r="X3756" i="1" a="1"/>
  <c r="X3756" i="1" s="1"/>
  <c r="X3757" i="1" a="1"/>
  <c r="X3757" i="1" s="1"/>
  <c r="X3758" i="1" a="1"/>
  <c r="X3758" i="1" s="1"/>
  <c r="X3759" i="1" a="1"/>
  <c r="X3759" i="1" s="1"/>
  <c r="X3760" i="1" a="1"/>
  <c r="X3760" i="1" s="1"/>
  <c r="X3761" i="1" a="1"/>
  <c r="X3761" i="1" s="1"/>
  <c r="X3762" i="1" a="1"/>
  <c r="X3762" i="1" s="1"/>
  <c r="X3763" i="1" a="1"/>
  <c r="X3763" i="1" s="1"/>
  <c r="X3764" i="1" a="1"/>
  <c r="X3764" i="1" s="1"/>
  <c r="X3765" i="1" a="1"/>
  <c r="X3765" i="1" s="1"/>
  <c r="X3766" i="1" a="1"/>
  <c r="X3766" i="1" s="1"/>
  <c r="X3767" i="1" a="1"/>
  <c r="X3767" i="1" s="1"/>
  <c r="X3768" i="1" a="1"/>
  <c r="X3768" i="1" s="1"/>
  <c r="X3769" i="1" a="1"/>
  <c r="X3769" i="1" s="1"/>
  <c r="X3770" i="1" a="1"/>
  <c r="X3770" i="1" s="1"/>
  <c r="X3771" i="1" a="1"/>
  <c r="X3771" i="1" s="1"/>
  <c r="X3772" i="1" a="1"/>
  <c r="X3772" i="1" s="1"/>
  <c r="X3773" i="1" a="1"/>
  <c r="X3773" i="1" s="1"/>
  <c r="X3774" i="1" a="1"/>
  <c r="X3774" i="1" s="1"/>
  <c r="X3775" i="1" a="1"/>
  <c r="X3775" i="1" s="1"/>
  <c r="X3776" i="1" a="1"/>
  <c r="X3776" i="1" s="1"/>
  <c r="X3777" i="1" a="1"/>
  <c r="X3777" i="1" s="1"/>
  <c r="X3778" i="1" a="1"/>
  <c r="X3778" i="1" s="1"/>
  <c r="X3779" i="1" a="1"/>
  <c r="X3779" i="1" s="1"/>
  <c r="X3780" i="1" a="1"/>
  <c r="X3780" i="1" s="1"/>
  <c r="X3781" i="1" a="1"/>
  <c r="X3781" i="1" s="1"/>
  <c r="X3782" i="1" a="1"/>
  <c r="X3782" i="1" s="1"/>
  <c r="X3783" i="1" a="1"/>
  <c r="X3783" i="1" s="1"/>
  <c r="X3784" i="1" a="1"/>
  <c r="X3784" i="1" s="1"/>
  <c r="X3785" i="1" a="1"/>
  <c r="X3785" i="1" s="1"/>
  <c r="X3786" i="1" a="1"/>
  <c r="X3786" i="1" s="1"/>
  <c r="X3787" i="1" a="1"/>
  <c r="X3787" i="1" s="1"/>
  <c r="X3788" i="1" a="1"/>
  <c r="X3788" i="1" s="1"/>
  <c r="X3789" i="1" a="1"/>
  <c r="X3789" i="1" s="1"/>
  <c r="X3790" i="1" a="1"/>
  <c r="X3790" i="1" s="1"/>
  <c r="X3791" i="1" a="1"/>
  <c r="X3791" i="1" s="1"/>
  <c r="X3792" i="1" a="1"/>
  <c r="X3792" i="1" s="1"/>
  <c r="X3793" i="1" a="1"/>
  <c r="X3793" i="1" s="1"/>
  <c r="X3794" i="1" a="1"/>
  <c r="X3794" i="1" s="1"/>
  <c r="X3795" i="1" a="1"/>
  <c r="X3795" i="1" s="1"/>
  <c r="X3796" i="1" a="1"/>
  <c r="X3796" i="1" s="1"/>
  <c r="X3797" i="1" a="1"/>
  <c r="X3797" i="1" s="1"/>
  <c r="X3798" i="1" a="1"/>
  <c r="X3798" i="1" s="1"/>
  <c r="X3799" i="1" a="1"/>
  <c r="X3799" i="1" s="1"/>
  <c r="X3800" i="1" a="1"/>
  <c r="X3800" i="1" s="1"/>
  <c r="X3801" i="1" a="1"/>
  <c r="X3801" i="1" s="1"/>
  <c r="X3802" i="1" a="1"/>
  <c r="X3802" i="1" s="1"/>
  <c r="X3803" i="1" a="1"/>
  <c r="X3803" i="1" s="1"/>
  <c r="X3804" i="1" a="1"/>
  <c r="X3804" i="1" s="1"/>
  <c r="X3805" i="1" a="1"/>
  <c r="X3805" i="1" s="1"/>
  <c r="X3806" i="1" a="1"/>
  <c r="X3806" i="1" s="1"/>
  <c r="X3807" i="1" a="1"/>
  <c r="X3807" i="1" s="1"/>
  <c r="X3808" i="1" a="1"/>
  <c r="X3808" i="1" s="1"/>
  <c r="X3809" i="1" a="1"/>
  <c r="X3809" i="1" s="1"/>
  <c r="X3810" i="1" a="1"/>
  <c r="X3810" i="1" s="1"/>
  <c r="X3811" i="1" a="1"/>
  <c r="X3811" i="1" s="1"/>
  <c r="X3812" i="1" a="1"/>
  <c r="X3812" i="1" s="1"/>
  <c r="X3813" i="1" a="1"/>
  <c r="X3813" i="1" s="1"/>
  <c r="X3814" i="1" a="1"/>
  <c r="X3814" i="1" s="1"/>
  <c r="X3815" i="1" a="1"/>
  <c r="X3815" i="1" s="1"/>
  <c r="X3816" i="1" a="1"/>
  <c r="X3816" i="1" s="1"/>
  <c r="X3817" i="1" a="1"/>
  <c r="X3817" i="1" s="1"/>
  <c r="X3818" i="1" a="1"/>
  <c r="X3818" i="1" s="1"/>
  <c r="X3819" i="1" a="1"/>
  <c r="X3819" i="1" s="1"/>
  <c r="X3820" i="1" a="1"/>
  <c r="X3820" i="1" s="1"/>
  <c r="X3821" i="1" a="1"/>
  <c r="X3821" i="1" s="1"/>
  <c r="X3822" i="1" a="1"/>
  <c r="X3822" i="1" s="1"/>
  <c r="X3823" i="1" a="1"/>
  <c r="X3823" i="1" s="1"/>
  <c r="X3824" i="1" a="1"/>
  <c r="X3824" i="1" s="1"/>
  <c r="X3825" i="1" a="1"/>
  <c r="X3825" i="1" s="1"/>
  <c r="X3826" i="1" a="1"/>
  <c r="X3826" i="1" s="1"/>
  <c r="X3827" i="1" a="1"/>
  <c r="X3827" i="1" s="1"/>
  <c r="X3828" i="1" a="1"/>
  <c r="X3828" i="1" s="1"/>
  <c r="X3829" i="1" a="1"/>
  <c r="X3829" i="1" s="1"/>
  <c r="X3830" i="1" a="1"/>
  <c r="X3830" i="1" s="1"/>
  <c r="X3831" i="1" a="1"/>
  <c r="X3831" i="1" s="1"/>
  <c r="X3832" i="1" a="1"/>
  <c r="X3832" i="1" s="1"/>
  <c r="X3833" i="1" a="1"/>
  <c r="X3833" i="1" s="1"/>
  <c r="X3834" i="1" a="1"/>
  <c r="X3834" i="1" s="1"/>
  <c r="X3835" i="1" a="1"/>
  <c r="X3835" i="1" s="1"/>
  <c r="X3836" i="1" a="1"/>
  <c r="X3836" i="1" s="1"/>
  <c r="X3837" i="1" a="1"/>
  <c r="X3837" i="1" s="1"/>
  <c r="X3838" i="1" a="1"/>
  <c r="X3838" i="1" s="1"/>
  <c r="X3839" i="1" a="1"/>
  <c r="X3839" i="1" s="1"/>
  <c r="X3840" i="1" a="1"/>
  <c r="X3840" i="1" s="1"/>
  <c r="X3841" i="1" a="1"/>
  <c r="X3841" i="1" s="1"/>
  <c r="X3842" i="1" a="1"/>
  <c r="X3842" i="1" s="1"/>
  <c r="X3843" i="1" a="1"/>
  <c r="X3843" i="1" s="1"/>
  <c r="X3844" i="1" a="1"/>
  <c r="X3844" i="1" s="1"/>
  <c r="X3845" i="1" a="1"/>
  <c r="X3845" i="1" s="1"/>
  <c r="X3846" i="1" a="1"/>
  <c r="X3846" i="1" s="1"/>
  <c r="X3847" i="1" a="1"/>
  <c r="X3847" i="1" s="1"/>
  <c r="X3848" i="1" a="1"/>
  <c r="X3848" i="1" s="1"/>
  <c r="X3849" i="1" a="1"/>
  <c r="X3849" i="1" s="1"/>
  <c r="X3850" i="1" a="1"/>
  <c r="X3850" i="1" s="1"/>
  <c r="X3851" i="1" a="1"/>
  <c r="X3851" i="1" s="1"/>
  <c r="X3852" i="1" a="1"/>
  <c r="X3852" i="1" s="1"/>
  <c r="X3853" i="1" a="1"/>
  <c r="X3853" i="1" s="1"/>
  <c r="X3854" i="1" a="1"/>
  <c r="X3854" i="1" s="1"/>
  <c r="X3855" i="1" a="1"/>
  <c r="X3855" i="1" s="1"/>
  <c r="X3856" i="1" a="1"/>
  <c r="X3856" i="1" s="1"/>
  <c r="X3857" i="1" a="1"/>
  <c r="X3857" i="1" s="1"/>
  <c r="X3858" i="1" a="1"/>
  <c r="X3858" i="1" s="1"/>
  <c r="X3859" i="1" a="1"/>
  <c r="X3859" i="1" s="1"/>
  <c r="X3860" i="1" a="1"/>
  <c r="X3860" i="1" s="1"/>
  <c r="X3861" i="1" a="1"/>
  <c r="X3861" i="1" s="1"/>
  <c r="X3862" i="1" a="1"/>
  <c r="X3862" i="1" s="1"/>
  <c r="X3863" i="1" a="1"/>
  <c r="X3863" i="1" s="1"/>
  <c r="X3864" i="1" a="1"/>
  <c r="X3864" i="1" s="1"/>
  <c r="X3865" i="1" a="1"/>
  <c r="X3865" i="1" s="1"/>
  <c r="X3866" i="1" a="1"/>
  <c r="X3866" i="1" s="1"/>
  <c r="X3867" i="1" a="1"/>
  <c r="X3867" i="1" s="1"/>
  <c r="X3868" i="1" a="1"/>
  <c r="X3868" i="1" s="1"/>
  <c r="X3869" i="1" a="1"/>
  <c r="X3869" i="1" s="1"/>
  <c r="X3870" i="1" a="1"/>
  <c r="X3870" i="1" s="1"/>
  <c r="X3871" i="1" a="1"/>
  <c r="X3871" i="1" s="1"/>
  <c r="X3872" i="1" a="1"/>
  <c r="X3872" i="1" s="1"/>
  <c r="X3873" i="1" a="1"/>
  <c r="X3873" i="1" s="1"/>
  <c r="X3874" i="1" a="1"/>
  <c r="X3874" i="1" s="1"/>
  <c r="X3875" i="1" a="1"/>
  <c r="X3875" i="1" s="1"/>
  <c r="X3876" i="1" a="1"/>
  <c r="X3876" i="1" s="1"/>
  <c r="X3877" i="1" a="1"/>
  <c r="X3877" i="1" s="1"/>
  <c r="X3878" i="1" a="1"/>
  <c r="X3878" i="1" s="1"/>
  <c r="X3879" i="1" a="1"/>
  <c r="X3879" i="1" s="1"/>
  <c r="X3880" i="1" a="1"/>
  <c r="X3880" i="1" s="1"/>
  <c r="X3881" i="1" a="1"/>
  <c r="X3881" i="1" s="1"/>
  <c r="X3882" i="1" a="1"/>
  <c r="X3882" i="1" s="1"/>
  <c r="X3883" i="1" a="1"/>
  <c r="X3883" i="1" s="1"/>
  <c r="X3884" i="1" a="1"/>
  <c r="X3884" i="1" s="1"/>
  <c r="X3885" i="1" a="1"/>
  <c r="X3885" i="1" s="1"/>
  <c r="X3886" i="1" a="1"/>
  <c r="X3886" i="1" s="1"/>
  <c r="X3887" i="1" a="1"/>
  <c r="X3887" i="1" s="1"/>
  <c r="X3888" i="1" a="1"/>
  <c r="X3888" i="1" s="1"/>
  <c r="X3889" i="1" a="1"/>
  <c r="X3889" i="1" s="1"/>
  <c r="X3890" i="1" a="1"/>
  <c r="X3890" i="1" s="1"/>
  <c r="X3891" i="1" a="1"/>
  <c r="X3891" i="1" s="1"/>
  <c r="X3892" i="1" a="1"/>
  <c r="X3892" i="1" s="1"/>
  <c r="X3893" i="1" a="1"/>
  <c r="X3893" i="1" s="1"/>
  <c r="X3894" i="1" a="1"/>
  <c r="X3894" i="1" s="1"/>
  <c r="X3895" i="1" a="1"/>
  <c r="X3895" i="1" s="1"/>
  <c r="X3896" i="1" a="1"/>
  <c r="X3896" i="1" s="1"/>
  <c r="X3897" i="1" a="1"/>
  <c r="X3897" i="1" s="1"/>
  <c r="X3898" i="1" a="1"/>
  <c r="X3898" i="1" s="1"/>
  <c r="X3899" i="1" a="1"/>
  <c r="X3899" i="1" s="1"/>
  <c r="X3900" i="1" a="1"/>
  <c r="X3900" i="1" s="1"/>
  <c r="X3901" i="1" a="1"/>
  <c r="X3901" i="1" s="1"/>
  <c r="X3902" i="1" a="1"/>
  <c r="X3902" i="1" s="1"/>
  <c r="X3903" i="1" a="1"/>
  <c r="X3903" i="1" s="1"/>
  <c r="X3904" i="1" a="1"/>
  <c r="X3904" i="1" s="1"/>
  <c r="X3905" i="1" a="1"/>
  <c r="X3905" i="1" s="1"/>
  <c r="X3906" i="1" a="1"/>
  <c r="X3906" i="1" s="1"/>
  <c r="X3907" i="1" a="1"/>
  <c r="X3907" i="1" s="1"/>
  <c r="X3908" i="1" a="1"/>
  <c r="X3908" i="1" s="1"/>
  <c r="X3909" i="1" a="1"/>
  <c r="X3909" i="1" s="1"/>
  <c r="X3910" i="1" a="1"/>
  <c r="X3910" i="1" s="1"/>
  <c r="X3911" i="1" a="1"/>
  <c r="X3911" i="1" s="1"/>
  <c r="X3912" i="1" a="1"/>
  <c r="X3912" i="1" s="1"/>
  <c r="X3913" i="1" a="1"/>
  <c r="X3913" i="1" s="1"/>
  <c r="X3914" i="1" a="1"/>
  <c r="X3914" i="1" s="1"/>
  <c r="X3915" i="1" a="1"/>
  <c r="X3915" i="1" s="1"/>
  <c r="X3916" i="1" a="1"/>
  <c r="X3916" i="1" s="1"/>
  <c r="X3917" i="1" a="1"/>
  <c r="X3917" i="1" s="1"/>
  <c r="X3918" i="1" a="1"/>
  <c r="X3918" i="1" s="1"/>
  <c r="X3919" i="1" a="1"/>
  <c r="X3919" i="1" s="1"/>
  <c r="X3920" i="1" a="1"/>
  <c r="X3920" i="1" s="1"/>
  <c r="X3921" i="1" a="1"/>
  <c r="X3921" i="1" s="1"/>
  <c r="X3922" i="1" a="1"/>
  <c r="X3922" i="1" s="1"/>
  <c r="X3923" i="1" a="1"/>
  <c r="X3923" i="1" s="1"/>
  <c r="X3924" i="1" a="1"/>
  <c r="X3924" i="1" s="1"/>
  <c r="X3925" i="1" a="1"/>
  <c r="X3925" i="1" s="1"/>
  <c r="X3926" i="1" a="1"/>
  <c r="X3926" i="1" s="1"/>
  <c r="X3927" i="1" a="1"/>
  <c r="X3927" i="1" s="1"/>
  <c r="X3928" i="1" a="1"/>
  <c r="X3928" i="1" s="1"/>
  <c r="X3929" i="1" a="1"/>
  <c r="X3929" i="1" s="1"/>
  <c r="X3930" i="1" a="1"/>
  <c r="X3930" i="1" s="1"/>
  <c r="X3931" i="1" a="1"/>
  <c r="X3931" i="1" s="1"/>
  <c r="X3932" i="1" a="1"/>
  <c r="X3932" i="1" s="1"/>
  <c r="X3933" i="1" a="1"/>
  <c r="X3933" i="1" s="1"/>
  <c r="X3934" i="1" a="1"/>
  <c r="X3934" i="1" s="1"/>
  <c r="X3935" i="1" a="1"/>
  <c r="X3935" i="1" s="1"/>
  <c r="X3936" i="1" a="1"/>
  <c r="X3936" i="1" s="1"/>
  <c r="X3937" i="1" a="1"/>
  <c r="X3937" i="1" s="1"/>
  <c r="X3938" i="1" a="1"/>
  <c r="X3938" i="1" s="1"/>
  <c r="X3939" i="1" a="1"/>
  <c r="X3939" i="1" s="1"/>
  <c r="X3940" i="1" a="1"/>
  <c r="X3940" i="1" s="1"/>
  <c r="X3941" i="1" a="1"/>
  <c r="X3941" i="1" s="1"/>
  <c r="X3942" i="1" a="1"/>
  <c r="X3942" i="1" s="1"/>
  <c r="X3943" i="1" a="1"/>
  <c r="X3943" i="1" s="1"/>
  <c r="X3944" i="1" a="1"/>
  <c r="X3944" i="1" s="1"/>
  <c r="X3945" i="1" a="1"/>
  <c r="X3945" i="1" s="1"/>
  <c r="X3946" i="1" a="1"/>
  <c r="X3946" i="1" s="1"/>
  <c r="X3947" i="1" a="1"/>
  <c r="X3947" i="1" s="1"/>
  <c r="X3948" i="1" a="1"/>
  <c r="X3948" i="1" s="1"/>
  <c r="X3949" i="1" a="1"/>
  <c r="X3949" i="1" s="1"/>
  <c r="X3950" i="1" a="1"/>
  <c r="X3950" i="1" s="1"/>
  <c r="X3951" i="1" a="1"/>
  <c r="X3951" i="1" s="1"/>
  <c r="X3952" i="1" a="1"/>
  <c r="X3952" i="1" s="1"/>
  <c r="X3953" i="1" a="1"/>
  <c r="X3953" i="1" s="1"/>
  <c r="X3954" i="1" a="1"/>
  <c r="X3954" i="1" s="1"/>
  <c r="X3955" i="1" a="1"/>
  <c r="X3955" i="1" s="1"/>
  <c r="X3956" i="1" a="1"/>
  <c r="X3956" i="1" s="1"/>
  <c r="X3957" i="1" a="1"/>
  <c r="X3957" i="1" s="1"/>
  <c r="X3958" i="1" a="1"/>
  <c r="X3958" i="1" s="1"/>
  <c r="X3959" i="1" a="1"/>
  <c r="X3959" i="1" s="1"/>
  <c r="X3960" i="1" a="1"/>
  <c r="X3960" i="1" s="1"/>
  <c r="X3961" i="1" a="1"/>
  <c r="X3961" i="1" s="1"/>
  <c r="X3962" i="1" a="1"/>
  <c r="X3962" i="1" s="1"/>
  <c r="X3963" i="1" a="1"/>
  <c r="X3963" i="1" s="1"/>
  <c r="X3964" i="1" a="1"/>
  <c r="X3964" i="1" s="1"/>
  <c r="X3965" i="1" a="1"/>
  <c r="X3965" i="1" s="1"/>
  <c r="X3966" i="1" a="1"/>
  <c r="X3966" i="1" s="1"/>
  <c r="X3967" i="1" a="1"/>
  <c r="X3967" i="1" s="1"/>
  <c r="X3968" i="1" a="1"/>
  <c r="X3968" i="1" s="1"/>
  <c r="X3969" i="1" a="1"/>
  <c r="X3969" i="1" s="1"/>
  <c r="X3970" i="1" a="1"/>
  <c r="X3970" i="1" s="1"/>
  <c r="X3971" i="1" a="1"/>
  <c r="X3971" i="1" s="1"/>
  <c r="X3972" i="1" a="1"/>
  <c r="X3972" i="1" s="1"/>
  <c r="X3973" i="1" a="1"/>
  <c r="X3973" i="1" s="1"/>
  <c r="X3974" i="1" a="1"/>
  <c r="X3974" i="1" s="1"/>
  <c r="X3975" i="1" a="1"/>
  <c r="X3975" i="1" s="1"/>
  <c r="X3976" i="1" a="1"/>
  <c r="X3976" i="1" s="1"/>
  <c r="X3977" i="1" a="1"/>
  <c r="X3977" i="1" s="1"/>
  <c r="X3978" i="1" a="1"/>
  <c r="X3978" i="1" s="1"/>
  <c r="X3979" i="1" a="1"/>
  <c r="X3979" i="1" s="1"/>
  <c r="X3980" i="1" a="1"/>
  <c r="X3980" i="1" s="1"/>
  <c r="X3981" i="1" a="1"/>
  <c r="X3981" i="1" s="1"/>
  <c r="X3982" i="1" a="1"/>
  <c r="X3982" i="1" s="1"/>
  <c r="X3983" i="1" a="1"/>
  <c r="X3983" i="1" s="1"/>
  <c r="X3984" i="1" a="1"/>
  <c r="X3984" i="1" s="1"/>
  <c r="X3985" i="1" a="1"/>
  <c r="X3985" i="1" s="1"/>
  <c r="X3986" i="1" a="1"/>
  <c r="X3986" i="1" s="1"/>
  <c r="X3987" i="1" a="1"/>
  <c r="X3987" i="1" s="1"/>
  <c r="X3988" i="1" a="1"/>
  <c r="X3988" i="1" s="1"/>
  <c r="X3989" i="1" a="1"/>
  <c r="X3989" i="1" s="1"/>
  <c r="X3990" i="1" a="1"/>
  <c r="X3990" i="1" s="1"/>
  <c r="X3991" i="1" a="1"/>
  <c r="X3991" i="1" s="1"/>
  <c r="X3992" i="1" a="1"/>
  <c r="X3992" i="1" s="1"/>
  <c r="X3993" i="1" a="1"/>
  <c r="X3993" i="1" s="1"/>
  <c r="X3994" i="1" a="1"/>
  <c r="X3994" i="1" s="1"/>
  <c r="X3995" i="1" a="1"/>
  <c r="X3995" i="1" s="1"/>
  <c r="X3996" i="1" a="1"/>
  <c r="X3996" i="1" s="1"/>
  <c r="X3997" i="1" a="1"/>
  <c r="X3997" i="1" s="1"/>
  <c r="X3998" i="1" a="1"/>
  <c r="X3998" i="1" s="1"/>
  <c r="X3999" i="1" a="1"/>
  <c r="X3999" i="1" s="1"/>
  <c r="X4000" i="1" a="1"/>
  <c r="X4000" i="1" s="1"/>
  <c r="X4001" i="1" a="1"/>
  <c r="X4001" i="1" s="1"/>
  <c r="X4002" i="1" a="1"/>
  <c r="X4002" i="1" s="1"/>
  <c r="X4003" i="1" a="1"/>
  <c r="X4003" i="1" s="1"/>
  <c r="X4004" i="1" a="1"/>
  <c r="X4004" i="1" s="1"/>
  <c r="X4005" i="1" a="1"/>
  <c r="X4005" i="1" s="1"/>
  <c r="X4006" i="1" a="1"/>
  <c r="X4006" i="1" s="1"/>
  <c r="X4007" i="1" a="1"/>
  <c r="X4007" i="1" s="1"/>
  <c r="X4008" i="1" a="1"/>
  <c r="X4008" i="1" s="1"/>
  <c r="X4009" i="1" a="1"/>
  <c r="X4009" i="1" s="1"/>
  <c r="X4010" i="1" a="1"/>
  <c r="X4010" i="1" s="1"/>
  <c r="X4011" i="1" a="1"/>
  <c r="X4011" i="1" s="1"/>
  <c r="X4012" i="1" a="1"/>
  <c r="X4012" i="1" s="1"/>
  <c r="X4013" i="1" a="1"/>
  <c r="X4013" i="1" s="1"/>
  <c r="X4014" i="1" a="1"/>
  <c r="X4014" i="1" s="1"/>
  <c r="X4015" i="1" a="1"/>
  <c r="X4015" i="1" s="1"/>
  <c r="X4016" i="1" a="1"/>
  <c r="X4016" i="1" s="1"/>
  <c r="X4017" i="1" a="1"/>
  <c r="X4017" i="1" s="1"/>
  <c r="X4018" i="1" a="1"/>
  <c r="X4018" i="1" s="1"/>
  <c r="X4019" i="1" a="1"/>
  <c r="X4019" i="1" s="1"/>
  <c r="X4020" i="1" a="1"/>
  <c r="X4020" i="1" s="1"/>
  <c r="X4021" i="1" a="1"/>
  <c r="X4021" i="1" s="1"/>
  <c r="X4022" i="1" a="1"/>
  <c r="X4022" i="1" s="1"/>
  <c r="X4023" i="1" a="1"/>
  <c r="X4023" i="1" s="1"/>
  <c r="X4024" i="1" a="1"/>
  <c r="X4024" i="1" s="1"/>
  <c r="X4025" i="1" a="1"/>
  <c r="X4025" i="1" s="1"/>
  <c r="X4026" i="1" a="1"/>
  <c r="X4026" i="1" s="1"/>
  <c r="X4027" i="1" a="1"/>
  <c r="X4027" i="1" s="1"/>
  <c r="X4028" i="1" a="1"/>
  <c r="X4028" i="1" s="1"/>
  <c r="X4029" i="1" a="1"/>
  <c r="X4029" i="1" s="1"/>
  <c r="X2" i="1" a="1"/>
  <c r="X2" i="1" s="1"/>
  <c r="X3" i="1" a="1"/>
  <c r="X3" i="1" s="1"/>
  <c r="X4" i="1" a="1"/>
  <c r="X4" i="1" s="1"/>
  <c r="X5" i="1" a="1"/>
  <c r="X5" i="1" s="1"/>
  <c r="X6" i="1" a="1"/>
  <c r="X6" i="1" s="1"/>
  <c r="X7" i="1" a="1"/>
  <c r="X7" i="1" s="1"/>
  <c r="X8" i="1" a="1"/>
  <c r="X8" i="1" s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V2" i="1" a="1"/>
  <c r="V2" i="1" s="1"/>
  <c r="V3" i="1" a="1"/>
  <c r="V3" i="1" s="1"/>
  <c r="V4" i="1" a="1"/>
  <c r="V4" i="1" s="1"/>
  <c r="V5" i="1" a="1"/>
  <c r="V5" i="1" s="1"/>
  <c r="V6" i="1" a="1"/>
  <c r="V6" i="1" s="1"/>
  <c r="V7" i="1" a="1"/>
  <c r="V7" i="1" s="1"/>
  <c r="V8" i="1" a="1"/>
  <c r="V8" i="1" s="1"/>
  <c r="V9" i="1" a="1"/>
  <c r="V9" i="1" s="1"/>
  <c r="V10" i="1" a="1"/>
  <c r="V10" i="1" s="1"/>
  <c r="V11" i="1" a="1"/>
  <c r="V11" i="1" s="1"/>
  <c r="V12" i="1" a="1"/>
  <c r="V12" i="1" s="1"/>
  <c r="V13" i="1" a="1"/>
  <c r="V13" i="1" s="1"/>
  <c r="V14" i="1" a="1"/>
  <c r="V14" i="1" s="1"/>
  <c r="V15" i="1" a="1"/>
  <c r="V15" i="1" s="1"/>
  <c r="V16" i="1" a="1"/>
  <c r="V16" i="1" s="1"/>
  <c r="V17" i="1" a="1"/>
  <c r="V17" i="1" s="1"/>
  <c r="V18" i="1" a="1"/>
  <c r="V18" i="1" s="1"/>
  <c r="V19" i="1" a="1"/>
  <c r="V19" i="1" s="1"/>
  <c r="V20" i="1" a="1"/>
  <c r="V20" i="1" s="1"/>
  <c r="V21" i="1" a="1"/>
  <c r="V21" i="1" s="1"/>
  <c r="V22" i="1" a="1"/>
  <c r="V22" i="1" s="1"/>
  <c r="V23" i="1" a="1"/>
  <c r="V23" i="1" s="1"/>
  <c r="V24" i="1" a="1"/>
  <c r="V24" i="1" s="1"/>
  <c r="V25" i="1" a="1"/>
  <c r="V25" i="1" s="1"/>
  <c r="V26" i="1" a="1"/>
  <c r="V26" i="1" s="1"/>
  <c r="V27" i="1" a="1"/>
  <c r="V27" i="1" s="1"/>
  <c r="V28" i="1" a="1"/>
  <c r="V28" i="1" s="1"/>
  <c r="V29" i="1" a="1"/>
  <c r="V29" i="1" s="1"/>
  <c r="V30" i="1" a="1"/>
  <c r="V30" i="1" s="1"/>
  <c r="V31" i="1" a="1"/>
  <c r="V31" i="1" s="1"/>
  <c r="V32" i="1" a="1"/>
  <c r="V32" i="1" s="1"/>
  <c r="V33" i="1" a="1"/>
  <c r="V33" i="1" s="1"/>
  <c r="V34" i="1" a="1"/>
  <c r="V34" i="1" s="1"/>
  <c r="V35" i="1" a="1"/>
  <c r="V35" i="1" s="1"/>
  <c r="V36" i="1" a="1"/>
  <c r="V36" i="1" s="1"/>
  <c r="V37" i="1" a="1"/>
  <c r="V37" i="1" s="1"/>
  <c r="V38" i="1" a="1"/>
  <c r="V38" i="1" s="1"/>
  <c r="V39" i="1" a="1"/>
  <c r="V39" i="1" s="1"/>
  <c r="V40" i="1" a="1"/>
  <c r="V40" i="1" s="1"/>
  <c r="V41" i="1" a="1"/>
  <c r="V41" i="1" s="1"/>
  <c r="V42" i="1" a="1"/>
  <c r="V42" i="1" s="1"/>
  <c r="V43" i="1" a="1"/>
  <c r="V43" i="1" s="1"/>
  <c r="V44" i="1" a="1"/>
  <c r="V44" i="1" s="1"/>
  <c r="V45" i="1" a="1"/>
  <c r="V45" i="1" s="1"/>
  <c r="V46" i="1" a="1"/>
  <c r="V46" i="1" s="1"/>
  <c r="V47" i="1" a="1"/>
  <c r="V47" i="1" s="1"/>
  <c r="V48" i="1" a="1"/>
  <c r="V48" i="1" s="1"/>
  <c r="V49" i="1" a="1"/>
  <c r="V49" i="1" s="1"/>
  <c r="V50" i="1" a="1"/>
  <c r="V50" i="1" s="1"/>
  <c r="V51" i="1" a="1"/>
  <c r="V51" i="1" s="1"/>
  <c r="V52" i="1" a="1"/>
  <c r="V52" i="1" s="1"/>
  <c r="V53" i="1" a="1"/>
  <c r="V53" i="1" s="1"/>
  <c r="V54" i="1" a="1"/>
  <c r="V54" i="1" s="1"/>
  <c r="V55" i="1" a="1"/>
  <c r="V55" i="1" s="1"/>
  <c r="V56" i="1" a="1"/>
  <c r="V56" i="1" s="1"/>
  <c r="V57" i="1" a="1"/>
  <c r="V57" i="1" s="1"/>
  <c r="V58" i="1" a="1"/>
  <c r="V58" i="1" s="1"/>
  <c r="V59" i="1" a="1"/>
  <c r="V59" i="1" s="1"/>
  <c r="V60" i="1" a="1"/>
  <c r="V60" i="1" s="1"/>
  <c r="V61" i="1" a="1"/>
  <c r="V61" i="1" s="1"/>
  <c r="V62" i="1" a="1"/>
  <c r="V62" i="1" s="1"/>
  <c r="V63" i="1" a="1"/>
  <c r="V63" i="1" s="1"/>
  <c r="V64" i="1" a="1"/>
  <c r="V64" i="1" s="1"/>
  <c r="V65" i="1" a="1"/>
  <c r="V65" i="1" s="1"/>
  <c r="V66" i="1" a="1"/>
  <c r="V66" i="1" s="1"/>
  <c r="V67" i="1" a="1"/>
  <c r="V67" i="1" s="1"/>
  <c r="V68" i="1" a="1"/>
  <c r="V68" i="1" s="1"/>
  <c r="V69" i="1" a="1"/>
  <c r="V69" i="1" s="1"/>
  <c r="V70" i="1" a="1"/>
  <c r="V70" i="1" s="1"/>
  <c r="V71" i="1" a="1"/>
  <c r="V71" i="1" s="1"/>
  <c r="V72" i="1" a="1"/>
  <c r="V72" i="1" s="1"/>
  <c r="V73" i="1" a="1"/>
  <c r="V73" i="1" s="1"/>
  <c r="V74" i="1" a="1"/>
  <c r="V74" i="1" s="1"/>
  <c r="V75" i="1" a="1"/>
  <c r="V75" i="1" s="1"/>
  <c r="V76" i="1" a="1"/>
  <c r="V76" i="1" s="1"/>
  <c r="V77" i="1" a="1"/>
  <c r="V77" i="1" s="1"/>
  <c r="V78" i="1" a="1"/>
  <c r="V78" i="1" s="1"/>
  <c r="V79" i="1" a="1"/>
  <c r="V79" i="1" s="1"/>
  <c r="V80" i="1" a="1"/>
  <c r="V80" i="1" s="1"/>
  <c r="V81" i="1" a="1"/>
  <c r="V81" i="1" s="1"/>
  <c r="V82" i="1" a="1"/>
  <c r="V82" i="1" s="1"/>
  <c r="V83" i="1" a="1"/>
  <c r="V83" i="1" s="1"/>
  <c r="V84" i="1" a="1"/>
  <c r="V84" i="1" s="1"/>
  <c r="V85" i="1" a="1"/>
  <c r="V85" i="1" s="1"/>
  <c r="V86" i="1" a="1"/>
  <c r="V86" i="1" s="1"/>
  <c r="V87" i="1" a="1"/>
  <c r="V87" i="1" s="1"/>
  <c r="V88" i="1" a="1"/>
  <c r="V88" i="1" s="1"/>
  <c r="V89" i="1" a="1"/>
  <c r="V89" i="1" s="1"/>
  <c r="V90" i="1" a="1"/>
  <c r="V90" i="1" s="1"/>
  <c r="V91" i="1" a="1"/>
  <c r="V91" i="1" s="1"/>
  <c r="V92" i="1" a="1"/>
  <c r="V92" i="1" s="1"/>
  <c r="V93" i="1" a="1"/>
  <c r="V93" i="1" s="1"/>
  <c r="V94" i="1" a="1"/>
  <c r="V94" i="1" s="1"/>
  <c r="V95" i="1" a="1"/>
  <c r="V95" i="1" s="1"/>
  <c r="V96" i="1" a="1"/>
  <c r="V96" i="1" s="1"/>
  <c r="V97" i="1" a="1"/>
  <c r="V97" i="1" s="1"/>
  <c r="V98" i="1" a="1"/>
  <c r="V98" i="1" s="1"/>
  <c r="V99" i="1" a="1"/>
  <c r="V99" i="1" s="1"/>
  <c r="V100" i="1" a="1"/>
  <c r="V100" i="1" s="1"/>
  <c r="V101" i="1" a="1"/>
  <c r="V101" i="1" s="1"/>
  <c r="V102" i="1" a="1"/>
  <c r="V102" i="1" s="1"/>
  <c r="V103" i="1" a="1"/>
  <c r="V103" i="1" s="1"/>
  <c r="V104" i="1" a="1"/>
  <c r="V104" i="1" s="1"/>
  <c r="V105" i="1" a="1"/>
  <c r="V105" i="1" s="1"/>
  <c r="V106" i="1" a="1"/>
  <c r="V106" i="1" s="1"/>
  <c r="V107" i="1" a="1"/>
  <c r="V107" i="1" s="1"/>
  <c r="V108" i="1" a="1"/>
  <c r="V108" i="1" s="1"/>
  <c r="V109" i="1" a="1"/>
  <c r="V109" i="1" s="1"/>
  <c r="V110" i="1" a="1"/>
  <c r="V110" i="1" s="1"/>
  <c r="V111" i="1" a="1"/>
  <c r="V111" i="1" s="1"/>
  <c r="V112" i="1" a="1"/>
  <c r="V112" i="1" s="1"/>
  <c r="V113" i="1" a="1"/>
  <c r="V113" i="1" s="1"/>
  <c r="V114" i="1" a="1"/>
  <c r="V114" i="1" s="1"/>
  <c r="V115" i="1" a="1"/>
  <c r="V115" i="1" s="1"/>
  <c r="V116" i="1" a="1"/>
  <c r="V116" i="1" s="1"/>
  <c r="V117" i="1" a="1"/>
  <c r="V117" i="1" s="1"/>
  <c r="V118" i="1" a="1"/>
  <c r="V118" i="1" s="1"/>
  <c r="V119" i="1" a="1"/>
  <c r="V119" i="1" s="1"/>
  <c r="V120" i="1" a="1"/>
  <c r="V120" i="1" s="1"/>
  <c r="V121" i="1" a="1"/>
  <c r="V121" i="1" s="1"/>
  <c r="V122" i="1" a="1"/>
  <c r="V122" i="1" s="1"/>
  <c r="V123" i="1" a="1"/>
  <c r="V123" i="1" s="1"/>
  <c r="V124" i="1" a="1"/>
  <c r="V124" i="1" s="1"/>
  <c r="V125" i="1" a="1"/>
  <c r="V125" i="1" s="1"/>
  <c r="V126" i="1" a="1"/>
  <c r="V126" i="1" s="1"/>
  <c r="V127" i="1" a="1"/>
  <c r="V127" i="1" s="1"/>
  <c r="V128" i="1" a="1"/>
  <c r="V128" i="1" s="1"/>
  <c r="V129" i="1" a="1"/>
  <c r="V129" i="1" s="1"/>
  <c r="V130" i="1" a="1"/>
  <c r="V130" i="1" s="1"/>
  <c r="V131" i="1" a="1"/>
  <c r="V131" i="1" s="1"/>
  <c r="V132" i="1" a="1"/>
  <c r="V132" i="1" s="1"/>
  <c r="V133" i="1" a="1"/>
  <c r="V133" i="1" s="1"/>
  <c r="V134" i="1" a="1"/>
  <c r="V134" i="1" s="1"/>
  <c r="V135" i="1" a="1"/>
  <c r="V135" i="1" s="1"/>
  <c r="V136" i="1" a="1"/>
  <c r="V136" i="1" s="1"/>
  <c r="V137" i="1" a="1"/>
  <c r="V137" i="1" s="1"/>
  <c r="V138" i="1" a="1"/>
  <c r="V138" i="1" s="1"/>
  <c r="V139" i="1" a="1"/>
  <c r="V139" i="1" s="1"/>
  <c r="V140" i="1" a="1"/>
  <c r="V140" i="1" s="1"/>
  <c r="V141" i="1" a="1"/>
  <c r="V141" i="1" s="1"/>
  <c r="V142" i="1" a="1"/>
  <c r="V142" i="1" s="1"/>
  <c r="V143" i="1" a="1"/>
  <c r="V143" i="1" s="1"/>
  <c r="V144" i="1" a="1"/>
  <c r="V144" i="1" s="1"/>
  <c r="V145" i="1" a="1"/>
  <c r="V145" i="1" s="1"/>
  <c r="V146" i="1" a="1"/>
  <c r="V146" i="1" s="1"/>
  <c r="V147" i="1" a="1"/>
  <c r="V147" i="1" s="1"/>
  <c r="V148" i="1" a="1"/>
  <c r="V148" i="1" s="1"/>
  <c r="V149" i="1" a="1"/>
  <c r="V149" i="1" s="1"/>
  <c r="V150" i="1" a="1"/>
  <c r="V150" i="1" s="1"/>
  <c r="V151" i="1" a="1"/>
  <c r="V151" i="1" s="1"/>
  <c r="V152" i="1" a="1"/>
  <c r="V152" i="1" s="1"/>
  <c r="V153" i="1" a="1"/>
  <c r="V153" i="1" s="1"/>
  <c r="V154" i="1" a="1"/>
  <c r="V154" i="1" s="1"/>
  <c r="V155" i="1" a="1"/>
  <c r="V155" i="1" s="1"/>
  <c r="V156" i="1" a="1"/>
  <c r="V156" i="1" s="1"/>
  <c r="V157" i="1" a="1"/>
  <c r="V157" i="1" s="1"/>
  <c r="V158" i="1" a="1"/>
  <c r="V158" i="1" s="1"/>
  <c r="V159" i="1" a="1"/>
  <c r="V159" i="1" s="1"/>
  <c r="V160" i="1" a="1"/>
  <c r="V160" i="1" s="1"/>
  <c r="V161" i="1" a="1"/>
  <c r="V161" i="1" s="1"/>
  <c r="V162" i="1" a="1"/>
  <c r="V162" i="1" s="1"/>
  <c r="V163" i="1" a="1"/>
  <c r="V163" i="1" s="1"/>
  <c r="V164" i="1" a="1"/>
  <c r="V164" i="1" s="1"/>
  <c r="V165" i="1" a="1"/>
  <c r="V165" i="1" s="1"/>
  <c r="V166" i="1" a="1"/>
  <c r="V166" i="1" s="1"/>
  <c r="V167" i="1" a="1"/>
  <c r="V167" i="1" s="1"/>
  <c r="V168" i="1" a="1"/>
  <c r="V168" i="1" s="1"/>
  <c r="V169" i="1" a="1"/>
  <c r="V169" i="1" s="1"/>
  <c r="V170" i="1" a="1"/>
  <c r="V170" i="1" s="1"/>
  <c r="V171" i="1" a="1"/>
  <c r="V171" i="1" s="1"/>
  <c r="V172" i="1" a="1"/>
  <c r="V172" i="1" s="1"/>
  <c r="V173" i="1" a="1"/>
  <c r="V173" i="1" s="1"/>
  <c r="V174" i="1" a="1"/>
  <c r="V174" i="1" s="1"/>
  <c r="V175" i="1" a="1"/>
  <c r="V175" i="1" s="1"/>
  <c r="V176" i="1" a="1"/>
  <c r="V176" i="1" s="1"/>
  <c r="V177" i="1" a="1"/>
  <c r="V177" i="1" s="1"/>
  <c r="V178" i="1" a="1"/>
  <c r="V178" i="1" s="1"/>
  <c r="V179" i="1" a="1"/>
  <c r="V179" i="1" s="1"/>
  <c r="V180" i="1" a="1"/>
  <c r="V180" i="1" s="1"/>
  <c r="V181" i="1" a="1"/>
  <c r="V181" i="1" s="1"/>
  <c r="V182" i="1" a="1"/>
  <c r="V182" i="1" s="1"/>
  <c r="V183" i="1" a="1"/>
  <c r="V183" i="1" s="1"/>
  <c r="V184" i="1" a="1"/>
  <c r="V184" i="1" s="1"/>
  <c r="V185" i="1" a="1"/>
  <c r="V185" i="1" s="1"/>
  <c r="V186" i="1" a="1"/>
  <c r="V186" i="1" s="1"/>
  <c r="V187" i="1" a="1"/>
  <c r="V187" i="1" s="1"/>
  <c r="V188" i="1" a="1"/>
  <c r="V188" i="1" s="1"/>
  <c r="V189" i="1" a="1"/>
  <c r="V189" i="1" s="1"/>
  <c r="V190" i="1" a="1"/>
  <c r="V190" i="1" s="1"/>
  <c r="V191" i="1" a="1"/>
  <c r="V191" i="1" s="1"/>
  <c r="V192" i="1" a="1"/>
  <c r="V192" i="1" s="1"/>
  <c r="V193" i="1" a="1"/>
  <c r="V193" i="1" s="1"/>
  <c r="V194" i="1" a="1"/>
  <c r="V194" i="1" s="1"/>
  <c r="V195" i="1" a="1"/>
  <c r="V195" i="1" s="1"/>
  <c r="V196" i="1" a="1"/>
  <c r="V196" i="1" s="1"/>
  <c r="V197" i="1" a="1"/>
  <c r="V197" i="1" s="1"/>
  <c r="V198" i="1" a="1"/>
  <c r="V198" i="1" s="1"/>
  <c r="V199" i="1" a="1"/>
  <c r="V199" i="1" s="1"/>
  <c r="V200" i="1" a="1"/>
  <c r="V200" i="1" s="1"/>
  <c r="V201" i="1" a="1"/>
  <c r="V201" i="1" s="1"/>
  <c r="V202" i="1" a="1"/>
  <c r="V202" i="1" s="1"/>
  <c r="V203" i="1" a="1"/>
  <c r="V203" i="1" s="1"/>
  <c r="V204" i="1" a="1"/>
  <c r="V204" i="1" s="1"/>
  <c r="V205" i="1" a="1"/>
  <c r="V205" i="1" s="1"/>
  <c r="V206" i="1" a="1"/>
  <c r="V206" i="1" s="1"/>
  <c r="V207" i="1" a="1"/>
  <c r="V207" i="1" s="1"/>
  <c r="V208" i="1" a="1"/>
  <c r="V208" i="1" s="1"/>
  <c r="V209" i="1" a="1"/>
  <c r="V209" i="1" s="1"/>
  <c r="V210" i="1" a="1"/>
  <c r="V210" i="1" s="1"/>
  <c r="V211" i="1" a="1"/>
  <c r="V211" i="1" s="1"/>
  <c r="V212" i="1" a="1"/>
  <c r="V212" i="1" s="1"/>
  <c r="V213" i="1" a="1"/>
  <c r="V213" i="1" s="1"/>
  <c r="V214" i="1" a="1"/>
  <c r="V214" i="1" s="1"/>
  <c r="V215" i="1" a="1"/>
  <c r="V215" i="1" s="1"/>
  <c r="V216" i="1" a="1"/>
  <c r="V216" i="1" s="1"/>
  <c r="V217" i="1" a="1"/>
  <c r="V217" i="1" s="1"/>
  <c r="V218" i="1" a="1"/>
  <c r="V218" i="1" s="1"/>
  <c r="V219" i="1" a="1"/>
  <c r="V219" i="1" s="1"/>
  <c r="V220" i="1" a="1"/>
  <c r="V220" i="1" s="1"/>
  <c r="V221" i="1" a="1"/>
  <c r="V221" i="1" s="1"/>
  <c r="V222" i="1" a="1"/>
  <c r="V222" i="1" s="1"/>
  <c r="V223" i="1" a="1"/>
  <c r="V223" i="1" s="1"/>
  <c r="V224" i="1" a="1"/>
  <c r="V224" i="1" s="1"/>
  <c r="V225" i="1" a="1"/>
  <c r="V225" i="1" s="1"/>
  <c r="V226" i="1" a="1"/>
  <c r="V226" i="1" s="1"/>
  <c r="V227" i="1" a="1"/>
  <c r="V227" i="1" s="1"/>
  <c r="V228" i="1" a="1"/>
  <c r="V228" i="1" s="1"/>
  <c r="V229" i="1" a="1"/>
  <c r="V229" i="1" s="1"/>
  <c r="V230" i="1" a="1"/>
  <c r="V230" i="1" s="1"/>
  <c r="V231" i="1" a="1"/>
  <c r="V231" i="1" s="1"/>
  <c r="V232" i="1" a="1"/>
  <c r="V232" i="1" s="1"/>
  <c r="V233" i="1" a="1"/>
  <c r="V233" i="1" s="1"/>
  <c r="V234" i="1" a="1"/>
  <c r="V234" i="1" s="1"/>
  <c r="V235" i="1" a="1"/>
  <c r="V235" i="1" s="1"/>
  <c r="V236" i="1" a="1"/>
  <c r="V236" i="1" s="1"/>
  <c r="V237" i="1" a="1"/>
  <c r="V237" i="1" s="1"/>
  <c r="V238" i="1" a="1"/>
  <c r="V238" i="1" s="1"/>
  <c r="V239" i="1" a="1"/>
  <c r="V239" i="1" s="1"/>
  <c r="V240" i="1" a="1"/>
  <c r="V240" i="1" s="1"/>
  <c r="V241" i="1" a="1"/>
  <c r="V241" i="1" s="1"/>
  <c r="V242" i="1" a="1"/>
  <c r="V242" i="1" s="1"/>
  <c r="V243" i="1" a="1"/>
  <c r="V243" i="1" s="1"/>
  <c r="V244" i="1" a="1"/>
  <c r="V244" i="1" s="1"/>
  <c r="V245" i="1" a="1"/>
  <c r="V245" i="1" s="1"/>
  <c r="V246" i="1" a="1"/>
  <c r="V246" i="1" s="1"/>
  <c r="V247" i="1" a="1"/>
  <c r="V247" i="1" s="1"/>
  <c r="V248" i="1" a="1"/>
  <c r="V248" i="1" s="1"/>
  <c r="V249" i="1" a="1"/>
  <c r="V249" i="1" s="1"/>
  <c r="V250" i="1" a="1"/>
  <c r="V250" i="1" s="1"/>
  <c r="V251" i="1" a="1"/>
  <c r="V251" i="1" s="1"/>
  <c r="V252" i="1" a="1"/>
  <c r="V252" i="1" s="1"/>
  <c r="V253" i="1" a="1"/>
  <c r="V253" i="1" s="1"/>
  <c r="V254" i="1" a="1"/>
  <c r="V254" i="1" s="1"/>
  <c r="V255" i="1" a="1"/>
  <c r="V255" i="1" s="1"/>
  <c r="V256" i="1" a="1"/>
  <c r="V256" i="1" s="1"/>
  <c r="V257" i="1" a="1"/>
  <c r="V257" i="1" s="1"/>
  <c r="V258" i="1" a="1"/>
  <c r="V258" i="1" s="1"/>
  <c r="V259" i="1" a="1"/>
  <c r="V259" i="1" s="1"/>
  <c r="V260" i="1" a="1"/>
  <c r="V260" i="1" s="1"/>
  <c r="V261" i="1" a="1"/>
  <c r="V261" i="1" s="1"/>
  <c r="V262" i="1" a="1"/>
  <c r="V262" i="1" s="1"/>
  <c r="V263" i="1" a="1"/>
  <c r="V263" i="1" s="1"/>
  <c r="V264" i="1" a="1"/>
  <c r="V264" i="1" s="1"/>
  <c r="V265" i="1" a="1"/>
  <c r="V265" i="1" s="1"/>
  <c r="V266" i="1" a="1"/>
  <c r="V266" i="1" s="1"/>
  <c r="V267" i="1" a="1"/>
  <c r="V267" i="1" s="1"/>
  <c r="V268" i="1" a="1"/>
  <c r="V268" i="1" s="1"/>
  <c r="V269" i="1" a="1"/>
  <c r="V269" i="1" s="1"/>
  <c r="V270" i="1" a="1"/>
  <c r="V270" i="1" s="1"/>
  <c r="V271" i="1" a="1"/>
  <c r="V271" i="1" s="1"/>
  <c r="V272" i="1" a="1"/>
  <c r="V272" i="1" s="1"/>
  <c r="V273" i="1" a="1"/>
  <c r="V273" i="1" s="1"/>
  <c r="V274" i="1" a="1"/>
  <c r="V274" i="1" s="1"/>
  <c r="V275" i="1" a="1"/>
  <c r="V275" i="1" s="1"/>
  <c r="V276" i="1" a="1"/>
  <c r="V276" i="1" s="1"/>
  <c r="V277" i="1" a="1"/>
  <c r="V277" i="1" s="1"/>
  <c r="V278" i="1" a="1"/>
  <c r="V278" i="1" s="1"/>
  <c r="V279" i="1" a="1"/>
  <c r="V279" i="1" s="1"/>
  <c r="V280" i="1" a="1"/>
  <c r="V280" i="1" s="1"/>
  <c r="V281" i="1" a="1"/>
  <c r="V281" i="1" s="1"/>
  <c r="V282" i="1" a="1"/>
  <c r="V282" i="1" s="1"/>
  <c r="V283" i="1" a="1"/>
  <c r="V283" i="1" s="1"/>
  <c r="V284" i="1" a="1"/>
  <c r="V284" i="1" s="1"/>
  <c r="V285" i="1" a="1"/>
  <c r="V285" i="1" s="1"/>
  <c r="V286" i="1" a="1"/>
  <c r="V286" i="1" s="1"/>
  <c r="V287" i="1" a="1"/>
  <c r="V287" i="1" s="1"/>
  <c r="V288" i="1" a="1"/>
  <c r="V288" i="1" s="1"/>
  <c r="V289" i="1" a="1"/>
  <c r="V289" i="1" s="1"/>
  <c r="V290" i="1" a="1"/>
  <c r="V290" i="1" s="1"/>
  <c r="V291" i="1" a="1"/>
  <c r="V291" i="1" s="1"/>
  <c r="V292" i="1" a="1"/>
  <c r="V292" i="1" s="1"/>
  <c r="V293" i="1" a="1"/>
  <c r="V293" i="1" s="1"/>
  <c r="V294" i="1" a="1"/>
  <c r="V294" i="1" s="1"/>
  <c r="V295" i="1" a="1"/>
  <c r="V295" i="1" s="1"/>
  <c r="V296" i="1" a="1"/>
  <c r="V296" i="1" s="1"/>
  <c r="V297" i="1" a="1"/>
  <c r="V297" i="1" s="1"/>
  <c r="V298" i="1" a="1"/>
  <c r="V298" i="1" s="1"/>
  <c r="V299" i="1" a="1"/>
  <c r="V299" i="1" s="1"/>
  <c r="V300" i="1" a="1"/>
  <c r="V300" i="1" s="1"/>
  <c r="V301" i="1" a="1"/>
  <c r="V301" i="1" s="1"/>
  <c r="V302" i="1" a="1"/>
  <c r="V302" i="1" s="1"/>
  <c r="V303" i="1" a="1"/>
  <c r="V303" i="1" s="1"/>
  <c r="V304" i="1" a="1"/>
  <c r="V304" i="1" s="1"/>
  <c r="V305" i="1" a="1"/>
  <c r="V305" i="1" s="1"/>
  <c r="V306" i="1" a="1"/>
  <c r="V306" i="1" s="1"/>
  <c r="V307" i="1" a="1"/>
  <c r="V307" i="1" s="1"/>
  <c r="V308" i="1" a="1"/>
  <c r="V308" i="1" s="1"/>
  <c r="V309" i="1" a="1"/>
  <c r="V309" i="1" s="1"/>
  <c r="V310" i="1" a="1"/>
  <c r="V310" i="1" s="1"/>
  <c r="V311" i="1" a="1"/>
  <c r="V311" i="1" s="1"/>
  <c r="V312" i="1" a="1"/>
  <c r="V312" i="1" s="1"/>
  <c r="V313" i="1" a="1"/>
  <c r="V313" i="1" s="1"/>
  <c r="V314" i="1" a="1"/>
  <c r="V314" i="1" s="1"/>
  <c r="V315" i="1" a="1"/>
  <c r="V315" i="1" s="1"/>
  <c r="V316" i="1" a="1"/>
  <c r="V316" i="1" s="1"/>
  <c r="V317" i="1" a="1"/>
  <c r="V317" i="1" s="1"/>
  <c r="V318" i="1" a="1"/>
  <c r="V318" i="1" s="1"/>
  <c r="V319" i="1" a="1"/>
  <c r="V319" i="1" s="1"/>
  <c r="V320" i="1" a="1"/>
  <c r="V320" i="1" s="1"/>
  <c r="V321" i="1" a="1"/>
  <c r="V321" i="1" s="1"/>
  <c r="V322" i="1" a="1"/>
  <c r="V322" i="1" s="1"/>
  <c r="V323" i="1" a="1"/>
  <c r="V323" i="1" s="1"/>
  <c r="V324" i="1" a="1"/>
  <c r="V324" i="1" s="1"/>
  <c r="V325" i="1" a="1"/>
  <c r="V325" i="1" s="1"/>
  <c r="V326" i="1" a="1"/>
  <c r="V326" i="1" s="1"/>
  <c r="V327" i="1" a="1"/>
  <c r="V327" i="1" s="1"/>
  <c r="V328" i="1" a="1"/>
  <c r="V328" i="1" s="1"/>
  <c r="V329" i="1" a="1"/>
  <c r="V329" i="1" s="1"/>
  <c r="V330" i="1" a="1"/>
  <c r="V330" i="1" s="1"/>
  <c r="V331" i="1" a="1"/>
  <c r="V331" i="1" s="1"/>
  <c r="V332" i="1" a="1"/>
  <c r="V332" i="1" s="1"/>
  <c r="V333" i="1" a="1"/>
  <c r="V333" i="1" s="1"/>
  <c r="V334" i="1" a="1"/>
  <c r="V334" i="1" s="1"/>
  <c r="V335" i="1" a="1"/>
  <c r="V335" i="1" s="1"/>
  <c r="V336" i="1" a="1"/>
  <c r="V336" i="1" s="1"/>
  <c r="V337" i="1" a="1"/>
  <c r="V337" i="1" s="1"/>
  <c r="V338" i="1" a="1"/>
  <c r="V338" i="1" s="1"/>
  <c r="V339" i="1" a="1"/>
  <c r="V339" i="1" s="1"/>
  <c r="V340" i="1" a="1"/>
  <c r="V340" i="1" s="1"/>
  <c r="V341" i="1" a="1"/>
  <c r="V341" i="1" s="1"/>
  <c r="V342" i="1" a="1"/>
  <c r="V342" i="1" s="1"/>
  <c r="V343" i="1" a="1"/>
  <c r="V343" i="1" s="1"/>
  <c r="V344" i="1" a="1"/>
  <c r="V344" i="1" s="1"/>
  <c r="V345" i="1" a="1"/>
  <c r="V345" i="1" s="1"/>
  <c r="V346" i="1" a="1"/>
  <c r="V346" i="1" s="1"/>
  <c r="V347" i="1" a="1"/>
  <c r="V347" i="1" s="1"/>
  <c r="V348" i="1" a="1"/>
  <c r="V348" i="1" s="1"/>
  <c r="V349" i="1" a="1"/>
  <c r="V349" i="1" s="1"/>
  <c r="V350" i="1" a="1"/>
  <c r="V350" i="1" s="1"/>
  <c r="V351" i="1" a="1"/>
  <c r="V351" i="1" s="1"/>
  <c r="V352" i="1" a="1"/>
  <c r="V352" i="1" s="1"/>
  <c r="V353" i="1" a="1"/>
  <c r="V353" i="1" s="1"/>
  <c r="V354" i="1" a="1"/>
  <c r="V354" i="1" s="1"/>
  <c r="V355" i="1" a="1"/>
  <c r="V355" i="1" s="1"/>
  <c r="V356" i="1" a="1"/>
  <c r="V356" i="1" s="1"/>
  <c r="V357" i="1" a="1"/>
  <c r="V357" i="1" s="1"/>
  <c r="V358" i="1" a="1"/>
  <c r="V358" i="1" s="1"/>
  <c r="V359" i="1" a="1"/>
  <c r="V359" i="1" s="1"/>
  <c r="V360" i="1" a="1"/>
  <c r="V360" i="1" s="1"/>
  <c r="V361" i="1" a="1"/>
  <c r="V361" i="1" s="1"/>
  <c r="V362" i="1" a="1"/>
  <c r="V362" i="1" s="1"/>
  <c r="V363" i="1" a="1"/>
  <c r="V363" i="1" s="1"/>
  <c r="V364" i="1" a="1"/>
  <c r="V364" i="1" s="1"/>
  <c r="V365" i="1" a="1"/>
  <c r="V365" i="1" s="1"/>
  <c r="V366" i="1" a="1"/>
  <c r="V366" i="1" s="1"/>
  <c r="V367" i="1" a="1"/>
  <c r="V367" i="1" s="1"/>
  <c r="V368" i="1" a="1"/>
  <c r="V368" i="1" s="1"/>
  <c r="V369" i="1" a="1"/>
  <c r="V369" i="1" s="1"/>
  <c r="V370" i="1" a="1"/>
  <c r="V370" i="1" s="1"/>
  <c r="V371" i="1" a="1"/>
  <c r="V371" i="1" s="1"/>
  <c r="V372" i="1" a="1"/>
  <c r="V372" i="1" s="1"/>
  <c r="V373" i="1" a="1"/>
  <c r="V373" i="1" s="1"/>
  <c r="V374" i="1" a="1"/>
  <c r="V374" i="1" s="1"/>
  <c r="V375" i="1" a="1"/>
  <c r="V375" i="1" s="1"/>
  <c r="V376" i="1" a="1"/>
  <c r="V376" i="1" s="1"/>
  <c r="V377" i="1" a="1"/>
  <c r="V377" i="1" s="1"/>
  <c r="V378" i="1" a="1"/>
  <c r="V378" i="1" s="1"/>
  <c r="V379" i="1" a="1"/>
  <c r="V379" i="1" s="1"/>
  <c r="V380" i="1" a="1"/>
  <c r="V380" i="1" s="1"/>
  <c r="V381" i="1" a="1"/>
  <c r="V381" i="1" s="1"/>
  <c r="V382" i="1" a="1"/>
  <c r="V382" i="1" s="1"/>
  <c r="V383" i="1" a="1"/>
  <c r="V383" i="1" s="1"/>
  <c r="V384" i="1" a="1"/>
  <c r="V384" i="1" s="1"/>
  <c r="V385" i="1" a="1"/>
  <c r="V385" i="1" s="1"/>
  <c r="V386" i="1" a="1"/>
  <c r="V386" i="1" s="1"/>
  <c r="V387" i="1" a="1"/>
  <c r="V387" i="1" s="1"/>
  <c r="V388" i="1" a="1"/>
  <c r="V388" i="1" s="1"/>
  <c r="V389" i="1" a="1"/>
  <c r="V389" i="1" s="1"/>
  <c r="V390" i="1" a="1"/>
  <c r="V390" i="1" s="1"/>
  <c r="V391" i="1" a="1"/>
  <c r="V391" i="1" s="1"/>
  <c r="V392" i="1" a="1"/>
  <c r="V392" i="1" s="1"/>
  <c r="V393" i="1" a="1"/>
  <c r="V393" i="1" s="1"/>
  <c r="V394" i="1" a="1"/>
  <c r="V394" i="1" s="1"/>
  <c r="V395" i="1" a="1"/>
  <c r="V395" i="1" s="1"/>
  <c r="V396" i="1" a="1"/>
  <c r="V396" i="1" s="1"/>
  <c r="V397" i="1" a="1"/>
  <c r="V397" i="1" s="1"/>
  <c r="V398" i="1" a="1"/>
  <c r="V398" i="1" s="1"/>
  <c r="V399" i="1" a="1"/>
  <c r="V399" i="1" s="1"/>
  <c r="V400" i="1" a="1"/>
  <c r="V400" i="1" s="1"/>
  <c r="V401" i="1" a="1"/>
  <c r="V401" i="1" s="1"/>
  <c r="V402" i="1" a="1"/>
  <c r="V402" i="1" s="1"/>
  <c r="V403" i="1" a="1"/>
  <c r="V403" i="1" s="1"/>
  <c r="V404" i="1" a="1"/>
  <c r="V404" i="1" s="1"/>
  <c r="V405" i="1" a="1"/>
  <c r="V405" i="1" s="1"/>
  <c r="V406" i="1" a="1"/>
  <c r="V406" i="1" s="1"/>
  <c r="V407" i="1" a="1"/>
  <c r="V407" i="1" s="1"/>
  <c r="V408" i="1" a="1"/>
  <c r="V408" i="1" s="1"/>
  <c r="V409" i="1" a="1"/>
  <c r="V409" i="1" s="1"/>
  <c r="V410" i="1" a="1"/>
  <c r="V410" i="1" s="1"/>
  <c r="V411" i="1" a="1"/>
  <c r="V411" i="1" s="1"/>
  <c r="V412" i="1" a="1"/>
  <c r="V412" i="1" s="1"/>
  <c r="V413" i="1" a="1"/>
  <c r="V413" i="1" s="1"/>
  <c r="V414" i="1" a="1"/>
  <c r="V414" i="1" s="1"/>
  <c r="V415" i="1" a="1"/>
  <c r="V415" i="1" s="1"/>
  <c r="V416" i="1" a="1"/>
  <c r="V416" i="1" s="1"/>
  <c r="V417" i="1" a="1"/>
  <c r="V417" i="1" s="1"/>
  <c r="V418" i="1" a="1"/>
  <c r="V418" i="1" s="1"/>
  <c r="V419" i="1" a="1"/>
  <c r="V419" i="1" s="1"/>
  <c r="V420" i="1" a="1"/>
  <c r="V420" i="1" s="1"/>
  <c r="V421" i="1" a="1"/>
  <c r="V421" i="1" s="1"/>
  <c r="V422" i="1" a="1"/>
  <c r="V422" i="1" s="1"/>
  <c r="V423" i="1" a="1"/>
  <c r="V423" i="1" s="1"/>
  <c r="V424" i="1" a="1"/>
  <c r="V424" i="1" s="1"/>
  <c r="V425" i="1" a="1"/>
  <c r="V425" i="1" s="1"/>
  <c r="V426" i="1" a="1"/>
  <c r="V426" i="1" s="1"/>
  <c r="V427" i="1" a="1"/>
  <c r="V427" i="1" s="1"/>
  <c r="V428" i="1" a="1"/>
  <c r="V428" i="1" s="1"/>
  <c r="V429" i="1" a="1"/>
  <c r="V429" i="1" s="1"/>
  <c r="V430" i="1" a="1"/>
  <c r="V430" i="1" s="1"/>
  <c r="V431" i="1" a="1"/>
  <c r="V431" i="1" s="1"/>
  <c r="V432" i="1" a="1"/>
  <c r="V432" i="1" s="1"/>
  <c r="V433" i="1" a="1"/>
  <c r="V433" i="1" s="1"/>
  <c r="V434" i="1" a="1"/>
  <c r="V434" i="1" s="1"/>
  <c r="V435" i="1" a="1"/>
  <c r="V435" i="1" s="1"/>
  <c r="V436" i="1" a="1"/>
  <c r="V436" i="1" s="1"/>
  <c r="V437" i="1" a="1"/>
  <c r="V437" i="1" s="1"/>
  <c r="V438" i="1" a="1"/>
  <c r="V438" i="1" s="1"/>
  <c r="V439" i="1" a="1"/>
  <c r="V439" i="1" s="1"/>
  <c r="V440" i="1" a="1"/>
  <c r="V440" i="1" s="1"/>
  <c r="V441" i="1" a="1"/>
  <c r="V441" i="1" s="1"/>
  <c r="V442" i="1" a="1"/>
  <c r="V442" i="1" s="1"/>
  <c r="V443" i="1" a="1"/>
  <c r="V443" i="1" s="1"/>
  <c r="V444" i="1" a="1"/>
  <c r="V444" i="1" s="1"/>
  <c r="V445" i="1" a="1"/>
  <c r="V445" i="1" s="1"/>
  <c r="V446" i="1" a="1"/>
  <c r="V446" i="1" s="1"/>
  <c r="V447" i="1" a="1"/>
  <c r="V447" i="1" s="1"/>
  <c r="V448" i="1" a="1"/>
  <c r="V448" i="1" s="1"/>
  <c r="V449" i="1" a="1"/>
  <c r="V449" i="1" s="1"/>
  <c r="V450" i="1" a="1"/>
  <c r="V450" i="1" s="1"/>
  <c r="V451" i="1" a="1"/>
  <c r="V451" i="1" s="1"/>
  <c r="V452" i="1" a="1"/>
  <c r="V452" i="1" s="1"/>
  <c r="V453" i="1" a="1"/>
  <c r="V453" i="1" s="1"/>
  <c r="V454" i="1" a="1"/>
  <c r="V454" i="1" s="1"/>
  <c r="V455" i="1" a="1"/>
  <c r="V455" i="1" s="1"/>
  <c r="V456" i="1" a="1"/>
  <c r="V456" i="1" s="1"/>
  <c r="V457" i="1" a="1"/>
  <c r="V457" i="1" s="1"/>
  <c r="V458" i="1" a="1"/>
  <c r="V458" i="1" s="1"/>
  <c r="V459" i="1" a="1"/>
  <c r="V459" i="1" s="1"/>
  <c r="V460" i="1" a="1"/>
  <c r="V460" i="1" s="1"/>
  <c r="V461" i="1" a="1"/>
  <c r="V461" i="1" s="1"/>
  <c r="V462" i="1" a="1"/>
  <c r="V462" i="1" s="1"/>
  <c r="V463" i="1" a="1"/>
  <c r="V463" i="1" s="1"/>
  <c r="V464" i="1" a="1"/>
  <c r="V464" i="1" s="1"/>
  <c r="V465" i="1" a="1"/>
  <c r="V465" i="1" s="1"/>
  <c r="V466" i="1" a="1"/>
  <c r="V466" i="1" s="1"/>
  <c r="V467" i="1" a="1"/>
  <c r="V467" i="1" s="1"/>
  <c r="V468" i="1" a="1"/>
  <c r="V468" i="1" s="1"/>
  <c r="V469" i="1" a="1"/>
  <c r="V469" i="1" s="1"/>
  <c r="V470" i="1" a="1"/>
  <c r="V470" i="1" s="1"/>
  <c r="V471" i="1" a="1"/>
  <c r="V471" i="1" s="1"/>
  <c r="V472" i="1" a="1"/>
  <c r="V472" i="1" s="1"/>
  <c r="V473" i="1" a="1"/>
  <c r="V473" i="1" s="1"/>
  <c r="V474" i="1" a="1"/>
  <c r="V474" i="1" s="1"/>
  <c r="V475" i="1" a="1"/>
  <c r="V475" i="1" s="1"/>
  <c r="V476" i="1" a="1"/>
  <c r="V476" i="1" s="1"/>
  <c r="V477" i="1" a="1"/>
  <c r="V477" i="1" s="1"/>
  <c r="V478" i="1" a="1"/>
  <c r="V478" i="1" s="1"/>
  <c r="V479" i="1" a="1"/>
  <c r="V479" i="1" s="1"/>
  <c r="V480" i="1" a="1"/>
  <c r="V480" i="1" s="1"/>
  <c r="V481" i="1" a="1"/>
  <c r="V481" i="1" s="1"/>
  <c r="V482" i="1" a="1"/>
  <c r="V482" i="1" s="1"/>
  <c r="V483" i="1" a="1"/>
  <c r="V483" i="1" s="1"/>
  <c r="V484" i="1" a="1"/>
  <c r="V484" i="1" s="1"/>
  <c r="V485" i="1" a="1"/>
  <c r="V485" i="1" s="1"/>
  <c r="V486" i="1" a="1"/>
  <c r="V486" i="1" s="1"/>
  <c r="V487" i="1" a="1"/>
  <c r="V487" i="1" s="1"/>
  <c r="V488" i="1" a="1"/>
  <c r="V488" i="1" s="1"/>
  <c r="V489" i="1" a="1"/>
  <c r="V489" i="1" s="1"/>
  <c r="V490" i="1" a="1"/>
  <c r="V490" i="1" s="1"/>
  <c r="V491" i="1" a="1"/>
  <c r="V491" i="1" s="1"/>
  <c r="V492" i="1" a="1"/>
  <c r="V492" i="1" s="1"/>
  <c r="V493" i="1" a="1"/>
  <c r="V493" i="1" s="1"/>
  <c r="V494" i="1" a="1"/>
  <c r="V494" i="1" s="1"/>
  <c r="V495" i="1" a="1"/>
  <c r="V495" i="1" s="1"/>
  <c r="V496" i="1" a="1"/>
  <c r="V496" i="1" s="1"/>
  <c r="V497" i="1" a="1"/>
  <c r="V497" i="1" s="1"/>
  <c r="V498" i="1" a="1"/>
  <c r="V498" i="1" s="1"/>
  <c r="V499" i="1" a="1"/>
  <c r="V499" i="1" s="1"/>
  <c r="V500" i="1" a="1"/>
  <c r="V500" i="1" s="1"/>
  <c r="V501" i="1" a="1"/>
  <c r="V501" i="1" s="1"/>
  <c r="V502" i="1" a="1"/>
  <c r="V502" i="1" s="1"/>
  <c r="V503" i="1" a="1"/>
  <c r="V503" i="1" s="1"/>
  <c r="V504" i="1" a="1"/>
  <c r="V504" i="1" s="1"/>
  <c r="V505" i="1" a="1"/>
  <c r="V505" i="1" s="1"/>
  <c r="V506" i="1" a="1"/>
  <c r="V506" i="1" s="1"/>
  <c r="V507" i="1" a="1"/>
  <c r="V507" i="1" s="1"/>
  <c r="V508" i="1" a="1"/>
  <c r="V508" i="1" s="1"/>
  <c r="V509" i="1" a="1"/>
  <c r="V509" i="1" s="1"/>
  <c r="V510" i="1" a="1"/>
  <c r="V510" i="1" s="1"/>
  <c r="V511" i="1" a="1"/>
  <c r="V511" i="1" s="1"/>
  <c r="V512" i="1" a="1"/>
  <c r="V512" i="1" s="1"/>
  <c r="V513" i="1" a="1"/>
  <c r="V513" i="1" s="1"/>
  <c r="V514" i="1" a="1"/>
  <c r="V514" i="1" s="1"/>
  <c r="V515" i="1" a="1"/>
  <c r="V515" i="1" s="1"/>
  <c r="V516" i="1" a="1"/>
  <c r="V516" i="1" s="1"/>
  <c r="V517" i="1" a="1"/>
  <c r="V517" i="1" s="1"/>
  <c r="V518" i="1" a="1"/>
  <c r="V518" i="1" s="1"/>
  <c r="V519" i="1" a="1"/>
  <c r="V519" i="1" s="1"/>
  <c r="V520" i="1" a="1"/>
  <c r="V520" i="1" s="1"/>
  <c r="V521" i="1" a="1"/>
  <c r="V521" i="1" s="1"/>
  <c r="V522" i="1" a="1"/>
  <c r="V522" i="1" s="1"/>
  <c r="V523" i="1" a="1"/>
  <c r="V523" i="1" s="1"/>
  <c r="V524" i="1" a="1"/>
  <c r="V524" i="1" s="1"/>
  <c r="V525" i="1" a="1"/>
  <c r="V525" i="1" s="1"/>
  <c r="V526" i="1" a="1"/>
  <c r="V526" i="1" s="1"/>
  <c r="V527" i="1" a="1"/>
  <c r="V527" i="1" s="1"/>
  <c r="V528" i="1" a="1"/>
  <c r="V528" i="1" s="1"/>
  <c r="V529" i="1" a="1"/>
  <c r="V529" i="1" s="1"/>
  <c r="V530" i="1" a="1"/>
  <c r="V530" i="1" s="1"/>
  <c r="V531" i="1" a="1"/>
  <c r="V531" i="1" s="1"/>
  <c r="V532" i="1" a="1"/>
  <c r="V532" i="1" s="1"/>
  <c r="V533" i="1" a="1"/>
  <c r="V533" i="1" s="1"/>
  <c r="V534" i="1" a="1"/>
  <c r="V534" i="1" s="1"/>
  <c r="V535" i="1" a="1"/>
  <c r="V535" i="1" s="1"/>
  <c r="V536" i="1" a="1"/>
  <c r="V536" i="1" s="1"/>
  <c r="V537" i="1" a="1"/>
  <c r="V537" i="1" s="1"/>
  <c r="V538" i="1" a="1"/>
  <c r="V538" i="1" s="1"/>
  <c r="V539" i="1" a="1"/>
  <c r="V539" i="1" s="1"/>
  <c r="V540" i="1" a="1"/>
  <c r="V540" i="1" s="1"/>
  <c r="V541" i="1" a="1"/>
  <c r="V541" i="1" s="1"/>
  <c r="V542" i="1" a="1"/>
  <c r="V542" i="1" s="1"/>
  <c r="V543" i="1" a="1"/>
  <c r="V543" i="1" s="1"/>
  <c r="V544" i="1" a="1"/>
  <c r="V544" i="1" s="1"/>
  <c r="V545" i="1" a="1"/>
  <c r="V545" i="1" s="1"/>
  <c r="V546" i="1" a="1"/>
  <c r="V546" i="1" s="1"/>
  <c r="V547" i="1" a="1"/>
  <c r="V547" i="1" s="1"/>
  <c r="V548" i="1" a="1"/>
  <c r="V548" i="1" s="1"/>
  <c r="V549" i="1" a="1"/>
  <c r="V549" i="1" s="1"/>
  <c r="V550" i="1" a="1"/>
  <c r="V550" i="1" s="1"/>
  <c r="V551" i="1" a="1"/>
  <c r="V551" i="1" s="1"/>
  <c r="V552" i="1" a="1"/>
  <c r="V552" i="1" s="1"/>
  <c r="V553" i="1" a="1"/>
  <c r="V553" i="1" s="1"/>
  <c r="V554" i="1" a="1"/>
  <c r="V554" i="1" s="1"/>
  <c r="V555" i="1" a="1"/>
  <c r="V555" i="1" s="1"/>
  <c r="V556" i="1" a="1"/>
  <c r="V556" i="1" s="1"/>
  <c r="V557" i="1" a="1"/>
  <c r="V557" i="1" s="1"/>
  <c r="V558" i="1" a="1"/>
  <c r="V558" i="1" s="1"/>
  <c r="V559" i="1" a="1"/>
  <c r="V559" i="1" s="1"/>
  <c r="V560" i="1" a="1"/>
  <c r="V560" i="1" s="1"/>
  <c r="V561" i="1" a="1"/>
  <c r="V561" i="1" s="1"/>
  <c r="V562" i="1" a="1"/>
  <c r="V562" i="1" s="1"/>
  <c r="V563" i="1" a="1"/>
  <c r="V563" i="1" s="1"/>
  <c r="V564" i="1" a="1"/>
  <c r="V564" i="1" s="1"/>
  <c r="V565" i="1" a="1"/>
  <c r="V565" i="1" s="1"/>
  <c r="V566" i="1" a="1"/>
  <c r="V566" i="1" s="1"/>
  <c r="V567" i="1" a="1"/>
  <c r="V567" i="1" s="1"/>
  <c r="V568" i="1" a="1"/>
  <c r="V568" i="1" s="1"/>
  <c r="V569" i="1" a="1"/>
  <c r="V569" i="1" s="1"/>
  <c r="V570" i="1" a="1"/>
  <c r="V570" i="1" s="1"/>
  <c r="V571" i="1" a="1"/>
  <c r="V571" i="1" s="1"/>
  <c r="V572" i="1" a="1"/>
  <c r="V572" i="1" s="1"/>
  <c r="V573" i="1" a="1"/>
  <c r="V573" i="1" s="1"/>
  <c r="V574" i="1" a="1"/>
  <c r="V574" i="1" s="1"/>
  <c r="V575" i="1" a="1"/>
  <c r="V575" i="1" s="1"/>
  <c r="V576" i="1" a="1"/>
  <c r="V576" i="1" s="1"/>
  <c r="V577" i="1" a="1"/>
  <c r="V577" i="1" s="1"/>
  <c r="V578" i="1" a="1"/>
  <c r="V578" i="1" s="1"/>
  <c r="V579" i="1" a="1"/>
  <c r="V579" i="1" s="1"/>
  <c r="V580" i="1" a="1"/>
  <c r="V580" i="1" s="1"/>
  <c r="V581" i="1" a="1"/>
  <c r="V581" i="1" s="1"/>
  <c r="V582" i="1" a="1"/>
  <c r="V582" i="1" s="1"/>
  <c r="V583" i="1" a="1"/>
  <c r="V583" i="1" s="1"/>
  <c r="V584" i="1" a="1"/>
  <c r="V584" i="1" s="1"/>
  <c r="V585" i="1" a="1"/>
  <c r="V585" i="1" s="1"/>
  <c r="V586" i="1" a="1"/>
  <c r="V586" i="1" s="1"/>
  <c r="V587" i="1" a="1"/>
  <c r="V587" i="1" s="1"/>
  <c r="V588" i="1" a="1"/>
  <c r="V588" i="1" s="1"/>
  <c r="V589" i="1" a="1"/>
  <c r="V589" i="1" s="1"/>
  <c r="V590" i="1" a="1"/>
  <c r="V590" i="1" s="1"/>
  <c r="V591" i="1" a="1"/>
  <c r="V591" i="1" s="1"/>
  <c r="V592" i="1" a="1"/>
  <c r="V592" i="1" s="1"/>
  <c r="V593" i="1" a="1"/>
  <c r="V593" i="1" s="1"/>
  <c r="V594" i="1" a="1"/>
  <c r="V594" i="1" s="1"/>
  <c r="V595" i="1" a="1"/>
  <c r="V595" i="1" s="1"/>
  <c r="V596" i="1" a="1"/>
  <c r="V596" i="1" s="1"/>
  <c r="V597" i="1" a="1"/>
  <c r="V597" i="1" s="1"/>
  <c r="V598" i="1" a="1"/>
  <c r="V598" i="1" s="1"/>
  <c r="V599" i="1" a="1"/>
  <c r="V599" i="1" s="1"/>
  <c r="V600" i="1" a="1"/>
  <c r="V600" i="1" s="1"/>
  <c r="V601" i="1" a="1"/>
  <c r="V601" i="1" s="1"/>
  <c r="V602" i="1" a="1"/>
  <c r="V602" i="1" s="1"/>
  <c r="V603" i="1" a="1"/>
  <c r="V603" i="1" s="1"/>
  <c r="V604" i="1" a="1"/>
  <c r="V604" i="1" s="1"/>
  <c r="V605" i="1" a="1"/>
  <c r="V605" i="1" s="1"/>
  <c r="V606" i="1" a="1"/>
  <c r="V606" i="1" s="1"/>
  <c r="V607" i="1" a="1"/>
  <c r="V607" i="1" s="1"/>
  <c r="V608" i="1" a="1"/>
  <c r="V608" i="1" s="1"/>
  <c r="V609" i="1" a="1"/>
  <c r="V609" i="1" s="1"/>
  <c r="V610" i="1" a="1"/>
  <c r="V610" i="1" s="1"/>
  <c r="V611" i="1" a="1"/>
  <c r="V611" i="1" s="1"/>
  <c r="V612" i="1" a="1"/>
  <c r="V612" i="1" s="1"/>
  <c r="V613" i="1" a="1"/>
  <c r="V613" i="1" s="1"/>
  <c r="V614" i="1" a="1"/>
  <c r="V614" i="1" s="1"/>
  <c r="V615" i="1" a="1"/>
  <c r="V615" i="1" s="1"/>
  <c r="V616" i="1" a="1"/>
  <c r="V616" i="1" s="1"/>
  <c r="V617" i="1" a="1"/>
  <c r="V617" i="1" s="1"/>
  <c r="V618" i="1" a="1"/>
  <c r="V618" i="1" s="1"/>
  <c r="V619" i="1" a="1"/>
  <c r="V619" i="1" s="1"/>
  <c r="V620" i="1" a="1"/>
  <c r="V620" i="1" s="1"/>
  <c r="V621" i="1" a="1"/>
  <c r="V621" i="1" s="1"/>
  <c r="V622" i="1" a="1"/>
  <c r="V622" i="1" s="1"/>
  <c r="V623" i="1" a="1"/>
  <c r="V623" i="1" s="1"/>
  <c r="V624" i="1" a="1"/>
  <c r="V624" i="1" s="1"/>
  <c r="V625" i="1" a="1"/>
  <c r="V625" i="1" s="1"/>
  <c r="V626" i="1" a="1"/>
  <c r="V626" i="1" s="1"/>
  <c r="V627" i="1" a="1"/>
  <c r="V627" i="1" s="1"/>
  <c r="V628" i="1" a="1"/>
  <c r="V628" i="1" s="1"/>
  <c r="V629" i="1" a="1"/>
  <c r="V629" i="1" s="1"/>
  <c r="V630" i="1" a="1"/>
  <c r="V630" i="1" s="1"/>
  <c r="V631" i="1" a="1"/>
  <c r="V631" i="1" s="1"/>
  <c r="V632" i="1" a="1"/>
  <c r="V632" i="1" s="1"/>
  <c r="V633" i="1" a="1"/>
  <c r="V633" i="1" s="1"/>
  <c r="V634" i="1" a="1"/>
  <c r="V634" i="1" s="1"/>
  <c r="V635" i="1" a="1"/>
  <c r="V635" i="1" s="1"/>
  <c r="V636" i="1" a="1"/>
  <c r="V636" i="1" s="1"/>
  <c r="V637" i="1" a="1"/>
  <c r="V637" i="1" s="1"/>
  <c r="V638" i="1" a="1"/>
  <c r="V638" i="1" s="1"/>
  <c r="V639" i="1" a="1"/>
  <c r="V639" i="1" s="1"/>
  <c r="V640" i="1" a="1"/>
  <c r="V640" i="1" s="1"/>
  <c r="V641" i="1" a="1"/>
  <c r="V641" i="1" s="1"/>
  <c r="V642" i="1" a="1"/>
  <c r="V642" i="1" s="1"/>
  <c r="V643" i="1" a="1"/>
  <c r="V643" i="1" s="1"/>
  <c r="V644" i="1" a="1"/>
  <c r="V644" i="1" s="1"/>
  <c r="V645" i="1" a="1"/>
  <c r="V645" i="1" s="1"/>
  <c r="V646" i="1" a="1"/>
  <c r="V646" i="1" s="1"/>
  <c r="V647" i="1" a="1"/>
  <c r="V647" i="1" s="1"/>
  <c r="V648" i="1" a="1"/>
  <c r="V648" i="1" s="1"/>
  <c r="V649" i="1" a="1"/>
  <c r="V649" i="1" s="1"/>
  <c r="V650" i="1" a="1"/>
  <c r="V650" i="1" s="1"/>
  <c r="V651" i="1" a="1"/>
  <c r="V651" i="1" s="1"/>
  <c r="V652" i="1" a="1"/>
  <c r="V652" i="1" s="1"/>
  <c r="V653" i="1" a="1"/>
  <c r="V653" i="1" s="1"/>
  <c r="V654" i="1" a="1"/>
  <c r="V654" i="1" s="1"/>
  <c r="V655" i="1" a="1"/>
  <c r="V655" i="1" s="1"/>
  <c r="V656" i="1" a="1"/>
  <c r="V656" i="1" s="1"/>
  <c r="V657" i="1" a="1"/>
  <c r="V657" i="1" s="1"/>
  <c r="V658" i="1" a="1"/>
  <c r="V658" i="1" s="1"/>
  <c r="V659" i="1" a="1"/>
  <c r="V659" i="1" s="1"/>
  <c r="V660" i="1" a="1"/>
  <c r="V660" i="1" s="1"/>
  <c r="V661" i="1" a="1"/>
  <c r="V661" i="1" s="1"/>
  <c r="V662" i="1" a="1"/>
  <c r="V662" i="1" s="1"/>
  <c r="V663" i="1" a="1"/>
  <c r="V663" i="1" s="1"/>
  <c r="V664" i="1" a="1"/>
  <c r="V664" i="1" s="1"/>
  <c r="V665" i="1" a="1"/>
  <c r="V665" i="1" s="1"/>
  <c r="V666" i="1" a="1"/>
  <c r="V666" i="1" s="1"/>
  <c r="V667" i="1" a="1"/>
  <c r="V667" i="1" s="1"/>
  <c r="V668" i="1" a="1"/>
  <c r="V668" i="1" s="1"/>
  <c r="V669" i="1" a="1"/>
  <c r="V669" i="1" s="1"/>
  <c r="V670" i="1" a="1"/>
  <c r="V670" i="1" s="1"/>
  <c r="V671" i="1" a="1"/>
  <c r="V671" i="1" s="1"/>
  <c r="V672" i="1" a="1"/>
  <c r="V672" i="1" s="1"/>
  <c r="V673" i="1" a="1"/>
  <c r="V673" i="1" s="1"/>
  <c r="V674" i="1" a="1"/>
  <c r="V674" i="1" s="1"/>
  <c r="V675" i="1" a="1"/>
  <c r="V675" i="1" s="1"/>
  <c r="V676" i="1" a="1"/>
  <c r="V676" i="1" s="1"/>
  <c r="V677" i="1" a="1"/>
  <c r="V677" i="1" s="1"/>
  <c r="V678" i="1" a="1"/>
  <c r="V678" i="1" s="1"/>
  <c r="V679" i="1" a="1"/>
  <c r="V679" i="1" s="1"/>
  <c r="V680" i="1" a="1"/>
  <c r="V680" i="1" s="1"/>
  <c r="V681" i="1" a="1"/>
  <c r="V681" i="1" s="1"/>
  <c r="V682" i="1" a="1"/>
  <c r="V682" i="1" s="1"/>
  <c r="V683" i="1" a="1"/>
  <c r="V683" i="1" s="1"/>
  <c r="V684" i="1" a="1"/>
  <c r="V684" i="1" s="1"/>
  <c r="V685" i="1" a="1"/>
  <c r="V685" i="1" s="1"/>
  <c r="V686" i="1" a="1"/>
  <c r="V686" i="1" s="1"/>
  <c r="V687" i="1" a="1"/>
  <c r="V687" i="1" s="1"/>
  <c r="V688" i="1" a="1"/>
  <c r="V688" i="1" s="1"/>
  <c r="V689" i="1" a="1"/>
  <c r="V689" i="1" s="1"/>
  <c r="V690" i="1" a="1"/>
  <c r="V690" i="1" s="1"/>
  <c r="V691" i="1" a="1"/>
  <c r="V691" i="1" s="1"/>
  <c r="V692" i="1" a="1"/>
  <c r="V692" i="1" s="1"/>
  <c r="V693" i="1" a="1"/>
  <c r="V693" i="1" s="1"/>
  <c r="V694" i="1" a="1"/>
  <c r="V694" i="1" s="1"/>
  <c r="V695" i="1" a="1"/>
  <c r="V695" i="1" s="1"/>
  <c r="V696" i="1" a="1"/>
  <c r="V696" i="1" s="1"/>
  <c r="V697" i="1" a="1"/>
  <c r="V697" i="1" s="1"/>
  <c r="V698" i="1" a="1"/>
  <c r="V698" i="1" s="1"/>
  <c r="V699" i="1" a="1"/>
  <c r="V699" i="1" s="1"/>
  <c r="V700" i="1" a="1"/>
  <c r="V700" i="1" s="1"/>
  <c r="V701" i="1" a="1"/>
  <c r="V701" i="1" s="1"/>
  <c r="V702" i="1" a="1"/>
  <c r="V702" i="1" s="1"/>
  <c r="V703" i="1" a="1"/>
  <c r="V703" i="1" s="1"/>
  <c r="V704" i="1" a="1"/>
  <c r="V704" i="1" s="1"/>
  <c r="V705" i="1" a="1"/>
  <c r="V705" i="1" s="1"/>
  <c r="V706" i="1" a="1"/>
  <c r="V706" i="1" s="1"/>
  <c r="V707" i="1" a="1"/>
  <c r="V707" i="1" s="1"/>
  <c r="V708" i="1" a="1"/>
  <c r="V708" i="1" s="1"/>
  <c r="V709" i="1" a="1"/>
  <c r="V709" i="1" s="1"/>
  <c r="V710" i="1" a="1"/>
  <c r="V710" i="1" s="1"/>
  <c r="V711" i="1" a="1"/>
  <c r="V711" i="1" s="1"/>
  <c r="V712" i="1" a="1"/>
  <c r="V712" i="1" s="1"/>
  <c r="V713" i="1" a="1"/>
  <c r="V713" i="1" s="1"/>
  <c r="V714" i="1" a="1"/>
  <c r="V714" i="1" s="1"/>
  <c r="V715" i="1" a="1"/>
  <c r="V715" i="1" s="1"/>
  <c r="V716" i="1" a="1"/>
  <c r="V716" i="1" s="1"/>
  <c r="V717" i="1" a="1"/>
  <c r="V717" i="1" s="1"/>
  <c r="V718" i="1" a="1"/>
  <c r="V718" i="1" s="1"/>
  <c r="V719" i="1" a="1"/>
  <c r="V719" i="1" s="1"/>
  <c r="V720" i="1" a="1"/>
  <c r="V720" i="1" s="1"/>
  <c r="V721" i="1" a="1"/>
  <c r="V721" i="1" s="1"/>
  <c r="V722" i="1" a="1"/>
  <c r="V722" i="1" s="1"/>
  <c r="V723" i="1" a="1"/>
  <c r="V723" i="1" s="1"/>
  <c r="V724" i="1" a="1"/>
  <c r="V724" i="1" s="1"/>
  <c r="V725" i="1" a="1"/>
  <c r="V725" i="1" s="1"/>
  <c r="V726" i="1" a="1"/>
  <c r="V726" i="1" s="1"/>
  <c r="V727" i="1" a="1"/>
  <c r="V727" i="1" s="1"/>
  <c r="V728" i="1" a="1"/>
  <c r="V728" i="1" s="1"/>
  <c r="V729" i="1" a="1"/>
  <c r="V729" i="1" s="1"/>
  <c r="V730" i="1" a="1"/>
  <c r="V730" i="1" s="1"/>
  <c r="V731" i="1" a="1"/>
  <c r="V731" i="1" s="1"/>
  <c r="V732" i="1" a="1"/>
  <c r="V732" i="1" s="1"/>
  <c r="V733" i="1" a="1"/>
  <c r="V733" i="1" s="1"/>
  <c r="V734" i="1" a="1"/>
  <c r="V734" i="1" s="1"/>
  <c r="V735" i="1" a="1"/>
  <c r="V735" i="1" s="1"/>
  <c r="V736" i="1" a="1"/>
  <c r="V736" i="1" s="1"/>
  <c r="V737" i="1" a="1"/>
  <c r="V737" i="1" s="1"/>
  <c r="V738" i="1" a="1"/>
  <c r="V738" i="1" s="1"/>
  <c r="V739" i="1" a="1"/>
  <c r="V739" i="1" s="1"/>
  <c r="V740" i="1" a="1"/>
  <c r="V740" i="1" s="1"/>
  <c r="V741" i="1" a="1"/>
  <c r="V741" i="1" s="1"/>
  <c r="V742" i="1" a="1"/>
  <c r="V742" i="1" s="1"/>
  <c r="V743" i="1" a="1"/>
  <c r="V743" i="1" s="1"/>
  <c r="V744" i="1" a="1"/>
  <c r="V744" i="1" s="1"/>
  <c r="V745" i="1" a="1"/>
  <c r="V745" i="1" s="1"/>
  <c r="V746" i="1" a="1"/>
  <c r="V746" i="1" s="1"/>
  <c r="V747" i="1" a="1"/>
  <c r="V747" i="1" s="1"/>
  <c r="V748" i="1" a="1"/>
  <c r="V748" i="1" s="1"/>
  <c r="V749" i="1" a="1"/>
  <c r="V749" i="1" s="1"/>
  <c r="V750" i="1" a="1"/>
  <c r="V750" i="1" s="1"/>
  <c r="V751" i="1" a="1"/>
  <c r="V751" i="1" s="1"/>
  <c r="V752" i="1" a="1"/>
  <c r="V752" i="1" s="1"/>
  <c r="V753" i="1" a="1"/>
  <c r="V753" i="1" s="1"/>
  <c r="V754" i="1" a="1"/>
  <c r="V754" i="1" s="1"/>
  <c r="V755" i="1" a="1"/>
  <c r="V755" i="1" s="1"/>
  <c r="V756" i="1" a="1"/>
  <c r="V756" i="1" s="1"/>
  <c r="V757" i="1" a="1"/>
  <c r="V757" i="1" s="1"/>
  <c r="V758" i="1" a="1"/>
  <c r="V758" i="1" s="1"/>
  <c r="V759" i="1" a="1"/>
  <c r="V759" i="1" s="1"/>
  <c r="V760" i="1" a="1"/>
  <c r="V760" i="1" s="1"/>
  <c r="V761" i="1" a="1"/>
  <c r="V761" i="1" s="1"/>
  <c r="V762" i="1" a="1"/>
  <c r="V762" i="1" s="1"/>
  <c r="V763" i="1" a="1"/>
  <c r="V763" i="1" s="1"/>
  <c r="V764" i="1" a="1"/>
  <c r="V764" i="1" s="1"/>
  <c r="V765" i="1" a="1"/>
  <c r="V765" i="1" s="1"/>
  <c r="V766" i="1" a="1"/>
  <c r="V766" i="1" s="1"/>
  <c r="V767" i="1" a="1"/>
  <c r="V767" i="1" s="1"/>
  <c r="V768" i="1" a="1"/>
  <c r="V768" i="1" s="1"/>
  <c r="V769" i="1" a="1"/>
  <c r="V769" i="1" s="1"/>
  <c r="V770" i="1" a="1"/>
  <c r="V770" i="1" s="1"/>
  <c r="V771" i="1" a="1"/>
  <c r="V771" i="1" s="1"/>
  <c r="V772" i="1" a="1"/>
  <c r="V772" i="1" s="1"/>
  <c r="V773" i="1" a="1"/>
  <c r="V773" i="1" s="1"/>
  <c r="V774" i="1" a="1"/>
  <c r="V774" i="1" s="1"/>
  <c r="V775" i="1" a="1"/>
  <c r="V775" i="1" s="1"/>
  <c r="V776" i="1" a="1"/>
  <c r="V776" i="1" s="1"/>
  <c r="V777" i="1" a="1"/>
  <c r="V777" i="1" s="1"/>
  <c r="V778" i="1" a="1"/>
  <c r="V778" i="1" s="1"/>
  <c r="V779" i="1" a="1"/>
  <c r="V779" i="1" s="1"/>
  <c r="V780" i="1" a="1"/>
  <c r="V780" i="1" s="1"/>
  <c r="V781" i="1" a="1"/>
  <c r="V781" i="1" s="1"/>
  <c r="V782" i="1" a="1"/>
  <c r="V782" i="1" s="1"/>
  <c r="V783" i="1" a="1"/>
  <c r="V783" i="1" s="1"/>
  <c r="V784" i="1" a="1"/>
  <c r="V784" i="1" s="1"/>
  <c r="V785" i="1" a="1"/>
  <c r="V785" i="1" s="1"/>
  <c r="V786" i="1" a="1"/>
  <c r="V786" i="1" s="1"/>
  <c r="V787" i="1" a="1"/>
  <c r="V787" i="1" s="1"/>
  <c r="V788" i="1" a="1"/>
  <c r="V788" i="1" s="1"/>
  <c r="V789" i="1" a="1"/>
  <c r="V789" i="1" s="1"/>
  <c r="V790" i="1" a="1"/>
  <c r="V790" i="1" s="1"/>
  <c r="V791" i="1" a="1"/>
  <c r="V791" i="1" s="1"/>
  <c r="V792" i="1" a="1"/>
  <c r="V792" i="1" s="1"/>
  <c r="V793" i="1" a="1"/>
  <c r="V793" i="1" s="1"/>
  <c r="V794" i="1" a="1"/>
  <c r="V794" i="1" s="1"/>
  <c r="V795" i="1" a="1"/>
  <c r="V795" i="1" s="1"/>
  <c r="V796" i="1" a="1"/>
  <c r="V796" i="1" s="1"/>
  <c r="V797" i="1" a="1"/>
  <c r="V797" i="1" s="1"/>
  <c r="V798" i="1" a="1"/>
  <c r="V798" i="1" s="1"/>
  <c r="V799" i="1" a="1"/>
  <c r="V799" i="1" s="1"/>
  <c r="V800" i="1" a="1"/>
  <c r="V800" i="1" s="1"/>
  <c r="V801" i="1" a="1"/>
  <c r="V801" i="1" s="1"/>
  <c r="V802" i="1" a="1"/>
  <c r="V802" i="1" s="1"/>
  <c r="V803" i="1" a="1"/>
  <c r="V803" i="1" s="1"/>
  <c r="V804" i="1" a="1"/>
  <c r="V804" i="1" s="1"/>
  <c r="V805" i="1" a="1"/>
  <c r="V805" i="1" s="1"/>
  <c r="V806" i="1" a="1"/>
  <c r="V806" i="1" s="1"/>
  <c r="V807" i="1" a="1"/>
  <c r="V807" i="1" s="1"/>
  <c r="V808" i="1" a="1"/>
  <c r="V808" i="1" s="1"/>
  <c r="V809" i="1" a="1"/>
  <c r="V809" i="1" s="1"/>
  <c r="V810" i="1" a="1"/>
  <c r="V810" i="1" s="1"/>
  <c r="V811" i="1" a="1"/>
  <c r="V811" i="1" s="1"/>
  <c r="V812" i="1" a="1"/>
  <c r="V812" i="1" s="1"/>
  <c r="V813" i="1" a="1"/>
  <c r="V813" i="1" s="1"/>
  <c r="V814" i="1" a="1"/>
  <c r="V814" i="1" s="1"/>
  <c r="V815" i="1" a="1"/>
  <c r="V815" i="1" s="1"/>
  <c r="V816" i="1" a="1"/>
  <c r="V816" i="1" s="1"/>
  <c r="V817" i="1" a="1"/>
  <c r="V817" i="1" s="1"/>
  <c r="V818" i="1" a="1"/>
  <c r="V818" i="1" s="1"/>
  <c r="V819" i="1" a="1"/>
  <c r="V819" i="1" s="1"/>
  <c r="V820" i="1" a="1"/>
  <c r="V820" i="1" s="1"/>
  <c r="V821" i="1" a="1"/>
  <c r="V821" i="1" s="1"/>
  <c r="V822" i="1" a="1"/>
  <c r="V822" i="1" s="1"/>
  <c r="V823" i="1" a="1"/>
  <c r="V823" i="1" s="1"/>
  <c r="V824" i="1" a="1"/>
  <c r="V824" i="1" s="1"/>
  <c r="V825" i="1" a="1"/>
  <c r="V825" i="1" s="1"/>
  <c r="V826" i="1" a="1"/>
  <c r="V826" i="1" s="1"/>
  <c r="V827" i="1" a="1"/>
  <c r="V827" i="1" s="1"/>
  <c r="V828" i="1" a="1"/>
  <c r="V828" i="1" s="1"/>
  <c r="V829" i="1" a="1"/>
  <c r="V829" i="1" s="1"/>
  <c r="V830" i="1" a="1"/>
  <c r="V830" i="1" s="1"/>
  <c r="V831" i="1" a="1"/>
  <c r="V831" i="1" s="1"/>
  <c r="V832" i="1" a="1"/>
  <c r="V832" i="1" s="1"/>
  <c r="V833" i="1" a="1"/>
  <c r="V833" i="1" s="1"/>
  <c r="V834" i="1" a="1"/>
  <c r="V834" i="1" s="1"/>
  <c r="V835" i="1" a="1"/>
  <c r="V835" i="1" s="1"/>
  <c r="V836" i="1" a="1"/>
  <c r="V836" i="1" s="1"/>
  <c r="V837" i="1" a="1"/>
  <c r="V837" i="1" s="1"/>
  <c r="V838" i="1" a="1"/>
  <c r="V838" i="1" s="1"/>
  <c r="V839" i="1" a="1"/>
  <c r="V839" i="1" s="1"/>
  <c r="V840" i="1" a="1"/>
  <c r="V840" i="1" s="1"/>
  <c r="V841" i="1" a="1"/>
  <c r="V841" i="1" s="1"/>
  <c r="V842" i="1" a="1"/>
  <c r="V842" i="1" s="1"/>
  <c r="V843" i="1" a="1"/>
  <c r="V843" i="1" s="1"/>
  <c r="V844" i="1" a="1"/>
  <c r="V844" i="1" s="1"/>
  <c r="V845" i="1" a="1"/>
  <c r="V845" i="1" s="1"/>
  <c r="V846" i="1" a="1"/>
  <c r="V846" i="1" s="1"/>
  <c r="V847" i="1" a="1"/>
  <c r="V847" i="1" s="1"/>
  <c r="V848" i="1" a="1"/>
  <c r="V848" i="1" s="1"/>
  <c r="V849" i="1" a="1"/>
  <c r="V849" i="1" s="1"/>
  <c r="V850" i="1" a="1"/>
  <c r="V850" i="1" s="1"/>
  <c r="V851" i="1" a="1"/>
  <c r="V851" i="1" s="1"/>
  <c r="V852" i="1" a="1"/>
  <c r="V852" i="1" s="1"/>
  <c r="V853" i="1" a="1"/>
  <c r="V853" i="1" s="1"/>
  <c r="V854" i="1" a="1"/>
  <c r="V854" i="1" s="1"/>
  <c r="V855" i="1" a="1"/>
  <c r="V855" i="1" s="1"/>
  <c r="V856" i="1" a="1"/>
  <c r="V856" i="1" s="1"/>
  <c r="V857" i="1" a="1"/>
  <c r="V857" i="1" s="1"/>
  <c r="V858" i="1" a="1"/>
  <c r="V858" i="1" s="1"/>
  <c r="V859" i="1" a="1"/>
  <c r="V859" i="1" s="1"/>
  <c r="V860" i="1" a="1"/>
  <c r="V860" i="1" s="1"/>
  <c r="V861" i="1" a="1"/>
  <c r="V861" i="1" s="1"/>
  <c r="V862" i="1" a="1"/>
  <c r="V862" i="1" s="1"/>
  <c r="V863" i="1" a="1"/>
  <c r="V863" i="1" s="1"/>
  <c r="V864" i="1" a="1"/>
  <c r="V864" i="1" s="1"/>
  <c r="V865" i="1" a="1"/>
  <c r="V865" i="1" s="1"/>
  <c r="V866" i="1" a="1"/>
  <c r="V866" i="1" s="1"/>
  <c r="V867" i="1" a="1"/>
  <c r="V867" i="1" s="1"/>
  <c r="V868" i="1" a="1"/>
  <c r="V868" i="1" s="1"/>
  <c r="V869" i="1" a="1"/>
  <c r="V869" i="1" s="1"/>
  <c r="V870" i="1" a="1"/>
  <c r="V870" i="1" s="1"/>
  <c r="V871" i="1" a="1"/>
  <c r="V871" i="1" s="1"/>
  <c r="V872" i="1" a="1"/>
  <c r="V872" i="1" s="1"/>
  <c r="V873" i="1" a="1"/>
  <c r="V873" i="1" s="1"/>
  <c r="V874" i="1" a="1"/>
  <c r="V874" i="1" s="1"/>
  <c r="V875" i="1" a="1"/>
  <c r="V875" i="1" s="1"/>
  <c r="V876" i="1" a="1"/>
  <c r="V876" i="1" s="1"/>
  <c r="V877" i="1" a="1"/>
  <c r="V877" i="1" s="1"/>
  <c r="V878" i="1" a="1"/>
  <c r="V878" i="1" s="1"/>
  <c r="V879" i="1" a="1"/>
  <c r="V879" i="1" s="1"/>
  <c r="V880" i="1" a="1"/>
  <c r="V880" i="1" s="1"/>
  <c r="V881" i="1" a="1"/>
  <c r="V881" i="1" s="1"/>
  <c r="V882" i="1" a="1"/>
  <c r="V882" i="1" s="1"/>
  <c r="V883" i="1" a="1"/>
  <c r="V883" i="1" s="1"/>
  <c r="V884" i="1" a="1"/>
  <c r="V884" i="1" s="1"/>
  <c r="V885" i="1" a="1"/>
  <c r="V885" i="1" s="1"/>
  <c r="V886" i="1" a="1"/>
  <c r="V886" i="1" s="1"/>
  <c r="V887" i="1" a="1"/>
  <c r="V887" i="1" s="1"/>
  <c r="V888" i="1" a="1"/>
  <c r="V888" i="1" s="1"/>
  <c r="V889" i="1" a="1"/>
  <c r="V889" i="1" s="1"/>
  <c r="V890" i="1" a="1"/>
  <c r="V890" i="1" s="1"/>
  <c r="V891" i="1" a="1"/>
  <c r="V891" i="1" s="1"/>
  <c r="V892" i="1" a="1"/>
  <c r="V892" i="1" s="1"/>
  <c r="V893" i="1" a="1"/>
  <c r="V893" i="1" s="1"/>
  <c r="V894" i="1" a="1"/>
  <c r="V894" i="1" s="1"/>
  <c r="V895" i="1" a="1"/>
  <c r="V895" i="1" s="1"/>
  <c r="V896" i="1" a="1"/>
  <c r="V896" i="1" s="1"/>
  <c r="V897" i="1" a="1"/>
  <c r="V897" i="1" s="1"/>
  <c r="V898" i="1" a="1"/>
  <c r="V898" i="1" s="1"/>
  <c r="V899" i="1" a="1"/>
  <c r="V899" i="1" s="1"/>
  <c r="V900" i="1" a="1"/>
  <c r="V900" i="1" s="1"/>
  <c r="V901" i="1" a="1"/>
  <c r="V901" i="1" s="1"/>
  <c r="V902" i="1" a="1"/>
  <c r="V902" i="1" s="1"/>
  <c r="V903" i="1" a="1"/>
  <c r="V903" i="1" s="1"/>
  <c r="V904" i="1" a="1"/>
  <c r="V904" i="1" s="1"/>
  <c r="V905" i="1" a="1"/>
  <c r="V905" i="1" s="1"/>
  <c r="V906" i="1" a="1"/>
  <c r="V906" i="1" s="1"/>
  <c r="V907" i="1" a="1"/>
  <c r="V907" i="1" s="1"/>
  <c r="V908" i="1" a="1"/>
  <c r="V908" i="1" s="1"/>
  <c r="V909" i="1" a="1"/>
  <c r="V909" i="1" s="1"/>
  <c r="V910" i="1" a="1"/>
  <c r="V910" i="1" s="1"/>
  <c r="V911" i="1" a="1"/>
  <c r="V911" i="1" s="1"/>
  <c r="V912" i="1" a="1"/>
  <c r="V912" i="1" s="1"/>
  <c r="V913" i="1" a="1"/>
  <c r="V913" i="1" s="1"/>
  <c r="V914" i="1" a="1"/>
  <c r="V914" i="1" s="1"/>
  <c r="V915" i="1" a="1"/>
  <c r="V915" i="1" s="1"/>
  <c r="V916" i="1" a="1"/>
  <c r="V916" i="1" s="1"/>
  <c r="V917" i="1" a="1"/>
  <c r="V917" i="1" s="1"/>
  <c r="V918" i="1" a="1"/>
  <c r="V918" i="1" s="1"/>
  <c r="V919" i="1" a="1"/>
  <c r="V919" i="1" s="1"/>
  <c r="V920" i="1" a="1"/>
  <c r="V920" i="1" s="1"/>
  <c r="V921" i="1" a="1"/>
  <c r="V921" i="1" s="1"/>
  <c r="V922" i="1" a="1"/>
  <c r="V922" i="1" s="1"/>
  <c r="V923" i="1" a="1"/>
  <c r="V923" i="1" s="1"/>
  <c r="V924" i="1" a="1"/>
  <c r="V924" i="1" s="1"/>
  <c r="V925" i="1" a="1"/>
  <c r="V925" i="1" s="1"/>
  <c r="V926" i="1" a="1"/>
  <c r="V926" i="1" s="1"/>
  <c r="V927" i="1" a="1"/>
  <c r="V927" i="1" s="1"/>
  <c r="V928" i="1" a="1"/>
  <c r="V928" i="1" s="1"/>
  <c r="V929" i="1" a="1"/>
  <c r="V929" i="1" s="1"/>
  <c r="V930" i="1" a="1"/>
  <c r="V930" i="1" s="1"/>
  <c r="V931" i="1" a="1"/>
  <c r="V931" i="1" s="1"/>
  <c r="V932" i="1" a="1"/>
  <c r="V932" i="1" s="1"/>
  <c r="V933" i="1" a="1"/>
  <c r="V933" i="1" s="1"/>
  <c r="V934" i="1" a="1"/>
  <c r="V934" i="1" s="1"/>
  <c r="V935" i="1" a="1"/>
  <c r="V935" i="1" s="1"/>
  <c r="V936" i="1" a="1"/>
  <c r="V936" i="1" s="1"/>
  <c r="V937" i="1" a="1"/>
  <c r="V937" i="1" s="1"/>
  <c r="V938" i="1" a="1"/>
  <c r="V938" i="1" s="1"/>
  <c r="V939" i="1" a="1"/>
  <c r="V939" i="1" s="1"/>
  <c r="V940" i="1" a="1"/>
  <c r="V940" i="1" s="1"/>
  <c r="V941" i="1" a="1"/>
  <c r="V941" i="1" s="1"/>
  <c r="V942" i="1" a="1"/>
  <c r="V942" i="1" s="1"/>
  <c r="V943" i="1" a="1"/>
  <c r="V943" i="1" s="1"/>
  <c r="V944" i="1" a="1"/>
  <c r="V944" i="1" s="1"/>
  <c r="V945" i="1" a="1"/>
  <c r="V945" i="1" s="1"/>
  <c r="V946" i="1" a="1"/>
  <c r="V946" i="1" s="1"/>
  <c r="V947" i="1" a="1"/>
  <c r="V947" i="1" s="1"/>
  <c r="V948" i="1" a="1"/>
  <c r="V948" i="1" s="1"/>
  <c r="V949" i="1" a="1"/>
  <c r="V949" i="1" s="1"/>
  <c r="V950" i="1" a="1"/>
  <c r="V950" i="1" s="1"/>
  <c r="V951" i="1" a="1"/>
  <c r="V951" i="1" s="1"/>
  <c r="V952" i="1" a="1"/>
  <c r="V952" i="1" s="1"/>
  <c r="V953" i="1" a="1"/>
  <c r="V953" i="1" s="1"/>
  <c r="V954" i="1" a="1"/>
  <c r="V954" i="1" s="1"/>
  <c r="V955" i="1" a="1"/>
  <c r="V955" i="1" s="1"/>
  <c r="V956" i="1" a="1"/>
  <c r="V956" i="1" s="1"/>
  <c r="V957" i="1" a="1"/>
  <c r="V957" i="1" s="1"/>
  <c r="V958" i="1" a="1"/>
  <c r="V958" i="1" s="1"/>
  <c r="V959" i="1" a="1"/>
  <c r="V959" i="1" s="1"/>
  <c r="V960" i="1" a="1"/>
  <c r="V960" i="1" s="1"/>
  <c r="V961" i="1" a="1"/>
  <c r="V961" i="1" s="1"/>
  <c r="V962" i="1" a="1"/>
  <c r="V962" i="1" s="1"/>
  <c r="V963" i="1" a="1"/>
  <c r="V963" i="1" s="1"/>
  <c r="V964" i="1" a="1"/>
  <c r="V964" i="1" s="1"/>
  <c r="V965" i="1" a="1"/>
  <c r="V965" i="1" s="1"/>
  <c r="V966" i="1" a="1"/>
  <c r="V966" i="1" s="1"/>
  <c r="V967" i="1" a="1"/>
  <c r="V967" i="1" s="1"/>
  <c r="V968" i="1" a="1"/>
  <c r="V968" i="1" s="1"/>
  <c r="V969" i="1" a="1"/>
  <c r="V969" i="1" s="1"/>
  <c r="V970" i="1" a="1"/>
  <c r="V970" i="1" s="1"/>
  <c r="V971" i="1" a="1"/>
  <c r="V971" i="1" s="1"/>
  <c r="V972" i="1" a="1"/>
  <c r="V972" i="1" s="1"/>
  <c r="V973" i="1" a="1"/>
  <c r="V973" i="1" s="1"/>
  <c r="V974" i="1" a="1"/>
  <c r="V974" i="1" s="1"/>
  <c r="V975" i="1" a="1"/>
  <c r="V975" i="1" s="1"/>
  <c r="V976" i="1" a="1"/>
  <c r="V976" i="1" s="1"/>
  <c r="V977" i="1" a="1"/>
  <c r="V977" i="1" s="1"/>
  <c r="V978" i="1" a="1"/>
  <c r="V978" i="1" s="1"/>
  <c r="V979" i="1" a="1"/>
  <c r="V979" i="1" s="1"/>
  <c r="V980" i="1" a="1"/>
  <c r="V980" i="1" s="1"/>
  <c r="V981" i="1" a="1"/>
  <c r="V981" i="1" s="1"/>
  <c r="V982" i="1" a="1"/>
  <c r="V982" i="1" s="1"/>
  <c r="V983" i="1" a="1"/>
  <c r="V983" i="1" s="1"/>
  <c r="V984" i="1" a="1"/>
  <c r="V984" i="1" s="1"/>
  <c r="V985" i="1" a="1"/>
  <c r="V985" i="1" s="1"/>
  <c r="V986" i="1" a="1"/>
  <c r="V986" i="1" s="1"/>
  <c r="V987" i="1" a="1"/>
  <c r="V987" i="1" s="1"/>
  <c r="V988" i="1" a="1"/>
  <c r="V988" i="1" s="1"/>
  <c r="V989" i="1" a="1"/>
  <c r="V989" i="1" s="1"/>
  <c r="V990" i="1" a="1"/>
  <c r="V990" i="1" s="1"/>
  <c r="V991" i="1" a="1"/>
  <c r="V991" i="1" s="1"/>
  <c r="V992" i="1" a="1"/>
  <c r="V992" i="1" s="1"/>
  <c r="V994" i="1" a="1"/>
  <c r="V994" i="1" s="1"/>
  <c r="V995" i="1" a="1"/>
  <c r="V995" i="1" s="1"/>
  <c r="V996" i="1" a="1"/>
  <c r="V996" i="1" s="1"/>
  <c r="V997" i="1" a="1"/>
  <c r="V997" i="1" s="1"/>
  <c r="V998" i="1" a="1"/>
  <c r="V998" i="1" s="1"/>
  <c r="V999" i="1" a="1"/>
  <c r="V999" i="1" s="1"/>
  <c r="V1000" i="1" a="1"/>
  <c r="V1000" i="1" s="1"/>
  <c r="V1001" i="1" a="1"/>
  <c r="V1001" i="1" s="1"/>
  <c r="V1002" i="1" a="1"/>
  <c r="V1002" i="1" s="1"/>
  <c r="V1003" i="1" a="1"/>
  <c r="V1003" i="1" s="1"/>
  <c r="V1004" i="1" a="1"/>
  <c r="V1004" i="1" s="1"/>
  <c r="V1005" i="1" a="1"/>
  <c r="V1005" i="1" s="1"/>
  <c r="V1006" i="1" a="1"/>
  <c r="V1006" i="1" s="1"/>
  <c r="V1007" i="1" a="1"/>
  <c r="V1007" i="1" s="1"/>
  <c r="V1008" i="1" a="1"/>
  <c r="V1008" i="1" s="1"/>
  <c r="V1009" i="1" a="1"/>
  <c r="V1009" i="1" s="1"/>
  <c r="V1010" i="1" a="1"/>
  <c r="V1010" i="1" s="1"/>
  <c r="V1011" i="1" a="1"/>
  <c r="V1011" i="1" s="1"/>
  <c r="V1012" i="1" a="1"/>
  <c r="V1012" i="1" s="1"/>
  <c r="V1013" i="1" a="1"/>
  <c r="V1013" i="1" s="1"/>
  <c r="V1014" i="1" a="1"/>
  <c r="V1014" i="1" s="1"/>
  <c r="V1015" i="1" a="1"/>
  <c r="V1015" i="1" s="1"/>
  <c r="V1016" i="1" a="1"/>
  <c r="V1016" i="1" s="1"/>
  <c r="V1017" i="1" a="1"/>
  <c r="V1017" i="1" s="1"/>
  <c r="V1018" i="1" a="1"/>
  <c r="V1018" i="1" s="1"/>
  <c r="V1019" i="1" a="1"/>
  <c r="V1019" i="1" s="1"/>
  <c r="V1020" i="1" a="1"/>
  <c r="V1020" i="1" s="1"/>
  <c r="V1021" i="1" a="1"/>
  <c r="V1021" i="1" s="1"/>
  <c r="V1022" i="1" a="1"/>
  <c r="V1022" i="1" s="1"/>
  <c r="V1023" i="1" a="1"/>
  <c r="V1023" i="1" s="1"/>
  <c r="V1024" i="1" a="1"/>
  <c r="V1024" i="1" s="1"/>
  <c r="V1025" i="1" a="1"/>
  <c r="V1025" i="1" s="1"/>
  <c r="V1026" i="1" a="1"/>
  <c r="V1026" i="1" s="1"/>
  <c r="V1027" i="1" a="1"/>
  <c r="V1027" i="1" s="1"/>
  <c r="V1028" i="1" a="1"/>
  <c r="V1028" i="1" s="1"/>
  <c r="V1029" i="1" a="1"/>
  <c r="V1029" i="1" s="1"/>
  <c r="V1030" i="1" a="1"/>
  <c r="V1030" i="1" s="1"/>
  <c r="V1031" i="1" a="1"/>
  <c r="V1031" i="1" s="1"/>
  <c r="V1032" i="1" a="1"/>
  <c r="V1032" i="1" s="1"/>
  <c r="V1033" i="1" a="1"/>
  <c r="V1033" i="1" s="1"/>
  <c r="V1034" i="1" a="1"/>
  <c r="V1034" i="1" s="1"/>
  <c r="V1035" i="1" a="1"/>
  <c r="V1035" i="1" s="1"/>
  <c r="V1036" i="1" a="1"/>
  <c r="V1036" i="1" s="1"/>
  <c r="V1037" i="1" a="1"/>
  <c r="V1037" i="1" s="1"/>
  <c r="V1038" i="1" a="1"/>
  <c r="V1038" i="1" s="1"/>
  <c r="V1039" i="1" a="1"/>
  <c r="V1039" i="1" s="1"/>
  <c r="V1040" i="1" a="1"/>
  <c r="V1040" i="1" s="1"/>
  <c r="V1041" i="1" a="1"/>
  <c r="V1041" i="1" s="1"/>
  <c r="V1042" i="1" a="1"/>
  <c r="V1042" i="1" s="1"/>
  <c r="V1043" i="1" a="1"/>
  <c r="V1043" i="1" s="1"/>
  <c r="V1044" i="1" a="1"/>
  <c r="V1044" i="1" s="1"/>
  <c r="V1045" i="1" a="1"/>
  <c r="V1045" i="1" s="1"/>
  <c r="V1046" i="1" a="1"/>
  <c r="V1046" i="1" s="1"/>
  <c r="V1047" i="1" a="1"/>
  <c r="V1047" i="1" s="1"/>
  <c r="V1048" i="1" a="1"/>
  <c r="V1048" i="1" s="1"/>
  <c r="V1049" i="1" a="1"/>
  <c r="V1049" i="1" s="1"/>
  <c r="V1050" i="1" a="1"/>
  <c r="V1050" i="1" s="1"/>
  <c r="V1051" i="1" a="1"/>
  <c r="V1051" i="1" s="1"/>
  <c r="V1052" i="1" a="1"/>
  <c r="V1052" i="1" s="1"/>
  <c r="V1053" i="1" a="1"/>
  <c r="V1053" i="1" s="1"/>
  <c r="V1054" i="1" a="1"/>
  <c r="V1054" i="1" s="1"/>
  <c r="V1055" i="1" a="1"/>
  <c r="V1055" i="1" s="1"/>
  <c r="V1056" i="1" a="1"/>
  <c r="V1056" i="1" s="1"/>
  <c r="V1057" i="1" a="1"/>
  <c r="V1057" i="1" s="1"/>
  <c r="V1058" i="1" a="1"/>
  <c r="V1058" i="1" s="1"/>
  <c r="V1059" i="1" a="1"/>
  <c r="V1059" i="1" s="1"/>
  <c r="V1060" i="1" a="1"/>
  <c r="V1060" i="1" s="1"/>
  <c r="V1061" i="1" a="1"/>
  <c r="V1061" i="1" s="1"/>
  <c r="V1062" i="1" a="1"/>
  <c r="V1062" i="1" s="1"/>
  <c r="V1063" i="1" a="1"/>
  <c r="V1063" i="1" s="1"/>
  <c r="V1064" i="1" a="1"/>
  <c r="V1064" i="1" s="1"/>
  <c r="V1065" i="1" a="1"/>
  <c r="V1065" i="1" s="1"/>
  <c r="V1066" i="1" a="1"/>
  <c r="V1066" i="1" s="1"/>
  <c r="V1067" i="1" a="1"/>
  <c r="V1067" i="1" s="1"/>
  <c r="V1068" i="1" a="1"/>
  <c r="V1068" i="1" s="1"/>
  <c r="V1069" i="1" a="1"/>
  <c r="V1069" i="1" s="1"/>
  <c r="V1070" i="1" a="1"/>
  <c r="V1070" i="1" s="1"/>
  <c r="V1071" i="1" a="1"/>
  <c r="V1071" i="1" s="1"/>
  <c r="V1072" i="1" a="1"/>
  <c r="V1072" i="1" s="1"/>
  <c r="V1073" i="1" a="1"/>
  <c r="V1073" i="1" s="1"/>
  <c r="V1074" i="1" a="1"/>
  <c r="V1074" i="1" s="1"/>
  <c r="V1075" i="1" a="1"/>
  <c r="V1075" i="1" s="1"/>
  <c r="V1076" i="1" a="1"/>
  <c r="V1076" i="1" s="1"/>
  <c r="V1077" i="1" a="1"/>
  <c r="V1077" i="1" s="1"/>
  <c r="V1078" i="1" a="1"/>
  <c r="V1078" i="1" s="1"/>
  <c r="V1079" i="1" a="1"/>
  <c r="V1079" i="1" s="1"/>
  <c r="V1080" i="1" a="1"/>
  <c r="V1080" i="1" s="1"/>
  <c r="V1081" i="1" a="1"/>
  <c r="V1081" i="1" s="1"/>
  <c r="V1082" i="1" a="1"/>
  <c r="V1082" i="1" s="1"/>
  <c r="V1083" i="1" a="1"/>
  <c r="V1083" i="1" s="1"/>
  <c r="V1084" i="1" a="1"/>
  <c r="V1084" i="1" s="1"/>
  <c r="V1085" i="1" a="1"/>
  <c r="V1085" i="1" s="1"/>
  <c r="V1086" i="1" a="1"/>
  <c r="V1086" i="1" s="1"/>
  <c r="V1087" i="1" a="1"/>
  <c r="V1087" i="1" s="1"/>
  <c r="V1088" i="1" a="1"/>
  <c r="V1088" i="1" s="1"/>
  <c r="V1089" i="1" a="1"/>
  <c r="V1089" i="1" s="1"/>
  <c r="V1090" i="1" a="1"/>
  <c r="V1090" i="1" s="1"/>
  <c r="V1091" i="1" a="1"/>
  <c r="V1091" i="1" s="1"/>
  <c r="V1092" i="1" a="1"/>
  <c r="V1092" i="1" s="1"/>
  <c r="V1093" i="1" a="1"/>
  <c r="V1093" i="1" s="1"/>
  <c r="V1094" i="1" a="1"/>
  <c r="V1094" i="1" s="1"/>
  <c r="V1095" i="1" a="1"/>
  <c r="V1095" i="1" s="1"/>
  <c r="V1096" i="1" a="1"/>
  <c r="V1096" i="1" s="1"/>
  <c r="V1097" i="1" a="1"/>
  <c r="V1097" i="1" s="1"/>
  <c r="V1098" i="1" a="1"/>
  <c r="V1098" i="1" s="1"/>
  <c r="V1099" i="1" a="1"/>
  <c r="V1099" i="1" s="1"/>
  <c r="V1100" i="1" a="1"/>
  <c r="V1100" i="1" s="1"/>
  <c r="V1101" i="1" a="1"/>
  <c r="V1101" i="1" s="1"/>
  <c r="V1102" i="1" a="1"/>
  <c r="V1102" i="1" s="1"/>
  <c r="V1103" i="1" a="1"/>
  <c r="V1103" i="1" s="1"/>
  <c r="V1104" i="1" a="1"/>
  <c r="V1104" i="1" s="1"/>
  <c r="V1105" i="1" a="1"/>
  <c r="V1105" i="1" s="1"/>
  <c r="V1106" i="1" a="1"/>
  <c r="V1106" i="1" s="1"/>
  <c r="V1107" i="1" a="1"/>
  <c r="V1107" i="1" s="1"/>
  <c r="V1108" i="1" a="1"/>
  <c r="V1108" i="1" s="1"/>
  <c r="V1109" i="1" a="1"/>
  <c r="V1109" i="1" s="1"/>
  <c r="V1110" i="1" a="1"/>
  <c r="V1110" i="1" s="1"/>
  <c r="V1111" i="1" a="1"/>
  <c r="V1111" i="1" s="1"/>
  <c r="V1112" i="1" a="1"/>
  <c r="V1112" i="1" s="1"/>
  <c r="V1113" i="1" a="1"/>
  <c r="V1113" i="1" s="1"/>
  <c r="V1114" i="1" a="1"/>
  <c r="V1114" i="1" s="1"/>
  <c r="V1115" i="1" a="1"/>
  <c r="V1115" i="1" s="1"/>
  <c r="V1116" i="1" a="1"/>
  <c r="V1116" i="1" s="1"/>
  <c r="V1117" i="1" a="1"/>
  <c r="V1117" i="1" s="1"/>
  <c r="V1118" i="1" a="1"/>
  <c r="V1118" i="1" s="1"/>
  <c r="V1119" i="1" a="1"/>
  <c r="V1119" i="1" s="1"/>
  <c r="V1120" i="1" a="1"/>
  <c r="V1120" i="1" s="1"/>
  <c r="V1121" i="1" a="1"/>
  <c r="V1121" i="1" s="1"/>
  <c r="V1122" i="1" a="1"/>
  <c r="V1122" i="1" s="1"/>
  <c r="V1123" i="1" a="1"/>
  <c r="V1123" i="1" s="1"/>
  <c r="V1124" i="1" a="1"/>
  <c r="V1124" i="1" s="1"/>
  <c r="V1125" i="1" a="1"/>
  <c r="V1125" i="1" s="1"/>
  <c r="V1126" i="1" a="1"/>
  <c r="V1126" i="1" s="1"/>
  <c r="V1127" i="1" a="1"/>
  <c r="V1127" i="1" s="1"/>
  <c r="V1128" i="1" a="1"/>
  <c r="V1128" i="1" s="1"/>
  <c r="V1129" i="1" a="1"/>
  <c r="V1129" i="1" s="1"/>
  <c r="V1130" i="1" a="1"/>
  <c r="V1130" i="1" s="1"/>
  <c r="V1131" i="1" a="1"/>
  <c r="V1131" i="1" s="1"/>
  <c r="V1132" i="1" a="1"/>
  <c r="V1132" i="1" s="1"/>
  <c r="V1133" i="1" a="1"/>
  <c r="V1133" i="1" s="1"/>
  <c r="V1134" i="1" a="1"/>
  <c r="V1134" i="1" s="1"/>
  <c r="V1135" i="1" a="1"/>
  <c r="V1135" i="1" s="1"/>
  <c r="V1136" i="1" a="1"/>
  <c r="V1136" i="1" s="1"/>
  <c r="V1137" i="1" a="1"/>
  <c r="V1137" i="1" s="1"/>
  <c r="V1138" i="1" a="1"/>
  <c r="V1138" i="1" s="1"/>
  <c r="V1139" i="1" a="1"/>
  <c r="V1139" i="1" s="1"/>
  <c r="V1140" i="1" a="1"/>
  <c r="V1140" i="1" s="1"/>
  <c r="V1141" i="1" a="1"/>
  <c r="V1141" i="1" s="1"/>
  <c r="V1142" i="1" a="1"/>
  <c r="V1142" i="1" s="1"/>
  <c r="V1143" i="1" a="1"/>
  <c r="V1143" i="1" s="1"/>
  <c r="V1144" i="1" a="1"/>
  <c r="V1144" i="1" s="1"/>
  <c r="V1145" i="1" a="1"/>
  <c r="V1145" i="1" s="1"/>
  <c r="V1146" i="1" a="1"/>
  <c r="V1146" i="1" s="1"/>
  <c r="V1147" i="1" a="1"/>
  <c r="V1147" i="1" s="1"/>
  <c r="V1148" i="1" a="1"/>
  <c r="V1148" i="1" s="1"/>
  <c r="V1149" i="1" a="1"/>
  <c r="V1149" i="1" s="1"/>
  <c r="V1150" i="1" a="1"/>
  <c r="V1150" i="1" s="1"/>
  <c r="V1151" i="1" a="1"/>
  <c r="V1151" i="1" s="1"/>
  <c r="V1152" i="1" a="1"/>
  <c r="V1152" i="1" s="1"/>
  <c r="V1153" i="1" a="1"/>
  <c r="V1153" i="1" s="1"/>
  <c r="V1154" i="1" a="1"/>
  <c r="V1154" i="1" s="1"/>
  <c r="V1155" i="1" a="1"/>
  <c r="V1155" i="1" s="1"/>
  <c r="V1156" i="1" a="1"/>
  <c r="V1156" i="1" s="1"/>
  <c r="V1157" i="1" a="1"/>
  <c r="V1157" i="1" s="1"/>
  <c r="V1158" i="1" a="1"/>
  <c r="V1158" i="1" s="1"/>
  <c r="V1159" i="1" a="1"/>
  <c r="V1159" i="1" s="1"/>
  <c r="V1160" i="1" a="1"/>
  <c r="V1160" i="1" s="1"/>
  <c r="V1161" i="1" a="1"/>
  <c r="V1161" i="1" s="1"/>
  <c r="V1162" i="1" a="1"/>
  <c r="V1162" i="1" s="1"/>
  <c r="V1163" i="1" a="1"/>
  <c r="V1163" i="1" s="1"/>
  <c r="V1164" i="1" a="1"/>
  <c r="V1164" i="1" s="1"/>
  <c r="V1165" i="1" a="1"/>
  <c r="V1165" i="1" s="1"/>
  <c r="V1166" i="1" a="1"/>
  <c r="V1166" i="1" s="1"/>
  <c r="V1167" i="1" a="1"/>
  <c r="V1167" i="1" s="1"/>
  <c r="V1168" i="1" a="1"/>
  <c r="V1168" i="1" s="1"/>
  <c r="V1169" i="1" a="1"/>
  <c r="V1169" i="1" s="1"/>
  <c r="V1170" i="1" a="1"/>
  <c r="V1170" i="1" s="1"/>
  <c r="V1171" i="1" a="1"/>
  <c r="V1171" i="1" s="1"/>
  <c r="V1172" i="1" a="1"/>
  <c r="V1172" i="1" s="1"/>
  <c r="V1173" i="1" a="1"/>
  <c r="V1173" i="1" s="1"/>
  <c r="V1174" i="1" a="1"/>
  <c r="V1174" i="1" s="1"/>
  <c r="V1175" i="1" a="1"/>
  <c r="V1175" i="1" s="1"/>
  <c r="V1176" i="1" a="1"/>
  <c r="V1176" i="1" s="1"/>
  <c r="V1177" i="1" a="1"/>
  <c r="V1177" i="1" s="1"/>
  <c r="V1178" i="1" a="1"/>
  <c r="V1178" i="1" s="1"/>
  <c r="V1179" i="1" a="1"/>
  <c r="V1179" i="1" s="1"/>
  <c r="V1180" i="1" a="1"/>
  <c r="V1180" i="1" s="1"/>
  <c r="V1181" i="1" a="1"/>
  <c r="V1181" i="1" s="1"/>
  <c r="V1182" i="1" a="1"/>
  <c r="V1182" i="1" s="1"/>
  <c r="V1183" i="1" a="1"/>
  <c r="V1183" i="1" s="1"/>
  <c r="V1184" i="1" a="1"/>
  <c r="V1184" i="1" s="1"/>
  <c r="V1185" i="1" a="1"/>
  <c r="V1185" i="1" s="1"/>
  <c r="V1186" i="1" a="1"/>
  <c r="V1186" i="1" s="1"/>
  <c r="V1187" i="1" a="1"/>
  <c r="V1187" i="1" s="1"/>
  <c r="V1188" i="1" a="1"/>
  <c r="V1188" i="1" s="1"/>
  <c r="V1189" i="1" a="1"/>
  <c r="V1189" i="1" s="1"/>
  <c r="V1190" i="1" a="1"/>
  <c r="V1190" i="1" s="1"/>
  <c r="V1191" i="1" a="1"/>
  <c r="V1191" i="1" s="1"/>
  <c r="V1192" i="1" a="1"/>
  <c r="V1192" i="1" s="1"/>
  <c r="V1193" i="1" a="1"/>
  <c r="V1193" i="1" s="1"/>
  <c r="V1194" i="1" a="1"/>
  <c r="V1194" i="1" s="1"/>
  <c r="V1195" i="1" a="1"/>
  <c r="V1195" i="1" s="1"/>
  <c r="V1196" i="1" a="1"/>
  <c r="V1196" i="1" s="1"/>
  <c r="V1197" i="1" a="1"/>
  <c r="V1197" i="1" s="1"/>
  <c r="V1198" i="1" a="1"/>
  <c r="V1198" i="1" s="1"/>
  <c r="V1199" i="1" a="1"/>
  <c r="V1199" i="1" s="1"/>
  <c r="V1200" i="1" a="1"/>
  <c r="V1200" i="1" s="1"/>
  <c r="V1201" i="1" a="1"/>
  <c r="V1201" i="1" s="1"/>
  <c r="V1202" i="1" a="1"/>
  <c r="V1202" i="1" s="1"/>
  <c r="V1203" i="1" a="1"/>
  <c r="V1203" i="1" s="1"/>
  <c r="V1204" i="1" a="1"/>
  <c r="V1204" i="1" s="1"/>
  <c r="V1205" i="1" a="1"/>
  <c r="V1205" i="1" s="1"/>
  <c r="V1206" i="1" a="1"/>
  <c r="V1206" i="1" s="1"/>
  <c r="V1207" i="1" a="1"/>
  <c r="V1207" i="1" s="1"/>
  <c r="V1208" i="1" a="1"/>
  <c r="V1208" i="1" s="1"/>
  <c r="V1209" i="1" a="1"/>
  <c r="V1209" i="1" s="1"/>
  <c r="V1210" i="1" a="1"/>
  <c r="V1210" i="1" s="1"/>
  <c r="V1211" i="1" a="1"/>
  <c r="V1211" i="1" s="1"/>
  <c r="V1212" i="1" a="1"/>
  <c r="V1212" i="1" s="1"/>
  <c r="V1213" i="1" a="1"/>
  <c r="V1213" i="1" s="1"/>
  <c r="V1214" i="1" a="1"/>
  <c r="V1214" i="1" s="1"/>
  <c r="V1215" i="1" a="1"/>
  <c r="V1215" i="1" s="1"/>
  <c r="V1216" i="1" a="1"/>
  <c r="V1216" i="1" s="1"/>
  <c r="V1217" i="1" a="1"/>
  <c r="V1217" i="1" s="1"/>
  <c r="V1218" i="1" a="1"/>
  <c r="V1218" i="1" s="1"/>
  <c r="V1219" i="1" a="1"/>
  <c r="V1219" i="1" s="1"/>
  <c r="V1220" i="1" a="1"/>
  <c r="V1220" i="1" s="1"/>
  <c r="V1221" i="1" a="1"/>
  <c r="V1221" i="1" s="1"/>
  <c r="V1222" i="1" a="1"/>
  <c r="V1222" i="1" s="1"/>
  <c r="V1223" i="1" a="1"/>
  <c r="V1223" i="1" s="1"/>
  <c r="V1224" i="1" a="1"/>
  <c r="V1224" i="1" s="1"/>
  <c r="V1225" i="1" a="1"/>
  <c r="V1225" i="1" s="1"/>
  <c r="V1226" i="1" a="1"/>
  <c r="V1226" i="1" s="1"/>
  <c r="V1227" i="1" a="1"/>
  <c r="V1227" i="1" s="1"/>
  <c r="V1228" i="1" a="1"/>
  <c r="V1228" i="1" s="1"/>
  <c r="V1229" i="1" a="1"/>
  <c r="V1229" i="1" s="1"/>
  <c r="V1230" i="1" a="1"/>
  <c r="V1230" i="1" s="1"/>
  <c r="V1231" i="1" a="1"/>
  <c r="V1231" i="1" s="1"/>
  <c r="V1232" i="1" a="1"/>
  <c r="V1232" i="1" s="1"/>
  <c r="V1233" i="1" a="1"/>
  <c r="V1233" i="1" s="1"/>
  <c r="V1234" i="1" a="1"/>
  <c r="V1234" i="1" s="1"/>
  <c r="V1235" i="1" a="1"/>
  <c r="V1235" i="1" s="1"/>
  <c r="V1236" i="1" a="1"/>
  <c r="V1236" i="1" s="1"/>
  <c r="V1237" i="1" a="1"/>
  <c r="V1237" i="1" s="1"/>
  <c r="V1238" i="1" a="1"/>
  <c r="V1238" i="1" s="1"/>
  <c r="V1239" i="1" a="1"/>
  <c r="V1239" i="1" s="1"/>
  <c r="V1240" i="1" a="1"/>
  <c r="V1240" i="1" s="1"/>
  <c r="V1241" i="1" a="1"/>
  <c r="V1241" i="1" s="1"/>
  <c r="V1242" i="1" a="1"/>
  <c r="V1242" i="1" s="1"/>
  <c r="V1243" i="1" a="1"/>
  <c r="V1243" i="1" s="1"/>
  <c r="V1244" i="1" a="1"/>
  <c r="V1244" i="1" s="1"/>
  <c r="V1245" i="1" a="1"/>
  <c r="V1245" i="1" s="1"/>
  <c r="V1246" i="1" a="1"/>
  <c r="V1246" i="1" s="1"/>
  <c r="V1247" i="1" a="1"/>
  <c r="V1247" i="1" s="1"/>
  <c r="V1248" i="1" a="1"/>
  <c r="V1248" i="1" s="1"/>
  <c r="V1249" i="1" a="1"/>
  <c r="V1249" i="1" s="1"/>
  <c r="V1250" i="1" a="1"/>
  <c r="V1250" i="1" s="1"/>
  <c r="V1251" i="1" a="1"/>
  <c r="V1251" i="1" s="1"/>
  <c r="V1252" i="1" a="1"/>
  <c r="V1252" i="1" s="1"/>
  <c r="V1253" i="1" a="1"/>
  <c r="V1253" i="1" s="1"/>
  <c r="V1254" i="1" a="1"/>
  <c r="V1254" i="1" s="1"/>
  <c r="V1255" i="1" a="1"/>
  <c r="V1255" i="1" s="1"/>
  <c r="V1256" i="1" a="1"/>
  <c r="V1256" i="1" s="1"/>
  <c r="V1257" i="1" a="1"/>
  <c r="V1257" i="1" s="1"/>
  <c r="V1258" i="1" a="1"/>
  <c r="V1258" i="1" s="1"/>
  <c r="V1259" i="1" a="1"/>
  <c r="V1259" i="1" s="1"/>
  <c r="V1260" i="1" a="1"/>
  <c r="V1260" i="1" s="1"/>
  <c r="V1261" i="1" a="1"/>
  <c r="V1261" i="1" s="1"/>
  <c r="V1262" i="1" a="1"/>
  <c r="V1262" i="1" s="1"/>
  <c r="V1263" i="1" a="1"/>
  <c r="V1263" i="1" s="1"/>
  <c r="V1264" i="1" a="1"/>
  <c r="V1264" i="1" s="1"/>
  <c r="V1265" i="1" a="1"/>
  <c r="V1265" i="1" s="1"/>
  <c r="V1266" i="1" a="1"/>
  <c r="V1266" i="1" s="1"/>
  <c r="V1267" i="1" a="1"/>
  <c r="V1267" i="1" s="1"/>
  <c r="V1268" i="1" a="1"/>
  <c r="V1268" i="1" s="1"/>
  <c r="V1269" i="1" a="1"/>
  <c r="V1269" i="1" s="1"/>
  <c r="V1270" i="1" a="1"/>
  <c r="V1270" i="1" s="1"/>
  <c r="V1271" i="1" a="1"/>
  <c r="V1271" i="1" s="1"/>
  <c r="V1272" i="1" a="1"/>
  <c r="V1272" i="1" s="1"/>
  <c r="V1273" i="1" a="1"/>
  <c r="V1273" i="1" s="1"/>
  <c r="V1274" i="1" a="1"/>
  <c r="V1274" i="1" s="1"/>
  <c r="V1275" i="1" a="1"/>
  <c r="V1275" i="1" s="1"/>
  <c r="V1276" i="1" a="1"/>
  <c r="V1276" i="1" s="1"/>
  <c r="V1277" i="1" a="1"/>
  <c r="V1277" i="1" s="1"/>
  <c r="V1278" i="1" a="1"/>
  <c r="V1278" i="1" s="1"/>
  <c r="V1279" i="1" a="1"/>
  <c r="V1279" i="1" s="1"/>
  <c r="V1280" i="1" a="1"/>
  <c r="V1280" i="1" s="1"/>
  <c r="V1281" i="1" a="1"/>
  <c r="V1281" i="1" s="1"/>
  <c r="V1282" i="1" a="1"/>
  <c r="V1282" i="1" s="1"/>
  <c r="V1283" i="1" a="1"/>
  <c r="V1283" i="1" s="1"/>
  <c r="V1284" i="1" a="1"/>
  <c r="V1284" i="1" s="1"/>
  <c r="V1285" i="1" a="1"/>
  <c r="V1285" i="1" s="1"/>
  <c r="V1286" i="1" a="1"/>
  <c r="V1286" i="1" s="1"/>
  <c r="V1287" i="1" a="1"/>
  <c r="V1287" i="1" s="1"/>
  <c r="V1288" i="1" a="1"/>
  <c r="V1288" i="1" s="1"/>
  <c r="V1289" i="1" a="1"/>
  <c r="V1289" i="1" s="1"/>
  <c r="V1290" i="1" a="1"/>
  <c r="V1290" i="1" s="1"/>
  <c r="V1291" i="1" a="1"/>
  <c r="V1291" i="1" s="1"/>
  <c r="V1292" i="1" a="1"/>
  <c r="V1292" i="1" s="1"/>
  <c r="V1293" i="1" a="1"/>
  <c r="V1293" i="1" s="1"/>
  <c r="V1294" i="1" a="1"/>
  <c r="V1294" i="1" s="1"/>
  <c r="V1295" i="1" a="1"/>
  <c r="V1295" i="1" s="1"/>
  <c r="V1296" i="1" a="1"/>
  <c r="V1296" i="1" s="1"/>
  <c r="V1297" i="1" a="1"/>
  <c r="V1297" i="1" s="1"/>
  <c r="V1298" i="1" a="1"/>
  <c r="V1298" i="1" s="1"/>
  <c r="V1299" i="1" a="1"/>
  <c r="V1299" i="1" s="1"/>
  <c r="V1300" i="1" a="1"/>
  <c r="V1300" i="1" s="1"/>
  <c r="V1301" i="1" a="1"/>
  <c r="V1301" i="1" s="1"/>
  <c r="V1302" i="1" a="1"/>
  <c r="V1302" i="1" s="1"/>
  <c r="V1303" i="1" a="1"/>
  <c r="V1303" i="1" s="1"/>
  <c r="V1304" i="1" a="1"/>
  <c r="V1304" i="1" s="1"/>
  <c r="V1305" i="1" a="1"/>
  <c r="V1305" i="1" s="1"/>
  <c r="V1306" i="1" a="1"/>
  <c r="V1306" i="1" s="1"/>
  <c r="V1307" i="1" a="1"/>
  <c r="V1307" i="1" s="1"/>
  <c r="V1308" i="1" a="1"/>
  <c r="V1308" i="1" s="1"/>
  <c r="V1309" i="1" a="1"/>
  <c r="V1309" i="1" s="1"/>
  <c r="V1310" i="1" a="1"/>
  <c r="V1310" i="1" s="1"/>
  <c r="V1311" i="1" a="1"/>
  <c r="V1311" i="1" s="1"/>
  <c r="V1312" i="1" a="1"/>
  <c r="V1312" i="1" s="1"/>
  <c r="V1313" i="1" a="1"/>
  <c r="V1313" i="1" s="1"/>
  <c r="V1314" i="1" a="1"/>
  <c r="V1314" i="1" s="1"/>
  <c r="V1315" i="1" a="1"/>
  <c r="V1315" i="1" s="1"/>
  <c r="V1316" i="1" a="1"/>
  <c r="V1316" i="1" s="1"/>
  <c r="V1317" i="1" a="1"/>
  <c r="V1317" i="1" s="1"/>
  <c r="V1318" i="1" a="1"/>
  <c r="V1318" i="1" s="1"/>
  <c r="V1319" i="1" a="1"/>
  <c r="V1319" i="1" s="1"/>
  <c r="V1320" i="1" a="1"/>
  <c r="V1320" i="1" s="1"/>
  <c r="V1321" i="1" a="1"/>
  <c r="V1321" i="1" s="1"/>
  <c r="V1322" i="1" a="1"/>
  <c r="V1322" i="1" s="1"/>
  <c r="V1323" i="1" a="1"/>
  <c r="V1323" i="1" s="1"/>
  <c r="V1324" i="1" a="1"/>
  <c r="V1324" i="1" s="1"/>
  <c r="V1325" i="1" a="1"/>
  <c r="V1325" i="1" s="1"/>
  <c r="V1326" i="1" a="1"/>
  <c r="V1326" i="1" s="1"/>
  <c r="V1327" i="1" a="1"/>
  <c r="V1327" i="1" s="1"/>
  <c r="V1328" i="1" a="1"/>
  <c r="V1328" i="1" s="1"/>
  <c r="V1329" i="1" a="1"/>
  <c r="V1329" i="1" s="1"/>
  <c r="V1330" i="1" a="1"/>
  <c r="V1330" i="1" s="1"/>
  <c r="V1331" i="1" a="1"/>
  <c r="V1331" i="1" s="1"/>
  <c r="V1332" i="1" a="1"/>
  <c r="V1332" i="1" s="1"/>
  <c r="V1333" i="1" a="1"/>
  <c r="V1333" i="1" s="1"/>
  <c r="V1334" i="1" a="1"/>
  <c r="V1334" i="1" s="1"/>
  <c r="V1335" i="1" a="1"/>
  <c r="V1335" i="1" s="1"/>
  <c r="V1336" i="1" a="1"/>
  <c r="V1336" i="1" s="1"/>
  <c r="V1337" i="1" a="1"/>
  <c r="V1337" i="1" s="1"/>
  <c r="V1338" i="1" a="1"/>
  <c r="V1338" i="1" s="1"/>
  <c r="V1339" i="1" a="1"/>
  <c r="V1339" i="1" s="1"/>
  <c r="V1340" i="1" a="1"/>
  <c r="V1340" i="1" s="1"/>
  <c r="V1341" i="1" a="1"/>
  <c r="V1341" i="1" s="1"/>
  <c r="V1342" i="1" a="1"/>
  <c r="V1342" i="1" s="1"/>
  <c r="V1343" i="1" a="1"/>
  <c r="V1343" i="1" s="1"/>
  <c r="V1344" i="1" a="1"/>
  <c r="V1344" i="1" s="1"/>
  <c r="V1345" i="1" a="1"/>
  <c r="V1345" i="1" s="1"/>
  <c r="V1346" i="1" a="1"/>
  <c r="V1346" i="1" s="1"/>
  <c r="V1347" i="1" a="1"/>
  <c r="V1347" i="1" s="1"/>
  <c r="V1348" i="1" a="1"/>
  <c r="V1348" i="1" s="1"/>
  <c r="V1349" i="1" a="1"/>
  <c r="V1349" i="1" s="1"/>
  <c r="V1350" i="1" a="1"/>
  <c r="V1350" i="1" s="1"/>
  <c r="V1351" i="1" a="1"/>
  <c r="V1351" i="1" s="1"/>
  <c r="V1352" i="1" a="1"/>
  <c r="V1352" i="1" s="1"/>
  <c r="V1353" i="1" a="1"/>
  <c r="V1353" i="1" s="1"/>
  <c r="V1354" i="1" a="1"/>
  <c r="V1354" i="1" s="1"/>
  <c r="V1355" i="1" a="1"/>
  <c r="V1355" i="1" s="1"/>
  <c r="V1356" i="1" a="1"/>
  <c r="V1356" i="1" s="1"/>
  <c r="V1357" i="1" a="1"/>
  <c r="V1357" i="1" s="1"/>
  <c r="V1358" i="1" a="1"/>
  <c r="V1358" i="1" s="1"/>
  <c r="V1359" i="1" a="1"/>
  <c r="V1359" i="1" s="1"/>
  <c r="V1360" i="1" a="1"/>
  <c r="V1360" i="1" s="1"/>
  <c r="V1361" i="1" a="1"/>
  <c r="V1361" i="1" s="1"/>
  <c r="V1362" i="1" a="1"/>
  <c r="V1362" i="1" s="1"/>
  <c r="V1363" i="1" a="1"/>
  <c r="V1363" i="1" s="1"/>
  <c r="V1364" i="1" a="1"/>
  <c r="V1364" i="1" s="1"/>
  <c r="V1365" i="1" a="1"/>
  <c r="V1365" i="1" s="1"/>
  <c r="V1366" i="1" a="1"/>
  <c r="V1366" i="1" s="1"/>
  <c r="V1367" i="1" a="1"/>
  <c r="V1367" i="1" s="1"/>
  <c r="V1368" i="1" a="1"/>
  <c r="V1368" i="1" s="1"/>
  <c r="V1369" i="1" a="1"/>
  <c r="V1369" i="1" s="1"/>
  <c r="V1370" i="1" a="1"/>
  <c r="V1370" i="1" s="1"/>
  <c r="V1371" i="1" a="1"/>
  <c r="V1371" i="1" s="1"/>
  <c r="V1372" i="1" a="1"/>
  <c r="V1372" i="1" s="1"/>
  <c r="V1373" i="1" a="1"/>
  <c r="V1373" i="1" s="1"/>
  <c r="V1374" i="1" a="1"/>
  <c r="V1374" i="1" s="1"/>
  <c r="V1375" i="1" a="1"/>
  <c r="V1375" i="1" s="1"/>
  <c r="V1376" i="1" a="1"/>
  <c r="V1376" i="1" s="1"/>
  <c r="V1377" i="1" a="1"/>
  <c r="V1377" i="1" s="1"/>
  <c r="V1378" i="1" a="1"/>
  <c r="V1378" i="1" s="1"/>
  <c r="V1379" i="1" a="1"/>
  <c r="V1379" i="1" s="1"/>
  <c r="V1380" i="1" a="1"/>
  <c r="V1380" i="1" s="1"/>
  <c r="V1381" i="1" a="1"/>
  <c r="V1381" i="1" s="1"/>
  <c r="V1382" i="1" a="1"/>
  <c r="V1382" i="1" s="1"/>
  <c r="V1383" i="1" a="1"/>
  <c r="V1383" i="1" s="1"/>
  <c r="V1384" i="1" a="1"/>
  <c r="V1384" i="1" s="1"/>
  <c r="V1385" i="1" a="1"/>
  <c r="V1385" i="1" s="1"/>
  <c r="V1386" i="1" a="1"/>
  <c r="V1386" i="1" s="1"/>
  <c r="V1387" i="1" a="1"/>
  <c r="V1387" i="1" s="1"/>
  <c r="V1388" i="1" a="1"/>
  <c r="V1388" i="1" s="1"/>
  <c r="V1389" i="1" a="1"/>
  <c r="V1389" i="1" s="1"/>
  <c r="V1390" i="1" a="1"/>
  <c r="V1390" i="1" s="1"/>
  <c r="V1391" i="1" a="1"/>
  <c r="V1391" i="1" s="1"/>
  <c r="V1392" i="1" a="1"/>
  <c r="V1392" i="1" s="1"/>
  <c r="V1393" i="1" a="1"/>
  <c r="V1393" i="1" s="1"/>
  <c r="V1394" i="1" a="1"/>
  <c r="V1394" i="1" s="1"/>
  <c r="V1395" i="1" a="1"/>
  <c r="V1395" i="1" s="1"/>
  <c r="V1396" i="1" a="1"/>
  <c r="V1396" i="1" s="1"/>
  <c r="V1397" i="1" a="1"/>
  <c r="V1397" i="1" s="1"/>
  <c r="V1398" i="1" a="1"/>
  <c r="V1398" i="1" s="1"/>
  <c r="V1399" i="1" a="1"/>
  <c r="V1399" i="1" s="1"/>
  <c r="V1400" i="1" a="1"/>
  <c r="V1400" i="1" s="1"/>
  <c r="V1401" i="1" a="1"/>
  <c r="V1401" i="1" s="1"/>
  <c r="V1402" i="1" a="1"/>
  <c r="V1402" i="1" s="1"/>
  <c r="V1403" i="1" a="1"/>
  <c r="V1403" i="1" s="1"/>
  <c r="V1404" i="1" a="1"/>
  <c r="V1404" i="1" s="1"/>
  <c r="V1405" i="1" a="1"/>
  <c r="V1405" i="1" s="1"/>
  <c r="V1406" i="1" a="1"/>
  <c r="V1406" i="1" s="1"/>
  <c r="V1407" i="1" a="1"/>
  <c r="V1407" i="1" s="1"/>
  <c r="V1408" i="1" a="1"/>
  <c r="V1408" i="1" s="1"/>
  <c r="V1409" i="1" a="1"/>
  <c r="V1409" i="1" s="1"/>
  <c r="V1410" i="1" a="1"/>
  <c r="V1410" i="1" s="1"/>
  <c r="V1411" i="1" a="1"/>
  <c r="V1411" i="1" s="1"/>
  <c r="V1412" i="1" a="1"/>
  <c r="V1412" i="1" s="1"/>
  <c r="V1413" i="1" a="1"/>
  <c r="V1413" i="1" s="1"/>
  <c r="V1414" i="1" a="1"/>
  <c r="V1414" i="1" s="1"/>
  <c r="V1415" i="1" a="1"/>
  <c r="V1415" i="1" s="1"/>
  <c r="V1416" i="1" a="1"/>
  <c r="V1416" i="1" s="1"/>
  <c r="V1417" i="1" a="1"/>
  <c r="V1417" i="1" s="1"/>
  <c r="V1418" i="1" a="1"/>
  <c r="V1418" i="1" s="1"/>
  <c r="V1419" i="1" a="1"/>
  <c r="V1419" i="1" s="1"/>
  <c r="V1420" i="1" a="1"/>
  <c r="V1420" i="1" s="1"/>
  <c r="V1421" i="1" a="1"/>
  <c r="V1421" i="1" s="1"/>
  <c r="V1422" i="1" a="1"/>
  <c r="V1422" i="1" s="1"/>
  <c r="V1423" i="1" a="1"/>
  <c r="V1423" i="1" s="1"/>
  <c r="V1424" i="1" a="1"/>
  <c r="V1424" i="1" s="1"/>
  <c r="V1425" i="1" a="1"/>
  <c r="V1425" i="1" s="1"/>
  <c r="V1426" i="1" a="1"/>
  <c r="V1426" i="1" s="1"/>
  <c r="V1427" i="1" a="1"/>
  <c r="V1427" i="1" s="1"/>
  <c r="V1428" i="1" a="1"/>
  <c r="V1428" i="1" s="1"/>
  <c r="V1429" i="1" a="1"/>
  <c r="V1429" i="1" s="1"/>
  <c r="V1430" i="1" a="1"/>
  <c r="V1430" i="1" s="1"/>
  <c r="V1431" i="1" a="1"/>
  <c r="V1431" i="1" s="1"/>
  <c r="V1432" i="1" a="1"/>
  <c r="V1432" i="1" s="1"/>
  <c r="V1433" i="1" a="1"/>
  <c r="V1433" i="1" s="1"/>
  <c r="V1434" i="1" a="1"/>
  <c r="V1434" i="1" s="1"/>
  <c r="V1435" i="1" a="1"/>
  <c r="V1435" i="1" s="1"/>
  <c r="V1436" i="1" a="1"/>
  <c r="V1436" i="1" s="1"/>
  <c r="V1437" i="1" a="1"/>
  <c r="V1437" i="1" s="1"/>
  <c r="V1438" i="1" a="1"/>
  <c r="V1438" i="1" s="1"/>
  <c r="V1439" i="1" a="1"/>
  <c r="V1439" i="1" s="1"/>
  <c r="V1440" i="1" a="1"/>
  <c r="V1440" i="1" s="1"/>
  <c r="V1441" i="1" a="1"/>
  <c r="V1441" i="1" s="1"/>
  <c r="V1442" i="1" a="1"/>
  <c r="V1442" i="1" s="1"/>
  <c r="V1443" i="1" a="1"/>
  <c r="V1443" i="1" s="1"/>
  <c r="V1444" i="1" a="1"/>
  <c r="V1444" i="1" s="1"/>
  <c r="V1445" i="1" a="1"/>
  <c r="V1445" i="1" s="1"/>
  <c r="V1446" i="1" a="1"/>
  <c r="V1446" i="1" s="1"/>
  <c r="V1447" i="1" a="1"/>
  <c r="V1447" i="1" s="1"/>
  <c r="V1448" i="1" a="1"/>
  <c r="V1448" i="1" s="1"/>
  <c r="V1449" i="1" a="1"/>
  <c r="V1449" i="1" s="1"/>
  <c r="V1450" i="1" a="1"/>
  <c r="V1450" i="1" s="1"/>
  <c r="V1451" i="1" a="1"/>
  <c r="V1451" i="1" s="1"/>
  <c r="V1452" i="1" a="1"/>
  <c r="V1452" i="1" s="1"/>
  <c r="V1453" i="1" a="1"/>
  <c r="V1453" i="1" s="1"/>
  <c r="V1454" i="1" a="1"/>
  <c r="V1454" i="1" s="1"/>
  <c r="V1455" i="1" a="1"/>
  <c r="V1455" i="1" s="1"/>
  <c r="V1456" i="1" a="1"/>
  <c r="V1456" i="1" s="1"/>
  <c r="V1457" i="1" a="1"/>
  <c r="V1457" i="1" s="1"/>
  <c r="V1458" i="1" a="1"/>
  <c r="V1458" i="1" s="1"/>
  <c r="V1459" i="1" a="1"/>
  <c r="V1459" i="1" s="1"/>
  <c r="V1460" i="1" a="1"/>
  <c r="V1460" i="1" s="1"/>
  <c r="V1461" i="1" a="1"/>
  <c r="V1461" i="1" s="1"/>
  <c r="V1462" i="1" a="1"/>
  <c r="V1462" i="1" s="1"/>
  <c r="V1463" i="1" a="1"/>
  <c r="V1463" i="1" s="1"/>
  <c r="V1464" i="1" a="1"/>
  <c r="V1464" i="1" s="1"/>
  <c r="V1465" i="1" a="1"/>
  <c r="V1465" i="1" s="1"/>
  <c r="V1466" i="1" a="1"/>
  <c r="V1466" i="1" s="1"/>
  <c r="V1467" i="1" a="1"/>
  <c r="V1467" i="1" s="1"/>
  <c r="V1468" i="1" a="1"/>
  <c r="V1468" i="1" s="1"/>
  <c r="V1469" i="1" a="1"/>
  <c r="V1469" i="1" s="1"/>
  <c r="V1470" i="1" a="1"/>
  <c r="V1470" i="1" s="1"/>
  <c r="V1471" i="1" a="1"/>
  <c r="V1471" i="1" s="1"/>
  <c r="V1472" i="1" a="1"/>
  <c r="V1472" i="1" s="1"/>
  <c r="V1473" i="1" a="1"/>
  <c r="V1473" i="1" s="1"/>
  <c r="V1474" i="1" a="1"/>
  <c r="V1474" i="1" s="1"/>
  <c r="V1475" i="1" a="1"/>
  <c r="V1475" i="1" s="1"/>
  <c r="V1476" i="1" a="1"/>
  <c r="V1476" i="1" s="1"/>
  <c r="V1477" i="1" a="1"/>
  <c r="V1477" i="1" s="1"/>
  <c r="V1478" i="1" a="1"/>
  <c r="V1478" i="1" s="1"/>
  <c r="V1479" i="1" a="1"/>
  <c r="V1479" i="1" s="1"/>
  <c r="V1480" i="1" a="1"/>
  <c r="V1480" i="1" s="1"/>
  <c r="V1481" i="1" a="1"/>
  <c r="V1481" i="1" s="1"/>
  <c r="V1482" i="1" a="1"/>
  <c r="V1482" i="1" s="1"/>
  <c r="V1483" i="1" a="1"/>
  <c r="V1483" i="1" s="1"/>
  <c r="V1484" i="1" a="1"/>
  <c r="V1484" i="1" s="1"/>
  <c r="V1485" i="1" a="1"/>
  <c r="V1485" i="1" s="1"/>
  <c r="V1486" i="1" a="1"/>
  <c r="V1486" i="1" s="1"/>
  <c r="V1487" i="1" a="1"/>
  <c r="V1487" i="1" s="1"/>
  <c r="V1488" i="1" a="1"/>
  <c r="V1488" i="1" s="1"/>
  <c r="V1489" i="1" a="1"/>
  <c r="V1489" i="1" s="1"/>
  <c r="V1490" i="1" a="1"/>
  <c r="V1490" i="1" s="1"/>
  <c r="V1491" i="1" a="1"/>
  <c r="V1491" i="1" s="1"/>
  <c r="V1492" i="1" a="1"/>
  <c r="V1492" i="1" s="1"/>
  <c r="V1493" i="1" a="1"/>
  <c r="V1493" i="1" s="1"/>
  <c r="V1494" i="1" a="1"/>
  <c r="V1494" i="1" s="1"/>
  <c r="V1495" i="1" a="1"/>
  <c r="V1495" i="1" s="1"/>
  <c r="V1496" i="1" a="1"/>
  <c r="V1496" i="1" s="1"/>
  <c r="V1497" i="1" a="1"/>
  <c r="V1497" i="1" s="1"/>
  <c r="V1498" i="1" a="1"/>
  <c r="V1498" i="1" s="1"/>
  <c r="V1499" i="1" a="1"/>
  <c r="V1499" i="1" s="1"/>
  <c r="V1500" i="1" a="1"/>
  <c r="V1500" i="1" s="1"/>
  <c r="V1501" i="1" a="1"/>
  <c r="V1501" i="1" s="1"/>
  <c r="V1502" i="1" a="1"/>
  <c r="V1502" i="1" s="1"/>
  <c r="V1503" i="1" a="1"/>
  <c r="V1503" i="1" s="1"/>
  <c r="V1504" i="1" a="1"/>
  <c r="V1504" i="1" s="1"/>
  <c r="V1505" i="1" a="1"/>
  <c r="V1505" i="1" s="1"/>
  <c r="V1506" i="1" a="1"/>
  <c r="V1506" i="1" s="1"/>
  <c r="V1507" i="1" a="1"/>
  <c r="V1507" i="1" s="1"/>
  <c r="V1508" i="1" a="1"/>
  <c r="V1508" i="1" s="1"/>
  <c r="V1509" i="1" a="1"/>
  <c r="V1509" i="1" s="1"/>
  <c r="V1510" i="1" a="1"/>
  <c r="V1510" i="1" s="1"/>
  <c r="V1511" i="1" a="1"/>
  <c r="V1511" i="1" s="1"/>
  <c r="V1512" i="1" a="1"/>
  <c r="V1512" i="1" s="1"/>
  <c r="V1513" i="1" a="1"/>
  <c r="V1513" i="1" s="1"/>
  <c r="V1514" i="1" a="1"/>
  <c r="V1514" i="1" s="1"/>
  <c r="V1515" i="1" a="1"/>
  <c r="V1515" i="1" s="1"/>
  <c r="V1516" i="1" a="1"/>
  <c r="V1516" i="1" s="1"/>
  <c r="V1517" i="1" a="1"/>
  <c r="V1517" i="1" s="1"/>
  <c r="V1518" i="1" a="1"/>
  <c r="V1518" i="1" s="1"/>
  <c r="V1519" i="1" a="1"/>
  <c r="V1519" i="1" s="1"/>
  <c r="V1520" i="1" a="1"/>
  <c r="V1520" i="1" s="1"/>
  <c r="V1521" i="1" a="1"/>
  <c r="V1521" i="1" s="1"/>
  <c r="V1522" i="1" a="1"/>
  <c r="V1522" i="1" s="1"/>
  <c r="V1523" i="1" a="1"/>
  <c r="V1523" i="1" s="1"/>
  <c r="V1524" i="1" a="1"/>
  <c r="V1524" i="1" s="1"/>
  <c r="V1525" i="1" a="1"/>
  <c r="V1525" i="1" s="1"/>
  <c r="V1526" i="1" a="1"/>
  <c r="V1526" i="1" s="1"/>
  <c r="V1527" i="1" a="1"/>
  <c r="V1527" i="1" s="1"/>
  <c r="V1528" i="1" a="1"/>
  <c r="V1528" i="1" s="1"/>
  <c r="V1529" i="1" a="1"/>
  <c r="V1529" i="1" s="1"/>
  <c r="V1530" i="1" a="1"/>
  <c r="V1530" i="1" s="1"/>
  <c r="V1531" i="1" a="1"/>
  <c r="V1531" i="1" s="1"/>
  <c r="V1532" i="1" a="1"/>
  <c r="V1532" i="1" s="1"/>
  <c r="V1533" i="1" a="1"/>
  <c r="V1533" i="1" s="1"/>
  <c r="V1534" i="1" a="1"/>
  <c r="V1534" i="1" s="1"/>
  <c r="V1535" i="1" a="1"/>
  <c r="V1535" i="1" s="1"/>
  <c r="V1536" i="1" a="1"/>
  <c r="V1536" i="1" s="1"/>
  <c r="V1537" i="1" a="1"/>
  <c r="V1537" i="1" s="1"/>
  <c r="V1538" i="1" a="1"/>
  <c r="V1538" i="1" s="1"/>
  <c r="V1539" i="1" a="1"/>
  <c r="V1539" i="1" s="1"/>
  <c r="V1540" i="1" a="1"/>
  <c r="V1540" i="1" s="1"/>
  <c r="V1541" i="1" a="1"/>
  <c r="V1541" i="1" s="1"/>
  <c r="V1542" i="1" a="1"/>
  <c r="V1542" i="1" s="1"/>
  <c r="V1543" i="1" a="1"/>
  <c r="V1543" i="1" s="1"/>
  <c r="V1544" i="1" a="1"/>
  <c r="V1544" i="1" s="1"/>
  <c r="V1545" i="1" a="1"/>
  <c r="V1545" i="1" s="1"/>
  <c r="V1546" i="1" a="1"/>
  <c r="V1546" i="1" s="1"/>
  <c r="V1547" i="1" a="1"/>
  <c r="V1547" i="1" s="1"/>
  <c r="V1548" i="1" a="1"/>
  <c r="V1548" i="1" s="1"/>
  <c r="V1549" i="1" a="1"/>
  <c r="V1549" i="1" s="1"/>
  <c r="V1550" i="1" a="1"/>
  <c r="V1550" i="1" s="1"/>
  <c r="V1551" i="1" a="1"/>
  <c r="V1551" i="1" s="1"/>
  <c r="V1552" i="1" a="1"/>
  <c r="V1552" i="1" s="1"/>
  <c r="V1553" i="1" a="1"/>
  <c r="V1553" i="1" s="1"/>
  <c r="V1554" i="1" a="1"/>
  <c r="V1554" i="1" s="1"/>
  <c r="V1555" i="1" a="1"/>
  <c r="V1555" i="1" s="1"/>
  <c r="V1556" i="1" a="1"/>
  <c r="V1556" i="1" s="1"/>
  <c r="V1557" i="1" a="1"/>
  <c r="V1557" i="1" s="1"/>
  <c r="V1558" i="1" a="1"/>
  <c r="V1558" i="1" s="1"/>
  <c r="V1559" i="1" a="1"/>
  <c r="V1559" i="1" s="1"/>
  <c r="V1560" i="1" a="1"/>
  <c r="V1560" i="1" s="1"/>
  <c r="V1561" i="1" a="1"/>
  <c r="V1561" i="1" s="1"/>
  <c r="V1562" i="1" a="1"/>
  <c r="V1562" i="1" s="1"/>
  <c r="V1563" i="1" a="1"/>
  <c r="V1563" i="1" s="1"/>
  <c r="V1564" i="1" a="1"/>
  <c r="V1564" i="1" s="1"/>
  <c r="V1565" i="1" a="1"/>
  <c r="V1565" i="1" s="1"/>
  <c r="V1566" i="1" a="1"/>
  <c r="V1566" i="1" s="1"/>
  <c r="V1567" i="1" a="1"/>
  <c r="V1567" i="1" s="1"/>
  <c r="V1568" i="1" a="1"/>
  <c r="V1568" i="1" s="1"/>
  <c r="V1569" i="1" a="1"/>
  <c r="V1569" i="1" s="1"/>
  <c r="V1570" i="1" a="1"/>
  <c r="V1570" i="1" s="1"/>
  <c r="V1571" i="1" a="1"/>
  <c r="V1571" i="1" s="1"/>
  <c r="V1572" i="1" a="1"/>
  <c r="V1572" i="1" s="1"/>
  <c r="V1573" i="1" a="1"/>
  <c r="V1573" i="1" s="1"/>
  <c r="V1574" i="1" a="1"/>
  <c r="V1574" i="1" s="1"/>
  <c r="V1575" i="1" a="1"/>
  <c r="V1575" i="1" s="1"/>
  <c r="V1576" i="1" a="1"/>
  <c r="V1576" i="1" s="1"/>
  <c r="V1577" i="1" a="1"/>
  <c r="V1577" i="1" s="1"/>
  <c r="V1578" i="1" a="1"/>
  <c r="V1578" i="1" s="1"/>
  <c r="V1579" i="1" a="1"/>
  <c r="V1579" i="1" s="1"/>
  <c r="V1580" i="1" a="1"/>
  <c r="V1580" i="1" s="1"/>
  <c r="V1581" i="1" a="1"/>
  <c r="V1581" i="1" s="1"/>
  <c r="V1582" i="1" a="1"/>
  <c r="V1582" i="1" s="1"/>
  <c r="V1583" i="1" a="1"/>
  <c r="V1583" i="1" s="1"/>
  <c r="V1584" i="1" a="1"/>
  <c r="V1584" i="1" s="1"/>
  <c r="V1585" i="1" a="1"/>
  <c r="V1585" i="1" s="1"/>
  <c r="V1586" i="1" a="1"/>
  <c r="V1586" i="1" s="1"/>
  <c r="V1587" i="1" a="1"/>
  <c r="V1587" i="1" s="1"/>
  <c r="V1588" i="1" a="1"/>
  <c r="V1588" i="1" s="1"/>
  <c r="V1589" i="1" a="1"/>
  <c r="V1589" i="1" s="1"/>
  <c r="V1590" i="1" a="1"/>
  <c r="V1590" i="1" s="1"/>
  <c r="V1591" i="1" a="1"/>
  <c r="V1591" i="1" s="1"/>
  <c r="V1592" i="1" a="1"/>
  <c r="V1592" i="1" s="1"/>
  <c r="V1593" i="1" a="1"/>
  <c r="V1593" i="1" s="1"/>
  <c r="V1594" i="1" a="1"/>
  <c r="V1594" i="1" s="1"/>
  <c r="V1595" i="1" a="1"/>
  <c r="V1595" i="1" s="1"/>
  <c r="V1596" i="1" a="1"/>
  <c r="V1596" i="1" s="1"/>
  <c r="V1597" i="1" a="1"/>
  <c r="V1597" i="1" s="1"/>
  <c r="V1598" i="1" a="1"/>
  <c r="V1598" i="1" s="1"/>
  <c r="V1599" i="1" a="1"/>
  <c r="V1599" i="1" s="1"/>
  <c r="V1600" i="1" a="1"/>
  <c r="V1600" i="1" s="1"/>
  <c r="V1601" i="1" a="1"/>
  <c r="V1601" i="1" s="1"/>
  <c r="V1602" i="1" a="1"/>
  <c r="V1602" i="1" s="1"/>
  <c r="V1603" i="1" a="1"/>
  <c r="V1603" i="1" s="1"/>
  <c r="V1604" i="1" a="1"/>
  <c r="V1604" i="1" s="1"/>
  <c r="V1605" i="1" a="1"/>
  <c r="V1605" i="1" s="1"/>
  <c r="V1606" i="1" a="1"/>
  <c r="V1606" i="1" s="1"/>
  <c r="V1607" i="1" a="1"/>
  <c r="V1607" i="1" s="1"/>
  <c r="V1608" i="1" a="1"/>
  <c r="V1608" i="1" s="1"/>
  <c r="V1609" i="1" a="1"/>
  <c r="V1609" i="1" s="1"/>
  <c r="V1610" i="1" a="1"/>
  <c r="V1610" i="1" s="1"/>
  <c r="V1611" i="1" a="1"/>
  <c r="V1611" i="1" s="1"/>
  <c r="V1612" i="1" a="1"/>
  <c r="V1612" i="1" s="1"/>
  <c r="V1613" i="1" a="1"/>
  <c r="V1613" i="1" s="1"/>
  <c r="V1614" i="1" a="1"/>
  <c r="V1614" i="1" s="1"/>
  <c r="V1615" i="1" a="1"/>
  <c r="V1615" i="1" s="1"/>
  <c r="V1616" i="1" a="1"/>
  <c r="V1616" i="1" s="1"/>
  <c r="V1617" i="1" a="1"/>
  <c r="V1617" i="1" s="1"/>
  <c r="V1618" i="1" a="1"/>
  <c r="V1618" i="1" s="1"/>
  <c r="V1619" i="1" a="1"/>
  <c r="V1619" i="1" s="1"/>
  <c r="V1620" i="1" a="1"/>
  <c r="V1620" i="1" s="1"/>
  <c r="V1621" i="1" a="1"/>
  <c r="V1621" i="1" s="1"/>
  <c r="V1622" i="1" a="1"/>
  <c r="V1622" i="1" s="1"/>
  <c r="V1623" i="1" a="1"/>
  <c r="V1623" i="1" s="1"/>
  <c r="V1624" i="1" a="1"/>
  <c r="V1624" i="1" s="1"/>
  <c r="V1625" i="1" a="1"/>
  <c r="V1625" i="1" s="1"/>
  <c r="V1626" i="1" a="1"/>
  <c r="V1626" i="1" s="1"/>
  <c r="V1627" i="1" a="1"/>
  <c r="V1627" i="1" s="1"/>
  <c r="V1628" i="1" a="1"/>
  <c r="V1628" i="1" s="1"/>
  <c r="V1629" i="1" a="1"/>
  <c r="V1629" i="1" s="1"/>
  <c r="V1630" i="1" a="1"/>
  <c r="V1630" i="1" s="1"/>
  <c r="V1631" i="1" a="1"/>
  <c r="V1631" i="1" s="1"/>
  <c r="V1632" i="1" a="1"/>
  <c r="V1632" i="1" s="1"/>
  <c r="V1633" i="1" a="1"/>
  <c r="V1633" i="1" s="1"/>
  <c r="V1634" i="1" a="1"/>
  <c r="V1634" i="1" s="1"/>
  <c r="V1635" i="1" a="1"/>
  <c r="V1635" i="1" s="1"/>
  <c r="V1636" i="1" a="1"/>
  <c r="V1636" i="1" s="1"/>
  <c r="V1637" i="1" a="1"/>
  <c r="V1637" i="1" s="1"/>
  <c r="V1638" i="1" a="1"/>
  <c r="V1638" i="1" s="1"/>
  <c r="V1639" i="1" a="1"/>
  <c r="V1639" i="1" s="1"/>
  <c r="V1640" i="1" a="1"/>
  <c r="V1640" i="1" s="1"/>
  <c r="V1641" i="1" a="1"/>
  <c r="V1641" i="1" s="1"/>
  <c r="V1642" i="1" a="1"/>
  <c r="V1642" i="1" s="1"/>
  <c r="V1643" i="1" a="1"/>
  <c r="V1643" i="1" s="1"/>
  <c r="V1644" i="1" a="1"/>
  <c r="V1644" i="1" s="1"/>
  <c r="V1645" i="1" a="1"/>
  <c r="V1645" i="1" s="1"/>
  <c r="V1646" i="1" a="1"/>
  <c r="V1646" i="1" s="1"/>
  <c r="V1647" i="1" a="1"/>
  <c r="V1647" i="1" s="1"/>
  <c r="V1648" i="1" a="1"/>
  <c r="V1648" i="1" s="1"/>
  <c r="V1649" i="1" a="1"/>
  <c r="V1649" i="1" s="1"/>
  <c r="V1650" i="1" a="1"/>
  <c r="V1650" i="1" s="1"/>
  <c r="V1651" i="1" a="1"/>
  <c r="V1651" i="1" s="1"/>
  <c r="V1652" i="1" a="1"/>
  <c r="V1652" i="1" s="1"/>
  <c r="V1653" i="1" a="1"/>
  <c r="V1653" i="1" s="1"/>
  <c r="V1654" i="1" a="1"/>
  <c r="V1654" i="1" s="1"/>
  <c r="V1655" i="1" a="1"/>
  <c r="V1655" i="1" s="1"/>
  <c r="V1656" i="1" a="1"/>
  <c r="V1656" i="1" s="1"/>
  <c r="V1657" i="1" a="1"/>
  <c r="V1657" i="1" s="1"/>
  <c r="V1658" i="1" a="1"/>
  <c r="V1658" i="1" s="1"/>
  <c r="V1659" i="1" a="1"/>
  <c r="V1659" i="1" s="1"/>
  <c r="V1660" i="1" a="1"/>
  <c r="V1660" i="1" s="1"/>
  <c r="V1661" i="1" a="1"/>
  <c r="V1661" i="1" s="1"/>
  <c r="V1662" i="1" a="1"/>
  <c r="V1662" i="1" s="1"/>
  <c r="V1663" i="1" a="1"/>
  <c r="V1663" i="1" s="1"/>
  <c r="V1664" i="1" a="1"/>
  <c r="V1664" i="1" s="1"/>
  <c r="V1665" i="1" a="1"/>
  <c r="V1665" i="1" s="1"/>
  <c r="V1666" i="1" a="1"/>
  <c r="V1666" i="1" s="1"/>
  <c r="V1667" i="1" a="1"/>
  <c r="V1667" i="1" s="1"/>
  <c r="V1668" i="1" a="1"/>
  <c r="V1668" i="1" s="1"/>
  <c r="V1669" i="1" a="1"/>
  <c r="V1669" i="1" s="1"/>
  <c r="V1670" i="1" a="1"/>
  <c r="V1670" i="1" s="1"/>
  <c r="V1671" i="1" a="1"/>
  <c r="V1671" i="1" s="1"/>
  <c r="V1672" i="1" a="1"/>
  <c r="V1672" i="1" s="1"/>
  <c r="V1673" i="1" a="1"/>
  <c r="V1673" i="1" s="1"/>
  <c r="V1674" i="1" a="1"/>
  <c r="V1674" i="1" s="1"/>
  <c r="V1675" i="1" a="1"/>
  <c r="V1675" i="1" s="1"/>
  <c r="V1676" i="1" a="1"/>
  <c r="V1676" i="1" s="1"/>
  <c r="V1677" i="1" a="1"/>
  <c r="V1677" i="1" s="1"/>
  <c r="V1678" i="1" a="1"/>
  <c r="V1678" i="1" s="1"/>
  <c r="V1679" i="1" a="1"/>
  <c r="V1679" i="1" s="1"/>
  <c r="V1680" i="1" a="1"/>
  <c r="V1680" i="1" s="1"/>
  <c r="V1681" i="1" a="1"/>
  <c r="V1681" i="1" s="1"/>
  <c r="V1682" i="1" a="1"/>
  <c r="V1682" i="1" s="1"/>
  <c r="V1683" i="1" a="1"/>
  <c r="V1683" i="1" s="1"/>
  <c r="V1684" i="1" a="1"/>
  <c r="V1684" i="1" s="1"/>
  <c r="V1685" i="1" a="1"/>
  <c r="V1685" i="1" s="1"/>
  <c r="V1686" i="1" a="1"/>
  <c r="V1686" i="1" s="1"/>
  <c r="V1687" i="1" a="1"/>
  <c r="V1687" i="1" s="1"/>
  <c r="V1688" i="1" a="1"/>
  <c r="V1688" i="1" s="1"/>
  <c r="V1689" i="1" a="1"/>
  <c r="V1689" i="1" s="1"/>
  <c r="V1690" i="1" a="1"/>
  <c r="V1690" i="1" s="1"/>
  <c r="V1691" i="1" a="1"/>
  <c r="V1691" i="1" s="1"/>
  <c r="V1692" i="1" a="1"/>
  <c r="V1692" i="1" s="1"/>
  <c r="V1693" i="1" a="1"/>
  <c r="V1693" i="1" s="1"/>
  <c r="V1694" i="1" a="1"/>
  <c r="V1694" i="1" s="1"/>
  <c r="V1695" i="1" a="1"/>
  <c r="V1695" i="1" s="1"/>
  <c r="V1696" i="1" a="1"/>
  <c r="V1696" i="1" s="1"/>
  <c r="V1697" i="1" a="1"/>
  <c r="V1697" i="1" s="1"/>
  <c r="V1698" i="1" a="1"/>
  <c r="V1698" i="1" s="1"/>
  <c r="V1699" i="1" a="1"/>
  <c r="V1699" i="1" s="1"/>
  <c r="V1700" i="1" a="1"/>
  <c r="V1700" i="1" s="1"/>
  <c r="V1701" i="1" a="1"/>
  <c r="V1701" i="1" s="1"/>
  <c r="V1702" i="1" a="1"/>
  <c r="V1702" i="1" s="1"/>
  <c r="V1703" i="1" a="1"/>
  <c r="V1703" i="1" s="1"/>
  <c r="V1704" i="1" a="1"/>
  <c r="V1704" i="1" s="1"/>
  <c r="V1705" i="1" a="1"/>
  <c r="V1705" i="1" s="1"/>
  <c r="V1706" i="1" a="1"/>
  <c r="V1706" i="1" s="1"/>
  <c r="V1707" i="1" a="1"/>
  <c r="V1707" i="1" s="1"/>
  <c r="V1708" i="1" a="1"/>
  <c r="V1708" i="1" s="1"/>
  <c r="V1709" i="1" a="1"/>
  <c r="V1709" i="1" s="1"/>
  <c r="V1710" i="1" a="1"/>
  <c r="V1710" i="1" s="1"/>
  <c r="V1711" i="1" a="1"/>
  <c r="V1711" i="1" s="1"/>
  <c r="V1712" i="1" a="1"/>
  <c r="V1712" i="1" s="1"/>
  <c r="V1713" i="1" a="1"/>
  <c r="V1713" i="1" s="1"/>
  <c r="V1714" i="1" a="1"/>
  <c r="V1714" i="1" s="1"/>
  <c r="V1715" i="1" a="1"/>
  <c r="V1715" i="1" s="1"/>
  <c r="V1716" i="1" a="1"/>
  <c r="V1716" i="1" s="1"/>
  <c r="V1717" i="1" a="1"/>
  <c r="V1717" i="1" s="1"/>
  <c r="V1718" i="1" a="1"/>
  <c r="V1718" i="1" s="1"/>
  <c r="V1719" i="1" a="1"/>
  <c r="V1719" i="1" s="1"/>
  <c r="V1720" i="1" a="1"/>
  <c r="V1720" i="1" s="1"/>
  <c r="V1721" i="1" a="1"/>
  <c r="V1721" i="1" s="1"/>
  <c r="V1722" i="1" a="1"/>
  <c r="V1722" i="1" s="1"/>
  <c r="V1723" i="1" a="1"/>
  <c r="V1723" i="1" s="1"/>
  <c r="V1724" i="1" a="1"/>
  <c r="V1724" i="1" s="1"/>
  <c r="V1725" i="1" a="1"/>
  <c r="V1725" i="1" s="1"/>
  <c r="V1726" i="1" a="1"/>
  <c r="V1726" i="1" s="1"/>
  <c r="V1727" i="1" a="1"/>
  <c r="V1727" i="1" s="1"/>
  <c r="V1728" i="1" a="1"/>
  <c r="V1728" i="1" s="1"/>
  <c r="V1729" i="1" a="1"/>
  <c r="V1729" i="1" s="1"/>
  <c r="V1730" i="1" a="1"/>
  <c r="V1730" i="1" s="1"/>
  <c r="V1731" i="1" a="1"/>
  <c r="V1731" i="1" s="1"/>
  <c r="V1732" i="1" a="1"/>
  <c r="V1732" i="1" s="1"/>
  <c r="V1733" i="1" a="1"/>
  <c r="V1733" i="1" s="1"/>
  <c r="V1734" i="1" a="1"/>
  <c r="V1734" i="1" s="1"/>
  <c r="V1735" i="1" a="1"/>
  <c r="V1735" i="1" s="1"/>
  <c r="V1736" i="1" a="1"/>
  <c r="V1736" i="1" s="1"/>
  <c r="V1737" i="1" a="1"/>
  <c r="V1737" i="1" s="1"/>
  <c r="V1738" i="1" a="1"/>
  <c r="V1738" i="1" s="1"/>
  <c r="V1739" i="1" a="1"/>
  <c r="V1739" i="1" s="1"/>
  <c r="V1740" i="1" a="1"/>
  <c r="V1740" i="1" s="1"/>
  <c r="V1741" i="1" a="1"/>
  <c r="V1741" i="1" s="1"/>
  <c r="V1742" i="1" a="1"/>
  <c r="V1742" i="1" s="1"/>
  <c r="V1743" i="1" a="1"/>
  <c r="V1743" i="1" s="1"/>
  <c r="V1744" i="1" a="1"/>
  <c r="V1744" i="1" s="1"/>
  <c r="V1745" i="1" a="1"/>
  <c r="V1745" i="1" s="1"/>
  <c r="V1746" i="1" a="1"/>
  <c r="V1746" i="1" s="1"/>
  <c r="V1747" i="1" a="1"/>
  <c r="V1747" i="1" s="1"/>
  <c r="V1748" i="1" a="1"/>
  <c r="V1748" i="1" s="1"/>
  <c r="V1749" i="1" a="1"/>
  <c r="V1749" i="1" s="1"/>
  <c r="V1750" i="1" a="1"/>
  <c r="V1750" i="1" s="1"/>
  <c r="V1751" i="1" a="1"/>
  <c r="V1751" i="1" s="1"/>
  <c r="V1752" i="1" a="1"/>
  <c r="V1752" i="1" s="1"/>
  <c r="V1753" i="1" a="1"/>
  <c r="V1753" i="1" s="1"/>
  <c r="V1754" i="1" a="1"/>
  <c r="V1754" i="1" s="1"/>
  <c r="V1755" i="1" a="1"/>
  <c r="V1755" i="1" s="1"/>
  <c r="V1756" i="1" a="1"/>
  <c r="V1756" i="1" s="1"/>
  <c r="V1757" i="1" a="1"/>
  <c r="V1757" i="1" s="1"/>
  <c r="V1758" i="1" a="1"/>
  <c r="V1758" i="1" s="1"/>
  <c r="V1759" i="1" a="1"/>
  <c r="V1759" i="1" s="1"/>
  <c r="V1760" i="1" a="1"/>
  <c r="V1760" i="1" s="1"/>
  <c r="V1761" i="1" a="1"/>
  <c r="V1761" i="1" s="1"/>
  <c r="V1762" i="1" a="1"/>
  <c r="V1762" i="1" s="1"/>
  <c r="V1763" i="1" a="1"/>
  <c r="V1763" i="1" s="1"/>
  <c r="V1764" i="1" a="1"/>
  <c r="V1764" i="1" s="1"/>
  <c r="V1765" i="1" a="1"/>
  <c r="V1765" i="1" s="1"/>
  <c r="V1766" i="1" a="1"/>
  <c r="V1766" i="1" s="1"/>
  <c r="V1767" i="1" a="1"/>
  <c r="V1767" i="1" s="1"/>
  <c r="V1768" i="1" a="1"/>
  <c r="V1768" i="1" s="1"/>
  <c r="V1769" i="1" a="1"/>
  <c r="V1769" i="1" s="1"/>
  <c r="V1770" i="1" a="1"/>
  <c r="V1770" i="1" s="1"/>
  <c r="V1771" i="1" a="1"/>
  <c r="V1771" i="1" s="1"/>
  <c r="V1772" i="1" a="1"/>
  <c r="V1772" i="1" s="1"/>
  <c r="V1773" i="1" a="1"/>
  <c r="V1773" i="1" s="1"/>
  <c r="V1774" i="1" a="1"/>
  <c r="V1774" i="1" s="1"/>
  <c r="V1775" i="1" a="1"/>
  <c r="V1775" i="1" s="1"/>
  <c r="V1776" i="1" a="1"/>
  <c r="V1776" i="1" s="1"/>
  <c r="V1777" i="1" a="1"/>
  <c r="V1777" i="1" s="1"/>
  <c r="V1778" i="1" a="1"/>
  <c r="V1778" i="1" s="1"/>
  <c r="V1779" i="1" a="1"/>
  <c r="V1779" i="1" s="1"/>
  <c r="V1780" i="1" a="1"/>
  <c r="V1780" i="1" s="1"/>
  <c r="V1781" i="1" a="1"/>
  <c r="V1781" i="1" s="1"/>
  <c r="V1782" i="1" a="1"/>
  <c r="V1782" i="1" s="1"/>
  <c r="V1783" i="1" a="1"/>
  <c r="V1783" i="1" s="1"/>
  <c r="V1784" i="1" a="1"/>
  <c r="V1784" i="1" s="1"/>
  <c r="V1785" i="1" a="1"/>
  <c r="V1785" i="1" s="1"/>
  <c r="V1786" i="1" a="1"/>
  <c r="V1786" i="1" s="1"/>
  <c r="V1787" i="1" a="1"/>
  <c r="V1787" i="1" s="1"/>
  <c r="V1788" i="1" a="1"/>
  <c r="V1788" i="1" s="1"/>
  <c r="V1789" i="1" a="1"/>
  <c r="V1789" i="1" s="1"/>
  <c r="V1790" i="1" a="1"/>
  <c r="V1790" i="1" s="1"/>
  <c r="V1791" i="1" a="1"/>
  <c r="V1791" i="1" s="1"/>
  <c r="V1792" i="1" a="1"/>
  <c r="V1792" i="1" s="1"/>
  <c r="V1793" i="1" a="1"/>
  <c r="V1793" i="1" s="1"/>
  <c r="V1794" i="1" a="1"/>
  <c r="V1794" i="1" s="1"/>
  <c r="V1795" i="1" a="1"/>
  <c r="V1795" i="1" s="1"/>
  <c r="V1796" i="1" a="1"/>
  <c r="V1796" i="1" s="1"/>
  <c r="V1797" i="1" a="1"/>
  <c r="V1797" i="1" s="1"/>
  <c r="V1798" i="1" a="1"/>
  <c r="V1798" i="1" s="1"/>
  <c r="V1799" i="1" a="1"/>
  <c r="V1799" i="1" s="1"/>
  <c r="V1800" i="1" a="1"/>
  <c r="V1800" i="1" s="1"/>
  <c r="V1801" i="1" a="1"/>
  <c r="V1801" i="1" s="1"/>
  <c r="V1802" i="1" a="1"/>
  <c r="V1802" i="1" s="1"/>
  <c r="V1803" i="1" a="1"/>
  <c r="V1803" i="1" s="1"/>
  <c r="V1804" i="1" a="1"/>
  <c r="V1804" i="1" s="1"/>
  <c r="V1805" i="1" a="1"/>
  <c r="V1805" i="1" s="1"/>
  <c r="V1806" i="1" a="1"/>
  <c r="V1806" i="1" s="1"/>
  <c r="V1807" i="1" a="1"/>
  <c r="V1807" i="1" s="1"/>
  <c r="V1808" i="1" a="1"/>
  <c r="V1808" i="1" s="1"/>
  <c r="V1809" i="1" a="1"/>
  <c r="V1809" i="1" s="1"/>
  <c r="V1810" i="1" a="1"/>
  <c r="V1810" i="1" s="1"/>
  <c r="V1811" i="1" a="1"/>
  <c r="V1811" i="1" s="1"/>
  <c r="V1812" i="1" a="1"/>
  <c r="V1812" i="1" s="1"/>
  <c r="V1813" i="1" a="1"/>
  <c r="V1813" i="1" s="1"/>
  <c r="V1814" i="1" a="1"/>
  <c r="V1814" i="1" s="1"/>
  <c r="V1815" i="1" a="1"/>
  <c r="V1815" i="1" s="1"/>
  <c r="V1816" i="1" a="1"/>
  <c r="V1816" i="1" s="1"/>
  <c r="V1817" i="1" a="1"/>
  <c r="V1817" i="1" s="1"/>
  <c r="V1818" i="1" a="1"/>
  <c r="V1818" i="1" s="1"/>
  <c r="V1819" i="1" a="1"/>
  <c r="V1819" i="1" s="1"/>
  <c r="V1820" i="1" a="1"/>
  <c r="V1820" i="1" s="1"/>
  <c r="V1821" i="1" a="1"/>
  <c r="V1821" i="1" s="1"/>
  <c r="V1822" i="1" a="1"/>
  <c r="V1822" i="1" s="1"/>
  <c r="V1823" i="1" a="1"/>
  <c r="V1823" i="1" s="1"/>
  <c r="V1824" i="1" a="1"/>
  <c r="V1824" i="1" s="1"/>
  <c r="V1825" i="1" a="1"/>
  <c r="V1825" i="1" s="1"/>
  <c r="V1826" i="1" a="1"/>
  <c r="V1826" i="1" s="1"/>
  <c r="V1827" i="1" a="1"/>
  <c r="V1827" i="1" s="1"/>
  <c r="V1828" i="1" a="1"/>
  <c r="V1828" i="1" s="1"/>
  <c r="V1829" i="1" a="1"/>
  <c r="V1829" i="1" s="1"/>
  <c r="V1830" i="1" a="1"/>
  <c r="V1830" i="1" s="1"/>
  <c r="V1831" i="1" a="1"/>
  <c r="V1831" i="1" s="1"/>
  <c r="V1832" i="1" a="1"/>
  <c r="V1832" i="1" s="1"/>
  <c r="V1833" i="1" a="1"/>
  <c r="V1833" i="1" s="1"/>
  <c r="V1834" i="1" a="1"/>
  <c r="V1834" i="1" s="1"/>
  <c r="V1835" i="1" a="1"/>
  <c r="V1835" i="1" s="1"/>
  <c r="V1836" i="1" a="1"/>
  <c r="V1836" i="1" s="1"/>
  <c r="V1837" i="1" a="1"/>
  <c r="V1837" i="1" s="1"/>
  <c r="V1838" i="1" a="1"/>
  <c r="V1838" i="1" s="1"/>
  <c r="V1839" i="1" a="1"/>
  <c r="V1839" i="1" s="1"/>
  <c r="V1840" i="1" a="1"/>
  <c r="V1840" i="1" s="1"/>
  <c r="V1841" i="1" a="1"/>
  <c r="V1841" i="1" s="1"/>
  <c r="V1842" i="1" a="1"/>
  <c r="V1842" i="1" s="1"/>
  <c r="V1843" i="1" a="1"/>
  <c r="V1843" i="1" s="1"/>
  <c r="V1844" i="1" a="1"/>
  <c r="V1844" i="1" s="1"/>
  <c r="V1845" i="1" a="1"/>
  <c r="V1845" i="1" s="1"/>
  <c r="V1846" i="1" a="1"/>
  <c r="V1846" i="1" s="1"/>
  <c r="V1847" i="1" a="1"/>
  <c r="V1847" i="1" s="1"/>
  <c r="V1848" i="1" a="1"/>
  <c r="V1848" i="1" s="1"/>
  <c r="V1849" i="1" a="1"/>
  <c r="V1849" i="1" s="1"/>
  <c r="V1850" i="1" a="1"/>
  <c r="V1850" i="1" s="1"/>
  <c r="V1851" i="1" a="1"/>
  <c r="V1851" i="1" s="1"/>
  <c r="V1852" i="1" a="1"/>
  <c r="V1852" i="1" s="1"/>
  <c r="V1853" i="1" a="1"/>
  <c r="V1853" i="1" s="1"/>
  <c r="V1854" i="1" a="1"/>
  <c r="V1854" i="1" s="1"/>
  <c r="V1855" i="1" a="1"/>
  <c r="V1855" i="1" s="1"/>
  <c r="V1856" i="1" a="1"/>
  <c r="V1856" i="1" s="1"/>
  <c r="V1857" i="1" a="1"/>
  <c r="V1857" i="1" s="1"/>
  <c r="V1858" i="1" a="1"/>
  <c r="V1858" i="1" s="1"/>
  <c r="V1859" i="1" a="1"/>
  <c r="V1859" i="1" s="1"/>
  <c r="V1860" i="1" a="1"/>
  <c r="V1860" i="1" s="1"/>
  <c r="V1861" i="1" a="1"/>
  <c r="V1861" i="1" s="1"/>
  <c r="V1862" i="1" a="1"/>
  <c r="V1862" i="1" s="1"/>
  <c r="V1863" i="1" a="1"/>
  <c r="V1863" i="1" s="1"/>
  <c r="V1864" i="1" a="1"/>
  <c r="V1864" i="1" s="1"/>
  <c r="V1865" i="1" a="1"/>
  <c r="V1865" i="1" s="1"/>
  <c r="V1866" i="1" a="1"/>
  <c r="V1866" i="1" s="1"/>
  <c r="V1867" i="1" a="1"/>
  <c r="V1867" i="1" s="1"/>
  <c r="V1868" i="1" a="1"/>
  <c r="V1868" i="1" s="1"/>
  <c r="V1869" i="1" a="1"/>
  <c r="V1869" i="1" s="1"/>
  <c r="V1870" i="1" a="1"/>
  <c r="V1870" i="1" s="1"/>
  <c r="V1871" i="1" a="1"/>
  <c r="V1871" i="1" s="1"/>
  <c r="V1872" i="1" a="1"/>
  <c r="V1872" i="1" s="1"/>
  <c r="V1873" i="1" a="1"/>
  <c r="V1873" i="1" s="1"/>
  <c r="V1874" i="1" a="1"/>
  <c r="V1874" i="1" s="1"/>
  <c r="V1875" i="1" a="1"/>
  <c r="V1875" i="1" s="1"/>
  <c r="V1876" i="1" a="1"/>
  <c r="V1876" i="1" s="1"/>
  <c r="V1877" i="1" a="1"/>
  <c r="V1877" i="1" s="1"/>
  <c r="V1878" i="1" a="1"/>
  <c r="V1878" i="1" s="1"/>
  <c r="V1879" i="1" a="1"/>
  <c r="V1879" i="1" s="1"/>
  <c r="V1880" i="1" a="1"/>
  <c r="V1880" i="1" s="1"/>
  <c r="V1881" i="1" a="1"/>
  <c r="V1881" i="1" s="1"/>
  <c r="V1882" i="1" a="1"/>
  <c r="V1882" i="1" s="1"/>
  <c r="V1883" i="1" a="1"/>
  <c r="V1883" i="1" s="1"/>
  <c r="V1884" i="1" a="1"/>
  <c r="V1884" i="1" s="1"/>
  <c r="V1885" i="1" a="1"/>
  <c r="V1885" i="1" s="1"/>
  <c r="V1886" i="1" a="1"/>
  <c r="V1886" i="1" s="1"/>
  <c r="V1887" i="1" a="1"/>
  <c r="V1887" i="1" s="1"/>
  <c r="V1888" i="1" a="1"/>
  <c r="V1888" i="1" s="1"/>
  <c r="V1889" i="1" a="1"/>
  <c r="V1889" i="1" s="1"/>
  <c r="V1890" i="1" a="1"/>
  <c r="V1890" i="1" s="1"/>
  <c r="V1891" i="1" a="1"/>
  <c r="V1891" i="1" s="1"/>
  <c r="V1892" i="1" a="1"/>
  <c r="V1892" i="1" s="1"/>
  <c r="V1893" i="1" a="1"/>
  <c r="V1893" i="1" s="1"/>
  <c r="V1894" i="1" a="1"/>
  <c r="V1894" i="1" s="1"/>
  <c r="V1895" i="1" a="1"/>
  <c r="V1895" i="1" s="1"/>
  <c r="V1896" i="1" a="1"/>
  <c r="V1896" i="1" s="1"/>
  <c r="V1897" i="1" a="1"/>
  <c r="V1897" i="1" s="1"/>
  <c r="V1898" i="1" a="1"/>
  <c r="V1898" i="1" s="1"/>
  <c r="V1899" i="1" a="1"/>
  <c r="V1899" i="1" s="1"/>
  <c r="V1900" i="1" a="1"/>
  <c r="V1900" i="1" s="1"/>
  <c r="V1901" i="1" a="1"/>
  <c r="V1901" i="1" s="1"/>
  <c r="V1902" i="1" a="1"/>
  <c r="V1902" i="1" s="1"/>
  <c r="V1903" i="1" a="1"/>
  <c r="V1903" i="1" s="1"/>
  <c r="V1904" i="1" a="1"/>
  <c r="V1904" i="1" s="1"/>
  <c r="V1905" i="1" a="1"/>
  <c r="V1905" i="1" s="1"/>
  <c r="V1906" i="1" a="1"/>
  <c r="V1906" i="1" s="1"/>
  <c r="V1907" i="1" a="1"/>
  <c r="V1907" i="1" s="1"/>
  <c r="V1908" i="1" a="1"/>
  <c r="V1908" i="1" s="1"/>
  <c r="V1909" i="1" a="1"/>
  <c r="V1909" i="1" s="1"/>
  <c r="V1910" i="1" a="1"/>
  <c r="V1910" i="1" s="1"/>
  <c r="V1911" i="1" a="1"/>
  <c r="V1911" i="1" s="1"/>
  <c r="V1912" i="1" a="1"/>
  <c r="V1912" i="1" s="1"/>
  <c r="V1913" i="1" a="1"/>
  <c r="V1913" i="1" s="1"/>
  <c r="V1914" i="1" a="1"/>
  <c r="V1914" i="1" s="1"/>
  <c r="V1915" i="1" a="1"/>
  <c r="V1915" i="1" s="1"/>
  <c r="V1916" i="1" a="1"/>
  <c r="V1916" i="1" s="1"/>
  <c r="V1917" i="1" a="1"/>
  <c r="V1917" i="1" s="1"/>
  <c r="V1918" i="1" a="1"/>
  <c r="V1918" i="1" s="1"/>
  <c r="V1919" i="1" a="1"/>
  <c r="V1919" i="1" s="1"/>
  <c r="V1920" i="1" a="1"/>
  <c r="V1920" i="1" s="1"/>
  <c r="V1921" i="1" a="1"/>
  <c r="V1921" i="1" s="1"/>
  <c r="V1922" i="1" a="1"/>
  <c r="V1922" i="1" s="1"/>
  <c r="V1923" i="1" a="1"/>
  <c r="V1923" i="1" s="1"/>
  <c r="V1924" i="1" a="1"/>
  <c r="V1924" i="1" s="1"/>
  <c r="V1925" i="1" a="1"/>
  <c r="V1925" i="1" s="1"/>
  <c r="V1926" i="1" a="1"/>
  <c r="V1926" i="1" s="1"/>
  <c r="V1927" i="1" a="1"/>
  <c r="V1927" i="1" s="1"/>
  <c r="V1928" i="1" a="1"/>
  <c r="V1928" i="1" s="1"/>
  <c r="V1929" i="1" a="1"/>
  <c r="V1929" i="1" s="1"/>
  <c r="V1930" i="1" a="1"/>
  <c r="V1930" i="1" s="1"/>
  <c r="V1931" i="1" a="1"/>
  <c r="V1931" i="1" s="1"/>
  <c r="V1932" i="1" a="1"/>
  <c r="V1932" i="1" s="1"/>
  <c r="V1933" i="1" a="1"/>
  <c r="V1933" i="1" s="1"/>
  <c r="V1934" i="1" a="1"/>
  <c r="V1934" i="1" s="1"/>
  <c r="V1935" i="1" a="1"/>
  <c r="V1935" i="1" s="1"/>
  <c r="V1936" i="1" a="1"/>
  <c r="V1936" i="1" s="1"/>
  <c r="V1937" i="1" a="1"/>
  <c r="V1937" i="1" s="1"/>
  <c r="V1938" i="1" a="1"/>
  <c r="V1938" i="1" s="1"/>
  <c r="V1939" i="1" a="1"/>
  <c r="V1939" i="1" s="1"/>
  <c r="V1940" i="1" a="1"/>
  <c r="V1940" i="1" s="1"/>
  <c r="V1941" i="1" a="1"/>
  <c r="V1941" i="1" s="1"/>
  <c r="V1942" i="1" a="1"/>
  <c r="V1942" i="1" s="1"/>
  <c r="V1943" i="1" a="1"/>
  <c r="V1943" i="1" s="1"/>
  <c r="V1944" i="1" a="1"/>
  <c r="V1944" i="1" s="1"/>
  <c r="V1945" i="1" a="1"/>
  <c r="V1945" i="1" s="1"/>
  <c r="V1946" i="1" a="1"/>
  <c r="V1946" i="1" s="1"/>
  <c r="V1947" i="1" a="1"/>
  <c r="V1947" i="1" s="1"/>
  <c r="V1948" i="1" a="1"/>
  <c r="V1948" i="1" s="1"/>
  <c r="V1949" i="1" a="1"/>
  <c r="V1949" i="1" s="1"/>
  <c r="V1950" i="1" a="1"/>
  <c r="V1950" i="1" s="1"/>
  <c r="V1951" i="1" a="1"/>
  <c r="V1951" i="1" s="1"/>
  <c r="V1952" i="1" a="1"/>
  <c r="V1952" i="1" s="1"/>
  <c r="V1953" i="1" a="1"/>
  <c r="V1953" i="1" s="1"/>
  <c r="V1954" i="1" a="1"/>
  <c r="V1954" i="1" s="1"/>
  <c r="V1955" i="1" a="1"/>
  <c r="V1955" i="1" s="1"/>
  <c r="V1956" i="1" a="1"/>
  <c r="V1956" i="1" s="1"/>
  <c r="V1957" i="1" a="1"/>
  <c r="V1957" i="1" s="1"/>
  <c r="V1958" i="1" a="1"/>
  <c r="V1958" i="1" s="1"/>
  <c r="V1959" i="1" a="1"/>
  <c r="V1959" i="1" s="1"/>
  <c r="V1960" i="1" a="1"/>
  <c r="V1960" i="1" s="1"/>
  <c r="V1961" i="1" a="1"/>
  <c r="V1961" i="1" s="1"/>
  <c r="V1962" i="1" a="1"/>
  <c r="V1962" i="1" s="1"/>
  <c r="V1963" i="1" a="1"/>
  <c r="V1963" i="1" s="1"/>
  <c r="V1964" i="1" a="1"/>
  <c r="V1964" i="1" s="1"/>
  <c r="V1965" i="1" a="1"/>
  <c r="V1965" i="1" s="1"/>
  <c r="V1966" i="1" a="1"/>
  <c r="V1966" i="1" s="1"/>
  <c r="V1967" i="1" a="1"/>
  <c r="V1967" i="1" s="1"/>
  <c r="V1968" i="1" a="1"/>
  <c r="V1968" i="1" s="1"/>
  <c r="V1969" i="1" a="1"/>
  <c r="V1969" i="1" s="1"/>
  <c r="V1970" i="1" a="1"/>
  <c r="V1970" i="1" s="1"/>
  <c r="V1971" i="1" a="1"/>
  <c r="V1971" i="1" s="1"/>
  <c r="V1972" i="1" a="1"/>
  <c r="V1972" i="1" s="1"/>
  <c r="V1973" i="1" a="1"/>
  <c r="V1973" i="1" s="1"/>
  <c r="V1974" i="1" a="1"/>
  <c r="V1974" i="1" s="1"/>
  <c r="V1975" i="1" a="1"/>
  <c r="V1975" i="1" s="1"/>
  <c r="V1976" i="1" a="1"/>
  <c r="V1976" i="1" s="1"/>
  <c r="V1977" i="1" a="1"/>
  <c r="V1977" i="1" s="1"/>
  <c r="V1978" i="1" a="1"/>
  <c r="V1978" i="1" s="1"/>
  <c r="V1979" i="1" a="1"/>
  <c r="V1979" i="1" s="1"/>
  <c r="V1980" i="1" a="1"/>
  <c r="V1980" i="1" s="1"/>
  <c r="V1981" i="1" a="1"/>
  <c r="V1981" i="1" s="1"/>
  <c r="V1982" i="1" a="1"/>
  <c r="V1982" i="1" s="1"/>
  <c r="V1983" i="1" a="1"/>
  <c r="V1983" i="1" s="1"/>
  <c r="V1984" i="1" a="1"/>
  <c r="V1984" i="1" s="1"/>
  <c r="V1985" i="1" a="1"/>
  <c r="V1985" i="1" s="1"/>
  <c r="V1986" i="1" a="1"/>
  <c r="V1986" i="1" s="1"/>
  <c r="V1987" i="1" a="1"/>
  <c r="V1987" i="1" s="1"/>
  <c r="V1988" i="1" a="1"/>
  <c r="V1988" i="1" s="1"/>
  <c r="V1989" i="1" a="1"/>
  <c r="V1989" i="1" s="1"/>
  <c r="V1990" i="1" a="1"/>
  <c r="V1990" i="1" s="1"/>
  <c r="V1991" i="1" a="1"/>
  <c r="V1991" i="1" s="1"/>
  <c r="V1992" i="1" a="1"/>
  <c r="V1992" i="1" s="1"/>
  <c r="V1993" i="1" a="1"/>
  <c r="V1993" i="1" s="1"/>
  <c r="V1994" i="1" a="1"/>
  <c r="V1994" i="1" s="1"/>
  <c r="V1995" i="1" a="1"/>
  <c r="V1995" i="1" s="1"/>
  <c r="V1996" i="1" a="1"/>
  <c r="V1996" i="1" s="1"/>
  <c r="V1997" i="1" a="1"/>
  <c r="V1997" i="1" s="1"/>
  <c r="V1998" i="1" a="1"/>
  <c r="V1998" i="1" s="1"/>
  <c r="V1999" i="1" a="1"/>
  <c r="V1999" i="1" s="1"/>
  <c r="V2000" i="1" a="1"/>
  <c r="V2000" i="1" s="1"/>
  <c r="V2001" i="1" a="1"/>
  <c r="V2001" i="1" s="1"/>
  <c r="V2002" i="1" a="1"/>
  <c r="V2002" i="1" s="1"/>
  <c r="V2003" i="1" a="1"/>
  <c r="V2003" i="1" s="1"/>
  <c r="V2004" i="1" a="1"/>
  <c r="V2004" i="1" s="1"/>
  <c r="V2005" i="1" a="1"/>
  <c r="V2005" i="1" s="1"/>
  <c r="V2006" i="1" a="1"/>
  <c r="V2006" i="1" s="1"/>
  <c r="V2007" i="1" a="1"/>
  <c r="V2007" i="1" s="1"/>
  <c r="V2008" i="1" a="1"/>
  <c r="V2008" i="1" s="1"/>
  <c r="V2009" i="1" a="1"/>
  <c r="V2009" i="1" s="1"/>
  <c r="V2010" i="1" a="1"/>
  <c r="V2010" i="1" s="1"/>
  <c r="V2011" i="1" a="1"/>
  <c r="V2011" i="1" s="1"/>
  <c r="V2012" i="1" a="1"/>
  <c r="V2012" i="1" s="1"/>
  <c r="V2013" i="1" a="1"/>
  <c r="V2013" i="1" s="1"/>
  <c r="V2014" i="1" a="1"/>
  <c r="V2014" i="1" s="1"/>
  <c r="V2015" i="1" a="1"/>
  <c r="V2015" i="1" s="1"/>
  <c r="V2016" i="1" a="1"/>
  <c r="V2016" i="1" s="1"/>
  <c r="V2017" i="1" a="1"/>
  <c r="V2017" i="1" s="1"/>
  <c r="V2018" i="1" a="1"/>
  <c r="V2018" i="1" s="1"/>
  <c r="V2019" i="1" a="1"/>
  <c r="V2019" i="1" s="1"/>
  <c r="V2020" i="1" a="1"/>
  <c r="V2020" i="1" s="1"/>
  <c r="V2021" i="1" a="1"/>
  <c r="V2021" i="1" s="1"/>
  <c r="V2022" i="1" a="1"/>
  <c r="V2022" i="1" s="1"/>
  <c r="V2023" i="1" a="1"/>
  <c r="V2023" i="1" s="1"/>
  <c r="V2024" i="1" a="1"/>
  <c r="V2024" i="1" s="1"/>
  <c r="V2025" i="1" a="1"/>
  <c r="V2025" i="1" s="1"/>
  <c r="V2026" i="1" a="1"/>
  <c r="V2026" i="1" s="1"/>
  <c r="V2027" i="1" a="1"/>
  <c r="V2027" i="1" s="1"/>
  <c r="V2028" i="1" a="1"/>
  <c r="V2028" i="1" s="1"/>
  <c r="V2029" i="1" a="1"/>
  <c r="V2029" i="1" s="1"/>
  <c r="V2030" i="1" a="1"/>
  <c r="V2030" i="1" s="1"/>
  <c r="V2031" i="1" a="1"/>
  <c r="V2031" i="1" s="1"/>
  <c r="V2032" i="1" a="1"/>
  <c r="V2032" i="1" s="1"/>
  <c r="V2033" i="1" a="1"/>
  <c r="V2033" i="1" s="1"/>
  <c r="V2034" i="1" a="1"/>
  <c r="V2034" i="1" s="1"/>
  <c r="V2035" i="1" a="1"/>
  <c r="V2035" i="1" s="1"/>
  <c r="V2036" i="1" a="1"/>
  <c r="V2036" i="1" s="1"/>
  <c r="V2037" i="1" a="1"/>
  <c r="V2037" i="1" s="1"/>
  <c r="V2038" i="1" a="1"/>
  <c r="V2038" i="1" s="1"/>
  <c r="V2039" i="1" a="1"/>
  <c r="V2039" i="1" s="1"/>
  <c r="V2040" i="1" a="1"/>
  <c r="V2040" i="1" s="1"/>
  <c r="V2041" i="1" a="1"/>
  <c r="V2041" i="1" s="1"/>
  <c r="V2042" i="1" a="1"/>
  <c r="V2042" i="1" s="1"/>
  <c r="V2043" i="1" a="1"/>
  <c r="V2043" i="1" s="1"/>
  <c r="V2044" i="1" a="1"/>
  <c r="V2044" i="1" s="1"/>
  <c r="V2045" i="1" a="1"/>
  <c r="V2045" i="1" s="1"/>
  <c r="V2046" i="1" a="1"/>
  <c r="V2046" i="1" s="1"/>
  <c r="V2047" i="1" a="1"/>
  <c r="V2047" i="1" s="1"/>
  <c r="V2048" i="1" a="1"/>
  <c r="V2048" i="1" s="1"/>
  <c r="V2049" i="1" a="1"/>
  <c r="V2049" i="1" s="1"/>
  <c r="V2050" i="1" a="1"/>
  <c r="V2050" i="1" s="1"/>
  <c r="V2051" i="1" a="1"/>
  <c r="V2051" i="1" s="1"/>
  <c r="V2052" i="1" a="1"/>
  <c r="V2052" i="1" s="1"/>
  <c r="V2053" i="1" a="1"/>
  <c r="V2053" i="1" s="1"/>
  <c r="V2054" i="1" a="1"/>
  <c r="V2054" i="1" s="1"/>
  <c r="V2055" i="1" a="1"/>
  <c r="V2055" i="1" s="1"/>
  <c r="V2056" i="1" a="1"/>
  <c r="V2056" i="1" s="1"/>
  <c r="V2057" i="1" a="1"/>
  <c r="V2057" i="1" s="1"/>
  <c r="V2058" i="1" a="1"/>
  <c r="V2058" i="1" s="1"/>
  <c r="V2059" i="1" a="1"/>
  <c r="V2059" i="1" s="1"/>
  <c r="V2060" i="1" a="1"/>
  <c r="V2060" i="1" s="1"/>
  <c r="V2061" i="1" a="1"/>
  <c r="V2061" i="1" s="1"/>
  <c r="V2062" i="1" a="1"/>
  <c r="V2062" i="1" s="1"/>
  <c r="V2063" i="1" a="1"/>
  <c r="V2063" i="1" s="1"/>
  <c r="V2064" i="1" a="1"/>
  <c r="V2064" i="1" s="1"/>
  <c r="V2065" i="1" a="1"/>
  <c r="V2065" i="1" s="1"/>
  <c r="V2066" i="1" a="1"/>
  <c r="V2066" i="1" s="1"/>
  <c r="V2067" i="1" a="1"/>
  <c r="V2067" i="1" s="1"/>
  <c r="V2068" i="1" a="1"/>
  <c r="V2068" i="1" s="1"/>
  <c r="V2069" i="1" a="1"/>
  <c r="V2069" i="1" s="1"/>
  <c r="V2070" i="1" a="1"/>
  <c r="V2070" i="1" s="1"/>
  <c r="V2071" i="1" a="1"/>
  <c r="V2071" i="1" s="1"/>
  <c r="V2072" i="1" a="1"/>
  <c r="V2072" i="1" s="1"/>
  <c r="V2073" i="1" a="1"/>
  <c r="V2073" i="1" s="1"/>
  <c r="V2074" i="1" a="1"/>
  <c r="V2074" i="1" s="1"/>
  <c r="V2075" i="1" a="1"/>
  <c r="V2075" i="1" s="1"/>
  <c r="V2076" i="1" a="1"/>
  <c r="V2076" i="1" s="1"/>
  <c r="V2077" i="1" a="1"/>
  <c r="V2077" i="1" s="1"/>
  <c r="V2078" i="1" a="1"/>
  <c r="V2078" i="1" s="1"/>
  <c r="V2079" i="1" a="1"/>
  <c r="V2079" i="1" s="1"/>
  <c r="V2080" i="1" a="1"/>
  <c r="V2080" i="1" s="1"/>
  <c r="V2081" i="1" a="1"/>
  <c r="V2081" i="1" s="1"/>
  <c r="V2082" i="1" a="1"/>
  <c r="V2082" i="1" s="1"/>
  <c r="V2083" i="1" a="1"/>
  <c r="V2083" i="1" s="1"/>
  <c r="V2084" i="1" a="1"/>
  <c r="V2084" i="1" s="1"/>
  <c r="V2085" i="1" a="1"/>
  <c r="V2085" i="1" s="1"/>
  <c r="V2086" i="1" a="1"/>
  <c r="V2086" i="1" s="1"/>
  <c r="V2087" i="1" a="1"/>
  <c r="V2087" i="1" s="1"/>
  <c r="V2088" i="1" a="1"/>
  <c r="V2088" i="1" s="1"/>
  <c r="V2089" i="1" a="1"/>
  <c r="V2089" i="1" s="1"/>
  <c r="V2090" i="1" a="1"/>
  <c r="V2090" i="1" s="1"/>
  <c r="V2091" i="1" a="1"/>
  <c r="V2091" i="1" s="1"/>
  <c r="V2092" i="1" a="1"/>
  <c r="V2092" i="1" s="1"/>
  <c r="V2093" i="1" a="1"/>
  <c r="V2093" i="1" s="1"/>
  <c r="V2094" i="1" a="1"/>
  <c r="V2094" i="1" s="1"/>
  <c r="V2095" i="1" a="1"/>
  <c r="V2095" i="1" s="1"/>
  <c r="V2096" i="1" a="1"/>
  <c r="V2096" i="1" s="1"/>
  <c r="V2097" i="1" a="1"/>
  <c r="V2097" i="1" s="1"/>
  <c r="V2098" i="1" a="1"/>
  <c r="V2098" i="1" s="1"/>
  <c r="V2099" i="1" a="1"/>
  <c r="V2099" i="1" s="1"/>
  <c r="V2100" i="1" a="1"/>
  <c r="V2100" i="1" s="1"/>
  <c r="V2101" i="1" a="1"/>
  <c r="V2101" i="1" s="1"/>
  <c r="V2102" i="1" a="1"/>
  <c r="V2102" i="1" s="1"/>
  <c r="V2103" i="1" a="1"/>
  <c r="V2103" i="1" s="1"/>
  <c r="V2104" i="1" a="1"/>
  <c r="V2104" i="1" s="1"/>
  <c r="V2105" i="1" a="1"/>
  <c r="V2105" i="1" s="1"/>
  <c r="V2106" i="1" a="1"/>
  <c r="V2106" i="1" s="1"/>
  <c r="V2107" i="1" a="1"/>
  <c r="V2107" i="1" s="1"/>
  <c r="V2108" i="1" a="1"/>
  <c r="V2108" i="1" s="1"/>
  <c r="V2109" i="1" a="1"/>
  <c r="V2109" i="1" s="1"/>
  <c r="V2110" i="1" a="1"/>
  <c r="V2110" i="1" s="1"/>
  <c r="V2111" i="1" a="1"/>
  <c r="V2111" i="1" s="1"/>
  <c r="V2112" i="1" a="1"/>
  <c r="V2112" i="1" s="1"/>
  <c r="V2113" i="1" a="1"/>
  <c r="V2113" i="1" s="1"/>
  <c r="V2114" i="1" a="1"/>
  <c r="V2114" i="1" s="1"/>
  <c r="V2115" i="1" a="1"/>
  <c r="V2115" i="1" s="1"/>
  <c r="V2116" i="1" a="1"/>
  <c r="V2116" i="1" s="1"/>
  <c r="V2117" i="1" a="1"/>
  <c r="V2117" i="1" s="1"/>
  <c r="V2118" i="1" a="1"/>
  <c r="V2118" i="1" s="1"/>
  <c r="V2119" i="1" a="1"/>
  <c r="V2119" i="1" s="1"/>
  <c r="V2120" i="1" a="1"/>
  <c r="V2120" i="1" s="1"/>
  <c r="V2121" i="1" a="1"/>
  <c r="V2121" i="1" s="1"/>
  <c r="V2122" i="1" a="1"/>
  <c r="V2122" i="1" s="1"/>
  <c r="V2123" i="1" a="1"/>
  <c r="V2123" i="1" s="1"/>
  <c r="V2124" i="1" a="1"/>
  <c r="V2124" i="1" s="1"/>
  <c r="V2125" i="1" a="1"/>
  <c r="V2125" i="1" s="1"/>
  <c r="V2126" i="1" a="1"/>
  <c r="V2126" i="1" s="1"/>
  <c r="V2127" i="1" a="1"/>
  <c r="V2127" i="1" s="1"/>
  <c r="V2128" i="1" a="1"/>
  <c r="V2128" i="1" s="1"/>
  <c r="V2129" i="1" a="1"/>
  <c r="V2129" i="1" s="1"/>
  <c r="V2130" i="1" a="1"/>
  <c r="V2130" i="1" s="1"/>
  <c r="V2131" i="1" a="1"/>
  <c r="V2131" i="1" s="1"/>
  <c r="V2132" i="1" a="1"/>
  <c r="V2132" i="1" s="1"/>
  <c r="V2133" i="1" a="1"/>
  <c r="V2133" i="1" s="1"/>
  <c r="V2134" i="1" a="1"/>
  <c r="V2134" i="1" s="1"/>
  <c r="V2135" i="1" a="1"/>
  <c r="V2135" i="1" s="1"/>
  <c r="V2136" i="1" a="1"/>
  <c r="V2136" i="1" s="1"/>
  <c r="V2137" i="1" a="1"/>
  <c r="V2137" i="1" s="1"/>
  <c r="V2138" i="1" a="1"/>
  <c r="V2138" i="1" s="1"/>
  <c r="V2139" i="1" a="1"/>
  <c r="V2139" i="1" s="1"/>
  <c r="V2140" i="1" a="1"/>
  <c r="V2140" i="1" s="1"/>
  <c r="V2141" i="1" a="1"/>
  <c r="V2141" i="1" s="1"/>
  <c r="V2142" i="1" a="1"/>
  <c r="V2142" i="1" s="1"/>
  <c r="V2143" i="1" a="1"/>
  <c r="V2143" i="1" s="1"/>
  <c r="V2144" i="1" a="1"/>
  <c r="V2144" i="1" s="1"/>
  <c r="V2145" i="1" a="1"/>
  <c r="V2145" i="1" s="1"/>
  <c r="V2146" i="1" a="1"/>
  <c r="V2146" i="1" s="1"/>
  <c r="V2147" i="1" a="1"/>
  <c r="V2147" i="1" s="1"/>
  <c r="V2148" i="1" a="1"/>
  <c r="V2148" i="1" s="1"/>
  <c r="V2149" i="1" a="1"/>
  <c r="V2149" i="1" s="1"/>
  <c r="V2150" i="1" a="1"/>
  <c r="V2150" i="1" s="1"/>
  <c r="V2151" i="1" a="1"/>
  <c r="V2151" i="1" s="1"/>
  <c r="V2152" i="1" a="1"/>
  <c r="V2152" i="1" s="1"/>
  <c r="V2153" i="1" a="1"/>
  <c r="V2153" i="1" s="1"/>
  <c r="V2154" i="1" a="1"/>
  <c r="V2154" i="1" s="1"/>
  <c r="V2155" i="1" a="1"/>
  <c r="V2155" i="1" s="1"/>
  <c r="V2156" i="1" a="1"/>
  <c r="V2156" i="1" s="1"/>
  <c r="V2157" i="1" a="1"/>
  <c r="V2157" i="1" s="1"/>
  <c r="V2158" i="1" a="1"/>
  <c r="V2158" i="1" s="1"/>
  <c r="V2159" i="1" a="1"/>
  <c r="V2159" i="1" s="1"/>
  <c r="V2160" i="1" a="1"/>
  <c r="V2160" i="1" s="1"/>
  <c r="V2161" i="1" a="1"/>
  <c r="V2161" i="1" s="1"/>
  <c r="V2162" i="1" a="1"/>
  <c r="V2162" i="1" s="1"/>
  <c r="V2163" i="1" a="1"/>
  <c r="V2163" i="1" s="1"/>
  <c r="V2164" i="1" a="1"/>
  <c r="V2164" i="1" s="1"/>
  <c r="V2165" i="1" a="1"/>
  <c r="V2165" i="1" s="1"/>
  <c r="V2166" i="1" a="1"/>
  <c r="V2166" i="1" s="1"/>
  <c r="V2167" i="1" a="1"/>
  <c r="V2167" i="1" s="1"/>
  <c r="V2168" i="1" a="1"/>
  <c r="V2168" i="1" s="1"/>
  <c r="V2169" i="1" a="1"/>
  <c r="V2169" i="1" s="1"/>
  <c r="V2170" i="1" a="1"/>
  <c r="V2170" i="1" s="1"/>
  <c r="V2171" i="1" a="1"/>
  <c r="V2171" i="1" s="1"/>
  <c r="V2172" i="1" a="1"/>
  <c r="V2172" i="1" s="1"/>
  <c r="V2173" i="1" a="1"/>
  <c r="V2173" i="1" s="1"/>
  <c r="V2174" i="1" a="1"/>
  <c r="V2174" i="1" s="1"/>
  <c r="V2175" i="1" a="1"/>
  <c r="V2175" i="1" s="1"/>
  <c r="V2176" i="1" a="1"/>
  <c r="V2176" i="1" s="1"/>
  <c r="V2177" i="1" a="1"/>
  <c r="V2177" i="1" s="1"/>
  <c r="V2178" i="1" a="1"/>
  <c r="V2178" i="1" s="1"/>
  <c r="V2179" i="1" a="1"/>
  <c r="V2179" i="1" s="1"/>
  <c r="V2180" i="1" a="1"/>
  <c r="V2180" i="1" s="1"/>
  <c r="V2181" i="1" a="1"/>
  <c r="V2181" i="1" s="1"/>
  <c r="V2182" i="1" a="1"/>
  <c r="V2182" i="1" s="1"/>
  <c r="V2183" i="1" a="1"/>
  <c r="V2183" i="1" s="1"/>
  <c r="V2184" i="1" a="1"/>
  <c r="V2184" i="1" s="1"/>
  <c r="V2185" i="1" a="1"/>
  <c r="V2185" i="1" s="1"/>
  <c r="V2186" i="1" a="1"/>
  <c r="V2186" i="1" s="1"/>
  <c r="V2187" i="1" a="1"/>
  <c r="V2187" i="1" s="1"/>
  <c r="V2188" i="1" a="1"/>
  <c r="V2188" i="1" s="1"/>
  <c r="V2189" i="1" a="1"/>
  <c r="V2189" i="1" s="1"/>
  <c r="V2190" i="1" a="1"/>
  <c r="V2190" i="1" s="1"/>
  <c r="V2191" i="1" a="1"/>
  <c r="V2191" i="1" s="1"/>
  <c r="V2192" i="1" a="1"/>
  <c r="V2192" i="1" s="1"/>
  <c r="V2193" i="1" a="1"/>
  <c r="V2193" i="1" s="1"/>
  <c r="V2194" i="1" a="1"/>
  <c r="V2194" i="1" s="1"/>
  <c r="V2195" i="1" a="1"/>
  <c r="V2195" i="1" s="1"/>
  <c r="V2196" i="1" a="1"/>
  <c r="V2196" i="1" s="1"/>
  <c r="V2197" i="1" a="1"/>
  <c r="V2197" i="1" s="1"/>
  <c r="V2198" i="1" a="1"/>
  <c r="V2198" i="1" s="1"/>
  <c r="V2199" i="1" a="1"/>
  <c r="V2199" i="1" s="1"/>
  <c r="V2200" i="1" a="1"/>
  <c r="V2200" i="1" s="1"/>
  <c r="V2201" i="1" a="1"/>
  <c r="V2201" i="1" s="1"/>
  <c r="V2202" i="1" a="1"/>
  <c r="V2202" i="1" s="1"/>
  <c r="V2203" i="1" a="1"/>
  <c r="V2203" i="1" s="1"/>
  <c r="V2204" i="1" a="1"/>
  <c r="V2204" i="1" s="1"/>
  <c r="V2205" i="1" a="1"/>
  <c r="V2205" i="1" s="1"/>
  <c r="V2206" i="1" a="1"/>
  <c r="V2206" i="1" s="1"/>
  <c r="V2207" i="1" a="1"/>
  <c r="V2207" i="1" s="1"/>
  <c r="V2208" i="1" a="1"/>
  <c r="V2208" i="1" s="1"/>
  <c r="V2209" i="1" a="1"/>
  <c r="V2209" i="1" s="1"/>
  <c r="V2210" i="1" a="1"/>
  <c r="V2210" i="1" s="1"/>
  <c r="V2211" i="1" a="1"/>
  <c r="V2211" i="1" s="1"/>
  <c r="V2212" i="1" a="1"/>
  <c r="V2212" i="1" s="1"/>
  <c r="V2213" i="1" a="1"/>
  <c r="V2213" i="1" s="1"/>
  <c r="V2214" i="1" a="1"/>
  <c r="V2214" i="1" s="1"/>
  <c r="V2215" i="1" a="1"/>
  <c r="V2215" i="1" s="1"/>
  <c r="V2216" i="1" a="1"/>
  <c r="V2216" i="1" s="1"/>
  <c r="V2217" i="1" a="1"/>
  <c r="V2217" i="1" s="1"/>
  <c r="V2218" i="1" a="1"/>
  <c r="V2218" i="1" s="1"/>
  <c r="V2219" i="1" a="1"/>
  <c r="V2219" i="1" s="1"/>
  <c r="V2220" i="1" a="1"/>
  <c r="V2220" i="1" s="1"/>
  <c r="V2221" i="1" a="1"/>
  <c r="V2221" i="1" s="1"/>
  <c r="V2222" i="1" a="1"/>
  <c r="V2222" i="1" s="1"/>
  <c r="V2223" i="1" a="1"/>
  <c r="V2223" i="1" s="1"/>
  <c r="V2224" i="1" a="1"/>
  <c r="V2224" i="1" s="1"/>
  <c r="V2225" i="1" a="1"/>
  <c r="V2225" i="1" s="1"/>
  <c r="V2226" i="1" a="1"/>
  <c r="V2226" i="1" s="1"/>
  <c r="V2227" i="1" a="1"/>
  <c r="V2227" i="1" s="1"/>
  <c r="V2228" i="1" a="1"/>
  <c r="V2228" i="1" s="1"/>
  <c r="V2229" i="1" a="1"/>
  <c r="V2229" i="1" s="1"/>
  <c r="V2230" i="1" a="1"/>
  <c r="V2230" i="1" s="1"/>
  <c r="V2231" i="1" a="1"/>
  <c r="V2231" i="1" s="1"/>
  <c r="V2232" i="1" a="1"/>
  <c r="V2232" i="1" s="1"/>
  <c r="V2233" i="1" a="1"/>
  <c r="V2233" i="1" s="1"/>
  <c r="V2234" i="1" a="1"/>
  <c r="V2234" i="1" s="1"/>
  <c r="V2235" i="1" a="1"/>
  <c r="V2235" i="1" s="1"/>
  <c r="V2236" i="1" a="1"/>
  <c r="V2236" i="1" s="1"/>
  <c r="V2237" i="1" a="1"/>
  <c r="V2237" i="1" s="1"/>
  <c r="V2238" i="1" a="1"/>
  <c r="V2238" i="1" s="1"/>
  <c r="V2239" i="1" a="1"/>
  <c r="V2239" i="1" s="1"/>
  <c r="V2240" i="1" a="1"/>
  <c r="V2240" i="1" s="1"/>
  <c r="V2241" i="1" a="1"/>
  <c r="V2241" i="1" s="1"/>
  <c r="V2242" i="1" a="1"/>
  <c r="V2242" i="1" s="1"/>
  <c r="V2243" i="1" a="1"/>
  <c r="V2243" i="1" s="1"/>
  <c r="V2244" i="1" a="1"/>
  <c r="V2244" i="1" s="1"/>
  <c r="V2245" i="1" a="1"/>
  <c r="V2245" i="1" s="1"/>
  <c r="V2246" i="1" a="1"/>
  <c r="V2246" i="1" s="1"/>
  <c r="V2247" i="1" a="1"/>
  <c r="V2247" i="1" s="1"/>
  <c r="V2248" i="1" a="1"/>
  <c r="V2248" i="1" s="1"/>
  <c r="V2249" i="1" a="1"/>
  <c r="V2249" i="1" s="1"/>
  <c r="V2250" i="1" a="1"/>
  <c r="V2250" i="1" s="1"/>
  <c r="V2251" i="1" a="1"/>
  <c r="V2251" i="1" s="1"/>
  <c r="V2252" i="1" a="1"/>
  <c r="V2252" i="1" s="1"/>
  <c r="V2253" i="1" a="1"/>
  <c r="V2253" i="1" s="1"/>
  <c r="V2254" i="1" a="1"/>
  <c r="V2254" i="1" s="1"/>
  <c r="V2255" i="1" a="1"/>
  <c r="V2255" i="1" s="1"/>
  <c r="V2256" i="1" a="1"/>
  <c r="V2256" i="1" s="1"/>
  <c r="V2257" i="1" a="1"/>
  <c r="V2257" i="1" s="1"/>
  <c r="V2258" i="1" a="1"/>
  <c r="V2258" i="1" s="1"/>
  <c r="V2259" i="1" a="1"/>
  <c r="V2259" i="1" s="1"/>
  <c r="V2260" i="1" a="1"/>
  <c r="V2260" i="1" s="1"/>
  <c r="V2261" i="1" a="1"/>
  <c r="V2261" i="1" s="1"/>
  <c r="V2262" i="1" a="1"/>
  <c r="V2262" i="1" s="1"/>
  <c r="V2263" i="1" a="1"/>
  <c r="V2263" i="1" s="1"/>
  <c r="V2264" i="1" a="1"/>
  <c r="V2264" i="1" s="1"/>
  <c r="V2265" i="1" a="1"/>
  <c r="V2265" i="1" s="1"/>
  <c r="V2266" i="1" a="1"/>
  <c r="V2266" i="1" s="1"/>
  <c r="V2267" i="1" a="1"/>
  <c r="V2267" i="1" s="1"/>
  <c r="V2268" i="1" a="1"/>
  <c r="V2268" i="1" s="1"/>
  <c r="V2269" i="1" a="1"/>
  <c r="V2269" i="1" s="1"/>
  <c r="V2270" i="1" a="1"/>
  <c r="V2270" i="1" s="1"/>
  <c r="V2271" i="1" a="1"/>
  <c r="V2271" i="1" s="1"/>
  <c r="V2272" i="1" a="1"/>
  <c r="V2272" i="1" s="1"/>
  <c r="V2273" i="1" a="1"/>
  <c r="V2273" i="1" s="1"/>
  <c r="V2274" i="1" a="1"/>
  <c r="V2274" i="1" s="1"/>
  <c r="V2275" i="1" a="1"/>
  <c r="V2275" i="1" s="1"/>
  <c r="V2276" i="1" a="1"/>
  <c r="V2276" i="1" s="1"/>
  <c r="V2277" i="1" a="1"/>
  <c r="V2277" i="1" s="1"/>
  <c r="V2278" i="1" a="1"/>
  <c r="V2278" i="1" s="1"/>
  <c r="V2279" i="1" a="1"/>
  <c r="V2279" i="1" s="1"/>
  <c r="V2280" i="1" a="1"/>
  <c r="V2280" i="1" s="1"/>
  <c r="V2281" i="1" a="1"/>
  <c r="V2281" i="1" s="1"/>
  <c r="V2282" i="1" a="1"/>
  <c r="V2282" i="1" s="1"/>
  <c r="V2283" i="1" a="1"/>
  <c r="V2283" i="1" s="1"/>
  <c r="V2284" i="1" a="1"/>
  <c r="V2284" i="1" s="1"/>
  <c r="V2285" i="1" a="1"/>
  <c r="V2285" i="1" s="1"/>
  <c r="V2286" i="1" a="1"/>
  <c r="V2286" i="1" s="1"/>
  <c r="V2287" i="1" a="1"/>
  <c r="V2287" i="1" s="1"/>
  <c r="V2288" i="1" a="1"/>
  <c r="V2288" i="1" s="1"/>
  <c r="V2289" i="1" a="1"/>
  <c r="V2289" i="1" s="1"/>
  <c r="V2290" i="1" a="1"/>
  <c r="V2290" i="1" s="1"/>
  <c r="V2291" i="1" a="1"/>
  <c r="V2291" i="1" s="1"/>
  <c r="V2292" i="1" a="1"/>
  <c r="V2292" i="1" s="1"/>
  <c r="V2293" i="1" a="1"/>
  <c r="V2293" i="1" s="1"/>
  <c r="V2294" i="1" a="1"/>
  <c r="V2294" i="1" s="1"/>
  <c r="V2295" i="1" a="1"/>
  <c r="V2295" i="1" s="1"/>
  <c r="V2296" i="1" a="1"/>
  <c r="V2296" i="1" s="1"/>
  <c r="V2297" i="1" a="1"/>
  <c r="V2297" i="1" s="1"/>
  <c r="V2298" i="1" a="1"/>
  <c r="V2298" i="1" s="1"/>
  <c r="V2299" i="1" a="1"/>
  <c r="V2299" i="1" s="1"/>
  <c r="V2300" i="1" a="1"/>
  <c r="V2300" i="1" s="1"/>
  <c r="V2301" i="1" a="1"/>
  <c r="V2301" i="1" s="1"/>
  <c r="V2302" i="1" a="1"/>
  <c r="V2302" i="1" s="1"/>
  <c r="V2303" i="1" a="1"/>
  <c r="V2303" i="1" s="1"/>
  <c r="V2304" i="1" a="1"/>
  <c r="V2304" i="1" s="1"/>
  <c r="V2305" i="1" a="1"/>
  <c r="V2305" i="1" s="1"/>
  <c r="V2306" i="1" a="1"/>
  <c r="V2306" i="1" s="1"/>
  <c r="V2307" i="1" a="1"/>
  <c r="V2307" i="1" s="1"/>
  <c r="V2308" i="1" a="1"/>
  <c r="V2308" i="1" s="1"/>
  <c r="V2309" i="1" a="1"/>
  <c r="V2309" i="1" s="1"/>
  <c r="V2310" i="1" a="1"/>
  <c r="V2310" i="1" s="1"/>
  <c r="V2311" i="1" a="1"/>
  <c r="V2311" i="1" s="1"/>
  <c r="V2312" i="1" a="1"/>
  <c r="V2312" i="1" s="1"/>
  <c r="V2313" i="1" a="1"/>
  <c r="V2313" i="1" s="1"/>
  <c r="V2314" i="1" a="1"/>
  <c r="V2314" i="1" s="1"/>
  <c r="V2315" i="1" a="1"/>
  <c r="V2315" i="1" s="1"/>
  <c r="V2316" i="1" a="1"/>
  <c r="V2316" i="1" s="1"/>
  <c r="V2317" i="1" a="1"/>
  <c r="V2317" i="1" s="1"/>
  <c r="V2318" i="1" a="1"/>
  <c r="V2318" i="1" s="1"/>
  <c r="V2319" i="1" a="1"/>
  <c r="V2319" i="1" s="1"/>
  <c r="V2320" i="1" a="1"/>
  <c r="V2320" i="1" s="1"/>
  <c r="V2321" i="1" a="1"/>
  <c r="V2321" i="1" s="1"/>
  <c r="V2322" i="1" a="1"/>
  <c r="V2322" i="1" s="1"/>
  <c r="V2323" i="1" a="1"/>
  <c r="V2323" i="1" s="1"/>
  <c r="V2324" i="1" a="1"/>
  <c r="V2324" i="1" s="1"/>
  <c r="V2325" i="1" a="1"/>
  <c r="V2325" i="1" s="1"/>
  <c r="V2326" i="1" a="1"/>
  <c r="V2326" i="1" s="1"/>
  <c r="V2327" i="1" a="1"/>
  <c r="V2327" i="1" s="1"/>
  <c r="V2328" i="1" a="1"/>
  <c r="V2328" i="1" s="1"/>
  <c r="V2329" i="1" a="1"/>
  <c r="V2329" i="1" s="1"/>
  <c r="V2330" i="1" a="1"/>
  <c r="V2330" i="1" s="1"/>
  <c r="V2331" i="1" a="1"/>
  <c r="V2331" i="1" s="1"/>
  <c r="V2332" i="1" a="1"/>
  <c r="V2332" i="1" s="1"/>
  <c r="V2333" i="1" a="1"/>
  <c r="V2333" i="1" s="1"/>
  <c r="V2334" i="1" a="1"/>
  <c r="V2334" i="1" s="1"/>
  <c r="V2335" i="1" a="1"/>
  <c r="V2335" i="1" s="1"/>
  <c r="V2336" i="1" a="1"/>
  <c r="V2336" i="1" s="1"/>
  <c r="V2337" i="1" a="1"/>
  <c r="V2337" i="1" s="1"/>
  <c r="V2338" i="1" a="1"/>
  <c r="V2338" i="1" s="1"/>
  <c r="V2339" i="1" a="1"/>
  <c r="V2339" i="1" s="1"/>
  <c r="V2340" i="1" a="1"/>
  <c r="V2340" i="1" s="1"/>
  <c r="V2341" i="1" a="1"/>
  <c r="V2341" i="1" s="1"/>
  <c r="V2342" i="1" a="1"/>
  <c r="V2342" i="1" s="1"/>
  <c r="V2343" i="1" a="1"/>
  <c r="V2343" i="1" s="1"/>
  <c r="V2344" i="1" a="1"/>
  <c r="V2344" i="1" s="1"/>
  <c r="V2345" i="1" a="1"/>
  <c r="V2345" i="1" s="1"/>
  <c r="V2346" i="1" a="1"/>
  <c r="V2346" i="1" s="1"/>
  <c r="V2347" i="1" a="1"/>
  <c r="V2347" i="1" s="1"/>
  <c r="V2348" i="1" a="1"/>
  <c r="V2348" i="1" s="1"/>
  <c r="V2349" i="1" a="1"/>
  <c r="V2349" i="1" s="1"/>
  <c r="V2350" i="1" a="1"/>
  <c r="V2350" i="1" s="1"/>
  <c r="V2351" i="1" a="1"/>
  <c r="V2351" i="1" s="1"/>
  <c r="V2352" i="1" a="1"/>
  <c r="V2352" i="1" s="1"/>
  <c r="V2353" i="1" a="1"/>
  <c r="V2353" i="1" s="1"/>
  <c r="V2354" i="1" a="1"/>
  <c r="V2354" i="1" s="1"/>
  <c r="V2355" i="1" a="1"/>
  <c r="V2355" i="1" s="1"/>
  <c r="V2356" i="1" a="1"/>
  <c r="V2356" i="1" s="1"/>
  <c r="V2357" i="1" a="1"/>
  <c r="V2357" i="1" s="1"/>
  <c r="V2358" i="1" a="1"/>
  <c r="V2358" i="1" s="1"/>
  <c r="V2359" i="1" a="1"/>
  <c r="V2359" i="1" s="1"/>
  <c r="V2360" i="1" a="1"/>
  <c r="V2360" i="1" s="1"/>
  <c r="V2361" i="1" a="1"/>
  <c r="V2361" i="1" s="1"/>
  <c r="V2362" i="1" a="1"/>
  <c r="V2362" i="1" s="1"/>
  <c r="V2363" i="1" a="1"/>
  <c r="V2363" i="1" s="1"/>
  <c r="V2364" i="1" a="1"/>
  <c r="V2364" i="1" s="1"/>
  <c r="V2365" i="1" a="1"/>
  <c r="V2365" i="1" s="1"/>
  <c r="V2366" i="1" a="1"/>
  <c r="V2366" i="1" s="1"/>
  <c r="V2367" i="1" a="1"/>
  <c r="V2367" i="1" s="1"/>
  <c r="V2368" i="1" a="1"/>
  <c r="V2368" i="1" s="1"/>
  <c r="V2369" i="1" a="1"/>
  <c r="V2369" i="1" s="1"/>
  <c r="V2370" i="1" a="1"/>
  <c r="V2370" i="1" s="1"/>
  <c r="V2371" i="1" a="1"/>
  <c r="V2371" i="1" s="1"/>
  <c r="V2372" i="1" a="1"/>
  <c r="V2372" i="1" s="1"/>
  <c r="V2373" i="1" a="1"/>
  <c r="V2373" i="1" s="1"/>
  <c r="V2374" i="1" a="1"/>
  <c r="V2374" i="1" s="1"/>
  <c r="V2375" i="1" a="1"/>
  <c r="V2375" i="1" s="1"/>
  <c r="V2376" i="1" a="1"/>
  <c r="V2376" i="1" s="1"/>
  <c r="V2377" i="1" a="1"/>
  <c r="V2377" i="1" s="1"/>
  <c r="V2378" i="1" a="1"/>
  <c r="V2378" i="1" s="1"/>
  <c r="V2379" i="1" a="1"/>
  <c r="V2379" i="1" s="1"/>
  <c r="V2380" i="1" a="1"/>
  <c r="V2380" i="1" s="1"/>
  <c r="V2381" i="1" a="1"/>
  <c r="V2381" i="1" s="1"/>
  <c r="V2382" i="1" a="1"/>
  <c r="V2382" i="1" s="1"/>
  <c r="V2383" i="1" a="1"/>
  <c r="V2383" i="1" s="1"/>
  <c r="V2384" i="1" a="1"/>
  <c r="V2384" i="1" s="1"/>
  <c r="V2385" i="1" a="1"/>
  <c r="V2385" i="1" s="1"/>
  <c r="V2386" i="1" a="1"/>
  <c r="V2386" i="1" s="1"/>
  <c r="V2387" i="1" a="1"/>
  <c r="V2387" i="1" s="1"/>
  <c r="V2388" i="1" a="1"/>
  <c r="V2388" i="1" s="1"/>
  <c r="V2389" i="1" a="1"/>
  <c r="V2389" i="1" s="1"/>
  <c r="V2390" i="1" a="1"/>
  <c r="V2390" i="1" s="1"/>
  <c r="V2391" i="1" a="1"/>
  <c r="V2391" i="1" s="1"/>
  <c r="V2392" i="1" a="1"/>
  <c r="V2392" i="1" s="1"/>
  <c r="V2393" i="1" a="1"/>
  <c r="V2393" i="1" s="1"/>
  <c r="V2394" i="1" a="1"/>
  <c r="V2394" i="1" s="1"/>
  <c r="V2395" i="1" a="1"/>
  <c r="V2395" i="1" s="1"/>
  <c r="V2396" i="1" a="1"/>
  <c r="V2396" i="1" s="1"/>
  <c r="V2397" i="1" a="1"/>
  <c r="V2397" i="1" s="1"/>
  <c r="V2398" i="1" a="1"/>
  <c r="V2398" i="1" s="1"/>
  <c r="V2399" i="1" a="1"/>
  <c r="V2399" i="1" s="1"/>
  <c r="V2400" i="1" a="1"/>
  <c r="V2400" i="1" s="1"/>
  <c r="V2401" i="1" a="1"/>
  <c r="V2401" i="1" s="1"/>
  <c r="V2402" i="1" a="1"/>
  <c r="V2402" i="1" s="1"/>
  <c r="V2403" i="1" a="1"/>
  <c r="V2403" i="1" s="1"/>
  <c r="V2404" i="1" a="1"/>
  <c r="V2404" i="1" s="1"/>
  <c r="V2405" i="1" a="1"/>
  <c r="V2405" i="1" s="1"/>
  <c r="V2406" i="1" a="1"/>
  <c r="V2406" i="1" s="1"/>
  <c r="V2407" i="1" a="1"/>
  <c r="V2407" i="1" s="1"/>
  <c r="V2408" i="1" a="1"/>
  <c r="V2408" i="1" s="1"/>
  <c r="V2409" i="1" a="1"/>
  <c r="V2409" i="1" s="1"/>
  <c r="V2410" i="1" a="1"/>
  <c r="V2410" i="1" s="1"/>
  <c r="V2411" i="1" a="1"/>
  <c r="V2411" i="1" s="1"/>
  <c r="V2412" i="1" a="1"/>
  <c r="V2412" i="1" s="1"/>
  <c r="V2413" i="1" a="1"/>
  <c r="V2413" i="1" s="1"/>
  <c r="V2414" i="1" a="1"/>
  <c r="V2414" i="1" s="1"/>
  <c r="V2415" i="1" a="1"/>
  <c r="V2415" i="1" s="1"/>
  <c r="V2416" i="1" a="1"/>
  <c r="V2416" i="1" s="1"/>
  <c r="V2417" i="1" a="1"/>
  <c r="V2417" i="1" s="1"/>
  <c r="V2418" i="1" a="1"/>
  <c r="V2418" i="1" s="1"/>
  <c r="V2419" i="1" a="1"/>
  <c r="V2419" i="1" s="1"/>
  <c r="V2420" i="1" a="1"/>
  <c r="V2420" i="1" s="1"/>
  <c r="V2421" i="1" a="1"/>
  <c r="V2421" i="1" s="1"/>
  <c r="V2422" i="1" a="1"/>
  <c r="V2422" i="1" s="1"/>
  <c r="V2423" i="1" a="1"/>
  <c r="V2423" i="1" s="1"/>
  <c r="V2424" i="1" a="1"/>
  <c r="V2424" i="1" s="1"/>
  <c r="V2425" i="1" a="1"/>
  <c r="V2425" i="1" s="1"/>
  <c r="V2426" i="1" a="1"/>
  <c r="V2426" i="1" s="1"/>
  <c r="V2427" i="1" a="1"/>
  <c r="V2427" i="1" s="1"/>
  <c r="V2428" i="1" a="1"/>
  <c r="V2428" i="1" s="1"/>
  <c r="V2429" i="1" a="1"/>
  <c r="V2429" i="1" s="1"/>
  <c r="V2430" i="1" a="1"/>
  <c r="V2430" i="1" s="1"/>
  <c r="V2431" i="1" a="1"/>
  <c r="V2431" i="1" s="1"/>
  <c r="V2432" i="1" a="1"/>
  <c r="V2432" i="1" s="1"/>
  <c r="V2433" i="1" a="1"/>
  <c r="V2433" i="1" s="1"/>
  <c r="V2434" i="1" a="1"/>
  <c r="V2434" i="1" s="1"/>
  <c r="V2435" i="1" a="1"/>
  <c r="V2435" i="1" s="1"/>
  <c r="V2436" i="1" a="1"/>
  <c r="V2436" i="1" s="1"/>
  <c r="V2437" i="1" a="1"/>
  <c r="V2437" i="1" s="1"/>
  <c r="V2438" i="1" a="1"/>
  <c r="V2438" i="1" s="1"/>
  <c r="V2439" i="1" a="1"/>
  <c r="V2439" i="1" s="1"/>
  <c r="V2440" i="1" a="1"/>
  <c r="V2440" i="1" s="1"/>
  <c r="V2441" i="1" a="1"/>
  <c r="V2441" i="1" s="1"/>
  <c r="V2442" i="1" a="1"/>
  <c r="V2442" i="1" s="1"/>
  <c r="V2443" i="1" a="1"/>
  <c r="V2443" i="1" s="1"/>
  <c r="V2444" i="1" a="1"/>
  <c r="V2444" i="1" s="1"/>
  <c r="V2445" i="1" a="1"/>
  <c r="V2445" i="1" s="1"/>
  <c r="V2446" i="1" a="1"/>
  <c r="V2446" i="1" s="1"/>
  <c r="V2447" i="1" a="1"/>
  <c r="V2447" i="1" s="1"/>
  <c r="V2448" i="1" a="1"/>
  <c r="V2448" i="1" s="1"/>
  <c r="V2449" i="1" a="1"/>
  <c r="V2449" i="1" s="1"/>
  <c r="V2450" i="1" a="1"/>
  <c r="V2450" i="1" s="1"/>
  <c r="V2451" i="1" a="1"/>
  <c r="V2451" i="1" s="1"/>
  <c r="V2452" i="1" a="1"/>
  <c r="V2452" i="1" s="1"/>
  <c r="V2453" i="1" a="1"/>
  <c r="V2453" i="1" s="1"/>
  <c r="V2454" i="1" a="1"/>
  <c r="V2454" i="1" s="1"/>
  <c r="V2455" i="1" a="1"/>
  <c r="V2455" i="1" s="1"/>
  <c r="V2456" i="1" a="1"/>
  <c r="V2456" i="1" s="1"/>
  <c r="V2457" i="1" a="1"/>
  <c r="V2457" i="1" s="1"/>
  <c r="V2458" i="1" a="1"/>
  <c r="V2458" i="1" s="1"/>
  <c r="V2459" i="1" a="1"/>
  <c r="V2459" i="1" s="1"/>
  <c r="V2460" i="1" a="1"/>
  <c r="V2460" i="1" s="1"/>
  <c r="V2461" i="1" a="1"/>
  <c r="V2461" i="1" s="1"/>
  <c r="V2462" i="1" a="1"/>
  <c r="V2462" i="1" s="1"/>
  <c r="V2463" i="1" a="1"/>
  <c r="V2463" i="1" s="1"/>
  <c r="V2464" i="1" a="1"/>
  <c r="V2464" i="1" s="1"/>
  <c r="V2465" i="1" a="1"/>
  <c r="V2465" i="1" s="1"/>
  <c r="V2466" i="1" a="1"/>
  <c r="V2466" i="1" s="1"/>
  <c r="V2467" i="1" a="1"/>
  <c r="V2467" i="1" s="1"/>
  <c r="V2468" i="1" a="1"/>
  <c r="V2468" i="1" s="1"/>
  <c r="V2469" i="1" a="1"/>
  <c r="V2469" i="1" s="1"/>
  <c r="V2470" i="1" a="1"/>
  <c r="V2470" i="1" s="1"/>
  <c r="V2471" i="1" a="1"/>
  <c r="V2471" i="1" s="1"/>
  <c r="V2472" i="1" a="1"/>
  <c r="V2472" i="1" s="1"/>
  <c r="V2473" i="1" a="1"/>
  <c r="V2473" i="1" s="1"/>
  <c r="V2474" i="1" a="1"/>
  <c r="V2474" i="1" s="1"/>
  <c r="V2475" i="1" a="1"/>
  <c r="V2475" i="1" s="1"/>
  <c r="V2476" i="1" a="1"/>
  <c r="V2476" i="1" s="1"/>
  <c r="V2477" i="1" a="1"/>
  <c r="V2477" i="1" s="1"/>
  <c r="V2478" i="1" a="1"/>
  <c r="V2478" i="1" s="1"/>
  <c r="V2479" i="1" a="1"/>
  <c r="V2479" i="1" s="1"/>
  <c r="V2480" i="1" a="1"/>
  <c r="V2480" i="1" s="1"/>
  <c r="V2481" i="1" a="1"/>
  <c r="V2481" i="1" s="1"/>
  <c r="V2482" i="1" a="1"/>
  <c r="V2482" i="1" s="1"/>
  <c r="V2483" i="1" a="1"/>
  <c r="V2483" i="1" s="1"/>
  <c r="V2484" i="1" a="1"/>
  <c r="V2484" i="1" s="1"/>
  <c r="V2485" i="1" a="1"/>
  <c r="V2485" i="1" s="1"/>
  <c r="V2486" i="1" a="1"/>
  <c r="V2486" i="1" s="1"/>
  <c r="V2487" i="1" a="1"/>
  <c r="V2487" i="1" s="1"/>
  <c r="V2488" i="1" a="1"/>
  <c r="V2488" i="1" s="1"/>
  <c r="V2489" i="1" a="1"/>
  <c r="V2489" i="1" s="1"/>
  <c r="V2490" i="1" a="1"/>
  <c r="V2490" i="1" s="1"/>
  <c r="V2491" i="1" a="1"/>
  <c r="V2491" i="1" s="1"/>
  <c r="V2492" i="1" a="1"/>
  <c r="V2492" i="1" s="1"/>
  <c r="V2493" i="1" a="1"/>
  <c r="V2493" i="1" s="1"/>
  <c r="V2494" i="1" a="1"/>
  <c r="V2494" i="1" s="1"/>
  <c r="V2495" i="1" a="1"/>
  <c r="V2495" i="1" s="1"/>
  <c r="V2496" i="1" a="1"/>
  <c r="V2496" i="1" s="1"/>
  <c r="V2497" i="1" a="1"/>
  <c r="V2497" i="1" s="1"/>
  <c r="V2498" i="1" a="1"/>
  <c r="V2498" i="1" s="1"/>
  <c r="V2499" i="1" a="1"/>
  <c r="V2499" i="1" s="1"/>
  <c r="V2500" i="1" a="1"/>
  <c r="V2500" i="1" s="1"/>
  <c r="V2501" i="1" a="1"/>
  <c r="V2501" i="1" s="1"/>
  <c r="V2502" i="1" a="1"/>
  <c r="V2502" i="1" s="1"/>
  <c r="V2503" i="1" a="1"/>
  <c r="V2503" i="1" s="1"/>
  <c r="V2504" i="1" a="1"/>
  <c r="V2504" i="1" s="1"/>
  <c r="V2505" i="1" a="1"/>
  <c r="V2505" i="1" s="1"/>
  <c r="V2506" i="1" a="1"/>
  <c r="V2506" i="1" s="1"/>
  <c r="V2507" i="1" a="1"/>
  <c r="V2507" i="1" s="1"/>
  <c r="V2508" i="1" a="1"/>
  <c r="V2508" i="1" s="1"/>
  <c r="V2509" i="1" a="1"/>
  <c r="V2509" i="1" s="1"/>
  <c r="V2510" i="1" a="1"/>
  <c r="V2510" i="1" s="1"/>
  <c r="V2511" i="1" a="1"/>
  <c r="V2511" i="1" s="1"/>
  <c r="V2512" i="1" a="1"/>
  <c r="V2512" i="1" s="1"/>
  <c r="V2513" i="1" a="1"/>
  <c r="V2513" i="1" s="1"/>
  <c r="V2514" i="1" a="1"/>
  <c r="V2514" i="1" s="1"/>
  <c r="V2515" i="1" a="1"/>
  <c r="V2515" i="1" s="1"/>
  <c r="V2516" i="1" a="1"/>
  <c r="V2516" i="1" s="1"/>
  <c r="V2517" i="1" a="1"/>
  <c r="V2517" i="1" s="1"/>
  <c r="V2518" i="1" a="1"/>
  <c r="V2518" i="1" s="1"/>
  <c r="V2519" i="1" a="1"/>
  <c r="V2519" i="1" s="1"/>
  <c r="V2520" i="1" a="1"/>
  <c r="V2520" i="1" s="1"/>
  <c r="V2521" i="1" a="1"/>
  <c r="V2521" i="1" s="1"/>
  <c r="V2522" i="1" a="1"/>
  <c r="V2522" i="1" s="1"/>
  <c r="V2523" i="1" a="1"/>
  <c r="V2523" i="1" s="1"/>
  <c r="V2524" i="1" a="1"/>
  <c r="V2524" i="1" s="1"/>
  <c r="V2525" i="1" a="1"/>
  <c r="V2525" i="1" s="1"/>
  <c r="V2526" i="1" a="1"/>
  <c r="V2526" i="1" s="1"/>
  <c r="V2527" i="1" a="1"/>
  <c r="V2527" i="1" s="1"/>
  <c r="V2528" i="1" a="1"/>
  <c r="V2528" i="1" s="1"/>
  <c r="V2529" i="1" a="1"/>
  <c r="V2529" i="1" s="1"/>
  <c r="V2530" i="1" a="1"/>
  <c r="V2530" i="1" s="1"/>
  <c r="V2531" i="1" a="1"/>
  <c r="V2531" i="1" s="1"/>
  <c r="V2532" i="1" a="1"/>
  <c r="V2532" i="1" s="1"/>
  <c r="V2533" i="1" a="1"/>
  <c r="V2533" i="1" s="1"/>
  <c r="V2534" i="1" a="1"/>
  <c r="V2534" i="1" s="1"/>
  <c r="V2535" i="1" a="1"/>
  <c r="V2535" i="1" s="1"/>
  <c r="V2536" i="1" a="1"/>
  <c r="V2536" i="1" s="1"/>
  <c r="V2537" i="1" a="1"/>
  <c r="V2537" i="1" s="1"/>
  <c r="V2538" i="1" a="1"/>
  <c r="V2538" i="1" s="1"/>
  <c r="V2539" i="1" a="1"/>
  <c r="V2539" i="1" s="1"/>
  <c r="V2540" i="1" a="1"/>
  <c r="V2540" i="1" s="1"/>
  <c r="V2541" i="1" a="1"/>
  <c r="V2541" i="1" s="1"/>
  <c r="V2542" i="1" a="1"/>
  <c r="V2542" i="1" s="1"/>
  <c r="V2543" i="1" a="1"/>
  <c r="V2543" i="1" s="1"/>
  <c r="V2544" i="1" a="1"/>
  <c r="V2544" i="1" s="1"/>
  <c r="V2545" i="1" a="1"/>
  <c r="V2545" i="1" s="1"/>
  <c r="V2546" i="1" a="1"/>
  <c r="V2546" i="1" s="1"/>
  <c r="V2547" i="1" a="1"/>
  <c r="V2547" i="1" s="1"/>
  <c r="V2548" i="1" a="1"/>
  <c r="V2548" i="1" s="1"/>
  <c r="V2549" i="1" a="1"/>
  <c r="V2549" i="1" s="1"/>
  <c r="V2550" i="1" a="1"/>
  <c r="V2550" i="1" s="1"/>
  <c r="V2551" i="1" a="1"/>
  <c r="V2551" i="1" s="1"/>
  <c r="V2552" i="1" a="1"/>
  <c r="V2552" i="1" s="1"/>
  <c r="V2553" i="1" a="1"/>
  <c r="V2553" i="1" s="1"/>
  <c r="V2554" i="1" a="1"/>
  <c r="V2554" i="1" s="1"/>
  <c r="V2555" i="1" a="1"/>
  <c r="V2555" i="1" s="1"/>
  <c r="V2556" i="1" a="1"/>
  <c r="V2556" i="1" s="1"/>
  <c r="V2557" i="1" a="1"/>
  <c r="V2557" i="1" s="1"/>
  <c r="V2558" i="1" a="1"/>
  <c r="V2558" i="1" s="1"/>
  <c r="V2559" i="1" a="1"/>
  <c r="V2559" i="1" s="1"/>
  <c r="V2560" i="1" a="1"/>
  <c r="V2560" i="1" s="1"/>
  <c r="V2561" i="1" a="1"/>
  <c r="V2561" i="1" s="1"/>
  <c r="V2562" i="1" a="1"/>
  <c r="V2562" i="1" s="1"/>
  <c r="V2563" i="1" a="1"/>
  <c r="V2563" i="1" s="1"/>
  <c r="V2564" i="1" a="1"/>
  <c r="V2564" i="1" s="1"/>
  <c r="V2565" i="1" a="1"/>
  <c r="V2565" i="1" s="1"/>
  <c r="V2566" i="1" a="1"/>
  <c r="V2566" i="1" s="1"/>
  <c r="V2567" i="1" a="1"/>
  <c r="V2567" i="1" s="1"/>
  <c r="V2568" i="1" a="1"/>
  <c r="V2568" i="1" s="1"/>
  <c r="V2569" i="1" a="1"/>
  <c r="V2569" i="1" s="1"/>
  <c r="V2570" i="1" a="1"/>
  <c r="V2570" i="1" s="1"/>
  <c r="V2571" i="1" a="1"/>
  <c r="V2571" i="1" s="1"/>
  <c r="V2572" i="1" a="1"/>
  <c r="V2572" i="1" s="1"/>
  <c r="V2573" i="1" a="1"/>
  <c r="V2573" i="1" s="1"/>
  <c r="V2574" i="1" a="1"/>
  <c r="V2574" i="1" s="1"/>
  <c r="V2575" i="1" a="1"/>
  <c r="V2575" i="1" s="1"/>
  <c r="V2576" i="1" a="1"/>
  <c r="V2576" i="1" s="1"/>
  <c r="V2577" i="1" a="1"/>
  <c r="V2577" i="1" s="1"/>
  <c r="V2578" i="1" a="1"/>
  <c r="V2578" i="1" s="1"/>
  <c r="V2579" i="1" a="1"/>
  <c r="V2579" i="1" s="1"/>
  <c r="V2580" i="1" a="1"/>
  <c r="V2580" i="1" s="1"/>
  <c r="V2581" i="1" a="1"/>
  <c r="V2581" i="1" s="1"/>
  <c r="V2582" i="1" a="1"/>
  <c r="V2582" i="1" s="1"/>
  <c r="V2583" i="1" a="1"/>
  <c r="V2583" i="1" s="1"/>
  <c r="V2584" i="1" a="1"/>
  <c r="V2584" i="1" s="1"/>
  <c r="V2585" i="1" a="1"/>
  <c r="V2585" i="1" s="1"/>
  <c r="V2586" i="1" a="1"/>
  <c r="V2586" i="1" s="1"/>
  <c r="V2587" i="1" a="1"/>
  <c r="V2587" i="1" s="1"/>
  <c r="V2588" i="1" a="1"/>
  <c r="V2588" i="1" s="1"/>
  <c r="V2589" i="1" a="1"/>
  <c r="V2589" i="1" s="1"/>
  <c r="V2590" i="1" a="1"/>
  <c r="V2590" i="1" s="1"/>
  <c r="V2591" i="1" a="1"/>
  <c r="V2591" i="1" s="1"/>
  <c r="V2592" i="1" a="1"/>
  <c r="V2592" i="1" s="1"/>
  <c r="V2593" i="1" a="1"/>
  <c r="V2593" i="1" s="1"/>
  <c r="V2594" i="1" a="1"/>
  <c r="V2594" i="1" s="1"/>
  <c r="V2595" i="1" a="1"/>
  <c r="V2595" i="1" s="1"/>
  <c r="V2596" i="1" a="1"/>
  <c r="V2596" i="1" s="1"/>
  <c r="V2597" i="1" a="1"/>
  <c r="V2597" i="1" s="1"/>
  <c r="V2598" i="1" a="1"/>
  <c r="V2598" i="1" s="1"/>
  <c r="V2599" i="1" a="1"/>
  <c r="V2599" i="1" s="1"/>
  <c r="V2600" i="1" a="1"/>
  <c r="V2600" i="1" s="1"/>
  <c r="V2601" i="1" a="1"/>
  <c r="V2601" i="1" s="1"/>
  <c r="V2602" i="1" a="1"/>
  <c r="V2602" i="1" s="1"/>
  <c r="V2603" i="1" a="1"/>
  <c r="V2603" i="1" s="1"/>
  <c r="V2604" i="1" a="1"/>
  <c r="V2604" i="1" s="1"/>
  <c r="V2605" i="1" a="1"/>
  <c r="V2605" i="1" s="1"/>
  <c r="V2606" i="1" a="1"/>
  <c r="V2606" i="1" s="1"/>
  <c r="V2607" i="1" a="1"/>
  <c r="V2607" i="1" s="1"/>
  <c r="V2608" i="1" a="1"/>
  <c r="V2608" i="1" s="1"/>
  <c r="V2609" i="1" a="1"/>
  <c r="V2609" i="1" s="1"/>
  <c r="V2610" i="1" a="1"/>
  <c r="V2610" i="1" s="1"/>
  <c r="V2611" i="1" a="1"/>
  <c r="V2611" i="1" s="1"/>
  <c r="V2612" i="1" a="1"/>
  <c r="V2612" i="1" s="1"/>
  <c r="V2613" i="1" a="1"/>
  <c r="V2613" i="1" s="1"/>
  <c r="V2614" i="1" a="1"/>
  <c r="V2614" i="1" s="1"/>
  <c r="V2615" i="1" a="1"/>
  <c r="V2615" i="1" s="1"/>
  <c r="V2616" i="1" a="1"/>
  <c r="V2616" i="1" s="1"/>
  <c r="V2617" i="1" a="1"/>
  <c r="V2617" i="1" s="1"/>
  <c r="V2618" i="1" a="1"/>
  <c r="V2618" i="1" s="1"/>
  <c r="V2619" i="1" a="1"/>
  <c r="V2619" i="1" s="1"/>
  <c r="V2620" i="1" a="1"/>
  <c r="V2620" i="1" s="1"/>
  <c r="V2621" i="1" a="1"/>
  <c r="V2621" i="1" s="1"/>
  <c r="V2622" i="1" a="1"/>
  <c r="V2622" i="1" s="1"/>
  <c r="V2623" i="1" a="1"/>
  <c r="V2623" i="1" s="1"/>
  <c r="V2624" i="1" a="1"/>
  <c r="V2624" i="1" s="1"/>
  <c r="V2625" i="1" a="1"/>
  <c r="V2625" i="1" s="1"/>
  <c r="V2626" i="1" a="1"/>
  <c r="V2626" i="1" s="1"/>
  <c r="V2627" i="1" a="1"/>
  <c r="V2627" i="1" s="1"/>
  <c r="V2628" i="1" a="1"/>
  <c r="V2628" i="1" s="1"/>
  <c r="V2629" i="1" a="1"/>
  <c r="V2629" i="1" s="1"/>
  <c r="V2630" i="1" a="1"/>
  <c r="V2630" i="1" s="1"/>
  <c r="V2631" i="1" a="1"/>
  <c r="V2631" i="1" s="1"/>
  <c r="V2632" i="1" a="1"/>
  <c r="V2632" i="1" s="1"/>
  <c r="V2633" i="1" a="1"/>
  <c r="V2633" i="1" s="1"/>
  <c r="V2634" i="1" a="1"/>
  <c r="V2634" i="1" s="1"/>
  <c r="V2635" i="1" a="1"/>
  <c r="V2635" i="1" s="1"/>
  <c r="V2636" i="1" a="1"/>
  <c r="V2636" i="1" s="1"/>
  <c r="V2637" i="1" a="1"/>
  <c r="V2637" i="1" s="1"/>
  <c r="V2638" i="1" a="1"/>
  <c r="V2638" i="1" s="1"/>
  <c r="V2639" i="1" a="1"/>
  <c r="V2639" i="1" s="1"/>
  <c r="V2640" i="1" a="1"/>
  <c r="V2640" i="1" s="1"/>
  <c r="V2641" i="1" a="1"/>
  <c r="V2641" i="1" s="1"/>
  <c r="V2642" i="1" a="1"/>
  <c r="V2642" i="1" s="1"/>
  <c r="V2643" i="1" a="1"/>
  <c r="V2643" i="1" s="1"/>
  <c r="V2644" i="1" a="1"/>
  <c r="V2644" i="1" s="1"/>
  <c r="V2645" i="1" a="1"/>
  <c r="V2645" i="1" s="1"/>
  <c r="V2646" i="1" a="1"/>
  <c r="V2646" i="1" s="1"/>
  <c r="V2647" i="1" a="1"/>
  <c r="V2647" i="1" s="1"/>
  <c r="V2648" i="1" a="1"/>
  <c r="V2648" i="1" s="1"/>
  <c r="V2649" i="1" a="1"/>
  <c r="V2649" i="1" s="1"/>
  <c r="V2650" i="1" a="1"/>
  <c r="V2650" i="1" s="1"/>
  <c r="V2651" i="1" a="1"/>
  <c r="V2651" i="1" s="1"/>
  <c r="V2652" i="1" a="1"/>
  <c r="V2652" i="1" s="1"/>
  <c r="V2653" i="1" a="1"/>
  <c r="V2653" i="1" s="1"/>
  <c r="V2654" i="1" a="1"/>
  <c r="V2654" i="1" s="1"/>
  <c r="V2655" i="1" a="1"/>
  <c r="V2655" i="1" s="1"/>
  <c r="V2656" i="1" a="1"/>
  <c r="V2656" i="1" s="1"/>
  <c r="V2657" i="1" a="1"/>
  <c r="V2657" i="1" s="1"/>
  <c r="V2658" i="1" a="1"/>
  <c r="V2658" i="1" s="1"/>
  <c r="V2659" i="1" a="1"/>
  <c r="V2659" i="1" s="1"/>
  <c r="V2660" i="1" a="1"/>
  <c r="V2660" i="1" s="1"/>
  <c r="V2661" i="1" a="1"/>
  <c r="V2661" i="1" s="1"/>
  <c r="V2662" i="1" a="1"/>
  <c r="V2662" i="1" s="1"/>
  <c r="V2663" i="1" a="1"/>
  <c r="V2663" i="1" s="1"/>
  <c r="V2664" i="1" a="1"/>
  <c r="V2664" i="1" s="1"/>
  <c r="V2665" i="1" a="1"/>
  <c r="V2665" i="1" s="1"/>
  <c r="V2666" i="1" a="1"/>
  <c r="V2666" i="1" s="1"/>
  <c r="V2667" i="1" a="1"/>
  <c r="V2667" i="1" s="1"/>
  <c r="V2668" i="1" a="1"/>
  <c r="V2668" i="1" s="1"/>
  <c r="V2669" i="1" a="1"/>
  <c r="V2669" i="1" s="1"/>
  <c r="V2670" i="1" a="1"/>
  <c r="V2670" i="1" s="1"/>
  <c r="V2671" i="1" a="1"/>
  <c r="V2671" i="1" s="1"/>
  <c r="V2672" i="1" a="1"/>
  <c r="V2672" i="1" s="1"/>
  <c r="V2673" i="1" a="1"/>
  <c r="V2673" i="1" s="1"/>
  <c r="V2674" i="1" a="1"/>
  <c r="V2674" i="1" s="1"/>
  <c r="V2675" i="1" a="1"/>
  <c r="V2675" i="1" s="1"/>
  <c r="V2676" i="1" a="1"/>
  <c r="V2676" i="1" s="1"/>
  <c r="V2677" i="1" a="1"/>
  <c r="V2677" i="1" s="1"/>
  <c r="V2678" i="1" a="1"/>
  <c r="V2678" i="1" s="1"/>
  <c r="V2679" i="1" a="1"/>
  <c r="V2679" i="1" s="1"/>
  <c r="V2680" i="1" a="1"/>
  <c r="V2680" i="1" s="1"/>
  <c r="V2681" i="1" a="1"/>
  <c r="V2681" i="1" s="1"/>
  <c r="V2682" i="1" a="1"/>
  <c r="V2682" i="1" s="1"/>
  <c r="V2683" i="1" a="1"/>
  <c r="V2683" i="1" s="1"/>
  <c r="V2684" i="1" a="1"/>
  <c r="V2684" i="1" s="1"/>
  <c r="V2685" i="1" a="1"/>
  <c r="V2685" i="1" s="1"/>
  <c r="V2686" i="1" a="1"/>
  <c r="V2686" i="1" s="1"/>
  <c r="V2687" i="1" a="1"/>
  <c r="V2687" i="1" s="1"/>
  <c r="V2688" i="1" a="1"/>
  <c r="V2688" i="1" s="1"/>
  <c r="V2689" i="1" a="1"/>
  <c r="V2689" i="1" s="1"/>
  <c r="V2690" i="1" a="1"/>
  <c r="V2690" i="1" s="1"/>
  <c r="V2691" i="1" a="1"/>
  <c r="V2691" i="1" s="1"/>
  <c r="V2692" i="1" a="1"/>
  <c r="V2692" i="1" s="1"/>
  <c r="V2693" i="1" a="1"/>
  <c r="V2693" i="1" s="1"/>
  <c r="V2694" i="1" a="1"/>
  <c r="V2694" i="1" s="1"/>
  <c r="V2695" i="1" a="1"/>
  <c r="V2695" i="1" s="1"/>
  <c r="V2696" i="1" a="1"/>
  <c r="V2696" i="1" s="1"/>
  <c r="V2697" i="1" a="1"/>
  <c r="V2697" i="1" s="1"/>
  <c r="V2698" i="1" a="1"/>
  <c r="V2698" i="1" s="1"/>
  <c r="V2699" i="1" a="1"/>
  <c r="V2699" i="1" s="1"/>
  <c r="V2700" i="1" a="1"/>
  <c r="V2700" i="1" s="1"/>
  <c r="V2701" i="1" a="1"/>
  <c r="V2701" i="1" s="1"/>
  <c r="V2702" i="1" a="1"/>
  <c r="V2702" i="1" s="1"/>
  <c r="V2703" i="1" a="1"/>
  <c r="V2703" i="1" s="1"/>
  <c r="V2704" i="1" a="1"/>
  <c r="V2704" i="1" s="1"/>
  <c r="V2705" i="1" a="1"/>
  <c r="V2705" i="1" s="1"/>
  <c r="V2706" i="1" a="1"/>
  <c r="V2706" i="1" s="1"/>
  <c r="V2707" i="1" a="1"/>
  <c r="V2707" i="1" s="1"/>
  <c r="V2708" i="1" a="1"/>
  <c r="V2708" i="1" s="1"/>
  <c r="V2709" i="1" a="1"/>
  <c r="V2709" i="1" s="1"/>
  <c r="V2710" i="1" a="1"/>
  <c r="V2710" i="1" s="1"/>
  <c r="V2711" i="1" a="1"/>
  <c r="V2711" i="1" s="1"/>
  <c r="V2712" i="1" a="1"/>
  <c r="V2712" i="1" s="1"/>
  <c r="V2713" i="1" a="1"/>
  <c r="V2713" i="1" s="1"/>
  <c r="V2714" i="1" a="1"/>
  <c r="V2714" i="1" s="1"/>
  <c r="V2715" i="1" a="1"/>
  <c r="V2715" i="1" s="1"/>
  <c r="V2716" i="1" a="1"/>
  <c r="V2716" i="1" s="1"/>
  <c r="V2717" i="1" a="1"/>
  <c r="V2717" i="1" s="1"/>
  <c r="V2718" i="1" a="1"/>
  <c r="V2718" i="1" s="1"/>
  <c r="V2719" i="1" a="1"/>
  <c r="V2719" i="1" s="1"/>
  <c r="V2720" i="1" a="1"/>
  <c r="V2720" i="1" s="1"/>
  <c r="V2721" i="1" a="1"/>
  <c r="V2721" i="1" s="1"/>
  <c r="V2722" i="1" a="1"/>
  <c r="V2722" i="1" s="1"/>
  <c r="V2723" i="1" a="1"/>
  <c r="V2723" i="1" s="1"/>
  <c r="V2724" i="1" a="1"/>
  <c r="V2724" i="1" s="1"/>
  <c r="V2725" i="1" a="1"/>
  <c r="V2725" i="1" s="1"/>
  <c r="V2726" i="1" a="1"/>
  <c r="V2726" i="1" s="1"/>
  <c r="V2727" i="1" a="1"/>
  <c r="V2727" i="1" s="1"/>
  <c r="V2728" i="1" a="1"/>
  <c r="V2728" i="1" s="1"/>
  <c r="V2729" i="1" a="1"/>
  <c r="V2729" i="1" s="1"/>
  <c r="V2730" i="1" a="1"/>
  <c r="V2730" i="1" s="1"/>
  <c r="V2731" i="1" a="1"/>
  <c r="V2731" i="1" s="1"/>
  <c r="V2732" i="1" a="1"/>
  <c r="V2732" i="1" s="1"/>
  <c r="V2733" i="1" a="1"/>
  <c r="V2733" i="1" s="1"/>
  <c r="V2734" i="1" a="1"/>
  <c r="V2734" i="1" s="1"/>
  <c r="V2735" i="1" a="1"/>
  <c r="V2735" i="1" s="1"/>
  <c r="V2736" i="1" a="1"/>
  <c r="V2736" i="1" s="1"/>
  <c r="V2737" i="1" a="1"/>
  <c r="V2737" i="1" s="1"/>
  <c r="V2738" i="1" a="1"/>
  <c r="V2738" i="1" s="1"/>
  <c r="V2739" i="1" a="1"/>
  <c r="V2739" i="1" s="1"/>
  <c r="V2740" i="1" a="1"/>
  <c r="V2740" i="1" s="1"/>
  <c r="V2741" i="1" a="1"/>
  <c r="V2741" i="1" s="1"/>
  <c r="V2742" i="1" a="1"/>
  <c r="V2742" i="1" s="1"/>
  <c r="V2743" i="1" a="1"/>
  <c r="V2743" i="1" s="1"/>
  <c r="V2744" i="1" a="1"/>
  <c r="V2744" i="1" s="1"/>
  <c r="V2745" i="1" a="1"/>
  <c r="V2745" i="1" s="1"/>
  <c r="V2746" i="1" a="1"/>
  <c r="V2746" i="1" s="1"/>
  <c r="V2747" i="1" a="1"/>
  <c r="V2747" i="1" s="1"/>
  <c r="V2748" i="1" a="1"/>
  <c r="V2748" i="1" s="1"/>
  <c r="V2749" i="1" a="1"/>
  <c r="V2749" i="1" s="1"/>
  <c r="V2750" i="1" a="1"/>
  <c r="V2750" i="1" s="1"/>
  <c r="V2751" i="1" a="1"/>
  <c r="V2751" i="1" s="1"/>
  <c r="V2752" i="1" a="1"/>
  <c r="V2752" i="1" s="1"/>
  <c r="V2753" i="1" a="1"/>
  <c r="V2753" i="1" s="1"/>
  <c r="V2754" i="1" a="1"/>
  <c r="V2754" i="1" s="1"/>
  <c r="V2755" i="1" a="1"/>
  <c r="V2755" i="1" s="1"/>
  <c r="V2756" i="1" a="1"/>
  <c r="V2756" i="1" s="1"/>
  <c r="V2757" i="1" a="1"/>
  <c r="V2757" i="1" s="1"/>
  <c r="V2758" i="1" a="1"/>
  <c r="V2758" i="1" s="1"/>
  <c r="V2759" i="1" a="1"/>
  <c r="V2759" i="1" s="1"/>
  <c r="V2760" i="1" a="1"/>
  <c r="V2760" i="1" s="1"/>
  <c r="V2761" i="1" a="1"/>
  <c r="V2761" i="1" s="1"/>
  <c r="V2762" i="1" a="1"/>
  <c r="V2762" i="1" s="1"/>
  <c r="V2763" i="1" a="1"/>
  <c r="V2763" i="1" s="1"/>
  <c r="V2764" i="1" a="1"/>
  <c r="V2764" i="1" s="1"/>
  <c r="V2765" i="1" a="1"/>
  <c r="V2765" i="1" s="1"/>
  <c r="V2766" i="1" a="1"/>
  <c r="V2766" i="1" s="1"/>
  <c r="V2767" i="1" a="1"/>
  <c r="V2767" i="1" s="1"/>
  <c r="V2768" i="1" a="1"/>
  <c r="V2768" i="1" s="1"/>
  <c r="V2769" i="1" a="1"/>
  <c r="V2769" i="1" s="1"/>
  <c r="V2770" i="1" a="1"/>
  <c r="V2770" i="1" s="1"/>
  <c r="V2771" i="1" a="1"/>
  <c r="V2771" i="1" s="1"/>
  <c r="V2772" i="1" a="1"/>
  <c r="V2772" i="1" s="1"/>
  <c r="V2773" i="1" a="1"/>
  <c r="V2773" i="1" s="1"/>
  <c r="V2774" i="1" a="1"/>
  <c r="V2774" i="1" s="1"/>
  <c r="V2775" i="1" a="1"/>
  <c r="V2775" i="1" s="1"/>
  <c r="V2776" i="1" a="1"/>
  <c r="V2776" i="1" s="1"/>
  <c r="V2777" i="1" a="1"/>
  <c r="V2777" i="1" s="1"/>
  <c r="V2778" i="1" a="1"/>
  <c r="V2778" i="1" s="1"/>
  <c r="V2779" i="1" a="1"/>
  <c r="V2779" i="1" s="1"/>
  <c r="V2780" i="1" a="1"/>
  <c r="V2780" i="1" s="1"/>
  <c r="V2781" i="1" a="1"/>
  <c r="V2781" i="1" s="1"/>
  <c r="V2782" i="1" a="1"/>
  <c r="V2782" i="1" s="1"/>
  <c r="V2783" i="1" a="1"/>
  <c r="V2783" i="1" s="1"/>
  <c r="V2784" i="1" a="1"/>
  <c r="V2784" i="1" s="1"/>
  <c r="V2785" i="1" a="1"/>
  <c r="V2785" i="1" s="1"/>
  <c r="V2786" i="1" a="1"/>
  <c r="V2786" i="1" s="1"/>
  <c r="V2787" i="1" a="1"/>
  <c r="V2787" i="1" s="1"/>
  <c r="V2788" i="1" a="1"/>
  <c r="V2788" i="1" s="1"/>
  <c r="V2789" i="1" a="1"/>
  <c r="V2789" i="1" s="1"/>
  <c r="V2790" i="1" a="1"/>
  <c r="V2790" i="1" s="1"/>
  <c r="V2791" i="1" a="1"/>
  <c r="V2791" i="1" s="1"/>
  <c r="V2792" i="1" a="1"/>
  <c r="V2792" i="1" s="1"/>
  <c r="V2793" i="1" a="1"/>
  <c r="V2793" i="1" s="1"/>
  <c r="V2794" i="1" a="1"/>
  <c r="V2794" i="1" s="1"/>
  <c r="V2795" i="1" a="1"/>
  <c r="V2795" i="1" s="1"/>
  <c r="V2796" i="1" a="1"/>
  <c r="V2796" i="1" s="1"/>
  <c r="V2797" i="1" a="1"/>
  <c r="V2797" i="1" s="1"/>
  <c r="V2798" i="1" a="1"/>
  <c r="V2798" i="1" s="1"/>
  <c r="V2799" i="1" a="1"/>
  <c r="V2799" i="1" s="1"/>
  <c r="V2800" i="1" a="1"/>
  <c r="V2800" i="1" s="1"/>
  <c r="V2801" i="1" a="1"/>
  <c r="V2801" i="1" s="1"/>
  <c r="V2802" i="1" a="1"/>
  <c r="V2802" i="1" s="1"/>
  <c r="V2803" i="1" a="1"/>
  <c r="V2803" i="1" s="1"/>
  <c r="V2804" i="1" a="1"/>
  <c r="V2804" i="1" s="1"/>
  <c r="V2805" i="1" a="1"/>
  <c r="V2805" i="1" s="1"/>
  <c r="V2806" i="1" a="1"/>
  <c r="V2806" i="1" s="1"/>
  <c r="V2807" i="1" a="1"/>
  <c r="V2807" i="1" s="1"/>
  <c r="V2808" i="1" a="1"/>
  <c r="V2808" i="1" s="1"/>
  <c r="V2809" i="1" a="1"/>
  <c r="V2809" i="1" s="1"/>
  <c r="V2810" i="1" a="1"/>
  <c r="V2810" i="1" s="1"/>
  <c r="V2811" i="1" a="1"/>
  <c r="V2811" i="1" s="1"/>
  <c r="V2812" i="1" a="1"/>
  <c r="V2812" i="1" s="1"/>
  <c r="V2813" i="1" a="1"/>
  <c r="V2813" i="1" s="1"/>
  <c r="V2814" i="1" a="1"/>
  <c r="V2814" i="1" s="1"/>
  <c r="V2815" i="1" a="1"/>
  <c r="V2815" i="1" s="1"/>
  <c r="V2816" i="1" a="1"/>
  <c r="V2816" i="1" s="1"/>
  <c r="V2817" i="1" a="1"/>
  <c r="V2817" i="1" s="1"/>
  <c r="V2818" i="1" a="1"/>
  <c r="V2818" i="1" s="1"/>
  <c r="V2819" i="1" a="1"/>
  <c r="V2819" i="1" s="1"/>
  <c r="V2820" i="1" a="1"/>
  <c r="V2820" i="1" s="1"/>
  <c r="V2821" i="1" a="1"/>
  <c r="V2821" i="1" s="1"/>
  <c r="V2822" i="1" a="1"/>
  <c r="V2822" i="1" s="1"/>
  <c r="V2823" i="1" a="1"/>
  <c r="V2823" i="1" s="1"/>
  <c r="V2824" i="1" a="1"/>
  <c r="V2824" i="1" s="1"/>
  <c r="V2825" i="1" a="1"/>
  <c r="V2825" i="1" s="1"/>
  <c r="V2826" i="1" a="1"/>
  <c r="V2826" i="1" s="1"/>
  <c r="V2827" i="1" a="1"/>
  <c r="V2827" i="1" s="1"/>
  <c r="V2828" i="1" a="1"/>
  <c r="V2828" i="1" s="1"/>
  <c r="V2829" i="1" a="1"/>
  <c r="V2829" i="1" s="1"/>
  <c r="V2830" i="1" a="1"/>
  <c r="V2830" i="1" s="1"/>
  <c r="V2831" i="1" a="1"/>
  <c r="V2831" i="1" s="1"/>
  <c r="V2832" i="1" a="1"/>
  <c r="V2832" i="1" s="1"/>
  <c r="V2833" i="1" a="1"/>
  <c r="V2833" i="1" s="1"/>
  <c r="V2834" i="1" a="1"/>
  <c r="V2834" i="1" s="1"/>
  <c r="V2835" i="1" a="1"/>
  <c r="V2835" i="1" s="1"/>
  <c r="V2836" i="1" a="1"/>
  <c r="V2836" i="1" s="1"/>
  <c r="V2837" i="1" a="1"/>
  <c r="V2837" i="1" s="1"/>
  <c r="V2838" i="1" a="1"/>
  <c r="V2838" i="1" s="1"/>
  <c r="V2839" i="1" a="1"/>
  <c r="V2839" i="1" s="1"/>
  <c r="V2840" i="1" a="1"/>
  <c r="V2840" i="1" s="1"/>
  <c r="V2841" i="1" a="1"/>
  <c r="V2841" i="1" s="1"/>
  <c r="V2842" i="1" a="1"/>
  <c r="V2842" i="1" s="1"/>
  <c r="V2843" i="1" a="1"/>
  <c r="V2843" i="1" s="1"/>
  <c r="V2844" i="1" a="1"/>
  <c r="V2844" i="1" s="1"/>
  <c r="V2845" i="1" a="1"/>
  <c r="V2845" i="1" s="1"/>
  <c r="V2846" i="1" a="1"/>
  <c r="V2846" i="1" s="1"/>
  <c r="V2847" i="1" a="1"/>
  <c r="V2847" i="1" s="1"/>
  <c r="V2848" i="1" a="1"/>
  <c r="V2848" i="1" s="1"/>
  <c r="V2849" i="1" a="1"/>
  <c r="V2849" i="1" s="1"/>
  <c r="V2850" i="1" a="1"/>
  <c r="V2850" i="1" s="1"/>
  <c r="V2851" i="1" a="1"/>
  <c r="V2851" i="1" s="1"/>
  <c r="V2852" i="1" a="1"/>
  <c r="V2852" i="1" s="1"/>
  <c r="V2853" i="1" a="1"/>
  <c r="V2853" i="1" s="1"/>
  <c r="V2854" i="1" a="1"/>
  <c r="V2854" i="1" s="1"/>
  <c r="V2855" i="1" a="1"/>
  <c r="V2855" i="1" s="1"/>
  <c r="V2856" i="1" a="1"/>
  <c r="V2856" i="1" s="1"/>
  <c r="V2857" i="1" a="1"/>
  <c r="V2857" i="1" s="1"/>
  <c r="V2858" i="1" a="1"/>
  <c r="V2858" i="1" s="1"/>
  <c r="V2859" i="1" a="1"/>
  <c r="V2859" i="1" s="1"/>
  <c r="V2860" i="1" a="1"/>
  <c r="V2860" i="1" s="1"/>
  <c r="V2861" i="1" a="1"/>
  <c r="V2861" i="1" s="1"/>
  <c r="V2862" i="1" a="1"/>
  <c r="V2862" i="1" s="1"/>
  <c r="V2863" i="1" a="1"/>
  <c r="V2863" i="1" s="1"/>
  <c r="V2864" i="1" a="1"/>
  <c r="V2864" i="1" s="1"/>
  <c r="V2865" i="1" a="1"/>
  <c r="V2865" i="1" s="1"/>
  <c r="V2866" i="1" a="1"/>
  <c r="V2866" i="1" s="1"/>
  <c r="V2867" i="1" a="1"/>
  <c r="V2867" i="1" s="1"/>
  <c r="V2868" i="1" a="1"/>
  <c r="V2868" i="1" s="1"/>
  <c r="V2869" i="1" a="1"/>
  <c r="V2869" i="1" s="1"/>
  <c r="V2870" i="1" a="1"/>
  <c r="V2870" i="1" s="1"/>
  <c r="V2871" i="1" a="1"/>
  <c r="V2871" i="1" s="1"/>
  <c r="V2872" i="1" a="1"/>
  <c r="V2872" i="1" s="1"/>
  <c r="V2873" i="1" a="1"/>
  <c r="V2873" i="1" s="1"/>
  <c r="V2874" i="1" a="1"/>
  <c r="V2874" i="1" s="1"/>
  <c r="V2875" i="1" a="1"/>
  <c r="V2875" i="1" s="1"/>
  <c r="V2876" i="1" a="1"/>
  <c r="V2876" i="1" s="1"/>
  <c r="V2877" i="1" a="1"/>
  <c r="V2877" i="1" s="1"/>
  <c r="V2878" i="1" a="1"/>
  <c r="V2878" i="1" s="1"/>
  <c r="V2879" i="1" a="1"/>
  <c r="V2879" i="1" s="1"/>
  <c r="V2880" i="1" a="1"/>
  <c r="V2880" i="1" s="1"/>
  <c r="V2881" i="1" a="1"/>
  <c r="V2881" i="1" s="1"/>
  <c r="V2882" i="1" a="1"/>
  <c r="V2882" i="1" s="1"/>
  <c r="V2883" i="1" a="1"/>
  <c r="V2883" i="1" s="1"/>
  <c r="V2884" i="1" a="1"/>
  <c r="V2884" i="1" s="1"/>
  <c r="V2885" i="1" a="1"/>
  <c r="V2885" i="1" s="1"/>
  <c r="V2886" i="1" a="1"/>
  <c r="V2886" i="1" s="1"/>
  <c r="V2887" i="1" a="1"/>
  <c r="V2887" i="1" s="1"/>
  <c r="V2888" i="1" a="1"/>
  <c r="V2888" i="1" s="1"/>
  <c r="V2889" i="1" a="1"/>
  <c r="V2889" i="1" s="1"/>
  <c r="V2890" i="1" a="1"/>
  <c r="V2890" i="1" s="1"/>
  <c r="V2891" i="1" a="1"/>
  <c r="V2891" i="1" s="1"/>
  <c r="V2892" i="1" a="1"/>
  <c r="V2892" i="1" s="1"/>
  <c r="V2893" i="1" a="1"/>
  <c r="V2893" i="1" s="1"/>
  <c r="V2894" i="1" a="1"/>
  <c r="V2894" i="1" s="1"/>
  <c r="V2895" i="1" a="1"/>
  <c r="V2895" i="1" s="1"/>
  <c r="V2896" i="1" a="1"/>
  <c r="V2896" i="1" s="1"/>
  <c r="V2897" i="1" a="1"/>
  <c r="V2897" i="1" s="1"/>
  <c r="V2898" i="1" a="1"/>
  <c r="V2898" i="1" s="1"/>
  <c r="V2899" i="1" a="1"/>
  <c r="V2899" i="1" s="1"/>
  <c r="V2900" i="1" a="1"/>
  <c r="V2900" i="1" s="1"/>
  <c r="V2901" i="1" a="1"/>
  <c r="V2901" i="1" s="1"/>
  <c r="V2902" i="1" a="1"/>
  <c r="V2902" i="1" s="1"/>
  <c r="V2903" i="1" a="1"/>
  <c r="V2903" i="1" s="1"/>
  <c r="V2904" i="1" a="1"/>
  <c r="V2904" i="1" s="1"/>
  <c r="V2905" i="1" a="1"/>
  <c r="V2905" i="1" s="1"/>
  <c r="V2906" i="1" a="1"/>
  <c r="V2906" i="1" s="1"/>
  <c r="V2907" i="1" a="1"/>
  <c r="V2907" i="1" s="1"/>
  <c r="V2908" i="1" a="1"/>
  <c r="V2908" i="1" s="1"/>
  <c r="V2909" i="1" a="1"/>
  <c r="V2909" i="1" s="1"/>
  <c r="V2910" i="1" a="1"/>
  <c r="V2910" i="1" s="1"/>
  <c r="V2911" i="1" a="1"/>
  <c r="V2911" i="1" s="1"/>
  <c r="V2912" i="1" a="1"/>
  <c r="V2912" i="1" s="1"/>
  <c r="V2913" i="1" a="1"/>
  <c r="V2913" i="1" s="1"/>
  <c r="V2914" i="1" a="1"/>
  <c r="V2914" i="1" s="1"/>
  <c r="V2915" i="1" a="1"/>
  <c r="V2915" i="1" s="1"/>
  <c r="V2916" i="1" a="1"/>
  <c r="V2916" i="1" s="1"/>
  <c r="V2917" i="1" a="1"/>
  <c r="V2917" i="1" s="1"/>
  <c r="V2918" i="1" a="1"/>
  <c r="V2918" i="1" s="1"/>
  <c r="V2919" i="1" a="1"/>
  <c r="V2919" i="1" s="1"/>
  <c r="V2920" i="1" a="1"/>
  <c r="V2920" i="1" s="1"/>
  <c r="V2921" i="1" a="1"/>
  <c r="V2921" i="1" s="1"/>
  <c r="V2922" i="1" a="1"/>
  <c r="V2922" i="1" s="1"/>
  <c r="V2923" i="1" a="1"/>
  <c r="V2923" i="1" s="1"/>
  <c r="V2924" i="1" a="1"/>
  <c r="V2924" i="1" s="1"/>
  <c r="V2925" i="1" a="1"/>
  <c r="V2925" i="1" s="1"/>
  <c r="V2926" i="1" a="1"/>
  <c r="V2926" i="1" s="1"/>
  <c r="V2927" i="1" a="1"/>
  <c r="V2927" i="1" s="1"/>
  <c r="V2928" i="1" a="1"/>
  <c r="V2928" i="1" s="1"/>
  <c r="V2929" i="1" a="1"/>
  <c r="V2929" i="1" s="1"/>
  <c r="V2930" i="1" a="1"/>
  <c r="V2930" i="1" s="1"/>
  <c r="V2931" i="1" a="1"/>
  <c r="V2931" i="1" s="1"/>
  <c r="V2932" i="1" a="1"/>
  <c r="V2932" i="1" s="1"/>
  <c r="V2933" i="1" a="1"/>
  <c r="V2933" i="1" s="1"/>
  <c r="V2934" i="1" a="1"/>
  <c r="V2934" i="1" s="1"/>
  <c r="V2935" i="1" a="1"/>
  <c r="V2935" i="1" s="1"/>
  <c r="V2936" i="1" a="1"/>
  <c r="V2936" i="1" s="1"/>
  <c r="V2937" i="1" a="1"/>
  <c r="V2937" i="1" s="1"/>
  <c r="V2938" i="1" a="1"/>
  <c r="V2938" i="1" s="1"/>
  <c r="V2939" i="1" a="1"/>
  <c r="V2939" i="1" s="1"/>
  <c r="V2940" i="1" a="1"/>
  <c r="V2940" i="1" s="1"/>
  <c r="V2941" i="1" a="1"/>
  <c r="V2941" i="1" s="1"/>
  <c r="V2942" i="1" a="1"/>
  <c r="V2942" i="1" s="1"/>
  <c r="V2943" i="1" a="1"/>
  <c r="V2943" i="1" s="1"/>
  <c r="V2944" i="1" a="1"/>
  <c r="V2944" i="1" s="1"/>
  <c r="V2945" i="1" a="1"/>
  <c r="V2945" i="1" s="1"/>
  <c r="V2946" i="1" a="1"/>
  <c r="V2946" i="1" s="1"/>
  <c r="V2947" i="1" a="1"/>
  <c r="V2947" i="1" s="1"/>
  <c r="V2948" i="1" a="1"/>
  <c r="V2948" i="1" s="1"/>
  <c r="V2949" i="1" a="1"/>
  <c r="V2949" i="1" s="1"/>
  <c r="V2950" i="1" a="1"/>
  <c r="V2950" i="1" s="1"/>
  <c r="V2951" i="1" a="1"/>
  <c r="V2951" i="1" s="1"/>
  <c r="V2952" i="1" a="1"/>
  <c r="V2952" i="1" s="1"/>
  <c r="V2953" i="1" a="1"/>
  <c r="V2953" i="1" s="1"/>
  <c r="V2954" i="1" a="1"/>
  <c r="V2954" i="1" s="1"/>
  <c r="V2955" i="1" a="1"/>
  <c r="V2955" i="1" s="1"/>
  <c r="V2956" i="1" a="1"/>
  <c r="V2956" i="1" s="1"/>
  <c r="V2957" i="1" a="1"/>
  <c r="V2957" i="1" s="1"/>
  <c r="V2958" i="1" a="1"/>
  <c r="V2958" i="1" s="1"/>
  <c r="V2959" i="1" a="1"/>
  <c r="V2959" i="1" s="1"/>
  <c r="V2960" i="1" a="1"/>
  <c r="V2960" i="1" s="1"/>
  <c r="V2961" i="1" a="1"/>
  <c r="V2961" i="1" s="1"/>
  <c r="V2962" i="1" a="1"/>
  <c r="V2962" i="1" s="1"/>
  <c r="V2963" i="1" a="1"/>
  <c r="V2963" i="1" s="1"/>
  <c r="V2964" i="1" a="1"/>
  <c r="V2964" i="1" s="1"/>
  <c r="V2965" i="1" a="1"/>
  <c r="V2965" i="1" s="1"/>
  <c r="V2966" i="1" a="1"/>
  <c r="V2966" i="1" s="1"/>
  <c r="V2967" i="1" a="1"/>
  <c r="V2967" i="1" s="1"/>
  <c r="V2968" i="1" a="1"/>
  <c r="V2968" i="1" s="1"/>
  <c r="V2969" i="1" a="1"/>
  <c r="V2969" i="1" s="1"/>
  <c r="V2970" i="1" a="1"/>
  <c r="V2970" i="1" s="1"/>
  <c r="V2971" i="1" a="1"/>
  <c r="V2971" i="1" s="1"/>
  <c r="V2972" i="1" a="1"/>
  <c r="V2972" i="1" s="1"/>
  <c r="V2973" i="1" a="1"/>
  <c r="V2973" i="1" s="1"/>
  <c r="V2974" i="1" a="1"/>
  <c r="V2974" i="1" s="1"/>
  <c r="V2975" i="1" a="1"/>
  <c r="V2975" i="1" s="1"/>
  <c r="V2976" i="1" a="1"/>
  <c r="V2976" i="1" s="1"/>
  <c r="V2977" i="1" a="1"/>
  <c r="V2977" i="1" s="1"/>
  <c r="V2978" i="1" a="1"/>
  <c r="V2978" i="1" s="1"/>
  <c r="V2979" i="1" a="1"/>
  <c r="V2979" i="1" s="1"/>
  <c r="V2980" i="1" a="1"/>
  <c r="V2980" i="1" s="1"/>
  <c r="V2981" i="1" a="1"/>
  <c r="V2981" i="1" s="1"/>
  <c r="V2982" i="1" a="1"/>
  <c r="V2982" i="1" s="1"/>
  <c r="V2983" i="1" a="1"/>
  <c r="V2983" i="1" s="1"/>
  <c r="V2984" i="1" a="1"/>
  <c r="V2984" i="1" s="1"/>
  <c r="V2985" i="1" a="1"/>
  <c r="V2985" i="1" s="1"/>
  <c r="V2986" i="1" a="1"/>
  <c r="V2986" i="1" s="1"/>
  <c r="V2987" i="1" a="1"/>
  <c r="V2987" i="1" s="1"/>
  <c r="V2988" i="1" a="1"/>
  <c r="V2988" i="1" s="1"/>
  <c r="V2989" i="1" a="1"/>
  <c r="V2989" i="1" s="1"/>
  <c r="V2990" i="1" a="1"/>
  <c r="V2990" i="1" s="1"/>
  <c r="V2991" i="1" a="1"/>
  <c r="V2991" i="1" s="1"/>
  <c r="V2992" i="1" a="1"/>
  <c r="V2992" i="1" s="1"/>
  <c r="V2993" i="1" a="1"/>
  <c r="V2993" i="1" s="1"/>
  <c r="V2994" i="1" a="1"/>
  <c r="V2994" i="1" s="1"/>
  <c r="V2995" i="1" a="1"/>
  <c r="V2995" i="1" s="1"/>
  <c r="V2996" i="1" a="1"/>
  <c r="V2996" i="1" s="1"/>
  <c r="V2997" i="1" a="1"/>
  <c r="V2997" i="1" s="1"/>
  <c r="V2998" i="1" a="1"/>
  <c r="V2998" i="1" s="1"/>
  <c r="V2999" i="1" a="1"/>
  <c r="V2999" i="1" s="1"/>
  <c r="V3000" i="1" a="1"/>
  <c r="V3000" i="1" s="1"/>
  <c r="V3001" i="1" a="1"/>
  <c r="V3001" i="1" s="1"/>
  <c r="V3002" i="1" a="1"/>
  <c r="V3002" i="1" s="1"/>
  <c r="V3003" i="1" a="1"/>
  <c r="V3003" i="1" s="1"/>
  <c r="V3004" i="1" a="1"/>
  <c r="V3004" i="1" s="1"/>
  <c r="V3005" i="1" a="1"/>
  <c r="V3005" i="1" s="1"/>
  <c r="V3006" i="1" a="1"/>
  <c r="V3006" i="1" s="1"/>
  <c r="V3007" i="1" a="1"/>
  <c r="V3007" i="1" s="1"/>
  <c r="V3008" i="1" a="1"/>
  <c r="V3008" i="1" s="1"/>
  <c r="V3009" i="1" a="1"/>
  <c r="V3009" i="1" s="1"/>
  <c r="V3010" i="1" a="1"/>
  <c r="V3010" i="1" s="1"/>
  <c r="V3011" i="1" a="1"/>
  <c r="V3011" i="1" s="1"/>
  <c r="V3012" i="1" a="1"/>
  <c r="V3012" i="1" s="1"/>
  <c r="V3013" i="1" a="1"/>
  <c r="V3013" i="1" s="1"/>
  <c r="V3014" i="1" a="1"/>
  <c r="V3014" i="1" s="1"/>
  <c r="V3015" i="1" a="1"/>
  <c r="V3015" i="1" s="1"/>
  <c r="V3016" i="1" a="1"/>
  <c r="V3016" i="1" s="1"/>
  <c r="V3017" i="1" a="1"/>
  <c r="V3017" i="1" s="1"/>
  <c r="V3018" i="1" a="1"/>
  <c r="V3018" i="1" s="1"/>
  <c r="V3019" i="1" a="1"/>
  <c r="V3019" i="1" s="1"/>
  <c r="V3020" i="1" a="1"/>
  <c r="V3020" i="1" s="1"/>
  <c r="V3021" i="1" a="1"/>
  <c r="V3021" i="1" s="1"/>
  <c r="V3022" i="1" a="1"/>
  <c r="V3022" i="1" s="1"/>
  <c r="V3023" i="1" a="1"/>
  <c r="V3023" i="1" s="1"/>
  <c r="V3024" i="1" a="1"/>
  <c r="V3024" i="1" s="1"/>
  <c r="V3025" i="1" a="1"/>
  <c r="V3025" i="1" s="1"/>
  <c r="V3026" i="1" a="1"/>
  <c r="V3026" i="1" s="1"/>
  <c r="V3027" i="1" a="1"/>
  <c r="V3027" i="1" s="1"/>
  <c r="V3028" i="1" a="1"/>
  <c r="V3028" i="1" s="1"/>
  <c r="V3029" i="1" a="1"/>
  <c r="V3029" i="1" s="1"/>
  <c r="V3030" i="1" a="1"/>
  <c r="V3030" i="1" s="1"/>
  <c r="V3031" i="1" a="1"/>
  <c r="V3031" i="1" s="1"/>
  <c r="V3032" i="1" a="1"/>
  <c r="V3032" i="1" s="1"/>
  <c r="V3033" i="1" a="1"/>
  <c r="V3033" i="1" s="1"/>
  <c r="V3034" i="1" a="1"/>
  <c r="V3034" i="1" s="1"/>
  <c r="V3035" i="1" a="1"/>
  <c r="V3035" i="1" s="1"/>
  <c r="V3036" i="1" a="1"/>
  <c r="V3036" i="1" s="1"/>
  <c r="V3037" i="1" a="1"/>
  <c r="V3037" i="1" s="1"/>
  <c r="V3038" i="1" a="1"/>
  <c r="V3038" i="1" s="1"/>
  <c r="V3039" i="1" a="1"/>
  <c r="V3039" i="1" s="1"/>
  <c r="V3040" i="1" a="1"/>
  <c r="V3040" i="1" s="1"/>
  <c r="V3041" i="1" a="1"/>
  <c r="V3041" i="1" s="1"/>
  <c r="V3042" i="1" a="1"/>
  <c r="V3042" i="1" s="1"/>
  <c r="V3043" i="1" a="1"/>
  <c r="V3043" i="1" s="1"/>
  <c r="V3044" i="1" a="1"/>
  <c r="V3044" i="1" s="1"/>
  <c r="V3045" i="1" a="1"/>
  <c r="V3045" i="1" s="1"/>
  <c r="V3046" i="1" a="1"/>
  <c r="V3046" i="1" s="1"/>
  <c r="V3047" i="1" a="1"/>
  <c r="V3047" i="1" s="1"/>
  <c r="V3048" i="1" a="1"/>
  <c r="V3048" i="1" s="1"/>
  <c r="V3049" i="1" a="1"/>
  <c r="V3049" i="1" s="1"/>
  <c r="V3050" i="1" a="1"/>
  <c r="V3050" i="1" s="1"/>
  <c r="V3051" i="1" a="1"/>
  <c r="V3051" i="1" s="1"/>
  <c r="V3052" i="1" a="1"/>
  <c r="V3052" i="1" s="1"/>
  <c r="V3053" i="1" a="1"/>
  <c r="V3053" i="1" s="1"/>
  <c r="V3054" i="1" a="1"/>
  <c r="V3054" i="1" s="1"/>
  <c r="V3055" i="1" a="1"/>
  <c r="V3055" i="1" s="1"/>
  <c r="V3056" i="1" a="1"/>
  <c r="V3056" i="1" s="1"/>
  <c r="V3057" i="1" a="1"/>
  <c r="V3057" i="1" s="1"/>
  <c r="V3058" i="1" a="1"/>
  <c r="V3058" i="1" s="1"/>
  <c r="V3059" i="1" a="1"/>
  <c r="V3059" i="1" s="1"/>
  <c r="V3060" i="1" a="1"/>
  <c r="V3060" i="1" s="1"/>
  <c r="V3061" i="1" a="1"/>
  <c r="V3061" i="1" s="1"/>
  <c r="V3062" i="1" a="1"/>
  <c r="V3062" i="1" s="1"/>
  <c r="V3063" i="1" a="1"/>
  <c r="V3063" i="1" s="1"/>
  <c r="V3064" i="1" a="1"/>
  <c r="V3064" i="1" s="1"/>
  <c r="V3065" i="1" a="1"/>
  <c r="V3065" i="1" s="1"/>
  <c r="V3066" i="1" a="1"/>
  <c r="V3066" i="1" s="1"/>
  <c r="V3067" i="1" a="1"/>
  <c r="V3067" i="1" s="1"/>
  <c r="V3068" i="1" a="1"/>
  <c r="V3068" i="1" s="1"/>
  <c r="V3069" i="1" a="1"/>
  <c r="V3069" i="1" s="1"/>
  <c r="V3070" i="1" a="1"/>
  <c r="V3070" i="1" s="1"/>
  <c r="V3071" i="1" a="1"/>
  <c r="V3071" i="1" s="1"/>
  <c r="V3072" i="1" a="1"/>
  <c r="V3072" i="1" s="1"/>
  <c r="V3073" i="1" a="1"/>
  <c r="V3073" i="1" s="1"/>
  <c r="V3074" i="1" a="1"/>
  <c r="V3074" i="1" s="1"/>
  <c r="V3075" i="1" a="1"/>
  <c r="V3075" i="1" s="1"/>
  <c r="V3076" i="1" a="1"/>
  <c r="V3076" i="1" s="1"/>
  <c r="V3077" i="1" a="1"/>
  <c r="V3077" i="1" s="1"/>
  <c r="V3078" i="1" a="1"/>
  <c r="V3078" i="1" s="1"/>
  <c r="V3079" i="1" a="1"/>
  <c r="V3079" i="1" s="1"/>
  <c r="V3080" i="1" a="1"/>
  <c r="V3080" i="1" s="1"/>
  <c r="V3081" i="1" a="1"/>
  <c r="V3081" i="1" s="1"/>
  <c r="V3082" i="1" a="1"/>
  <c r="V3082" i="1" s="1"/>
  <c r="V3083" i="1" a="1"/>
  <c r="V3083" i="1" s="1"/>
  <c r="V3084" i="1" a="1"/>
  <c r="V3084" i="1" s="1"/>
  <c r="V3085" i="1" a="1"/>
  <c r="V3085" i="1" s="1"/>
  <c r="V3086" i="1" a="1"/>
  <c r="V3086" i="1" s="1"/>
  <c r="V3087" i="1" a="1"/>
  <c r="V3087" i="1" s="1"/>
  <c r="V3088" i="1" a="1"/>
  <c r="V3088" i="1" s="1"/>
  <c r="V3089" i="1" a="1"/>
  <c r="V3089" i="1" s="1"/>
  <c r="V3090" i="1" a="1"/>
  <c r="V3090" i="1" s="1"/>
  <c r="V3091" i="1" a="1"/>
  <c r="V3091" i="1" s="1"/>
  <c r="V3092" i="1" a="1"/>
  <c r="V3092" i="1" s="1"/>
  <c r="V3093" i="1" a="1"/>
  <c r="V3093" i="1" s="1"/>
  <c r="V3094" i="1" a="1"/>
  <c r="V3094" i="1" s="1"/>
  <c r="V3095" i="1" a="1"/>
  <c r="V3095" i="1" s="1"/>
  <c r="V3096" i="1" a="1"/>
  <c r="V3096" i="1" s="1"/>
  <c r="V3097" i="1" a="1"/>
  <c r="V3097" i="1" s="1"/>
  <c r="V3098" i="1" a="1"/>
  <c r="V3098" i="1" s="1"/>
  <c r="V3099" i="1" a="1"/>
  <c r="V3099" i="1" s="1"/>
  <c r="V3100" i="1" a="1"/>
  <c r="V3100" i="1" s="1"/>
  <c r="V3101" i="1" a="1"/>
  <c r="V3101" i="1" s="1"/>
  <c r="V3102" i="1" a="1"/>
  <c r="V3102" i="1" s="1"/>
  <c r="V3103" i="1" a="1"/>
  <c r="V3103" i="1" s="1"/>
  <c r="V3104" i="1" a="1"/>
  <c r="V3104" i="1" s="1"/>
  <c r="V3105" i="1" a="1"/>
  <c r="V3105" i="1" s="1"/>
  <c r="V3106" i="1" a="1"/>
  <c r="V3106" i="1" s="1"/>
  <c r="V3107" i="1" a="1"/>
  <c r="V3107" i="1" s="1"/>
  <c r="V3108" i="1" a="1"/>
  <c r="V3108" i="1" s="1"/>
  <c r="V3109" i="1" a="1"/>
  <c r="V3109" i="1" s="1"/>
  <c r="V3110" i="1" a="1"/>
  <c r="V3110" i="1" s="1"/>
  <c r="V3111" i="1" a="1"/>
  <c r="V3111" i="1" s="1"/>
  <c r="V3112" i="1" a="1"/>
  <c r="V3112" i="1" s="1"/>
  <c r="V3113" i="1" a="1"/>
  <c r="V3113" i="1" s="1"/>
  <c r="V3114" i="1" a="1"/>
  <c r="V3114" i="1" s="1"/>
  <c r="V3115" i="1" a="1"/>
  <c r="V3115" i="1" s="1"/>
  <c r="V3116" i="1" a="1"/>
  <c r="V3116" i="1" s="1"/>
  <c r="V3117" i="1" a="1"/>
  <c r="V3117" i="1" s="1"/>
  <c r="V3118" i="1" a="1"/>
  <c r="V3118" i="1" s="1"/>
  <c r="V3119" i="1" a="1"/>
  <c r="V3119" i="1" s="1"/>
  <c r="V3120" i="1" a="1"/>
  <c r="V3120" i="1" s="1"/>
  <c r="V3121" i="1" a="1"/>
  <c r="V3121" i="1" s="1"/>
  <c r="V3122" i="1" a="1"/>
  <c r="V3122" i="1" s="1"/>
  <c r="V3123" i="1" a="1"/>
  <c r="V3123" i="1" s="1"/>
  <c r="V3124" i="1" a="1"/>
  <c r="V3124" i="1" s="1"/>
  <c r="V3125" i="1" a="1"/>
  <c r="V3125" i="1" s="1"/>
  <c r="V3126" i="1" a="1"/>
  <c r="V3126" i="1" s="1"/>
  <c r="V3127" i="1" a="1"/>
  <c r="V3127" i="1" s="1"/>
  <c r="V3128" i="1" a="1"/>
  <c r="V3128" i="1" s="1"/>
  <c r="V3129" i="1" a="1"/>
  <c r="V3129" i="1" s="1"/>
  <c r="V3130" i="1" a="1"/>
  <c r="V3130" i="1" s="1"/>
  <c r="V3131" i="1" a="1"/>
  <c r="V3131" i="1" s="1"/>
  <c r="V3132" i="1" a="1"/>
  <c r="V3132" i="1" s="1"/>
  <c r="V3133" i="1" a="1"/>
  <c r="V3133" i="1" s="1"/>
  <c r="V3134" i="1" a="1"/>
  <c r="V3134" i="1" s="1"/>
  <c r="V3135" i="1" a="1"/>
  <c r="V3135" i="1" s="1"/>
  <c r="V3136" i="1" a="1"/>
  <c r="V3136" i="1" s="1"/>
  <c r="V3137" i="1" a="1"/>
  <c r="V3137" i="1" s="1"/>
  <c r="V3138" i="1" a="1"/>
  <c r="V3138" i="1" s="1"/>
  <c r="V3139" i="1" a="1"/>
  <c r="V3139" i="1" s="1"/>
  <c r="V3140" i="1" a="1"/>
  <c r="V3140" i="1" s="1"/>
  <c r="V3141" i="1" a="1"/>
  <c r="V3141" i="1" s="1"/>
  <c r="V3142" i="1" a="1"/>
  <c r="V3142" i="1" s="1"/>
  <c r="V3143" i="1" a="1"/>
  <c r="V3143" i="1" s="1"/>
  <c r="V3144" i="1" a="1"/>
  <c r="V3144" i="1" s="1"/>
  <c r="V3145" i="1" a="1"/>
  <c r="V3145" i="1" s="1"/>
  <c r="V3146" i="1" a="1"/>
  <c r="V3146" i="1" s="1"/>
  <c r="V3147" i="1" a="1"/>
  <c r="V3147" i="1" s="1"/>
  <c r="V3148" i="1" a="1"/>
  <c r="V3148" i="1" s="1"/>
  <c r="V3149" i="1" a="1"/>
  <c r="V3149" i="1" s="1"/>
  <c r="V3150" i="1" a="1"/>
  <c r="V3150" i="1" s="1"/>
  <c r="V3151" i="1" a="1"/>
  <c r="V3151" i="1" s="1"/>
  <c r="V3152" i="1" a="1"/>
  <c r="V3152" i="1" s="1"/>
  <c r="V3153" i="1" a="1"/>
  <c r="V3153" i="1" s="1"/>
  <c r="V3154" i="1" a="1"/>
  <c r="V3154" i="1" s="1"/>
  <c r="V3155" i="1" a="1"/>
  <c r="V3155" i="1" s="1"/>
  <c r="V3156" i="1" a="1"/>
  <c r="V3156" i="1" s="1"/>
  <c r="V3157" i="1" a="1"/>
  <c r="V3157" i="1" s="1"/>
  <c r="V3158" i="1" a="1"/>
  <c r="V3158" i="1" s="1"/>
  <c r="V3159" i="1" a="1"/>
  <c r="V3159" i="1" s="1"/>
  <c r="V3160" i="1" a="1"/>
  <c r="V3160" i="1" s="1"/>
  <c r="V3161" i="1" a="1"/>
  <c r="V3161" i="1" s="1"/>
  <c r="V3162" i="1" a="1"/>
  <c r="V3162" i="1" s="1"/>
  <c r="V3163" i="1" a="1"/>
  <c r="V3163" i="1" s="1"/>
  <c r="V3164" i="1" a="1"/>
  <c r="V3164" i="1" s="1"/>
  <c r="V3165" i="1" a="1"/>
  <c r="V3165" i="1" s="1"/>
  <c r="V3166" i="1" a="1"/>
  <c r="V3166" i="1" s="1"/>
  <c r="V3167" i="1" a="1"/>
  <c r="V3167" i="1" s="1"/>
  <c r="V3168" i="1" a="1"/>
  <c r="V3168" i="1" s="1"/>
  <c r="V3169" i="1" a="1"/>
  <c r="V3169" i="1" s="1"/>
  <c r="V3170" i="1" a="1"/>
  <c r="V3170" i="1" s="1"/>
  <c r="V3171" i="1" a="1"/>
  <c r="V3171" i="1" s="1"/>
  <c r="V3172" i="1" a="1"/>
  <c r="V3172" i="1" s="1"/>
  <c r="V3173" i="1" a="1"/>
  <c r="V3173" i="1" s="1"/>
  <c r="V3174" i="1" a="1"/>
  <c r="V3174" i="1" s="1"/>
  <c r="V3175" i="1" a="1"/>
  <c r="V3175" i="1" s="1"/>
  <c r="V3176" i="1" a="1"/>
  <c r="V3176" i="1" s="1"/>
  <c r="V3177" i="1" a="1"/>
  <c r="V3177" i="1" s="1"/>
  <c r="V3178" i="1" a="1"/>
  <c r="V3178" i="1" s="1"/>
  <c r="V3179" i="1" a="1"/>
  <c r="V3179" i="1" s="1"/>
  <c r="V3180" i="1" a="1"/>
  <c r="V3180" i="1" s="1"/>
  <c r="V3181" i="1" a="1"/>
  <c r="V3181" i="1" s="1"/>
  <c r="V3182" i="1" a="1"/>
  <c r="V3182" i="1" s="1"/>
  <c r="V3183" i="1" a="1"/>
  <c r="V3183" i="1" s="1"/>
  <c r="V3184" i="1" a="1"/>
  <c r="V3184" i="1" s="1"/>
  <c r="V3185" i="1" a="1"/>
  <c r="V3185" i="1" s="1"/>
  <c r="V3186" i="1" a="1"/>
  <c r="V3186" i="1" s="1"/>
  <c r="V3187" i="1" a="1"/>
  <c r="V3187" i="1" s="1"/>
  <c r="V3188" i="1" a="1"/>
  <c r="V3188" i="1" s="1"/>
  <c r="V3189" i="1" a="1"/>
  <c r="V3189" i="1" s="1"/>
  <c r="V3190" i="1" a="1"/>
  <c r="V3190" i="1" s="1"/>
  <c r="V3191" i="1" a="1"/>
  <c r="V3191" i="1" s="1"/>
  <c r="V3192" i="1" a="1"/>
  <c r="V3192" i="1" s="1"/>
  <c r="V3193" i="1" a="1"/>
  <c r="V3193" i="1" s="1"/>
  <c r="V3194" i="1" a="1"/>
  <c r="V3194" i="1" s="1"/>
  <c r="V3195" i="1" a="1"/>
  <c r="V3195" i="1" s="1"/>
  <c r="V3196" i="1" a="1"/>
  <c r="V3196" i="1" s="1"/>
  <c r="V3197" i="1" a="1"/>
  <c r="V3197" i="1" s="1"/>
  <c r="V3198" i="1" a="1"/>
  <c r="V3198" i="1" s="1"/>
  <c r="V3199" i="1" a="1"/>
  <c r="V3199" i="1" s="1"/>
  <c r="V3200" i="1" a="1"/>
  <c r="V3200" i="1" s="1"/>
  <c r="V3201" i="1" a="1"/>
  <c r="V3201" i="1" s="1"/>
  <c r="V3202" i="1" a="1"/>
  <c r="V3202" i="1" s="1"/>
  <c r="V3203" i="1" a="1"/>
  <c r="V3203" i="1" s="1"/>
  <c r="V3204" i="1" a="1"/>
  <c r="V3204" i="1" s="1"/>
  <c r="V3205" i="1" a="1"/>
  <c r="V3205" i="1" s="1"/>
  <c r="V3206" i="1" a="1"/>
  <c r="V3206" i="1" s="1"/>
  <c r="V3207" i="1" a="1"/>
  <c r="V3207" i="1" s="1"/>
  <c r="V3208" i="1" a="1"/>
  <c r="V3208" i="1" s="1"/>
  <c r="V3209" i="1" a="1"/>
  <c r="V3209" i="1" s="1"/>
  <c r="V3210" i="1" a="1"/>
  <c r="V3210" i="1" s="1"/>
  <c r="V3211" i="1" a="1"/>
  <c r="V3211" i="1" s="1"/>
  <c r="V3212" i="1" a="1"/>
  <c r="V3212" i="1" s="1"/>
  <c r="V3213" i="1" a="1"/>
  <c r="V3213" i="1" s="1"/>
  <c r="V3214" i="1" a="1"/>
  <c r="V3214" i="1" s="1"/>
  <c r="V3215" i="1" a="1"/>
  <c r="V3215" i="1" s="1"/>
  <c r="V3216" i="1" a="1"/>
  <c r="V3216" i="1" s="1"/>
  <c r="V3217" i="1" a="1"/>
  <c r="V3217" i="1" s="1"/>
  <c r="V3218" i="1" a="1"/>
  <c r="V3218" i="1" s="1"/>
  <c r="V3219" i="1" a="1"/>
  <c r="V3219" i="1" s="1"/>
  <c r="V3220" i="1" a="1"/>
  <c r="V3220" i="1" s="1"/>
  <c r="V3221" i="1" a="1"/>
  <c r="V3221" i="1" s="1"/>
  <c r="V3222" i="1" a="1"/>
  <c r="V3222" i="1" s="1"/>
  <c r="V3223" i="1" a="1"/>
  <c r="V3223" i="1" s="1"/>
  <c r="V3224" i="1" a="1"/>
  <c r="V3224" i="1" s="1"/>
  <c r="V3225" i="1" a="1"/>
  <c r="V3225" i="1" s="1"/>
  <c r="V3226" i="1" a="1"/>
  <c r="V3226" i="1" s="1"/>
  <c r="V3227" i="1" a="1"/>
  <c r="V3227" i="1" s="1"/>
  <c r="V3228" i="1" a="1"/>
  <c r="V3228" i="1" s="1"/>
  <c r="V3229" i="1" a="1"/>
  <c r="V3229" i="1" s="1"/>
  <c r="V3230" i="1" a="1"/>
  <c r="V3230" i="1" s="1"/>
  <c r="V3231" i="1" a="1"/>
  <c r="V3231" i="1" s="1"/>
  <c r="V3232" i="1" a="1"/>
  <c r="V3232" i="1" s="1"/>
  <c r="V3233" i="1" a="1"/>
  <c r="V3233" i="1" s="1"/>
  <c r="V3234" i="1" a="1"/>
  <c r="V3234" i="1" s="1"/>
  <c r="V3235" i="1" a="1"/>
  <c r="V3235" i="1" s="1"/>
  <c r="V3236" i="1" a="1"/>
  <c r="V3236" i="1" s="1"/>
  <c r="V3237" i="1" a="1"/>
  <c r="V3237" i="1" s="1"/>
  <c r="V3238" i="1" a="1"/>
  <c r="V3238" i="1" s="1"/>
  <c r="V3239" i="1" a="1"/>
  <c r="V3239" i="1" s="1"/>
  <c r="V3240" i="1" a="1"/>
  <c r="V3240" i="1" s="1"/>
  <c r="V3241" i="1" a="1"/>
  <c r="V3241" i="1" s="1"/>
  <c r="V3242" i="1" a="1"/>
  <c r="V3242" i="1" s="1"/>
  <c r="V3243" i="1" a="1"/>
  <c r="V3243" i="1" s="1"/>
  <c r="V3244" i="1" a="1"/>
  <c r="V3244" i="1" s="1"/>
  <c r="V3245" i="1" a="1"/>
  <c r="V3245" i="1" s="1"/>
  <c r="V3246" i="1" a="1"/>
  <c r="V3246" i="1" s="1"/>
  <c r="V3247" i="1" a="1"/>
  <c r="V3247" i="1" s="1"/>
  <c r="V3248" i="1" a="1"/>
  <c r="V3248" i="1" s="1"/>
  <c r="V3249" i="1" a="1"/>
  <c r="V3249" i="1" s="1"/>
  <c r="V3250" i="1" a="1"/>
  <c r="V3250" i="1" s="1"/>
  <c r="V3251" i="1" a="1"/>
  <c r="V3251" i="1" s="1"/>
  <c r="V3252" i="1" a="1"/>
  <c r="V3252" i="1" s="1"/>
  <c r="V3253" i="1" a="1"/>
  <c r="V3253" i="1" s="1"/>
  <c r="V3254" i="1" a="1"/>
  <c r="V3254" i="1" s="1"/>
  <c r="V3255" i="1" a="1"/>
  <c r="V3255" i="1" s="1"/>
  <c r="V3256" i="1" a="1"/>
  <c r="V3256" i="1" s="1"/>
  <c r="V3257" i="1" a="1"/>
  <c r="V3257" i="1" s="1"/>
  <c r="V3258" i="1" a="1"/>
  <c r="V3258" i="1" s="1"/>
  <c r="V3259" i="1" a="1"/>
  <c r="V3259" i="1" s="1"/>
  <c r="V3260" i="1" a="1"/>
  <c r="V3260" i="1" s="1"/>
  <c r="V3261" i="1" a="1"/>
  <c r="V3261" i="1" s="1"/>
  <c r="V3262" i="1" a="1"/>
  <c r="V3262" i="1" s="1"/>
  <c r="V3263" i="1" a="1"/>
  <c r="V3263" i="1" s="1"/>
  <c r="V3264" i="1" a="1"/>
  <c r="V3264" i="1" s="1"/>
  <c r="V3265" i="1" a="1"/>
  <c r="V3265" i="1" s="1"/>
  <c r="V3266" i="1" a="1"/>
  <c r="V3266" i="1" s="1"/>
  <c r="V3267" i="1" a="1"/>
  <c r="V3267" i="1" s="1"/>
  <c r="V3268" i="1" a="1"/>
  <c r="V3268" i="1" s="1"/>
  <c r="V3269" i="1" a="1"/>
  <c r="V3269" i="1" s="1"/>
  <c r="V3270" i="1" a="1"/>
  <c r="V3270" i="1" s="1"/>
  <c r="V3271" i="1" a="1"/>
  <c r="V3271" i="1" s="1"/>
  <c r="V3272" i="1" a="1"/>
  <c r="V3272" i="1" s="1"/>
  <c r="V3273" i="1" a="1"/>
  <c r="V3273" i="1" s="1"/>
  <c r="V3274" i="1" a="1"/>
  <c r="V3274" i="1" s="1"/>
  <c r="V3275" i="1" a="1"/>
  <c r="V3275" i="1" s="1"/>
  <c r="V3276" i="1" a="1"/>
  <c r="V3276" i="1" s="1"/>
  <c r="V3277" i="1" a="1"/>
  <c r="V3277" i="1" s="1"/>
  <c r="V3278" i="1" a="1"/>
  <c r="V3278" i="1" s="1"/>
  <c r="V3279" i="1" a="1"/>
  <c r="V3279" i="1" s="1"/>
  <c r="V3280" i="1" a="1"/>
  <c r="V3280" i="1" s="1"/>
  <c r="V3281" i="1" a="1"/>
  <c r="V3281" i="1" s="1"/>
  <c r="V3282" i="1" a="1"/>
  <c r="V3282" i="1" s="1"/>
  <c r="V3283" i="1" a="1"/>
  <c r="V3283" i="1" s="1"/>
  <c r="V3284" i="1" a="1"/>
  <c r="V3284" i="1" s="1"/>
  <c r="V3285" i="1" a="1"/>
  <c r="V3285" i="1" s="1"/>
  <c r="V3286" i="1" a="1"/>
  <c r="V3286" i="1" s="1"/>
  <c r="V3287" i="1" a="1"/>
  <c r="V3287" i="1" s="1"/>
  <c r="V3288" i="1" a="1"/>
  <c r="V3288" i="1" s="1"/>
  <c r="V3289" i="1" a="1"/>
  <c r="V3289" i="1" s="1"/>
  <c r="V3290" i="1" a="1"/>
  <c r="V3290" i="1" s="1"/>
  <c r="V3291" i="1" a="1"/>
  <c r="V3291" i="1" s="1"/>
  <c r="V3292" i="1" a="1"/>
  <c r="V3292" i="1" s="1"/>
  <c r="V3293" i="1" a="1"/>
  <c r="V3293" i="1" s="1"/>
  <c r="V3294" i="1" a="1"/>
  <c r="V3294" i="1" s="1"/>
  <c r="V3295" i="1" a="1"/>
  <c r="V3295" i="1" s="1"/>
  <c r="V3296" i="1" a="1"/>
  <c r="V3296" i="1" s="1"/>
  <c r="V3297" i="1" a="1"/>
  <c r="V3297" i="1" s="1"/>
  <c r="V3298" i="1" a="1"/>
  <c r="V3298" i="1" s="1"/>
  <c r="V3299" i="1" a="1"/>
  <c r="V3299" i="1" s="1"/>
  <c r="V3300" i="1" a="1"/>
  <c r="V3300" i="1" s="1"/>
  <c r="V3301" i="1" a="1"/>
  <c r="V3301" i="1" s="1"/>
  <c r="V3302" i="1" a="1"/>
  <c r="V3302" i="1" s="1"/>
  <c r="V3303" i="1" a="1"/>
  <c r="V3303" i="1" s="1"/>
  <c r="V3304" i="1" a="1"/>
  <c r="V3304" i="1" s="1"/>
  <c r="V3305" i="1" a="1"/>
  <c r="V3305" i="1" s="1"/>
  <c r="V3306" i="1" a="1"/>
  <c r="V3306" i="1" s="1"/>
  <c r="V3307" i="1" a="1"/>
  <c r="V3307" i="1" s="1"/>
  <c r="V3308" i="1" a="1"/>
  <c r="V3308" i="1" s="1"/>
  <c r="V3309" i="1" a="1"/>
  <c r="V3309" i="1" s="1"/>
  <c r="V3310" i="1" a="1"/>
  <c r="V3310" i="1" s="1"/>
  <c r="V3311" i="1" a="1"/>
  <c r="V3311" i="1" s="1"/>
  <c r="V3312" i="1" a="1"/>
  <c r="V3312" i="1" s="1"/>
  <c r="V3313" i="1" a="1"/>
  <c r="V3313" i="1" s="1"/>
  <c r="V3314" i="1" a="1"/>
  <c r="V3314" i="1" s="1"/>
  <c r="V3315" i="1" a="1"/>
  <c r="V3315" i="1" s="1"/>
  <c r="V3316" i="1" a="1"/>
  <c r="V3316" i="1" s="1"/>
  <c r="V3317" i="1" a="1"/>
  <c r="V3317" i="1" s="1"/>
  <c r="V3318" i="1" a="1"/>
  <c r="V3318" i="1" s="1"/>
  <c r="V3319" i="1" a="1"/>
  <c r="V3319" i="1" s="1"/>
  <c r="V3320" i="1" a="1"/>
  <c r="V3320" i="1" s="1"/>
  <c r="V3321" i="1" a="1"/>
  <c r="V3321" i="1" s="1"/>
  <c r="V3322" i="1" a="1"/>
  <c r="V3322" i="1" s="1"/>
  <c r="V3323" i="1" a="1"/>
  <c r="V3323" i="1" s="1"/>
  <c r="V3324" i="1" a="1"/>
  <c r="V3324" i="1" s="1"/>
  <c r="V3325" i="1" a="1"/>
  <c r="V3325" i="1" s="1"/>
  <c r="V3326" i="1" a="1"/>
  <c r="V3326" i="1" s="1"/>
  <c r="V3327" i="1" a="1"/>
  <c r="V3327" i="1" s="1"/>
  <c r="V3328" i="1" a="1"/>
  <c r="V3328" i="1" s="1"/>
  <c r="V3329" i="1" a="1"/>
  <c r="V3329" i="1" s="1"/>
  <c r="V3330" i="1" a="1"/>
  <c r="V3330" i="1" s="1"/>
  <c r="V3331" i="1" a="1"/>
  <c r="V3331" i="1" s="1"/>
  <c r="V3332" i="1" a="1"/>
  <c r="V3332" i="1" s="1"/>
  <c r="V3333" i="1" a="1"/>
  <c r="V3333" i="1" s="1"/>
  <c r="V3334" i="1" a="1"/>
  <c r="V3334" i="1" s="1"/>
  <c r="V3335" i="1" a="1"/>
  <c r="V3335" i="1" s="1"/>
  <c r="V3336" i="1" a="1"/>
  <c r="V3336" i="1" s="1"/>
  <c r="V3337" i="1" a="1"/>
  <c r="V3337" i="1" s="1"/>
  <c r="V3338" i="1" a="1"/>
  <c r="V3338" i="1" s="1"/>
  <c r="V3339" i="1" a="1"/>
  <c r="V3339" i="1" s="1"/>
  <c r="V3340" i="1" a="1"/>
  <c r="V3340" i="1" s="1"/>
  <c r="V3341" i="1" a="1"/>
  <c r="V3341" i="1" s="1"/>
  <c r="V3342" i="1" a="1"/>
  <c r="V3342" i="1" s="1"/>
  <c r="V3343" i="1" a="1"/>
  <c r="V3343" i="1" s="1"/>
  <c r="V3344" i="1" a="1"/>
  <c r="V3344" i="1" s="1"/>
  <c r="V3345" i="1" a="1"/>
  <c r="V3345" i="1" s="1"/>
  <c r="V3346" i="1" a="1"/>
  <c r="V3346" i="1" s="1"/>
  <c r="V3347" i="1" a="1"/>
  <c r="V3347" i="1" s="1"/>
  <c r="V3348" i="1" a="1"/>
  <c r="V3348" i="1" s="1"/>
  <c r="V3349" i="1" a="1"/>
  <c r="V3349" i="1" s="1"/>
  <c r="V3350" i="1" a="1"/>
  <c r="V3350" i="1" s="1"/>
  <c r="V3351" i="1" a="1"/>
  <c r="V3351" i="1" s="1"/>
  <c r="V3352" i="1" a="1"/>
  <c r="V3352" i="1" s="1"/>
  <c r="V3353" i="1" a="1"/>
  <c r="V3353" i="1" s="1"/>
  <c r="V3354" i="1" a="1"/>
  <c r="V3354" i="1" s="1"/>
  <c r="V3355" i="1" a="1"/>
  <c r="V3355" i="1" s="1"/>
  <c r="V3356" i="1" a="1"/>
  <c r="V3356" i="1" s="1"/>
  <c r="V3357" i="1" a="1"/>
  <c r="V3357" i="1" s="1"/>
  <c r="V3358" i="1" a="1"/>
  <c r="V3358" i="1" s="1"/>
  <c r="V3359" i="1" a="1"/>
  <c r="V3359" i="1" s="1"/>
  <c r="V3360" i="1" a="1"/>
  <c r="V3360" i="1" s="1"/>
  <c r="V3361" i="1" a="1"/>
  <c r="V3361" i="1" s="1"/>
  <c r="V3362" i="1" a="1"/>
  <c r="V3362" i="1" s="1"/>
  <c r="V3363" i="1" a="1"/>
  <c r="V3363" i="1" s="1"/>
  <c r="V3364" i="1" a="1"/>
  <c r="V3364" i="1" s="1"/>
  <c r="V3365" i="1" a="1"/>
  <c r="V3365" i="1" s="1"/>
  <c r="V3366" i="1" a="1"/>
  <c r="V3366" i="1" s="1"/>
  <c r="V3367" i="1" a="1"/>
  <c r="V3367" i="1" s="1"/>
  <c r="V3368" i="1" a="1"/>
  <c r="V3368" i="1" s="1"/>
  <c r="V3369" i="1" a="1"/>
  <c r="V3369" i="1" s="1"/>
  <c r="V3370" i="1" a="1"/>
  <c r="V3370" i="1" s="1"/>
  <c r="V3371" i="1" a="1"/>
  <c r="V3371" i="1" s="1"/>
  <c r="V3372" i="1" a="1"/>
  <c r="V3372" i="1" s="1"/>
  <c r="V3373" i="1" a="1"/>
  <c r="V3373" i="1" s="1"/>
  <c r="V3374" i="1" a="1"/>
  <c r="V3374" i="1" s="1"/>
  <c r="V3375" i="1" a="1"/>
  <c r="V3375" i="1" s="1"/>
  <c r="V3376" i="1" a="1"/>
  <c r="V3376" i="1" s="1"/>
  <c r="V3377" i="1" a="1"/>
  <c r="V3377" i="1" s="1"/>
  <c r="V3378" i="1" a="1"/>
  <c r="V3378" i="1" s="1"/>
  <c r="V3379" i="1" a="1"/>
  <c r="V3379" i="1" s="1"/>
  <c r="V3380" i="1" a="1"/>
  <c r="V3380" i="1" s="1"/>
  <c r="V3381" i="1" a="1"/>
  <c r="V3381" i="1" s="1"/>
  <c r="V3382" i="1" a="1"/>
  <c r="V3382" i="1" s="1"/>
  <c r="V3383" i="1" a="1"/>
  <c r="V3383" i="1" s="1"/>
  <c r="V3384" i="1" a="1"/>
  <c r="V3384" i="1" s="1"/>
  <c r="V3385" i="1" a="1"/>
  <c r="V3385" i="1" s="1"/>
  <c r="V3386" i="1" a="1"/>
  <c r="V3386" i="1" s="1"/>
  <c r="V3387" i="1" a="1"/>
  <c r="V3387" i="1" s="1"/>
  <c r="V3388" i="1" a="1"/>
  <c r="V3388" i="1" s="1"/>
  <c r="V3389" i="1" a="1"/>
  <c r="V3389" i="1" s="1"/>
  <c r="V3390" i="1" a="1"/>
  <c r="V3390" i="1" s="1"/>
  <c r="V3391" i="1" a="1"/>
  <c r="V3391" i="1" s="1"/>
  <c r="V3392" i="1" a="1"/>
  <c r="V3392" i="1" s="1"/>
  <c r="V3393" i="1" a="1"/>
  <c r="V3393" i="1" s="1"/>
  <c r="V3394" i="1" a="1"/>
  <c r="V3394" i="1" s="1"/>
  <c r="V3395" i="1" a="1"/>
  <c r="V3395" i="1" s="1"/>
  <c r="V3396" i="1" a="1"/>
  <c r="V3396" i="1" s="1"/>
  <c r="V3397" i="1" a="1"/>
  <c r="V3397" i="1" s="1"/>
  <c r="V3398" i="1" a="1"/>
  <c r="V3398" i="1" s="1"/>
  <c r="V3399" i="1" a="1"/>
  <c r="V3399" i="1" s="1"/>
  <c r="V3400" i="1" a="1"/>
  <c r="V3400" i="1" s="1"/>
  <c r="V3401" i="1" a="1"/>
  <c r="V3401" i="1" s="1"/>
  <c r="V3402" i="1" a="1"/>
  <c r="V3402" i="1" s="1"/>
  <c r="V3403" i="1" a="1"/>
  <c r="V3403" i="1" s="1"/>
  <c r="V3404" i="1" a="1"/>
  <c r="V3404" i="1" s="1"/>
  <c r="V3405" i="1" a="1"/>
  <c r="V3405" i="1" s="1"/>
  <c r="V3406" i="1" a="1"/>
  <c r="V3406" i="1" s="1"/>
  <c r="V3407" i="1" a="1"/>
  <c r="V3407" i="1" s="1"/>
  <c r="V3408" i="1" a="1"/>
  <c r="V3408" i="1" s="1"/>
  <c r="V3409" i="1" a="1"/>
  <c r="V3409" i="1" s="1"/>
  <c r="V3410" i="1" a="1"/>
  <c r="V3410" i="1" s="1"/>
  <c r="V3411" i="1" a="1"/>
  <c r="V3411" i="1" s="1"/>
  <c r="V3412" i="1" a="1"/>
  <c r="V3412" i="1" s="1"/>
  <c r="V3413" i="1" a="1"/>
  <c r="V3413" i="1" s="1"/>
  <c r="V3414" i="1" a="1"/>
  <c r="V3414" i="1" s="1"/>
  <c r="V3415" i="1" a="1"/>
  <c r="V3415" i="1" s="1"/>
  <c r="V3416" i="1" a="1"/>
  <c r="V3416" i="1" s="1"/>
  <c r="V3417" i="1" a="1"/>
  <c r="V3417" i="1" s="1"/>
  <c r="V3418" i="1" a="1"/>
  <c r="V3418" i="1" s="1"/>
  <c r="V3419" i="1" a="1"/>
  <c r="V3419" i="1" s="1"/>
  <c r="V3420" i="1" a="1"/>
  <c r="V3420" i="1" s="1"/>
  <c r="V3421" i="1" a="1"/>
  <c r="V3421" i="1" s="1"/>
  <c r="V3422" i="1" a="1"/>
  <c r="V3422" i="1" s="1"/>
  <c r="V3423" i="1" a="1"/>
  <c r="V3423" i="1" s="1"/>
  <c r="V3424" i="1" a="1"/>
  <c r="V3424" i="1" s="1"/>
  <c r="V3425" i="1" a="1"/>
  <c r="V3425" i="1" s="1"/>
  <c r="V3426" i="1" a="1"/>
  <c r="V3426" i="1" s="1"/>
  <c r="V3427" i="1" a="1"/>
  <c r="V3427" i="1" s="1"/>
  <c r="V3428" i="1" a="1"/>
  <c r="V3428" i="1" s="1"/>
  <c r="V3429" i="1" a="1"/>
  <c r="V3429" i="1" s="1"/>
  <c r="V3430" i="1" a="1"/>
  <c r="V3430" i="1" s="1"/>
  <c r="V3431" i="1" a="1"/>
  <c r="V3431" i="1" s="1"/>
  <c r="V3432" i="1" a="1"/>
  <c r="V3432" i="1" s="1"/>
  <c r="V3433" i="1" a="1"/>
  <c r="V3433" i="1" s="1"/>
  <c r="V3434" i="1" a="1"/>
  <c r="V3434" i="1" s="1"/>
  <c r="V3435" i="1" a="1"/>
  <c r="V3435" i="1" s="1"/>
  <c r="V3436" i="1" a="1"/>
  <c r="V3436" i="1" s="1"/>
  <c r="V3437" i="1" a="1"/>
  <c r="V3437" i="1" s="1"/>
  <c r="V3438" i="1" a="1"/>
  <c r="V3438" i="1" s="1"/>
  <c r="V3439" i="1" a="1"/>
  <c r="V3439" i="1" s="1"/>
  <c r="V3440" i="1" a="1"/>
  <c r="V3440" i="1" s="1"/>
  <c r="V3441" i="1" a="1"/>
  <c r="V3441" i="1" s="1"/>
  <c r="V3442" i="1" a="1"/>
  <c r="V3442" i="1" s="1"/>
  <c r="V3443" i="1" a="1"/>
  <c r="V3443" i="1" s="1"/>
  <c r="V3444" i="1" a="1"/>
  <c r="V3444" i="1" s="1"/>
  <c r="V3445" i="1" a="1"/>
  <c r="V3445" i="1" s="1"/>
  <c r="V3446" i="1" a="1"/>
  <c r="V3446" i="1" s="1"/>
  <c r="V3447" i="1" a="1"/>
  <c r="V3447" i="1" s="1"/>
  <c r="V3448" i="1" a="1"/>
  <c r="V3448" i="1" s="1"/>
  <c r="V3449" i="1" a="1"/>
  <c r="V3449" i="1" s="1"/>
  <c r="V3450" i="1" a="1"/>
  <c r="V3450" i="1" s="1"/>
  <c r="V3451" i="1" a="1"/>
  <c r="V3451" i="1" s="1"/>
  <c r="V3452" i="1" a="1"/>
  <c r="V3452" i="1" s="1"/>
  <c r="V3453" i="1" a="1"/>
  <c r="V3453" i="1" s="1"/>
  <c r="V3454" i="1" a="1"/>
  <c r="V3454" i="1" s="1"/>
  <c r="V3455" i="1" a="1"/>
  <c r="V3455" i="1" s="1"/>
  <c r="V3456" i="1" a="1"/>
  <c r="V3456" i="1" s="1"/>
  <c r="V3457" i="1" a="1"/>
  <c r="V3457" i="1" s="1"/>
  <c r="V3458" i="1" a="1"/>
  <c r="V3458" i="1" s="1"/>
  <c r="V3459" i="1" a="1"/>
  <c r="V3459" i="1" s="1"/>
  <c r="V3460" i="1" a="1"/>
  <c r="V3460" i="1" s="1"/>
  <c r="V3461" i="1" a="1"/>
  <c r="V3461" i="1" s="1"/>
  <c r="V3462" i="1" a="1"/>
  <c r="V3462" i="1" s="1"/>
  <c r="V3463" i="1" a="1"/>
  <c r="V3463" i="1" s="1"/>
  <c r="V3464" i="1" a="1"/>
  <c r="V3464" i="1" s="1"/>
  <c r="V3465" i="1" a="1"/>
  <c r="V3465" i="1" s="1"/>
  <c r="V3466" i="1" a="1"/>
  <c r="V3466" i="1" s="1"/>
  <c r="V3467" i="1" a="1"/>
  <c r="V3467" i="1" s="1"/>
  <c r="V3468" i="1" a="1"/>
  <c r="V3468" i="1" s="1"/>
  <c r="V3469" i="1" a="1"/>
  <c r="V3469" i="1" s="1"/>
  <c r="V3470" i="1" a="1"/>
  <c r="V3470" i="1" s="1"/>
  <c r="V3471" i="1" a="1"/>
  <c r="V3471" i="1" s="1"/>
  <c r="V3472" i="1" a="1"/>
  <c r="V3472" i="1" s="1"/>
  <c r="V3473" i="1" a="1"/>
  <c r="V3473" i="1" s="1"/>
  <c r="V3474" i="1" a="1"/>
  <c r="V3474" i="1" s="1"/>
  <c r="V3475" i="1" a="1"/>
  <c r="V3475" i="1" s="1"/>
  <c r="V3476" i="1" a="1"/>
  <c r="V3476" i="1" s="1"/>
  <c r="V3477" i="1" a="1"/>
  <c r="V3477" i="1" s="1"/>
  <c r="V3478" i="1" a="1"/>
  <c r="V3478" i="1" s="1"/>
  <c r="V3479" i="1" a="1"/>
  <c r="V3479" i="1" s="1"/>
  <c r="V3480" i="1" a="1"/>
  <c r="V3480" i="1" s="1"/>
  <c r="V3481" i="1" a="1"/>
  <c r="V3481" i="1" s="1"/>
  <c r="V3482" i="1" a="1"/>
  <c r="V3482" i="1" s="1"/>
  <c r="V3483" i="1" a="1"/>
  <c r="V3483" i="1" s="1"/>
  <c r="V3484" i="1" a="1"/>
  <c r="V3484" i="1" s="1"/>
  <c r="V3485" i="1" a="1"/>
  <c r="V3485" i="1" s="1"/>
  <c r="V3486" i="1" a="1"/>
  <c r="V3486" i="1" s="1"/>
  <c r="V3487" i="1" a="1"/>
  <c r="V3487" i="1" s="1"/>
  <c r="V3488" i="1" a="1"/>
  <c r="V3488" i="1" s="1"/>
  <c r="V3489" i="1" a="1"/>
  <c r="V3489" i="1" s="1"/>
  <c r="V3490" i="1" a="1"/>
  <c r="V3490" i="1" s="1"/>
  <c r="V3491" i="1" a="1"/>
  <c r="V3491" i="1" s="1"/>
  <c r="V3492" i="1" a="1"/>
  <c r="V3492" i="1" s="1"/>
  <c r="V3493" i="1" a="1"/>
  <c r="V3493" i="1" s="1"/>
  <c r="V3494" i="1" a="1"/>
  <c r="V3494" i="1" s="1"/>
  <c r="V3495" i="1" a="1"/>
  <c r="V3495" i="1" s="1"/>
  <c r="V3496" i="1" a="1"/>
  <c r="V3496" i="1" s="1"/>
  <c r="V3497" i="1" a="1"/>
  <c r="V3497" i="1" s="1"/>
  <c r="V3498" i="1" a="1"/>
  <c r="V3498" i="1" s="1"/>
  <c r="V3499" i="1" a="1"/>
  <c r="V3499" i="1" s="1"/>
  <c r="V3500" i="1" a="1"/>
  <c r="V3500" i="1" s="1"/>
  <c r="V3501" i="1" a="1"/>
  <c r="V3501" i="1" s="1"/>
  <c r="V3502" i="1" a="1"/>
  <c r="V3502" i="1" s="1"/>
  <c r="V3503" i="1" a="1"/>
  <c r="V3503" i="1" s="1"/>
  <c r="V3504" i="1" a="1"/>
  <c r="V3504" i="1" s="1"/>
  <c r="V3505" i="1" a="1"/>
  <c r="V3505" i="1" s="1"/>
  <c r="V3506" i="1" a="1"/>
  <c r="V3506" i="1" s="1"/>
  <c r="V3507" i="1" a="1"/>
  <c r="V3507" i="1" s="1"/>
  <c r="V3508" i="1" a="1"/>
  <c r="V3508" i="1" s="1"/>
  <c r="V3509" i="1" a="1"/>
  <c r="V3509" i="1" s="1"/>
  <c r="V3510" i="1" a="1"/>
  <c r="V3510" i="1" s="1"/>
  <c r="V3511" i="1" a="1"/>
  <c r="V3511" i="1" s="1"/>
  <c r="V3512" i="1" a="1"/>
  <c r="V3512" i="1" s="1"/>
  <c r="V3513" i="1" a="1"/>
  <c r="V3513" i="1" s="1"/>
  <c r="V3514" i="1" a="1"/>
  <c r="V3514" i="1" s="1"/>
  <c r="V3515" i="1" a="1"/>
  <c r="V3515" i="1" s="1"/>
  <c r="V3516" i="1" a="1"/>
  <c r="V3516" i="1" s="1"/>
  <c r="V3517" i="1" a="1"/>
  <c r="V3517" i="1" s="1"/>
  <c r="V3518" i="1" a="1"/>
  <c r="V3518" i="1" s="1"/>
  <c r="V3519" i="1" a="1"/>
  <c r="V3519" i="1" s="1"/>
  <c r="V3520" i="1" a="1"/>
  <c r="V3520" i="1" s="1"/>
  <c r="V3521" i="1" a="1"/>
  <c r="V3521" i="1" s="1"/>
  <c r="V3522" i="1" a="1"/>
  <c r="V3522" i="1" s="1"/>
  <c r="V3523" i="1" a="1"/>
  <c r="V3523" i="1" s="1"/>
  <c r="V3524" i="1" a="1"/>
  <c r="V3524" i="1" s="1"/>
  <c r="V3525" i="1" a="1"/>
  <c r="V3525" i="1" s="1"/>
  <c r="V3526" i="1" a="1"/>
  <c r="V3526" i="1" s="1"/>
  <c r="V3527" i="1" a="1"/>
  <c r="V3527" i="1" s="1"/>
  <c r="V3528" i="1" a="1"/>
  <c r="V3528" i="1" s="1"/>
  <c r="V3529" i="1" a="1"/>
  <c r="V3529" i="1" s="1"/>
  <c r="V3530" i="1" a="1"/>
  <c r="V3530" i="1" s="1"/>
  <c r="V3531" i="1" a="1"/>
  <c r="V3531" i="1" s="1"/>
  <c r="V3532" i="1" a="1"/>
  <c r="V3532" i="1" s="1"/>
  <c r="V3533" i="1" a="1"/>
  <c r="V3533" i="1" s="1"/>
  <c r="V3534" i="1" a="1"/>
  <c r="V3534" i="1" s="1"/>
  <c r="V3535" i="1" a="1"/>
  <c r="V3535" i="1" s="1"/>
  <c r="V3536" i="1" a="1"/>
  <c r="V3536" i="1" s="1"/>
  <c r="V3537" i="1" a="1"/>
  <c r="V3537" i="1" s="1"/>
  <c r="V3538" i="1" a="1"/>
  <c r="V3538" i="1" s="1"/>
  <c r="V3539" i="1" a="1"/>
  <c r="V3539" i="1" s="1"/>
  <c r="V3540" i="1" a="1"/>
  <c r="V3540" i="1" s="1"/>
  <c r="V3541" i="1" a="1"/>
  <c r="V3541" i="1" s="1"/>
  <c r="V3542" i="1" a="1"/>
  <c r="V3542" i="1" s="1"/>
  <c r="V3543" i="1" a="1"/>
  <c r="V3543" i="1" s="1"/>
  <c r="V3544" i="1" a="1"/>
  <c r="V3544" i="1" s="1"/>
  <c r="V3545" i="1" a="1"/>
  <c r="V3545" i="1" s="1"/>
  <c r="V3546" i="1" a="1"/>
  <c r="V3546" i="1" s="1"/>
  <c r="V3547" i="1" a="1"/>
  <c r="V3547" i="1" s="1"/>
  <c r="V3548" i="1" a="1"/>
  <c r="V3548" i="1" s="1"/>
  <c r="V3549" i="1" a="1"/>
  <c r="V3549" i="1" s="1"/>
  <c r="V3550" i="1" a="1"/>
  <c r="V3550" i="1" s="1"/>
  <c r="V3551" i="1" a="1"/>
  <c r="V3551" i="1" s="1"/>
  <c r="V3552" i="1" a="1"/>
  <c r="V3552" i="1" s="1"/>
  <c r="V3553" i="1" a="1"/>
  <c r="V3553" i="1" s="1"/>
  <c r="V3554" i="1" a="1"/>
  <c r="V3554" i="1" s="1"/>
  <c r="V3555" i="1" a="1"/>
  <c r="V3555" i="1" s="1"/>
  <c r="V3556" i="1" a="1"/>
  <c r="V3556" i="1" s="1"/>
  <c r="V3557" i="1" a="1"/>
  <c r="V3557" i="1" s="1"/>
  <c r="V3558" i="1" a="1"/>
  <c r="V3558" i="1" s="1"/>
  <c r="V3559" i="1" a="1"/>
  <c r="V3559" i="1" s="1"/>
  <c r="V3560" i="1" a="1"/>
  <c r="V3560" i="1" s="1"/>
  <c r="V3561" i="1" a="1"/>
  <c r="V3561" i="1" s="1"/>
  <c r="V3562" i="1" a="1"/>
  <c r="V3562" i="1" s="1"/>
  <c r="V3563" i="1" a="1"/>
  <c r="V3563" i="1" s="1"/>
  <c r="V3564" i="1" a="1"/>
  <c r="V3564" i="1" s="1"/>
  <c r="V3565" i="1" a="1"/>
  <c r="V3565" i="1" s="1"/>
  <c r="V3566" i="1" a="1"/>
  <c r="V3566" i="1" s="1"/>
  <c r="V3567" i="1" a="1"/>
  <c r="V3567" i="1" s="1"/>
  <c r="V3568" i="1" a="1"/>
  <c r="V3568" i="1" s="1"/>
  <c r="V3569" i="1" a="1"/>
  <c r="V3569" i="1" s="1"/>
  <c r="V3570" i="1" a="1"/>
  <c r="V3570" i="1" s="1"/>
  <c r="V3571" i="1" a="1"/>
  <c r="V3571" i="1" s="1"/>
  <c r="V3572" i="1" a="1"/>
  <c r="V3572" i="1" s="1"/>
  <c r="V3573" i="1" a="1"/>
  <c r="V3573" i="1" s="1"/>
  <c r="V3574" i="1" a="1"/>
  <c r="V3574" i="1" s="1"/>
  <c r="V3575" i="1" a="1"/>
  <c r="V3575" i="1" s="1"/>
  <c r="V3576" i="1" a="1"/>
  <c r="V3576" i="1" s="1"/>
  <c r="V3577" i="1" a="1"/>
  <c r="V3577" i="1" s="1"/>
  <c r="V3578" i="1" a="1"/>
  <c r="V3578" i="1" s="1"/>
  <c r="V3579" i="1" a="1"/>
  <c r="V3579" i="1" s="1"/>
  <c r="V3580" i="1" a="1"/>
  <c r="V3580" i="1" s="1"/>
  <c r="V3581" i="1" a="1"/>
  <c r="V3581" i="1" s="1"/>
  <c r="V3582" i="1" a="1"/>
  <c r="V3582" i="1" s="1"/>
  <c r="V3583" i="1" a="1"/>
  <c r="V3583" i="1" s="1"/>
  <c r="V3584" i="1" a="1"/>
  <c r="V3584" i="1" s="1"/>
  <c r="V3585" i="1" a="1"/>
  <c r="V3585" i="1" s="1"/>
  <c r="V3586" i="1" a="1"/>
  <c r="V3586" i="1" s="1"/>
  <c r="V3587" i="1" a="1"/>
  <c r="V3587" i="1" s="1"/>
  <c r="V3588" i="1" a="1"/>
  <c r="V3588" i="1" s="1"/>
  <c r="V3589" i="1" a="1"/>
  <c r="V3589" i="1" s="1"/>
  <c r="V3590" i="1" a="1"/>
  <c r="V3590" i="1" s="1"/>
  <c r="V3591" i="1" a="1"/>
  <c r="V3591" i="1" s="1"/>
  <c r="V3592" i="1" a="1"/>
  <c r="V3592" i="1" s="1"/>
  <c r="V3593" i="1" a="1"/>
  <c r="V3593" i="1" s="1"/>
  <c r="V3594" i="1" a="1"/>
  <c r="V3594" i="1" s="1"/>
  <c r="V3595" i="1" a="1"/>
  <c r="V3595" i="1" s="1"/>
  <c r="V3596" i="1" a="1"/>
  <c r="V3596" i="1" s="1"/>
  <c r="V3597" i="1" a="1"/>
  <c r="V3597" i="1" s="1"/>
  <c r="V3598" i="1" a="1"/>
  <c r="V3598" i="1" s="1"/>
  <c r="V3599" i="1" a="1"/>
  <c r="V3599" i="1" s="1"/>
  <c r="V3600" i="1" a="1"/>
  <c r="V3600" i="1" s="1"/>
  <c r="V3601" i="1" a="1"/>
  <c r="V3601" i="1" s="1"/>
  <c r="V3602" i="1" a="1"/>
  <c r="V3602" i="1" s="1"/>
  <c r="V3603" i="1" a="1"/>
  <c r="V3603" i="1" s="1"/>
  <c r="V3604" i="1" a="1"/>
  <c r="V3604" i="1" s="1"/>
  <c r="V3605" i="1" a="1"/>
  <c r="V3605" i="1" s="1"/>
  <c r="V3606" i="1" a="1"/>
  <c r="V3606" i="1" s="1"/>
  <c r="V3607" i="1" a="1"/>
  <c r="V3607" i="1" s="1"/>
  <c r="V3608" i="1" a="1"/>
  <c r="V3608" i="1" s="1"/>
  <c r="V3609" i="1" a="1"/>
  <c r="V3609" i="1" s="1"/>
  <c r="V3610" i="1" a="1"/>
  <c r="V3610" i="1" s="1"/>
  <c r="V3611" i="1" a="1"/>
  <c r="V3611" i="1" s="1"/>
  <c r="V3612" i="1" a="1"/>
  <c r="V3612" i="1" s="1"/>
  <c r="V3613" i="1" a="1"/>
  <c r="V3613" i="1" s="1"/>
  <c r="V3614" i="1" a="1"/>
  <c r="V3614" i="1" s="1"/>
  <c r="V3615" i="1" a="1"/>
  <c r="V3615" i="1" s="1"/>
  <c r="V3616" i="1" a="1"/>
  <c r="V3616" i="1" s="1"/>
  <c r="V3617" i="1" a="1"/>
  <c r="V3617" i="1" s="1"/>
  <c r="V3618" i="1" a="1"/>
  <c r="V3618" i="1" s="1"/>
  <c r="V3619" i="1" a="1"/>
  <c r="V3619" i="1" s="1"/>
  <c r="V3620" i="1" a="1"/>
  <c r="V3620" i="1" s="1"/>
  <c r="V3621" i="1" a="1"/>
  <c r="V3621" i="1" s="1"/>
  <c r="V3622" i="1" a="1"/>
  <c r="V3622" i="1" s="1"/>
  <c r="V3623" i="1" a="1"/>
  <c r="V3623" i="1" s="1"/>
  <c r="V3624" i="1" a="1"/>
  <c r="V3624" i="1" s="1"/>
  <c r="V3625" i="1" a="1"/>
  <c r="V3625" i="1" s="1"/>
  <c r="V3626" i="1" a="1"/>
  <c r="V3626" i="1" s="1"/>
  <c r="V3627" i="1" a="1"/>
  <c r="V3627" i="1" s="1"/>
  <c r="V3628" i="1" a="1"/>
  <c r="V3628" i="1" s="1"/>
  <c r="V3629" i="1" a="1"/>
  <c r="V3629" i="1" s="1"/>
  <c r="V3630" i="1" a="1"/>
  <c r="V3630" i="1" s="1"/>
  <c r="V3631" i="1" a="1"/>
  <c r="V3631" i="1" s="1"/>
  <c r="V3632" i="1" a="1"/>
  <c r="V3632" i="1" s="1"/>
  <c r="V3633" i="1" a="1"/>
  <c r="V3633" i="1" s="1"/>
  <c r="V3634" i="1" a="1"/>
  <c r="V3634" i="1" s="1"/>
  <c r="V3635" i="1" a="1"/>
  <c r="V3635" i="1" s="1"/>
  <c r="V3636" i="1" a="1"/>
  <c r="V3636" i="1" s="1"/>
  <c r="V3637" i="1" a="1"/>
  <c r="V3637" i="1" s="1"/>
  <c r="V3638" i="1" a="1"/>
  <c r="V3638" i="1" s="1"/>
  <c r="V3639" i="1" a="1"/>
  <c r="V3639" i="1" s="1"/>
  <c r="V3640" i="1" a="1"/>
  <c r="V3640" i="1" s="1"/>
  <c r="V3641" i="1" a="1"/>
  <c r="V3641" i="1" s="1"/>
  <c r="V3642" i="1" a="1"/>
  <c r="V3642" i="1" s="1"/>
  <c r="V3643" i="1" a="1"/>
  <c r="V3643" i="1" s="1"/>
  <c r="V3644" i="1" a="1"/>
  <c r="V3644" i="1" s="1"/>
  <c r="V3645" i="1" a="1"/>
  <c r="V3645" i="1" s="1"/>
  <c r="V3646" i="1" a="1"/>
  <c r="V3646" i="1" s="1"/>
  <c r="V3647" i="1" a="1"/>
  <c r="V3647" i="1" s="1"/>
  <c r="V3648" i="1" a="1"/>
  <c r="V3648" i="1" s="1"/>
  <c r="V3649" i="1" a="1"/>
  <c r="V3649" i="1" s="1"/>
  <c r="V3650" i="1" a="1"/>
  <c r="V3650" i="1" s="1"/>
  <c r="V3651" i="1" a="1"/>
  <c r="V3651" i="1" s="1"/>
  <c r="V3652" i="1" a="1"/>
  <c r="V3652" i="1" s="1"/>
  <c r="V3653" i="1" a="1"/>
  <c r="V3653" i="1" s="1"/>
  <c r="V3654" i="1" a="1"/>
  <c r="V3654" i="1" s="1"/>
  <c r="V3655" i="1" a="1"/>
  <c r="V3655" i="1" s="1"/>
  <c r="V3656" i="1" a="1"/>
  <c r="V3656" i="1" s="1"/>
  <c r="V3657" i="1" a="1"/>
  <c r="V3657" i="1" s="1"/>
  <c r="V3658" i="1" a="1"/>
  <c r="V3658" i="1" s="1"/>
  <c r="V3659" i="1" a="1"/>
  <c r="V3659" i="1" s="1"/>
  <c r="V3660" i="1" a="1"/>
  <c r="V3660" i="1" s="1"/>
  <c r="V3661" i="1" a="1"/>
  <c r="V3661" i="1" s="1"/>
  <c r="V3662" i="1" a="1"/>
  <c r="V3662" i="1" s="1"/>
  <c r="V3663" i="1" a="1"/>
  <c r="V3663" i="1" s="1"/>
  <c r="V3664" i="1" a="1"/>
  <c r="V3664" i="1" s="1"/>
  <c r="V3665" i="1" a="1"/>
  <c r="V3665" i="1" s="1"/>
  <c r="V3666" i="1" a="1"/>
  <c r="V3666" i="1" s="1"/>
  <c r="V3667" i="1" a="1"/>
  <c r="V3667" i="1" s="1"/>
  <c r="V3668" i="1" a="1"/>
  <c r="V3668" i="1" s="1"/>
  <c r="V3669" i="1" a="1"/>
  <c r="V3669" i="1" s="1"/>
  <c r="V3670" i="1" a="1"/>
  <c r="V3670" i="1" s="1"/>
  <c r="V3671" i="1" a="1"/>
  <c r="V3671" i="1" s="1"/>
  <c r="V3672" i="1" a="1"/>
  <c r="V3672" i="1" s="1"/>
  <c r="V3673" i="1" a="1"/>
  <c r="V3673" i="1" s="1"/>
  <c r="V3674" i="1" a="1"/>
  <c r="V3674" i="1" s="1"/>
  <c r="V3675" i="1" a="1"/>
  <c r="V3675" i="1" s="1"/>
  <c r="V3676" i="1" a="1"/>
  <c r="V3676" i="1" s="1"/>
  <c r="V3677" i="1" a="1"/>
  <c r="V3677" i="1" s="1"/>
  <c r="V3678" i="1" a="1"/>
  <c r="V3678" i="1" s="1"/>
  <c r="V3679" i="1" a="1"/>
  <c r="V3679" i="1" s="1"/>
  <c r="V3680" i="1" a="1"/>
  <c r="V3680" i="1" s="1"/>
  <c r="V3681" i="1" a="1"/>
  <c r="V3681" i="1" s="1"/>
  <c r="V3682" i="1" a="1"/>
  <c r="V3682" i="1" s="1"/>
  <c r="V3683" i="1" a="1"/>
  <c r="V3683" i="1" s="1"/>
  <c r="V3684" i="1" a="1"/>
  <c r="V3684" i="1" s="1"/>
  <c r="V3685" i="1" a="1"/>
  <c r="V3685" i="1" s="1"/>
  <c r="V3686" i="1" a="1"/>
  <c r="V3686" i="1" s="1"/>
  <c r="V3687" i="1" a="1"/>
  <c r="V3687" i="1" s="1"/>
  <c r="V3688" i="1" a="1"/>
  <c r="V3688" i="1" s="1"/>
  <c r="V3689" i="1" a="1"/>
  <c r="V3689" i="1" s="1"/>
  <c r="V3690" i="1" a="1"/>
  <c r="V3690" i="1" s="1"/>
  <c r="V3691" i="1" a="1"/>
  <c r="V3691" i="1" s="1"/>
  <c r="V3692" i="1" a="1"/>
  <c r="V3692" i="1" s="1"/>
  <c r="V3693" i="1" a="1"/>
  <c r="V3693" i="1" s="1"/>
  <c r="V3694" i="1" a="1"/>
  <c r="V3694" i="1" s="1"/>
  <c r="V3695" i="1" a="1"/>
  <c r="V3695" i="1" s="1"/>
  <c r="V3696" i="1" a="1"/>
  <c r="V3696" i="1" s="1"/>
  <c r="V3697" i="1" a="1"/>
  <c r="V3697" i="1" s="1"/>
  <c r="V3698" i="1" a="1"/>
  <c r="V3698" i="1" s="1"/>
  <c r="V3699" i="1" a="1"/>
  <c r="V3699" i="1" s="1"/>
  <c r="V3700" i="1" a="1"/>
  <c r="V3700" i="1" s="1"/>
  <c r="V3701" i="1" a="1"/>
  <c r="V3701" i="1" s="1"/>
  <c r="V3702" i="1" a="1"/>
  <c r="V3702" i="1" s="1"/>
  <c r="V3703" i="1" a="1"/>
  <c r="V3703" i="1" s="1"/>
  <c r="V3704" i="1" a="1"/>
  <c r="V3704" i="1" s="1"/>
  <c r="V3705" i="1" a="1"/>
  <c r="V3705" i="1" s="1"/>
  <c r="V3706" i="1" a="1"/>
  <c r="V3706" i="1" s="1"/>
  <c r="V3707" i="1" a="1"/>
  <c r="V3707" i="1" s="1"/>
  <c r="V3708" i="1" a="1"/>
  <c r="V3708" i="1" s="1"/>
  <c r="V3709" i="1" a="1"/>
  <c r="V3709" i="1" s="1"/>
  <c r="V3710" i="1" a="1"/>
  <c r="V3710" i="1" s="1"/>
  <c r="V3711" i="1" a="1"/>
  <c r="V3711" i="1" s="1"/>
  <c r="V3712" i="1" a="1"/>
  <c r="V3712" i="1" s="1"/>
  <c r="V3713" i="1" a="1"/>
  <c r="V3713" i="1" s="1"/>
  <c r="V3714" i="1" a="1"/>
  <c r="V3714" i="1" s="1"/>
  <c r="V3715" i="1" a="1"/>
  <c r="V3715" i="1" s="1"/>
  <c r="V3716" i="1" a="1"/>
  <c r="V3716" i="1" s="1"/>
  <c r="V3717" i="1" a="1"/>
  <c r="V3717" i="1" s="1"/>
  <c r="V3718" i="1" a="1"/>
  <c r="V3718" i="1" s="1"/>
  <c r="V3719" i="1" a="1"/>
  <c r="V3719" i="1" s="1"/>
  <c r="V3720" i="1" a="1"/>
  <c r="V3720" i="1" s="1"/>
  <c r="V3721" i="1" a="1"/>
  <c r="V3721" i="1" s="1"/>
  <c r="V3722" i="1" a="1"/>
  <c r="V3722" i="1" s="1"/>
  <c r="V3723" i="1" a="1"/>
  <c r="V3723" i="1" s="1"/>
  <c r="V3724" i="1" a="1"/>
  <c r="V3724" i="1" s="1"/>
  <c r="V3725" i="1" a="1"/>
  <c r="V3725" i="1" s="1"/>
  <c r="V3726" i="1" a="1"/>
  <c r="V3726" i="1" s="1"/>
  <c r="V3727" i="1" a="1"/>
  <c r="V3727" i="1" s="1"/>
  <c r="V3728" i="1" a="1"/>
  <c r="V3728" i="1" s="1"/>
  <c r="V3729" i="1" a="1"/>
  <c r="V3729" i="1" s="1"/>
  <c r="V3730" i="1" a="1"/>
  <c r="V3730" i="1" s="1"/>
  <c r="V3731" i="1" a="1"/>
  <c r="V3731" i="1" s="1"/>
  <c r="V3732" i="1" a="1"/>
  <c r="V3732" i="1" s="1"/>
  <c r="V3733" i="1" a="1"/>
  <c r="V3733" i="1" s="1"/>
  <c r="V3734" i="1" a="1"/>
  <c r="V3734" i="1" s="1"/>
  <c r="V3735" i="1" a="1"/>
  <c r="V3735" i="1" s="1"/>
  <c r="V3736" i="1" a="1"/>
  <c r="V3736" i="1" s="1"/>
  <c r="V3737" i="1" a="1"/>
  <c r="V3737" i="1" s="1"/>
  <c r="V3738" i="1" a="1"/>
  <c r="V3738" i="1" s="1"/>
  <c r="V3739" i="1" a="1"/>
  <c r="V3739" i="1" s="1"/>
  <c r="V3740" i="1" a="1"/>
  <c r="V3740" i="1" s="1"/>
  <c r="V3741" i="1" a="1"/>
  <c r="V3741" i="1" s="1"/>
  <c r="V3742" i="1" a="1"/>
  <c r="V3742" i="1" s="1"/>
  <c r="V3743" i="1" a="1"/>
  <c r="V3743" i="1" s="1"/>
  <c r="V3744" i="1" a="1"/>
  <c r="V3744" i="1" s="1"/>
  <c r="V3745" i="1" a="1"/>
  <c r="V3745" i="1" s="1"/>
  <c r="V3746" i="1" a="1"/>
  <c r="V3746" i="1" s="1"/>
  <c r="V3747" i="1" a="1"/>
  <c r="V3747" i="1" s="1"/>
  <c r="V3748" i="1" a="1"/>
  <c r="V3748" i="1" s="1"/>
  <c r="V3749" i="1" a="1"/>
  <c r="V3749" i="1" s="1"/>
  <c r="V3750" i="1" a="1"/>
  <c r="V3750" i="1" s="1"/>
  <c r="V3751" i="1" a="1"/>
  <c r="V3751" i="1" s="1"/>
  <c r="V3752" i="1" a="1"/>
  <c r="V3752" i="1" s="1"/>
  <c r="V3753" i="1" a="1"/>
  <c r="V3753" i="1" s="1"/>
  <c r="V3754" i="1" a="1"/>
  <c r="V3754" i="1" s="1"/>
  <c r="V3755" i="1" a="1"/>
  <c r="V3755" i="1" s="1"/>
  <c r="V3756" i="1" a="1"/>
  <c r="V3756" i="1" s="1"/>
  <c r="V3757" i="1" a="1"/>
  <c r="V3757" i="1" s="1"/>
  <c r="V3758" i="1" a="1"/>
  <c r="V3758" i="1" s="1"/>
  <c r="V3759" i="1" a="1"/>
  <c r="V3759" i="1" s="1"/>
  <c r="V3760" i="1" a="1"/>
  <c r="V3760" i="1" s="1"/>
  <c r="V3761" i="1" a="1"/>
  <c r="V3761" i="1" s="1"/>
  <c r="V3762" i="1" a="1"/>
  <c r="V3762" i="1" s="1"/>
  <c r="V3763" i="1" a="1"/>
  <c r="V3763" i="1" s="1"/>
  <c r="V3764" i="1" a="1"/>
  <c r="V3764" i="1" s="1"/>
  <c r="V3765" i="1" a="1"/>
  <c r="V3765" i="1" s="1"/>
  <c r="V3766" i="1" a="1"/>
  <c r="V3766" i="1" s="1"/>
  <c r="V3767" i="1" a="1"/>
  <c r="V3767" i="1" s="1"/>
  <c r="V3768" i="1" a="1"/>
  <c r="V3768" i="1" s="1"/>
  <c r="V3769" i="1" a="1"/>
  <c r="V3769" i="1" s="1"/>
  <c r="V3770" i="1" a="1"/>
  <c r="V3770" i="1" s="1"/>
  <c r="V3771" i="1" a="1"/>
  <c r="V3771" i="1" s="1"/>
  <c r="V3772" i="1" a="1"/>
  <c r="V3772" i="1" s="1"/>
  <c r="V3773" i="1" a="1"/>
  <c r="V3773" i="1" s="1"/>
  <c r="V3774" i="1" a="1"/>
  <c r="V3774" i="1" s="1"/>
  <c r="V3775" i="1" a="1"/>
  <c r="V3775" i="1" s="1"/>
  <c r="V3776" i="1" a="1"/>
  <c r="V3776" i="1" s="1"/>
  <c r="V3777" i="1" a="1"/>
  <c r="V3777" i="1" s="1"/>
  <c r="V3778" i="1" a="1"/>
  <c r="V3778" i="1" s="1"/>
  <c r="V3779" i="1" a="1"/>
  <c r="V3779" i="1" s="1"/>
  <c r="V3780" i="1" a="1"/>
  <c r="V3780" i="1" s="1"/>
  <c r="V3781" i="1" a="1"/>
  <c r="V3781" i="1" s="1"/>
  <c r="V3782" i="1" a="1"/>
  <c r="V3782" i="1" s="1"/>
  <c r="V3783" i="1" a="1"/>
  <c r="V3783" i="1" s="1"/>
  <c r="V3784" i="1" a="1"/>
  <c r="V3784" i="1" s="1"/>
  <c r="V3785" i="1" a="1"/>
  <c r="V3785" i="1" s="1"/>
  <c r="V3786" i="1" a="1"/>
  <c r="V3786" i="1" s="1"/>
  <c r="V3787" i="1" a="1"/>
  <c r="V3787" i="1" s="1"/>
  <c r="V3788" i="1" a="1"/>
  <c r="V3788" i="1" s="1"/>
  <c r="V3789" i="1" a="1"/>
  <c r="V3789" i="1" s="1"/>
  <c r="V3790" i="1" a="1"/>
  <c r="V3790" i="1" s="1"/>
  <c r="V3791" i="1" a="1"/>
  <c r="V3791" i="1" s="1"/>
  <c r="V3792" i="1" a="1"/>
  <c r="V3792" i="1" s="1"/>
  <c r="V3793" i="1" a="1"/>
  <c r="V3793" i="1" s="1"/>
  <c r="V3794" i="1" a="1"/>
  <c r="V3794" i="1" s="1"/>
  <c r="V3795" i="1" a="1"/>
  <c r="V3795" i="1" s="1"/>
  <c r="V3796" i="1" a="1"/>
  <c r="V3796" i="1" s="1"/>
  <c r="V3797" i="1" a="1"/>
  <c r="V3797" i="1" s="1"/>
  <c r="V3798" i="1" a="1"/>
  <c r="V3798" i="1" s="1"/>
  <c r="V3799" i="1" a="1"/>
  <c r="V3799" i="1" s="1"/>
  <c r="V3800" i="1" a="1"/>
  <c r="V3800" i="1" s="1"/>
  <c r="V3801" i="1" a="1"/>
  <c r="V3801" i="1" s="1"/>
  <c r="V3802" i="1" a="1"/>
  <c r="V3802" i="1" s="1"/>
  <c r="V3803" i="1" a="1"/>
  <c r="V3803" i="1" s="1"/>
  <c r="V3804" i="1" a="1"/>
  <c r="V3804" i="1" s="1"/>
  <c r="V3805" i="1" a="1"/>
  <c r="V3805" i="1" s="1"/>
  <c r="V3806" i="1" a="1"/>
  <c r="V3806" i="1" s="1"/>
  <c r="V3807" i="1" a="1"/>
  <c r="V3807" i="1" s="1"/>
  <c r="V3808" i="1" a="1"/>
  <c r="V3808" i="1" s="1"/>
  <c r="V3809" i="1" a="1"/>
  <c r="V3809" i="1" s="1"/>
  <c r="V3810" i="1" a="1"/>
  <c r="V3810" i="1" s="1"/>
  <c r="V3811" i="1" a="1"/>
  <c r="V3811" i="1" s="1"/>
  <c r="V3812" i="1" a="1"/>
  <c r="V3812" i="1" s="1"/>
  <c r="V3813" i="1" a="1"/>
  <c r="V3813" i="1" s="1"/>
  <c r="V3814" i="1" a="1"/>
  <c r="V3814" i="1" s="1"/>
  <c r="V3815" i="1" a="1"/>
  <c r="V3815" i="1" s="1"/>
  <c r="V3816" i="1" a="1"/>
  <c r="V3816" i="1" s="1"/>
  <c r="V3817" i="1" a="1"/>
  <c r="V3817" i="1" s="1"/>
  <c r="V3818" i="1" a="1"/>
  <c r="V3818" i="1" s="1"/>
  <c r="V3819" i="1" a="1"/>
  <c r="V3819" i="1" s="1"/>
  <c r="V3820" i="1" a="1"/>
  <c r="V3820" i="1" s="1"/>
  <c r="V3821" i="1" a="1"/>
  <c r="V3821" i="1" s="1"/>
  <c r="V3822" i="1" a="1"/>
  <c r="V3822" i="1" s="1"/>
  <c r="V3823" i="1" a="1"/>
  <c r="V3823" i="1" s="1"/>
  <c r="V3824" i="1" a="1"/>
  <c r="V3824" i="1" s="1"/>
  <c r="V3825" i="1" a="1"/>
  <c r="V3825" i="1" s="1"/>
  <c r="V3826" i="1" a="1"/>
  <c r="V3826" i="1" s="1"/>
  <c r="V3827" i="1" a="1"/>
  <c r="V3827" i="1" s="1"/>
  <c r="V3828" i="1" a="1"/>
  <c r="V3828" i="1" s="1"/>
  <c r="V3829" i="1" a="1"/>
  <c r="V3829" i="1" s="1"/>
  <c r="V3830" i="1" a="1"/>
  <c r="V3830" i="1" s="1"/>
  <c r="V3831" i="1" a="1"/>
  <c r="V3831" i="1" s="1"/>
  <c r="V3832" i="1" a="1"/>
  <c r="V3832" i="1" s="1"/>
  <c r="V3833" i="1" a="1"/>
  <c r="V3833" i="1" s="1"/>
  <c r="V3834" i="1" a="1"/>
  <c r="V3834" i="1" s="1"/>
  <c r="V3835" i="1" a="1"/>
  <c r="V3835" i="1" s="1"/>
  <c r="V3836" i="1" a="1"/>
  <c r="V3836" i="1" s="1"/>
  <c r="V3837" i="1" a="1"/>
  <c r="V3837" i="1" s="1"/>
  <c r="V3838" i="1" a="1"/>
  <c r="V3838" i="1" s="1"/>
  <c r="V3839" i="1" a="1"/>
  <c r="V3839" i="1" s="1"/>
  <c r="V3840" i="1" a="1"/>
  <c r="V3840" i="1" s="1"/>
  <c r="V3841" i="1" a="1"/>
  <c r="V3841" i="1" s="1"/>
  <c r="V3842" i="1" a="1"/>
  <c r="V3842" i="1" s="1"/>
  <c r="V3843" i="1" a="1"/>
  <c r="V3843" i="1" s="1"/>
  <c r="V3844" i="1" a="1"/>
  <c r="V3844" i="1" s="1"/>
  <c r="V3845" i="1" a="1"/>
  <c r="V3845" i="1" s="1"/>
  <c r="V3846" i="1" a="1"/>
  <c r="V3846" i="1" s="1"/>
  <c r="V3847" i="1" a="1"/>
  <c r="V3847" i="1" s="1"/>
  <c r="V3848" i="1" a="1"/>
  <c r="V3848" i="1" s="1"/>
  <c r="V3849" i="1" a="1"/>
  <c r="V3849" i="1" s="1"/>
  <c r="V3850" i="1" a="1"/>
  <c r="V3850" i="1" s="1"/>
  <c r="V3851" i="1" a="1"/>
  <c r="V3851" i="1" s="1"/>
  <c r="V3852" i="1" a="1"/>
  <c r="V3852" i="1" s="1"/>
  <c r="V3853" i="1" a="1"/>
  <c r="V3853" i="1" s="1"/>
  <c r="V3854" i="1" a="1"/>
  <c r="V3854" i="1" s="1"/>
  <c r="V3855" i="1" a="1"/>
  <c r="V3855" i="1" s="1"/>
  <c r="V3856" i="1" a="1"/>
  <c r="V3856" i="1" s="1"/>
  <c r="V3857" i="1" a="1"/>
  <c r="V3857" i="1" s="1"/>
  <c r="V3858" i="1" a="1"/>
  <c r="V3858" i="1" s="1"/>
  <c r="V3859" i="1" a="1"/>
  <c r="V3859" i="1" s="1"/>
  <c r="V3860" i="1" a="1"/>
  <c r="V3860" i="1" s="1"/>
  <c r="V3861" i="1" a="1"/>
  <c r="V3861" i="1" s="1"/>
  <c r="V3862" i="1" a="1"/>
  <c r="V3862" i="1" s="1"/>
  <c r="V3863" i="1" a="1"/>
  <c r="V3863" i="1" s="1"/>
  <c r="V3864" i="1" a="1"/>
  <c r="V3864" i="1" s="1"/>
  <c r="V3865" i="1" a="1"/>
  <c r="V3865" i="1" s="1"/>
  <c r="V3866" i="1" a="1"/>
  <c r="V3866" i="1" s="1"/>
  <c r="V3867" i="1" a="1"/>
  <c r="V3867" i="1" s="1"/>
  <c r="V3868" i="1" a="1"/>
  <c r="V3868" i="1" s="1"/>
  <c r="V3869" i="1" a="1"/>
  <c r="V3869" i="1" s="1"/>
  <c r="V3870" i="1" a="1"/>
  <c r="V3870" i="1" s="1"/>
  <c r="V3871" i="1" a="1"/>
  <c r="V3871" i="1" s="1"/>
  <c r="V3872" i="1" a="1"/>
  <c r="V3872" i="1" s="1"/>
  <c r="V3873" i="1" a="1"/>
  <c r="V3873" i="1" s="1"/>
  <c r="V3874" i="1" a="1"/>
  <c r="V3874" i="1" s="1"/>
  <c r="V3875" i="1" a="1"/>
  <c r="V3875" i="1" s="1"/>
  <c r="V3876" i="1" a="1"/>
  <c r="V3876" i="1" s="1"/>
  <c r="V3877" i="1" a="1"/>
  <c r="V3877" i="1" s="1"/>
  <c r="V3878" i="1" a="1"/>
  <c r="V3878" i="1" s="1"/>
  <c r="V3879" i="1" a="1"/>
  <c r="V3879" i="1" s="1"/>
  <c r="V3880" i="1" a="1"/>
  <c r="V3880" i="1" s="1"/>
  <c r="V3881" i="1" a="1"/>
  <c r="V3881" i="1" s="1"/>
  <c r="V3882" i="1" a="1"/>
  <c r="V3882" i="1" s="1"/>
  <c r="V3883" i="1" a="1"/>
  <c r="V3883" i="1" s="1"/>
  <c r="V3884" i="1" a="1"/>
  <c r="V3884" i="1" s="1"/>
  <c r="V3885" i="1" a="1"/>
  <c r="V3885" i="1" s="1"/>
  <c r="V3886" i="1" a="1"/>
  <c r="V3886" i="1" s="1"/>
  <c r="V3887" i="1" a="1"/>
  <c r="V3887" i="1" s="1"/>
  <c r="V3888" i="1" a="1"/>
  <c r="V3888" i="1" s="1"/>
  <c r="V3889" i="1" a="1"/>
  <c r="V3889" i="1" s="1"/>
  <c r="V3890" i="1" a="1"/>
  <c r="V3890" i="1" s="1"/>
  <c r="V3891" i="1" a="1"/>
  <c r="V3891" i="1" s="1"/>
  <c r="V3892" i="1" a="1"/>
  <c r="V3892" i="1" s="1"/>
  <c r="V3893" i="1" a="1"/>
  <c r="V3893" i="1" s="1"/>
  <c r="V3894" i="1" a="1"/>
  <c r="V3894" i="1" s="1"/>
  <c r="V3895" i="1" a="1"/>
  <c r="V3895" i="1" s="1"/>
  <c r="V3896" i="1" a="1"/>
  <c r="V3896" i="1" s="1"/>
  <c r="V3897" i="1" a="1"/>
  <c r="V3897" i="1" s="1"/>
  <c r="V3898" i="1" a="1"/>
  <c r="V3898" i="1" s="1"/>
  <c r="V3899" i="1" a="1"/>
  <c r="V3899" i="1" s="1"/>
  <c r="V3900" i="1" a="1"/>
  <c r="V3900" i="1" s="1"/>
  <c r="V3901" i="1" a="1"/>
  <c r="V3901" i="1" s="1"/>
  <c r="V3902" i="1" a="1"/>
  <c r="V3902" i="1" s="1"/>
  <c r="V3903" i="1" a="1"/>
  <c r="V3903" i="1" s="1"/>
  <c r="V3904" i="1" a="1"/>
  <c r="V3904" i="1" s="1"/>
  <c r="V3905" i="1" a="1"/>
  <c r="V3905" i="1" s="1"/>
  <c r="V3906" i="1" a="1"/>
  <c r="V3906" i="1" s="1"/>
  <c r="V3907" i="1" a="1"/>
  <c r="V3907" i="1" s="1"/>
  <c r="V3908" i="1" a="1"/>
  <c r="V3908" i="1" s="1"/>
  <c r="V3909" i="1" a="1"/>
  <c r="V3909" i="1" s="1"/>
  <c r="V3910" i="1" a="1"/>
  <c r="V3910" i="1" s="1"/>
  <c r="V3911" i="1" a="1"/>
  <c r="V3911" i="1" s="1"/>
  <c r="V3912" i="1" a="1"/>
  <c r="V3912" i="1" s="1"/>
  <c r="V3913" i="1" a="1"/>
  <c r="V3913" i="1" s="1"/>
  <c r="V3914" i="1" a="1"/>
  <c r="V3914" i="1" s="1"/>
  <c r="V3915" i="1" a="1"/>
  <c r="V3915" i="1" s="1"/>
  <c r="V3916" i="1" a="1"/>
  <c r="V3916" i="1" s="1"/>
  <c r="V3917" i="1" a="1"/>
  <c r="V3917" i="1" s="1"/>
  <c r="V3918" i="1" a="1"/>
  <c r="V3918" i="1" s="1"/>
  <c r="V3919" i="1" a="1"/>
  <c r="V3919" i="1" s="1"/>
  <c r="V3920" i="1" a="1"/>
  <c r="V3920" i="1" s="1"/>
  <c r="V3921" i="1" a="1"/>
  <c r="V3921" i="1" s="1"/>
  <c r="V3922" i="1" a="1"/>
  <c r="V3922" i="1" s="1"/>
  <c r="V3923" i="1" a="1"/>
  <c r="V3923" i="1" s="1"/>
  <c r="V3924" i="1" a="1"/>
  <c r="V3924" i="1" s="1"/>
  <c r="V3925" i="1" a="1"/>
  <c r="V3925" i="1" s="1"/>
  <c r="V3926" i="1" a="1"/>
  <c r="V3926" i="1" s="1"/>
  <c r="V3927" i="1" a="1"/>
  <c r="V3927" i="1" s="1"/>
  <c r="V3928" i="1" a="1"/>
  <c r="V3928" i="1" s="1"/>
  <c r="V3929" i="1" a="1"/>
  <c r="V3929" i="1" s="1"/>
  <c r="V3930" i="1" a="1"/>
  <c r="V3930" i="1" s="1"/>
  <c r="V3931" i="1" a="1"/>
  <c r="V3931" i="1" s="1"/>
  <c r="V3932" i="1" a="1"/>
  <c r="V3932" i="1" s="1"/>
  <c r="V3933" i="1" a="1"/>
  <c r="V3933" i="1" s="1"/>
  <c r="V3934" i="1" a="1"/>
  <c r="V3934" i="1" s="1"/>
  <c r="V3935" i="1" a="1"/>
  <c r="V3935" i="1" s="1"/>
  <c r="V3936" i="1" a="1"/>
  <c r="V3936" i="1" s="1"/>
  <c r="V3937" i="1" a="1"/>
  <c r="V3937" i="1" s="1"/>
  <c r="V3938" i="1" a="1"/>
  <c r="V3938" i="1" s="1"/>
  <c r="V3939" i="1" a="1"/>
  <c r="V3939" i="1" s="1"/>
  <c r="V3940" i="1" a="1"/>
  <c r="V3940" i="1" s="1"/>
  <c r="V3941" i="1" a="1"/>
  <c r="V3941" i="1" s="1"/>
  <c r="V3942" i="1" a="1"/>
  <c r="V3942" i="1" s="1"/>
  <c r="V3943" i="1" a="1"/>
  <c r="V3943" i="1" s="1"/>
  <c r="V3944" i="1" a="1"/>
  <c r="V3944" i="1" s="1"/>
  <c r="V3945" i="1" a="1"/>
  <c r="V3945" i="1" s="1"/>
  <c r="V3946" i="1" a="1"/>
  <c r="V3946" i="1" s="1"/>
  <c r="V3947" i="1" a="1"/>
  <c r="V3947" i="1" s="1"/>
  <c r="V3948" i="1" a="1"/>
  <c r="V3948" i="1" s="1"/>
  <c r="V3949" i="1" a="1"/>
  <c r="V3949" i="1" s="1"/>
  <c r="V3950" i="1" a="1"/>
  <c r="V3950" i="1" s="1"/>
  <c r="V3951" i="1" a="1"/>
  <c r="V3951" i="1" s="1"/>
  <c r="V3952" i="1" a="1"/>
  <c r="V3952" i="1" s="1"/>
  <c r="V3953" i="1" a="1"/>
  <c r="V3953" i="1" s="1"/>
  <c r="V3954" i="1" a="1"/>
  <c r="V3954" i="1" s="1"/>
  <c r="V3955" i="1" a="1"/>
  <c r="V3955" i="1" s="1"/>
  <c r="V3956" i="1" a="1"/>
  <c r="V3956" i="1" s="1"/>
  <c r="V3957" i="1" a="1"/>
  <c r="V3957" i="1" s="1"/>
  <c r="V3958" i="1" a="1"/>
  <c r="V3958" i="1" s="1"/>
  <c r="V3959" i="1" a="1"/>
  <c r="V3959" i="1" s="1"/>
  <c r="V3960" i="1" a="1"/>
  <c r="V3960" i="1" s="1"/>
  <c r="V3961" i="1" a="1"/>
  <c r="V3961" i="1" s="1"/>
  <c r="V3962" i="1" a="1"/>
  <c r="V3962" i="1" s="1"/>
  <c r="V3963" i="1" a="1"/>
  <c r="V3963" i="1" s="1"/>
  <c r="V3964" i="1" a="1"/>
  <c r="V3964" i="1" s="1"/>
  <c r="V3965" i="1" a="1"/>
  <c r="V3965" i="1" s="1"/>
  <c r="V3966" i="1" a="1"/>
  <c r="V3966" i="1" s="1"/>
  <c r="V3967" i="1" a="1"/>
  <c r="V3967" i="1" s="1"/>
  <c r="V3968" i="1" a="1"/>
  <c r="V3968" i="1" s="1"/>
  <c r="V3969" i="1" a="1"/>
  <c r="V3969" i="1" s="1"/>
  <c r="V3970" i="1" a="1"/>
  <c r="V3970" i="1" s="1"/>
  <c r="V3971" i="1" a="1"/>
  <c r="V3971" i="1" s="1"/>
  <c r="V3972" i="1" a="1"/>
  <c r="V3972" i="1" s="1"/>
  <c r="V3973" i="1" a="1"/>
  <c r="V3973" i="1" s="1"/>
  <c r="V3974" i="1" a="1"/>
  <c r="V3974" i="1" s="1"/>
  <c r="V3975" i="1" a="1"/>
  <c r="V3975" i="1" s="1"/>
  <c r="V3976" i="1" a="1"/>
  <c r="V3976" i="1" s="1"/>
  <c r="V3977" i="1" a="1"/>
  <c r="V3977" i="1" s="1"/>
  <c r="V3978" i="1" a="1"/>
  <c r="V3978" i="1" s="1"/>
  <c r="V3979" i="1" a="1"/>
  <c r="V3979" i="1" s="1"/>
  <c r="V3980" i="1" a="1"/>
  <c r="V3980" i="1" s="1"/>
  <c r="V3981" i="1" a="1"/>
  <c r="V3981" i="1" s="1"/>
  <c r="V3982" i="1" a="1"/>
  <c r="V3982" i="1" s="1"/>
  <c r="V3983" i="1" a="1"/>
  <c r="V3983" i="1" s="1"/>
  <c r="V3984" i="1" a="1"/>
  <c r="V3984" i="1" s="1"/>
  <c r="V3985" i="1" a="1"/>
  <c r="V3985" i="1" s="1"/>
  <c r="V3986" i="1" a="1"/>
  <c r="V3986" i="1" s="1"/>
  <c r="V3987" i="1" a="1"/>
  <c r="V3987" i="1" s="1"/>
  <c r="V3988" i="1" a="1"/>
  <c r="V3988" i="1" s="1"/>
  <c r="V3989" i="1" a="1"/>
  <c r="V3989" i="1" s="1"/>
  <c r="V3990" i="1" a="1"/>
  <c r="V3990" i="1" s="1"/>
  <c r="V3991" i="1" a="1"/>
  <c r="V3991" i="1" s="1"/>
  <c r="V3992" i="1" a="1"/>
  <c r="V3992" i="1" s="1"/>
  <c r="V3993" i="1" a="1"/>
  <c r="V3993" i="1" s="1"/>
  <c r="V3994" i="1" a="1"/>
  <c r="V3994" i="1" s="1"/>
  <c r="V3995" i="1" a="1"/>
  <c r="V3995" i="1" s="1"/>
  <c r="V3996" i="1" a="1"/>
  <c r="V3996" i="1" s="1"/>
  <c r="V3997" i="1" a="1"/>
  <c r="V3997" i="1" s="1"/>
  <c r="V3998" i="1" a="1"/>
  <c r="V3998" i="1" s="1"/>
  <c r="V3999" i="1" a="1"/>
  <c r="V3999" i="1" s="1"/>
  <c r="V4000" i="1" a="1"/>
  <c r="V4000" i="1" s="1"/>
  <c r="V4001" i="1" a="1"/>
  <c r="V4001" i="1" s="1"/>
  <c r="V4002" i="1" a="1"/>
  <c r="V4002" i="1" s="1"/>
  <c r="V4003" i="1" a="1"/>
  <c r="V4003" i="1" s="1"/>
  <c r="V4004" i="1" a="1"/>
  <c r="V4004" i="1" s="1"/>
  <c r="V4005" i="1" a="1"/>
  <c r="V4005" i="1" s="1"/>
  <c r="V4006" i="1" a="1"/>
  <c r="V4006" i="1" s="1"/>
  <c r="V4007" i="1" a="1"/>
  <c r="V4007" i="1" s="1"/>
  <c r="V4008" i="1" a="1"/>
  <c r="V4008" i="1" s="1"/>
  <c r="V4009" i="1" a="1"/>
  <c r="V4009" i="1" s="1"/>
  <c r="V4010" i="1" a="1"/>
  <c r="V4010" i="1" s="1"/>
  <c r="V4011" i="1" a="1"/>
  <c r="V4011" i="1" s="1"/>
  <c r="V4012" i="1" a="1"/>
  <c r="V4012" i="1" s="1"/>
  <c r="V4013" i="1" a="1"/>
  <c r="V4013" i="1" s="1"/>
  <c r="V4014" i="1" a="1"/>
  <c r="V4014" i="1" s="1"/>
  <c r="V4015" i="1" a="1"/>
  <c r="V4015" i="1" s="1"/>
  <c r="V4016" i="1" a="1"/>
  <c r="V4016" i="1" s="1"/>
  <c r="V4017" i="1" a="1"/>
  <c r="V4017" i="1" s="1"/>
  <c r="V4018" i="1" a="1"/>
  <c r="V4018" i="1" s="1"/>
  <c r="V4019" i="1" a="1"/>
  <c r="V4019" i="1" s="1"/>
  <c r="V4020" i="1" a="1"/>
  <c r="V4020" i="1" s="1"/>
  <c r="V4021" i="1" a="1"/>
  <c r="V4021" i="1" s="1"/>
  <c r="V4022" i="1" a="1"/>
  <c r="V4022" i="1" s="1"/>
  <c r="V4023" i="1" a="1"/>
  <c r="V4023" i="1" s="1"/>
  <c r="V4024" i="1" a="1"/>
  <c r="V4024" i="1" s="1"/>
  <c r="V4025" i="1" a="1"/>
  <c r="V4025" i="1" s="1"/>
  <c r="V4026" i="1" a="1"/>
  <c r="V4026" i="1" s="1"/>
  <c r="V4027" i="1" a="1"/>
  <c r="V4027" i="1" s="1"/>
  <c r="V4028" i="1" a="1"/>
  <c r="V4028" i="1" s="1"/>
  <c r="V4029" i="1" a="1"/>
  <c r="V4029" i="1" s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Q2" i="1"/>
  <c r="U2" i="1" s="1" a="1"/>
  <c r="U2" i="1" s="1"/>
  <c r="Q3" i="1"/>
  <c r="U3" i="1" s="1" a="1"/>
  <c r="U3" i="1" s="1"/>
  <c r="Q4" i="1"/>
  <c r="U4" i="1" s="1" a="1"/>
  <c r="U4" i="1" s="1"/>
  <c r="Q5" i="1"/>
  <c r="U5" i="1" s="1" a="1"/>
  <c r="U5" i="1" s="1"/>
  <c r="Q6" i="1"/>
  <c r="U6" i="1" s="1" a="1"/>
  <c r="U6" i="1" s="1"/>
  <c r="Q7" i="1"/>
  <c r="U7" i="1" s="1" a="1"/>
  <c r="U7" i="1" s="1"/>
  <c r="Q8" i="1"/>
  <c r="U8" i="1" s="1" a="1"/>
  <c r="U8" i="1" s="1"/>
  <c r="Q9" i="1"/>
  <c r="U9" i="1" s="1" a="1"/>
  <c r="U9" i="1" s="1"/>
  <c r="Q10" i="1"/>
  <c r="U10" i="1" s="1" a="1"/>
  <c r="U10" i="1" s="1"/>
  <c r="Q11" i="1"/>
  <c r="U11" i="1" s="1" a="1"/>
  <c r="U11" i="1" s="1"/>
  <c r="Q12" i="1"/>
  <c r="U12" i="1" s="1" a="1"/>
  <c r="U12" i="1" s="1"/>
  <c r="Q13" i="1"/>
  <c r="U13" i="1" s="1" a="1"/>
  <c r="U13" i="1" s="1"/>
  <c r="Q14" i="1"/>
  <c r="U14" i="1" s="1" a="1"/>
  <c r="U14" i="1" s="1"/>
  <c r="Q15" i="1"/>
  <c r="U15" i="1" s="1" a="1"/>
  <c r="U15" i="1" s="1"/>
  <c r="Q16" i="1"/>
  <c r="U16" i="1" s="1" a="1"/>
  <c r="U16" i="1" s="1"/>
  <c r="Q17" i="1"/>
  <c r="U17" i="1" s="1" a="1"/>
  <c r="U17" i="1" s="1"/>
  <c r="Q18" i="1"/>
  <c r="U18" i="1" s="1" a="1"/>
  <c r="U18" i="1" s="1"/>
  <c r="Q19" i="1"/>
  <c r="U19" i="1" s="1" a="1"/>
  <c r="U19" i="1" s="1"/>
  <c r="Q20" i="1"/>
  <c r="U20" i="1" s="1" a="1"/>
  <c r="U20" i="1" s="1"/>
  <c r="Q21" i="1"/>
  <c r="U21" i="1" s="1" a="1"/>
  <c r="U21" i="1" s="1"/>
  <c r="Q22" i="1"/>
  <c r="U22" i="1" s="1" a="1"/>
  <c r="U22" i="1" s="1"/>
  <c r="Q23" i="1"/>
  <c r="U23" i="1" s="1" a="1"/>
  <c r="U23" i="1" s="1"/>
  <c r="Q24" i="1"/>
  <c r="U24" i="1" s="1" a="1"/>
  <c r="U24" i="1" s="1"/>
  <c r="Q25" i="1"/>
  <c r="U25" i="1" s="1" a="1"/>
  <c r="U25" i="1" s="1"/>
  <c r="Q26" i="1"/>
  <c r="U26" i="1" s="1" a="1"/>
  <c r="U26" i="1" s="1"/>
  <c r="Q27" i="1"/>
  <c r="U27" i="1" s="1" a="1"/>
  <c r="U27" i="1" s="1"/>
  <c r="Q28" i="1"/>
  <c r="U28" i="1" s="1" a="1"/>
  <c r="U28" i="1" s="1"/>
  <c r="Q29" i="1"/>
  <c r="U29" i="1" s="1" a="1"/>
  <c r="U29" i="1" s="1"/>
  <c r="Q30" i="1"/>
  <c r="U30" i="1" s="1" a="1"/>
  <c r="U30" i="1" s="1"/>
  <c r="Q31" i="1"/>
  <c r="U31" i="1" s="1" a="1"/>
  <c r="U31" i="1" s="1"/>
  <c r="Q32" i="1"/>
  <c r="U32" i="1" s="1" a="1"/>
  <c r="U32" i="1" s="1"/>
  <c r="Q33" i="1"/>
  <c r="U33" i="1" s="1" a="1"/>
  <c r="U33" i="1" s="1"/>
  <c r="Q34" i="1"/>
  <c r="U34" i="1" s="1" a="1"/>
  <c r="U34" i="1" s="1"/>
  <c r="Q35" i="1"/>
  <c r="U35" i="1" s="1" a="1"/>
  <c r="U35" i="1" s="1"/>
  <c r="Q36" i="1"/>
  <c r="U36" i="1" s="1" a="1"/>
  <c r="U36" i="1" s="1"/>
  <c r="Q37" i="1"/>
  <c r="U37" i="1" s="1" a="1"/>
  <c r="U37" i="1" s="1"/>
  <c r="Q38" i="1"/>
  <c r="U38" i="1" s="1" a="1"/>
  <c r="U38" i="1" s="1"/>
  <c r="Q39" i="1"/>
  <c r="U39" i="1" s="1" a="1"/>
  <c r="U39" i="1" s="1"/>
  <c r="Q40" i="1"/>
  <c r="U40" i="1" s="1" a="1"/>
  <c r="U40" i="1" s="1"/>
  <c r="Q41" i="1"/>
  <c r="U41" i="1" s="1" a="1"/>
  <c r="U41" i="1" s="1"/>
  <c r="Q42" i="1"/>
  <c r="U42" i="1" s="1" a="1"/>
  <c r="U42" i="1" s="1"/>
  <c r="Q43" i="1"/>
  <c r="U43" i="1" s="1" a="1"/>
  <c r="U43" i="1" s="1"/>
  <c r="Q44" i="1"/>
  <c r="U44" i="1" s="1" a="1"/>
  <c r="U44" i="1" s="1"/>
  <c r="Q45" i="1"/>
  <c r="U45" i="1" s="1" a="1"/>
  <c r="U45" i="1" s="1"/>
  <c r="Q46" i="1"/>
  <c r="U46" i="1" s="1" a="1"/>
  <c r="U46" i="1" s="1"/>
  <c r="Q47" i="1"/>
  <c r="U47" i="1" s="1" a="1"/>
  <c r="U47" i="1" s="1"/>
  <c r="Q48" i="1"/>
  <c r="U48" i="1" s="1" a="1"/>
  <c r="U48" i="1" s="1"/>
  <c r="Q49" i="1"/>
  <c r="U49" i="1" s="1" a="1"/>
  <c r="U49" i="1" s="1"/>
  <c r="Q50" i="1"/>
  <c r="U50" i="1" s="1" a="1"/>
  <c r="U50" i="1" s="1"/>
  <c r="Q51" i="1"/>
  <c r="U51" i="1" s="1" a="1"/>
  <c r="U51" i="1" s="1"/>
  <c r="Q52" i="1"/>
  <c r="U52" i="1" s="1" a="1"/>
  <c r="U52" i="1" s="1"/>
  <c r="Q53" i="1"/>
  <c r="U53" i="1" s="1" a="1"/>
  <c r="U53" i="1" s="1"/>
  <c r="Q54" i="1"/>
  <c r="U54" i="1" s="1" a="1"/>
  <c r="U54" i="1" s="1"/>
  <c r="Q55" i="1"/>
  <c r="U55" i="1" s="1" a="1"/>
  <c r="U55" i="1" s="1"/>
  <c r="Q56" i="1"/>
  <c r="U56" i="1" s="1" a="1"/>
  <c r="U56" i="1" s="1"/>
  <c r="Q57" i="1"/>
  <c r="U57" i="1" s="1" a="1"/>
  <c r="U57" i="1" s="1"/>
  <c r="Q58" i="1"/>
  <c r="U58" i="1" s="1" a="1"/>
  <c r="U58" i="1" s="1"/>
  <c r="Q59" i="1"/>
  <c r="U59" i="1" s="1" a="1"/>
  <c r="U59" i="1" s="1"/>
  <c r="Q60" i="1"/>
  <c r="U60" i="1" s="1" a="1"/>
  <c r="U60" i="1" s="1"/>
  <c r="Q61" i="1"/>
  <c r="U61" i="1" s="1" a="1"/>
  <c r="U61" i="1" s="1"/>
  <c r="Q62" i="1"/>
  <c r="U62" i="1" s="1" a="1"/>
  <c r="U62" i="1" s="1"/>
  <c r="Q63" i="1"/>
  <c r="U63" i="1" s="1" a="1"/>
  <c r="U63" i="1" s="1"/>
  <c r="Q64" i="1"/>
  <c r="U64" i="1" s="1" a="1"/>
  <c r="U64" i="1" s="1"/>
  <c r="Q65" i="1"/>
  <c r="U65" i="1" s="1" a="1"/>
  <c r="U65" i="1" s="1"/>
  <c r="Q66" i="1"/>
  <c r="U66" i="1" s="1" a="1"/>
  <c r="U66" i="1" s="1"/>
  <c r="Q67" i="1"/>
  <c r="U67" i="1" s="1" a="1"/>
  <c r="U67" i="1" s="1"/>
  <c r="Q68" i="1"/>
  <c r="U68" i="1" s="1" a="1"/>
  <c r="U68" i="1" s="1"/>
  <c r="Q69" i="1"/>
  <c r="U69" i="1" s="1" a="1"/>
  <c r="U69" i="1" s="1"/>
  <c r="Q70" i="1"/>
  <c r="U70" i="1" s="1" a="1"/>
  <c r="U70" i="1" s="1"/>
  <c r="Q71" i="1"/>
  <c r="U71" i="1" s="1" a="1"/>
  <c r="U71" i="1" s="1"/>
  <c r="Q72" i="1"/>
  <c r="U72" i="1" s="1" a="1"/>
  <c r="U72" i="1" s="1"/>
  <c r="Q73" i="1"/>
  <c r="U73" i="1" s="1" a="1"/>
  <c r="U73" i="1" s="1"/>
  <c r="Q74" i="1"/>
  <c r="U74" i="1" s="1" a="1"/>
  <c r="U74" i="1" s="1"/>
  <c r="Q75" i="1"/>
  <c r="U75" i="1" s="1" a="1"/>
  <c r="U75" i="1" s="1"/>
  <c r="Q76" i="1"/>
  <c r="U76" i="1" s="1" a="1"/>
  <c r="U76" i="1" s="1"/>
  <c r="Q77" i="1"/>
  <c r="U77" i="1" s="1" a="1"/>
  <c r="U77" i="1" s="1"/>
  <c r="Q78" i="1"/>
  <c r="U78" i="1" s="1" a="1"/>
  <c r="U78" i="1" s="1"/>
  <c r="Q79" i="1"/>
  <c r="U79" i="1" s="1" a="1"/>
  <c r="U79" i="1" s="1"/>
  <c r="Q80" i="1"/>
  <c r="U80" i="1" s="1" a="1"/>
  <c r="U80" i="1" s="1"/>
  <c r="Q81" i="1"/>
  <c r="U81" i="1" s="1" a="1"/>
  <c r="U81" i="1" s="1"/>
  <c r="Q82" i="1"/>
  <c r="U82" i="1" s="1" a="1"/>
  <c r="U82" i="1" s="1"/>
  <c r="Q83" i="1"/>
  <c r="U83" i="1" s="1" a="1"/>
  <c r="U83" i="1" s="1"/>
  <c r="Q84" i="1"/>
  <c r="U84" i="1" s="1" a="1"/>
  <c r="U84" i="1" s="1"/>
  <c r="Q85" i="1"/>
  <c r="U85" i="1" s="1" a="1"/>
  <c r="U85" i="1" s="1"/>
  <c r="Q86" i="1"/>
  <c r="U86" i="1" s="1" a="1"/>
  <c r="U86" i="1" s="1"/>
  <c r="Q87" i="1"/>
  <c r="U87" i="1" s="1" a="1"/>
  <c r="U87" i="1" s="1"/>
  <c r="Q88" i="1"/>
  <c r="U88" i="1" s="1" a="1"/>
  <c r="U88" i="1" s="1"/>
  <c r="Q89" i="1"/>
  <c r="U89" i="1" s="1" a="1"/>
  <c r="U89" i="1" s="1"/>
  <c r="Q90" i="1"/>
  <c r="U90" i="1" s="1" a="1"/>
  <c r="U90" i="1" s="1"/>
  <c r="Q91" i="1"/>
  <c r="U91" i="1" s="1" a="1"/>
  <c r="U91" i="1" s="1"/>
  <c r="Q92" i="1"/>
  <c r="U92" i="1" s="1" a="1"/>
  <c r="U92" i="1" s="1"/>
  <c r="Q93" i="1"/>
  <c r="U93" i="1" s="1" a="1"/>
  <c r="U93" i="1" s="1"/>
  <c r="Q94" i="1"/>
  <c r="U94" i="1" s="1" a="1"/>
  <c r="U94" i="1" s="1"/>
  <c r="Q95" i="1"/>
  <c r="U95" i="1" s="1" a="1"/>
  <c r="U95" i="1" s="1"/>
  <c r="Q96" i="1"/>
  <c r="U96" i="1" s="1" a="1"/>
  <c r="U96" i="1" s="1"/>
  <c r="Q97" i="1"/>
  <c r="U97" i="1" s="1" a="1"/>
  <c r="U97" i="1" s="1"/>
  <c r="Q98" i="1"/>
  <c r="U98" i="1" s="1" a="1"/>
  <c r="U98" i="1" s="1"/>
  <c r="Q99" i="1"/>
  <c r="U99" i="1" s="1" a="1"/>
  <c r="U99" i="1" s="1"/>
  <c r="Q100" i="1"/>
  <c r="U100" i="1" s="1" a="1"/>
  <c r="U100" i="1" s="1"/>
  <c r="Q101" i="1"/>
  <c r="U101" i="1" s="1" a="1"/>
  <c r="U101" i="1" s="1"/>
  <c r="Q102" i="1"/>
  <c r="U102" i="1" s="1" a="1"/>
  <c r="U102" i="1" s="1"/>
  <c r="Q103" i="1"/>
  <c r="U103" i="1" s="1" a="1"/>
  <c r="U103" i="1" s="1"/>
  <c r="Q104" i="1"/>
  <c r="U104" i="1" s="1" a="1"/>
  <c r="U104" i="1" s="1"/>
  <c r="Q105" i="1"/>
  <c r="U105" i="1" s="1" a="1"/>
  <c r="U105" i="1" s="1"/>
  <c r="Q106" i="1"/>
  <c r="U106" i="1" s="1" a="1"/>
  <c r="U106" i="1" s="1"/>
  <c r="Q107" i="1"/>
  <c r="U107" i="1" s="1" a="1"/>
  <c r="U107" i="1" s="1"/>
  <c r="Q108" i="1"/>
  <c r="U108" i="1" s="1" a="1"/>
  <c r="U108" i="1" s="1"/>
  <c r="Q109" i="1"/>
  <c r="U109" i="1" s="1" a="1"/>
  <c r="U109" i="1" s="1"/>
  <c r="Q110" i="1"/>
  <c r="U110" i="1" s="1" a="1"/>
  <c r="U110" i="1" s="1"/>
  <c r="Q111" i="1"/>
  <c r="U111" i="1" s="1" a="1"/>
  <c r="U111" i="1" s="1"/>
  <c r="Q112" i="1"/>
  <c r="U112" i="1" s="1" a="1"/>
  <c r="U112" i="1" s="1"/>
  <c r="Q113" i="1"/>
  <c r="U113" i="1" s="1" a="1"/>
  <c r="U113" i="1" s="1"/>
  <c r="Q114" i="1"/>
  <c r="U114" i="1" s="1" a="1"/>
  <c r="U114" i="1" s="1"/>
  <c r="Q115" i="1"/>
  <c r="U115" i="1" s="1" a="1"/>
  <c r="U115" i="1" s="1"/>
  <c r="Q116" i="1"/>
  <c r="U116" i="1" s="1" a="1"/>
  <c r="U116" i="1" s="1"/>
  <c r="Q117" i="1"/>
  <c r="U117" i="1" s="1" a="1"/>
  <c r="U117" i="1" s="1"/>
  <c r="Q118" i="1"/>
  <c r="U118" i="1" s="1" a="1"/>
  <c r="U118" i="1" s="1"/>
  <c r="Q119" i="1"/>
  <c r="U119" i="1" s="1" a="1"/>
  <c r="U119" i="1" s="1"/>
  <c r="Q120" i="1"/>
  <c r="U120" i="1" s="1" a="1"/>
  <c r="U120" i="1" s="1"/>
  <c r="Q121" i="1"/>
  <c r="U121" i="1" s="1" a="1"/>
  <c r="U121" i="1" s="1"/>
  <c r="Q122" i="1"/>
  <c r="U122" i="1" s="1" a="1"/>
  <c r="U122" i="1" s="1"/>
  <c r="Q123" i="1"/>
  <c r="U123" i="1" s="1" a="1"/>
  <c r="U123" i="1" s="1"/>
  <c r="Q124" i="1"/>
  <c r="U124" i="1" s="1" a="1"/>
  <c r="U124" i="1" s="1"/>
  <c r="Q125" i="1"/>
  <c r="U125" i="1" s="1" a="1"/>
  <c r="U125" i="1" s="1"/>
  <c r="Q126" i="1"/>
  <c r="U126" i="1" s="1" a="1"/>
  <c r="U126" i="1" s="1"/>
  <c r="Q127" i="1"/>
  <c r="U127" i="1" s="1" a="1"/>
  <c r="U127" i="1" s="1"/>
  <c r="Q128" i="1"/>
  <c r="U128" i="1" s="1" a="1"/>
  <c r="U128" i="1" s="1"/>
  <c r="Q129" i="1"/>
  <c r="U129" i="1" s="1" a="1"/>
  <c r="U129" i="1" s="1"/>
  <c r="Q130" i="1"/>
  <c r="U130" i="1" s="1" a="1"/>
  <c r="U130" i="1" s="1"/>
  <c r="Q131" i="1"/>
  <c r="U131" i="1" s="1" a="1"/>
  <c r="U131" i="1" s="1"/>
  <c r="Q132" i="1"/>
  <c r="U132" i="1" s="1" a="1"/>
  <c r="U132" i="1" s="1"/>
  <c r="Q133" i="1"/>
  <c r="U133" i="1" s="1" a="1"/>
  <c r="U133" i="1" s="1"/>
  <c r="Q134" i="1"/>
  <c r="U134" i="1" s="1" a="1"/>
  <c r="U134" i="1" s="1"/>
  <c r="Q135" i="1"/>
  <c r="U135" i="1" s="1" a="1"/>
  <c r="U135" i="1" s="1"/>
  <c r="Q136" i="1"/>
  <c r="U136" i="1" s="1" a="1"/>
  <c r="U136" i="1" s="1"/>
  <c r="Q137" i="1"/>
  <c r="U137" i="1" s="1" a="1"/>
  <c r="U137" i="1" s="1"/>
  <c r="Q138" i="1"/>
  <c r="U138" i="1" s="1" a="1"/>
  <c r="U138" i="1" s="1"/>
  <c r="Q139" i="1"/>
  <c r="U139" i="1" s="1" a="1"/>
  <c r="U139" i="1" s="1"/>
  <c r="Q140" i="1"/>
  <c r="U140" i="1" s="1" a="1"/>
  <c r="U140" i="1" s="1"/>
  <c r="Q141" i="1"/>
  <c r="U141" i="1" s="1" a="1"/>
  <c r="U141" i="1" s="1"/>
  <c r="Q142" i="1"/>
  <c r="U142" i="1" s="1" a="1"/>
  <c r="U142" i="1" s="1"/>
  <c r="Q143" i="1"/>
  <c r="U143" i="1" s="1" a="1"/>
  <c r="U143" i="1" s="1"/>
  <c r="Q144" i="1"/>
  <c r="U144" i="1" s="1" a="1"/>
  <c r="U144" i="1" s="1"/>
  <c r="Q145" i="1"/>
  <c r="U145" i="1" s="1" a="1"/>
  <c r="U145" i="1" s="1"/>
  <c r="Q146" i="1"/>
  <c r="U146" i="1" s="1" a="1"/>
  <c r="U146" i="1" s="1"/>
  <c r="Q147" i="1"/>
  <c r="U147" i="1" s="1" a="1"/>
  <c r="U147" i="1" s="1"/>
  <c r="Q148" i="1"/>
  <c r="U148" i="1" s="1" a="1"/>
  <c r="U148" i="1" s="1"/>
  <c r="Q149" i="1"/>
  <c r="U149" i="1" s="1" a="1"/>
  <c r="U149" i="1" s="1"/>
  <c r="Q150" i="1"/>
  <c r="U150" i="1" s="1" a="1"/>
  <c r="U150" i="1" s="1"/>
  <c r="Q151" i="1"/>
  <c r="U151" i="1" s="1" a="1"/>
  <c r="U151" i="1" s="1"/>
  <c r="Q152" i="1"/>
  <c r="U152" i="1" s="1" a="1"/>
  <c r="U152" i="1" s="1"/>
  <c r="Q153" i="1"/>
  <c r="U153" i="1" s="1" a="1"/>
  <c r="U153" i="1" s="1"/>
  <c r="Q154" i="1"/>
  <c r="U154" i="1" s="1" a="1"/>
  <c r="U154" i="1" s="1"/>
  <c r="Q155" i="1"/>
  <c r="U155" i="1" s="1" a="1"/>
  <c r="U155" i="1" s="1"/>
  <c r="Q156" i="1"/>
  <c r="U156" i="1" s="1" a="1"/>
  <c r="U156" i="1" s="1"/>
  <c r="Q157" i="1"/>
  <c r="U157" i="1" s="1" a="1"/>
  <c r="U157" i="1" s="1"/>
  <c r="Q158" i="1"/>
  <c r="U158" i="1" s="1" a="1"/>
  <c r="U158" i="1" s="1"/>
  <c r="Q159" i="1"/>
  <c r="U159" i="1" s="1" a="1"/>
  <c r="U159" i="1" s="1"/>
  <c r="Q160" i="1"/>
  <c r="U160" i="1" s="1" a="1"/>
  <c r="U160" i="1" s="1"/>
  <c r="Q161" i="1"/>
  <c r="U161" i="1" s="1" a="1"/>
  <c r="U161" i="1" s="1"/>
  <c r="Q162" i="1"/>
  <c r="U162" i="1" s="1" a="1"/>
  <c r="U162" i="1" s="1"/>
  <c r="Q163" i="1"/>
  <c r="U163" i="1" s="1" a="1"/>
  <c r="U163" i="1" s="1"/>
  <c r="Q164" i="1"/>
  <c r="U164" i="1" s="1" a="1"/>
  <c r="U164" i="1" s="1"/>
  <c r="Q165" i="1"/>
  <c r="U165" i="1" s="1" a="1"/>
  <c r="U165" i="1" s="1"/>
  <c r="Q166" i="1"/>
  <c r="U166" i="1" s="1" a="1"/>
  <c r="U166" i="1" s="1"/>
  <c r="Q167" i="1"/>
  <c r="U167" i="1" s="1" a="1"/>
  <c r="U167" i="1" s="1"/>
  <c r="Q168" i="1"/>
  <c r="U168" i="1" s="1" a="1"/>
  <c r="U168" i="1" s="1"/>
  <c r="Q169" i="1"/>
  <c r="U169" i="1" s="1" a="1"/>
  <c r="U169" i="1" s="1"/>
  <c r="Q170" i="1"/>
  <c r="U170" i="1" s="1" a="1"/>
  <c r="U170" i="1" s="1"/>
  <c r="Q171" i="1"/>
  <c r="U171" i="1" s="1" a="1"/>
  <c r="U171" i="1" s="1"/>
  <c r="Q172" i="1"/>
  <c r="U172" i="1" s="1" a="1"/>
  <c r="U172" i="1" s="1"/>
  <c r="Q173" i="1"/>
  <c r="U173" i="1" s="1" a="1"/>
  <c r="U173" i="1" s="1"/>
  <c r="Q174" i="1"/>
  <c r="U174" i="1" s="1" a="1"/>
  <c r="U174" i="1" s="1"/>
  <c r="Q175" i="1"/>
  <c r="U175" i="1" s="1" a="1"/>
  <c r="U175" i="1" s="1"/>
  <c r="Q176" i="1"/>
  <c r="U176" i="1" s="1" a="1"/>
  <c r="U176" i="1" s="1"/>
  <c r="Q177" i="1"/>
  <c r="U177" i="1" s="1" a="1"/>
  <c r="U177" i="1" s="1"/>
  <c r="Q178" i="1"/>
  <c r="U178" i="1" s="1" a="1"/>
  <c r="U178" i="1" s="1"/>
  <c r="Q179" i="1"/>
  <c r="U179" i="1" s="1" a="1"/>
  <c r="U179" i="1" s="1"/>
  <c r="Q180" i="1"/>
  <c r="U180" i="1" s="1" a="1"/>
  <c r="U180" i="1" s="1"/>
  <c r="Q181" i="1"/>
  <c r="U181" i="1" s="1" a="1"/>
  <c r="U181" i="1" s="1"/>
  <c r="Q182" i="1"/>
  <c r="U182" i="1" s="1" a="1"/>
  <c r="U182" i="1" s="1"/>
  <c r="Q183" i="1"/>
  <c r="U183" i="1" s="1" a="1"/>
  <c r="U183" i="1" s="1"/>
  <c r="Q184" i="1"/>
  <c r="U184" i="1" s="1" a="1"/>
  <c r="U184" i="1" s="1"/>
  <c r="Q185" i="1"/>
  <c r="U185" i="1" s="1" a="1"/>
  <c r="U185" i="1" s="1"/>
  <c r="Q186" i="1"/>
  <c r="U186" i="1" s="1" a="1"/>
  <c r="U186" i="1" s="1"/>
  <c r="Q187" i="1"/>
  <c r="U187" i="1" s="1" a="1"/>
  <c r="U187" i="1" s="1"/>
  <c r="Q188" i="1"/>
  <c r="U188" i="1" s="1" a="1"/>
  <c r="U188" i="1" s="1"/>
  <c r="Q189" i="1"/>
  <c r="U189" i="1" s="1" a="1"/>
  <c r="U189" i="1" s="1"/>
  <c r="Q190" i="1"/>
  <c r="U190" i="1" s="1" a="1"/>
  <c r="U190" i="1" s="1"/>
  <c r="Q191" i="1"/>
  <c r="U191" i="1" s="1" a="1"/>
  <c r="U191" i="1" s="1"/>
  <c r="Q192" i="1"/>
  <c r="U192" i="1" s="1" a="1"/>
  <c r="U192" i="1" s="1"/>
  <c r="Q193" i="1"/>
  <c r="U193" i="1" s="1" a="1"/>
  <c r="U193" i="1" s="1"/>
  <c r="Q194" i="1"/>
  <c r="U194" i="1" s="1" a="1"/>
  <c r="U194" i="1" s="1"/>
  <c r="Q195" i="1"/>
  <c r="U195" i="1" s="1" a="1"/>
  <c r="U195" i="1" s="1"/>
  <c r="Q196" i="1"/>
  <c r="U196" i="1" s="1" a="1"/>
  <c r="U196" i="1" s="1"/>
  <c r="Q197" i="1"/>
  <c r="U197" i="1" s="1" a="1"/>
  <c r="U197" i="1" s="1"/>
  <c r="Q198" i="1"/>
  <c r="U198" i="1" s="1" a="1"/>
  <c r="U198" i="1" s="1"/>
  <c r="Q199" i="1"/>
  <c r="U199" i="1" s="1" a="1"/>
  <c r="U199" i="1" s="1"/>
  <c r="Q200" i="1"/>
  <c r="U200" i="1" s="1" a="1"/>
  <c r="U200" i="1" s="1"/>
  <c r="Q201" i="1"/>
  <c r="U201" i="1" s="1" a="1"/>
  <c r="U201" i="1" s="1"/>
  <c r="Q202" i="1"/>
  <c r="U202" i="1" s="1" a="1"/>
  <c r="U202" i="1" s="1"/>
  <c r="Q203" i="1"/>
  <c r="U203" i="1" s="1" a="1"/>
  <c r="U203" i="1" s="1"/>
  <c r="Q204" i="1"/>
  <c r="U204" i="1" s="1" a="1"/>
  <c r="U204" i="1" s="1"/>
  <c r="Q205" i="1"/>
  <c r="U205" i="1" s="1" a="1"/>
  <c r="U205" i="1" s="1"/>
  <c r="Q206" i="1"/>
  <c r="U206" i="1" s="1" a="1"/>
  <c r="U206" i="1" s="1"/>
  <c r="Q207" i="1"/>
  <c r="U207" i="1" s="1" a="1"/>
  <c r="U207" i="1" s="1"/>
  <c r="Q208" i="1"/>
  <c r="U208" i="1" s="1" a="1"/>
  <c r="U208" i="1" s="1"/>
  <c r="Q209" i="1"/>
  <c r="U209" i="1" s="1" a="1"/>
  <c r="U209" i="1" s="1"/>
  <c r="Q210" i="1"/>
  <c r="U210" i="1" s="1" a="1"/>
  <c r="U210" i="1" s="1"/>
  <c r="Q211" i="1"/>
  <c r="U211" i="1" s="1" a="1"/>
  <c r="U211" i="1" s="1"/>
  <c r="Q212" i="1"/>
  <c r="U212" i="1" s="1" a="1"/>
  <c r="U212" i="1" s="1"/>
  <c r="Q213" i="1"/>
  <c r="U213" i="1" s="1" a="1"/>
  <c r="U213" i="1" s="1"/>
  <c r="Q214" i="1"/>
  <c r="U214" i="1" s="1" a="1"/>
  <c r="U214" i="1" s="1"/>
  <c r="Q215" i="1"/>
  <c r="U215" i="1" s="1" a="1"/>
  <c r="U215" i="1" s="1"/>
  <c r="Q216" i="1"/>
  <c r="U216" i="1" s="1" a="1"/>
  <c r="U216" i="1" s="1"/>
  <c r="Q217" i="1"/>
  <c r="U217" i="1" s="1" a="1"/>
  <c r="U217" i="1" s="1"/>
  <c r="Q218" i="1"/>
  <c r="U218" i="1" s="1" a="1"/>
  <c r="U218" i="1" s="1"/>
  <c r="Q219" i="1"/>
  <c r="U219" i="1" s="1" a="1"/>
  <c r="U219" i="1" s="1"/>
  <c r="Q220" i="1"/>
  <c r="U220" i="1" s="1" a="1"/>
  <c r="U220" i="1" s="1"/>
  <c r="Q221" i="1"/>
  <c r="U221" i="1" s="1" a="1"/>
  <c r="U221" i="1" s="1"/>
  <c r="Q222" i="1"/>
  <c r="U222" i="1" s="1" a="1"/>
  <c r="U222" i="1" s="1"/>
  <c r="Q223" i="1"/>
  <c r="U223" i="1" s="1" a="1"/>
  <c r="U223" i="1" s="1"/>
  <c r="Q224" i="1"/>
  <c r="U224" i="1" s="1" a="1"/>
  <c r="U224" i="1" s="1"/>
  <c r="Q225" i="1"/>
  <c r="U225" i="1" s="1" a="1"/>
  <c r="U225" i="1" s="1"/>
  <c r="Q226" i="1"/>
  <c r="U226" i="1" s="1" a="1"/>
  <c r="U226" i="1" s="1"/>
  <c r="Q227" i="1"/>
  <c r="U227" i="1" s="1" a="1"/>
  <c r="U227" i="1" s="1"/>
  <c r="Q228" i="1"/>
  <c r="U228" i="1" s="1" a="1"/>
  <c r="U228" i="1" s="1"/>
  <c r="Q229" i="1"/>
  <c r="U229" i="1" s="1" a="1"/>
  <c r="U229" i="1" s="1"/>
  <c r="Q230" i="1"/>
  <c r="U230" i="1" s="1" a="1"/>
  <c r="U230" i="1" s="1"/>
  <c r="Q231" i="1"/>
  <c r="U231" i="1" s="1" a="1"/>
  <c r="U231" i="1" s="1"/>
  <c r="Q232" i="1"/>
  <c r="U232" i="1" s="1" a="1"/>
  <c r="U232" i="1" s="1"/>
  <c r="Q233" i="1"/>
  <c r="U233" i="1" s="1" a="1"/>
  <c r="U233" i="1" s="1"/>
  <c r="Q234" i="1"/>
  <c r="U234" i="1" s="1" a="1"/>
  <c r="U234" i="1" s="1"/>
  <c r="Q235" i="1"/>
  <c r="U235" i="1" s="1" a="1"/>
  <c r="U235" i="1" s="1"/>
  <c r="Q236" i="1"/>
  <c r="U236" i="1" s="1" a="1"/>
  <c r="U236" i="1" s="1"/>
  <c r="Q237" i="1"/>
  <c r="U237" i="1" s="1" a="1"/>
  <c r="U237" i="1" s="1"/>
  <c r="Q238" i="1"/>
  <c r="U238" i="1" s="1" a="1"/>
  <c r="U238" i="1" s="1"/>
  <c r="Q239" i="1"/>
  <c r="U239" i="1" s="1" a="1"/>
  <c r="U239" i="1" s="1"/>
  <c r="Q240" i="1"/>
  <c r="U240" i="1" s="1" a="1"/>
  <c r="U240" i="1" s="1"/>
  <c r="Q241" i="1"/>
  <c r="U241" i="1" s="1" a="1"/>
  <c r="U241" i="1" s="1"/>
  <c r="Q242" i="1"/>
  <c r="U242" i="1" s="1" a="1"/>
  <c r="U242" i="1" s="1"/>
  <c r="Q243" i="1"/>
  <c r="U243" i="1" s="1" a="1"/>
  <c r="U243" i="1" s="1"/>
  <c r="Q244" i="1"/>
  <c r="U244" i="1" s="1" a="1"/>
  <c r="U244" i="1" s="1"/>
  <c r="Q245" i="1"/>
  <c r="U245" i="1" s="1" a="1"/>
  <c r="U245" i="1" s="1"/>
  <c r="Q246" i="1"/>
  <c r="U246" i="1" s="1" a="1"/>
  <c r="U246" i="1" s="1"/>
  <c r="Q247" i="1"/>
  <c r="U247" i="1" s="1" a="1"/>
  <c r="U247" i="1" s="1"/>
  <c r="Q248" i="1"/>
  <c r="U248" i="1" s="1" a="1"/>
  <c r="U248" i="1" s="1"/>
  <c r="Q249" i="1"/>
  <c r="U249" i="1" s="1" a="1"/>
  <c r="U249" i="1" s="1"/>
  <c r="Q250" i="1"/>
  <c r="U250" i="1" s="1" a="1"/>
  <c r="U250" i="1" s="1"/>
  <c r="Q251" i="1"/>
  <c r="U251" i="1" s="1" a="1"/>
  <c r="U251" i="1" s="1"/>
  <c r="Q252" i="1"/>
  <c r="U252" i="1" s="1" a="1"/>
  <c r="U252" i="1" s="1"/>
  <c r="Q253" i="1"/>
  <c r="U253" i="1" s="1" a="1"/>
  <c r="U253" i="1" s="1"/>
  <c r="Q254" i="1"/>
  <c r="U254" i="1" s="1" a="1"/>
  <c r="U254" i="1" s="1"/>
  <c r="Q255" i="1"/>
  <c r="U255" i="1" s="1" a="1"/>
  <c r="U255" i="1" s="1"/>
  <c r="Q256" i="1"/>
  <c r="U256" i="1" s="1" a="1"/>
  <c r="U256" i="1" s="1"/>
  <c r="Q257" i="1"/>
  <c r="U257" i="1" s="1" a="1"/>
  <c r="U257" i="1" s="1"/>
  <c r="Q258" i="1"/>
  <c r="U258" i="1" s="1" a="1"/>
  <c r="U258" i="1" s="1"/>
  <c r="Q259" i="1"/>
  <c r="U259" i="1" s="1" a="1"/>
  <c r="U259" i="1" s="1"/>
  <c r="Q260" i="1"/>
  <c r="U260" i="1" s="1" a="1"/>
  <c r="U260" i="1" s="1"/>
  <c r="Q261" i="1"/>
  <c r="U261" i="1" s="1" a="1"/>
  <c r="U261" i="1" s="1"/>
  <c r="Q262" i="1"/>
  <c r="U262" i="1" s="1" a="1"/>
  <c r="U262" i="1" s="1"/>
  <c r="Q263" i="1"/>
  <c r="U263" i="1" s="1" a="1"/>
  <c r="U263" i="1" s="1"/>
  <c r="Q264" i="1"/>
  <c r="U264" i="1" s="1" a="1"/>
  <c r="U264" i="1" s="1"/>
  <c r="Q265" i="1"/>
  <c r="U265" i="1" s="1" a="1"/>
  <c r="U265" i="1" s="1"/>
  <c r="Q266" i="1"/>
  <c r="U266" i="1" s="1" a="1"/>
  <c r="U266" i="1" s="1"/>
  <c r="Q267" i="1"/>
  <c r="U267" i="1" s="1" a="1"/>
  <c r="U267" i="1" s="1"/>
  <c r="Q268" i="1"/>
  <c r="U268" i="1" s="1" a="1"/>
  <c r="U268" i="1" s="1"/>
  <c r="Q269" i="1"/>
  <c r="U269" i="1" s="1" a="1"/>
  <c r="U269" i="1" s="1"/>
  <c r="Q270" i="1"/>
  <c r="U270" i="1" s="1" a="1"/>
  <c r="U270" i="1" s="1"/>
  <c r="Q271" i="1"/>
  <c r="U271" i="1" s="1" a="1"/>
  <c r="U271" i="1" s="1"/>
  <c r="Q272" i="1"/>
  <c r="U272" i="1" s="1" a="1"/>
  <c r="U272" i="1" s="1"/>
  <c r="Q273" i="1"/>
  <c r="U273" i="1" s="1" a="1"/>
  <c r="U273" i="1" s="1"/>
  <c r="Q274" i="1"/>
  <c r="U274" i="1" s="1" a="1"/>
  <c r="U274" i="1" s="1"/>
  <c r="Q275" i="1"/>
  <c r="U275" i="1" s="1" a="1"/>
  <c r="U275" i="1" s="1"/>
  <c r="Q276" i="1"/>
  <c r="U276" i="1" s="1" a="1"/>
  <c r="U276" i="1" s="1"/>
  <c r="Q277" i="1"/>
  <c r="U277" i="1" s="1" a="1"/>
  <c r="U277" i="1" s="1"/>
  <c r="Q278" i="1"/>
  <c r="U278" i="1" s="1" a="1"/>
  <c r="U278" i="1" s="1"/>
  <c r="Q279" i="1"/>
  <c r="U279" i="1" s="1" a="1"/>
  <c r="U279" i="1" s="1"/>
  <c r="Q280" i="1"/>
  <c r="U280" i="1" s="1" a="1"/>
  <c r="U280" i="1" s="1"/>
  <c r="Q281" i="1"/>
  <c r="U281" i="1" s="1" a="1"/>
  <c r="U281" i="1" s="1"/>
  <c r="Q282" i="1"/>
  <c r="U282" i="1" s="1" a="1"/>
  <c r="U282" i="1" s="1"/>
  <c r="Q283" i="1"/>
  <c r="U283" i="1" s="1" a="1"/>
  <c r="U283" i="1" s="1"/>
  <c r="Q284" i="1"/>
  <c r="U284" i="1" s="1" a="1"/>
  <c r="U284" i="1" s="1"/>
  <c r="Q285" i="1"/>
  <c r="U285" i="1" s="1" a="1"/>
  <c r="U285" i="1" s="1"/>
  <c r="Q286" i="1"/>
  <c r="U286" i="1" s="1" a="1"/>
  <c r="U286" i="1" s="1"/>
  <c r="Q287" i="1"/>
  <c r="U287" i="1" s="1" a="1"/>
  <c r="U287" i="1" s="1"/>
  <c r="Q288" i="1"/>
  <c r="U288" i="1" s="1" a="1"/>
  <c r="U288" i="1" s="1"/>
  <c r="Q289" i="1"/>
  <c r="U289" i="1" s="1" a="1"/>
  <c r="U289" i="1" s="1"/>
  <c r="Q290" i="1"/>
  <c r="U290" i="1" s="1" a="1"/>
  <c r="U290" i="1" s="1"/>
  <c r="Q291" i="1"/>
  <c r="U291" i="1" s="1" a="1"/>
  <c r="U291" i="1" s="1"/>
  <c r="Q292" i="1"/>
  <c r="U292" i="1" s="1" a="1"/>
  <c r="U292" i="1" s="1"/>
  <c r="Q293" i="1"/>
  <c r="U293" i="1" s="1" a="1"/>
  <c r="U293" i="1" s="1"/>
  <c r="Q294" i="1"/>
  <c r="U294" i="1" s="1" a="1"/>
  <c r="U294" i="1" s="1"/>
  <c r="Q295" i="1"/>
  <c r="U295" i="1" s="1" a="1"/>
  <c r="U295" i="1" s="1"/>
  <c r="Q296" i="1"/>
  <c r="U296" i="1" s="1" a="1"/>
  <c r="U296" i="1" s="1"/>
  <c r="Q297" i="1"/>
  <c r="U297" i="1" s="1" a="1"/>
  <c r="U297" i="1" s="1"/>
  <c r="Q298" i="1"/>
  <c r="U298" i="1" s="1" a="1"/>
  <c r="U298" i="1" s="1"/>
  <c r="Q299" i="1"/>
  <c r="U299" i="1" s="1" a="1"/>
  <c r="U299" i="1" s="1"/>
  <c r="Q300" i="1"/>
  <c r="U300" i="1" s="1" a="1"/>
  <c r="U300" i="1" s="1"/>
  <c r="Q301" i="1"/>
  <c r="U301" i="1" s="1" a="1"/>
  <c r="U301" i="1" s="1"/>
  <c r="Q302" i="1"/>
  <c r="U302" i="1" s="1" a="1"/>
  <c r="U302" i="1" s="1"/>
  <c r="Q303" i="1"/>
  <c r="U303" i="1" s="1" a="1"/>
  <c r="U303" i="1" s="1"/>
  <c r="Q304" i="1"/>
  <c r="U304" i="1" s="1" a="1"/>
  <c r="U304" i="1" s="1"/>
  <c r="Q305" i="1"/>
  <c r="U305" i="1" s="1" a="1"/>
  <c r="U305" i="1" s="1"/>
  <c r="Q306" i="1"/>
  <c r="U306" i="1" s="1" a="1"/>
  <c r="U306" i="1" s="1"/>
  <c r="Q307" i="1"/>
  <c r="U307" i="1" s="1" a="1"/>
  <c r="U307" i="1" s="1"/>
  <c r="Q308" i="1"/>
  <c r="U308" i="1" s="1" a="1"/>
  <c r="U308" i="1" s="1"/>
  <c r="Q309" i="1"/>
  <c r="U309" i="1" s="1" a="1"/>
  <c r="U309" i="1" s="1"/>
  <c r="Q310" i="1"/>
  <c r="U310" i="1" s="1" a="1"/>
  <c r="U310" i="1" s="1"/>
  <c r="Q311" i="1"/>
  <c r="U311" i="1" s="1" a="1"/>
  <c r="U311" i="1" s="1"/>
  <c r="Q312" i="1"/>
  <c r="U312" i="1" s="1" a="1"/>
  <c r="U312" i="1" s="1"/>
  <c r="Q313" i="1"/>
  <c r="U313" i="1" s="1" a="1"/>
  <c r="U313" i="1" s="1"/>
  <c r="Q314" i="1"/>
  <c r="U314" i="1" s="1" a="1"/>
  <c r="U314" i="1" s="1"/>
  <c r="Q315" i="1"/>
  <c r="U315" i="1" s="1" a="1"/>
  <c r="U315" i="1" s="1"/>
  <c r="Q316" i="1"/>
  <c r="U316" i="1" s="1" a="1"/>
  <c r="U316" i="1" s="1"/>
  <c r="Q317" i="1"/>
  <c r="U317" i="1" s="1" a="1"/>
  <c r="U317" i="1" s="1"/>
  <c r="Q318" i="1"/>
  <c r="U318" i="1" s="1" a="1"/>
  <c r="U318" i="1" s="1"/>
  <c r="Q319" i="1"/>
  <c r="U319" i="1" s="1" a="1"/>
  <c r="U319" i="1" s="1"/>
  <c r="Q320" i="1"/>
  <c r="U320" i="1" s="1" a="1"/>
  <c r="U320" i="1" s="1"/>
  <c r="Q321" i="1"/>
  <c r="U321" i="1" s="1" a="1"/>
  <c r="U321" i="1" s="1"/>
  <c r="Q322" i="1"/>
  <c r="U322" i="1" s="1" a="1"/>
  <c r="U322" i="1" s="1"/>
  <c r="Q323" i="1"/>
  <c r="U323" i="1" s="1" a="1"/>
  <c r="U323" i="1" s="1"/>
  <c r="Q324" i="1"/>
  <c r="U324" i="1" s="1" a="1"/>
  <c r="U324" i="1" s="1"/>
  <c r="Q325" i="1"/>
  <c r="U325" i="1" s="1" a="1"/>
  <c r="U325" i="1" s="1"/>
  <c r="Q326" i="1"/>
  <c r="U326" i="1" s="1" a="1"/>
  <c r="U326" i="1" s="1"/>
  <c r="Q327" i="1"/>
  <c r="U327" i="1" s="1" a="1"/>
  <c r="U327" i="1" s="1"/>
  <c r="Q328" i="1"/>
  <c r="U328" i="1" s="1" a="1"/>
  <c r="U328" i="1" s="1"/>
  <c r="Q329" i="1"/>
  <c r="U329" i="1" s="1" a="1"/>
  <c r="U329" i="1" s="1"/>
  <c r="Q330" i="1"/>
  <c r="U330" i="1" s="1" a="1"/>
  <c r="U330" i="1" s="1"/>
  <c r="Q331" i="1"/>
  <c r="U331" i="1" s="1" a="1"/>
  <c r="U331" i="1" s="1"/>
  <c r="Q332" i="1"/>
  <c r="U332" i="1" s="1" a="1"/>
  <c r="U332" i="1" s="1"/>
  <c r="Q333" i="1"/>
  <c r="U333" i="1" s="1" a="1"/>
  <c r="U333" i="1" s="1"/>
  <c r="Q334" i="1"/>
  <c r="U334" i="1" s="1" a="1"/>
  <c r="U334" i="1" s="1"/>
  <c r="Q335" i="1"/>
  <c r="U335" i="1" s="1" a="1"/>
  <c r="U335" i="1" s="1"/>
  <c r="Q336" i="1"/>
  <c r="U336" i="1" s="1" a="1"/>
  <c r="U336" i="1" s="1"/>
  <c r="Q337" i="1"/>
  <c r="U337" i="1" s="1" a="1"/>
  <c r="U337" i="1" s="1"/>
  <c r="Q338" i="1"/>
  <c r="U338" i="1" s="1" a="1"/>
  <c r="U338" i="1" s="1"/>
  <c r="Q339" i="1"/>
  <c r="U339" i="1" s="1" a="1"/>
  <c r="U339" i="1" s="1"/>
  <c r="Q340" i="1"/>
  <c r="U340" i="1" s="1" a="1"/>
  <c r="U340" i="1" s="1"/>
  <c r="Q341" i="1"/>
  <c r="U341" i="1" s="1" a="1"/>
  <c r="U341" i="1" s="1"/>
  <c r="Q342" i="1"/>
  <c r="U342" i="1" s="1" a="1"/>
  <c r="U342" i="1" s="1"/>
  <c r="Q343" i="1"/>
  <c r="U343" i="1" s="1" a="1"/>
  <c r="U343" i="1" s="1"/>
  <c r="Q344" i="1"/>
  <c r="U344" i="1" s="1" a="1"/>
  <c r="U344" i="1" s="1"/>
  <c r="Q345" i="1"/>
  <c r="U345" i="1" s="1" a="1"/>
  <c r="U345" i="1" s="1"/>
  <c r="Q346" i="1"/>
  <c r="U346" i="1" s="1" a="1"/>
  <c r="U346" i="1" s="1"/>
  <c r="Q347" i="1"/>
  <c r="U347" i="1" s="1" a="1"/>
  <c r="U347" i="1" s="1"/>
  <c r="Q348" i="1"/>
  <c r="U348" i="1" s="1" a="1"/>
  <c r="U348" i="1" s="1"/>
  <c r="Q349" i="1"/>
  <c r="U349" i="1" s="1" a="1"/>
  <c r="U349" i="1" s="1"/>
  <c r="Q350" i="1"/>
  <c r="U350" i="1" s="1" a="1"/>
  <c r="U350" i="1" s="1"/>
  <c r="Q351" i="1"/>
  <c r="U351" i="1" s="1" a="1"/>
  <c r="U351" i="1" s="1"/>
  <c r="Q352" i="1"/>
  <c r="U352" i="1" s="1" a="1"/>
  <c r="U352" i="1" s="1"/>
  <c r="Q353" i="1"/>
  <c r="U353" i="1" s="1" a="1"/>
  <c r="U353" i="1" s="1"/>
  <c r="Q354" i="1"/>
  <c r="U354" i="1" s="1" a="1"/>
  <c r="U354" i="1" s="1"/>
  <c r="Q355" i="1"/>
  <c r="U355" i="1" s="1" a="1"/>
  <c r="U355" i="1" s="1"/>
  <c r="Q356" i="1"/>
  <c r="U356" i="1" s="1" a="1"/>
  <c r="U356" i="1" s="1"/>
  <c r="Q357" i="1"/>
  <c r="U357" i="1" s="1" a="1"/>
  <c r="U357" i="1" s="1"/>
  <c r="Q358" i="1"/>
  <c r="U358" i="1" s="1" a="1"/>
  <c r="U358" i="1" s="1"/>
  <c r="Q359" i="1"/>
  <c r="U359" i="1" s="1" a="1"/>
  <c r="U359" i="1" s="1"/>
  <c r="Q360" i="1"/>
  <c r="U360" i="1" s="1" a="1"/>
  <c r="U360" i="1" s="1"/>
  <c r="Q361" i="1"/>
  <c r="U361" i="1" s="1" a="1"/>
  <c r="U361" i="1" s="1"/>
  <c r="Q362" i="1"/>
  <c r="U362" i="1" s="1" a="1"/>
  <c r="U362" i="1" s="1"/>
  <c r="Q363" i="1"/>
  <c r="U363" i="1" s="1" a="1"/>
  <c r="U363" i="1" s="1"/>
  <c r="Q364" i="1"/>
  <c r="U364" i="1" s="1" a="1"/>
  <c r="U364" i="1" s="1"/>
  <c r="Q365" i="1"/>
  <c r="U365" i="1" s="1" a="1"/>
  <c r="U365" i="1" s="1"/>
  <c r="Q366" i="1"/>
  <c r="U366" i="1" s="1" a="1"/>
  <c r="U366" i="1" s="1"/>
  <c r="Q367" i="1"/>
  <c r="U367" i="1" s="1" a="1"/>
  <c r="U367" i="1" s="1"/>
  <c r="Q368" i="1"/>
  <c r="U368" i="1" s="1" a="1"/>
  <c r="U368" i="1" s="1"/>
  <c r="Q369" i="1"/>
  <c r="U369" i="1" s="1" a="1"/>
  <c r="U369" i="1" s="1"/>
  <c r="Q370" i="1"/>
  <c r="U370" i="1" s="1" a="1"/>
  <c r="U370" i="1" s="1"/>
  <c r="Q371" i="1"/>
  <c r="U371" i="1" s="1" a="1"/>
  <c r="U371" i="1" s="1"/>
  <c r="Q372" i="1"/>
  <c r="U372" i="1" s="1" a="1"/>
  <c r="U372" i="1" s="1"/>
  <c r="Q373" i="1"/>
  <c r="U373" i="1" s="1" a="1"/>
  <c r="U373" i="1" s="1"/>
  <c r="Q374" i="1"/>
  <c r="U374" i="1" s="1" a="1"/>
  <c r="U374" i="1" s="1"/>
  <c r="Q375" i="1"/>
  <c r="U375" i="1" s="1" a="1"/>
  <c r="U375" i="1" s="1"/>
  <c r="Q376" i="1"/>
  <c r="U376" i="1" s="1" a="1"/>
  <c r="U376" i="1" s="1"/>
  <c r="Q377" i="1"/>
  <c r="U377" i="1" s="1" a="1"/>
  <c r="U377" i="1" s="1"/>
  <c r="Q378" i="1"/>
  <c r="U378" i="1" s="1" a="1"/>
  <c r="U378" i="1" s="1"/>
  <c r="Q379" i="1"/>
  <c r="U379" i="1" s="1" a="1"/>
  <c r="U379" i="1" s="1"/>
  <c r="Q380" i="1"/>
  <c r="U380" i="1" s="1" a="1"/>
  <c r="U380" i="1" s="1"/>
  <c r="Q381" i="1"/>
  <c r="U381" i="1" s="1" a="1"/>
  <c r="U381" i="1" s="1"/>
  <c r="Q382" i="1"/>
  <c r="U382" i="1" s="1" a="1"/>
  <c r="U382" i="1" s="1"/>
  <c r="Q383" i="1"/>
  <c r="U383" i="1" s="1" a="1"/>
  <c r="U383" i="1" s="1"/>
  <c r="Q384" i="1"/>
  <c r="U384" i="1" s="1" a="1"/>
  <c r="U384" i="1" s="1"/>
  <c r="Q385" i="1"/>
  <c r="U385" i="1" s="1" a="1"/>
  <c r="U385" i="1" s="1"/>
  <c r="Q386" i="1"/>
  <c r="U386" i="1" s="1" a="1"/>
  <c r="U386" i="1" s="1"/>
  <c r="Q387" i="1"/>
  <c r="U387" i="1" s="1" a="1"/>
  <c r="U387" i="1" s="1"/>
  <c r="Q388" i="1"/>
  <c r="U388" i="1" s="1" a="1"/>
  <c r="U388" i="1" s="1"/>
  <c r="Q389" i="1"/>
  <c r="U389" i="1" s="1" a="1"/>
  <c r="U389" i="1" s="1"/>
  <c r="Q390" i="1"/>
  <c r="U390" i="1" s="1" a="1"/>
  <c r="U390" i="1" s="1"/>
  <c r="Q391" i="1"/>
  <c r="U391" i="1" s="1" a="1"/>
  <c r="U391" i="1" s="1"/>
  <c r="Q392" i="1"/>
  <c r="U392" i="1" s="1" a="1"/>
  <c r="U392" i="1" s="1"/>
  <c r="Q393" i="1"/>
  <c r="U393" i="1" s="1" a="1"/>
  <c r="U393" i="1" s="1"/>
  <c r="Q394" i="1"/>
  <c r="U394" i="1" s="1" a="1"/>
  <c r="U394" i="1" s="1"/>
  <c r="Q395" i="1"/>
  <c r="U395" i="1" s="1" a="1"/>
  <c r="U395" i="1" s="1"/>
  <c r="Q396" i="1"/>
  <c r="U396" i="1" s="1" a="1"/>
  <c r="U396" i="1" s="1"/>
  <c r="Q397" i="1"/>
  <c r="U397" i="1" s="1" a="1"/>
  <c r="U397" i="1" s="1"/>
  <c r="Q398" i="1"/>
  <c r="U398" i="1" s="1" a="1"/>
  <c r="U398" i="1" s="1"/>
  <c r="Q399" i="1"/>
  <c r="U399" i="1" s="1" a="1"/>
  <c r="U399" i="1" s="1"/>
  <c r="Q400" i="1"/>
  <c r="U400" i="1" s="1" a="1"/>
  <c r="U400" i="1" s="1"/>
  <c r="Q401" i="1"/>
  <c r="U401" i="1" s="1" a="1"/>
  <c r="U401" i="1" s="1"/>
  <c r="Q402" i="1"/>
  <c r="U402" i="1" s="1" a="1"/>
  <c r="U402" i="1" s="1"/>
  <c r="Q403" i="1"/>
  <c r="U403" i="1" s="1" a="1"/>
  <c r="U403" i="1" s="1"/>
  <c r="Q404" i="1"/>
  <c r="U404" i="1" s="1" a="1"/>
  <c r="U404" i="1" s="1"/>
  <c r="Q405" i="1"/>
  <c r="U405" i="1" s="1" a="1"/>
  <c r="U405" i="1" s="1"/>
  <c r="Q406" i="1"/>
  <c r="U406" i="1" s="1" a="1"/>
  <c r="U406" i="1" s="1"/>
  <c r="Q407" i="1"/>
  <c r="U407" i="1" s="1" a="1"/>
  <c r="U407" i="1" s="1"/>
  <c r="Q408" i="1"/>
  <c r="U408" i="1" s="1" a="1"/>
  <c r="U408" i="1" s="1"/>
  <c r="Q409" i="1"/>
  <c r="U409" i="1" s="1" a="1"/>
  <c r="U409" i="1" s="1"/>
  <c r="Q410" i="1"/>
  <c r="U410" i="1" s="1" a="1"/>
  <c r="U410" i="1" s="1"/>
  <c r="Q411" i="1"/>
  <c r="U411" i="1" s="1" a="1"/>
  <c r="U411" i="1" s="1"/>
  <c r="Q412" i="1"/>
  <c r="U412" i="1" s="1" a="1"/>
  <c r="U412" i="1" s="1"/>
  <c r="Q413" i="1"/>
  <c r="U413" i="1" s="1" a="1"/>
  <c r="U413" i="1" s="1"/>
  <c r="Q414" i="1"/>
  <c r="U414" i="1" s="1" a="1"/>
  <c r="U414" i="1" s="1"/>
  <c r="Q415" i="1"/>
  <c r="U415" i="1" s="1" a="1"/>
  <c r="U415" i="1" s="1"/>
  <c r="Q416" i="1"/>
  <c r="U416" i="1" s="1" a="1"/>
  <c r="U416" i="1" s="1"/>
  <c r="Q417" i="1"/>
  <c r="U417" i="1" s="1" a="1"/>
  <c r="U417" i="1" s="1"/>
  <c r="Q418" i="1"/>
  <c r="U418" i="1" s="1" a="1"/>
  <c r="U418" i="1" s="1"/>
  <c r="Q419" i="1"/>
  <c r="U419" i="1" s="1" a="1"/>
  <c r="U419" i="1" s="1"/>
  <c r="Q420" i="1"/>
  <c r="U420" i="1" s="1" a="1"/>
  <c r="U420" i="1" s="1"/>
  <c r="Q421" i="1"/>
  <c r="U421" i="1" s="1" a="1"/>
  <c r="U421" i="1" s="1"/>
  <c r="Q422" i="1"/>
  <c r="U422" i="1" s="1" a="1"/>
  <c r="U422" i="1" s="1"/>
  <c r="Q423" i="1"/>
  <c r="U423" i="1" s="1" a="1"/>
  <c r="U423" i="1" s="1"/>
  <c r="Q424" i="1"/>
  <c r="U424" i="1" s="1" a="1"/>
  <c r="U424" i="1" s="1"/>
  <c r="Q425" i="1"/>
  <c r="U425" i="1" s="1" a="1"/>
  <c r="U425" i="1" s="1"/>
  <c r="Q426" i="1"/>
  <c r="U426" i="1" s="1" a="1"/>
  <c r="U426" i="1" s="1"/>
  <c r="Q427" i="1"/>
  <c r="U427" i="1" s="1" a="1"/>
  <c r="U427" i="1" s="1"/>
  <c r="Q428" i="1"/>
  <c r="U428" i="1" s="1" a="1"/>
  <c r="U428" i="1" s="1"/>
  <c r="Q429" i="1"/>
  <c r="U429" i="1" s="1" a="1"/>
  <c r="U429" i="1" s="1"/>
  <c r="Q430" i="1"/>
  <c r="U430" i="1" s="1" a="1"/>
  <c r="U430" i="1" s="1"/>
  <c r="Q431" i="1"/>
  <c r="U431" i="1" s="1" a="1"/>
  <c r="U431" i="1" s="1"/>
  <c r="Q432" i="1"/>
  <c r="U432" i="1" s="1" a="1"/>
  <c r="U432" i="1" s="1"/>
  <c r="Q433" i="1"/>
  <c r="U433" i="1" s="1" a="1"/>
  <c r="U433" i="1" s="1"/>
  <c r="Q434" i="1"/>
  <c r="U434" i="1" s="1" a="1"/>
  <c r="U434" i="1" s="1"/>
  <c r="Q435" i="1"/>
  <c r="U435" i="1" s="1" a="1"/>
  <c r="U435" i="1" s="1"/>
  <c r="Q436" i="1"/>
  <c r="U436" i="1" s="1" a="1"/>
  <c r="U436" i="1" s="1"/>
  <c r="Q437" i="1"/>
  <c r="U437" i="1" s="1" a="1"/>
  <c r="U437" i="1" s="1"/>
  <c r="Q438" i="1"/>
  <c r="U438" i="1" s="1" a="1"/>
  <c r="U438" i="1" s="1"/>
  <c r="Q439" i="1"/>
  <c r="U439" i="1" s="1" a="1"/>
  <c r="U439" i="1" s="1"/>
  <c r="Q440" i="1"/>
  <c r="U440" i="1" s="1" a="1"/>
  <c r="U440" i="1" s="1"/>
  <c r="Q441" i="1"/>
  <c r="U441" i="1" s="1" a="1"/>
  <c r="U441" i="1" s="1"/>
  <c r="Q442" i="1"/>
  <c r="U442" i="1" s="1" a="1"/>
  <c r="U442" i="1" s="1"/>
  <c r="Q443" i="1"/>
  <c r="U443" i="1" s="1" a="1"/>
  <c r="U443" i="1" s="1"/>
  <c r="Q444" i="1"/>
  <c r="U444" i="1" s="1" a="1"/>
  <c r="U444" i="1" s="1"/>
  <c r="Q445" i="1"/>
  <c r="U445" i="1" s="1" a="1"/>
  <c r="U445" i="1" s="1"/>
  <c r="Q446" i="1"/>
  <c r="U446" i="1" s="1" a="1"/>
  <c r="U446" i="1" s="1"/>
  <c r="Q447" i="1"/>
  <c r="U447" i="1" s="1" a="1"/>
  <c r="U447" i="1" s="1"/>
  <c r="Q448" i="1"/>
  <c r="U448" i="1" s="1" a="1"/>
  <c r="U448" i="1" s="1"/>
  <c r="Q449" i="1"/>
  <c r="U449" i="1" s="1" a="1"/>
  <c r="U449" i="1" s="1"/>
  <c r="Q450" i="1"/>
  <c r="U450" i="1" s="1" a="1"/>
  <c r="U450" i="1" s="1"/>
  <c r="Q451" i="1"/>
  <c r="U451" i="1" s="1" a="1"/>
  <c r="U451" i="1" s="1"/>
  <c r="Q452" i="1"/>
  <c r="U452" i="1" s="1" a="1"/>
  <c r="U452" i="1" s="1"/>
  <c r="Q453" i="1"/>
  <c r="U453" i="1" s="1" a="1"/>
  <c r="U453" i="1" s="1"/>
  <c r="Q454" i="1"/>
  <c r="U454" i="1" s="1" a="1"/>
  <c r="U454" i="1" s="1"/>
  <c r="Q455" i="1"/>
  <c r="U455" i="1" s="1" a="1"/>
  <c r="U455" i="1" s="1"/>
  <c r="Q456" i="1"/>
  <c r="U456" i="1" s="1" a="1"/>
  <c r="U456" i="1" s="1"/>
  <c r="Q457" i="1"/>
  <c r="U457" i="1" s="1" a="1"/>
  <c r="U457" i="1" s="1"/>
  <c r="Q458" i="1"/>
  <c r="U458" i="1" s="1" a="1"/>
  <c r="U458" i="1" s="1"/>
  <c r="Q459" i="1"/>
  <c r="U459" i="1" s="1" a="1"/>
  <c r="U459" i="1" s="1"/>
  <c r="Q460" i="1"/>
  <c r="U460" i="1" s="1" a="1"/>
  <c r="U460" i="1" s="1"/>
  <c r="Q461" i="1"/>
  <c r="U461" i="1" s="1" a="1"/>
  <c r="U461" i="1" s="1"/>
  <c r="Q462" i="1"/>
  <c r="U462" i="1" s="1" a="1"/>
  <c r="U462" i="1" s="1"/>
  <c r="Q463" i="1"/>
  <c r="U463" i="1" s="1" a="1"/>
  <c r="U463" i="1" s="1"/>
  <c r="Q464" i="1"/>
  <c r="U464" i="1" s="1" a="1"/>
  <c r="U464" i="1" s="1"/>
  <c r="Q465" i="1"/>
  <c r="U465" i="1" s="1" a="1"/>
  <c r="U465" i="1" s="1"/>
  <c r="Q466" i="1"/>
  <c r="U466" i="1" s="1" a="1"/>
  <c r="U466" i="1" s="1"/>
  <c r="Q467" i="1"/>
  <c r="U467" i="1" s="1" a="1"/>
  <c r="U467" i="1" s="1"/>
  <c r="Q468" i="1"/>
  <c r="U468" i="1" s="1" a="1"/>
  <c r="U468" i="1" s="1"/>
  <c r="Q469" i="1"/>
  <c r="U469" i="1" s="1" a="1"/>
  <c r="U469" i="1" s="1"/>
  <c r="Q470" i="1"/>
  <c r="U470" i="1" s="1" a="1"/>
  <c r="U470" i="1" s="1"/>
  <c r="Q471" i="1"/>
  <c r="U471" i="1" s="1" a="1"/>
  <c r="U471" i="1" s="1"/>
  <c r="Q472" i="1"/>
  <c r="U472" i="1" s="1" a="1"/>
  <c r="U472" i="1" s="1"/>
  <c r="Q473" i="1"/>
  <c r="U473" i="1" s="1" a="1"/>
  <c r="U473" i="1" s="1"/>
  <c r="Q474" i="1"/>
  <c r="U474" i="1" s="1" a="1"/>
  <c r="U474" i="1" s="1"/>
  <c r="Q475" i="1"/>
  <c r="U475" i="1" s="1" a="1"/>
  <c r="U475" i="1" s="1"/>
  <c r="Q476" i="1"/>
  <c r="U476" i="1" s="1" a="1"/>
  <c r="U476" i="1" s="1"/>
  <c r="Q477" i="1"/>
  <c r="U477" i="1" s="1" a="1"/>
  <c r="U477" i="1" s="1"/>
  <c r="Q478" i="1"/>
  <c r="U478" i="1" s="1" a="1"/>
  <c r="U478" i="1" s="1"/>
  <c r="Q479" i="1"/>
  <c r="U479" i="1" s="1" a="1"/>
  <c r="U479" i="1" s="1"/>
  <c r="Q480" i="1"/>
  <c r="U480" i="1" s="1" a="1"/>
  <c r="U480" i="1" s="1"/>
  <c r="Q481" i="1"/>
  <c r="U481" i="1" s="1" a="1"/>
  <c r="U481" i="1" s="1"/>
  <c r="Q482" i="1"/>
  <c r="U482" i="1" s="1" a="1"/>
  <c r="U482" i="1" s="1"/>
  <c r="Q483" i="1"/>
  <c r="U483" i="1" s="1" a="1"/>
  <c r="U483" i="1" s="1"/>
  <c r="Q484" i="1"/>
  <c r="U484" i="1" s="1" a="1"/>
  <c r="U484" i="1" s="1"/>
  <c r="Q485" i="1"/>
  <c r="U485" i="1" s="1" a="1"/>
  <c r="U485" i="1" s="1"/>
  <c r="Q486" i="1"/>
  <c r="U486" i="1" s="1" a="1"/>
  <c r="U486" i="1" s="1"/>
  <c r="Q487" i="1"/>
  <c r="U487" i="1" s="1" a="1"/>
  <c r="U487" i="1" s="1"/>
  <c r="Q488" i="1"/>
  <c r="U488" i="1" s="1" a="1"/>
  <c r="U488" i="1" s="1"/>
  <c r="Q489" i="1"/>
  <c r="U489" i="1" s="1" a="1"/>
  <c r="U489" i="1" s="1"/>
  <c r="Q490" i="1"/>
  <c r="U490" i="1" s="1" a="1"/>
  <c r="U490" i="1" s="1"/>
  <c r="Q491" i="1"/>
  <c r="U491" i="1" s="1" a="1"/>
  <c r="U491" i="1" s="1"/>
  <c r="Q492" i="1"/>
  <c r="U492" i="1" s="1" a="1"/>
  <c r="U492" i="1" s="1"/>
  <c r="Q493" i="1"/>
  <c r="U493" i="1" s="1" a="1"/>
  <c r="U493" i="1" s="1"/>
  <c r="Q494" i="1"/>
  <c r="U494" i="1" s="1" a="1"/>
  <c r="U494" i="1" s="1"/>
  <c r="Q495" i="1"/>
  <c r="U495" i="1" s="1" a="1"/>
  <c r="U495" i="1" s="1"/>
  <c r="Q496" i="1"/>
  <c r="U496" i="1" s="1" a="1"/>
  <c r="U496" i="1" s="1"/>
  <c r="Q497" i="1"/>
  <c r="U497" i="1" s="1" a="1"/>
  <c r="U497" i="1" s="1"/>
  <c r="Q498" i="1"/>
  <c r="U498" i="1" s="1" a="1"/>
  <c r="U498" i="1" s="1"/>
  <c r="Q499" i="1"/>
  <c r="U499" i="1" s="1" a="1"/>
  <c r="U499" i="1" s="1"/>
  <c r="Q500" i="1"/>
  <c r="U500" i="1" s="1" a="1"/>
  <c r="U500" i="1" s="1"/>
  <c r="Q501" i="1"/>
  <c r="U501" i="1" s="1" a="1"/>
  <c r="U501" i="1" s="1"/>
  <c r="Q502" i="1"/>
  <c r="U502" i="1" s="1" a="1"/>
  <c r="U502" i="1" s="1"/>
  <c r="Q503" i="1"/>
  <c r="U503" i="1" s="1" a="1"/>
  <c r="U503" i="1" s="1"/>
  <c r="Q504" i="1"/>
  <c r="U504" i="1" s="1" a="1"/>
  <c r="U504" i="1" s="1"/>
  <c r="Q505" i="1"/>
  <c r="U505" i="1" s="1" a="1"/>
  <c r="U505" i="1" s="1"/>
  <c r="Q506" i="1"/>
  <c r="U506" i="1" s="1" a="1"/>
  <c r="U506" i="1" s="1"/>
  <c r="Q507" i="1"/>
  <c r="U507" i="1" s="1" a="1"/>
  <c r="U507" i="1" s="1"/>
  <c r="Q508" i="1"/>
  <c r="U508" i="1" s="1" a="1"/>
  <c r="U508" i="1" s="1"/>
  <c r="Q509" i="1"/>
  <c r="U509" i="1" s="1" a="1"/>
  <c r="U509" i="1" s="1"/>
  <c r="Q510" i="1"/>
  <c r="U510" i="1" s="1" a="1"/>
  <c r="U510" i="1" s="1"/>
  <c r="Q511" i="1"/>
  <c r="U511" i="1" s="1" a="1"/>
  <c r="U511" i="1" s="1"/>
  <c r="Q512" i="1"/>
  <c r="U512" i="1" s="1" a="1"/>
  <c r="U512" i="1" s="1"/>
  <c r="Q513" i="1"/>
  <c r="U513" i="1" s="1" a="1"/>
  <c r="U513" i="1" s="1"/>
  <c r="Q514" i="1"/>
  <c r="U514" i="1" s="1" a="1"/>
  <c r="U514" i="1" s="1"/>
  <c r="Q515" i="1"/>
  <c r="U515" i="1" s="1" a="1"/>
  <c r="U515" i="1" s="1"/>
  <c r="Q516" i="1"/>
  <c r="U516" i="1" s="1" a="1"/>
  <c r="U516" i="1" s="1"/>
  <c r="Q517" i="1"/>
  <c r="U517" i="1" s="1" a="1"/>
  <c r="U517" i="1" s="1"/>
  <c r="Q518" i="1"/>
  <c r="U518" i="1" s="1" a="1"/>
  <c r="U518" i="1" s="1"/>
  <c r="Q519" i="1"/>
  <c r="U519" i="1" s="1" a="1"/>
  <c r="U519" i="1" s="1"/>
  <c r="Q520" i="1"/>
  <c r="U520" i="1" s="1" a="1"/>
  <c r="U520" i="1" s="1"/>
  <c r="Q521" i="1"/>
  <c r="U521" i="1" s="1" a="1"/>
  <c r="U521" i="1" s="1"/>
  <c r="Q522" i="1"/>
  <c r="U522" i="1" s="1" a="1"/>
  <c r="U522" i="1" s="1"/>
  <c r="Q523" i="1"/>
  <c r="U523" i="1" s="1" a="1"/>
  <c r="U523" i="1" s="1"/>
  <c r="Q524" i="1"/>
  <c r="U524" i="1" s="1" a="1"/>
  <c r="U524" i="1" s="1"/>
  <c r="Q525" i="1"/>
  <c r="U525" i="1" s="1" a="1"/>
  <c r="U525" i="1" s="1"/>
  <c r="Q526" i="1"/>
  <c r="U526" i="1" s="1" a="1"/>
  <c r="U526" i="1" s="1"/>
  <c r="Q527" i="1"/>
  <c r="U527" i="1" s="1" a="1"/>
  <c r="U527" i="1" s="1"/>
  <c r="Q528" i="1"/>
  <c r="U528" i="1" s="1" a="1"/>
  <c r="U528" i="1" s="1"/>
  <c r="Q529" i="1"/>
  <c r="U529" i="1" s="1" a="1"/>
  <c r="U529" i="1" s="1"/>
  <c r="Q530" i="1"/>
  <c r="U530" i="1" s="1" a="1"/>
  <c r="U530" i="1" s="1"/>
  <c r="Q531" i="1"/>
  <c r="U531" i="1" s="1" a="1"/>
  <c r="U531" i="1" s="1"/>
  <c r="Q532" i="1"/>
  <c r="U532" i="1" s="1" a="1"/>
  <c r="U532" i="1" s="1"/>
  <c r="Q533" i="1"/>
  <c r="U533" i="1" s="1" a="1"/>
  <c r="U533" i="1" s="1"/>
  <c r="Q534" i="1"/>
  <c r="U534" i="1" s="1" a="1"/>
  <c r="U534" i="1" s="1"/>
  <c r="Q535" i="1"/>
  <c r="U535" i="1" s="1" a="1"/>
  <c r="U535" i="1" s="1"/>
  <c r="Q536" i="1"/>
  <c r="U536" i="1" s="1" a="1"/>
  <c r="U536" i="1" s="1"/>
  <c r="Q537" i="1"/>
  <c r="U537" i="1" s="1" a="1"/>
  <c r="U537" i="1" s="1"/>
  <c r="Q538" i="1"/>
  <c r="U538" i="1" s="1" a="1"/>
  <c r="U538" i="1" s="1"/>
  <c r="Q539" i="1"/>
  <c r="U539" i="1" s="1" a="1"/>
  <c r="U539" i="1" s="1"/>
  <c r="Q540" i="1"/>
  <c r="U540" i="1" s="1" a="1"/>
  <c r="U540" i="1" s="1"/>
  <c r="Q541" i="1"/>
  <c r="U541" i="1" s="1" a="1"/>
  <c r="U541" i="1" s="1"/>
  <c r="Q542" i="1"/>
  <c r="U542" i="1" s="1" a="1"/>
  <c r="U542" i="1" s="1"/>
  <c r="Q543" i="1"/>
  <c r="U543" i="1" s="1" a="1"/>
  <c r="U543" i="1" s="1"/>
  <c r="Q544" i="1"/>
  <c r="U544" i="1" s="1" a="1"/>
  <c r="U544" i="1" s="1"/>
  <c r="Q545" i="1"/>
  <c r="U545" i="1" s="1" a="1"/>
  <c r="U545" i="1" s="1"/>
  <c r="Q546" i="1"/>
  <c r="U546" i="1" s="1" a="1"/>
  <c r="U546" i="1" s="1"/>
  <c r="Q547" i="1"/>
  <c r="U547" i="1" s="1" a="1"/>
  <c r="U547" i="1" s="1"/>
  <c r="Q548" i="1"/>
  <c r="U548" i="1" s="1" a="1"/>
  <c r="U548" i="1" s="1"/>
  <c r="Q549" i="1"/>
  <c r="U549" i="1" s="1" a="1"/>
  <c r="U549" i="1" s="1"/>
  <c r="Q550" i="1"/>
  <c r="U550" i="1" s="1" a="1"/>
  <c r="U550" i="1" s="1"/>
  <c r="Q551" i="1"/>
  <c r="U551" i="1" s="1" a="1"/>
  <c r="U551" i="1" s="1"/>
  <c r="Q552" i="1"/>
  <c r="U552" i="1" s="1" a="1"/>
  <c r="U552" i="1" s="1"/>
  <c r="Q553" i="1"/>
  <c r="U553" i="1" s="1" a="1"/>
  <c r="U553" i="1" s="1"/>
  <c r="Q554" i="1"/>
  <c r="U554" i="1" s="1" a="1"/>
  <c r="U554" i="1" s="1"/>
  <c r="Q555" i="1"/>
  <c r="U555" i="1" s="1" a="1"/>
  <c r="U555" i="1" s="1"/>
  <c r="Q556" i="1"/>
  <c r="U556" i="1" s="1" a="1"/>
  <c r="U556" i="1" s="1"/>
  <c r="Q557" i="1"/>
  <c r="U557" i="1" s="1" a="1"/>
  <c r="U557" i="1" s="1"/>
  <c r="Q558" i="1"/>
  <c r="U558" i="1" s="1" a="1"/>
  <c r="U558" i="1" s="1"/>
  <c r="Q559" i="1"/>
  <c r="U559" i="1" s="1" a="1"/>
  <c r="U559" i="1" s="1"/>
  <c r="Q560" i="1"/>
  <c r="U560" i="1" s="1" a="1"/>
  <c r="U560" i="1" s="1"/>
  <c r="Q561" i="1"/>
  <c r="U561" i="1" s="1" a="1"/>
  <c r="U561" i="1" s="1"/>
  <c r="Q562" i="1"/>
  <c r="U562" i="1" s="1" a="1"/>
  <c r="U562" i="1" s="1"/>
  <c r="Q563" i="1"/>
  <c r="U563" i="1" s="1" a="1"/>
  <c r="U563" i="1" s="1"/>
  <c r="Q564" i="1"/>
  <c r="U564" i="1" s="1" a="1"/>
  <c r="U564" i="1" s="1"/>
  <c r="Q565" i="1"/>
  <c r="U565" i="1" s="1" a="1"/>
  <c r="U565" i="1" s="1"/>
  <c r="Q566" i="1"/>
  <c r="U566" i="1" s="1" a="1"/>
  <c r="U566" i="1" s="1"/>
  <c r="Q567" i="1"/>
  <c r="U567" i="1" s="1" a="1"/>
  <c r="U567" i="1" s="1"/>
  <c r="Q568" i="1"/>
  <c r="U568" i="1" s="1" a="1"/>
  <c r="U568" i="1" s="1"/>
  <c r="Q569" i="1"/>
  <c r="U569" i="1" s="1" a="1"/>
  <c r="U569" i="1" s="1"/>
  <c r="Q570" i="1"/>
  <c r="U570" i="1" s="1" a="1"/>
  <c r="U570" i="1" s="1"/>
  <c r="Q571" i="1"/>
  <c r="U571" i="1" s="1" a="1"/>
  <c r="U571" i="1" s="1"/>
  <c r="Q572" i="1"/>
  <c r="U572" i="1" s="1" a="1"/>
  <c r="U572" i="1" s="1"/>
  <c r="Q573" i="1"/>
  <c r="U573" i="1" s="1" a="1"/>
  <c r="U573" i="1" s="1"/>
  <c r="Q574" i="1"/>
  <c r="U574" i="1" s="1" a="1"/>
  <c r="U574" i="1" s="1"/>
  <c r="Q575" i="1"/>
  <c r="U575" i="1" s="1" a="1"/>
  <c r="U575" i="1" s="1"/>
  <c r="Q576" i="1"/>
  <c r="U576" i="1" s="1" a="1"/>
  <c r="U576" i="1" s="1"/>
  <c r="Q577" i="1"/>
  <c r="U577" i="1" s="1" a="1"/>
  <c r="U577" i="1" s="1"/>
  <c r="Q578" i="1"/>
  <c r="U578" i="1" s="1" a="1"/>
  <c r="U578" i="1" s="1"/>
  <c r="Q579" i="1"/>
  <c r="U579" i="1" s="1" a="1"/>
  <c r="U579" i="1" s="1"/>
  <c r="Q580" i="1"/>
  <c r="U580" i="1" s="1" a="1"/>
  <c r="U580" i="1" s="1"/>
  <c r="Q581" i="1"/>
  <c r="U581" i="1" s="1" a="1"/>
  <c r="U581" i="1" s="1"/>
  <c r="Q582" i="1"/>
  <c r="U582" i="1" s="1" a="1"/>
  <c r="U582" i="1" s="1"/>
  <c r="Q583" i="1"/>
  <c r="U583" i="1" s="1" a="1"/>
  <c r="U583" i="1" s="1"/>
  <c r="Q584" i="1"/>
  <c r="U584" i="1" s="1" a="1"/>
  <c r="U584" i="1" s="1"/>
  <c r="Q585" i="1"/>
  <c r="U585" i="1" s="1" a="1"/>
  <c r="U585" i="1" s="1"/>
  <c r="Q586" i="1"/>
  <c r="U586" i="1" s="1" a="1"/>
  <c r="U586" i="1" s="1"/>
  <c r="Q587" i="1"/>
  <c r="U587" i="1" s="1" a="1"/>
  <c r="U587" i="1" s="1"/>
  <c r="Q588" i="1"/>
  <c r="U588" i="1" s="1" a="1"/>
  <c r="U588" i="1" s="1"/>
  <c r="Q589" i="1"/>
  <c r="U589" i="1" s="1" a="1"/>
  <c r="U589" i="1" s="1"/>
  <c r="Q590" i="1"/>
  <c r="U590" i="1" s="1" a="1"/>
  <c r="U590" i="1" s="1"/>
  <c r="Q591" i="1"/>
  <c r="U591" i="1" s="1" a="1"/>
  <c r="U591" i="1" s="1"/>
  <c r="Q592" i="1"/>
  <c r="U592" i="1" s="1" a="1"/>
  <c r="U592" i="1" s="1"/>
  <c r="Q593" i="1"/>
  <c r="U593" i="1" s="1" a="1"/>
  <c r="U593" i="1" s="1"/>
  <c r="Q594" i="1"/>
  <c r="U594" i="1" s="1" a="1"/>
  <c r="U594" i="1" s="1"/>
  <c r="Q595" i="1"/>
  <c r="U595" i="1" s="1" a="1"/>
  <c r="U595" i="1" s="1"/>
  <c r="Q596" i="1"/>
  <c r="U596" i="1" s="1" a="1"/>
  <c r="U596" i="1" s="1"/>
  <c r="Q597" i="1"/>
  <c r="U597" i="1" s="1" a="1"/>
  <c r="U597" i="1" s="1"/>
  <c r="Q598" i="1"/>
  <c r="U598" i="1" s="1" a="1"/>
  <c r="U598" i="1" s="1"/>
  <c r="Q599" i="1"/>
  <c r="U599" i="1" s="1" a="1"/>
  <c r="U599" i="1" s="1"/>
  <c r="Q600" i="1"/>
  <c r="U600" i="1" s="1" a="1"/>
  <c r="U600" i="1" s="1"/>
  <c r="Q601" i="1"/>
  <c r="U601" i="1" s="1" a="1"/>
  <c r="U601" i="1" s="1"/>
  <c r="Q602" i="1"/>
  <c r="U602" i="1" s="1" a="1"/>
  <c r="U602" i="1" s="1"/>
  <c r="Q603" i="1"/>
  <c r="U603" i="1" s="1" a="1"/>
  <c r="U603" i="1" s="1"/>
  <c r="Q604" i="1"/>
  <c r="U604" i="1" s="1" a="1"/>
  <c r="U604" i="1" s="1"/>
  <c r="Q605" i="1"/>
  <c r="U605" i="1" s="1" a="1"/>
  <c r="U605" i="1" s="1"/>
  <c r="Q606" i="1"/>
  <c r="U606" i="1" s="1" a="1"/>
  <c r="U606" i="1" s="1"/>
  <c r="Q607" i="1"/>
  <c r="U607" i="1" s="1" a="1"/>
  <c r="U607" i="1" s="1"/>
  <c r="Q608" i="1"/>
  <c r="U608" i="1" s="1" a="1"/>
  <c r="U608" i="1" s="1"/>
  <c r="Q609" i="1"/>
  <c r="U609" i="1" s="1" a="1"/>
  <c r="U609" i="1" s="1"/>
  <c r="Q610" i="1"/>
  <c r="U610" i="1" s="1" a="1"/>
  <c r="U610" i="1" s="1"/>
  <c r="Q611" i="1"/>
  <c r="U611" i="1" s="1" a="1"/>
  <c r="U611" i="1" s="1"/>
  <c r="Q612" i="1"/>
  <c r="U612" i="1" s="1" a="1"/>
  <c r="U612" i="1" s="1"/>
  <c r="Q613" i="1"/>
  <c r="U613" i="1" s="1" a="1"/>
  <c r="U613" i="1" s="1"/>
  <c r="Q614" i="1"/>
  <c r="U614" i="1" s="1" a="1"/>
  <c r="U614" i="1" s="1"/>
  <c r="Q615" i="1"/>
  <c r="U615" i="1" s="1" a="1"/>
  <c r="U615" i="1" s="1"/>
  <c r="Q616" i="1"/>
  <c r="U616" i="1" s="1" a="1"/>
  <c r="U616" i="1" s="1"/>
  <c r="Q617" i="1"/>
  <c r="U617" i="1" s="1" a="1"/>
  <c r="U617" i="1" s="1"/>
  <c r="Q618" i="1"/>
  <c r="U618" i="1" s="1" a="1"/>
  <c r="U618" i="1" s="1"/>
  <c r="Q619" i="1"/>
  <c r="U619" i="1" s="1" a="1"/>
  <c r="U619" i="1" s="1"/>
  <c r="Q620" i="1"/>
  <c r="U620" i="1" s="1" a="1"/>
  <c r="U620" i="1" s="1"/>
  <c r="Q621" i="1"/>
  <c r="U621" i="1" s="1" a="1"/>
  <c r="U621" i="1" s="1"/>
  <c r="Q622" i="1"/>
  <c r="U622" i="1" s="1" a="1"/>
  <c r="U622" i="1" s="1"/>
  <c r="Q623" i="1"/>
  <c r="U623" i="1" s="1" a="1"/>
  <c r="U623" i="1" s="1"/>
  <c r="Q624" i="1"/>
  <c r="U624" i="1" s="1" a="1"/>
  <c r="U624" i="1" s="1"/>
  <c r="Q625" i="1"/>
  <c r="U625" i="1" s="1" a="1"/>
  <c r="U625" i="1" s="1"/>
  <c r="Q626" i="1"/>
  <c r="U626" i="1" s="1" a="1"/>
  <c r="U626" i="1" s="1"/>
  <c r="Q627" i="1"/>
  <c r="U627" i="1" s="1" a="1"/>
  <c r="U627" i="1" s="1"/>
  <c r="Q628" i="1"/>
  <c r="U628" i="1" s="1" a="1"/>
  <c r="U628" i="1" s="1"/>
  <c r="Q629" i="1"/>
  <c r="U629" i="1" s="1" a="1"/>
  <c r="U629" i="1" s="1"/>
  <c r="Q630" i="1"/>
  <c r="U630" i="1" s="1" a="1"/>
  <c r="U630" i="1" s="1"/>
  <c r="Q631" i="1"/>
  <c r="U631" i="1" s="1" a="1"/>
  <c r="U631" i="1" s="1"/>
  <c r="Q632" i="1"/>
  <c r="U632" i="1" s="1" a="1"/>
  <c r="U632" i="1" s="1"/>
  <c r="Q633" i="1"/>
  <c r="U633" i="1" s="1" a="1"/>
  <c r="U633" i="1" s="1"/>
  <c r="Q634" i="1"/>
  <c r="U634" i="1" s="1" a="1"/>
  <c r="U634" i="1" s="1"/>
  <c r="Q635" i="1"/>
  <c r="U635" i="1" s="1" a="1"/>
  <c r="U635" i="1" s="1"/>
  <c r="Q636" i="1"/>
  <c r="U636" i="1" s="1" a="1"/>
  <c r="U636" i="1" s="1"/>
  <c r="Q637" i="1"/>
  <c r="U637" i="1" s="1" a="1"/>
  <c r="U637" i="1" s="1"/>
  <c r="Q638" i="1"/>
  <c r="U638" i="1" s="1" a="1"/>
  <c r="U638" i="1" s="1"/>
  <c r="Q639" i="1"/>
  <c r="U639" i="1" s="1" a="1"/>
  <c r="U639" i="1" s="1"/>
  <c r="Q640" i="1"/>
  <c r="U640" i="1" s="1" a="1"/>
  <c r="U640" i="1" s="1"/>
  <c r="Q641" i="1"/>
  <c r="U641" i="1" s="1" a="1"/>
  <c r="U641" i="1" s="1"/>
  <c r="Q642" i="1"/>
  <c r="U642" i="1" s="1" a="1"/>
  <c r="U642" i="1" s="1"/>
  <c r="Q643" i="1"/>
  <c r="U643" i="1" s="1" a="1"/>
  <c r="U643" i="1" s="1"/>
  <c r="Q644" i="1"/>
  <c r="U644" i="1" s="1" a="1"/>
  <c r="U644" i="1" s="1"/>
  <c r="Q645" i="1"/>
  <c r="U645" i="1" s="1" a="1"/>
  <c r="U645" i="1" s="1"/>
  <c r="Q646" i="1"/>
  <c r="U646" i="1" s="1" a="1"/>
  <c r="U646" i="1" s="1"/>
  <c r="Q647" i="1"/>
  <c r="U647" i="1" s="1" a="1"/>
  <c r="U647" i="1" s="1"/>
  <c r="Q648" i="1"/>
  <c r="U648" i="1" s="1" a="1"/>
  <c r="U648" i="1" s="1"/>
  <c r="Q649" i="1"/>
  <c r="U649" i="1" s="1" a="1"/>
  <c r="U649" i="1" s="1"/>
  <c r="Q650" i="1"/>
  <c r="U650" i="1" s="1" a="1"/>
  <c r="U650" i="1" s="1"/>
  <c r="Q651" i="1"/>
  <c r="U651" i="1" s="1" a="1"/>
  <c r="U651" i="1" s="1"/>
  <c r="Q652" i="1"/>
  <c r="U652" i="1" s="1" a="1"/>
  <c r="U652" i="1" s="1"/>
  <c r="Q653" i="1"/>
  <c r="U653" i="1" s="1" a="1"/>
  <c r="U653" i="1" s="1"/>
  <c r="Q654" i="1"/>
  <c r="U654" i="1" s="1" a="1"/>
  <c r="U654" i="1" s="1"/>
  <c r="Q655" i="1"/>
  <c r="U655" i="1" s="1" a="1"/>
  <c r="U655" i="1" s="1"/>
  <c r="Q656" i="1"/>
  <c r="U656" i="1" s="1" a="1"/>
  <c r="U656" i="1" s="1"/>
  <c r="Q657" i="1"/>
  <c r="U657" i="1" s="1" a="1"/>
  <c r="U657" i="1" s="1"/>
  <c r="Q658" i="1"/>
  <c r="U658" i="1" s="1" a="1"/>
  <c r="U658" i="1" s="1"/>
  <c r="Q659" i="1"/>
  <c r="U659" i="1" s="1" a="1"/>
  <c r="U659" i="1" s="1"/>
  <c r="Q660" i="1"/>
  <c r="U660" i="1" s="1" a="1"/>
  <c r="U660" i="1" s="1"/>
  <c r="Q661" i="1"/>
  <c r="U661" i="1" s="1" a="1"/>
  <c r="U661" i="1" s="1"/>
  <c r="Q662" i="1"/>
  <c r="U662" i="1" s="1" a="1"/>
  <c r="U662" i="1" s="1"/>
  <c r="Q663" i="1"/>
  <c r="U663" i="1" s="1" a="1"/>
  <c r="U663" i="1" s="1"/>
  <c r="Q664" i="1"/>
  <c r="U664" i="1" s="1" a="1"/>
  <c r="U664" i="1" s="1"/>
  <c r="Q665" i="1"/>
  <c r="U665" i="1" s="1" a="1"/>
  <c r="U665" i="1" s="1"/>
  <c r="Q666" i="1"/>
  <c r="U666" i="1" s="1" a="1"/>
  <c r="U666" i="1" s="1"/>
  <c r="Q667" i="1"/>
  <c r="U667" i="1" s="1" a="1"/>
  <c r="U667" i="1" s="1"/>
  <c r="Q668" i="1"/>
  <c r="U668" i="1" s="1" a="1"/>
  <c r="U668" i="1" s="1"/>
  <c r="Q669" i="1"/>
  <c r="U669" i="1" s="1" a="1"/>
  <c r="U669" i="1" s="1"/>
  <c r="Q670" i="1"/>
  <c r="U670" i="1" s="1" a="1"/>
  <c r="U670" i="1" s="1"/>
  <c r="Q671" i="1"/>
  <c r="U671" i="1" s="1" a="1"/>
  <c r="U671" i="1" s="1"/>
  <c r="Q672" i="1"/>
  <c r="U672" i="1" s="1" a="1"/>
  <c r="U672" i="1" s="1"/>
  <c r="Q673" i="1"/>
  <c r="U673" i="1" s="1" a="1"/>
  <c r="U673" i="1" s="1"/>
  <c r="Q674" i="1"/>
  <c r="U674" i="1" s="1" a="1"/>
  <c r="U674" i="1" s="1"/>
  <c r="Q675" i="1"/>
  <c r="U675" i="1" s="1" a="1"/>
  <c r="U675" i="1" s="1"/>
  <c r="Q676" i="1"/>
  <c r="U676" i="1" s="1" a="1"/>
  <c r="U676" i="1" s="1"/>
  <c r="Q677" i="1"/>
  <c r="U677" i="1" s="1" a="1"/>
  <c r="U677" i="1" s="1"/>
  <c r="Q678" i="1"/>
  <c r="U678" i="1" s="1" a="1"/>
  <c r="U678" i="1" s="1"/>
  <c r="Q679" i="1"/>
  <c r="U679" i="1" s="1" a="1"/>
  <c r="U679" i="1" s="1"/>
  <c r="Q680" i="1"/>
  <c r="U680" i="1" s="1" a="1"/>
  <c r="U680" i="1" s="1"/>
  <c r="Q681" i="1"/>
  <c r="U681" i="1" s="1" a="1"/>
  <c r="U681" i="1" s="1"/>
  <c r="Q682" i="1"/>
  <c r="U682" i="1" s="1" a="1"/>
  <c r="U682" i="1" s="1"/>
  <c r="Q683" i="1"/>
  <c r="U683" i="1" s="1" a="1"/>
  <c r="U683" i="1" s="1"/>
  <c r="Q684" i="1"/>
  <c r="U684" i="1" s="1" a="1"/>
  <c r="U684" i="1" s="1"/>
  <c r="Q685" i="1"/>
  <c r="U685" i="1" s="1" a="1"/>
  <c r="U685" i="1" s="1"/>
  <c r="Q686" i="1"/>
  <c r="U686" i="1" s="1" a="1"/>
  <c r="U686" i="1" s="1"/>
  <c r="Q687" i="1"/>
  <c r="U687" i="1" s="1" a="1"/>
  <c r="U687" i="1" s="1"/>
  <c r="Q688" i="1"/>
  <c r="U688" i="1" s="1" a="1"/>
  <c r="U688" i="1" s="1"/>
  <c r="Q689" i="1"/>
  <c r="U689" i="1" s="1" a="1"/>
  <c r="U689" i="1" s="1"/>
  <c r="Q690" i="1"/>
  <c r="U690" i="1" s="1" a="1"/>
  <c r="U690" i="1" s="1"/>
  <c r="Q691" i="1"/>
  <c r="U691" i="1" s="1" a="1"/>
  <c r="U691" i="1" s="1"/>
  <c r="Q692" i="1"/>
  <c r="U692" i="1" s="1" a="1"/>
  <c r="U692" i="1" s="1"/>
  <c r="Q693" i="1"/>
  <c r="U693" i="1" s="1" a="1"/>
  <c r="U693" i="1" s="1"/>
  <c r="Q694" i="1"/>
  <c r="U694" i="1" s="1" a="1"/>
  <c r="U694" i="1" s="1"/>
  <c r="Q695" i="1"/>
  <c r="U695" i="1" s="1" a="1"/>
  <c r="U695" i="1" s="1"/>
  <c r="Q696" i="1"/>
  <c r="U696" i="1" s="1" a="1"/>
  <c r="U696" i="1" s="1"/>
  <c r="Q697" i="1"/>
  <c r="U697" i="1" s="1" a="1"/>
  <c r="U697" i="1" s="1"/>
  <c r="Q698" i="1"/>
  <c r="U698" i="1" s="1" a="1"/>
  <c r="U698" i="1" s="1"/>
  <c r="Q699" i="1"/>
  <c r="U699" i="1" s="1" a="1"/>
  <c r="U699" i="1" s="1"/>
  <c r="Q700" i="1"/>
  <c r="U700" i="1" s="1" a="1"/>
  <c r="U700" i="1" s="1"/>
  <c r="Q701" i="1"/>
  <c r="U701" i="1" s="1" a="1"/>
  <c r="U701" i="1" s="1"/>
  <c r="Q702" i="1"/>
  <c r="U702" i="1" s="1" a="1"/>
  <c r="U702" i="1" s="1"/>
  <c r="Q703" i="1"/>
  <c r="U703" i="1" s="1" a="1"/>
  <c r="U703" i="1" s="1"/>
  <c r="Q704" i="1"/>
  <c r="U704" i="1" s="1" a="1"/>
  <c r="U704" i="1" s="1"/>
  <c r="Q705" i="1"/>
  <c r="U705" i="1" s="1" a="1"/>
  <c r="U705" i="1" s="1"/>
  <c r="Q706" i="1"/>
  <c r="U706" i="1" s="1" a="1"/>
  <c r="U706" i="1" s="1"/>
  <c r="Q707" i="1"/>
  <c r="U707" i="1" s="1" a="1"/>
  <c r="U707" i="1" s="1"/>
  <c r="Q708" i="1"/>
  <c r="U708" i="1" s="1" a="1"/>
  <c r="U708" i="1" s="1"/>
  <c r="Q709" i="1"/>
  <c r="U709" i="1" s="1" a="1"/>
  <c r="U709" i="1" s="1"/>
  <c r="Q710" i="1"/>
  <c r="U710" i="1" s="1" a="1"/>
  <c r="U710" i="1" s="1"/>
  <c r="Q711" i="1"/>
  <c r="U711" i="1" s="1" a="1"/>
  <c r="U711" i="1" s="1"/>
  <c r="Q712" i="1"/>
  <c r="U712" i="1" s="1" a="1"/>
  <c r="U712" i="1" s="1"/>
  <c r="Q713" i="1"/>
  <c r="U713" i="1" s="1" a="1"/>
  <c r="U713" i="1" s="1"/>
  <c r="Q714" i="1"/>
  <c r="U714" i="1" s="1" a="1"/>
  <c r="U714" i="1" s="1"/>
  <c r="Q715" i="1"/>
  <c r="U715" i="1" s="1" a="1"/>
  <c r="U715" i="1" s="1"/>
  <c r="Q716" i="1"/>
  <c r="U716" i="1" s="1" a="1"/>
  <c r="U716" i="1" s="1"/>
  <c r="Q717" i="1"/>
  <c r="U717" i="1" s="1" a="1"/>
  <c r="U717" i="1" s="1"/>
  <c r="Q718" i="1"/>
  <c r="U718" i="1" s="1" a="1"/>
  <c r="U718" i="1" s="1"/>
  <c r="Q719" i="1"/>
  <c r="U719" i="1" s="1" a="1"/>
  <c r="U719" i="1" s="1"/>
  <c r="Q720" i="1"/>
  <c r="U720" i="1" s="1" a="1"/>
  <c r="U720" i="1" s="1"/>
  <c r="Q721" i="1"/>
  <c r="U721" i="1" s="1" a="1"/>
  <c r="U721" i="1" s="1"/>
  <c r="Q722" i="1"/>
  <c r="U722" i="1" s="1" a="1"/>
  <c r="U722" i="1" s="1"/>
  <c r="Q723" i="1"/>
  <c r="U723" i="1" s="1" a="1"/>
  <c r="U723" i="1" s="1"/>
  <c r="Q724" i="1"/>
  <c r="U724" i="1" s="1" a="1"/>
  <c r="U724" i="1" s="1"/>
  <c r="Q725" i="1"/>
  <c r="U725" i="1" s="1" a="1"/>
  <c r="U725" i="1" s="1"/>
  <c r="Q726" i="1"/>
  <c r="U726" i="1" s="1" a="1"/>
  <c r="U726" i="1" s="1"/>
  <c r="Q727" i="1"/>
  <c r="U727" i="1" s="1" a="1"/>
  <c r="U727" i="1" s="1"/>
  <c r="Q728" i="1"/>
  <c r="U728" i="1" s="1" a="1"/>
  <c r="U728" i="1" s="1"/>
  <c r="Q729" i="1"/>
  <c r="U729" i="1" s="1" a="1"/>
  <c r="U729" i="1" s="1"/>
  <c r="Q730" i="1"/>
  <c r="U730" i="1" s="1" a="1"/>
  <c r="U730" i="1" s="1"/>
  <c r="Q731" i="1"/>
  <c r="U731" i="1" s="1" a="1"/>
  <c r="U731" i="1" s="1"/>
  <c r="Q732" i="1"/>
  <c r="U732" i="1" s="1" a="1"/>
  <c r="U732" i="1" s="1"/>
  <c r="Q733" i="1"/>
  <c r="U733" i="1" s="1" a="1"/>
  <c r="U733" i="1" s="1"/>
  <c r="Q734" i="1"/>
  <c r="U734" i="1" s="1" a="1"/>
  <c r="U734" i="1" s="1"/>
  <c r="Q735" i="1"/>
  <c r="U735" i="1" s="1" a="1"/>
  <c r="U735" i="1" s="1"/>
  <c r="Q736" i="1"/>
  <c r="U736" i="1" s="1" a="1"/>
  <c r="U736" i="1" s="1"/>
  <c r="Q737" i="1"/>
  <c r="U737" i="1" s="1" a="1"/>
  <c r="U737" i="1" s="1"/>
  <c r="Q738" i="1"/>
  <c r="U738" i="1" s="1" a="1"/>
  <c r="U738" i="1" s="1"/>
  <c r="Q739" i="1"/>
  <c r="U739" i="1" s="1" a="1"/>
  <c r="U739" i="1" s="1"/>
  <c r="Q740" i="1"/>
  <c r="U740" i="1" s="1" a="1"/>
  <c r="U740" i="1" s="1"/>
  <c r="Q741" i="1"/>
  <c r="U741" i="1" s="1" a="1"/>
  <c r="U741" i="1" s="1"/>
  <c r="Q742" i="1"/>
  <c r="U742" i="1" s="1" a="1"/>
  <c r="U742" i="1" s="1"/>
  <c r="Q743" i="1"/>
  <c r="U743" i="1" s="1" a="1"/>
  <c r="U743" i="1" s="1"/>
  <c r="Q744" i="1"/>
  <c r="U744" i="1" s="1" a="1"/>
  <c r="U744" i="1" s="1"/>
  <c r="Q745" i="1"/>
  <c r="U745" i="1" s="1" a="1"/>
  <c r="U745" i="1" s="1"/>
  <c r="Q746" i="1"/>
  <c r="U746" i="1" s="1" a="1"/>
  <c r="U746" i="1" s="1"/>
  <c r="Q747" i="1"/>
  <c r="U747" i="1" s="1" a="1"/>
  <c r="U747" i="1" s="1"/>
  <c r="Q748" i="1"/>
  <c r="U748" i="1" s="1" a="1"/>
  <c r="U748" i="1" s="1"/>
  <c r="Q749" i="1"/>
  <c r="U749" i="1" s="1" a="1"/>
  <c r="U749" i="1" s="1"/>
  <c r="Q750" i="1"/>
  <c r="U750" i="1" s="1" a="1"/>
  <c r="U750" i="1" s="1"/>
  <c r="Q751" i="1"/>
  <c r="U751" i="1" s="1" a="1"/>
  <c r="U751" i="1" s="1"/>
  <c r="Q752" i="1"/>
  <c r="U752" i="1" s="1" a="1"/>
  <c r="U752" i="1" s="1"/>
  <c r="Q753" i="1"/>
  <c r="U753" i="1" s="1" a="1"/>
  <c r="U753" i="1" s="1"/>
  <c r="Q754" i="1"/>
  <c r="U754" i="1" s="1" a="1"/>
  <c r="U754" i="1" s="1"/>
  <c r="Q755" i="1"/>
  <c r="U755" i="1" s="1" a="1"/>
  <c r="U755" i="1" s="1"/>
  <c r="Q756" i="1"/>
  <c r="U756" i="1" s="1" a="1"/>
  <c r="U756" i="1" s="1"/>
  <c r="Q757" i="1"/>
  <c r="U757" i="1" s="1" a="1"/>
  <c r="U757" i="1" s="1"/>
  <c r="Q758" i="1"/>
  <c r="U758" i="1" s="1" a="1"/>
  <c r="U758" i="1" s="1"/>
  <c r="Q759" i="1"/>
  <c r="U759" i="1" s="1" a="1"/>
  <c r="U759" i="1" s="1"/>
  <c r="Q760" i="1"/>
  <c r="U760" i="1" s="1" a="1"/>
  <c r="U760" i="1" s="1"/>
  <c r="Q761" i="1"/>
  <c r="U761" i="1" s="1" a="1"/>
  <c r="U761" i="1" s="1"/>
  <c r="Q762" i="1"/>
  <c r="U762" i="1" s="1" a="1"/>
  <c r="U762" i="1" s="1"/>
  <c r="Q763" i="1"/>
  <c r="U763" i="1" s="1" a="1"/>
  <c r="U763" i="1" s="1"/>
  <c r="Q764" i="1"/>
  <c r="U764" i="1" s="1" a="1"/>
  <c r="U764" i="1" s="1"/>
  <c r="Q765" i="1"/>
  <c r="U765" i="1" s="1" a="1"/>
  <c r="U765" i="1" s="1"/>
  <c r="Q766" i="1"/>
  <c r="U766" i="1" s="1" a="1"/>
  <c r="U766" i="1" s="1"/>
  <c r="Q767" i="1"/>
  <c r="U767" i="1" s="1" a="1"/>
  <c r="U767" i="1" s="1"/>
  <c r="Q768" i="1"/>
  <c r="U768" i="1" s="1" a="1"/>
  <c r="U768" i="1" s="1"/>
  <c r="Q769" i="1"/>
  <c r="U769" i="1" s="1" a="1"/>
  <c r="U769" i="1" s="1"/>
  <c r="Q770" i="1"/>
  <c r="U770" i="1" s="1" a="1"/>
  <c r="U770" i="1" s="1"/>
  <c r="Q771" i="1"/>
  <c r="U771" i="1" s="1" a="1"/>
  <c r="U771" i="1" s="1"/>
  <c r="Q772" i="1"/>
  <c r="U772" i="1" s="1" a="1"/>
  <c r="U772" i="1" s="1"/>
  <c r="Q773" i="1"/>
  <c r="U773" i="1" s="1" a="1"/>
  <c r="U773" i="1" s="1"/>
  <c r="Q774" i="1"/>
  <c r="U774" i="1" s="1" a="1"/>
  <c r="U774" i="1" s="1"/>
  <c r="Q775" i="1"/>
  <c r="U775" i="1" s="1" a="1"/>
  <c r="U775" i="1" s="1"/>
  <c r="Q776" i="1"/>
  <c r="U776" i="1" s="1" a="1"/>
  <c r="U776" i="1" s="1"/>
  <c r="Q777" i="1"/>
  <c r="U777" i="1" s="1" a="1"/>
  <c r="U777" i="1" s="1"/>
  <c r="Q778" i="1"/>
  <c r="U778" i="1" s="1" a="1"/>
  <c r="U778" i="1" s="1"/>
  <c r="Q779" i="1"/>
  <c r="U779" i="1" s="1" a="1"/>
  <c r="U779" i="1" s="1"/>
  <c r="Q780" i="1"/>
  <c r="U780" i="1" s="1" a="1"/>
  <c r="U780" i="1" s="1"/>
  <c r="Q781" i="1"/>
  <c r="U781" i="1" s="1" a="1"/>
  <c r="U781" i="1" s="1"/>
  <c r="Q782" i="1"/>
  <c r="U782" i="1" s="1" a="1"/>
  <c r="U782" i="1" s="1"/>
  <c r="Q783" i="1"/>
  <c r="U783" i="1" s="1" a="1"/>
  <c r="U783" i="1" s="1"/>
  <c r="Q784" i="1"/>
  <c r="U784" i="1" s="1" a="1"/>
  <c r="U784" i="1" s="1"/>
  <c r="Q785" i="1"/>
  <c r="U785" i="1" s="1" a="1"/>
  <c r="U785" i="1" s="1"/>
  <c r="Q786" i="1"/>
  <c r="U786" i="1" s="1" a="1"/>
  <c r="U786" i="1" s="1"/>
  <c r="Q787" i="1"/>
  <c r="U787" i="1" s="1" a="1"/>
  <c r="U787" i="1" s="1"/>
  <c r="Q788" i="1"/>
  <c r="U788" i="1" s="1" a="1"/>
  <c r="U788" i="1" s="1"/>
  <c r="Q789" i="1"/>
  <c r="U789" i="1" s="1" a="1"/>
  <c r="U789" i="1" s="1"/>
  <c r="Q790" i="1"/>
  <c r="U790" i="1" s="1" a="1"/>
  <c r="U790" i="1" s="1"/>
  <c r="Q791" i="1"/>
  <c r="U791" i="1" s="1" a="1"/>
  <c r="U791" i="1" s="1"/>
  <c r="Q792" i="1"/>
  <c r="U792" i="1" s="1" a="1"/>
  <c r="U792" i="1" s="1"/>
  <c r="Q793" i="1"/>
  <c r="U793" i="1" s="1" a="1"/>
  <c r="U793" i="1" s="1"/>
  <c r="Q794" i="1"/>
  <c r="U794" i="1" s="1" a="1"/>
  <c r="U794" i="1" s="1"/>
  <c r="Q795" i="1"/>
  <c r="U795" i="1" s="1" a="1"/>
  <c r="U795" i="1" s="1"/>
  <c r="Q796" i="1"/>
  <c r="U796" i="1" s="1" a="1"/>
  <c r="U796" i="1" s="1"/>
  <c r="Q797" i="1"/>
  <c r="U797" i="1" s="1" a="1"/>
  <c r="U797" i="1" s="1"/>
  <c r="Q798" i="1"/>
  <c r="U798" i="1" s="1" a="1"/>
  <c r="U798" i="1" s="1"/>
  <c r="Q799" i="1"/>
  <c r="U799" i="1" s="1" a="1"/>
  <c r="U799" i="1" s="1"/>
  <c r="Q800" i="1"/>
  <c r="U800" i="1" s="1" a="1"/>
  <c r="U800" i="1" s="1"/>
  <c r="Q801" i="1"/>
  <c r="U801" i="1" s="1" a="1"/>
  <c r="U801" i="1" s="1"/>
  <c r="Q802" i="1"/>
  <c r="U802" i="1" s="1" a="1"/>
  <c r="U802" i="1" s="1"/>
  <c r="Q803" i="1"/>
  <c r="U803" i="1" s="1" a="1"/>
  <c r="U803" i="1" s="1"/>
  <c r="Q804" i="1"/>
  <c r="U804" i="1" s="1" a="1"/>
  <c r="U804" i="1" s="1"/>
  <c r="Q805" i="1"/>
  <c r="U805" i="1" s="1" a="1"/>
  <c r="U805" i="1" s="1"/>
  <c r="Q806" i="1"/>
  <c r="U806" i="1" s="1" a="1"/>
  <c r="U806" i="1" s="1"/>
  <c r="Q807" i="1"/>
  <c r="U807" i="1" s="1" a="1"/>
  <c r="U807" i="1" s="1"/>
  <c r="Q808" i="1"/>
  <c r="U808" i="1" s="1" a="1"/>
  <c r="U808" i="1" s="1"/>
  <c r="Q809" i="1"/>
  <c r="U809" i="1" s="1" a="1"/>
  <c r="U809" i="1" s="1"/>
  <c r="Q810" i="1"/>
  <c r="U810" i="1" s="1" a="1"/>
  <c r="U810" i="1" s="1"/>
  <c r="Q811" i="1"/>
  <c r="U811" i="1" s="1" a="1"/>
  <c r="U811" i="1" s="1"/>
  <c r="Q812" i="1"/>
  <c r="U812" i="1" s="1" a="1"/>
  <c r="U812" i="1" s="1"/>
  <c r="Q813" i="1"/>
  <c r="U813" i="1" s="1" a="1"/>
  <c r="U813" i="1" s="1"/>
  <c r="Q814" i="1"/>
  <c r="U814" i="1" s="1" a="1"/>
  <c r="U814" i="1" s="1"/>
  <c r="Q815" i="1"/>
  <c r="U815" i="1" s="1" a="1"/>
  <c r="U815" i="1" s="1"/>
  <c r="Q816" i="1"/>
  <c r="U816" i="1" s="1" a="1"/>
  <c r="U816" i="1" s="1"/>
  <c r="Q817" i="1"/>
  <c r="U817" i="1" s="1" a="1"/>
  <c r="U817" i="1" s="1"/>
  <c r="Q818" i="1"/>
  <c r="U818" i="1" s="1" a="1"/>
  <c r="U818" i="1" s="1"/>
  <c r="Q819" i="1"/>
  <c r="U819" i="1" s="1" a="1"/>
  <c r="U819" i="1" s="1"/>
  <c r="Q820" i="1"/>
  <c r="U820" i="1" s="1" a="1"/>
  <c r="U820" i="1" s="1"/>
  <c r="Q821" i="1"/>
  <c r="U821" i="1" s="1" a="1"/>
  <c r="U821" i="1" s="1"/>
  <c r="Q822" i="1"/>
  <c r="U822" i="1" s="1" a="1"/>
  <c r="U822" i="1" s="1"/>
  <c r="Q823" i="1"/>
  <c r="U823" i="1" s="1" a="1"/>
  <c r="U823" i="1" s="1"/>
  <c r="Q824" i="1"/>
  <c r="U824" i="1" s="1" a="1"/>
  <c r="U824" i="1" s="1"/>
  <c r="Q825" i="1"/>
  <c r="U825" i="1" s="1" a="1"/>
  <c r="U825" i="1" s="1"/>
  <c r="Q826" i="1"/>
  <c r="U826" i="1" s="1" a="1"/>
  <c r="U826" i="1" s="1"/>
  <c r="Q827" i="1"/>
  <c r="U827" i="1" s="1" a="1"/>
  <c r="U827" i="1" s="1"/>
  <c r="Q828" i="1"/>
  <c r="U828" i="1" s="1" a="1"/>
  <c r="U828" i="1" s="1"/>
  <c r="Q829" i="1"/>
  <c r="U829" i="1" s="1" a="1"/>
  <c r="U829" i="1" s="1"/>
  <c r="Q830" i="1"/>
  <c r="U830" i="1" s="1" a="1"/>
  <c r="U830" i="1" s="1"/>
  <c r="Q831" i="1"/>
  <c r="U831" i="1" s="1" a="1"/>
  <c r="U831" i="1" s="1"/>
  <c r="Q832" i="1"/>
  <c r="U832" i="1" s="1" a="1"/>
  <c r="U832" i="1" s="1"/>
  <c r="Q833" i="1"/>
  <c r="U833" i="1" s="1" a="1"/>
  <c r="U833" i="1" s="1"/>
  <c r="Q834" i="1"/>
  <c r="U834" i="1" s="1" a="1"/>
  <c r="U834" i="1" s="1"/>
  <c r="Q835" i="1"/>
  <c r="U835" i="1" s="1" a="1"/>
  <c r="U835" i="1" s="1"/>
  <c r="Q836" i="1"/>
  <c r="U836" i="1" s="1" a="1"/>
  <c r="U836" i="1" s="1"/>
  <c r="Q837" i="1"/>
  <c r="U837" i="1" s="1" a="1"/>
  <c r="U837" i="1" s="1"/>
  <c r="Q838" i="1"/>
  <c r="U838" i="1" s="1" a="1"/>
  <c r="U838" i="1" s="1"/>
  <c r="Q839" i="1"/>
  <c r="U839" i="1" s="1" a="1"/>
  <c r="U839" i="1" s="1"/>
  <c r="Q840" i="1"/>
  <c r="U840" i="1" s="1" a="1"/>
  <c r="U840" i="1" s="1"/>
  <c r="Q841" i="1"/>
  <c r="U841" i="1" s="1" a="1"/>
  <c r="U841" i="1" s="1"/>
  <c r="Q842" i="1"/>
  <c r="U842" i="1" s="1" a="1"/>
  <c r="U842" i="1" s="1"/>
  <c r="Q843" i="1"/>
  <c r="U843" i="1" s="1" a="1"/>
  <c r="U843" i="1" s="1"/>
  <c r="Q844" i="1"/>
  <c r="U844" i="1" s="1" a="1"/>
  <c r="U844" i="1" s="1"/>
  <c r="Q845" i="1"/>
  <c r="U845" i="1" s="1" a="1"/>
  <c r="U845" i="1" s="1"/>
  <c r="Q846" i="1"/>
  <c r="U846" i="1" s="1" a="1"/>
  <c r="U846" i="1" s="1"/>
  <c r="Q847" i="1"/>
  <c r="U847" i="1" s="1" a="1"/>
  <c r="U847" i="1" s="1"/>
  <c r="Q848" i="1"/>
  <c r="U848" i="1" s="1" a="1"/>
  <c r="U848" i="1" s="1"/>
  <c r="Q849" i="1"/>
  <c r="U849" i="1" s="1" a="1"/>
  <c r="U849" i="1" s="1"/>
  <c r="Q850" i="1"/>
  <c r="U850" i="1" s="1" a="1"/>
  <c r="U850" i="1" s="1"/>
  <c r="Q851" i="1"/>
  <c r="U851" i="1" s="1" a="1"/>
  <c r="U851" i="1" s="1"/>
  <c r="Q852" i="1"/>
  <c r="U852" i="1" s="1" a="1"/>
  <c r="U852" i="1" s="1"/>
  <c r="Q853" i="1"/>
  <c r="U853" i="1" s="1" a="1"/>
  <c r="U853" i="1" s="1"/>
  <c r="Q854" i="1"/>
  <c r="U854" i="1" s="1" a="1"/>
  <c r="U854" i="1" s="1"/>
  <c r="Q855" i="1"/>
  <c r="U855" i="1" s="1" a="1"/>
  <c r="U855" i="1" s="1"/>
  <c r="Q856" i="1"/>
  <c r="U856" i="1" s="1" a="1"/>
  <c r="U856" i="1" s="1"/>
  <c r="Q857" i="1"/>
  <c r="U857" i="1" s="1" a="1"/>
  <c r="U857" i="1" s="1"/>
  <c r="Q858" i="1"/>
  <c r="U858" i="1" s="1" a="1"/>
  <c r="U858" i="1" s="1"/>
  <c r="Q859" i="1"/>
  <c r="U859" i="1" s="1" a="1"/>
  <c r="U859" i="1" s="1"/>
  <c r="Q860" i="1"/>
  <c r="U860" i="1" s="1" a="1"/>
  <c r="U860" i="1" s="1"/>
  <c r="Q861" i="1"/>
  <c r="U861" i="1" s="1" a="1"/>
  <c r="U861" i="1" s="1"/>
  <c r="Q862" i="1"/>
  <c r="U862" i="1" s="1" a="1"/>
  <c r="U862" i="1" s="1"/>
  <c r="Q863" i="1"/>
  <c r="U863" i="1" s="1" a="1"/>
  <c r="U863" i="1" s="1"/>
  <c r="Q864" i="1"/>
  <c r="U864" i="1" s="1" a="1"/>
  <c r="U864" i="1" s="1"/>
  <c r="Q865" i="1"/>
  <c r="U865" i="1" s="1" a="1"/>
  <c r="U865" i="1" s="1"/>
  <c r="Q866" i="1"/>
  <c r="U866" i="1" s="1" a="1"/>
  <c r="U866" i="1" s="1"/>
  <c r="Q867" i="1"/>
  <c r="U867" i="1" s="1" a="1"/>
  <c r="U867" i="1" s="1"/>
  <c r="Q868" i="1"/>
  <c r="U868" i="1" s="1" a="1"/>
  <c r="U868" i="1" s="1"/>
  <c r="Q869" i="1"/>
  <c r="U869" i="1" s="1" a="1"/>
  <c r="U869" i="1" s="1"/>
  <c r="Q870" i="1"/>
  <c r="U870" i="1" s="1" a="1"/>
  <c r="U870" i="1" s="1"/>
  <c r="Q871" i="1"/>
  <c r="U871" i="1" s="1" a="1"/>
  <c r="U871" i="1" s="1"/>
  <c r="Q872" i="1"/>
  <c r="U872" i="1" s="1" a="1"/>
  <c r="U872" i="1" s="1"/>
  <c r="Q873" i="1"/>
  <c r="U873" i="1" s="1" a="1"/>
  <c r="U873" i="1" s="1"/>
  <c r="Q874" i="1"/>
  <c r="U874" i="1" s="1" a="1"/>
  <c r="U874" i="1" s="1"/>
  <c r="Q875" i="1"/>
  <c r="U875" i="1" s="1" a="1"/>
  <c r="U875" i="1" s="1"/>
  <c r="Q876" i="1"/>
  <c r="U876" i="1" s="1" a="1"/>
  <c r="U876" i="1" s="1"/>
  <c r="Q877" i="1"/>
  <c r="U877" i="1" s="1" a="1"/>
  <c r="U877" i="1" s="1"/>
  <c r="Q878" i="1"/>
  <c r="U878" i="1" s="1" a="1"/>
  <c r="U878" i="1" s="1"/>
  <c r="Q879" i="1"/>
  <c r="U879" i="1" s="1" a="1"/>
  <c r="U879" i="1" s="1"/>
  <c r="Q880" i="1"/>
  <c r="U880" i="1" s="1" a="1"/>
  <c r="U880" i="1" s="1"/>
  <c r="Q881" i="1"/>
  <c r="U881" i="1" s="1" a="1"/>
  <c r="U881" i="1" s="1"/>
  <c r="Q882" i="1"/>
  <c r="U882" i="1" s="1" a="1"/>
  <c r="U882" i="1" s="1"/>
  <c r="Q883" i="1"/>
  <c r="U883" i="1" s="1" a="1"/>
  <c r="U883" i="1" s="1"/>
  <c r="Q884" i="1"/>
  <c r="U884" i="1" s="1" a="1"/>
  <c r="U884" i="1" s="1"/>
  <c r="Q885" i="1"/>
  <c r="U885" i="1" s="1" a="1"/>
  <c r="U885" i="1" s="1"/>
  <c r="Q886" i="1"/>
  <c r="U886" i="1" s="1" a="1"/>
  <c r="U886" i="1" s="1"/>
  <c r="Q887" i="1"/>
  <c r="U887" i="1" s="1" a="1"/>
  <c r="U887" i="1" s="1"/>
  <c r="Q888" i="1"/>
  <c r="U888" i="1" s="1" a="1"/>
  <c r="U888" i="1" s="1"/>
  <c r="Q889" i="1"/>
  <c r="U889" i="1" s="1" a="1"/>
  <c r="U889" i="1" s="1"/>
  <c r="Q890" i="1"/>
  <c r="U890" i="1" s="1" a="1"/>
  <c r="U890" i="1" s="1"/>
  <c r="Q891" i="1"/>
  <c r="U891" i="1" s="1" a="1"/>
  <c r="U891" i="1" s="1"/>
  <c r="Q892" i="1"/>
  <c r="U892" i="1" s="1" a="1"/>
  <c r="U892" i="1" s="1"/>
  <c r="Q893" i="1"/>
  <c r="U893" i="1" s="1" a="1"/>
  <c r="U893" i="1" s="1"/>
  <c r="Q894" i="1"/>
  <c r="U894" i="1" s="1" a="1"/>
  <c r="U894" i="1" s="1"/>
  <c r="Q895" i="1"/>
  <c r="U895" i="1" s="1" a="1"/>
  <c r="U895" i="1" s="1"/>
  <c r="Q896" i="1"/>
  <c r="U896" i="1" s="1" a="1"/>
  <c r="U896" i="1" s="1"/>
  <c r="Q897" i="1"/>
  <c r="U897" i="1" s="1" a="1"/>
  <c r="U897" i="1" s="1"/>
  <c r="Q898" i="1"/>
  <c r="U898" i="1" s="1" a="1"/>
  <c r="U898" i="1" s="1"/>
  <c r="Q899" i="1"/>
  <c r="U899" i="1" s="1" a="1"/>
  <c r="U899" i="1" s="1"/>
  <c r="Q900" i="1"/>
  <c r="U900" i="1" s="1" a="1"/>
  <c r="U900" i="1" s="1"/>
  <c r="Q901" i="1"/>
  <c r="U901" i="1" s="1" a="1"/>
  <c r="U901" i="1" s="1"/>
  <c r="Q902" i="1"/>
  <c r="U902" i="1" s="1" a="1"/>
  <c r="U902" i="1" s="1"/>
  <c r="Q903" i="1"/>
  <c r="U903" i="1" s="1" a="1"/>
  <c r="U903" i="1" s="1"/>
  <c r="Q904" i="1"/>
  <c r="U904" i="1" s="1" a="1"/>
  <c r="U904" i="1" s="1"/>
  <c r="Q905" i="1"/>
  <c r="U905" i="1" s="1" a="1"/>
  <c r="U905" i="1" s="1"/>
  <c r="Q906" i="1"/>
  <c r="U906" i="1" s="1" a="1"/>
  <c r="U906" i="1" s="1"/>
  <c r="Q907" i="1"/>
  <c r="U907" i="1" s="1" a="1"/>
  <c r="U907" i="1" s="1"/>
  <c r="Q908" i="1"/>
  <c r="U908" i="1" s="1" a="1"/>
  <c r="U908" i="1" s="1"/>
  <c r="Q909" i="1"/>
  <c r="U909" i="1" s="1" a="1"/>
  <c r="U909" i="1" s="1"/>
  <c r="Q910" i="1"/>
  <c r="U910" i="1" s="1" a="1"/>
  <c r="U910" i="1" s="1"/>
  <c r="Q911" i="1"/>
  <c r="U911" i="1" s="1" a="1"/>
  <c r="U911" i="1" s="1"/>
  <c r="Q912" i="1"/>
  <c r="U912" i="1" s="1" a="1"/>
  <c r="U912" i="1" s="1"/>
  <c r="Q913" i="1"/>
  <c r="U913" i="1" s="1" a="1"/>
  <c r="U913" i="1" s="1"/>
  <c r="Q914" i="1"/>
  <c r="U914" i="1" s="1" a="1"/>
  <c r="U914" i="1" s="1"/>
  <c r="Q915" i="1"/>
  <c r="U915" i="1" s="1" a="1"/>
  <c r="U915" i="1" s="1"/>
  <c r="Q916" i="1"/>
  <c r="U916" i="1" s="1" a="1"/>
  <c r="U916" i="1" s="1"/>
  <c r="Q917" i="1"/>
  <c r="U917" i="1" s="1" a="1"/>
  <c r="U917" i="1" s="1"/>
  <c r="Q918" i="1"/>
  <c r="U918" i="1" s="1" a="1"/>
  <c r="U918" i="1" s="1"/>
  <c r="Q919" i="1"/>
  <c r="U919" i="1" s="1" a="1"/>
  <c r="U919" i="1" s="1"/>
  <c r="Q920" i="1"/>
  <c r="U920" i="1" s="1" a="1"/>
  <c r="U920" i="1" s="1"/>
  <c r="Q921" i="1"/>
  <c r="U921" i="1" s="1" a="1"/>
  <c r="U921" i="1" s="1"/>
  <c r="Q922" i="1"/>
  <c r="U922" i="1" s="1" a="1"/>
  <c r="U922" i="1" s="1"/>
  <c r="Q923" i="1"/>
  <c r="U923" i="1" s="1" a="1"/>
  <c r="U923" i="1" s="1"/>
  <c r="Q924" i="1"/>
  <c r="U924" i="1" s="1" a="1"/>
  <c r="U924" i="1" s="1"/>
  <c r="Q925" i="1"/>
  <c r="U925" i="1" s="1" a="1"/>
  <c r="U925" i="1" s="1"/>
  <c r="Q926" i="1"/>
  <c r="U926" i="1" s="1" a="1"/>
  <c r="U926" i="1" s="1"/>
  <c r="Q927" i="1"/>
  <c r="U927" i="1" s="1" a="1"/>
  <c r="U927" i="1" s="1"/>
  <c r="Q928" i="1"/>
  <c r="U928" i="1" s="1" a="1"/>
  <c r="U928" i="1" s="1"/>
  <c r="Q929" i="1"/>
  <c r="U929" i="1" s="1" a="1"/>
  <c r="U929" i="1" s="1"/>
  <c r="Q930" i="1"/>
  <c r="U930" i="1" s="1" a="1"/>
  <c r="U930" i="1" s="1"/>
  <c r="Q931" i="1"/>
  <c r="U931" i="1" s="1" a="1"/>
  <c r="U931" i="1" s="1"/>
  <c r="Q932" i="1"/>
  <c r="U932" i="1" s="1" a="1"/>
  <c r="U932" i="1" s="1"/>
  <c r="Q933" i="1"/>
  <c r="U933" i="1" s="1" a="1"/>
  <c r="U933" i="1" s="1"/>
  <c r="Q934" i="1"/>
  <c r="U934" i="1" s="1" a="1"/>
  <c r="U934" i="1" s="1"/>
  <c r="Q935" i="1"/>
  <c r="U935" i="1" s="1" a="1"/>
  <c r="U935" i="1" s="1"/>
  <c r="Q936" i="1"/>
  <c r="U936" i="1" s="1" a="1"/>
  <c r="U936" i="1" s="1"/>
  <c r="Q937" i="1"/>
  <c r="U937" i="1" s="1" a="1"/>
  <c r="U937" i="1" s="1"/>
  <c r="Q938" i="1"/>
  <c r="U938" i="1" s="1" a="1"/>
  <c r="U938" i="1" s="1"/>
  <c r="Q939" i="1"/>
  <c r="U939" i="1" s="1" a="1"/>
  <c r="U939" i="1" s="1"/>
  <c r="Q940" i="1"/>
  <c r="U940" i="1" s="1" a="1"/>
  <c r="U940" i="1" s="1"/>
  <c r="Q941" i="1"/>
  <c r="U941" i="1" s="1" a="1"/>
  <c r="U941" i="1" s="1"/>
  <c r="Q942" i="1"/>
  <c r="U942" i="1" s="1" a="1"/>
  <c r="U942" i="1" s="1"/>
  <c r="Q943" i="1"/>
  <c r="U943" i="1" s="1" a="1"/>
  <c r="U943" i="1" s="1"/>
  <c r="Q944" i="1"/>
  <c r="U944" i="1" s="1" a="1"/>
  <c r="U944" i="1" s="1"/>
  <c r="Q945" i="1"/>
  <c r="U945" i="1" s="1" a="1"/>
  <c r="U945" i="1" s="1"/>
  <c r="Q946" i="1"/>
  <c r="U946" i="1" s="1" a="1"/>
  <c r="U946" i="1" s="1"/>
  <c r="Q947" i="1"/>
  <c r="U947" i="1" s="1" a="1"/>
  <c r="U947" i="1" s="1"/>
  <c r="Q948" i="1"/>
  <c r="U948" i="1" s="1" a="1"/>
  <c r="U948" i="1" s="1"/>
  <c r="Q949" i="1"/>
  <c r="U949" i="1" s="1" a="1"/>
  <c r="U949" i="1" s="1"/>
  <c r="Q950" i="1"/>
  <c r="U950" i="1" s="1" a="1"/>
  <c r="U950" i="1" s="1"/>
  <c r="Q951" i="1"/>
  <c r="U951" i="1" s="1" a="1"/>
  <c r="U951" i="1" s="1"/>
  <c r="Q952" i="1"/>
  <c r="U952" i="1" s="1" a="1"/>
  <c r="U952" i="1" s="1"/>
  <c r="Q953" i="1"/>
  <c r="U953" i="1" s="1" a="1"/>
  <c r="U953" i="1" s="1"/>
  <c r="Q954" i="1"/>
  <c r="U954" i="1" s="1" a="1"/>
  <c r="U954" i="1" s="1"/>
  <c r="Q955" i="1"/>
  <c r="U955" i="1" s="1" a="1"/>
  <c r="U955" i="1" s="1"/>
  <c r="Q956" i="1"/>
  <c r="U956" i="1" s="1" a="1"/>
  <c r="U956" i="1" s="1"/>
  <c r="Q957" i="1"/>
  <c r="U957" i="1" s="1" a="1"/>
  <c r="U957" i="1" s="1"/>
  <c r="Q958" i="1"/>
  <c r="U958" i="1" s="1" a="1"/>
  <c r="U958" i="1" s="1"/>
  <c r="Q959" i="1"/>
  <c r="U959" i="1" s="1" a="1"/>
  <c r="U959" i="1" s="1"/>
  <c r="Q960" i="1"/>
  <c r="U960" i="1" s="1" a="1"/>
  <c r="U960" i="1" s="1"/>
  <c r="Q961" i="1"/>
  <c r="U961" i="1" s="1" a="1"/>
  <c r="U961" i="1" s="1"/>
  <c r="Q962" i="1"/>
  <c r="U962" i="1" s="1" a="1"/>
  <c r="U962" i="1" s="1"/>
  <c r="Q963" i="1"/>
  <c r="U963" i="1" s="1" a="1"/>
  <c r="U963" i="1" s="1"/>
  <c r="Q964" i="1"/>
  <c r="U964" i="1" s="1" a="1"/>
  <c r="U964" i="1" s="1"/>
  <c r="Q965" i="1"/>
  <c r="U965" i="1" s="1" a="1"/>
  <c r="U965" i="1" s="1"/>
  <c r="Q966" i="1"/>
  <c r="U966" i="1" s="1" a="1"/>
  <c r="U966" i="1" s="1"/>
  <c r="Q967" i="1"/>
  <c r="U967" i="1" s="1" a="1"/>
  <c r="U967" i="1" s="1"/>
  <c r="Q968" i="1"/>
  <c r="U968" i="1" s="1" a="1"/>
  <c r="U968" i="1" s="1"/>
  <c r="Q969" i="1"/>
  <c r="U969" i="1" s="1" a="1"/>
  <c r="U969" i="1" s="1"/>
  <c r="Q970" i="1"/>
  <c r="U970" i="1" s="1" a="1"/>
  <c r="U970" i="1" s="1"/>
  <c r="Q971" i="1"/>
  <c r="U971" i="1" s="1" a="1"/>
  <c r="U971" i="1" s="1"/>
  <c r="Q972" i="1"/>
  <c r="U972" i="1" s="1" a="1"/>
  <c r="U972" i="1" s="1"/>
  <c r="Q973" i="1"/>
  <c r="U973" i="1" s="1" a="1"/>
  <c r="U973" i="1" s="1"/>
  <c r="Q974" i="1"/>
  <c r="U974" i="1" s="1" a="1"/>
  <c r="U974" i="1" s="1"/>
  <c r="Q975" i="1"/>
  <c r="U975" i="1" s="1" a="1"/>
  <c r="U975" i="1" s="1"/>
  <c r="Q976" i="1"/>
  <c r="U976" i="1" s="1" a="1"/>
  <c r="U976" i="1" s="1"/>
  <c r="Q977" i="1"/>
  <c r="U977" i="1" s="1" a="1"/>
  <c r="U977" i="1" s="1"/>
  <c r="Q978" i="1"/>
  <c r="U978" i="1" s="1" a="1"/>
  <c r="U978" i="1" s="1"/>
  <c r="Q979" i="1"/>
  <c r="U979" i="1" s="1" a="1"/>
  <c r="U979" i="1" s="1"/>
  <c r="Q980" i="1"/>
  <c r="U980" i="1" s="1" a="1"/>
  <c r="U980" i="1" s="1"/>
  <c r="Q981" i="1"/>
  <c r="U981" i="1" s="1" a="1"/>
  <c r="U981" i="1" s="1"/>
  <c r="Q982" i="1"/>
  <c r="U982" i="1" s="1" a="1"/>
  <c r="U982" i="1" s="1"/>
  <c r="Q983" i="1"/>
  <c r="U983" i="1" s="1" a="1"/>
  <c r="U983" i="1" s="1"/>
  <c r="Q984" i="1"/>
  <c r="U984" i="1" s="1" a="1"/>
  <c r="U984" i="1" s="1"/>
  <c r="Q985" i="1"/>
  <c r="U985" i="1" s="1" a="1"/>
  <c r="U985" i="1" s="1"/>
  <c r="Q986" i="1"/>
  <c r="U986" i="1" s="1" a="1"/>
  <c r="U986" i="1" s="1"/>
  <c r="Q987" i="1"/>
  <c r="U987" i="1" s="1" a="1"/>
  <c r="U987" i="1" s="1"/>
  <c r="Q988" i="1"/>
  <c r="U988" i="1" s="1" a="1"/>
  <c r="U988" i="1" s="1"/>
  <c r="Q989" i="1"/>
  <c r="U989" i="1" s="1" a="1"/>
  <c r="U989" i="1" s="1"/>
  <c r="Q990" i="1"/>
  <c r="U990" i="1" s="1" a="1"/>
  <c r="U990" i="1" s="1"/>
  <c r="Q991" i="1"/>
  <c r="U991" i="1" s="1" a="1"/>
  <c r="U991" i="1" s="1"/>
  <c r="Q992" i="1"/>
  <c r="U992" i="1" s="1" a="1"/>
  <c r="U992" i="1" s="1"/>
  <c r="Q993" i="1"/>
  <c r="U993" i="1" s="1" a="1"/>
  <c r="U993" i="1" s="1"/>
  <c r="Q994" i="1"/>
  <c r="U994" i="1" s="1" a="1"/>
  <c r="U994" i="1" s="1"/>
  <c r="Q995" i="1"/>
  <c r="U995" i="1" s="1" a="1"/>
  <c r="U995" i="1" s="1"/>
  <c r="Q996" i="1"/>
  <c r="U996" i="1" s="1" a="1"/>
  <c r="U996" i="1" s="1"/>
  <c r="Q997" i="1"/>
  <c r="U997" i="1" s="1" a="1"/>
  <c r="U997" i="1" s="1"/>
  <c r="Q998" i="1"/>
  <c r="U998" i="1" s="1" a="1"/>
  <c r="U998" i="1" s="1"/>
  <c r="Q999" i="1"/>
  <c r="U999" i="1" s="1" a="1"/>
  <c r="U999" i="1" s="1"/>
  <c r="Q1000" i="1"/>
  <c r="U1000" i="1" s="1" a="1"/>
  <c r="U1000" i="1" s="1"/>
  <c r="Q1001" i="1"/>
  <c r="U1001" i="1" s="1" a="1"/>
  <c r="U1001" i="1" s="1"/>
  <c r="Q1002" i="1"/>
  <c r="U1002" i="1" s="1" a="1"/>
  <c r="U1002" i="1" s="1"/>
  <c r="Q1003" i="1"/>
  <c r="U1003" i="1" s="1" a="1"/>
  <c r="U1003" i="1" s="1"/>
  <c r="Q1004" i="1"/>
  <c r="U1004" i="1" s="1" a="1"/>
  <c r="U1004" i="1" s="1"/>
  <c r="Q1005" i="1"/>
  <c r="U1005" i="1" s="1" a="1"/>
  <c r="U1005" i="1" s="1"/>
  <c r="Q1006" i="1"/>
  <c r="U1006" i="1" s="1" a="1"/>
  <c r="U1006" i="1" s="1"/>
  <c r="Q1007" i="1"/>
  <c r="U1007" i="1" s="1" a="1"/>
  <c r="U1007" i="1" s="1"/>
  <c r="Q1008" i="1"/>
  <c r="U1008" i="1" s="1" a="1"/>
  <c r="U1008" i="1" s="1"/>
  <c r="Q1009" i="1"/>
  <c r="U1009" i="1" s="1" a="1"/>
  <c r="U1009" i="1" s="1"/>
  <c r="Q1010" i="1"/>
  <c r="U1010" i="1" s="1" a="1"/>
  <c r="U1010" i="1" s="1"/>
  <c r="Q1011" i="1"/>
  <c r="U1011" i="1" s="1" a="1"/>
  <c r="U1011" i="1" s="1"/>
  <c r="Q1012" i="1"/>
  <c r="U1012" i="1" s="1" a="1"/>
  <c r="U1012" i="1" s="1"/>
  <c r="Q1013" i="1"/>
  <c r="U1013" i="1" s="1" a="1"/>
  <c r="U1013" i="1" s="1"/>
  <c r="Q1014" i="1"/>
  <c r="U1014" i="1" s="1" a="1"/>
  <c r="U1014" i="1" s="1"/>
  <c r="Q1015" i="1"/>
  <c r="U1015" i="1" s="1" a="1"/>
  <c r="U1015" i="1" s="1"/>
  <c r="Q1016" i="1"/>
  <c r="U1016" i="1" s="1" a="1"/>
  <c r="U1016" i="1" s="1"/>
  <c r="Q1017" i="1"/>
  <c r="U1017" i="1" s="1" a="1"/>
  <c r="U1017" i="1" s="1"/>
  <c r="Q1018" i="1"/>
  <c r="U1018" i="1" s="1" a="1"/>
  <c r="U1018" i="1" s="1"/>
  <c r="Q1019" i="1"/>
  <c r="U1019" i="1" s="1" a="1"/>
  <c r="U1019" i="1" s="1"/>
  <c r="Q1020" i="1"/>
  <c r="U1020" i="1" s="1" a="1"/>
  <c r="U1020" i="1" s="1"/>
  <c r="Q1021" i="1"/>
  <c r="U1021" i="1" s="1" a="1"/>
  <c r="U1021" i="1" s="1"/>
  <c r="Q1022" i="1"/>
  <c r="U1022" i="1" s="1" a="1"/>
  <c r="U1022" i="1" s="1"/>
  <c r="Q1023" i="1"/>
  <c r="U1023" i="1" s="1" a="1"/>
  <c r="U1023" i="1" s="1"/>
  <c r="Q1024" i="1"/>
  <c r="U1024" i="1" s="1" a="1"/>
  <c r="U1024" i="1" s="1"/>
  <c r="Q1025" i="1"/>
  <c r="U1025" i="1" s="1" a="1"/>
  <c r="U1025" i="1" s="1"/>
  <c r="Q1026" i="1"/>
  <c r="U1026" i="1" s="1" a="1"/>
  <c r="U1026" i="1" s="1"/>
  <c r="Q1027" i="1"/>
  <c r="U1027" i="1" s="1" a="1"/>
  <c r="U1027" i="1" s="1"/>
  <c r="Q1028" i="1"/>
  <c r="U1028" i="1" s="1" a="1"/>
  <c r="U1028" i="1" s="1"/>
  <c r="Q1029" i="1"/>
  <c r="U1029" i="1" s="1" a="1"/>
  <c r="U1029" i="1" s="1"/>
  <c r="Q1030" i="1"/>
  <c r="U1030" i="1" s="1" a="1"/>
  <c r="U1030" i="1" s="1"/>
  <c r="Q1031" i="1"/>
  <c r="U1031" i="1" s="1" a="1"/>
  <c r="U1031" i="1" s="1"/>
  <c r="Q1032" i="1"/>
  <c r="U1032" i="1" s="1" a="1"/>
  <c r="U1032" i="1" s="1"/>
  <c r="Q1033" i="1"/>
  <c r="U1033" i="1" s="1" a="1"/>
  <c r="U1033" i="1" s="1"/>
  <c r="Q1034" i="1"/>
  <c r="U1034" i="1" s="1" a="1"/>
  <c r="U1034" i="1" s="1"/>
  <c r="Q1035" i="1"/>
  <c r="U1035" i="1" s="1" a="1"/>
  <c r="U1035" i="1" s="1"/>
  <c r="Q1036" i="1"/>
  <c r="U1036" i="1" s="1" a="1"/>
  <c r="U1036" i="1" s="1"/>
  <c r="Q1037" i="1"/>
  <c r="U1037" i="1" s="1" a="1"/>
  <c r="U1037" i="1" s="1"/>
  <c r="Q1038" i="1"/>
  <c r="U1038" i="1" s="1" a="1"/>
  <c r="U1038" i="1" s="1"/>
  <c r="Q1039" i="1"/>
  <c r="U1039" i="1" s="1" a="1"/>
  <c r="U1039" i="1" s="1"/>
  <c r="Q1040" i="1"/>
  <c r="U1040" i="1" s="1" a="1"/>
  <c r="U1040" i="1" s="1"/>
  <c r="Q1041" i="1"/>
  <c r="U1041" i="1" s="1" a="1"/>
  <c r="U1041" i="1" s="1"/>
  <c r="Q1042" i="1"/>
  <c r="U1042" i="1" s="1" a="1"/>
  <c r="U1042" i="1" s="1"/>
  <c r="Q1043" i="1"/>
  <c r="U1043" i="1" s="1" a="1"/>
  <c r="U1043" i="1" s="1"/>
  <c r="Q1044" i="1"/>
  <c r="U1044" i="1" s="1" a="1"/>
  <c r="U1044" i="1" s="1"/>
  <c r="Q1045" i="1"/>
  <c r="U1045" i="1" s="1" a="1"/>
  <c r="U1045" i="1" s="1"/>
  <c r="Q1046" i="1"/>
  <c r="U1046" i="1" s="1" a="1"/>
  <c r="U1046" i="1" s="1"/>
  <c r="Q1047" i="1"/>
  <c r="U1047" i="1" s="1" a="1"/>
  <c r="U1047" i="1" s="1"/>
  <c r="Q1048" i="1"/>
  <c r="U1048" i="1" s="1" a="1"/>
  <c r="U1048" i="1" s="1"/>
  <c r="Q1049" i="1"/>
  <c r="U1049" i="1" s="1" a="1"/>
  <c r="U1049" i="1" s="1"/>
  <c r="Q1050" i="1"/>
  <c r="U1050" i="1" s="1" a="1"/>
  <c r="U1050" i="1" s="1"/>
  <c r="Q1051" i="1"/>
  <c r="U1051" i="1" s="1" a="1"/>
  <c r="U1051" i="1" s="1"/>
  <c r="Q1052" i="1"/>
  <c r="U1052" i="1" s="1" a="1"/>
  <c r="U1052" i="1" s="1"/>
  <c r="Q1053" i="1"/>
  <c r="U1053" i="1" s="1" a="1"/>
  <c r="U1053" i="1" s="1"/>
  <c r="Q1054" i="1"/>
  <c r="U1054" i="1" s="1" a="1"/>
  <c r="U1054" i="1" s="1"/>
  <c r="Q1055" i="1"/>
  <c r="U1055" i="1" s="1" a="1"/>
  <c r="U1055" i="1" s="1"/>
  <c r="Q1056" i="1"/>
  <c r="U1056" i="1" s="1" a="1"/>
  <c r="U1056" i="1" s="1"/>
  <c r="Q1057" i="1"/>
  <c r="U1057" i="1" s="1" a="1"/>
  <c r="U1057" i="1" s="1"/>
  <c r="Q1058" i="1"/>
  <c r="U1058" i="1" s="1" a="1"/>
  <c r="U1058" i="1" s="1"/>
  <c r="Q1059" i="1"/>
  <c r="U1059" i="1" s="1" a="1"/>
  <c r="U1059" i="1" s="1"/>
  <c r="Q1060" i="1"/>
  <c r="U1060" i="1" s="1" a="1"/>
  <c r="U1060" i="1" s="1"/>
  <c r="Q1061" i="1"/>
  <c r="U1061" i="1" s="1" a="1"/>
  <c r="U1061" i="1" s="1"/>
  <c r="Q1062" i="1"/>
  <c r="U1062" i="1" s="1" a="1"/>
  <c r="U1062" i="1" s="1"/>
  <c r="Q1063" i="1"/>
  <c r="U1063" i="1" s="1" a="1"/>
  <c r="U1063" i="1" s="1"/>
  <c r="Q1064" i="1"/>
  <c r="U1064" i="1" s="1" a="1"/>
  <c r="U1064" i="1" s="1"/>
  <c r="Q1065" i="1"/>
  <c r="U1065" i="1" s="1" a="1"/>
  <c r="U1065" i="1" s="1"/>
  <c r="Q1066" i="1"/>
  <c r="U1066" i="1" s="1" a="1"/>
  <c r="U1066" i="1" s="1"/>
  <c r="Q1067" i="1"/>
  <c r="U1067" i="1" s="1" a="1"/>
  <c r="U1067" i="1" s="1"/>
  <c r="Q1068" i="1"/>
  <c r="U1068" i="1" s="1" a="1"/>
  <c r="U1068" i="1" s="1"/>
  <c r="Q1069" i="1"/>
  <c r="U1069" i="1" s="1" a="1"/>
  <c r="U1069" i="1" s="1"/>
  <c r="Q1070" i="1"/>
  <c r="U1070" i="1" s="1" a="1"/>
  <c r="U1070" i="1" s="1"/>
  <c r="Q1071" i="1"/>
  <c r="U1071" i="1" s="1" a="1"/>
  <c r="U1071" i="1" s="1"/>
  <c r="Q1072" i="1"/>
  <c r="U1072" i="1" s="1" a="1"/>
  <c r="U1072" i="1" s="1"/>
  <c r="Q1073" i="1"/>
  <c r="U1073" i="1" s="1" a="1"/>
  <c r="U1073" i="1" s="1"/>
  <c r="Q1074" i="1"/>
  <c r="U1074" i="1" s="1" a="1"/>
  <c r="U1074" i="1" s="1"/>
  <c r="Q1075" i="1"/>
  <c r="U1075" i="1" s="1" a="1"/>
  <c r="U1075" i="1" s="1"/>
  <c r="Q1076" i="1"/>
  <c r="U1076" i="1" s="1" a="1"/>
  <c r="U1076" i="1" s="1"/>
  <c r="Q1077" i="1"/>
  <c r="U1077" i="1" s="1" a="1"/>
  <c r="U1077" i="1" s="1"/>
  <c r="Q1078" i="1"/>
  <c r="U1078" i="1" s="1" a="1"/>
  <c r="U1078" i="1" s="1"/>
  <c r="Q1079" i="1"/>
  <c r="U1079" i="1" s="1" a="1"/>
  <c r="U1079" i="1" s="1"/>
  <c r="Q1080" i="1"/>
  <c r="U1080" i="1" s="1" a="1"/>
  <c r="U1080" i="1" s="1"/>
  <c r="Q1081" i="1"/>
  <c r="U1081" i="1" s="1" a="1"/>
  <c r="U1081" i="1" s="1"/>
  <c r="Q1082" i="1"/>
  <c r="U1082" i="1" s="1" a="1"/>
  <c r="U1082" i="1" s="1"/>
  <c r="Q1083" i="1"/>
  <c r="U1083" i="1" s="1" a="1"/>
  <c r="U1083" i="1" s="1"/>
  <c r="Q1084" i="1"/>
  <c r="U1084" i="1" s="1" a="1"/>
  <c r="U1084" i="1" s="1"/>
  <c r="Q1085" i="1"/>
  <c r="U1085" i="1" s="1" a="1"/>
  <c r="U1085" i="1" s="1"/>
  <c r="Q1086" i="1"/>
  <c r="U1086" i="1" s="1" a="1"/>
  <c r="U1086" i="1" s="1"/>
  <c r="Q1087" i="1"/>
  <c r="U1087" i="1" s="1" a="1"/>
  <c r="U1087" i="1" s="1"/>
  <c r="Q1088" i="1"/>
  <c r="U1088" i="1" s="1" a="1"/>
  <c r="U1088" i="1" s="1"/>
  <c r="Q1089" i="1"/>
  <c r="U1089" i="1" s="1" a="1"/>
  <c r="U1089" i="1" s="1"/>
  <c r="Q1090" i="1"/>
  <c r="U1090" i="1" s="1" a="1"/>
  <c r="U1090" i="1" s="1"/>
  <c r="Q1091" i="1"/>
  <c r="U1091" i="1" s="1" a="1"/>
  <c r="U1091" i="1" s="1"/>
  <c r="Q1092" i="1"/>
  <c r="U1092" i="1" s="1" a="1"/>
  <c r="U1092" i="1" s="1"/>
  <c r="Q1093" i="1"/>
  <c r="U1093" i="1" s="1" a="1"/>
  <c r="U1093" i="1" s="1"/>
  <c r="Q1094" i="1"/>
  <c r="U1094" i="1" s="1" a="1"/>
  <c r="U1094" i="1" s="1"/>
  <c r="Q1095" i="1"/>
  <c r="U1095" i="1" s="1" a="1"/>
  <c r="U1095" i="1" s="1"/>
  <c r="Q1096" i="1"/>
  <c r="U1096" i="1" s="1" a="1"/>
  <c r="U1096" i="1" s="1"/>
  <c r="Q1097" i="1"/>
  <c r="U1097" i="1" s="1" a="1"/>
  <c r="U1097" i="1" s="1"/>
  <c r="Q1098" i="1"/>
  <c r="U1098" i="1" s="1" a="1"/>
  <c r="U1098" i="1" s="1"/>
  <c r="Q1099" i="1"/>
  <c r="U1099" i="1" s="1" a="1"/>
  <c r="U1099" i="1" s="1"/>
  <c r="Q1100" i="1"/>
  <c r="U1100" i="1" s="1" a="1"/>
  <c r="U1100" i="1" s="1"/>
  <c r="Q1101" i="1"/>
  <c r="U1101" i="1" s="1" a="1"/>
  <c r="U1101" i="1" s="1"/>
  <c r="Q1102" i="1"/>
  <c r="U1102" i="1" s="1" a="1"/>
  <c r="U1102" i="1" s="1"/>
  <c r="Q1103" i="1"/>
  <c r="U1103" i="1" s="1" a="1"/>
  <c r="U1103" i="1" s="1"/>
  <c r="Q1104" i="1"/>
  <c r="U1104" i="1" s="1" a="1"/>
  <c r="U1104" i="1" s="1"/>
  <c r="Q1105" i="1"/>
  <c r="U1105" i="1" s="1" a="1"/>
  <c r="U1105" i="1" s="1"/>
  <c r="Q1106" i="1"/>
  <c r="U1106" i="1" s="1" a="1"/>
  <c r="U1106" i="1" s="1"/>
  <c r="Q1107" i="1"/>
  <c r="U1107" i="1" s="1" a="1"/>
  <c r="U1107" i="1" s="1"/>
  <c r="Q1108" i="1"/>
  <c r="U1108" i="1" s="1" a="1"/>
  <c r="U1108" i="1" s="1"/>
  <c r="Q1109" i="1"/>
  <c r="U1109" i="1" s="1" a="1"/>
  <c r="U1109" i="1" s="1"/>
  <c r="Q1110" i="1"/>
  <c r="U1110" i="1" s="1" a="1"/>
  <c r="U1110" i="1" s="1"/>
  <c r="Q1111" i="1"/>
  <c r="U1111" i="1" s="1" a="1"/>
  <c r="U1111" i="1" s="1"/>
  <c r="Q1112" i="1"/>
  <c r="U1112" i="1" s="1" a="1"/>
  <c r="U1112" i="1" s="1"/>
  <c r="Q1113" i="1"/>
  <c r="U1113" i="1" s="1" a="1"/>
  <c r="U1113" i="1" s="1"/>
  <c r="Q1114" i="1"/>
  <c r="U1114" i="1" s="1" a="1"/>
  <c r="U1114" i="1" s="1"/>
  <c r="Q1115" i="1"/>
  <c r="U1115" i="1" s="1" a="1"/>
  <c r="U1115" i="1" s="1"/>
  <c r="Q1116" i="1"/>
  <c r="U1116" i="1" s="1" a="1"/>
  <c r="U1116" i="1" s="1"/>
  <c r="Q1117" i="1"/>
  <c r="U1117" i="1" s="1" a="1"/>
  <c r="U1117" i="1" s="1"/>
  <c r="Q1118" i="1"/>
  <c r="U1118" i="1" s="1" a="1"/>
  <c r="U1118" i="1" s="1"/>
  <c r="Q1119" i="1"/>
  <c r="U1119" i="1" s="1" a="1"/>
  <c r="U1119" i="1" s="1"/>
  <c r="Q1120" i="1"/>
  <c r="U1120" i="1" s="1" a="1"/>
  <c r="U1120" i="1" s="1"/>
  <c r="Q1121" i="1"/>
  <c r="U1121" i="1" s="1" a="1"/>
  <c r="U1121" i="1" s="1"/>
  <c r="Q1122" i="1"/>
  <c r="U1122" i="1" s="1" a="1"/>
  <c r="U1122" i="1" s="1"/>
  <c r="Q1123" i="1"/>
  <c r="U1123" i="1" s="1" a="1"/>
  <c r="U1123" i="1" s="1"/>
  <c r="Q1124" i="1"/>
  <c r="U1124" i="1" s="1" a="1"/>
  <c r="U1124" i="1" s="1"/>
  <c r="Q1125" i="1"/>
  <c r="U1125" i="1" s="1" a="1"/>
  <c r="U1125" i="1" s="1"/>
  <c r="Q1126" i="1"/>
  <c r="U1126" i="1" s="1" a="1"/>
  <c r="U1126" i="1" s="1"/>
  <c r="Q1127" i="1"/>
  <c r="U1127" i="1" s="1" a="1"/>
  <c r="U1127" i="1" s="1"/>
  <c r="Q1128" i="1"/>
  <c r="U1128" i="1" s="1" a="1"/>
  <c r="U1128" i="1" s="1"/>
  <c r="Q1129" i="1"/>
  <c r="U1129" i="1" s="1" a="1"/>
  <c r="U1129" i="1" s="1"/>
  <c r="Q1130" i="1"/>
  <c r="U1130" i="1" s="1" a="1"/>
  <c r="U1130" i="1" s="1"/>
  <c r="Q1131" i="1"/>
  <c r="U1131" i="1" s="1" a="1"/>
  <c r="U1131" i="1" s="1"/>
  <c r="Q1132" i="1"/>
  <c r="U1132" i="1" s="1" a="1"/>
  <c r="U1132" i="1" s="1"/>
  <c r="Q1133" i="1"/>
  <c r="U1133" i="1" s="1" a="1"/>
  <c r="U1133" i="1" s="1"/>
  <c r="Q1134" i="1"/>
  <c r="U1134" i="1" s="1" a="1"/>
  <c r="U1134" i="1" s="1"/>
  <c r="Q1135" i="1"/>
  <c r="U1135" i="1" s="1" a="1"/>
  <c r="U1135" i="1" s="1"/>
  <c r="Q1136" i="1"/>
  <c r="U1136" i="1" s="1" a="1"/>
  <c r="U1136" i="1" s="1"/>
  <c r="Q1137" i="1"/>
  <c r="U1137" i="1" s="1" a="1"/>
  <c r="U1137" i="1" s="1"/>
  <c r="Q1138" i="1"/>
  <c r="U1138" i="1" s="1" a="1"/>
  <c r="U1138" i="1" s="1"/>
  <c r="Q1139" i="1"/>
  <c r="U1139" i="1" s="1" a="1"/>
  <c r="U1139" i="1" s="1"/>
  <c r="Q1140" i="1"/>
  <c r="U1140" i="1" s="1" a="1"/>
  <c r="U1140" i="1" s="1"/>
  <c r="Q1141" i="1"/>
  <c r="U1141" i="1" s="1" a="1"/>
  <c r="U1141" i="1" s="1"/>
  <c r="Q1142" i="1"/>
  <c r="U1142" i="1" s="1" a="1"/>
  <c r="U1142" i="1" s="1"/>
  <c r="Q1143" i="1"/>
  <c r="U1143" i="1" s="1" a="1"/>
  <c r="U1143" i="1" s="1"/>
  <c r="Q1144" i="1"/>
  <c r="U1144" i="1" s="1" a="1"/>
  <c r="U1144" i="1" s="1"/>
  <c r="Q1145" i="1"/>
  <c r="U1145" i="1" s="1" a="1"/>
  <c r="U1145" i="1" s="1"/>
  <c r="Q1146" i="1"/>
  <c r="U1146" i="1" s="1" a="1"/>
  <c r="U1146" i="1" s="1"/>
  <c r="Q1147" i="1"/>
  <c r="U1147" i="1" s="1" a="1"/>
  <c r="U1147" i="1" s="1"/>
  <c r="Q1148" i="1"/>
  <c r="U1148" i="1" s="1" a="1"/>
  <c r="U1148" i="1" s="1"/>
  <c r="Q1149" i="1"/>
  <c r="U1149" i="1" s="1" a="1"/>
  <c r="U1149" i="1" s="1"/>
  <c r="Q1150" i="1"/>
  <c r="U1150" i="1" s="1" a="1"/>
  <c r="U1150" i="1" s="1"/>
  <c r="Q1151" i="1"/>
  <c r="U1151" i="1" s="1" a="1"/>
  <c r="U1151" i="1" s="1"/>
  <c r="Q1152" i="1"/>
  <c r="U1152" i="1" s="1" a="1"/>
  <c r="U1152" i="1" s="1"/>
  <c r="Q1153" i="1"/>
  <c r="U1153" i="1" s="1" a="1"/>
  <c r="U1153" i="1" s="1"/>
  <c r="Q1154" i="1"/>
  <c r="U1154" i="1" s="1" a="1"/>
  <c r="U1154" i="1" s="1"/>
  <c r="Q1155" i="1"/>
  <c r="U1155" i="1" s="1" a="1"/>
  <c r="U1155" i="1" s="1"/>
  <c r="Q1156" i="1"/>
  <c r="U1156" i="1" s="1" a="1"/>
  <c r="U1156" i="1" s="1"/>
  <c r="Q1157" i="1"/>
  <c r="U1157" i="1" s="1" a="1"/>
  <c r="U1157" i="1" s="1"/>
  <c r="Q1158" i="1"/>
  <c r="U1158" i="1" s="1" a="1"/>
  <c r="U1158" i="1" s="1"/>
  <c r="Q1159" i="1"/>
  <c r="U1159" i="1" s="1" a="1"/>
  <c r="U1159" i="1" s="1"/>
  <c r="Q1160" i="1"/>
  <c r="U1160" i="1" s="1" a="1"/>
  <c r="U1160" i="1" s="1"/>
  <c r="Q1161" i="1"/>
  <c r="U1161" i="1" s="1" a="1"/>
  <c r="U1161" i="1" s="1"/>
  <c r="Q1162" i="1"/>
  <c r="U1162" i="1" s="1" a="1"/>
  <c r="U1162" i="1" s="1"/>
  <c r="Q1163" i="1"/>
  <c r="U1163" i="1" s="1" a="1"/>
  <c r="U1163" i="1" s="1"/>
  <c r="Q1164" i="1"/>
  <c r="U1164" i="1" s="1" a="1"/>
  <c r="U1164" i="1" s="1"/>
  <c r="Q1165" i="1"/>
  <c r="U1165" i="1" s="1" a="1"/>
  <c r="U1165" i="1" s="1"/>
  <c r="Q1166" i="1"/>
  <c r="U1166" i="1" s="1" a="1"/>
  <c r="U1166" i="1" s="1"/>
  <c r="Q1167" i="1"/>
  <c r="U1167" i="1" s="1" a="1"/>
  <c r="U1167" i="1" s="1"/>
  <c r="Q1168" i="1"/>
  <c r="U1168" i="1" s="1" a="1"/>
  <c r="U1168" i="1" s="1"/>
  <c r="Q1169" i="1"/>
  <c r="U1169" i="1" s="1" a="1"/>
  <c r="U1169" i="1" s="1"/>
  <c r="Q1170" i="1"/>
  <c r="U1170" i="1" s="1" a="1"/>
  <c r="U1170" i="1" s="1"/>
  <c r="Q1171" i="1"/>
  <c r="U1171" i="1" s="1" a="1"/>
  <c r="U1171" i="1" s="1"/>
  <c r="Q1172" i="1"/>
  <c r="U1172" i="1" s="1" a="1"/>
  <c r="U1172" i="1" s="1"/>
  <c r="Q1173" i="1"/>
  <c r="U1173" i="1" s="1" a="1"/>
  <c r="U1173" i="1" s="1"/>
  <c r="Q1174" i="1"/>
  <c r="U1174" i="1" s="1" a="1"/>
  <c r="U1174" i="1" s="1"/>
  <c r="Q1175" i="1"/>
  <c r="U1175" i="1" s="1" a="1"/>
  <c r="U1175" i="1" s="1"/>
  <c r="Q1176" i="1"/>
  <c r="U1176" i="1" s="1" a="1"/>
  <c r="U1176" i="1" s="1"/>
  <c r="Q1177" i="1"/>
  <c r="U1177" i="1" s="1" a="1"/>
  <c r="U1177" i="1" s="1"/>
  <c r="Q1178" i="1"/>
  <c r="U1178" i="1" s="1" a="1"/>
  <c r="U1178" i="1" s="1"/>
  <c r="Q1179" i="1"/>
  <c r="U1179" i="1" s="1" a="1"/>
  <c r="U1179" i="1" s="1"/>
  <c r="Q1180" i="1"/>
  <c r="U1180" i="1" s="1" a="1"/>
  <c r="U1180" i="1" s="1"/>
  <c r="Q1181" i="1"/>
  <c r="U1181" i="1" s="1" a="1"/>
  <c r="U1181" i="1" s="1"/>
  <c r="Q1182" i="1"/>
  <c r="U1182" i="1" s="1" a="1"/>
  <c r="U1182" i="1" s="1"/>
  <c r="Q1183" i="1"/>
  <c r="U1183" i="1" s="1" a="1"/>
  <c r="U1183" i="1" s="1"/>
  <c r="Q1184" i="1"/>
  <c r="U1184" i="1" s="1" a="1"/>
  <c r="U1184" i="1" s="1"/>
  <c r="Q1185" i="1"/>
  <c r="U1185" i="1" s="1" a="1"/>
  <c r="U1185" i="1" s="1"/>
  <c r="Q1186" i="1"/>
  <c r="U1186" i="1" s="1" a="1"/>
  <c r="U1186" i="1" s="1"/>
  <c r="Q1187" i="1"/>
  <c r="U1187" i="1" s="1" a="1"/>
  <c r="U1187" i="1" s="1"/>
  <c r="Q1188" i="1"/>
  <c r="U1188" i="1" s="1" a="1"/>
  <c r="U1188" i="1" s="1"/>
  <c r="Q1189" i="1"/>
  <c r="U1189" i="1" s="1" a="1"/>
  <c r="U1189" i="1" s="1"/>
  <c r="Q1190" i="1"/>
  <c r="U1190" i="1" s="1" a="1"/>
  <c r="U1190" i="1" s="1"/>
  <c r="Q1191" i="1"/>
  <c r="U1191" i="1" s="1" a="1"/>
  <c r="U1191" i="1" s="1"/>
  <c r="Q1192" i="1"/>
  <c r="U1192" i="1" s="1" a="1"/>
  <c r="U1192" i="1" s="1"/>
  <c r="Q1193" i="1"/>
  <c r="U1193" i="1" s="1" a="1"/>
  <c r="U1193" i="1" s="1"/>
  <c r="Q1194" i="1"/>
  <c r="U1194" i="1" s="1" a="1"/>
  <c r="U1194" i="1" s="1"/>
  <c r="Q1195" i="1"/>
  <c r="U1195" i="1" s="1" a="1"/>
  <c r="U1195" i="1" s="1"/>
  <c r="Q1196" i="1"/>
  <c r="U1196" i="1" s="1" a="1"/>
  <c r="U1196" i="1" s="1"/>
  <c r="Q1197" i="1"/>
  <c r="U1197" i="1" s="1" a="1"/>
  <c r="U1197" i="1" s="1"/>
  <c r="Q1198" i="1"/>
  <c r="U1198" i="1" s="1" a="1"/>
  <c r="U1198" i="1" s="1"/>
  <c r="Q1199" i="1"/>
  <c r="U1199" i="1" s="1" a="1"/>
  <c r="U1199" i="1" s="1"/>
  <c r="Q1200" i="1"/>
  <c r="U1200" i="1" s="1" a="1"/>
  <c r="U1200" i="1" s="1"/>
  <c r="Q1201" i="1"/>
  <c r="U1201" i="1" s="1" a="1"/>
  <c r="U1201" i="1" s="1"/>
  <c r="Q1202" i="1"/>
  <c r="U1202" i="1" s="1" a="1"/>
  <c r="U1202" i="1" s="1"/>
  <c r="Q1203" i="1"/>
  <c r="U1203" i="1" s="1" a="1"/>
  <c r="U1203" i="1" s="1"/>
  <c r="Q1204" i="1"/>
  <c r="U1204" i="1" s="1" a="1"/>
  <c r="U1204" i="1" s="1"/>
  <c r="Q1205" i="1"/>
  <c r="U1205" i="1" s="1" a="1"/>
  <c r="U1205" i="1" s="1"/>
  <c r="Q1206" i="1"/>
  <c r="U1206" i="1" s="1" a="1"/>
  <c r="U1206" i="1" s="1"/>
  <c r="Q1207" i="1"/>
  <c r="U1207" i="1" s="1" a="1"/>
  <c r="U1207" i="1" s="1"/>
  <c r="Q1208" i="1"/>
  <c r="U1208" i="1" s="1" a="1"/>
  <c r="U1208" i="1" s="1"/>
  <c r="Q1209" i="1"/>
  <c r="U1209" i="1" s="1" a="1"/>
  <c r="U1209" i="1" s="1"/>
  <c r="Q1210" i="1"/>
  <c r="U1210" i="1" s="1" a="1"/>
  <c r="U1210" i="1" s="1"/>
  <c r="Q1211" i="1"/>
  <c r="U1211" i="1" s="1" a="1"/>
  <c r="U1211" i="1" s="1"/>
  <c r="Q1212" i="1"/>
  <c r="U1212" i="1" s="1" a="1"/>
  <c r="U1212" i="1" s="1"/>
  <c r="Q1213" i="1"/>
  <c r="U1213" i="1" s="1" a="1"/>
  <c r="U1213" i="1" s="1"/>
  <c r="Q1214" i="1"/>
  <c r="U1214" i="1" s="1" a="1"/>
  <c r="U1214" i="1" s="1"/>
  <c r="Q1215" i="1"/>
  <c r="U1215" i="1" s="1" a="1"/>
  <c r="U1215" i="1" s="1"/>
  <c r="Q1216" i="1"/>
  <c r="U1216" i="1" s="1" a="1"/>
  <c r="U1216" i="1" s="1"/>
  <c r="Q1217" i="1"/>
  <c r="U1217" i="1" s="1" a="1"/>
  <c r="U1217" i="1" s="1"/>
  <c r="Q1218" i="1"/>
  <c r="U1218" i="1" s="1" a="1"/>
  <c r="U1218" i="1" s="1"/>
  <c r="Q1219" i="1"/>
  <c r="U1219" i="1" s="1" a="1"/>
  <c r="U1219" i="1" s="1"/>
  <c r="Q1220" i="1"/>
  <c r="U1220" i="1" s="1" a="1"/>
  <c r="U1220" i="1" s="1"/>
  <c r="Q1221" i="1"/>
  <c r="U1221" i="1" s="1" a="1"/>
  <c r="U1221" i="1" s="1"/>
  <c r="Q1222" i="1"/>
  <c r="U1222" i="1" s="1" a="1"/>
  <c r="U1222" i="1" s="1"/>
  <c r="Q1223" i="1"/>
  <c r="U1223" i="1" s="1" a="1"/>
  <c r="U1223" i="1" s="1"/>
  <c r="Q1224" i="1"/>
  <c r="U1224" i="1" s="1" a="1"/>
  <c r="U1224" i="1" s="1"/>
  <c r="Q1225" i="1"/>
  <c r="U1225" i="1" s="1" a="1"/>
  <c r="U1225" i="1" s="1"/>
  <c r="Q1226" i="1"/>
  <c r="U1226" i="1" s="1" a="1"/>
  <c r="U1226" i="1" s="1"/>
  <c r="Q1227" i="1"/>
  <c r="U1227" i="1" s="1" a="1"/>
  <c r="U1227" i="1" s="1"/>
  <c r="Q1228" i="1"/>
  <c r="U1228" i="1" s="1" a="1"/>
  <c r="U1228" i="1" s="1"/>
  <c r="Q1229" i="1"/>
  <c r="U1229" i="1" s="1" a="1"/>
  <c r="U1229" i="1" s="1"/>
  <c r="Q1230" i="1"/>
  <c r="U1230" i="1" s="1" a="1"/>
  <c r="U1230" i="1" s="1"/>
  <c r="Q1231" i="1"/>
  <c r="U1231" i="1" s="1" a="1"/>
  <c r="U1231" i="1" s="1"/>
  <c r="Q1232" i="1"/>
  <c r="U1232" i="1" s="1" a="1"/>
  <c r="U1232" i="1" s="1"/>
  <c r="Q1233" i="1"/>
  <c r="U1233" i="1" s="1" a="1"/>
  <c r="U1233" i="1" s="1"/>
  <c r="Q1234" i="1"/>
  <c r="U1234" i="1" s="1" a="1"/>
  <c r="U1234" i="1" s="1"/>
  <c r="Q1235" i="1"/>
  <c r="U1235" i="1" s="1" a="1"/>
  <c r="U1235" i="1" s="1"/>
  <c r="Q1236" i="1"/>
  <c r="U1236" i="1" s="1" a="1"/>
  <c r="U1236" i="1" s="1"/>
  <c r="Q1237" i="1"/>
  <c r="U1237" i="1" s="1" a="1"/>
  <c r="U1237" i="1" s="1"/>
  <c r="Q1238" i="1"/>
  <c r="U1238" i="1" s="1" a="1"/>
  <c r="U1238" i="1" s="1"/>
  <c r="Q1239" i="1"/>
  <c r="U1239" i="1" s="1" a="1"/>
  <c r="U1239" i="1" s="1"/>
  <c r="Q1240" i="1"/>
  <c r="U1240" i="1" s="1" a="1"/>
  <c r="U1240" i="1" s="1"/>
  <c r="Q1241" i="1"/>
  <c r="U1241" i="1" s="1" a="1"/>
  <c r="U1241" i="1" s="1"/>
  <c r="Q1242" i="1"/>
  <c r="U1242" i="1" s="1" a="1"/>
  <c r="U1242" i="1" s="1"/>
  <c r="Q1243" i="1"/>
  <c r="U1243" i="1" s="1" a="1"/>
  <c r="U1243" i="1" s="1"/>
  <c r="Q1244" i="1"/>
  <c r="U1244" i="1" s="1" a="1"/>
  <c r="U1244" i="1" s="1"/>
  <c r="Q1245" i="1"/>
  <c r="U1245" i="1" s="1" a="1"/>
  <c r="U1245" i="1" s="1"/>
  <c r="Q1246" i="1"/>
  <c r="U1246" i="1" s="1" a="1"/>
  <c r="U1246" i="1" s="1"/>
  <c r="Q1247" i="1"/>
  <c r="U1247" i="1" s="1" a="1"/>
  <c r="U1247" i="1" s="1"/>
  <c r="Q1248" i="1"/>
  <c r="U1248" i="1" s="1" a="1"/>
  <c r="U1248" i="1" s="1"/>
  <c r="Q1249" i="1"/>
  <c r="U1249" i="1" s="1" a="1"/>
  <c r="U1249" i="1" s="1"/>
  <c r="Q1250" i="1"/>
  <c r="U1250" i="1" s="1" a="1"/>
  <c r="U1250" i="1" s="1"/>
  <c r="Q1251" i="1"/>
  <c r="U1251" i="1" s="1" a="1"/>
  <c r="U1251" i="1" s="1"/>
  <c r="Q1252" i="1"/>
  <c r="U1252" i="1" s="1" a="1"/>
  <c r="U1252" i="1" s="1"/>
  <c r="Q1253" i="1"/>
  <c r="U1253" i="1" s="1" a="1"/>
  <c r="U1253" i="1" s="1"/>
  <c r="Q1254" i="1"/>
  <c r="U1254" i="1" s="1" a="1"/>
  <c r="U1254" i="1" s="1"/>
  <c r="Q1255" i="1"/>
  <c r="U1255" i="1" s="1" a="1"/>
  <c r="U1255" i="1" s="1"/>
  <c r="Q1256" i="1"/>
  <c r="U1256" i="1" s="1" a="1"/>
  <c r="U1256" i="1" s="1"/>
  <c r="Q1257" i="1"/>
  <c r="U1257" i="1" s="1" a="1"/>
  <c r="U1257" i="1" s="1"/>
  <c r="Q1258" i="1"/>
  <c r="U1258" i="1" s="1" a="1"/>
  <c r="U1258" i="1" s="1"/>
  <c r="Q1259" i="1"/>
  <c r="U1259" i="1" s="1" a="1"/>
  <c r="U1259" i="1" s="1"/>
  <c r="Q1260" i="1"/>
  <c r="U1260" i="1" s="1" a="1"/>
  <c r="U1260" i="1" s="1"/>
  <c r="Q1261" i="1"/>
  <c r="U1261" i="1" s="1" a="1"/>
  <c r="U1261" i="1" s="1"/>
  <c r="Q1262" i="1"/>
  <c r="U1262" i="1" s="1" a="1"/>
  <c r="U1262" i="1" s="1"/>
  <c r="Q1263" i="1"/>
  <c r="U1263" i="1" s="1" a="1"/>
  <c r="U1263" i="1" s="1"/>
  <c r="Q1264" i="1"/>
  <c r="U1264" i="1" s="1" a="1"/>
  <c r="U1264" i="1" s="1"/>
  <c r="Q1265" i="1"/>
  <c r="U1265" i="1" s="1" a="1"/>
  <c r="U1265" i="1" s="1"/>
  <c r="Q1266" i="1"/>
  <c r="U1266" i="1" s="1" a="1"/>
  <c r="U1266" i="1" s="1"/>
  <c r="Q1267" i="1"/>
  <c r="U1267" i="1" s="1" a="1"/>
  <c r="U1267" i="1" s="1"/>
  <c r="Q1268" i="1"/>
  <c r="U1268" i="1" s="1" a="1"/>
  <c r="U1268" i="1" s="1"/>
  <c r="Q1269" i="1"/>
  <c r="U1269" i="1" s="1" a="1"/>
  <c r="U1269" i="1" s="1"/>
  <c r="Q1270" i="1"/>
  <c r="U1270" i="1" s="1" a="1"/>
  <c r="U1270" i="1" s="1"/>
  <c r="Q1271" i="1"/>
  <c r="U1271" i="1" s="1" a="1"/>
  <c r="U1271" i="1" s="1"/>
  <c r="Q1272" i="1"/>
  <c r="U1272" i="1" s="1" a="1"/>
  <c r="U1272" i="1" s="1"/>
  <c r="Q1273" i="1"/>
  <c r="U1273" i="1" s="1" a="1"/>
  <c r="U1273" i="1" s="1"/>
  <c r="Q1274" i="1"/>
  <c r="U1274" i="1" s="1" a="1"/>
  <c r="U1274" i="1" s="1"/>
  <c r="Q1275" i="1"/>
  <c r="U1275" i="1" s="1" a="1"/>
  <c r="U1275" i="1" s="1"/>
  <c r="Q1276" i="1"/>
  <c r="U1276" i="1" s="1" a="1"/>
  <c r="U1276" i="1" s="1"/>
  <c r="Q1277" i="1"/>
  <c r="U1277" i="1" s="1" a="1"/>
  <c r="U1277" i="1" s="1"/>
  <c r="Q1278" i="1"/>
  <c r="U1278" i="1" s="1" a="1"/>
  <c r="U1278" i="1" s="1"/>
  <c r="Q1279" i="1"/>
  <c r="U1279" i="1" s="1" a="1"/>
  <c r="U1279" i="1" s="1"/>
  <c r="Q1280" i="1"/>
  <c r="U1280" i="1" s="1" a="1"/>
  <c r="U1280" i="1" s="1"/>
  <c r="Q1281" i="1"/>
  <c r="U1281" i="1" s="1" a="1"/>
  <c r="U1281" i="1" s="1"/>
  <c r="Q1282" i="1"/>
  <c r="U1282" i="1" s="1" a="1"/>
  <c r="U1282" i="1" s="1"/>
  <c r="Q1283" i="1"/>
  <c r="U1283" i="1" s="1" a="1"/>
  <c r="U1283" i="1" s="1"/>
  <c r="Q1284" i="1"/>
  <c r="U1284" i="1" s="1" a="1"/>
  <c r="U1284" i="1" s="1"/>
  <c r="Q1285" i="1"/>
  <c r="U1285" i="1" s="1" a="1"/>
  <c r="U1285" i="1" s="1"/>
  <c r="Q1286" i="1"/>
  <c r="U1286" i="1" s="1" a="1"/>
  <c r="U1286" i="1" s="1"/>
  <c r="Q1287" i="1"/>
  <c r="U1287" i="1" s="1" a="1"/>
  <c r="U1287" i="1" s="1"/>
  <c r="Q1288" i="1"/>
  <c r="U1288" i="1" s="1" a="1"/>
  <c r="U1288" i="1" s="1"/>
  <c r="Q1289" i="1"/>
  <c r="U1289" i="1" s="1" a="1"/>
  <c r="U1289" i="1" s="1"/>
  <c r="Q1290" i="1"/>
  <c r="U1290" i="1" s="1" a="1"/>
  <c r="U1290" i="1" s="1"/>
  <c r="Q1291" i="1"/>
  <c r="U1291" i="1" s="1" a="1"/>
  <c r="U1291" i="1" s="1"/>
  <c r="Q1292" i="1"/>
  <c r="U1292" i="1" s="1" a="1"/>
  <c r="U1292" i="1" s="1"/>
  <c r="Q1293" i="1"/>
  <c r="U1293" i="1" s="1" a="1"/>
  <c r="U1293" i="1" s="1"/>
  <c r="Q1294" i="1"/>
  <c r="U1294" i="1" s="1" a="1"/>
  <c r="U1294" i="1" s="1"/>
  <c r="Q1295" i="1"/>
  <c r="U1295" i="1" s="1" a="1"/>
  <c r="U1295" i="1" s="1"/>
  <c r="Q1296" i="1"/>
  <c r="U1296" i="1" s="1" a="1"/>
  <c r="U1296" i="1" s="1"/>
  <c r="Q1297" i="1"/>
  <c r="U1297" i="1" s="1" a="1"/>
  <c r="U1297" i="1" s="1"/>
  <c r="Q1298" i="1"/>
  <c r="U1298" i="1" s="1" a="1"/>
  <c r="U1298" i="1" s="1"/>
  <c r="Q1299" i="1"/>
  <c r="U1299" i="1" s="1" a="1"/>
  <c r="U1299" i="1" s="1"/>
  <c r="Q1300" i="1"/>
  <c r="U1300" i="1" s="1" a="1"/>
  <c r="U1300" i="1" s="1"/>
  <c r="Q1301" i="1"/>
  <c r="U1301" i="1" s="1" a="1"/>
  <c r="U1301" i="1" s="1"/>
  <c r="Q1302" i="1"/>
  <c r="U1302" i="1" s="1" a="1"/>
  <c r="U1302" i="1" s="1"/>
  <c r="Q1303" i="1"/>
  <c r="U1303" i="1" s="1" a="1"/>
  <c r="U1303" i="1" s="1"/>
  <c r="Q1304" i="1"/>
  <c r="U1304" i="1" s="1" a="1"/>
  <c r="U1304" i="1" s="1"/>
  <c r="Q1305" i="1"/>
  <c r="U1305" i="1" s="1" a="1"/>
  <c r="U1305" i="1" s="1"/>
  <c r="Q1306" i="1"/>
  <c r="U1306" i="1" s="1" a="1"/>
  <c r="U1306" i="1" s="1"/>
  <c r="Q1307" i="1"/>
  <c r="U1307" i="1" s="1" a="1"/>
  <c r="U1307" i="1" s="1"/>
  <c r="Q1308" i="1"/>
  <c r="U1308" i="1" s="1" a="1"/>
  <c r="U1308" i="1" s="1"/>
  <c r="Q1309" i="1"/>
  <c r="U1309" i="1" s="1" a="1"/>
  <c r="U1309" i="1" s="1"/>
  <c r="Q1310" i="1"/>
  <c r="U1310" i="1" s="1" a="1"/>
  <c r="U1310" i="1" s="1"/>
  <c r="Q1311" i="1"/>
  <c r="U1311" i="1" s="1" a="1"/>
  <c r="U1311" i="1" s="1"/>
  <c r="Q1312" i="1"/>
  <c r="U1312" i="1" s="1" a="1"/>
  <c r="U1312" i="1" s="1"/>
  <c r="Q1313" i="1"/>
  <c r="U1313" i="1" s="1" a="1"/>
  <c r="U1313" i="1" s="1"/>
  <c r="Q1314" i="1"/>
  <c r="U1314" i="1" s="1" a="1"/>
  <c r="U1314" i="1" s="1"/>
  <c r="Q1315" i="1"/>
  <c r="U1315" i="1" s="1" a="1"/>
  <c r="U1315" i="1" s="1"/>
  <c r="Q1316" i="1"/>
  <c r="U1316" i="1" s="1" a="1"/>
  <c r="U1316" i="1" s="1"/>
  <c r="Q1317" i="1"/>
  <c r="U1317" i="1" s="1" a="1"/>
  <c r="U1317" i="1" s="1"/>
  <c r="Q1318" i="1"/>
  <c r="U1318" i="1" s="1" a="1"/>
  <c r="U1318" i="1" s="1"/>
  <c r="Q1319" i="1"/>
  <c r="U1319" i="1" s="1" a="1"/>
  <c r="U1319" i="1" s="1"/>
  <c r="Q1320" i="1"/>
  <c r="U1320" i="1" s="1" a="1"/>
  <c r="U1320" i="1" s="1"/>
  <c r="Q1321" i="1"/>
  <c r="U1321" i="1" s="1" a="1"/>
  <c r="U1321" i="1" s="1"/>
  <c r="Q1322" i="1"/>
  <c r="U1322" i="1" s="1" a="1"/>
  <c r="U1322" i="1" s="1"/>
  <c r="Q1323" i="1"/>
  <c r="U1323" i="1" s="1" a="1"/>
  <c r="U1323" i="1" s="1"/>
  <c r="Q1324" i="1"/>
  <c r="U1324" i="1" s="1" a="1"/>
  <c r="U1324" i="1" s="1"/>
  <c r="Q1325" i="1"/>
  <c r="U1325" i="1" s="1" a="1"/>
  <c r="U1325" i="1" s="1"/>
  <c r="Q1326" i="1"/>
  <c r="U1326" i="1" s="1" a="1"/>
  <c r="U1326" i="1" s="1"/>
  <c r="Q1327" i="1"/>
  <c r="U1327" i="1" s="1" a="1"/>
  <c r="U1327" i="1" s="1"/>
  <c r="Q1328" i="1"/>
  <c r="U1328" i="1" s="1" a="1"/>
  <c r="U1328" i="1" s="1"/>
  <c r="Q1329" i="1"/>
  <c r="U1329" i="1" s="1" a="1"/>
  <c r="U1329" i="1" s="1"/>
  <c r="Q1330" i="1"/>
  <c r="U1330" i="1" s="1" a="1"/>
  <c r="U1330" i="1" s="1"/>
  <c r="Q1331" i="1"/>
  <c r="U1331" i="1" s="1" a="1"/>
  <c r="U1331" i="1" s="1"/>
  <c r="Q1332" i="1"/>
  <c r="U1332" i="1" s="1" a="1"/>
  <c r="U1332" i="1" s="1"/>
  <c r="Q1333" i="1"/>
  <c r="U1333" i="1" s="1" a="1"/>
  <c r="U1333" i="1" s="1"/>
  <c r="Q1334" i="1"/>
  <c r="U1334" i="1" s="1" a="1"/>
  <c r="U1334" i="1" s="1"/>
  <c r="Q1335" i="1"/>
  <c r="U1335" i="1" s="1" a="1"/>
  <c r="U1335" i="1" s="1"/>
  <c r="Q1336" i="1"/>
  <c r="U1336" i="1" s="1" a="1"/>
  <c r="U1336" i="1" s="1"/>
  <c r="Q1337" i="1"/>
  <c r="U1337" i="1" s="1" a="1"/>
  <c r="U1337" i="1" s="1"/>
  <c r="Q1338" i="1"/>
  <c r="U1338" i="1" s="1" a="1"/>
  <c r="U1338" i="1" s="1"/>
  <c r="Q1339" i="1"/>
  <c r="U1339" i="1" s="1" a="1"/>
  <c r="U1339" i="1" s="1"/>
  <c r="Q1340" i="1"/>
  <c r="U1340" i="1" s="1" a="1"/>
  <c r="U1340" i="1" s="1"/>
  <c r="Q1341" i="1"/>
  <c r="U1341" i="1" s="1" a="1"/>
  <c r="U1341" i="1" s="1"/>
  <c r="Q1342" i="1"/>
  <c r="U1342" i="1" s="1" a="1"/>
  <c r="U1342" i="1" s="1"/>
  <c r="Q1343" i="1"/>
  <c r="U1343" i="1" s="1" a="1"/>
  <c r="U1343" i="1" s="1"/>
  <c r="Q1344" i="1"/>
  <c r="U1344" i="1" s="1" a="1"/>
  <c r="U1344" i="1" s="1"/>
  <c r="Q1345" i="1"/>
  <c r="U1345" i="1" s="1" a="1"/>
  <c r="U1345" i="1" s="1"/>
  <c r="Q1346" i="1"/>
  <c r="U1346" i="1" s="1" a="1"/>
  <c r="U1346" i="1" s="1"/>
  <c r="Q1347" i="1"/>
  <c r="U1347" i="1" s="1" a="1"/>
  <c r="U1347" i="1" s="1"/>
  <c r="Q1348" i="1"/>
  <c r="U1348" i="1" s="1" a="1"/>
  <c r="U1348" i="1" s="1"/>
  <c r="Q1349" i="1"/>
  <c r="U1349" i="1" s="1" a="1"/>
  <c r="U1349" i="1" s="1"/>
  <c r="Q1350" i="1"/>
  <c r="U1350" i="1" s="1" a="1"/>
  <c r="U1350" i="1" s="1"/>
  <c r="Q1351" i="1"/>
  <c r="U1351" i="1" s="1" a="1"/>
  <c r="U1351" i="1" s="1"/>
  <c r="Q1352" i="1"/>
  <c r="U1352" i="1" s="1" a="1"/>
  <c r="U1352" i="1" s="1"/>
  <c r="Q1353" i="1"/>
  <c r="U1353" i="1" s="1" a="1"/>
  <c r="U1353" i="1" s="1"/>
  <c r="Q1354" i="1"/>
  <c r="U1354" i="1" s="1" a="1"/>
  <c r="U1354" i="1" s="1"/>
  <c r="Q1355" i="1"/>
  <c r="U1355" i="1" s="1" a="1"/>
  <c r="U1355" i="1" s="1"/>
  <c r="Q1356" i="1"/>
  <c r="U1356" i="1" s="1" a="1"/>
  <c r="U1356" i="1" s="1"/>
  <c r="Q1357" i="1"/>
  <c r="U1357" i="1" s="1" a="1"/>
  <c r="U1357" i="1" s="1"/>
  <c r="Q1358" i="1"/>
  <c r="U1358" i="1" s="1" a="1"/>
  <c r="U1358" i="1" s="1"/>
  <c r="Q1359" i="1"/>
  <c r="U1359" i="1" s="1" a="1"/>
  <c r="U1359" i="1" s="1"/>
  <c r="Q1360" i="1"/>
  <c r="U1360" i="1" s="1" a="1"/>
  <c r="U1360" i="1" s="1"/>
  <c r="Q1361" i="1"/>
  <c r="U1361" i="1" s="1" a="1"/>
  <c r="U1361" i="1" s="1"/>
  <c r="Q1362" i="1"/>
  <c r="U1362" i="1" s="1" a="1"/>
  <c r="U1362" i="1" s="1"/>
  <c r="Q1363" i="1"/>
  <c r="U1363" i="1" s="1" a="1"/>
  <c r="U1363" i="1" s="1"/>
  <c r="Q1364" i="1"/>
  <c r="U1364" i="1" s="1" a="1"/>
  <c r="U1364" i="1" s="1"/>
  <c r="Q1365" i="1"/>
  <c r="U1365" i="1" s="1" a="1"/>
  <c r="U1365" i="1" s="1"/>
  <c r="Q1366" i="1"/>
  <c r="U1366" i="1" s="1" a="1"/>
  <c r="U1366" i="1" s="1"/>
  <c r="Q1367" i="1"/>
  <c r="U1367" i="1" s="1" a="1"/>
  <c r="U1367" i="1" s="1"/>
  <c r="Q1368" i="1"/>
  <c r="U1368" i="1" s="1" a="1"/>
  <c r="U1368" i="1" s="1"/>
  <c r="Q1369" i="1"/>
  <c r="U1369" i="1" s="1" a="1"/>
  <c r="U1369" i="1" s="1"/>
  <c r="Q1370" i="1"/>
  <c r="U1370" i="1" s="1" a="1"/>
  <c r="U1370" i="1" s="1"/>
  <c r="Q1371" i="1"/>
  <c r="U1371" i="1" s="1" a="1"/>
  <c r="U1371" i="1" s="1"/>
  <c r="Q1372" i="1"/>
  <c r="U1372" i="1" s="1" a="1"/>
  <c r="U1372" i="1" s="1"/>
  <c r="Q1373" i="1"/>
  <c r="U1373" i="1" s="1" a="1"/>
  <c r="U1373" i="1" s="1"/>
  <c r="Q1374" i="1"/>
  <c r="U1374" i="1" s="1" a="1"/>
  <c r="U1374" i="1" s="1"/>
  <c r="Q1375" i="1"/>
  <c r="U1375" i="1" s="1" a="1"/>
  <c r="U1375" i="1" s="1"/>
  <c r="Q1376" i="1"/>
  <c r="U1376" i="1" s="1" a="1"/>
  <c r="U1376" i="1" s="1"/>
  <c r="Q1377" i="1"/>
  <c r="U1377" i="1" s="1" a="1"/>
  <c r="U1377" i="1" s="1"/>
  <c r="Q1378" i="1"/>
  <c r="U1378" i="1" s="1" a="1"/>
  <c r="U1378" i="1" s="1"/>
  <c r="Q1379" i="1"/>
  <c r="U1379" i="1" s="1" a="1"/>
  <c r="U1379" i="1" s="1"/>
  <c r="Q1380" i="1"/>
  <c r="U1380" i="1" s="1" a="1"/>
  <c r="U1380" i="1" s="1"/>
  <c r="Q1381" i="1"/>
  <c r="U1381" i="1" s="1" a="1"/>
  <c r="U1381" i="1" s="1"/>
  <c r="Q1382" i="1"/>
  <c r="U1382" i="1" s="1" a="1"/>
  <c r="U1382" i="1" s="1"/>
  <c r="Q1383" i="1"/>
  <c r="U1383" i="1" s="1" a="1"/>
  <c r="U1383" i="1" s="1"/>
  <c r="Q1384" i="1"/>
  <c r="U1384" i="1" s="1" a="1"/>
  <c r="U1384" i="1" s="1"/>
  <c r="Q1385" i="1"/>
  <c r="U1385" i="1" s="1" a="1"/>
  <c r="U1385" i="1" s="1"/>
  <c r="Q1386" i="1"/>
  <c r="U1386" i="1" s="1" a="1"/>
  <c r="U1386" i="1" s="1"/>
  <c r="Q1387" i="1"/>
  <c r="U1387" i="1" s="1" a="1"/>
  <c r="U1387" i="1" s="1"/>
  <c r="Q1388" i="1"/>
  <c r="U1388" i="1" s="1" a="1"/>
  <c r="U1388" i="1" s="1"/>
  <c r="Q1389" i="1"/>
  <c r="U1389" i="1" s="1" a="1"/>
  <c r="U1389" i="1" s="1"/>
  <c r="Q1390" i="1"/>
  <c r="U1390" i="1" s="1" a="1"/>
  <c r="U1390" i="1" s="1"/>
  <c r="Q1391" i="1"/>
  <c r="U1391" i="1" s="1" a="1"/>
  <c r="U1391" i="1" s="1"/>
  <c r="Q1392" i="1"/>
  <c r="U1392" i="1" s="1" a="1"/>
  <c r="U1392" i="1" s="1"/>
  <c r="Q1393" i="1"/>
  <c r="U1393" i="1" s="1" a="1"/>
  <c r="U1393" i="1" s="1"/>
  <c r="Q1394" i="1"/>
  <c r="U1394" i="1" s="1" a="1"/>
  <c r="U1394" i="1" s="1"/>
  <c r="Q1395" i="1"/>
  <c r="U1395" i="1" s="1" a="1"/>
  <c r="U1395" i="1" s="1"/>
  <c r="Q1396" i="1"/>
  <c r="U1396" i="1" s="1" a="1"/>
  <c r="U1396" i="1" s="1"/>
  <c r="Q1397" i="1"/>
  <c r="U1397" i="1" s="1" a="1"/>
  <c r="U1397" i="1" s="1"/>
  <c r="Q1398" i="1"/>
  <c r="U1398" i="1" s="1" a="1"/>
  <c r="U1398" i="1" s="1"/>
  <c r="Q1399" i="1"/>
  <c r="U1399" i="1" s="1" a="1"/>
  <c r="U1399" i="1" s="1"/>
  <c r="Q1400" i="1"/>
  <c r="U1400" i="1" s="1" a="1"/>
  <c r="U1400" i="1" s="1"/>
  <c r="Q1401" i="1"/>
  <c r="U1401" i="1" s="1" a="1"/>
  <c r="U1401" i="1" s="1"/>
  <c r="Q1402" i="1"/>
  <c r="U1402" i="1" s="1" a="1"/>
  <c r="U1402" i="1" s="1"/>
  <c r="Q1403" i="1"/>
  <c r="U1403" i="1" s="1" a="1"/>
  <c r="U1403" i="1" s="1"/>
  <c r="Q1404" i="1"/>
  <c r="U1404" i="1" s="1" a="1"/>
  <c r="U1404" i="1" s="1"/>
  <c r="Q1405" i="1"/>
  <c r="U1405" i="1" s="1" a="1"/>
  <c r="U1405" i="1" s="1"/>
  <c r="Q1406" i="1"/>
  <c r="U1406" i="1" s="1" a="1"/>
  <c r="U1406" i="1" s="1"/>
  <c r="Q1407" i="1"/>
  <c r="U1407" i="1" s="1" a="1"/>
  <c r="U1407" i="1" s="1"/>
  <c r="Q1408" i="1"/>
  <c r="U1408" i="1" s="1" a="1"/>
  <c r="U1408" i="1" s="1"/>
  <c r="Q1409" i="1"/>
  <c r="U1409" i="1" s="1" a="1"/>
  <c r="U1409" i="1" s="1"/>
  <c r="Q1410" i="1"/>
  <c r="U1410" i="1" s="1" a="1"/>
  <c r="U1410" i="1" s="1"/>
  <c r="Q1411" i="1"/>
  <c r="U1411" i="1" s="1" a="1"/>
  <c r="U1411" i="1" s="1"/>
  <c r="Q1412" i="1"/>
  <c r="U1412" i="1" s="1" a="1"/>
  <c r="U1412" i="1" s="1"/>
  <c r="Q1413" i="1"/>
  <c r="U1413" i="1" s="1" a="1"/>
  <c r="U1413" i="1" s="1"/>
  <c r="Q1414" i="1"/>
  <c r="U1414" i="1" s="1" a="1"/>
  <c r="U1414" i="1" s="1"/>
  <c r="Q1415" i="1"/>
  <c r="U1415" i="1" s="1" a="1"/>
  <c r="U1415" i="1" s="1"/>
  <c r="Q1416" i="1"/>
  <c r="U1416" i="1" s="1" a="1"/>
  <c r="U1416" i="1" s="1"/>
  <c r="Q1417" i="1"/>
  <c r="U1417" i="1" s="1" a="1"/>
  <c r="U1417" i="1" s="1"/>
  <c r="Q1418" i="1"/>
  <c r="U1418" i="1" s="1" a="1"/>
  <c r="U1418" i="1" s="1"/>
  <c r="Q1419" i="1"/>
  <c r="U1419" i="1" s="1" a="1"/>
  <c r="U1419" i="1" s="1"/>
  <c r="Q1420" i="1"/>
  <c r="U1420" i="1" s="1" a="1"/>
  <c r="U1420" i="1" s="1"/>
  <c r="Q1421" i="1"/>
  <c r="U1421" i="1" s="1" a="1"/>
  <c r="U1421" i="1" s="1"/>
  <c r="Q1422" i="1"/>
  <c r="U1422" i="1" s="1" a="1"/>
  <c r="U1422" i="1" s="1"/>
  <c r="Q1423" i="1"/>
  <c r="U1423" i="1" s="1" a="1"/>
  <c r="U1423" i="1" s="1"/>
  <c r="Q1424" i="1"/>
  <c r="U1424" i="1" s="1" a="1"/>
  <c r="U1424" i="1" s="1"/>
  <c r="Q1425" i="1"/>
  <c r="U1425" i="1" s="1" a="1"/>
  <c r="U1425" i="1" s="1"/>
  <c r="Q1426" i="1"/>
  <c r="U1426" i="1" s="1" a="1"/>
  <c r="U1426" i="1" s="1"/>
  <c r="Q1427" i="1"/>
  <c r="U1427" i="1" s="1" a="1"/>
  <c r="U1427" i="1" s="1"/>
  <c r="Q1428" i="1"/>
  <c r="U1428" i="1" s="1" a="1"/>
  <c r="U1428" i="1" s="1"/>
  <c r="Q1429" i="1"/>
  <c r="U1429" i="1" s="1" a="1"/>
  <c r="U1429" i="1" s="1"/>
  <c r="Q1430" i="1"/>
  <c r="U1430" i="1" s="1" a="1"/>
  <c r="U1430" i="1" s="1"/>
  <c r="Q1431" i="1"/>
  <c r="U1431" i="1" s="1" a="1"/>
  <c r="U1431" i="1" s="1"/>
  <c r="Q1432" i="1"/>
  <c r="U1432" i="1" s="1" a="1"/>
  <c r="U1432" i="1" s="1"/>
  <c r="Q1433" i="1"/>
  <c r="U1433" i="1" s="1" a="1"/>
  <c r="U1433" i="1" s="1"/>
  <c r="Q1434" i="1"/>
  <c r="U1434" i="1" s="1" a="1"/>
  <c r="U1434" i="1" s="1"/>
  <c r="Q1435" i="1"/>
  <c r="U1435" i="1" s="1" a="1"/>
  <c r="U1435" i="1" s="1"/>
  <c r="Q1436" i="1"/>
  <c r="U1436" i="1" s="1" a="1"/>
  <c r="U1436" i="1" s="1"/>
  <c r="Q1437" i="1"/>
  <c r="U1437" i="1" s="1" a="1"/>
  <c r="U1437" i="1" s="1"/>
  <c r="Q1438" i="1"/>
  <c r="U1438" i="1" s="1" a="1"/>
  <c r="U1438" i="1" s="1"/>
  <c r="Q1439" i="1"/>
  <c r="U1439" i="1" s="1" a="1"/>
  <c r="U1439" i="1" s="1"/>
  <c r="Q1440" i="1"/>
  <c r="U1440" i="1" s="1" a="1"/>
  <c r="U1440" i="1" s="1"/>
  <c r="Q1441" i="1"/>
  <c r="U1441" i="1" s="1" a="1"/>
  <c r="U1441" i="1" s="1"/>
  <c r="Q1442" i="1"/>
  <c r="U1442" i="1" s="1" a="1"/>
  <c r="U1442" i="1" s="1"/>
  <c r="Q1443" i="1"/>
  <c r="U1443" i="1" s="1" a="1"/>
  <c r="U1443" i="1" s="1"/>
  <c r="Q1444" i="1"/>
  <c r="U1444" i="1" s="1" a="1"/>
  <c r="U1444" i="1" s="1"/>
  <c r="Q1445" i="1"/>
  <c r="U1445" i="1" s="1" a="1"/>
  <c r="U1445" i="1" s="1"/>
  <c r="Q1446" i="1"/>
  <c r="U1446" i="1" s="1" a="1"/>
  <c r="U1446" i="1" s="1"/>
  <c r="Q1447" i="1"/>
  <c r="U1447" i="1" s="1" a="1"/>
  <c r="U1447" i="1" s="1"/>
  <c r="Q1448" i="1"/>
  <c r="U1448" i="1" s="1" a="1"/>
  <c r="U1448" i="1" s="1"/>
  <c r="Q1449" i="1"/>
  <c r="U1449" i="1" s="1" a="1"/>
  <c r="U1449" i="1" s="1"/>
  <c r="Q1450" i="1"/>
  <c r="U1450" i="1" s="1" a="1"/>
  <c r="U1450" i="1" s="1"/>
  <c r="Q1451" i="1"/>
  <c r="U1451" i="1" s="1" a="1"/>
  <c r="U1451" i="1" s="1"/>
  <c r="Q1452" i="1"/>
  <c r="U1452" i="1" s="1" a="1"/>
  <c r="U1452" i="1" s="1"/>
  <c r="Q1453" i="1"/>
  <c r="U1453" i="1" s="1" a="1"/>
  <c r="U1453" i="1" s="1"/>
  <c r="Q1454" i="1"/>
  <c r="U1454" i="1" s="1" a="1"/>
  <c r="U1454" i="1" s="1"/>
  <c r="Q1455" i="1"/>
  <c r="U1455" i="1" s="1" a="1"/>
  <c r="U1455" i="1" s="1"/>
  <c r="Q1456" i="1"/>
  <c r="U1456" i="1" s="1" a="1"/>
  <c r="U1456" i="1" s="1"/>
  <c r="Q1457" i="1"/>
  <c r="U1457" i="1" s="1" a="1"/>
  <c r="U1457" i="1" s="1"/>
  <c r="Q1458" i="1"/>
  <c r="U1458" i="1" s="1" a="1"/>
  <c r="U1458" i="1" s="1"/>
  <c r="Q1459" i="1"/>
  <c r="U1459" i="1" s="1" a="1"/>
  <c r="U1459" i="1" s="1"/>
  <c r="Q1460" i="1"/>
  <c r="U1460" i="1" s="1" a="1"/>
  <c r="U1460" i="1" s="1"/>
  <c r="Q1461" i="1"/>
  <c r="U1461" i="1" s="1" a="1"/>
  <c r="U1461" i="1" s="1"/>
  <c r="Q1462" i="1"/>
  <c r="U1462" i="1" s="1" a="1"/>
  <c r="U1462" i="1" s="1"/>
  <c r="Q1463" i="1"/>
  <c r="U1463" i="1" s="1" a="1"/>
  <c r="U1463" i="1" s="1"/>
  <c r="Q1464" i="1"/>
  <c r="U1464" i="1" s="1" a="1"/>
  <c r="U1464" i="1" s="1"/>
  <c r="Q1465" i="1"/>
  <c r="U1465" i="1" s="1" a="1"/>
  <c r="U1465" i="1" s="1"/>
  <c r="Q1466" i="1"/>
  <c r="U1466" i="1" s="1" a="1"/>
  <c r="U1466" i="1" s="1"/>
  <c r="Q1467" i="1"/>
  <c r="U1467" i="1" s="1" a="1"/>
  <c r="U1467" i="1" s="1"/>
  <c r="Q1468" i="1"/>
  <c r="U1468" i="1" s="1" a="1"/>
  <c r="U1468" i="1" s="1"/>
  <c r="Q1469" i="1"/>
  <c r="U1469" i="1" s="1" a="1"/>
  <c r="U1469" i="1" s="1"/>
  <c r="Q1470" i="1"/>
  <c r="U1470" i="1" s="1" a="1"/>
  <c r="U1470" i="1" s="1"/>
  <c r="Q1471" i="1"/>
  <c r="U1471" i="1" s="1" a="1"/>
  <c r="U1471" i="1" s="1"/>
  <c r="Q1472" i="1"/>
  <c r="U1472" i="1" s="1" a="1"/>
  <c r="U1472" i="1" s="1"/>
  <c r="Q1473" i="1"/>
  <c r="U1473" i="1" s="1" a="1"/>
  <c r="U1473" i="1" s="1"/>
  <c r="Q1474" i="1"/>
  <c r="U1474" i="1" s="1" a="1"/>
  <c r="U1474" i="1" s="1"/>
  <c r="Q1475" i="1"/>
  <c r="U1475" i="1" s="1" a="1"/>
  <c r="U1475" i="1" s="1"/>
  <c r="Q1476" i="1"/>
  <c r="U1476" i="1" s="1" a="1"/>
  <c r="U1476" i="1" s="1"/>
  <c r="Q1477" i="1"/>
  <c r="U1477" i="1" s="1" a="1"/>
  <c r="U1477" i="1" s="1"/>
  <c r="Q1478" i="1"/>
  <c r="U1478" i="1" s="1" a="1"/>
  <c r="U1478" i="1" s="1"/>
  <c r="Q1479" i="1"/>
  <c r="U1479" i="1" s="1" a="1"/>
  <c r="U1479" i="1" s="1"/>
  <c r="Q1480" i="1"/>
  <c r="U1480" i="1" s="1" a="1"/>
  <c r="U1480" i="1" s="1"/>
  <c r="Q1481" i="1"/>
  <c r="U1481" i="1" s="1" a="1"/>
  <c r="U1481" i="1" s="1"/>
  <c r="Q1482" i="1"/>
  <c r="U1482" i="1" s="1" a="1"/>
  <c r="U1482" i="1" s="1"/>
  <c r="Q1483" i="1"/>
  <c r="U1483" i="1" s="1" a="1"/>
  <c r="U1483" i="1" s="1"/>
  <c r="Q1484" i="1"/>
  <c r="U1484" i="1" s="1" a="1"/>
  <c r="U1484" i="1" s="1"/>
  <c r="Q1485" i="1"/>
  <c r="U1485" i="1" s="1" a="1"/>
  <c r="U1485" i="1" s="1"/>
  <c r="Q1486" i="1"/>
  <c r="U1486" i="1" s="1" a="1"/>
  <c r="U1486" i="1" s="1"/>
  <c r="Q1487" i="1"/>
  <c r="U1487" i="1" s="1" a="1"/>
  <c r="U1487" i="1" s="1"/>
  <c r="Q1488" i="1"/>
  <c r="U1488" i="1" s="1" a="1"/>
  <c r="U1488" i="1" s="1"/>
  <c r="Q1489" i="1"/>
  <c r="U1489" i="1" s="1" a="1"/>
  <c r="U1489" i="1" s="1"/>
  <c r="Q1490" i="1"/>
  <c r="U1490" i="1" s="1" a="1"/>
  <c r="U1490" i="1" s="1"/>
  <c r="Q1491" i="1"/>
  <c r="U1491" i="1" s="1" a="1"/>
  <c r="U1491" i="1" s="1"/>
  <c r="Q1492" i="1"/>
  <c r="U1492" i="1" s="1" a="1"/>
  <c r="U1492" i="1" s="1"/>
  <c r="Q1493" i="1"/>
  <c r="U1493" i="1" s="1" a="1"/>
  <c r="U1493" i="1" s="1"/>
  <c r="Q1494" i="1"/>
  <c r="U1494" i="1" s="1" a="1"/>
  <c r="U1494" i="1" s="1"/>
  <c r="Q1495" i="1"/>
  <c r="U1495" i="1" s="1" a="1"/>
  <c r="U1495" i="1" s="1"/>
  <c r="Q1496" i="1"/>
  <c r="U1496" i="1" s="1" a="1"/>
  <c r="U1496" i="1" s="1"/>
  <c r="Q1497" i="1"/>
  <c r="U1497" i="1" s="1" a="1"/>
  <c r="U1497" i="1" s="1"/>
  <c r="Q1498" i="1"/>
  <c r="U1498" i="1" s="1" a="1"/>
  <c r="U1498" i="1" s="1"/>
  <c r="Q1499" i="1"/>
  <c r="U1499" i="1" s="1" a="1"/>
  <c r="U1499" i="1" s="1"/>
  <c r="Q1500" i="1"/>
  <c r="U1500" i="1" s="1" a="1"/>
  <c r="U1500" i="1" s="1"/>
  <c r="Q1501" i="1"/>
  <c r="U1501" i="1" s="1" a="1"/>
  <c r="U1501" i="1" s="1"/>
  <c r="Q1502" i="1"/>
  <c r="U1502" i="1" s="1" a="1"/>
  <c r="U1502" i="1" s="1"/>
  <c r="Q1503" i="1"/>
  <c r="U1503" i="1" s="1" a="1"/>
  <c r="U1503" i="1" s="1"/>
  <c r="Q1504" i="1"/>
  <c r="U1504" i="1" s="1" a="1"/>
  <c r="U1504" i="1" s="1"/>
  <c r="Q1505" i="1"/>
  <c r="U1505" i="1" s="1" a="1"/>
  <c r="U1505" i="1" s="1"/>
  <c r="Q1506" i="1"/>
  <c r="U1506" i="1" s="1" a="1"/>
  <c r="U1506" i="1" s="1"/>
  <c r="Q1507" i="1"/>
  <c r="U1507" i="1" s="1" a="1"/>
  <c r="U1507" i="1" s="1"/>
  <c r="Q1508" i="1"/>
  <c r="U1508" i="1" s="1" a="1"/>
  <c r="U1508" i="1" s="1"/>
  <c r="Q1509" i="1"/>
  <c r="U1509" i="1" s="1" a="1"/>
  <c r="U1509" i="1" s="1"/>
  <c r="Q1510" i="1"/>
  <c r="U1510" i="1" s="1" a="1"/>
  <c r="U1510" i="1" s="1"/>
  <c r="Q1511" i="1"/>
  <c r="U1511" i="1" s="1" a="1"/>
  <c r="U1511" i="1" s="1"/>
  <c r="Q1512" i="1"/>
  <c r="U1512" i="1" s="1" a="1"/>
  <c r="U1512" i="1" s="1"/>
  <c r="Q1513" i="1"/>
  <c r="U1513" i="1" s="1" a="1"/>
  <c r="U1513" i="1" s="1"/>
  <c r="Q1514" i="1"/>
  <c r="U1514" i="1" s="1" a="1"/>
  <c r="U1514" i="1" s="1"/>
  <c r="Q1515" i="1"/>
  <c r="U1515" i="1" s="1" a="1"/>
  <c r="U1515" i="1" s="1"/>
  <c r="Q1516" i="1"/>
  <c r="U1516" i="1" s="1" a="1"/>
  <c r="U1516" i="1" s="1"/>
  <c r="Q1517" i="1"/>
  <c r="U1517" i="1" s="1" a="1"/>
  <c r="U1517" i="1" s="1"/>
  <c r="Q1518" i="1"/>
  <c r="U1518" i="1" s="1" a="1"/>
  <c r="U1518" i="1" s="1"/>
  <c r="Q1519" i="1"/>
  <c r="U1519" i="1" s="1" a="1"/>
  <c r="U1519" i="1" s="1"/>
  <c r="Q1520" i="1"/>
  <c r="U1520" i="1" s="1" a="1"/>
  <c r="U1520" i="1" s="1"/>
  <c r="Q1521" i="1"/>
  <c r="U1521" i="1" s="1" a="1"/>
  <c r="U1521" i="1" s="1"/>
  <c r="Q1522" i="1"/>
  <c r="U1522" i="1" s="1" a="1"/>
  <c r="U1522" i="1" s="1"/>
  <c r="Q1523" i="1"/>
  <c r="U1523" i="1" s="1" a="1"/>
  <c r="U1523" i="1" s="1"/>
  <c r="Q1524" i="1"/>
  <c r="U1524" i="1" s="1" a="1"/>
  <c r="U1524" i="1" s="1"/>
  <c r="Q1525" i="1"/>
  <c r="U1525" i="1" s="1" a="1"/>
  <c r="U1525" i="1" s="1"/>
  <c r="Q1526" i="1"/>
  <c r="U1526" i="1" s="1" a="1"/>
  <c r="U1526" i="1" s="1"/>
  <c r="Q1527" i="1"/>
  <c r="U1527" i="1" s="1" a="1"/>
  <c r="U1527" i="1" s="1"/>
  <c r="Q1528" i="1"/>
  <c r="U1528" i="1" s="1" a="1"/>
  <c r="U1528" i="1" s="1"/>
  <c r="Q1529" i="1"/>
  <c r="U1529" i="1" s="1" a="1"/>
  <c r="U1529" i="1" s="1"/>
  <c r="Q1530" i="1"/>
  <c r="U1530" i="1" s="1" a="1"/>
  <c r="U1530" i="1" s="1"/>
  <c r="Q1531" i="1"/>
  <c r="U1531" i="1" s="1" a="1"/>
  <c r="U1531" i="1" s="1"/>
  <c r="Q1532" i="1"/>
  <c r="U1532" i="1" s="1" a="1"/>
  <c r="U1532" i="1" s="1"/>
  <c r="Q1533" i="1"/>
  <c r="U1533" i="1" s="1" a="1"/>
  <c r="U1533" i="1" s="1"/>
  <c r="Q1534" i="1"/>
  <c r="U1534" i="1" s="1" a="1"/>
  <c r="U1534" i="1" s="1"/>
  <c r="Q1535" i="1"/>
  <c r="U1535" i="1" s="1" a="1"/>
  <c r="U1535" i="1" s="1"/>
  <c r="Q1536" i="1"/>
  <c r="U1536" i="1" s="1" a="1"/>
  <c r="U1536" i="1" s="1"/>
  <c r="Q1537" i="1"/>
  <c r="U1537" i="1" s="1" a="1"/>
  <c r="U1537" i="1" s="1"/>
  <c r="Q1538" i="1"/>
  <c r="U1538" i="1" s="1" a="1"/>
  <c r="U1538" i="1" s="1"/>
  <c r="Q1539" i="1"/>
  <c r="U1539" i="1" s="1" a="1"/>
  <c r="U1539" i="1" s="1"/>
  <c r="Q1540" i="1"/>
  <c r="U1540" i="1" s="1" a="1"/>
  <c r="U1540" i="1" s="1"/>
  <c r="Q1541" i="1"/>
  <c r="U1541" i="1" s="1" a="1"/>
  <c r="U1541" i="1" s="1"/>
  <c r="Q1542" i="1"/>
  <c r="U1542" i="1" s="1" a="1"/>
  <c r="U1542" i="1" s="1"/>
  <c r="Q1543" i="1"/>
  <c r="U1543" i="1" s="1" a="1"/>
  <c r="U1543" i="1" s="1"/>
  <c r="Q1544" i="1"/>
  <c r="U1544" i="1" s="1" a="1"/>
  <c r="U1544" i="1" s="1"/>
  <c r="Q1545" i="1"/>
  <c r="U1545" i="1" s="1" a="1"/>
  <c r="U1545" i="1" s="1"/>
  <c r="Q1546" i="1"/>
  <c r="U1546" i="1" s="1" a="1"/>
  <c r="U1546" i="1" s="1"/>
  <c r="Q1547" i="1"/>
  <c r="U1547" i="1" s="1" a="1"/>
  <c r="U1547" i="1" s="1"/>
  <c r="Q1548" i="1"/>
  <c r="U1548" i="1" s="1" a="1"/>
  <c r="U1548" i="1" s="1"/>
  <c r="Q1549" i="1"/>
  <c r="U1549" i="1" s="1" a="1"/>
  <c r="U1549" i="1" s="1"/>
  <c r="Q1550" i="1"/>
  <c r="U1550" i="1" s="1" a="1"/>
  <c r="U1550" i="1" s="1"/>
  <c r="Q1551" i="1"/>
  <c r="U1551" i="1" s="1" a="1"/>
  <c r="U1551" i="1" s="1"/>
  <c r="Q1552" i="1"/>
  <c r="U1552" i="1" s="1" a="1"/>
  <c r="U1552" i="1" s="1"/>
  <c r="Q1553" i="1"/>
  <c r="U1553" i="1" s="1" a="1"/>
  <c r="U1553" i="1" s="1"/>
  <c r="Q1554" i="1"/>
  <c r="U1554" i="1" s="1" a="1"/>
  <c r="U1554" i="1" s="1"/>
  <c r="Q1555" i="1"/>
  <c r="U1555" i="1" s="1" a="1"/>
  <c r="U1555" i="1" s="1"/>
  <c r="Q1556" i="1"/>
  <c r="U1556" i="1" s="1" a="1"/>
  <c r="U1556" i="1" s="1"/>
  <c r="Q1557" i="1"/>
  <c r="U1557" i="1" s="1" a="1"/>
  <c r="U1557" i="1" s="1"/>
  <c r="Q1558" i="1"/>
  <c r="U1558" i="1" s="1" a="1"/>
  <c r="U1558" i="1" s="1"/>
  <c r="Q1559" i="1"/>
  <c r="U1559" i="1" s="1" a="1"/>
  <c r="U1559" i="1" s="1"/>
  <c r="Q1560" i="1"/>
  <c r="U1560" i="1" s="1" a="1"/>
  <c r="U1560" i="1" s="1"/>
  <c r="Q1561" i="1"/>
  <c r="U1561" i="1" s="1" a="1"/>
  <c r="U1561" i="1" s="1"/>
  <c r="Q1562" i="1"/>
  <c r="U1562" i="1" s="1" a="1"/>
  <c r="U1562" i="1" s="1"/>
  <c r="Q1563" i="1"/>
  <c r="U1563" i="1" s="1" a="1"/>
  <c r="U1563" i="1" s="1"/>
  <c r="Q1564" i="1"/>
  <c r="U1564" i="1" s="1" a="1"/>
  <c r="U1564" i="1" s="1"/>
  <c r="Q1565" i="1"/>
  <c r="U1565" i="1" s="1" a="1"/>
  <c r="U1565" i="1" s="1"/>
  <c r="Q1566" i="1"/>
  <c r="U1566" i="1" s="1" a="1"/>
  <c r="U1566" i="1" s="1"/>
  <c r="Q1567" i="1"/>
  <c r="U1567" i="1" s="1" a="1"/>
  <c r="U1567" i="1" s="1"/>
  <c r="Q1568" i="1"/>
  <c r="U1568" i="1" s="1" a="1"/>
  <c r="U1568" i="1" s="1"/>
  <c r="Q1569" i="1"/>
  <c r="U1569" i="1" s="1" a="1"/>
  <c r="U1569" i="1" s="1"/>
  <c r="Q1570" i="1"/>
  <c r="U1570" i="1" s="1" a="1"/>
  <c r="U1570" i="1" s="1"/>
  <c r="Q1571" i="1"/>
  <c r="U1571" i="1" s="1" a="1"/>
  <c r="U1571" i="1" s="1"/>
  <c r="Q1572" i="1"/>
  <c r="U1572" i="1" s="1" a="1"/>
  <c r="U1572" i="1" s="1"/>
  <c r="Q1573" i="1"/>
  <c r="U1573" i="1" s="1" a="1"/>
  <c r="U1573" i="1" s="1"/>
  <c r="Q1574" i="1"/>
  <c r="U1574" i="1" s="1" a="1"/>
  <c r="U1574" i="1" s="1"/>
  <c r="Q1575" i="1"/>
  <c r="U1575" i="1" s="1" a="1"/>
  <c r="U1575" i="1" s="1"/>
  <c r="Q1576" i="1"/>
  <c r="U1576" i="1" s="1" a="1"/>
  <c r="U1576" i="1" s="1"/>
  <c r="Q1577" i="1"/>
  <c r="U1577" i="1" s="1" a="1"/>
  <c r="U1577" i="1" s="1"/>
  <c r="Q1578" i="1"/>
  <c r="U1578" i="1" s="1" a="1"/>
  <c r="U1578" i="1" s="1"/>
  <c r="Q1579" i="1"/>
  <c r="U1579" i="1" s="1" a="1"/>
  <c r="U1579" i="1" s="1"/>
  <c r="Q1580" i="1"/>
  <c r="U1580" i="1" s="1" a="1"/>
  <c r="U1580" i="1" s="1"/>
  <c r="Q1581" i="1"/>
  <c r="U1581" i="1" s="1" a="1"/>
  <c r="U1581" i="1" s="1"/>
  <c r="Q1582" i="1"/>
  <c r="U1582" i="1" s="1" a="1"/>
  <c r="U1582" i="1" s="1"/>
  <c r="Q1583" i="1"/>
  <c r="U1583" i="1" s="1" a="1"/>
  <c r="U1583" i="1" s="1"/>
  <c r="Q1584" i="1"/>
  <c r="U1584" i="1" s="1" a="1"/>
  <c r="U1584" i="1" s="1"/>
  <c r="Q1585" i="1"/>
  <c r="U1585" i="1" s="1" a="1"/>
  <c r="U1585" i="1" s="1"/>
  <c r="Q1586" i="1"/>
  <c r="U1586" i="1" s="1" a="1"/>
  <c r="U1586" i="1" s="1"/>
  <c r="Q1587" i="1"/>
  <c r="U1587" i="1" s="1" a="1"/>
  <c r="U1587" i="1" s="1"/>
  <c r="Q1588" i="1"/>
  <c r="U1588" i="1" s="1" a="1"/>
  <c r="U1588" i="1" s="1"/>
  <c r="Q1589" i="1"/>
  <c r="U1589" i="1" s="1" a="1"/>
  <c r="U1589" i="1" s="1"/>
  <c r="Q1590" i="1"/>
  <c r="U1590" i="1" s="1" a="1"/>
  <c r="U1590" i="1" s="1"/>
  <c r="Q1591" i="1"/>
  <c r="U1591" i="1" s="1" a="1"/>
  <c r="U1591" i="1" s="1"/>
  <c r="Q1592" i="1"/>
  <c r="U1592" i="1" s="1" a="1"/>
  <c r="U1592" i="1" s="1"/>
  <c r="Q1593" i="1"/>
  <c r="U1593" i="1" s="1" a="1"/>
  <c r="U1593" i="1" s="1"/>
  <c r="Q1594" i="1"/>
  <c r="U1594" i="1" s="1" a="1"/>
  <c r="U1594" i="1" s="1"/>
  <c r="Q1595" i="1"/>
  <c r="U1595" i="1" s="1" a="1"/>
  <c r="U1595" i="1" s="1"/>
  <c r="Q1596" i="1"/>
  <c r="U1596" i="1" s="1" a="1"/>
  <c r="U1596" i="1" s="1"/>
  <c r="Q1597" i="1"/>
  <c r="U1597" i="1" s="1" a="1"/>
  <c r="U1597" i="1" s="1"/>
  <c r="Q1598" i="1"/>
  <c r="U1598" i="1" s="1" a="1"/>
  <c r="U1598" i="1" s="1"/>
  <c r="Q1599" i="1"/>
  <c r="U1599" i="1" s="1" a="1"/>
  <c r="U1599" i="1" s="1"/>
  <c r="Q1600" i="1"/>
  <c r="U1600" i="1" s="1" a="1"/>
  <c r="U1600" i="1" s="1"/>
  <c r="Q1601" i="1"/>
  <c r="U1601" i="1" s="1" a="1"/>
  <c r="U1601" i="1" s="1"/>
  <c r="Q1602" i="1"/>
  <c r="U1602" i="1" s="1" a="1"/>
  <c r="U1602" i="1" s="1"/>
  <c r="Q1603" i="1"/>
  <c r="U1603" i="1" s="1" a="1"/>
  <c r="U1603" i="1" s="1"/>
  <c r="Q1604" i="1"/>
  <c r="U1604" i="1" s="1" a="1"/>
  <c r="U1604" i="1" s="1"/>
  <c r="Q1605" i="1"/>
  <c r="U1605" i="1" s="1" a="1"/>
  <c r="U1605" i="1" s="1"/>
  <c r="Q1606" i="1"/>
  <c r="U1606" i="1" s="1" a="1"/>
  <c r="U1606" i="1" s="1"/>
  <c r="Q1607" i="1"/>
  <c r="U1607" i="1" s="1" a="1"/>
  <c r="U1607" i="1" s="1"/>
  <c r="Q1608" i="1"/>
  <c r="U1608" i="1" s="1" a="1"/>
  <c r="U1608" i="1" s="1"/>
  <c r="Q1609" i="1"/>
  <c r="U1609" i="1" s="1" a="1"/>
  <c r="U1609" i="1" s="1"/>
  <c r="Q1610" i="1"/>
  <c r="U1610" i="1" s="1" a="1"/>
  <c r="U1610" i="1" s="1"/>
  <c r="Q1611" i="1"/>
  <c r="U1611" i="1" s="1" a="1"/>
  <c r="U1611" i="1" s="1"/>
  <c r="Q1612" i="1"/>
  <c r="U1612" i="1" s="1" a="1"/>
  <c r="U1612" i="1" s="1"/>
  <c r="Q1613" i="1"/>
  <c r="U1613" i="1" s="1" a="1"/>
  <c r="U1613" i="1" s="1"/>
  <c r="Q1614" i="1"/>
  <c r="U1614" i="1" s="1" a="1"/>
  <c r="U1614" i="1" s="1"/>
  <c r="Q1615" i="1"/>
  <c r="U1615" i="1" s="1" a="1"/>
  <c r="U1615" i="1" s="1"/>
  <c r="Q1616" i="1"/>
  <c r="U1616" i="1" s="1" a="1"/>
  <c r="U1616" i="1" s="1"/>
  <c r="Q1617" i="1"/>
  <c r="U1617" i="1" s="1" a="1"/>
  <c r="U1617" i="1" s="1"/>
  <c r="Q1618" i="1"/>
  <c r="U1618" i="1" s="1" a="1"/>
  <c r="U1618" i="1" s="1"/>
  <c r="Q1619" i="1"/>
  <c r="U1619" i="1" s="1" a="1"/>
  <c r="U1619" i="1" s="1"/>
  <c r="Q1620" i="1"/>
  <c r="U1620" i="1" s="1" a="1"/>
  <c r="U1620" i="1" s="1"/>
  <c r="Q1621" i="1"/>
  <c r="U1621" i="1" s="1" a="1"/>
  <c r="U1621" i="1" s="1"/>
  <c r="Q1622" i="1"/>
  <c r="U1622" i="1" s="1" a="1"/>
  <c r="U1622" i="1" s="1"/>
  <c r="Q1623" i="1"/>
  <c r="U1623" i="1" s="1" a="1"/>
  <c r="U1623" i="1" s="1"/>
  <c r="Q1624" i="1"/>
  <c r="U1624" i="1" s="1" a="1"/>
  <c r="U1624" i="1" s="1"/>
  <c r="Q1625" i="1"/>
  <c r="U1625" i="1" s="1" a="1"/>
  <c r="U1625" i="1" s="1"/>
  <c r="Q1626" i="1"/>
  <c r="U1626" i="1" s="1" a="1"/>
  <c r="U1626" i="1" s="1"/>
  <c r="Q1627" i="1"/>
  <c r="U1627" i="1" s="1" a="1"/>
  <c r="U1627" i="1" s="1"/>
  <c r="Q1628" i="1"/>
  <c r="U1628" i="1" s="1" a="1"/>
  <c r="U1628" i="1" s="1"/>
  <c r="Q1629" i="1"/>
  <c r="U1629" i="1" s="1" a="1"/>
  <c r="U1629" i="1" s="1"/>
  <c r="Q1630" i="1"/>
  <c r="U1630" i="1" s="1" a="1"/>
  <c r="U1630" i="1" s="1"/>
  <c r="Q1631" i="1"/>
  <c r="U1631" i="1" s="1" a="1"/>
  <c r="U1631" i="1" s="1"/>
  <c r="Q1632" i="1"/>
  <c r="U1632" i="1" s="1" a="1"/>
  <c r="U1632" i="1" s="1"/>
  <c r="Q1633" i="1"/>
  <c r="U1633" i="1" s="1" a="1"/>
  <c r="U1633" i="1" s="1"/>
  <c r="Q1634" i="1"/>
  <c r="U1634" i="1" s="1" a="1"/>
  <c r="U1634" i="1" s="1"/>
  <c r="Q1635" i="1"/>
  <c r="U1635" i="1" s="1" a="1"/>
  <c r="U1635" i="1" s="1"/>
  <c r="Q1636" i="1"/>
  <c r="U1636" i="1" s="1" a="1"/>
  <c r="U1636" i="1" s="1"/>
  <c r="Q1637" i="1"/>
  <c r="U1637" i="1" s="1" a="1"/>
  <c r="U1637" i="1" s="1"/>
  <c r="Q1638" i="1"/>
  <c r="U1638" i="1" s="1" a="1"/>
  <c r="U1638" i="1" s="1"/>
  <c r="Q1639" i="1"/>
  <c r="U1639" i="1" s="1" a="1"/>
  <c r="U1639" i="1" s="1"/>
  <c r="Q1640" i="1"/>
  <c r="U1640" i="1" s="1" a="1"/>
  <c r="U1640" i="1" s="1"/>
  <c r="Q1641" i="1"/>
  <c r="U1641" i="1" s="1" a="1"/>
  <c r="U1641" i="1" s="1"/>
  <c r="Q1642" i="1"/>
  <c r="U1642" i="1" s="1" a="1"/>
  <c r="U1642" i="1" s="1"/>
  <c r="Q1643" i="1"/>
  <c r="U1643" i="1" s="1" a="1"/>
  <c r="U1643" i="1" s="1"/>
  <c r="Q1644" i="1"/>
  <c r="U1644" i="1" s="1" a="1"/>
  <c r="U1644" i="1" s="1"/>
  <c r="Q1645" i="1"/>
  <c r="U1645" i="1" s="1" a="1"/>
  <c r="U1645" i="1" s="1"/>
  <c r="Q1646" i="1"/>
  <c r="U1646" i="1" s="1" a="1"/>
  <c r="U1646" i="1" s="1"/>
  <c r="Q1647" i="1"/>
  <c r="U1647" i="1" s="1" a="1"/>
  <c r="U1647" i="1" s="1"/>
  <c r="Q1648" i="1"/>
  <c r="U1648" i="1" s="1" a="1"/>
  <c r="U1648" i="1" s="1"/>
  <c r="Q1649" i="1"/>
  <c r="U1649" i="1" s="1" a="1"/>
  <c r="U1649" i="1" s="1"/>
  <c r="Q1650" i="1"/>
  <c r="U1650" i="1" s="1" a="1"/>
  <c r="U1650" i="1" s="1"/>
  <c r="Q1651" i="1"/>
  <c r="U1651" i="1" s="1" a="1"/>
  <c r="U1651" i="1" s="1"/>
  <c r="Q1652" i="1"/>
  <c r="U1652" i="1" s="1" a="1"/>
  <c r="U1652" i="1" s="1"/>
  <c r="Q1653" i="1"/>
  <c r="U1653" i="1" s="1" a="1"/>
  <c r="U1653" i="1" s="1"/>
  <c r="Q1654" i="1"/>
  <c r="U1654" i="1" s="1" a="1"/>
  <c r="U1654" i="1" s="1"/>
  <c r="Q1655" i="1"/>
  <c r="U1655" i="1" s="1" a="1"/>
  <c r="U1655" i="1" s="1"/>
  <c r="Q1656" i="1"/>
  <c r="U1656" i="1" s="1" a="1"/>
  <c r="U1656" i="1" s="1"/>
  <c r="Q1657" i="1"/>
  <c r="U1657" i="1" s="1" a="1"/>
  <c r="U1657" i="1" s="1"/>
  <c r="Q1658" i="1"/>
  <c r="U1658" i="1" s="1" a="1"/>
  <c r="U1658" i="1" s="1"/>
  <c r="Q1659" i="1"/>
  <c r="U1659" i="1" s="1" a="1"/>
  <c r="U1659" i="1" s="1"/>
  <c r="Q1660" i="1"/>
  <c r="U1660" i="1" s="1" a="1"/>
  <c r="U1660" i="1" s="1"/>
  <c r="Q1661" i="1"/>
  <c r="U1661" i="1" s="1" a="1"/>
  <c r="U1661" i="1" s="1"/>
  <c r="Q1662" i="1"/>
  <c r="U1662" i="1" s="1" a="1"/>
  <c r="U1662" i="1" s="1"/>
  <c r="Q1663" i="1"/>
  <c r="U1663" i="1" s="1" a="1"/>
  <c r="U1663" i="1" s="1"/>
  <c r="Q1664" i="1"/>
  <c r="U1664" i="1" s="1" a="1"/>
  <c r="U1664" i="1" s="1"/>
  <c r="Q1665" i="1"/>
  <c r="U1665" i="1" s="1" a="1"/>
  <c r="U1665" i="1" s="1"/>
  <c r="Q1666" i="1"/>
  <c r="U1666" i="1" s="1" a="1"/>
  <c r="U1666" i="1" s="1"/>
  <c r="Q1667" i="1"/>
  <c r="U1667" i="1" s="1" a="1"/>
  <c r="U1667" i="1" s="1"/>
  <c r="Q1668" i="1"/>
  <c r="U1668" i="1" s="1" a="1"/>
  <c r="U1668" i="1" s="1"/>
  <c r="Q1669" i="1"/>
  <c r="U1669" i="1" s="1" a="1"/>
  <c r="U1669" i="1" s="1"/>
  <c r="Q1670" i="1"/>
  <c r="U1670" i="1" s="1" a="1"/>
  <c r="U1670" i="1" s="1"/>
  <c r="Q1671" i="1"/>
  <c r="U1671" i="1" s="1" a="1"/>
  <c r="U1671" i="1" s="1"/>
  <c r="Q1672" i="1"/>
  <c r="U1672" i="1" s="1" a="1"/>
  <c r="U1672" i="1" s="1"/>
  <c r="Q1673" i="1"/>
  <c r="U1673" i="1" s="1" a="1"/>
  <c r="U1673" i="1" s="1"/>
  <c r="Q1674" i="1"/>
  <c r="U1674" i="1" s="1" a="1"/>
  <c r="U1674" i="1" s="1"/>
  <c r="Q1675" i="1"/>
  <c r="U1675" i="1" s="1" a="1"/>
  <c r="U1675" i="1" s="1"/>
  <c r="Q1676" i="1"/>
  <c r="U1676" i="1" s="1" a="1"/>
  <c r="U1676" i="1" s="1"/>
  <c r="Q1677" i="1"/>
  <c r="U1677" i="1" s="1" a="1"/>
  <c r="U1677" i="1" s="1"/>
  <c r="Q1678" i="1"/>
  <c r="U1678" i="1" s="1" a="1"/>
  <c r="U1678" i="1" s="1"/>
  <c r="Q1679" i="1"/>
  <c r="U1679" i="1" s="1" a="1"/>
  <c r="U1679" i="1" s="1"/>
  <c r="Q1680" i="1"/>
  <c r="U1680" i="1" s="1" a="1"/>
  <c r="U1680" i="1" s="1"/>
  <c r="Q1681" i="1"/>
  <c r="U1681" i="1" s="1" a="1"/>
  <c r="U1681" i="1" s="1"/>
  <c r="Q1682" i="1"/>
  <c r="U1682" i="1" s="1" a="1"/>
  <c r="U1682" i="1" s="1"/>
  <c r="Q1683" i="1"/>
  <c r="U1683" i="1" s="1" a="1"/>
  <c r="U1683" i="1" s="1"/>
  <c r="Q1684" i="1"/>
  <c r="U1684" i="1" s="1" a="1"/>
  <c r="U1684" i="1" s="1"/>
  <c r="Q1685" i="1"/>
  <c r="U1685" i="1" s="1" a="1"/>
  <c r="U1685" i="1" s="1"/>
  <c r="Q1686" i="1"/>
  <c r="U1686" i="1" s="1" a="1"/>
  <c r="U1686" i="1" s="1"/>
  <c r="Q1687" i="1"/>
  <c r="U1687" i="1" s="1" a="1"/>
  <c r="U1687" i="1" s="1"/>
  <c r="Q1688" i="1"/>
  <c r="U1688" i="1" s="1" a="1"/>
  <c r="U1688" i="1" s="1"/>
  <c r="Q1689" i="1"/>
  <c r="U1689" i="1" s="1" a="1"/>
  <c r="U1689" i="1" s="1"/>
  <c r="Q1690" i="1"/>
  <c r="U1690" i="1" s="1" a="1"/>
  <c r="U1690" i="1" s="1"/>
  <c r="Q1691" i="1"/>
  <c r="U1691" i="1" s="1" a="1"/>
  <c r="U1691" i="1" s="1"/>
  <c r="Q1692" i="1"/>
  <c r="U1692" i="1" s="1" a="1"/>
  <c r="U1692" i="1" s="1"/>
  <c r="Q1693" i="1"/>
  <c r="U1693" i="1" s="1" a="1"/>
  <c r="U1693" i="1" s="1"/>
  <c r="Q1694" i="1"/>
  <c r="U1694" i="1" s="1" a="1"/>
  <c r="U1694" i="1" s="1"/>
  <c r="Q1695" i="1"/>
  <c r="U1695" i="1" s="1" a="1"/>
  <c r="U1695" i="1" s="1"/>
  <c r="Q1696" i="1"/>
  <c r="U1696" i="1" s="1" a="1"/>
  <c r="U1696" i="1" s="1"/>
  <c r="Q1697" i="1"/>
  <c r="U1697" i="1" s="1" a="1"/>
  <c r="U1697" i="1" s="1"/>
  <c r="Q1698" i="1"/>
  <c r="U1698" i="1" s="1" a="1"/>
  <c r="U1698" i="1" s="1"/>
  <c r="Q1699" i="1"/>
  <c r="U1699" i="1" s="1" a="1"/>
  <c r="U1699" i="1" s="1"/>
  <c r="Q1700" i="1"/>
  <c r="U1700" i="1" s="1" a="1"/>
  <c r="U1700" i="1" s="1"/>
  <c r="Q1701" i="1"/>
  <c r="U1701" i="1" s="1" a="1"/>
  <c r="U1701" i="1" s="1"/>
  <c r="Q1702" i="1"/>
  <c r="U1702" i="1" s="1" a="1"/>
  <c r="U1702" i="1" s="1"/>
  <c r="Q1703" i="1"/>
  <c r="U1703" i="1" s="1" a="1"/>
  <c r="U1703" i="1" s="1"/>
  <c r="Q1704" i="1"/>
  <c r="U1704" i="1" s="1" a="1"/>
  <c r="U1704" i="1" s="1"/>
  <c r="Q1705" i="1"/>
  <c r="U1705" i="1" s="1" a="1"/>
  <c r="U1705" i="1" s="1"/>
  <c r="Q1706" i="1"/>
  <c r="U1706" i="1" s="1" a="1"/>
  <c r="U1706" i="1" s="1"/>
  <c r="Q1707" i="1"/>
  <c r="U1707" i="1" s="1" a="1"/>
  <c r="U1707" i="1" s="1"/>
  <c r="Q1708" i="1"/>
  <c r="U1708" i="1" s="1" a="1"/>
  <c r="U1708" i="1" s="1"/>
  <c r="Q1709" i="1"/>
  <c r="U1709" i="1" s="1" a="1"/>
  <c r="U1709" i="1" s="1"/>
  <c r="Q1710" i="1"/>
  <c r="U1710" i="1" s="1" a="1"/>
  <c r="U1710" i="1" s="1"/>
  <c r="Q1711" i="1"/>
  <c r="U1711" i="1" s="1" a="1"/>
  <c r="U1711" i="1" s="1"/>
  <c r="Q1712" i="1"/>
  <c r="U1712" i="1" s="1" a="1"/>
  <c r="U1712" i="1" s="1"/>
  <c r="Q1713" i="1"/>
  <c r="U1713" i="1" s="1" a="1"/>
  <c r="U1713" i="1" s="1"/>
  <c r="Q1714" i="1"/>
  <c r="U1714" i="1" s="1" a="1"/>
  <c r="U1714" i="1" s="1"/>
  <c r="Q1715" i="1"/>
  <c r="U1715" i="1" s="1" a="1"/>
  <c r="U1715" i="1" s="1"/>
  <c r="Q1716" i="1"/>
  <c r="U1716" i="1" s="1" a="1"/>
  <c r="U1716" i="1" s="1"/>
  <c r="Q1717" i="1"/>
  <c r="U1717" i="1" s="1" a="1"/>
  <c r="U1717" i="1" s="1"/>
  <c r="Q1718" i="1"/>
  <c r="U1718" i="1" s="1" a="1"/>
  <c r="U1718" i="1" s="1"/>
  <c r="Q1719" i="1"/>
  <c r="U1719" i="1" s="1" a="1"/>
  <c r="U1719" i="1" s="1"/>
  <c r="Q1720" i="1"/>
  <c r="U1720" i="1" s="1" a="1"/>
  <c r="U1720" i="1" s="1"/>
  <c r="Q1721" i="1"/>
  <c r="U1721" i="1" s="1" a="1"/>
  <c r="U1721" i="1" s="1"/>
  <c r="Q1722" i="1"/>
  <c r="U1722" i="1" s="1" a="1"/>
  <c r="U1722" i="1" s="1"/>
  <c r="Q1723" i="1"/>
  <c r="U1723" i="1" s="1" a="1"/>
  <c r="U1723" i="1" s="1"/>
  <c r="Q1724" i="1"/>
  <c r="U1724" i="1" s="1" a="1"/>
  <c r="U1724" i="1" s="1"/>
  <c r="Q1725" i="1"/>
  <c r="U1725" i="1" s="1" a="1"/>
  <c r="U1725" i="1" s="1"/>
  <c r="Q1726" i="1"/>
  <c r="U1726" i="1" s="1" a="1"/>
  <c r="U1726" i="1" s="1"/>
  <c r="Q1727" i="1"/>
  <c r="U1727" i="1" s="1" a="1"/>
  <c r="U1727" i="1" s="1"/>
  <c r="Q1728" i="1"/>
  <c r="U1728" i="1" s="1" a="1"/>
  <c r="U1728" i="1" s="1"/>
  <c r="Q1729" i="1"/>
  <c r="U1729" i="1" s="1" a="1"/>
  <c r="U1729" i="1" s="1"/>
  <c r="Q1730" i="1"/>
  <c r="U1730" i="1" s="1" a="1"/>
  <c r="U1730" i="1" s="1"/>
  <c r="Q1731" i="1"/>
  <c r="U1731" i="1" s="1" a="1"/>
  <c r="U1731" i="1" s="1"/>
  <c r="Q1732" i="1"/>
  <c r="U1732" i="1" s="1" a="1"/>
  <c r="U1732" i="1" s="1"/>
  <c r="Q1733" i="1"/>
  <c r="U1733" i="1" s="1" a="1"/>
  <c r="U1733" i="1" s="1"/>
  <c r="Q1734" i="1"/>
  <c r="U1734" i="1" s="1" a="1"/>
  <c r="U1734" i="1" s="1"/>
  <c r="Q1735" i="1"/>
  <c r="U1735" i="1" s="1" a="1"/>
  <c r="U1735" i="1" s="1"/>
  <c r="Q1736" i="1"/>
  <c r="U1736" i="1" s="1" a="1"/>
  <c r="U1736" i="1" s="1"/>
  <c r="Q1737" i="1"/>
  <c r="U1737" i="1" s="1" a="1"/>
  <c r="U1737" i="1" s="1"/>
  <c r="Q1738" i="1"/>
  <c r="U1738" i="1" s="1" a="1"/>
  <c r="U1738" i="1" s="1"/>
  <c r="Q1739" i="1"/>
  <c r="U1739" i="1" s="1" a="1"/>
  <c r="U1739" i="1" s="1"/>
  <c r="Q1740" i="1"/>
  <c r="U1740" i="1" s="1" a="1"/>
  <c r="U1740" i="1" s="1"/>
  <c r="Q1741" i="1"/>
  <c r="U1741" i="1" s="1" a="1"/>
  <c r="U1741" i="1" s="1"/>
  <c r="Q1742" i="1"/>
  <c r="U1742" i="1" s="1" a="1"/>
  <c r="U1742" i="1" s="1"/>
  <c r="Q1743" i="1"/>
  <c r="U1743" i="1" s="1" a="1"/>
  <c r="U1743" i="1" s="1"/>
  <c r="Q1744" i="1"/>
  <c r="U1744" i="1" s="1" a="1"/>
  <c r="U1744" i="1" s="1"/>
  <c r="Q1745" i="1"/>
  <c r="U1745" i="1" s="1" a="1"/>
  <c r="U1745" i="1" s="1"/>
  <c r="Q1746" i="1"/>
  <c r="U1746" i="1" s="1" a="1"/>
  <c r="U1746" i="1" s="1"/>
  <c r="Q1747" i="1"/>
  <c r="U1747" i="1" s="1" a="1"/>
  <c r="U1747" i="1" s="1"/>
  <c r="Q1748" i="1"/>
  <c r="U1748" i="1" s="1" a="1"/>
  <c r="U1748" i="1" s="1"/>
  <c r="Q1749" i="1"/>
  <c r="U1749" i="1" s="1" a="1"/>
  <c r="U1749" i="1" s="1"/>
  <c r="Q1750" i="1"/>
  <c r="U1750" i="1" s="1" a="1"/>
  <c r="U1750" i="1" s="1"/>
  <c r="Q1751" i="1"/>
  <c r="U1751" i="1" s="1" a="1"/>
  <c r="U1751" i="1" s="1"/>
  <c r="Q1752" i="1"/>
  <c r="U1752" i="1" s="1" a="1"/>
  <c r="U1752" i="1" s="1"/>
  <c r="Q1753" i="1"/>
  <c r="U1753" i="1" s="1" a="1"/>
  <c r="U1753" i="1" s="1"/>
  <c r="Q1754" i="1"/>
  <c r="U1754" i="1" s="1" a="1"/>
  <c r="U1754" i="1" s="1"/>
  <c r="Q1755" i="1"/>
  <c r="U1755" i="1" s="1" a="1"/>
  <c r="U1755" i="1" s="1"/>
  <c r="Q1756" i="1"/>
  <c r="U1756" i="1" s="1" a="1"/>
  <c r="U1756" i="1" s="1"/>
  <c r="Q1757" i="1"/>
  <c r="U1757" i="1" s="1" a="1"/>
  <c r="U1757" i="1" s="1"/>
  <c r="Q1758" i="1"/>
  <c r="U1758" i="1" s="1" a="1"/>
  <c r="U1758" i="1" s="1"/>
  <c r="Q1759" i="1"/>
  <c r="U1759" i="1" s="1" a="1"/>
  <c r="U1759" i="1" s="1"/>
  <c r="Q1760" i="1"/>
  <c r="U1760" i="1" s="1" a="1"/>
  <c r="U1760" i="1" s="1"/>
  <c r="Q1761" i="1"/>
  <c r="U1761" i="1" s="1" a="1"/>
  <c r="U1761" i="1" s="1"/>
  <c r="Q1762" i="1"/>
  <c r="U1762" i="1" s="1" a="1"/>
  <c r="U1762" i="1" s="1"/>
  <c r="Q1763" i="1"/>
  <c r="U1763" i="1" s="1" a="1"/>
  <c r="U1763" i="1" s="1"/>
  <c r="Q1764" i="1"/>
  <c r="U1764" i="1" s="1" a="1"/>
  <c r="U1764" i="1" s="1"/>
  <c r="Q1765" i="1"/>
  <c r="U1765" i="1" s="1" a="1"/>
  <c r="U1765" i="1" s="1"/>
  <c r="Q1766" i="1"/>
  <c r="U1766" i="1" s="1" a="1"/>
  <c r="U1766" i="1" s="1"/>
  <c r="Q1767" i="1"/>
  <c r="U1767" i="1" s="1" a="1"/>
  <c r="U1767" i="1" s="1"/>
  <c r="Q1768" i="1"/>
  <c r="U1768" i="1" s="1" a="1"/>
  <c r="U1768" i="1" s="1"/>
  <c r="Q1769" i="1"/>
  <c r="U1769" i="1" s="1" a="1"/>
  <c r="U1769" i="1" s="1"/>
  <c r="Q1770" i="1"/>
  <c r="U1770" i="1" s="1" a="1"/>
  <c r="U1770" i="1" s="1"/>
  <c r="Q1771" i="1"/>
  <c r="U1771" i="1" s="1" a="1"/>
  <c r="U1771" i="1" s="1"/>
  <c r="Q1772" i="1"/>
  <c r="U1772" i="1" s="1" a="1"/>
  <c r="U1772" i="1" s="1"/>
  <c r="Q1773" i="1"/>
  <c r="U1773" i="1" s="1" a="1"/>
  <c r="U1773" i="1" s="1"/>
  <c r="Q1774" i="1"/>
  <c r="U1774" i="1" s="1" a="1"/>
  <c r="U1774" i="1" s="1"/>
  <c r="Q1775" i="1"/>
  <c r="U1775" i="1" s="1" a="1"/>
  <c r="U1775" i="1" s="1"/>
  <c r="Q1776" i="1"/>
  <c r="U1776" i="1" s="1" a="1"/>
  <c r="U1776" i="1" s="1"/>
  <c r="Q1777" i="1"/>
  <c r="U1777" i="1" s="1" a="1"/>
  <c r="U1777" i="1" s="1"/>
  <c r="Q1778" i="1"/>
  <c r="U1778" i="1" s="1" a="1"/>
  <c r="U1778" i="1" s="1"/>
  <c r="Q1779" i="1"/>
  <c r="U1779" i="1" s="1" a="1"/>
  <c r="U1779" i="1" s="1"/>
  <c r="Q1780" i="1"/>
  <c r="U1780" i="1" s="1" a="1"/>
  <c r="U1780" i="1" s="1"/>
  <c r="Q1781" i="1"/>
  <c r="U1781" i="1" s="1" a="1"/>
  <c r="U1781" i="1" s="1"/>
  <c r="Q1782" i="1"/>
  <c r="U1782" i="1" s="1" a="1"/>
  <c r="U1782" i="1" s="1"/>
  <c r="Q1783" i="1"/>
  <c r="U1783" i="1" s="1" a="1"/>
  <c r="U1783" i="1" s="1"/>
  <c r="Q1784" i="1"/>
  <c r="U1784" i="1" s="1" a="1"/>
  <c r="U1784" i="1" s="1"/>
  <c r="Q1785" i="1"/>
  <c r="U1785" i="1" s="1" a="1"/>
  <c r="U1785" i="1" s="1"/>
  <c r="Q1786" i="1"/>
  <c r="U1786" i="1" s="1" a="1"/>
  <c r="U1786" i="1" s="1"/>
  <c r="Q1787" i="1"/>
  <c r="U1787" i="1" s="1" a="1"/>
  <c r="U1787" i="1" s="1"/>
  <c r="Q1788" i="1"/>
  <c r="U1788" i="1" s="1" a="1"/>
  <c r="U1788" i="1" s="1"/>
  <c r="Q1789" i="1"/>
  <c r="U1789" i="1" s="1" a="1"/>
  <c r="U1789" i="1" s="1"/>
  <c r="Q1790" i="1"/>
  <c r="U1790" i="1" s="1" a="1"/>
  <c r="U1790" i="1" s="1"/>
  <c r="Q1791" i="1"/>
  <c r="U1791" i="1" s="1" a="1"/>
  <c r="U1791" i="1" s="1"/>
  <c r="Q1792" i="1"/>
  <c r="U1792" i="1" s="1" a="1"/>
  <c r="U1792" i="1" s="1"/>
  <c r="Q1793" i="1"/>
  <c r="U1793" i="1" s="1" a="1"/>
  <c r="U1793" i="1" s="1"/>
  <c r="Q1794" i="1"/>
  <c r="U1794" i="1" s="1" a="1"/>
  <c r="U1794" i="1" s="1"/>
  <c r="Q1795" i="1"/>
  <c r="U1795" i="1" s="1" a="1"/>
  <c r="U1795" i="1" s="1"/>
  <c r="Q1796" i="1"/>
  <c r="U1796" i="1" s="1" a="1"/>
  <c r="U1796" i="1" s="1"/>
  <c r="Q1797" i="1"/>
  <c r="U1797" i="1" s="1" a="1"/>
  <c r="U1797" i="1" s="1"/>
  <c r="Q1798" i="1"/>
  <c r="U1798" i="1" s="1" a="1"/>
  <c r="U1798" i="1" s="1"/>
  <c r="Q1799" i="1"/>
  <c r="U1799" i="1" s="1" a="1"/>
  <c r="U1799" i="1" s="1"/>
  <c r="Q1800" i="1"/>
  <c r="U1800" i="1" s="1" a="1"/>
  <c r="U1800" i="1" s="1"/>
  <c r="Q1801" i="1"/>
  <c r="U1801" i="1" s="1" a="1"/>
  <c r="U1801" i="1" s="1"/>
  <c r="Q1802" i="1"/>
  <c r="U1802" i="1" s="1" a="1"/>
  <c r="U1802" i="1" s="1"/>
  <c r="Q1803" i="1"/>
  <c r="U1803" i="1" s="1" a="1"/>
  <c r="U1803" i="1" s="1"/>
  <c r="Q1804" i="1"/>
  <c r="U1804" i="1" s="1" a="1"/>
  <c r="U1804" i="1" s="1"/>
  <c r="Q1805" i="1"/>
  <c r="U1805" i="1" s="1" a="1"/>
  <c r="U1805" i="1" s="1"/>
  <c r="Q1806" i="1"/>
  <c r="U1806" i="1" s="1" a="1"/>
  <c r="U1806" i="1" s="1"/>
  <c r="Q1807" i="1"/>
  <c r="U1807" i="1" s="1" a="1"/>
  <c r="U1807" i="1" s="1"/>
  <c r="Q1808" i="1"/>
  <c r="U1808" i="1" s="1" a="1"/>
  <c r="U1808" i="1" s="1"/>
  <c r="Q1809" i="1"/>
  <c r="U1809" i="1" s="1" a="1"/>
  <c r="U1809" i="1" s="1"/>
  <c r="Q1810" i="1"/>
  <c r="U1810" i="1" s="1" a="1"/>
  <c r="U1810" i="1" s="1"/>
  <c r="Q1811" i="1"/>
  <c r="U1811" i="1" s="1" a="1"/>
  <c r="U1811" i="1" s="1"/>
  <c r="Q1812" i="1"/>
  <c r="U1812" i="1" s="1" a="1"/>
  <c r="U1812" i="1" s="1"/>
  <c r="Q1813" i="1"/>
  <c r="U1813" i="1" s="1" a="1"/>
  <c r="U1813" i="1" s="1"/>
  <c r="Q1814" i="1"/>
  <c r="U1814" i="1" s="1" a="1"/>
  <c r="U1814" i="1" s="1"/>
  <c r="Q1815" i="1"/>
  <c r="U1815" i="1" s="1" a="1"/>
  <c r="U1815" i="1" s="1"/>
  <c r="Q1816" i="1"/>
  <c r="U1816" i="1" s="1" a="1"/>
  <c r="U1816" i="1" s="1"/>
  <c r="Q1817" i="1"/>
  <c r="U1817" i="1" s="1" a="1"/>
  <c r="U1817" i="1" s="1"/>
  <c r="Q1818" i="1"/>
  <c r="U1818" i="1" s="1" a="1"/>
  <c r="U1818" i="1" s="1"/>
  <c r="Q1819" i="1"/>
  <c r="U1819" i="1" s="1" a="1"/>
  <c r="U1819" i="1" s="1"/>
  <c r="Q1820" i="1"/>
  <c r="U1820" i="1" s="1" a="1"/>
  <c r="U1820" i="1" s="1"/>
  <c r="Q1821" i="1"/>
  <c r="U1821" i="1" s="1" a="1"/>
  <c r="U1821" i="1" s="1"/>
  <c r="Q1822" i="1"/>
  <c r="U1822" i="1" s="1" a="1"/>
  <c r="U1822" i="1" s="1"/>
  <c r="Q1823" i="1"/>
  <c r="U1823" i="1" s="1" a="1"/>
  <c r="U1823" i="1" s="1"/>
  <c r="Q1824" i="1"/>
  <c r="U1824" i="1" s="1" a="1"/>
  <c r="U1824" i="1" s="1"/>
  <c r="Q1825" i="1"/>
  <c r="U1825" i="1" s="1" a="1"/>
  <c r="U1825" i="1" s="1"/>
  <c r="Q1826" i="1"/>
  <c r="U1826" i="1" s="1" a="1"/>
  <c r="U1826" i="1" s="1"/>
  <c r="Q1827" i="1"/>
  <c r="U1827" i="1" s="1" a="1"/>
  <c r="U1827" i="1" s="1"/>
  <c r="Q1828" i="1"/>
  <c r="U1828" i="1" s="1" a="1"/>
  <c r="U1828" i="1" s="1"/>
  <c r="Q1829" i="1"/>
  <c r="U1829" i="1" s="1" a="1"/>
  <c r="U1829" i="1" s="1"/>
  <c r="Q1830" i="1"/>
  <c r="U1830" i="1" s="1" a="1"/>
  <c r="U1830" i="1" s="1"/>
  <c r="Q1831" i="1"/>
  <c r="U1831" i="1" s="1" a="1"/>
  <c r="U1831" i="1" s="1"/>
  <c r="Q1832" i="1"/>
  <c r="U1832" i="1" s="1" a="1"/>
  <c r="U1832" i="1" s="1"/>
  <c r="Q1833" i="1"/>
  <c r="U1833" i="1" s="1" a="1"/>
  <c r="U1833" i="1" s="1"/>
  <c r="Q1834" i="1"/>
  <c r="U1834" i="1" s="1" a="1"/>
  <c r="U1834" i="1" s="1"/>
  <c r="Q1835" i="1"/>
  <c r="U1835" i="1" s="1" a="1"/>
  <c r="U1835" i="1" s="1"/>
  <c r="Q1836" i="1"/>
  <c r="U1836" i="1" s="1" a="1"/>
  <c r="U1836" i="1" s="1"/>
  <c r="Q1837" i="1"/>
  <c r="U1837" i="1" s="1" a="1"/>
  <c r="U1837" i="1" s="1"/>
  <c r="Q1838" i="1"/>
  <c r="U1838" i="1" s="1" a="1"/>
  <c r="U1838" i="1" s="1"/>
  <c r="Q1839" i="1"/>
  <c r="U1839" i="1" s="1" a="1"/>
  <c r="U1839" i="1" s="1"/>
  <c r="Q1840" i="1"/>
  <c r="U1840" i="1" s="1" a="1"/>
  <c r="U1840" i="1" s="1"/>
  <c r="Q1841" i="1"/>
  <c r="U1841" i="1" s="1" a="1"/>
  <c r="U1841" i="1" s="1"/>
  <c r="Q1842" i="1"/>
  <c r="U1842" i="1" s="1" a="1"/>
  <c r="U1842" i="1" s="1"/>
  <c r="Q1843" i="1"/>
  <c r="U1843" i="1" s="1" a="1"/>
  <c r="U1843" i="1" s="1"/>
  <c r="Q1844" i="1"/>
  <c r="U1844" i="1" s="1" a="1"/>
  <c r="U1844" i="1" s="1"/>
  <c r="Q1845" i="1"/>
  <c r="U1845" i="1" s="1" a="1"/>
  <c r="U1845" i="1" s="1"/>
  <c r="Q1846" i="1"/>
  <c r="U1846" i="1" s="1" a="1"/>
  <c r="U1846" i="1" s="1"/>
  <c r="Q1847" i="1"/>
  <c r="U1847" i="1" s="1" a="1"/>
  <c r="U1847" i="1" s="1"/>
  <c r="Q1848" i="1"/>
  <c r="U1848" i="1" s="1" a="1"/>
  <c r="U1848" i="1" s="1"/>
  <c r="Q1849" i="1"/>
  <c r="U1849" i="1" s="1" a="1"/>
  <c r="U1849" i="1" s="1"/>
  <c r="Q1850" i="1"/>
  <c r="U1850" i="1" s="1" a="1"/>
  <c r="U1850" i="1" s="1"/>
  <c r="Q1851" i="1"/>
  <c r="U1851" i="1" s="1" a="1"/>
  <c r="U1851" i="1" s="1"/>
  <c r="Q1852" i="1"/>
  <c r="U1852" i="1" s="1" a="1"/>
  <c r="U1852" i="1" s="1"/>
  <c r="Q1853" i="1"/>
  <c r="U1853" i="1" s="1" a="1"/>
  <c r="U1853" i="1" s="1"/>
  <c r="Q1854" i="1"/>
  <c r="U1854" i="1" s="1" a="1"/>
  <c r="U1854" i="1" s="1"/>
  <c r="Q1855" i="1"/>
  <c r="U1855" i="1" s="1" a="1"/>
  <c r="U1855" i="1" s="1"/>
  <c r="Q1856" i="1"/>
  <c r="U1856" i="1" s="1" a="1"/>
  <c r="U1856" i="1" s="1"/>
  <c r="Q1857" i="1"/>
  <c r="U1857" i="1" s="1" a="1"/>
  <c r="U1857" i="1" s="1"/>
  <c r="Q1858" i="1"/>
  <c r="U1858" i="1" s="1" a="1"/>
  <c r="U1858" i="1" s="1"/>
  <c r="Q1859" i="1"/>
  <c r="U1859" i="1" s="1" a="1"/>
  <c r="U1859" i="1" s="1"/>
  <c r="Q1860" i="1"/>
  <c r="U1860" i="1" s="1" a="1"/>
  <c r="U1860" i="1" s="1"/>
  <c r="Q1861" i="1"/>
  <c r="U1861" i="1" s="1" a="1"/>
  <c r="U1861" i="1" s="1"/>
  <c r="Q1862" i="1"/>
  <c r="U1862" i="1" s="1" a="1"/>
  <c r="U1862" i="1" s="1"/>
  <c r="Q1863" i="1"/>
  <c r="U1863" i="1" s="1" a="1"/>
  <c r="U1863" i="1" s="1"/>
  <c r="Q1864" i="1"/>
  <c r="U1864" i="1" s="1" a="1"/>
  <c r="U1864" i="1" s="1"/>
  <c r="Q1865" i="1"/>
  <c r="U1865" i="1" s="1" a="1"/>
  <c r="U1865" i="1" s="1"/>
  <c r="Q1866" i="1"/>
  <c r="U1866" i="1" s="1" a="1"/>
  <c r="U1866" i="1" s="1"/>
  <c r="Q1867" i="1"/>
  <c r="U1867" i="1" s="1" a="1"/>
  <c r="U1867" i="1" s="1"/>
  <c r="Q1868" i="1"/>
  <c r="U1868" i="1" s="1" a="1"/>
  <c r="U1868" i="1" s="1"/>
  <c r="Q1869" i="1"/>
  <c r="U1869" i="1" s="1" a="1"/>
  <c r="U1869" i="1" s="1"/>
  <c r="Q1870" i="1"/>
  <c r="U1870" i="1" s="1" a="1"/>
  <c r="U1870" i="1" s="1"/>
  <c r="Q1871" i="1"/>
  <c r="U1871" i="1" s="1" a="1"/>
  <c r="U1871" i="1" s="1"/>
  <c r="Q1872" i="1"/>
  <c r="U1872" i="1" s="1" a="1"/>
  <c r="U1872" i="1" s="1"/>
  <c r="Q1873" i="1"/>
  <c r="U1873" i="1" s="1" a="1"/>
  <c r="U1873" i="1" s="1"/>
  <c r="Q1874" i="1"/>
  <c r="U1874" i="1" s="1" a="1"/>
  <c r="U1874" i="1" s="1"/>
  <c r="Q1875" i="1"/>
  <c r="U1875" i="1" s="1" a="1"/>
  <c r="U1875" i="1" s="1"/>
  <c r="Q1876" i="1"/>
  <c r="U1876" i="1" s="1" a="1"/>
  <c r="U1876" i="1" s="1"/>
  <c r="Q1877" i="1"/>
  <c r="U1877" i="1" s="1" a="1"/>
  <c r="U1877" i="1" s="1"/>
  <c r="Q1878" i="1"/>
  <c r="U1878" i="1" s="1" a="1"/>
  <c r="U1878" i="1" s="1"/>
  <c r="Q1879" i="1"/>
  <c r="U1879" i="1" s="1" a="1"/>
  <c r="U1879" i="1" s="1"/>
  <c r="Q1880" i="1"/>
  <c r="U1880" i="1" s="1" a="1"/>
  <c r="U1880" i="1" s="1"/>
  <c r="Q1881" i="1"/>
  <c r="U1881" i="1" s="1" a="1"/>
  <c r="U1881" i="1" s="1"/>
  <c r="Q1882" i="1"/>
  <c r="U1882" i="1" s="1" a="1"/>
  <c r="U1882" i="1" s="1"/>
  <c r="Q1883" i="1"/>
  <c r="U1883" i="1" s="1" a="1"/>
  <c r="U1883" i="1" s="1"/>
  <c r="Q1884" i="1"/>
  <c r="U1884" i="1" s="1" a="1"/>
  <c r="U1884" i="1" s="1"/>
  <c r="Q1885" i="1"/>
  <c r="U1885" i="1" s="1" a="1"/>
  <c r="U1885" i="1" s="1"/>
  <c r="Q1886" i="1"/>
  <c r="U1886" i="1" s="1" a="1"/>
  <c r="U1886" i="1" s="1"/>
  <c r="Q1887" i="1"/>
  <c r="U1887" i="1" s="1" a="1"/>
  <c r="U1887" i="1" s="1"/>
  <c r="Q1888" i="1"/>
  <c r="U1888" i="1" s="1" a="1"/>
  <c r="U1888" i="1" s="1"/>
  <c r="Q1889" i="1"/>
  <c r="U1889" i="1" s="1" a="1"/>
  <c r="U1889" i="1" s="1"/>
  <c r="Q1890" i="1"/>
  <c r="U1890" i="1" s="1" a="1"/>
  <c r="U1890" i="1" s="1"/>
  <c r="Q1891" i="1"/>
  <c r="U1891" i="1" s="1" a="1"/>
  <c r="U1891" i="1" s="1"/>
  <c r="Q1892" i="1"/>
  <c r="U1892" i="1" s="1" a="1"/>
  <c r="U1892" i="1" s="1"/>
  <c r="Q1893" i="1"/>
  <c r="U1893" i="1" s="1" a="1"/>
  <c r="U1893" i="1" s="1"/>
  <c r="Q1894" i="1"/>
  <c r="U1894" i="1" s="1" a="1"/>
  <c r="U1894" i="1" s="1"/>
  <c r="Q1895" i="1"/>
  <c r="U1895" i="1" s="1" a="1"/>
  <c r="U1895" i="1" s="1"/>
  <c r="Q1896" i="1"/>
  <c r="U1896" i="1" s="1" a="1"/>
  <c r="U1896" i="1" s="1"/>
  <c r="Q1897" i="1"/>
  <c r="U1897" i="1" s="1" a="1"/>
  <c r="U1897" i="1" s="1"/>
  <c r="Q1898" i="1"/>
  <c r="U1898" i="1" s="1" a="1"/>
  <c r="U1898" i="1" s="1"/>
  <c r="Q1899" i="1"/>
  <c r="U1899" i="1" s="1" a="1"/>
  <c r="U1899" i="1" s="1"/>
  <c r="Q1900" i="1"/>
  <c r="U1900" i="1" s="1" a="1"/>
  <c r="U1900" i="1" s="1"/>
  <c r="Q1901" i="1"/>
  <c r="U1901" i="1" s="1" a="1"/>
  <c r="U1901" i="1" s="1"/>
  <c r="Q1902" i="1"/>
  <c r="U1902" i="1" s="1" a="1"/>
  <c r="U1902" i="1" s="1"/>
  <c r="Q1903" i="1"/>
  <c r="U1903" i="1" s="1" a="1"/>
  <c r="U1903" i="1" s="1"/>
  <c r="Q1904" i="1"/>
  <c r="U1904" i="1" s="1" a="1"/>
  <c r="U1904" i="1" s="1"/>
  <c r="Q1905" i="1"/>
  <c r="U1905" i="1" s="1" a="1"/>
  <c r="U1905" i="1" s="1"/>
  <c r="Q1906" i="1"/>
  <c r="U1906" i="1" s="1" a="1"/>
  <c r="U1906" i="1" s="1"/>
  <c r="Q1907" i="1"/>
  <c r="U1907" i="1" s="1" a="1"/>
  <c r="U1907" i="1" s="1"/>
  <c r="Q1908" i="1"/>
  <c r="U1908" i="1" s="1" a="1"/>
  <c r="U1908" i="1" s="1"/>
  <c r="Q1909" i="1"/>
  <c r="U1909" i="1" s="1" a="1"/>
  <c r="U1909" i="1" s="1"/>
  <c r="Q1910" i="1"/>
  <c r="U1910" i="1" s="1" a="1"/>
  <c r="U1910" i="1" s="1"/>
  <c r="Q1911" i="1"/>
  <c r="U1911" i="1" s="1" a="1"/>
  <c r="U1911" i="1" s="1"/>
  <c r="Q1912" i="1"/>
  <c r="U1912" i="1" s="1" a="1"/>
  <c r="U1912" i="1" s="1"/>
  <c r="Q1913" i="1"/>
  <c r="U1913" i="1" s="1" a="1"/>
  <c r="U1913" i="1" s="1"/>
  <c r="Q1914" i="1"/>
  <c r="U1914" i="1" s="1" a="1"/>
  <c r="U1914" i="1" s="1"/>
  <c r="Q1915" i="1"/>
  <c r="U1915" i="1" s="1" a="1"/>
  <c r="U1915" i="1" s="1"/>
  <c r="Q1916" i="1"/>
  <c r="U1916" i="1" s="1" a="1"/>
  <c r="U1916" i="1" s="1"/>
  <c r="Q1917" i="1"/>
  <c r="U1917" i="1" s="1" a="1"/>
  <c r="U1917" i="1" s="1"/>
  <c r="Q1918" i="1"/>
  <c r="U1918" i="1" s="1" a="1"/>
  <c r="U1918" i="1" s="1"/>
  <c r="Q1919" i="1"/>
  <c r="U1919" i="1" s="1" a="1"/>
  <c r="U1919" i="1" s="1"/>
  <c r="Q1920" i="1"/>
  <c r="U1920" i="1" s="1" a="1"/>
  <c r="U1920" i="1" s="1"/>
  <c r="Q1921" i="1"/>
  <c r="U1921" i="1" s="1" a="1"/>
  <c r="U1921" i="1" s="1"/>
  <c r="Q1922" i="1"/>
  <c r="U1922" i="1" s="1" a="1"/>
  <c r="U1922" i="1" s="1"/>
  <c r="Q1923" i="1"/>
  <c r="U1923" i="1" s="1" a="1"/>
  <c r="U1923" i="1" s="1"/>
  <c r="Q1924" i="1"/>
  <c r="U1924" i="1" s="1" a="1"/>
  <c r="U1924" i="1" s="1"/>
  <c r="Q1925" i="1"/>
  <c r="U1925" i="1" s="1" a="1"/>
  <c r="U1925" i="1" s="1"/>
  <c r="Q1926" i="1"/>
  <c r="U1926" i="1" s="1" a="1"/>
  <c r="U1926" i="1" s="1"/>
  <c r="Q1927" i="1"/>
  <c r="U1927" i="1" s="1" a="1"/>
  <c r="U1927" i="1" s="1"/>
  <c r="Q1928" i="1"/>
  <c r="U1928" i="1" s="1" a="1"/>
  <c r="U1928" i="1" s="1"/>
  <c r="Q1929" i="1"/>
  <c r="U1929" i="1" s="1" a="1"/>
  <c r="U1929" i="1" s="1"/>
  <c r="Q1930" i="1"/>
  <c r="U1930" i="1" s="1" a="1"/>
  <c r="U1930" i="1" s="1"/>
  <c r="Q1931" i="1"/>
  <c r="U1931" i="1" s="1" a="1"/>
  <c r="U1931" i="1" s="1"/>
  <c r="Q1932" i="1"/>
  <c r="U1932" i="1" s="1" a="1"/>
  <c r="U1932" i="1" s="1"/>
  <c r="Q1933" i="1"/>
  <c r="U1933" i="1" s="1" a="1"/>
  <c r="U1933" i="1" s="1"/>
  <c r="Q1934" i="1"/>
  <c r="U1934" i="1" s="1" a="1"/>
  <c r="U1934" i="1" s="1"/>
  <c r="Q1935" i="1"/>
  <c r="U1935" i="1" s="1" a="1"/>
  <c r="U1935" i="1" s="1"/>
  <c r="Q1936" i="1"/>
  <c r="U1936" i="1" s="1" a="1"/>
  <c r="U1936" i="1" s="1"/>
  <c r="Q1937" i="1"/>
  <c r="U1937" i="1" s="1" a="1"/>
  <c r="U1937" i="1" s="1"/>
  <c r="Q1938" i="1"/>
  <c r="U1938" i="1" s="1" a="1"/>
  <c r="U1938" i="1" s="1"/>
  <c r="Q1939" i="1"/>
  <c r="U1939" i="1" s="1" a="1"/>
  <c r="U1939" i="1" s="1"/>
  <c r="Q1940" i="1"/>
  <c r="U1940" i="1" s="1" a="1"/>
  <c r="U1940" i="1" s="1"/>
  <c r="Q1941" i="1"/>
  <c r="U1941" i="1" s="1" a="1"/>
  <c r="U1941" i="1" s="1"/>
  <c r="Q1942" i="1"/>
  <c r="U1942" i="1" s="1" a="1"/>
  <c r="U1942" i="1" s="1"/>
  <c r="Q1943" i="1"/>
  <c r="U1943" i="1" s="1" a="1"/>
  <c r="U1943" i="1" s="1"/>
  <c r="Q1944" i="1"/>
  <c r="U1944" i="1" s="1" a="1"/>
  <c r="U1944" i="1" s="1"/>
  <c r="Q1945" i="1"/>
  <c r="U1945" i="1" s="1" a="1"/>
  <c r="U1945" i="1" s="1"/>
  <c r="Q1946" i="1"/>
  <c r="U1946" i="1" s="1" a="1"/>
  <c r="U1946" i="1" s="1"/>
  <c r="Q1947" i="1"/>
  <c r="U1947" i="1" s="1" a="1"/>
  <c r="U1947" i="1" s="1"/>
  <c r="Q1948" i="1"/>
  <c r="U1948" i="1" s="1" a="1"/>
  <c r="U1948" i="1" s="1"/>
  <c r="Q1949" i="1"/>
  <c r="U1949" i="1" s="1" a="1"/>
  <c r="U1949" i="1" s="1"/>
  <c r="Q1950" i="1"/>
  <c r="U1950" i="1" s="1" a="1"/>
  <c r="U1950" i="1" s="1"/>
  <c r="Q1951" i="1"/>
  <c r="U1951" i="1" s="1" a="1"/>
  <c r="U1951" i="1" s="1"/>
  <c r="Q1952" i="1"/>
  <c r="U1952" i="1" s="1" a="1"/>
  <c r="U1952" i="1" s="1"/>
  <c r="Q1953" i="1"/>
  <c r="U1953" i="1" s="1" a="1"/>
  <c r="U1953" i="1" s="1"/>
  <c r="Q1954" i="1"/>
  <c r="U1954" i="1" s="1" a="1"/>
  <c r="U1954" i="1" s="1"/>
  <c r="Q1955" i="1"/>
  <c r="U1955" i="1" s="1" a="1"/>
  <c r="U1955" i="1" s="1"/>
  <c r="Q1956" i="1"/>
  <c r="U1956" i="1" s="1" a="1"/>
  <c r="U1956" i="1" s="1"/>
  <c r="Q1957" i="1"/>
  <c r="U1957" i="1" s="1" a="1"/>
  <c r="U1957" i="1" s="1"/>
  <c r="Q1958" i="1"/>
  <c r="U1958" i="1" s="1" a="1"/>
  <c r="U1958" i="1" s="1"/>
  <c r="Q1959" i="1"/>
  <c r="U1959" i="1" s="1" a="1"/>
  <c r="U1959" i="1" s="1"/>
  <c r="Q1960" i="1"/>
  <c r="U1960" i="1" s="1" a="1"/>
  <c r="U1960" i="1" s="1"/>
  <c r="Q1961" i="1"/>
  <c r="U1961" i="1" s="1" a="1"/>
  <c r="U1961" i="1" s="1"/>
  <c r="Q1962" i="1"/>
  <c r="U1962" i="1" s="1" a="1"/>
  <c r="U1962" i="1" s="1"/>
  <c r="Q1963" i="1"/>
  <c r="U1963" i="1" s="1" a="1"/>
  <c r="U1963" i="1" s="1"/>
  <c r="Q1964" i="1"/>
  <c r="U1964" i="1" s="1" a="1"/>
  <c r="U1964" i="1" s="1"/>
  <c r="Q1965" i="1"/>
  <c r="U1965" i="1" s="1" a="1"/>
  <c r="U1965" i="1" s="1"/>
  <c r="Q1966" i="1"/>
  <c r="U1966" i="1" s="1" a="1"/>
  <c r="U1966" i="1" s="1"/>
  <c r="Q1967" i="1"/>
  <c r="U1967" i="1" s="1" a="1"/>
  <c r="U1967" i="1" s="1"/>
  <c r="Q1968" i="1"/>
  <c r="U1968" i="1" s="1" a="1"/>
  <c r="U1968" i="1" s="1"/>
  <c r="Q1969" i="1"/>
  <c r="U1969" i="1" s="1" a="1"/>
  <c r="U1969" i="1" s="1"/>
  <c r="Q1970" i="1"/>
  <c r="U1970" i="1" s="1" a="1"/>
  <c r="U1970" i="1" s="1"/>
  <c r="Q1971" i="1"/>
  <c r="U1971" i="1" s="1" a="1"/>
  <c r="U1971" i="1" s="1"/>
  <c r="Q1972" i="1"/>
  <c r="U1972" i="1" s="1" a="1"/>
  <c r="U1972" i="1" s="1"/>
  <c r="Q1973" i="1"/>
  <c r="U1973" i="1" s="1" a="1"/>
  <c r="U1973" i="1" s="1"/>
  <c r="Q1974" i="1"/>
  <c r="U1974" i="1" s="1" a="1"/>
  <c r="U1974" i="1" s="1"/>
  <c r="Q1975" i="1"/>
  <c r="U1975" i="1" s="1" a="1"/>
  <c r="U1975" i="1" s="1"/>
  <c r="Q1976" i="1"/>
  <c r="U1976" i="1" s="1" a="1"/>
  <c r="U1976" i="1" s="1"/>
  <c r="Q1977" i="1"/>
  <c r="U1977" i="1" s="1" a="1"/>
  <c r="U1977" i="1" s="1"/>
  <c r="Q1978" i="1"/>
  <c r="U1978" i="1" s="1" a="1"/>
  <c r="U1978" i="1" s="1"/>
  <c r="Q1979" i="1"/>
  <c r="U1979" i="1" s="1" a="1"/>
  <c r="U1979" i="1" s="1"/>
  <c r="Q1980" i="1"/>
  <c r="U1980" i="1" s="1" a="1"/>
  <c r="U1980" i="1" s="1"/>
  <c r="Q1981" i="1"/>
  <c r="U1981" i="1" s="1" a="1"/>
  <c r="U1981" i="1" s="1"/>
  <c r="Q1982" i="1"/>
  <c r="U1982" i="1" s="1" a="1"/>
  <c r="U1982" i="1" s="1"/>
  <c r="Q1983" i="1"/>
  <c r="U1983" i="1" s="1" a="1"/>
  <c r="U1983" i="1" s="1"/>
  <c r="Q1984" i="1"/>
  <c r="U1984" i="1" s="1" a="1"/>
  <c r="U1984" i="1" s="1"/>
  <c r="Q1985" i="1"/>
  <c r="U1985" i="1" s="1" a="1"/>
  <c r="U1985" i="1" s="1"/>
  <c r="Q1986" i="1"/>
  <c r="U1986" i="1" s="1" a="1"/>
  <c r="U1986" i="1" s="1"/>
  <c r="Q1987" i="1"/>
  <c r="U1987" i="1" s="1" a="1"/>
  <c r="U1987" i="1" s="1"/>
  <c r="Q1988" i="1"/>
  <c r="U1988" i="1" s="1" a="1"/>
  <c r="U1988" i="1" s="1"/>
  <c r="Q1989" i="1"/>
  <c r="U1989" i="1" s="1" a="1"/>
  <c r="U1989" i="1" s="1"/>
  <c r="Q1990" i="1"/>
  <c r="U1990" i="1" s="1" a="1"/>
  <c r="U1990" i="1" s="1"/>
  <c r="Q1991" i="1"/>
  <c r="U1991" i="1" s="1" a="1"/>
  <c r="U1991" i="1" s="1"/>
  <c r="Q1992" i="1"/>
  <c r="U1992" i="1" s="1" a="1"/>
  <c r="U1992" i="1" s="1"/>
  <c r="Q1993" i="1"/>
  <c r="U1993" i="1" s="1" a="1"/>
  <c r="U1993" i="1" s="1"/>
  <c r="Q1994" i="1"/>
  <c r="U1994" i="1" s="1" a="1"/>
  <c r="U1994" i="1" s="1"/>
  <c r="Q1995" i="1"/>
  <c r="U1995" i="1" s="1" a="1"/>
  <c r="U1995" i="1" s="1"/>
  <c r="Q1996" i="1"/>
  <c r="U1996" i="1" s="1" a="1"/>
  <c r="U1996" i="1" s="1"/>
  <c r="Q1997" i="1"/>
  <c r="U1997" i="1" s="1" a="1"/>
  <c r="U1997" i="1" s="1"/>
  <c r="Q1998" i="1"/>
  <c r="U1998" i="1" s="1" a="1"/>
  <c r="U1998" i="1" s="1"/>
  <c r="Q1999" i="1"/>
  <c r="U1999" i="1" s="1" a="1"/>
  <c r="U1999" i="1" s="1"/>
  <c r="Q2000" i="1"/>
  <c r="U2000" i="1" s="1" a="1"/>
  <c r="U2000" i="1" s="1"/>
  <c r="Q2001" i="1"/>
  <c r="U2001" i="1" s="1" a="1"/>
  <c r="U2001" i="1" s="1"/>
  <c r="Q2002" i="1"/>
  <c r="U2002" i="1" s="1" a="1"/>
  <c r="U2002" i="1" s="1"/>
  <c r="Q2003" i="1"/>
  <c r="U2003" i="1" s="1" a="1"/>
  <c r="U2003" i="1" s="1"/>
  <c r="Q2004" i="1"/>
  <c r="U2004" i="1" s="1" a="1"/>
  <c r="U2004" i="1" s="1"/>
  <c r="Q2005" i="1"/>
  <c r="U2005" i="1" s="1" a="1"/>
  <c r="U2005" i="1" s="1"/>
  <c r="Q2006" i="1"/>
  <c r="U2006" i="1" s="1" a="1"/>
  <c r="U2006" i="1" s="1"/>
  <c r="Q2007" i="1"/>
  <c r="U2007" i="1" s="1" a="1"/>
  <c r="U2007" i="1" s="1"/>
  <c r="Q2008" i="1"/>
  <c r="U2008" i="1" s="1" a="1"/>
  <c r="U2008" i="1" s="1"/>
  <c r="Q2009" i="1"/>
  <c r="U2009" i="1" s="1" a="1"/>
  <c r="U2009" i="1" s="1"/>
  <c r="Q2010" i="1"/>
  <c r="U2010" i="1" s="1" a="1"/>
  <c r="U2010" i="1" s="1"/>
  <c r="Q2011" i="1"/>
  <c r="U2011" i="1" s="1" a="1"/>
  <c r="U2011" i="1" s="1"/>
  <c r="Q2012" i="1"/>
  <c r="U2012" i="1" s="1" a="1"/>
  <c r="U2012" i="1" s="1"/>
  <c r="Q2013" i="1"/>
  <c r="U2013" i="1" s="1" a="1"/>
  <c r="U2013" i="1" s="1"/>
  <c r="Q2014" i="1"/>
  <c r="U2014" i="1" s="1" a="1"/>
  <c r="U2014" i="1" s="1"/>
  <c r="Q2015" i="1"/>
  <c r="U2015" i="1" s="1" a="1"/>
  <c r="U2015" i="1" s="1"/>
  <c r="Q2016" i="1"/>
  <c r="U2016" i="1" s="1" a="1"/>
  <c r="U2016" i="1" s="1"/>
  <c r="Q2017" i="1"/>
  <c r="U2017" i="1" s="1" a="1"/>
  <c r="U2017" i="1" s="1"/>
  <c r="Q2018" i="1"/>
  <c r="U2018" i="1" s="1" a="1"/>
  <c r="U2018" i="1" s="1"/>
  <c r="Q2019" i="1"/>
  <c r="U2019" i="1" s="1" a="1"/>
  <c r="U2019" i="1" s="1"/>
  <c r="Q2020" i="1"/>
  <c r="U2020" i="1" s="1" a="1"/>
  <c r="U2020" i="1" s="1"/>
  <c r="Q2021" i="1"/>
  <c r="U2021" i="1" s="1" a="1"/>
  <c r="U2021" i="1" s="1"/>
  <c r="Q2022" i="1"/>
  <c r="U2022" i="1" s="1" a="1"/>
  <c r="U2022" i="1" s="1"/>
  <c r="Q2023" i="1"/>
  <c r="U2023" i="1" s="1" a="1"/>
  <c r="U2023" i="1" s="1"/>
  <c r="Q2024" i="1"/>
  <c r="U2024" i="1" s="1" a="1"/>
  <c r="U2024" i="1" s="1"/>
  <c r="Q2025" i="1"/>
  <c r="U2025" i="1" s="1" a="1"/>
  <c r="U2025" i="1" s="1"/>
  <c r="Q2026" i="1"/>
  <c r="U2026" i="1" s="1" a="1"/>
  <c r="U2026" i="1" s="1"/>
  <c r="Q2027" i="1"/>
  <c r="U2027" i="1" s="1" a="1"/>
  <c r="U2027" i="1" s="1"/>
  <c r="Q2028" i="1"/>
  <c r="U2028" i="1" s="1" a="1"/>
  <c r="U2028" i="1" s="1"/>
  <c r="Q2029" i="1"/>
  <c r="U2029" i="1" s="1" a="1"/>
  <c r="U2029" i="1" s="1"/>
  <c r="Q2030" i="1"/>
  <c r="U2030" i="1" s="1" a="1"/>
  <c r="U2030" i="1" s="1"/>
  <c r="Q2031" i="1"/>
  <c r="U2031" i="1" s="1" a="1"/>
  <c r="U2031" i="1" s="1"/>
  <c r="Q2032" i="1"/>
  <c r="U2032" i="1" s="1" a="1"/>
  <c r="U2032" i="1" s="1"/>
  <c r="Q2033" i="1"/>
  <c r="U2033" i="1" s="1" a="1"/>
  <c r="U2033" i="1" s="1"/>
  <c r="Q2034" i="1"/>
  <c r="U2034" i="1" s="1" a="1"/>
  <c r="U2034" i="1" s="1"/>
  <c r="Q2035" i="1"/>
  <c r="U2035" i="1" s="1" a="1"/>
  <c r="U2035" i="1" s="1"/>
  <c r="Q2036" i="1"/>
  <c r="U2036" i="1" s="1" a="1"/>
  <c r="U2036" i="1" s="1"/>
  <c r="Q2037" i="1"/>
  <c r="U2037" i="1" s="1" a="1"/>
  <c r="U2037" i="1" s="1"/>
  <c r="Q2038" i="1"/>
  <c r="U2038" i="1" s="1" a="1"/>
  <c r="U2038" i="1" s="1"/>
  <c r="Q2039" i="1"/>
  <c r="U2039" i="1" s="1" a="1"/>
  <c r="U2039" i="1" s="1"/>
  <c r="Q2040" i="1"/>
  <c r="U2040" i="1" s="1" a="1"/>
  <c r="U2040" i="1" s="1"/>
  <c r="Q2041" i="1"/>
  <c r="U2041" i="1" s="1" a="1"/>
  <c r="U2041" i="1" s="1"/>
  <c r="Q2042" i="1"/>
  <c r="U2042" i="1" s="1" a="1"/>
  <c r="U2042" i="1" s="1"/>
  <c r="Q2043" i="1"/>
  <c r="U2043" i="1" s="1" a="1"/>
  <c r="U2043" i="1" s="1"/>
  <c r="Q2044" i="1"/>
  <c r="U2044" i="1" s="1" a="1"/>
  <c r="U2044" i="1" s="1"/>
  <c r="Q2045" i="1"/>
  <c r="U2045" i="1" s="1" a="1"/>
  <c r="U2045" i="1" s="1"/>
  <c r="Q2046" i="1"/>
  <c r="U2046" i="1" s="1" a="1"/>
  <c r="U2046" i="1" s="1"/>
  <c r="Q2047" i="1"/>
  <c r="U2047" i="1" s="1" a="1"/>
  <c r="U2047" i="1" s="1"/>
  <c r="Q2048" i="1"/>
  <c r="U2048" i="1" s="1" a="1"/>
  <c r="U2048" i="1" s="1"/>
  <c r="Q2049" i="1"/>
  <c r="U2049" i="1" s="1" a="1"/>
  <c r="U2049" i="1" s="1"/>
  <c r="Q2050" i="1"/>
  <c r="U2050" i="1" s="1" a="1"/>
  <c r="U2050" i="1" s="1"/>
  <c r="Q2051" i="1"/>
  <c r="U2051" i="1" s="1" a="1"/>
  <c r="U2051" i="1" s="1"/>
  <c r="Q2052" i="1"/>
  <c r="U2052" i="1" s="1" a="1"/>
  <c r="U2052" i="1" s="1"/>
  <c r="Q2053" i="1"/>
  <c r="U2053" i="1" s="1" a="1"/>
  <c r="U2053" i="1" s="1"/>
  <c r="Q2054" i="1"/>
  <c r="U2054" i="1" s="1" a="1"/>
  <c r="U2054" i="1" s="1"/>
  <c r="Q2055" i="1"/>
  <c r="U2055" i="1" s="1" a="1"/>
  <c r="U2055" i="1" s="1"/>
  <c r="Q2056" i="1"/>
  <c r="U2056" i="1" s="1" a="1"/>
  <c r="U2056" i="1" s="1"/>
  <c r="Q2057" i="1"/>
  <c r="U2057" i="1" s="1" a="1"/>
  <c r="U2057" i="1" s="1"/>
  <c r="Q2058" i="1"/>
  <c r="U2058" i="1" s="1" a="1"/>
  <c r="U2058" i="1" s="1"/>
  <c r="Q2059" i="1"/>
  <c r="U2059" i="1" s="1" a="1"/>
  <c r="U2059" i="1" s="1"/>
  <c r="Q2060" i="1"/>
  <c r="U2060" i="1" s="1" a="1"/>
  <c r="U2060" i="1" s="1"/>
  <c r="Q2061" i="1"/>
  <c r="U2061" i="1" s="1" a="1"/>
  <c r="U2061" i="1" s="1"/>
  <c r="Q2062" i="1"/>
  <c r="U2062" i="1" s="1" a="1"/>
  <c r="U2062" i="1" s="1"/>
  <c r="Q2063" i="1"/>
  <c r="U2063" i="1" s="1" a="1"/>
  <c r="U2063" i="1" s="1"/>
  <c r="Q2064" i="1"/>
  <c r="U2064" i="1" s="1" a="1"/>
  <c r="U2064" i="1" s="1"/>
  <c r="Q2065" i="1"/>
  <c r="U2065" i="1" s="1" a="1"/>
  <c r="U2065" i="1" s="1"/>
  <c r="Q2066" i="1"/>
  <c r="U2066" i="1" s="1" a="1"/>
  <c r="U2066" i="1" s="1"/>
  <c r="Q2067" i="1"/>
  <c r="U2067" i="1" s="1" a="1"/>
  <c r="U2067" i="1" s="1"/>
  <c r="Q2068" i="1"/>
  <c r="U2068" i="1" s="1" a="1"/>
  <c r="U2068" i="1" s="1"/>
  <c r="Q2069" i="1"/>
  <c r="U2069" i="1" s="1" a="1"/>
  <c r="U2069" i="1" s="1"/>
  <c r="Q2070" i="1"/>
  <c r="U2070" i="1" s="1" a="1"/>
  <c r="U2070" i="1" s="1"/>
  <c r="Q2071" i="1"/>
  <c r="U2071" i="1" s="1" a="1"/>
  <c r="U2071" i="1" s="1"/>
  <c r="Q2072" i="1"/>
  <c r="U2072" i="1" s="1" a="1"/>
  <c r="U2072" i="1" s="1"/>
  <c r="Q2073" i="1"/>
  <c r="U2073" i="1" s="1" a="1"/>
  <c r="U2073" i="1" s="1"/>
  <c r="Q2074" i="1"/>
  <c r="U2074" i="1" s="1" a="1"/>
  <c r="U2074" i="1" s="1"/>
  <c r="Q2075" i="1"/>
  <c r="U2075" i="1" s="1" a="1"/>
  <c r="U2075" i="1" s="1"/>
  <c r="Q2076" i="1"/>
  <c r="U2076" i="1" s="1" a="1"/>
  <c r="U2076" i="1" s="1"/>
  <c r="Q2077" i="1"/>
  <c r="U2077" i="1" s="1" a="1"/>
  <c r="U2077" i="1" s="1"/>
  <c r="Q2078" i="1"/>
  <c r="U2078" i="1" s="1" a="1"/>
  <c r="U2078" i="1" s="1"/>
  <c r="Q2079" i="1"/>
  <c r="U2079" i="1" s="1" a="1"/>
  <c r="U2079" i="1" s="1"/>
  <c r="Q2080" i="1"/>
  <c r="U2080" i="1" s="1" a="1"/>
  <c r="U2080" i="1" s="1"/>
  <c r="Q2081" i="1"/>
  <c r="U2081" i="1" s="1" a="1"/>
  <c r="U2081" i="1" s="1"/>
  <c r="Q2082" i="1"/>
  <c r="U2082" i="1" s="1" a="1"/>
  <c r="U2082" i="1" s="1"/>
  <c r="Q2083" i="1"/>
  <c r="U2083" i="1" s="1" a="1"/>
  <c r="U2083" i="1" s="1"/>
  <c r="Q2084" i="1"/>
  <c r="U2084" i="1" s="1" a="1"/>
  <c r="U2084" i="1" s="1"/>
  <c r="Q2085" i="1"/>
  <c r="U2085" i="1" s="1" a="1"/>
  <c r="U2085" i="1" s="1"/>
  <c r="Q2086" i="1"/>
  <c r="U2086" i="1" s="1" a="1"/>
  <c r="U2086" i="1" s="1"/>
  <c r="Q2087" i="1"/>
  <c r="U2087" i="1" s="1" a="1"/>
  <c r="U2087" i="1" s="1"/>
  <c r="Q2088" i="1"/>
  <c r="U2088" i="1" s="1" a="1"/>
  <c r="U2088" i="1" s="1"/>
  <c r="Q2089" i="1"/>
  <c r="U2089" i="1" s="1" a="1"/>
  <c r="U2089" i="1" s="1"/>
  <c r="Q2090" i="1"/>
  <c r="U2090" i="1" s="1" a="1"/>
  <c r="U2090" i="1" s="1"/>
  <c r="Q2091" i="1"/>
  <c r="U2091" i="1" s="1" a="1"/>
  <c r="U2091" i="1" s="1"/>
  <c r="Q2092" i="1"/>
  <c r="U2092" i="1" s="1" a="1"/>
  <c r="U2092" i="1" s="1"/>
  <c r="Q2093" i="1"/>
  <c r="U2093" i="1" s="1" a="1"/>
  <c r="U2093" i="1" s="1"/>
  <c r="Q2094" i="1"/>
  <c r="U2094" i="1" s="1" a="1"/>
  <c r="U2094" i="1" s="1"/>
  <c r="Q2095" i="1"/>
  <c r="U2095" i="1" s="1" a="1"/>
  <c r="U2095" i="1" s="1"/>
  <c r="Q2096" i="1"/>
  <c r="U2096" i="1" s="1" a="1"/>
  <c r="U2096" i="1" s="1"/>
  <c r="Q2097" i="1"/>
  <c r="U2097" i="1" s="1" a="1"/>
  <c r="U2097" i="1" s="1"/>
  <c r="Q2098" i="1"/>
  <c r="U2098" i="1" s="1" a="1"/>
  <c r="U2098" i="1" s="1"/>
  <c r="Q2099" i="1"/>
  <c r="U2099" i="1" s="1" a="1"/>
  <c r="U2099" i="1" s="1"/>
  <c r="Q2100" i="1"/>
  <c r="U2100" i="1" s="1" a="1"/>
  <c r="U2100" i="1" s="1"/>
  <c r="Q2101" i="1"/>
  <c r="U2101" i="1" s="1" a="1"/>
  <c r="U2101" i="1" s="1"/>
  <c r="Q2102" i="1"/>
  <c r="U2102" i="1" s="1" a="1"/>
  <c r="U2102" i="1" s="1"/>
  <c r="Q2103" i="1"/>
  <c r="U2103" i="1" s="1" a="1"/>
  <c r="U2103" i="1" s="1"/>
  <c r="Q2104" i="1"/>
  <c r="U2104" i="1" s="1" a="1"/>
  <c r="U2104" i="1" s="1"/>
  <c r="Q2105" i="1"/>
  <c r="U2105" i="1" s="1" a="1"/>
  <c r="U2105" i="1" s="1"/>
  <c r="Q2106" i="1"/>
  <c r="U2106" i="1" s="1" a="1"/>
  <c r="U2106" i="1" s="1"/>
  <c r="Q2107" i="1"/>
  <c r="U2107" i="1" s="1" a="1"/>
  <c r="U2107" i="1" s="1"/>
  <c r="Q2108" i="1"/>
  <c r="U2108" i="1" s="1" a="1"/>
  <c r="U2108" i="1" s="1"/>
  <c r="Q2109" i="1"/>
  <c r="U2109" i="1" s="1" a="1"/>
  <c r="U2109" i="1" s="1"/>
  <c r="Q2110" i="1"/>
  <c r="U2110" i="1" s="1" a="1"/>
  <c r="U2110" i="1" s="1"/>
  <c r="Q2111" i="1"/>
  <c r="U2111" i="1" s="1" a="1"/>
  <c r="U2111" i="1" s="1"/>
  <c r="Q2112" i="1"/>
  <c r="U2112" i="1" s="1" a="1"/>
  <c r="U2112" i="1" s="1"/>
  <c r="Q2113" i="1"/>
  <c r="U2113" i="1" s="1" a="1"/>
  <c r="U2113" i="1" s="1"/>
  <c r="Q2114" i="1"/>
  <c r="U2114" i="1" s="1" a="1"/>
  <c r="U2114" i="1" s="1"/>
  <c r="Q2115" i="1"/>
  <c r="U2115" i="1" s="1" a="1"/>
  <c r="U2115" i="1" s="1"/>
  <c r="Q2116" i="1"/>
  <c r="U2116" i="1" s="1" a="1"/>
  <c r="U2116" i="1" s="1"/>
  <c r="Q2117" i="1"/>
  <c r="U2117" i="1" s="1" a="1"/>
  <c r="U2117" i="1" s="1"/>
  <c r="Q2118" i="1"/>
  <c r="U2118" i="1" s="1" a="1"/>
  <c r="U2118" i="1" s="1"/>
  <c r="Q2119" i="1"/>
  <c r="U2119" i="1" s="1" a="1"/>
  <c r="U2119" i="1" s="1"/>
  <c r="Q2120" i="1"/>
  <c r="U2120" i="1" s="1" a="1"/>
  <c r="U2120" i="1" s="1"/>
  <c r="Q2121" i="1"/>
  <c r="U2121" i="1" s="1" a="1"/>
  <c r="U2121" i="1" s="1"/>
  <c r="Q2122" i="1"/>
  <c r="U2122" i="1" s="1" a="1"/>
  <c r="U2122" i="1" s="1"/>
  <c r="Q2123" i="1"/>
  <c r="U2123" i="1" s="1" a="1"/>
  <c r="U2123" i="1" s="1"/>
  <c r="Q2124" i="1"/>
  <c r="U2124" i="1" s="1" a="1"/>
  <c r="U2124" i="1" s="1"/>
  <c r="Q2125" i="1"/>
  <c r="U2125" i="1" s="1" a="1"/>
  <c r="U2125" i="1" s="1"/>
  <c r="Q2126" i="1"/>
  <c r="U2126" i="1" s="1" a="1"/>
  <c r="U2126" i="1" s="1"/>
  <c r="Q2127" i="1"/>
  <c r="U2127" i="1" s="1" a="1"/>
  <c r="U2127" i="1" s="1"/>
  <c r="Q2128" i="1"/>
  <c r="U2128" i="1" s="1" a="1"/>
  <c r="U2128" i="1" s="1"/>
  <c r="Q2129" i="1"/>
  <c r="U2129" i="1" s="1" a="1"/>
  <c r="U2129" i="1" s="1"/>
  <c r="Q2130" i="1"/>
  <c r="U2130" i="1" s="1" a="1"/>
  <c r="U2130" i="1" s="1"/>
  <c r="Q2131" i="1"/>
  <c r="U2131" i="1" s="1" a="1"/>
  <c r="U2131" i="1" s="1"/>
  <c r="Q2132" i="1"/>
  <c r="U2132" i="1" s="1" a="1"/>
  <c r="U2132" i="1" s="1"/>
  <c r="Q2133" i="1"/>
  <c r="U2133" i="1" s="1" a="1"/>
  <c r="U2133" i="1" s="1"/>
  <c r="Q2134" i="1"/>
  <c r="U2134" i="1" s="1" a="1"/>
  <c r="U2134" i="1" s="1"/>
  <c r="Q2135" i="1"/>
  <c r="U2135" i="1" s="1" a="1"/>
  <c r="U2135" i="1" s="1"/>
  <c r="Q2136" i="1"/>
  <c r="U2136" i="1" s="1" a="1"/>
  <c r="U2136" i="1" s="1"/>
  <c r="Q2137" i="1"/>
  <c r="U2137" i="1" s="1" a="1"/>
  <c r="U2137" i="1" s="1"/>
  <c r="Q2138" i="1"/>
  <c r="U2138" i="1" s="1" a="1"/>
  <c r="U2138" i="1" s="1"/>
  <c r="Q2139" i="1"/>
  <c r="U2139" i="1" s="1" a="1"/>
  <c r="U2139" i="1" s="1"/>
  <c r="Q2140" i="1"/>
  <c r="U2140" i="1" s="1" a="1"/>
  <c r="U2140" i="1" s="1"/>
  <c r="Q2141" i="1"/>
  <c r="U2141" i="1" s="1" a="1"/>
  <c r="U2141" i="1" s="1"/>
  <c r="Q2142" i="1"/>
  <c r="U2142" i="1" s="1" a="1"/>
  <c r="U2142" i="1" s="1"/>
  <c r="Q2143" i="1"/>
  <c r="U2143" i="1" s="1" a="1"/>
  <c r="U2143" i="1" s="1"/>
  <c r="Q2144" i="1"/>
  <c r="U2144" i="1" s="1" a="1"/>
  <c r="U2144" i="1" s="1"/>
  <c r="Q2145" i="1"/>
  <c r="U2145" i="1" s="1" a="1"/>
  <c r="U2145" i="1" s="1"/>
  <c r="Q2146" i="1"/>
  <c r="U2146" i="1" s="1" a="1"/>
  <c r="U2146" i="1" s="1"/>
  <c r="Q2147" i="1"/>
  <c r="U2147" i="1" s="1" a="1"/>
  <c r="U2147" i="1" s="1"/>
  <c r="Q2148" i="1"/>
  <c r="U2148" i="1" s="1" a="1"/>
  <c r="U2148" i="1" s="1"/>
  <c r="Q2149" i="1"/>
  <c r="U2149" i="1" s="1" a="1"/>
  <c r="U2149" i="1" s="1"/>
  <c r="Q2150" i="1"/>
  <c r="U2150" i="1" s="1" a="1"/>
  <c r="U2150" i="1" s="1"/>
  <c r="Q2151" i="1"/>
  <c r="U2151" i="1" s="1" a="1"/>
  <c r="U2151" i="1" s="1"/>
  <c r="Q2152" i="1"/>
  <c r="U2152" i="1" s="1" a="1"/>
  <c r="U2152" i="1" s="1"/>
  <c r="Q2153" i="1"/>
  <c r="U2153" i="1" s="1" a="1"/>
  <c r="U2153" i="1" s="1"/>
  <c r="Q2154" i="1"/>
  <c r="U2154" i="1" s="1" a="1"/>
  <c r="U2154" i="1" s="1"/>
  <c r="Q2155" i="1"/>
  <c r="U2155" i="1" s="1" a="1"/>
  <c r="U2155" i="1" s="1"/>
  <c r="Q2156" i="1"/>
  <c r="U2156" i="1" s="1" a="1"/>
  <c r="U2156" i="1" s="1"/>
  <c r="Q2157" i="1"/>
  <c r="U2157" i="1" s="1" a="1"/>
  <c r="U2157" i="1" s="1"/>
  <c r="Q2158" i="1"/>
  <c r="U2158" i="1" s="1" a="1"/>
  <c r="U2158" i="1" s="1"/>
  <c r="Q2159" i="1"/>
  <c r="U2159" i="1" s="1" a="1"/>
  <c r="U2159" i="1" s="1"/>
  <c r="Q2160" i="1"/>
  <c r="U2160" i="1" s="1" a="1"/>
  <c r="U2160" i="1" s="1"/>
  <c r="Q2161" i="1"/>
  <c r="U2161" i="1" s="1" a="1"/>
  <c r="U2161" i="1" s="1"/>
  <c r="Q2162" i="1"/>
  <c r="U2162" i="1" s="1" a="1"/>
  <c r="U2162" i="1" s="1"/>
  <c r="Q2163" i="1"/>
  <c r="U2163" i="1" s="1" a="1"/>
  <c r="U2163" i="1" s="1"/>
  <c r="Q2164" i="1"/>
  <c r="U2164" i="1" s="1" a="1"/>
  <c r="U2164" i="1" s="1"/>
  <c r="Q2165" i="1"/>
  <c r="U2165" i="1" s="1" a="1"/>
  <c r="U2165" i="1" s="1"/>
  <c r="Q2166" i="1"/>
  <c r="U2166" i="1" s="1" a="1"/>
  <c r="U2166" i="1" s="1"/>
  <c r="Q2167" i="1"/>
  <c r="U2167" i="1" s="1" a="1"/>
  <c r="U2167" i="1" s="1"/>
  <c r="Q2168" i="1"/>
  <c r="U2168" i="1" s="1" a="1"/>
  <c r="U2168" i="1" s="1"/>
  <c r="Q2169" i="1"/>
  <c r="U2169" i="1" s="1" a="1"/>
  <c r="U2169" i="1" s="1"/>
  <c r="Q2170" i="1"/>
  <c r="U2170" i="1" s="1" a="1"/>
  <c r="U2170" i="1" s="1"/>
  <c r="Q2171" i="1"/>
  <c r="U2171" i="1" s="1" a="1"/>
  <c r="U2171" i="1" s="1"/>
  <c r="Q2172" i="1"/>
  <c r="U2172" i="1" s="1" a="1"/>
  <c r="U2172" i="1" s="1"/>
  <c r="Q2173" i="1"/>
  <c r="U2173" i="1" s="1" a="1"/>
  <c r="U2173" i="1" s="1"/>
  <c r="Q2174" i="1"/>
  <c r="U2174" i="1" s="1" a="1"/>
  <c r="U2174" i="1" s="1"/>
  <c r="Q2175" i="1"/>
  <c r="U2175" i="1" s="1" a="1"/>
  <c r="U2175" i="1" s="1"/>
  <c r="Q2176" i="1"/>
  <c r="U2176" i="1" s="1" a="1"/>
  <c r="U2176" i="1" s="1"/>
  <c r="Q2177" i="1"/>
  <c r="U2177" i="1" s="1" a="1"/>
  <c r="U2177" i="1" s="1"/>
  <c r="Q2178" i="1"/>
  <c r="U2178" i="1" s="1" a="1"/>
  <c r="U2178" i="1" s="1"/>
  <c r="Q2179" i="1"/>
  <c r="U2179" i="1" s="1" a="1"/>
  <c r="U2179" i="1" s="1"/>
  <c r="Q2180" i="1"/>
  <c r="U2180" i="1" s="1" a="1"/>
  <c r="U2180" i="1" s="1"/>
  <c r="Q2181" i="1"/>
  <c r="U2181" i="1" s="1" a="1"/>
  <c r="U2181" i="1" s="1"/>
  <c r="Q2182" i="1"/>
  <c r="U2182" i="1" s="1" a="1"/>
  <c r="U2182" i="1" s="1"/>
  <c r="Q2183" i="1"/>
  <c r="U2183" i="1" s="1" a="1"/>
  <c r="U2183" i="1" s="1"/>
  <c r="Q2184" i="1"/>
  <c r="U2184" i="1" s="1" a="1"/>
  <c r="U2184" i="1" s="1"/>
  <c r="Q2185" i="1"/>
  <c r="U2185" i="1" s="1" a="1"/>
  <c r="U2185" i="1" s="1"/>
  <c r="Q2186" i="1"/>
  <c r="U2186" i="1" s="1" a="1"/>
  <c r="U2186" i="1" s="1"/>
  <c r="Q2187" i="1"/>
  <c r="U2187" i="1" s="1" a="1"/>
  <c r="U2187" i="1" s="1"/>
  <c r="Q2188" i="1"/>
  <c r="U2188" i="1" s="1" a="1"/>
  <c r="U2188" i="1" s="1"/>
  <c r="Q2189" i="1"/>
  <c r="U2189" i="1" s="1" a="1"/>
  <c r="U2189" i="1" s="1"/>
  <c r="Q2190" i="1"/>
  <c r="U2190" i="1" s="1" a="1"/>
  <c r="U2190" i="1" s="1"/>
  <c r="Q2191" i="1"/>
  <c r="U2191" i="1" s="1" a="1"/>
  <c r="U2191" i="1" s="1"/>
  <c r="Q2192" i="1"/>
  <c r="U2192" i="1" s="1" a="1"/>
  <c r="U2192" i="1" s="1"/>
  <c r="Q2193" i="1"/>
  <c r="U2193" i="1" s="1" a="1"/>
  <c r="U2193" i="1" s="1"/>
  <c r="Q2194" i="1"/>
  <c r="U2194" i="1" s="1" a="1"/>
  <c r="U2194" i="1" s="1"/>
  <c r="Q2195" i="1"/>
  <c r="U2195" i="1" s="1" a="1"/>
  <c r="U2195" i="1" s="1"/>
  <c r="Q2196" i="1"/>
  <c r="U2196" i="1" s="1" a="1"/>
  <c r="U2196" i="1" s="1"/>
  <c r="Q2197" i="1"/>
  <c r="U2197" i="1" s="1" a="1"/>
  <c r="U2197" i="1" s="1"/>
  <c r="Q2198" i="1"/>
  <c r="U2198" i="1" s="1" a="1"/>
  <c r="U2198" i="1" s="1"/>
  <c r="Q2199" i="1"/>
  <c r="U2199" i="1" s="1" a="1"/>
  <c r="U2199" i="1" s="1"/>
  <c r="Q2200" i="1"/>
  <c r="U2200" i="1" s="1" a="1"/>
  <c r="U2200" i="1" s="1"/>
  <c r="Q2201" i="1"/>
  <c r="U2201" i="1" s="1" a="1"/>
  <c r="U2201" i="1" s="1"/>
  <c r="Q2202" i="1"/>
  <c r="U2202" i="1" s="1" a="1"/>
  <c r="U2202" i="1" s="1"/>
  <c r="Q2203" i="1"/>
  <c r="U2203" i="1" s="1" a="1"/>
  <c r="U2203" i="1" s="1"/>
  <c r="Q2204" i="1"/>
  <c r="U2204" i="1" s="1" a="1"/>
  <c r="U2204" i="1" s="1"/>
  <c r="Q2205" i="1"/>
  <c r="U2205" i="1" s="1" a="1"/>
  <c r="U2205" i="1" s="1"/>
  <c r="Q2206" i="1"/>
  <c r="U2206" i="1" s="1" a="1"/>
  <c r="U2206" i="1" s="1"/>
  <c r="Q2207" i="1"/>
  <c r="U2207" i="1" s="1" a="1"/>
  <c r="U2207" i="1" s="1"/>
  <c r="Q2208" i="1"/>
  <c r="U2208" i="1" s="1" a="1"/>
  <c r="U2208" i="1" s="1"/>
  <c r="Q2209" i="1"/>
  <c r="U2209" i="1" s="1" a="1"/>
  <c r="U2209" i="1" s="1"/>
  <c r="Q2210" i="1"/>
  <c r="U2210" i="1" s="1" a="1"/>
  <c r="U2210" i="1" s="1"/>
  <c r="Q2211" i="1"/>
  <c r="U2211" i="1" s="1" a="1"/>
  <c r="U2211" i="1" s="1"/>
  <c r="Q2212" i="1"/>
  <c r="U2212" i="1" s="1" a="1"/>
  <c r="U2212" i="1" s="1"/>
  <c r="Q2213" i="1"/>
  <c r="U2213" i="1" s="1" a="1"/>
  <c r="U2213" i="1" s="1"/>
  <c r="Q2214" i="1"/>
  <c r="U2214" i="1" s="1" a="1"/>
  <c r="U2214" i="1" s="1"/>
  <c r="Q2215" i="1"/>
  <c r="U2215" i="1" s="1" a="1"/>
  <c r="U2215" i="1" s="1"/>
  <c r="Q2216" i="1"/>
  <c r="U2216" i="1" s="1" a="1"/>
  <c r="U2216" i="1" s="1"/>
  <c r="Q2217" i="1"/>
  <c r="U2217" i="1" s="1" a="1"/>
  <c r="U2217" i="1" s="1"/>
  <c r="Q2218" i="1"/>
  <c r="U2218" i="1" s="1" a="1"/>
  <c r="U2218" i="1" s="1"/>
  <c r="Q2219" i="1"/>
  <c r="U2219" i="1" s="1" a="1"/>
  <c r="U2219" i="1" s="1"/>
  <c r="Q2220" i="1"/>
  <c r="U2220" i="1" s="1" a="1"/>
  <c r="U2220" i="1" s="1"/>
  <c r="Q2221" i="1"/>
  <c r="U2221" i="1" s="1" a="1"/>
  <c r="U2221" i="1" s="1"/>
  <c r="Q2222" i="1"/>
  <c r="U2222" i="1" s="1" a="1"/>
  <c r="U2222" i="1" s="1"/>
  <c r="Q2223" i="1"/>
  <c r="U2223" i="1" s="1" a="1"/>
  <c r="U2223" i="1" s="1"/>
  <c r="Q2224" i="1"/>
  <c r="U2224" i="1" s="1" a="1"/>
  <c r="U2224" i="1" s="1"/>
  <c r="Q2225" i="1"/>
  <c r="U2225" i="1" s="1" a="1"/>
  <c r="U2225" i="1" s="1"/>
  <c r="Q2226" i="1"/>
  <c r="U2226" i="1" s="1" a="1"/>
  <c r="U2226" i="1" s="1"/>
  <c r="Q2227" i="1"/>
  <c r="U2227" i="1" s="1" a="1"/>
  <c r="U2227" i="1" s="1"/>
  <c r="Q2228" i="1"/>
  <c r="U2228" i="1" s="1" a="1"/>
  <c r="U2228" i="1" s="1"/>
  <c r="Q2229" i="1"/>
  <c r="U2229" i="1" s="1" a="1"/>
  <c r="U2229" i="1" s="1"/>
  <c r="Q2230" i="1"/>
  <c r="U2230" i="1" s="1" a="1"/>
  <c r="U2230" i="1" s="1"/>
  <c r="Q2231" i="1"/>
  <c r="U2231" i="1" s="1" a="1"/>
  <c r="U2231" i="1" s="1"/>
  <c r="Q2232" i="1"/>
  <c r="U2232" i="1" s="1" a="1"/>
  <c r="U2232" i="1" s="1"/>
  <c r="Q2233" i="1"/>
  <c r="U2233" i="1" s="1" a="1"/>
  <c r="U2233" i="1" s="1"/>
  <c r="Q2234" i="1"/>
  <c r="U2234" i="1" s="1" a="1"/>
  <c r="U2234" i="1" s="1"/>
  <c r="Q2235" i="1"/>
  <c r="U2235" i="1" s="1" a="1"/>
  <c r="U2235" i="1" s="1"/>
  <c r="Q2236" i="1"/>
  <c r="U2236" i="1" s="1" a="1"/>
  <c r="U2236" i="1" s="1"/>
  <c r="Q2237" i="1"/>
  <c r="U2237" i="1" s="1" a="1"/>
  <c r="U2237" i="1" s="1"/>
  <c r="Q2238" i="1"/>
  <c r="U2238" i="1" s="1" a="1"/>
  <c r="U2238" i="1" s="1"/>
  <c r="Q2239" i="1"/>
  <c r="U2239" i="1" s="1" a="1"/>
  <c r="U2239" i="1" s="1"/>
  <c r="Q2240" i="1"/>
  <c r="U2240" i="1" s="1" a="1"/>
  <c r="U2240" i="1" s="1"/>
  <c r="Q2241" i="1"/>
  <c r="U2241" i="1" s="1" a="1"/>
  <c r="U2241" i="1" s="1"/>
  <c r="Q2242" i="1"/>
  <c r="U2242" i="1" s="1" a="1"/>
  <c r="U2242" i="1" s="1"/>
  <c r="Q2243" i="1"/>
  <c r="U2243" i="1" s="1" a="1"/>
  <c r="U2243" i="1" s="1"/>
  <c r="Q2244" i="1"/>
  <c r="U2244" i="1" s="1" a="1"/>
  <c r="U2244" i="1" s="1"/>
  <c r="Q2245" i="1"/>
  <c r="U2245" i="1" s="1" a="1"/>
  <c r="U2245" i="1" s="1"/>
  <c r="Q2246" i="1"/>
  <c r="U2246" i="1" s="1" a="1"/>
  <c r="U2246" i="1" s="1"/>
  <c r="Q2247" i="1"/>
  <c r="U2247" i="1" s="1" a="1"/>
  <c r="U2247" i="1" s="1"/>
  <c r="Q2248" i="1"/>
  <c r="U2248" i="1" s="1" a="1"/>
  <c r="U2248" i="1" s="1"/>
  <c r="Q2249" i="1"/>
  <c r="U2249" i="1" s="1" a="1"/>
  <c r="U2249" i="1" s="1"/>
  <c r="Q2250" i="1"/>
  <c r="U2250" i="1" s="1" a="1"/>
  <c r="U2250" i="1" s="1"/>
  <c r="Q2251" i="1"/>
  <c r="U2251" i="1" s="1" a="1"/>
  <c r="U2251" i="1" s="1"/>
  <c r="Q2252" i="1"/>
  <c r="U2252" i="1" s="1" a="1"/>
  <c r="U2252" i="1" s="1"/>
  <c r="Q2253" i="1"/>
  <c r="U2253" i="1" s="1" a="1"/>
  <c r="U2253" i="1" s="1"/>
  <c r="Q2254" i="1"/>
  <c r="U2254" i="1" s="1" a="1"/>
  <c r="U2254" i="1" s="1"/>
  <c r="Q2255" i="1"/>
  <c r="U2255" i="1" s="1" a="1"/>
  <c r="U2255" i="1" s="1"/>
  <c r="Q2256" i="1"/>
  <c r="U2256" i="1" s="1" a="1"/>
  <c r="U2256" i="1" s="1"/>
  <c r="Q2257" i="1"/>
  <c r="U2257" i="1" s="1" a="1"/>
  <c r="U2257" i="1" s="1"/>
  <c r="Q2258" i="1"/>
  <c r="U2258" i="1" s="1" a="1"/>
  <c r="U2258" i="1" s="1"/>
  <c r="Q2259" i="1"/>
  <c r="U2259" i="1" s="1" a="1"/>
  <c r="U2259" i="1" s="1"/>
  <c r="Q2260" i="1"/>
  <c r="U2260" i="1" s="1" a="1"/>
  <c r="U2260" i="1" s="1"/>
  <c r="Q2261" i="1"/>
  <c r="U2261" i="1" s="1" a="1"/>
  <c r="U2261" i="1" s="1"/>
  <c r="Q2262" i="1"/>
  <c r="U2262" i="1" s="1" a="1"/>
  <c r="U2262" i="1" s="1"/>
  <c r="Q2263" i="1"/>
  <c r="U2263" i="1" s="1" a="1"/>
  <c r="U2263" i="1" s="1"/>
  <c r="Q2264" i="1"/>
  <c r="U2264" i="1" s="1" a="1"/>
  <c r="U2264" i="1" s="1"/>
  <c r="Q2265" i="1"/>
  <c r="U2265" i="1" s="1" a="1"/>
  <c r="U2265" i="1" s="1"/>
  <c r="Q2266" i="1"/>
  <c r="U2266" i="1" s="1" a="1"/>
  <c r="U2266" i="1" s="1"/>
  <c r="Q2267" i="1"/>
  <c r="U2267" i="1" s="1" a="1"/>
  <c r="U2267" i="1" s="1"/>
  <c r="Q2268" i="1"/>
  <c r="U2268" i="1" s="1" a="1"/>
  <c r="U2268" i="1" s="1"/>
  <c r="Q2269" i="1"/>
  <c r="U2269" i="1" s="1" a="1"/>
  <c r="U2269" i="1" s="1"/>
  <c r="Q2270" i="1"/>
  <c r="U2270" i="1" s="1" a="1"/>
  <c r="U2270" i="1" s="1"/>
  <c r="Q2271" i="1"/>
  <c r="U2271" i="1" s="1" a="1"/>
  <c r="U2271" i="1" s="1"/>
  <c r="Q2272" i="1"/>
  <c r="U2272" i="1" s="1" a="1"/>
  <c r="U2272" i="1" s="1"/>
  <c r="Q2273" i="1"/>
  <c r="U2273" i="1" s="1" a="1"/>
  <c r="U2273" i="1" s="1"/>
  <c r="Q2274" i="1"/>
  <c r="U2274" i="1" s="1" a="1"/>
  <c r="U2274" i="1" s="1"/>
  <c r="Q2275" i="1"/>
  <c r="U2275" i="1" s="1" a="1"/>
  <c r="U2275" i="1" s="1"/>
  <c r="Q2276" i="1"/>
  <c r="U2276" i="1" s="1" a="1"/>
  <c r="U2276" i="1" s="1"/>
  <c r="Q2277" i="1"/>
  <c r="U2277" i="1" s="1" a="1"/>
  <c r="U2277" i="1" s="1"/>
  <c r="Q2278" i="1"/>
  <c r="U2278" i="1" s="1" a="1"/>
  <c r="U2278" i="1" s="1"/>
  <c r="Q2279" i="1"/>
  <c r="U2279" i="1" s="1" a="1"/>
  <c r="U2279" i="1" s="1"/>
  <c r="Q2280" i="1"/>
  <c r="U2280" i="1" s="1" a="1"/>
  <c r="U2280" i="1" s="1"/>
  <c r="Q2281" i="1"/>
  <c r="U2281" i="1" s="1" a="1"/>
  <c r="U2281" i="1" s="1"/>
  <c r="Q2282" i="1"/>
  <c r="U2282" i="1" s="1" a="1"/>
  <c r="U2282" i="1" s="1"/>
  <c r="Q2283" i="1"/>
  <c r="U2283" i="1" s="1" a="1"/>
  <c r="U2283" i="1" s="1"/>
  <c r="Q2284" i="1"/>
  <c r="U2284" i="1" s="1" a="1"/>
  <c r="U2284" i="1" s="1"/>
  <c r="Q2285" i="1"/>
  <c r="U2285" i="1" s="1" a="1"/>
  <c r="U2285" i="1" s="1"/>
  <c r="Q2286" i="1"/>
  <c r="U2286" i="1" s="1" a="1"/>
  <c r="U2286" i="1" s="1"/>
  <c r="Q2287" i="1"/>
  <c r="U2287" i="1" s="1" a="1"/>
  <c r="U2287" i="1" s="1"/>
  <c r="Q2288" i="1"/>
  <c r="U2288" i="1" s="1" a="1"/>
  <c r="U2288" i="1" s="1"/>
  <c r="Q2289" i="1"/>
  <c r="U2289" i="1" s="1" a="1"/>
  <c r="U2289" i="1" s="1"/>
  <c r="Q2290" i="1"/>
  <c r="U2290" i="1" s="1" a="1"/>
  <c r="U2290" i="1" s="1"/>
  <c r="Q2291" i="1"/>
  <c r="U2291" i="1" s="1" a="1"/>
  <c r="U2291" i="1" s="1"/>
  <c r="Q2292" i="1"/>
  <c r="U2292" i="1" s="1" a="1"/>
  <c r="U2292" i="1" s="1"/>
  <c r="Q2293" i="1"/>
  <c r="U2293" i="1" s="1" a="1"/>
  <c r="U2293" i="1" s="1"/>
  <c r="Q2294" i="1"/>
  <c r="U2294" i="1" s="1" a="1"/>
  <c r="U2294" i="1" s="1"/>
  <c r="Q2295" i="1"/>
  <c r="U2295" i="1" s="1" a="1"/>
  <c r="U2295" i="1" s="1"/>
  <c r="Q2296" i="1"/>
  <c r="U2296" i="1" s="1" a="1"/>
  <c r="U2296" i="1" s="1"/>
  <c r="Q2297" i="1"/>
  <c r="U2297" i="1" s="1" a="1"/>
  <c r="U2297" i="1" s="1"/>
  <c r="Q2298" i="1"/>
  <c r="U2298" i="1" s="1" a="1"/>
  <c r="U2298" i="1" s="1"/>
  <c r="Q2299" i="1"/>
  <c r="U2299" i="1" s="1" a="1"/>
  <c r="U2299" i="1" s="1"/>
  <c r="Q2300" i="1"/>
  <c r="U2300" i="1" s="1" a="1"/>
  <c r="U2300" i="1" s="1"/>
  <c r="Q2301" i="1"/>
  <c r="U2301" i="1" s="1" a="1"/>
  <c r="U2301" i="1" s="1"/>
  <c r="Q2302" i="1"/>
  <c r="U2302" i="1" s="1" a="1"/>
  <c r="U2302" i="1" s="1"/>
  <c r="Q2303" i="1"/>
  <c r="U2303" i="1" s="1" a="1"/>
  <c r="U2303" i="1" s="1"/>
  <c r="Q2304" i="1"/>
  <c r="U2304" i="1" s="1" a="1"/>
  <c r="U2304" i="1" s="1"/>
  <c r="Q2305" i="1"/>
  <c r="U2305" i="1" s="1" a="1"/>
  <c r="U2305" i="1" s="1"/>
  <c r="Q2306" i="1"/>
  <c r="U2306" i="1" s="1" a="1"/>
  <c r="U2306" i="1" s="1"/>
  <c r="Q2307" i="1"/>
  <c r="U2307" i="1" s="1" a="1"/>
  <c r="U2307" i="1" s="1"/>
  <c r="Q2308" i="1"/>
  <c r="U2308" i="1" s="1" a="1"/>
  <c r="U2308" i="1" s="1"/>
  <c r="Q2309" i="1"/>
  <c r="U2309" i="1" s="1" a="1"/>
  <c r="U2309" i="1" s="1"/>
  <c r="Q2310" i="1"/>
  <c r="U2310" i="1" s="1" a="1"/>
  <c r="U2310" i="1" s="1"/>
  <c r="Q2311" i="1"/>
  <c r="U2311" i="1" s="1" a="1"/>
  <c r="U2311" i="1" s="1"/>
  <c r="Q2312" i="1"/>
  <c r="U2312" i="1" s="1" a="1"/>
  <c r="U2312" i="1" s="1"/>
  <c r="Q2313" i="1"/>
  <c r="U2313" i="1" s="1" a="1"/>
  <c r="U2313" i="1" s="1"/>
  <c r="Q2314" i="1"/>
  <c r="U2314" i="1" s="1" a="1"/>
  <c r="U2314" i="1" s="1"/>
  <c r="Q2315" i="1"/>
  <c r="U2315" i="1" s="1" a="1"/>
  <c r="U2315" i="1" s="1"/>
  <c r="Q2316" i="1"/>
  <c r="U2316" i="1" s="1" a="1"/>
  <c r="U2316" i="1" s="1"/>
  <c r="Q2317" i="1"/>
  <c r="U2317" i="1" s="1" a="1"/>
  <c r="U2317" i="1" s="1"/>
  <c r="Q2318" i="1"/>
  <c r="U2318" i="1" s="1" a="1"/>
  <c r="U2318" i="1" s="1"/>
  <c r="Q2319" i="1"/>
  <c r="U2319" i="1" s="1" a="1"/>
  <c r="U2319" i="1" s="1"/>
  <c r="Q2320" i="1"/>
  <c r="U2320" i="1" s="1" a="1"/>
  <c r="U2320" i="1" s="1"/>
  <c r="Q2321" i="1"/>
  <c r="U2321" i="1" s="1" a="1"/>
  <c r="U2321" i="1" s="1"/>
  <c r="Q2322" i="1"/>
  <c r="U2322" i="1" s="1" a="1"/>
  <c r="U2322" i="1" s="1"/>
  <c r="Q2323" i="1"/>
  <c r="U2323" i="1" s="1" a="1"/>
  <c r="U2323" i="1" s="1"/>
  <c r="Q2324" i="1"/>
  <c r="U2324" i="1" s="1" a="1"/>
  <c r="U2324" i="1" s="1"/>
  <c r="Q2325" i="1"/>
  <c r="U2325" i="1" s="1" a="1"/>
  <c r="U2325" i="1" s="1"/>
  <c r="Q2326" i="1"/>
  <c r="U2326" i="1" s="1" a="1"/>
  <c r="U2326" i="1" s="1"/>
  <c r="Q2327" i="1"/>
  <c r="U2327" i="1" s="1" a="1"/>
  <c r="U2327" i="1" s="1"/>
  <c r="Q2328" i="1"/>
  <c r="U2328" i="1" s="1" a="1"/>
  <c r="U2328" i="1" s="1"/>
  <c r="Q2329" i="1"/>
  <c r="U2329" i="1" s="1" a="1"/>
  <c r="U2329" i="1" s="1"/>
  <c r="Q2330" i="1"/>
  <c r="U2330" i="1" s="1" a="1"/>
  <c r="U2330" i="1" s="1"/>
  <c r="Q2331" i="1"/>
  <c r="U2331" i="1" s="1" a="1"/>
  <c r="U2331" i="1" s="1"/>
  <c r="Q2332" i="1"/>
  <c r="U2332" i="1" s="1" a="1"/>
  <c r="U2332" i="1" s="1"/>
  <c r="Q2333" i="1"/>
  <c r="U2333" i="1" s="1" a="1"/>
  <c r="U2333" i="1" s="1"/>
  <c r="Q2334" i="1"/>
  <c r="U2334" i="1" s="1" a="1"/>
  <c r="U2334" i="1" s="1"/>
  <c r="Q2335" i="1"/>
  <c r="U2335" i="1" s="1" a="1"/>
  <c r="U2335" i="1" s="1"/>
  <c r="Q2336" i="1"/>
  <c r="U2336" i="1" s="1" a="1"/>
  <c r="U2336" i="1" s="1"/>
  <c r="Q2337" i="1"/>
  <c r="U2337" i="1" s="1" a="1"/>
  <c r="U2337" i="1" s="1"/>
  <c r="Q2338" i="1"/>
  <c r="U2338" i="1" s="1" a="1"/>
  <c r="U2338" i="1" s="1"/>
  <c r="Q2339" i="1"/>
  <c r="U2339" i="1" s="1" a="1"/>
  <c r="U2339" i="1" s="1"/>
  <c r="Q2340" i="1"/>
  <c r="U2340" i="1" s="1" a="1"/>
  <c r="U2340" i="1" s="1"/>
  <c r="Q2341" i="1"/>
  <c r="U2341" i="1" s="1" a="1"/>
  <c r="U2341" i="1" s="1"/>
  <c r="Q2342" i="1"/>
  <c r="U2342" i="1" s="1" a="1"/>
  <c r="U2342" i="1" s="1"/>
  <c r="Q2343" i="1"/>
  <c r="U2343" i="1" s="1" a="1"/>
  <c r="U2343" i="1" s="1"/>
  <c r="Q2344" i="1"/>
  <c r="U2344" i="1" s="1" a="1"/>
  <c r="U2344" i="1" s="1"/>
  <c r="Q2345" i="1"/>
  <c r="U2345" i="1" s="1" a="1"/>
  <c r="U2345" i="1" s="1"/>
  <c r="Q2346" i="1"/>
  <c r="U2346" i="1" s="1" a="1"/>
  <c r="U2346" i="1" s="1"/>
  <c r="Q2347" i="1"/>
  <c r="U2347" i="1" s="1" a="1"/>
  <c r="U2347" i="1" s="1"/>
  <c r="Q2348" i="1"/>
  <c r="U2348" i="1" s="1" a="1"/>
  <c r="U2348" i="1" s="1"/>
  <c r="Q2349" i="1"/>
  <c r="U2349" i="1" s="1" a="1"/>
  <c r="U2349" i="1" s="1"/>
  <c r="Q2350" i="1"/>
  <c r="U2350" i="1" s="1" a="1"/>
  <c r="U2350" i="1" s="1"/>
  <c r="Q2351" i="1"/>
  <c r="U2351" i="1" s="1" a="1"/>
  <c r="U2351" i="1" s="1"/>
  <c r="Q2352" i="1"/>
  <c r="U2352" i="1" s="1" a="1"/>
  <c r="U2352" i="1" s="1"/>
  <c r="Q2353" i="1"/>
  <c r="U2353" i="1" s="1" a="1"/>
  <c r="U2353" i="1" s="1"/>
  <c r="Q2354" i="1"/>
  <c r="U2354" i="1" s="1" a="1"/>
  <c r="U2354" i="1" s="1"/>
  <c r="Q2355" i="1"/>
  <c r="U2355" i="1" s="1" a="1"/>
  <c r="U2355" i="1" s="1"/>
  <c r="Q2356" i="1"/>
  <c r="U2356" i="1" s="1" a="1"/>
  <c r="U2356" i="1" s="1"/>
  <c r="Q2357" i="1"/>
  <c r="U2357" i="1" s="1" a="1"/>
  <c r="U2357" i="1" s="1"/>
  <c r="Q2358" i="1"/>
  <c r="U2358" i="1" s="1" a="1"/>
  <c r="U2358" i="1" s="1"/>
  <c r="Q2359" i="1"/>
  <c r="U2359" i="1" s="1" a="1"/>
  <c r="U2359" i="1" s="1"/>
  <c r="Q2360" i="1"/>
  <c r="U2360" i="1" s="1" a="1"/>
  <c r="U2360" i="1" s="1"/>
  <c r="Q2361" i="1"/>
  <c r="U2361" i="1" s="1" a="1"/>
  <c r="U2361" i="1" s="1"/>
  <c r="Q2362" i="1"/>
  <c r="U2362" i="1" s="1" a="1"/>
  <c r="U2362" i="1" s="1"/>
  <c r="Q2363" i="1"/>
  <c r="U2363" i="1" s="1" a="1"/>
  <c r="U2363" i="1" s="1"/>
  <c r="Q2364" i="1"/>
  <c r="U2364" i="1" s="1" a="1"/>
  <c r="U2364" i="1" s="1"/>
  <c r="Q2365" i="1"/>
  <c r="U2365" i="1" s="1" a="1"/>
  <c r="U2365" i="1" s="1"/>
  <c r="Q2366" i="1"/>
  <c r="U2366" i="1" s="1" a="1"/>
  <c r="U2366" i="1" s="1"/>
  <c r="Q2367" i="1"/>
  <c r="U2367" i="1" s="1" a="1"/>
  <c r="U2367" i="1" s="1"/>
  <c r="Q2368" i="1"/>
  <c r="U2368" i="1" s="1" a="1"/>
  <c r="U2368" i="1" s="1"/>
  <c r="Q2369" i="1"/>
  <c r="U2369" i="1" s="1" a="1"/>
  <c r="U2369" i="1" s="1"/>
  <c r="Q2370" i="1"/>
  <c r="U2370" i="1" s="1" a="1"/>
  <c r="U2370" i="1" s="1"/>
  <c r="Q2371" i="1"/>
  <c r="U2371" i="1" s="1" a="1"/>
  <c r="U2371" i="1" s="1"/>
  <c r="Q2372" i="1"/>
  <c r="U2372" i="1" s="1" a="1"/>
  <c r="U2372" i="1" s="1"/>
  <c r="Q2373" i="1"/>
  <c r="U2373" i="1" s="1" a="1"/>
  <c r="U2373" i="1" s="1"/>
  <c r="Q2374" i="1"/>
  <c r="U2374" i="1" s="1" a="1"/>
  <c r="U2374" i="1" s="1"/>
  <c r="Q2375" i="1"/>
  <c r="U2375" i="1" s="1" a="1"/>
  <c r="U2375" i="1" s="1"/>
  <c r="Q2376" i="1"/>
  <c r="U2376" i="1" s="1" a="1"/>
  <c r="U2376" i="1" s="1"/>
  <c r="Q2377" i="1"/>
  <c r="U2377" i="1" s="1" a="1"/>
  <c r="U2377" i="1" s="1"/>
  <c r="Q2378" i="1"/>
  <c r="U2378" i="1" s="1" a="1"/>
  <c r="U2378" i="1" s="1"/>
  <c r="Q2379" i="1"/>
  <c r="U2379" i="1" s="1" a="1"/>
  <c r="U2379" i="1" s="1"/>
  <c r="Q2380" i="1"/>
  <c r="U2380" i="1" s="1" a="1"/>
  <c r="U2380" i="1" s="1"/>
  <c r="Q2381" i="1"/>
  <c r="U2381" i="1" s="1" a="1"/>
  <c r="U2381" i="1" s="1"/>
  <c r="Q2382" i="1"/>
  <c r="U2382" i="1" s="1" a="1"/>
  <c r="U2382" i="1" s="1"/>
  <c r="Q2383" i="1"/>
  <c r="U2383" i="1" s="1" a="1"/>
  <c r="U2383" i="1" s="1"/>
  <c r="Q2384" i="1"/>
  <c r="U2384" i="1" s="1" a="1"/>
  <c r="U2384" i="1" s="1"/>
  <c r="Q2385" i="1"/>
  <c r="U2385" i="1" s="1" a="1"/>
  <c r="U2385" i="1" s="1"/>
  <c r="Q2386" i="1"/>
  <c r="U2386" i="1" s="1" a="1"/>
  <c r="U2386" i="1" s="1"/>
  <c r="Q2387" i="1"/>
  <c r="U2387" i="1" s="1" a="1"/>
  <c r="U2387" i="1" s="1"/>
  <c r="Q2388" i="1"/>
  <c r="U2388" i="1" s="1" a="1"/>
  <c r="U2388" i="1" s="1"/>
  <c r="Q2389" i="1"/>
  <c r="U2389" i="1" s="1" a="1"/>
  <c r="U2389" i="1" s="1"/>
  <c r="Q2390" i="1"/>
  <c r="U2390" i="1" s="1" a="1"/>
  <c r="U2390" i="1" s="1"/>
  <c r="Q2391" i="1"/>
  <c r="U2391" i="1" s="1" a="1"/>
  <c r="U2391" i="1" s="1"/>
  <c r="Q2392" i="1"/>
  <c r="U2392" i="1" s="1" a="1"/>
  <c r="U2392" i="1" s="1"/>
  <c r="Q2393" i="1"/>
  <c r="U2393" i="1" s="1" a="1"/>
  <c r="U2393" i="1" s="1"/>
  <c r="Q2394" i="1"/>
  <c r="U2394" i="1" s="1" a="1"/>
  <c r="U2394" i="1" s="1"/>
  <c r="Q2395" i="1"/>
  <c r="U2395" i="1" s="1" a="1"/>
  <c r="U2395" i="1" s="1"/>
  <c r="Q2396" i="1"/>
  <c r="U2396" i="1" s="1" a="1"/>
  <c r="U2396" i="1" s="1"/>
  <c r="Q2397" i="1"/>
  <c r="U2397" i="1" s="1" a="1"/>
  <c r="U2397" i="1" s="1"/>
  <c r="Q2398" i="1"/>
  <c r="U2398" i="1" s="1" a="1"/>
  <c r="U2398" i="1" s="1"/>
  <c r="Q2399" i="1"/>
  <c r="U2399" i="1" s="1" a="1"/>
  <c r="U2399" i="1" s="1"/>
  <c r="Q2400" i="1"/>
  <c r="U2400" i="1" s="1" a="1"/>
  <c r="U2400" i="1" s="1"/>
  <c r="Q2401" i="1"/>
  <c r="U2401" i="1" s="1" a="1"/>
  <c r="U2401" i="1" s="1"/>
  <c r="Q2402" i="1"/>
  <c r="U2402" i="1" s="1" a="1"/>
  <c r="U2402" i="1" s="1"/>
  <c r="Q2403" i="1"/>
  <c r="U2403" i="1" s="1" a="1"/>
  <c r="U2403" i="1" s="1"/>
  <c r="Q2404" i="1"/>
  <c r="U2404" i="1" s="1" a="1"/>
  <c r="U2404" i="1" s="1"/>
  <c r="Q2405" i="1"/>
  <c r="U2405" i="1" s="1" a="1"/>
  <c r="U2405" i="1" s="1"/>
  <c r="Q2406" i="1"/>
  <c r="U2406" i="1" s="1" a="1"/>
  <c r="U2406" i="1" s="1"/>
  <c r="Q2407" i="1"/>
  <c r="U2407" i="1" s="1" a="1"/>
  <c r="U2407" i="1" s="1"/>
  <c r="Q2408" i="1"/>
  <c r="U2408" i="1" s="1" a="1"/>
  <c r="U2408" i="1" s="1"/>
  <c r="Q2409" i="1"/>
  <c r="U2409" i="1" s="1" a="1"/>
  <c r="U2409" i="1" s="1"/>
  <c r="Q2410" i="1"/>
  <c r="U2410" i="1" s="1" a="1"/>
  <c r="U2410" i="1" s="1"/>
  <c r="Q2411" i="1"/>
  <c r="U2411" i="1" s="1" a="1"/>
  <c r="U2411" i="1" s="1"/>
  <c r="Q2412" i="1"/>
  <c r="U2412" i="1" s="1" a="1"/>
  <c r="U2412" i="1" s="1"/>
  <c r="Q2413" i="1"/>
  <c r="U2413" i="1" s="1" a="1"/>
  <c r="U2413" i="1" s="1"/>
  <c r="Q2414" i="1"/>
  <c r="U2414" i="1" s="1" a="1"/>
  <c r="U2414" i="1" s="1"/>
  <c r="Q2415" i="1"/>
  <c r="U2415" i="1" s="1" a="1"/>
  <c r="U2415" i="1" s="1"/>
  <c r="Q2416" i="1"/>
  <c r="U2416" i="1" s="1" a="1"/>
  <c r="U2416" i="1" s="1"/>
  <c r="Q2417" i="1"/>
  <c r="U2417" i="1" s="1" a="1"/>
  <c r="U2417" i="1" s="1"/>
  <c r="Q2418" i="1"/>
  <c r="U2418" i="1" s="1" a="1"/>
  <c r="U2418" i="1" s="1"/>
  <c r="Q2419" i="1"/>
  <c r="U2419" i="1" s="1" a="1"/>
  <c r="U2419" i="1" s="1"/>
  <c r="Q2420" i="1"/>
  <c r="U2420" i="1" s="1" a="1"/>
  <c r="U2420" i="1" s="1"/>
  <c r="Q2421" i="1"/>
  <c r="U2421" i="1" s="1" a="1"/>
  <c r="U2421" i="1" s="1"/>
  <c r="Q2422" i="1"/>
  <c r="U2422" i="1" s="1" a="1"/>
  <c r="U2422" i="1" s="1"/>
  <c r="Q2423" i="1"/>
  <c r="U2423" i="1" s="1" a="1"/>
  <c r="U2423" i="1" s="1"/>
  <c r="Q2424" i="1"/>
  <c r="U2424" i="1" s="1" a="1"/>
  <c r="U2424" i="1" s="1"/>
  <c r="Q2425" i="1"/>
  <c r="U2425" i="1" s="1" a="1"/>
  <c r="U2425" i="1" s="1"/>
  <c r="Q2426" i="1"/>
  <c r="U2426" i="1" s="1" a="1"/>
  <c r="U2426" i="1" s="1"/>
  <c r="Q2427" i="1"/>
  <c r="U2427" i="1" s="1" a="1"/>
  <c r="U2427" i="1" s="1"/>
  <c r="Q2428" i="1"/>
  <c r="U2428" i="1" s="1" a="1"/>
  <c r="U2428" i="1" s="1"/>
  <c r="Q2429" i="1"/>
  <c r="U2429" i="1" s="1" a="1"/>
  <c r="U2429" i="1" s="1"/>
  <c r="Q2430" i="1"/>
  <c r="U2430" i="1" s="1" a="1"/>
  <c r="U2430" i="1" s="1"/>
  <c r="Q2431" i="1"/>
  <c r="U2431" i="1" s="1" a="1"/>
  <c r="U2431" i="1" s="1"/>
  <c r="Q2432" i="1"/>
  <c r="U2432" i="1" s="1" a="1"/>
  <c r="U2432" i="1" s="1"/>
  <c r="Q2433" i="1"/>
  <c r="U2433" i="1" s="1" a="1"/>
  <c r="U2433" i="1" s="1"/>
  <c r="Q2434" i="1"/>
  <c r="U2434" i="1" s="1" a="1"/>
  <c r="U2434" i="1" s="1"/>
  <c r="Q2435" i="1"/>
  <c r="U2435" i="1" s="1" a="1"/>
  <c r="U2435" i="1" s="1"/>
  <c r="Q2436" i="1"/>
  <c r="U2436" i="1" s="1" a="1"/>
  <c r="U2436" i="1" s="1"/>
  <c r="Q2437" i="1"/>
  <c r="U2437" i="1" s="1" a="1"/>
  <c r="U2437" i="1" s="1"/>
  <c r="Q2438" i="1"/>
  <c r="U2438" i="1" s="1" a="1"/>
  <c r="U2438" i="1" s="1"/>
  <c r="Q2439" i="1"/>
  <c r="U2439" i="1" s="1" a="1"/>
  <c r="U2439" i="1" s="1"/>
  <c r="Q2440" i="1"/>
  <c r="U2440" i="1" s="1" a="1"/>
  <c r="U2440" i="1" s="1"/>
  <c r="Q2441" i="1"/>
  <c r="U2441" i="1" s="1" a="1"/>
  <c r="U2441" i="1" s="1"/>
  <c r="Q2442" i="1"/>
  <c r="U2442" i="1" s="1" a="1"/>
  <c r="U2442" i="1" s="1"/>
  <c r="Q2443" i="1"/>
  <c r="U2443" i="1" s="1" a="1"/>
  <c r="U2443" i="1" s="1"/>
  <c r="Q2444" i="1"/>
  <c r="U2444" i="1" s="1" a="1"/>
  <c r="U2444" i="1" s="1"/>
  <c r="Q2445" i="1"/>
  <c r="U2445" i="1" s="1" a="1"/>
  <c r="U2445" i="1" s="1"/>
  <c r="Q2446" i="1"/>
  <c r="U2446" i="1" s="1" a="1"/>
  <c r="U2446" i="1" s="1"/>
  <c r="Q2447" i="1"/>
  <c r="U2447" i="1" s="1" a="1"/>
  <c r="U2447" i="1" s="1"/>
  <c r="Q2448" i="1"/>
  <c r="U2448" i="1" s="1" a="1"/>
  <c r="U2448" i="1" s="1"/>
  <c r="Q2449" i="1"/>
  <c r="U2449" i="1" s="1" a="1"/>
  <c r="U2449" i="1" s="1"/>
  <c r="Q2450" i="1"/>
  <c r="U2450" i="1" s="1" a="1"/>
  <c r="U2450" i="1" s="1"/>
  <c r="Q2451" i="1"/>
  <c r="U2451" i="1" s="1" a="1"/>
  <c r="U2451" i="1" s="1"/>
  <c r="Q2452" i="1"/>
  <c r="U2452" i="1" s="1" a="1"/>
  <c r="U2452" i="1" s="1"/>
  <c r="Q2453" i="1"/>
  <c r="U2453" i="1" s="1" a="1"/>
  <c r="U2453" i="1" s="1"/>
  <c r="Q2454" i="1"/>
  <c r="U2454" i="1" s="1" a="1"/>
  <c r="U2454" i="1" s="1"/>
  <c r="Q2455" i="1"/>
  <c r="U2455" i="1" s="1" a="1"/>
  <c r="U2455" i="1" s="1"/>
  <c r="Q2456" i="1"/>
  <c r="U2456" i="1" s="1" a="1"/>
  <c r="U2456" i="1" s="1"/>
  <c r="Q2457" i="1"/>
  <c r="U2457" i="1" s="1" a="1"/>
  <c r="U2457" i="1" s="1"/>
  <c r="Q2458" i="1"/>
  <c r="U2458" i="1" s="1" a="1"/>
  <c r="U2458" i="1" s="1"/>
  <c r="Q2459" i="1"/>
  <c r="U2459" i="1" s="1" a="1"/>
  <c r="U2459" i="1" s="1"/>
  <c r="Q2460" i="1"/>
  <c r="U2460" i="1" s="1" a="1"/>
  <c r="U2460" i="1" s="1"/>
  <c r="Q2461" i="1"/>
  <c r="U2461" i="1" s="1" a="1"/>
  <c r="U2461" i="1" s="1"/>
  <c r="Q2462" i="1"/>
  <c r="U2462" i="1" s="1" a="1"/>
  <c r="U2462" i="1" s="1"/>
  <c r="Q2463" i="1"/>
  <c r="U2463" i="1" s="1" a="1"/>
  <c r="U2463" i="1" s="1"/>
  <c r="Q2464" i="1"/>
  <c r="U2464" i="1" s="1" a="1"/>
  <c r="U2464" i="1" s="1"/>
  <c r="Q2465" i="1"/>
  <c r="U2465" i="1" s="1" a="1"/>
  <c r="U2465" i="1" s="1"/>
  <c r="Q2466" i="1"/>
  <c r="U2466" i="1" s="1" a="1"/>
  <c r="U2466" i="1" s="1"/>
  <c r="Q2467" i="1"/>
  <c r="U2467" i="1" s="1" a="1"/>
  <c r="U2467" i="1" s="1"/>
  <c r="Q2468" i="1"/>
  <c r="U2468" i="1" s="1" a="1"/>
  <c r="U2468" i="1" s="1"/>
  <c r="Q2469" i="1"/>
  <c r="U2469" i="1" s="1" a="1"/>
  <c r="U2469" i="1" s="1"/>
  <c r="Q2470" i="1"/>
  <c r="U2470" i="1" s="1" a="1"/>
  <c r="U2470" i="1" s="1"/>
  <c r="Q2471" i="1"/>
  <c r="U2471" i="1" s="1" a="1"/>
  <c r="U2471" i="1" s="1"/>
  <c r="Q2472" i="1"/>
  <c r="U2472" i="1" s="1" a="1"/>
  <c r="U2472" i="1" s="1"/>
  <c r="Q2473" i="1"/>
  <c r="U2473" i="1" s="1" a="1"/>
  <c r="U2473" i="1" s="1"/>
  <c r="Q2474" i="1"/>
  <c r="U2474" i="1" s="1" a="1"/>
  <c r="U2474" i="1" s="1"/>
  <c r="Q2475" i="1"/>
  <c r="U2475" i="1" s="1" a="1"/>
  <c r="U2475" i="1" s="1"/>
  <c r="Q2476" i="1"/>
  <c r="U2476" i="1" s="1" a="1"/>
  <c r="U2476" i="1" s="1"/>
  <c r="Q2477" i="1"/>
  <c r="U2477" i="1" s="1" a="1"/>
  <c r="U2477" i="1" s="1"/>
  <c r="Q2478" i="1"/>
  <c r="U2478" i="1" s="1" a="1"/>
  <c r="U2478" i="1" s="1"/>
  <c r="Q2479" i="1"/>
  <c r="U2479" i="1" s="1" a="1"/>
  <c r="U2479" i="1" s="1"/>
  <c r="Q2480" i="1"/>
  <c r="U2480" i="1" s="1" a="1"/>
  <c r="U2480" i="1" s="1"/>
  <c r="Q2481" i="1"/>
  <c r="U2481" i="1" s="1" a="1"/>
  <c r="U2481" i="1" s="1"/>
  <c r="Q2482" i="1"/>
  <c r="U2482" i="1" s="1" a="1"/>
  <c r="U2482" i="1" s="1"/>
  <c r="Q2483" i="1"/>
  <c r="U2483" i="1" s="1" a="1"/>
  <c r="U2483" i="1" s="1"/>
  <c r="Q2484" i="1"/>
  <c r="U2484" i="1" s="1" a="1"/>
  <c r="U2484" i="1" s="1"/>
  <c r="Q2485" i="1"/>
  <c r="U2485" i="1" s="1" a="1"/>
  <c r="U2485" i="1" s="1"/>
  <c r="Q2486" i="1"/>
  <c r="U2486" i="1" s="1" a="1"/>
  <c r="U2486" i="1" s="1"/>
  <c r="Q2487" i="1"/>
  <c r="U2487" i="1" s="1" a="1"/>
  <c r="U2487" i="1" s="1"/>
  <c r="Q2488" i="1"/>
  <c r="U2488" i="1" s="1" a="1"/>
  <c r="U2488" i="1" s="1"/>
  <c r="Q2489" i="1"/>
  <c r="U2489" i="1" s="1" a="1"/>
  <c r="U2489" i="1" s="1"/>
  <c r="Q2490" i="1"/>
  <c r="U2490" i="1" s="1" a="1"/>
  <c r="U2490" i="1" s="1"/>
  <c r="Q2491" i="1"/>
  <c r="U2491" i="1" s="1" a="1"/>
  <c r="U2491" i="1" s="1"/>
  <c r="Q2492" i="1"/>
  <c r="U2492" i="1" s="1" a="1"/>
  <c r="U2492" i="1" s="1"/>
  <c r="Q2493" i="1"/>
  <c r="U2493" i="1" s="1" a="1"/>
  <c r="U2493" i="1" s="1"/>
  <c r="Q2494" i="1"/>
  <c r="U2494" i="1" s="1" a="1"/>
  <c r="U2494" i="1" s="1"/>
  <c r="Q2495" i="1"/>
  <c r="U2495" i="1" s="1" a="1"/>
  <c r="U2495" i="1" s="1"/>
  <c r="Q2496" i="1"/>
  <c r="U2496" i="1" s="1" a="1"/>
  <c r="U2496" i="1" s="1"/>
  <c r="Q2497" i="1"/>
  <c r="U2497" i="1" s="1" a="1"/>
  <c r="U2497" i="1" s="1"/>
  <c r="Q2498" i="1"/>
  <c r="U2498" i="1" s="1" a="1"/>
  <c r="U2498" i="1" s="1"/>
  <c r="Q2499" i="1"/>
  <c r="U2499" i="1" s="1" a="1"/>
  <c r="U2499" i="1" s="1"/>
  <c r="Q2500" i="1"/>
  <c r="U2500" i="1" s="1" a="1"/>
  <c r="U2500" i="1" s="1"/>
  <c r="Q2501" i="1"/>
  <c r="U2501" i="1" s="1" a="1"/>
  <c r="U2501" i="1" s="1"/>
  <c r="Q2502" i="1"/>
  <c r="U2502" i="1" s="1" a="1"/>
  <c r="U2502" i="1" s="1"/>
  <c r="Q2503" i="1"/>
  <c r="U2503" i="1" s="1" a="1"/>
  <c r="U2503" i="1" s="1"/>
  <c r="Q2504" i="1"/>
  <c r="U2504" i="1" s="1" a="1"/>
  <c r="U2504" i="1" s="1"/>
  <c r="Q2505" i="1"/>
  <c r="U2505" i="1" s="1" a="1"/>
  <c r="U2505" i="1" s="1"/>
  <c r="Q2506" i="1"/>
  <c r="U2506" i="1" s="1" a="1"/>
  <c r="U2506" i="1" s="1"/>
  <c r="Q2507" i="1"/>
  <c r="U2507" i="1" s="1" a="1"/>
  <c r="U2507" i="1" s="1"/>
  <c r="Q2508" i="1"/>
  <c r="U2508" i="1" s="1" a="1"/>
  <c r="U2508" i="1" s="1"/>
  <c r="Q2509" i="1"/>
  <c r="U2509" i="1" s="1" a="1"/>
  <c r="U2509" i="1" s="1"/>
  <c r="Q2510" i="1"/>
  <c r="U2510" i="1" s="1" a="1"/>
  <c r="U2510" i="1" s="1"/>
  <c r="Q2511" i="1"/>
  <c r="U2511" i="1" s="1" a="1"/>
  <c r="U2511" i="1" s="1"/>
  <c r="Q2512" i="1"/>
  <c r="U2512" i="1" s="1" a="1"/>
  <c r="U2512" i="1" s="1"/>
  <c r="Q2513" i="1"/>
  <c r="U2513" i="1" s="1" a="1"/>
  <c r="U2513" i="1" s="1"/>
  <c r="Q2514" i="1"/>
  <c r="U2514" i="1" s="1" a="1"/>
  <c r="U2514" i="1" s="1"/>
  <c r="Q2515" i="1"/>
  <c r="U2515" i="1" s="1" a="1"/>
  <c r="U2515" i="1" s="1"/>
  <c r="Q2516" i="1"/>
  <c r="U2516" i="1" s="1" a="1"/>
  <c r="U2516" i="1" s="1"/>
  <c r="Q2517" i="1"/>
  <c r="U2517" i="1" s="1" a="1"/>
  <c r="U2517" i="1" s="1"/>
  <c r="Q2518" i="1"/>
  <c r="U2518" i="1" s="1" a="1"/>
  <c r="U2518" i="1" s="1"/>
  <c r="Q2519" i="1"/>
  <c r="U2519" i="1" s="1" a="1"/>
  <c r="U2519" i="1" s="1"/>
  <c r="Q2520" i="1"/>
  <c r="U2520" i="1" s="1" a="1"/>
  <c r="U2520" i="1" s="1"/>
  <c r="Q2521" i="1"/>
  <c r="U2521" i="1" s="1" a="1"/>
  <c r="U2521" i="1" s="1"/>
  <c r="Q2522" i="1"/>
  <c r="U2522" i="1" s="1" a="1"/>
  <c r="U2522" i="1" s="1"/>
  <c r="Q2523" i="1"/>
  <c r="U2523" i="1" s="1" a="1"/>
  <c r="U2523" i="1" s="1"/>
  <c r="Q2524" i="1"/>
  <c r="U2524" i="1" s="1" a="1"/>
  <c r="U2524" i="1" s="1"/>
  <c r="Q2525" i="1"/>
  <c r="U2525" i="1" s="1" a="1"/>
  <c r="U2525" i="1" s="1"/>
  <c r="Q2526" i="1"/>
  <c r="U2526" i="1" s="1" a="1"/>
  <c r="U2526" i="1" s="1"/>
  <c r="Q2527" i="1"/>
  <c r="U2527" i="1" s="1" a="1"/>
  <c r="U2527" i="1" s="1"/>
  <c r="Q2528" i="1"/>
  <c r="U2528" i="1" s="1" a="1"/>
  <c r="U2528" i="1" s="1"/>
  <c r="Q2529" i="1"/>
  <c r="U2529" i="1" s="1" a="1"/>
  <c r="U2529" i="1" s="1"/>
  <c r="Q2530" i="1"/>
  <c r="U2530" i="1" s="1" a="1"/>
  <c r="U2530" i="1" s="1"/>
  <c r="Q2531" i="1"/>
  <c r="U2531" i="1" s="1" a="1"/>
  <c r="U2531" i="1" s="1"/>
  <c r="Q2532" i="1"/>
  <c r="U2532" i="1" s="1" a="1"/>
  <c r="U2532" i="1" s="1"/>
  <c r="Q2533" i="1"/>
  <c r="U2533" i="1" s="1" a="1"/>
  <c r="U2533" i="1" s="1"/>
  <c r="Q2534" i="1"/>
  <c r="U2534" i="1" s="1" a="1"/>
  <c r="U2534" i="1" s="1"/>
  <c r="Q2535" i="1"/>
  <c r="U2535" i="1" s="1" a="1"/>
  <c r="U2535" i="1" s="1"/>
  <c r="Q2536" i="1"/>
  <c r="U2536" i="1" s="1" a="1"/>
  <c r="U2536" i="1" s="1"/>
  <c r="Q2537" i="1"/>
  <c r="U2537" i="1" s="1" a="1"/>
  <c r="U2537" i="1" s="1"/>
  <c r="Q2538" i="1"/>
  <c r="U2538" i="1" s="1" a="1"/>
  <c r="U2538" i="1" s="1"/>
  <c r="Q2539" i="1"/>
  <c r="U2539" i="1" s="1" a="1"/>
  <c r="U2539" i="1" s="1"/>
  <c r="Q2540" i="1"/>
  <c r="U2540" i="1" s="1" a="1"/>
  <c r="U2540" i="1" s="1"/>
  <c r="Q2541" i="1"/>
  <c r="U2541" i="1" s="1" a="1"/>
  <c r="U2541" i="1" s="1"/>
  <c r="Q2542" i="1"/>
  <c r="U2542" i="1" s="1" a="1"/>
  <c r="U2542" i="1" s="1"/>
  <c r="Q2543" i="1"/>
  <c r="U2543" i="1" s="1" a="1"/>
  <c r="U2543" i="1" s="1"/>
  <c r="Q2544" i="1"/>
  <c r="U2544" i="1" s="1" a="1"/>
  <c r="U2544" i="1" s="1"/>
  <c r="Q2545" i="1"/>
  <c r="U2545" i="1" s="1" a="1"/>
  <c r="U2545" i="1" s="1"/>
  <c r="Q2546" i="1"/>
  <c r="U2546" i="1" s="1" a="1"/>
  <c r="U2546" i="1" s="1"/>
  <c r="Q2547" i="1"/>
  <c r="U2547" i="1" s="1" a="1"/>
  <c r="U2547" i="1" s="1"/>
  <c r="Q2548" i="1"/>
  <c r="U2548" i="1" s="1" a="1"/>
  <c r="U2548" i="1" s="1"/>
  <c r="Q2549" i="1"/>
  <c r="U2549" i="1" s="1" a="1"/>
  <c r="U2549" i="1" s="1"/>
  <c r="Q2550" i="1"/>
  <c r="U2550" i="1" s="1" a="1"/>
  <c r="U2550" i="1" s="1"/>
  <c r="Q2551" i="1"/>
  <c r="U2551" i="1" s="1" a="1"/>
  <c r="U2551" i="1" s="1"/>
  <c r="Q2552" i="1"/>
  <c r="U2552" i="1" s="1" a="1"/>
  <c r="U2552" i="1" s="1"/>
  <c r="Q2553" i="1"/>
  <c r="U2553" i="1" s="1" a="1"/>
  <c r="U2553" i="1" s="1"/>
  <c r="Q2554" i="1"/>
  <c r="U2554" i="1" s="1" a="1"/>
  <c r="U2554" i="1" s="1"/>
  <c r="Q2555" i="1"/>
  <c r="U2555" i="1" s="1" a="1"/>
  <c r="U2555" i="1" s="1"/>
  <c r="Q2556" i="1"/>
  <c r="U2556" i="1" s="1" a="1"/>
  <c r="U2556" i="1" s="1"/>
  <c r="Q2557" i="1"/>
  <c r="U2557" i="1" s="1" a="1"/>
  <c r="U2557" i="1" s="1"/>
  <c r="Q2558" i="1"/>
  <c r="U2558" i="1" s="1" a="1"/>
  <c r="U2558" i="1" s="1"/>
  <c r="Q2559" i="1"/>
  <c r="U2559" i="1" s="1" a="1"/>
  <c r="U2559" i="1" s="1"/>
  <c r="Q2560" i="1"/>
  <c r="U2560" i="1" s="1" a="1"/>
  <c r="U2560" i="1" s="1"/>
  <c r="Q2561" i="1"/>
  <c r="U2561" i="1" s="1" a="1"/>
  <c r="U2561" i="1" s="1"/>
  <c r="Q2562" i="1"/>
  <c r="U2562" i="1" s="1" a="1"/>
  <c r="U2562" i="1" s="1"/>
  <c r="Q2563" i="1"/>
  <c r="U2563" i="1" s="1" a="1"/>
  <c r="U2563" i="1" s="1"/>
  <c r="Q2564" i="1"/>
  <c r="U2564" i="1" s="1" a="1"/>
  <c r="U2564" i="1" s="1"/>
  <c r="Q2565" i="1"/>
  <c r="U2565" i="1" s="1" a="1"/>
  <c r="U2565" i="1" s="1"/>
  <c r="Q2566" i="1"/>
  <c r="U2566" i="1" s="1" a="1"/>
  <c r="U2566" i="1" s="1"/>
  <c r="Q2567" i="1"/>
  <c r="U2567" i="1" s="1" a="1"/>
  <c r="U2567" i="1" s="1"/>
  <c r="Q2568" i="1"/>
  <c r="U2568" i="1" s="1" a="1"/>
  <c r="U2568" i="1" s="1"/>
  <c r="Q2569" i="1"/>
  <c r="U2569" i="1" s="1" a="1"/>
  <c r="U2569" i="1" s="1"/>
  <c r="Q2570" i="1"/>
  <c r="U2570" i="1" s="1" a="1"/>
  <c r="U2570" i="1" s="1"/>
  <c r="Q2571" i="1"/>
  <c r="U2571" i="1" s="1" a="1"/>
  <c r="U2571" i="1" s="1"/>
  <c r="Q2572" i="1"/>
  <c r="U2572" i="1" s="1" a="1"/>
  <c r="U2572" i="1" s="1"/>
  <c r="Q2573" i="1"/>
  <c r="U2573" i="1" s="1" a="1"/>
  <c r="U2573" i="1" s="1"/>
  <c r="Q2574" i="1"/>
  <c r="U2574" i="1" s="1" a="1"/>
  <c r="U2574" i="1" s="1"/>
  <c r="Q2575" i="1"/>
  <c r="U2575" i="1" s="1" a="1"/>
  <c r="U2575" i="1" s="1"/>
  <c r="Q2576" i="1"/>
  <c r="U2576" i="1" s="1" a="1"/>
  <c r="U2576" i="1" s="1"/>
  <c r="Q2577" i="1"/>
  <c r="U2577" i="1" s="1" a="1"/>
  <c r="U2577" i="1" s="1"/>
  <c r="Q2578" i="1"/>
  <c r="U2578" i="1" s="1" a="1"/>
  <c r="U2578" i="1" s="1"/>
  <c r="Q2579" i="1"/>
  <c r="U2579" i="1" s="1" a="1"/>
  <c r="U2579" i="1" s="1"/>
  <c r="Q2580" i="1"/>
  <c r="U2580" i="1" s="1" a="1"/>
  <c r="U2580" i="1" s="1"/>
  <c r="Q2581" i="1"/>
  <c r="U2581" i="1" s="1" a="1"/>
  <c r="U2581" i="1" s="1"/>
  <c r="Q2582" i="1"/>
  <c r="U2582" i="1" s="1" a="1"/>
  <c r="U2582" i="1" s="1"/>
  <c r="Q2583" i="1"/>
  <c r="U2583" i="1" s="1" a="1"/>
  <c r="U2583" i="1" s="1"/>
  <c r="Q2584" i="1"/>
  <c r="U2584" i="1" s="1" a="1"/>
  <c r="U2584" i="1" s="1"/>
  <c r="Q2585" i="1"/>
  <c r="U2585" i="1" s="1" a="1"/>
  <c r="U2585" i="1" s="1"/>
  <c r="Q2586" i="1"/>
  <c r="U2586" i="1" s="1" a="1"/>
  <c r="U2586" i="1" s="1"/>
  <c r="Q2587" i="1"/>
  <c r="U2587" i="1" s="1" a="1"/>
  <c r="U2587" i="1" s="1"/>
  <c r="Q2588" i="1"/>
  <c r="U2588" i="1" s="1" a="1"/>
  <c r="U2588" i="1" s="1"/>
  <c r="Q2589" i="1"/>
  <c r="U2589" i="1" s="1" a="1"/>
  <c r="U2589" i="1" s="1"/>
  <c r="Q2590" i="1"/>
  <c r="U2590" i="1" s="1" a="1"/>
  <c r="U2590" i="1" s="1"/>
  <c r="Q2591" i="1"/>
  <c r="U2591" i="1" s="1" a="1"/>
  <c r="U2591" i="1" s="1"/>
  <c r="Q2592" i="1"/>
  <c r="U2592" i="1" s="1" a="1"/>
  <c r="U2592" i="1" s="1"/>
  <c r="Q2593" i="1"/>
  <c r="U2593" i="1" s="1" a="1"/>
  <c r="U2593" i="1" s="1"/>
  <c r="Q2594" i="1"/>
  <c r="U2594" i="1" s="1" a="1"/>
  <c r="U2594" i="1" s="1"/>
  <c r="Q2595" i="1"/>
  <c r="U2595" i="1" s="1" a="1"/>
  <c r="U2595" i="1" s="1"/>
  <c r="Q2596" i="1"/>
  <c r="U2596" i="1" s="1" a="1"/>
  <c r="U2596" i="1" s="1"/>
  <c r="Q2597" i="1"/>
  <c r="U2597" i="1" s="1" a="1"/>
  <c r="U2597" i="1" s="1"/>
  <c r="Q2598" i="1"/>
  <c r="U2598" i="1" s="1" a="1"/>
  <c r="U2598" i="1" s="1"/>
  <c r="Q2599" i="1"/>
  <c r="U2599" i="1" s="1" a="1"/>
  <c r="U2599" i="1" s="1"/>
  <c r="Q2600" i="1"/>
  <c r="U2600" i="1" s="1" a="1"/>
  <c r="U2600" i="1" s="1"/>
  <c r="Q2601" i="1"/>
  <c r="U2601" i="1" s="1" a="1"/>
  <c r="U2601" i="1" s="1"/>
  <c r="Q2602" i="1"/>
  <c r="U2602" i="1" s="1" a="1"/>
  <c r="U2602" i="1" s="1"/>
  <c r="Q2603" i="1"/>
  <c r="U2603" i="1" s="1" a="1"/>
  <c r="U2603" i="1" s="1"/>
  <c r="Q2604" i="1"/>
  <c r="U2604" i="1" s="1" a="1"/>
  <c r="U2604" i="1" s="1"/>
  <c r="Q2605" i="1"/>
  <c r="U2605" i="1" s="1" a="1"/>
  <c r="U2605" i="1" s="1"/>
  <c r="Q2606" i="1"/>
  <c r="U2606" i="1" s="1" a="1"/>
  <c r="U2606" i="1" s="1"/>
  <c r="Q2607" i="1"/>
  <c r="U2607" i="1" s="1" a="1"/>
  <c r="U2607" i="1" s="1"/>
  <c r="Q2608" i="1"/>
  <c r="U2608" i="1" s="1" a="1"/>
  <c r="U2608" i="1" s="1"/>
  <c r="Q2609" i="1"/>
  <c r="U2609" i="1" s="1" a="1"/>
  <c r="U2609" i="1" s="1"/>
  <c r="Q2610" i="1"/>
  <c r="U2610" i="1" s="1" a="1"/>
  <c r="U2610" i="1" s="1"/>
  <c r="Q2611" i="1"/>
  <c r="U2611" i="1" s="1" a="1"/>
  <c r="U2611" i="1" s="1"/>
  <c r="Q2612" i="1"/>
  <c r="U2612" i="1" s="1" a="1"/>
  <c r="U2612" i="1" s="1"/>
  <c r="Q2613" i="1"/>
  <c r="U2613" i="1" s="1" a="1"/>
  <c r="U2613" i="1" s="1"/>
  <c r="Q2614" i="1"/>
  <c r="U2614" i="1" s="1" a="1"/>
  <c r="U2614" i="1" s="1"/>
  <c r="Q2615" i="1"/>
  <c r="U2615" i="1" s="1" a="1"/>
  <c r="U2615" i="1" s="1"/>
  <c r="Q2616" i="1"/>
  <c r="U2616" i="1" s="1" a="1"/>
  <c r="U2616" i="1" s="1"/>
  <c r="Q2617" i="1"/>
  <c r="U2617" i="1" s="1" a="1"/>
  <c r="U2617" i="1" s="1"/>
  <c r="Q2618" i="1"/>
  <c r="U2618" i="1" s="1" a="1"/>
  <c r="U2618" i="1" s="1"/>
  <c r="Q2619" i="1"/>
  <c r="U2619" i="1" s="1" a="1"/>
  <c r="U2619" i="1" s="1"/>
  <c r="Q2620" i="1"/>
  <c r="U2620" i="1" s="1" a="1"/>
  <c r="U2620" i="1" s="1"/>
  <c r="Q2621" i="1"/>
  <c r="U2621" i="1" s="1" a="1"/>
  <c r="U2621" i="1" s="1"/>
  <c r="Q2622" i="1"/>
  <c r="U2622" i="1" s="1" a="1"/>
  <c r="U2622" i="1" s="1"/>
  <c r="Q2623" i="1"/>
  <c r="U2623" i="1" s="1" a="1"/>
  <c r="U2623" i="1" s="1"/>
  <c r="Q2624" i="1"/>
  <c r="U2624" i="1" s="1" a="1"/>
  <c r="U2624" i="1" s="1"/>
  <c r="Q2625" i="1"/>
  <c r="U2625" i="1" s="1" a="1"/>
  <c r="U2625" i="1" s="1"/>
  <c r="Q2626" i="1"/>
  <c r="U2626" i="1" s="1" a="1"/>
  <c r="U2626" i="1" s="1"/>
  <c r="Q2627" i="1"/>
  <c r="U2627" i="1" s="1" a="1"/>
  <c r="U2627" i="1" s="1"/>
  <c r="Q2628" i="1"/>
  <c r="U2628" i="1" s="1" a="1"/>
  <c r="U2628" i="1" s="1"/>
  <c r="Q2629" i="1"/>
  <c r="U2629" i="1" s="1" a="1"/>
  <c r="U2629" i="1" s="1"/>
  <c r="Q2630" i="1"/>
  <c r="U2630" i="1" s="1" a="1"/>
  <c r="U2630" i="1" s="1"/>
  <c r="Q2631" i="1"/>
  <c r="U2631" i="1" s="1" a="1"/>
  <c r="U2631" i="1" s="1"/>
  <c r="Q2632" i="1"/>
  <c r="U2632" i="1" s="1" a="1"/>
  <c r="U2632" i="1" s="1"/>
  <c r="Q2633" i="1"/>
  <c r="U2633" i="1" s="1" a="1"/>
  <c r="U2633" i="1" s="1"/>
  <c r="Q2634" i="1"/>
  <c r="U2634" i="1" s="1" a="1"/>
  <c r="U2634" i="1" s="1"/>
  <c r="Q2635" i="1"/>
  <c r="U2635" i="1" s="1" a="1"/>
  <c r="U2635" i="1" s="1"/>
  <c r="Q2636" i="1"/>
  <c r="U2636" i="1" s="1" a="1"/>
  <c r="U2636" i="1" s="1"/>
  <c r="Q2637" i="1"/>
  <c r="U2637" i="1" s="1" a="1"/>
  <c r="U2637" i="1" s="1"/>
  <c r="Q2638" i="1"/>
  <c r="U2638" i="1" s="1" a="1"/>
  <c r="U2638" i="1" s="1"/>
  <c r="Q2639" i="1"/>
  <c r="U2639" i="1" s="1" a="1"/>
  <c r="U2639" i="1" s="1"/>
  <c r="Q2640" i="1"/>
  <c r="U2640" i="1" s="1" a="1"/>
  <c r="U2640" i="1" s="1"/>
  <c r="Q2641" i="1"/>
  <c r="U2641" i="1" s="1" a="1"/>
  <c r="U2641" i="1" s="1"/>
  <c r="Q2642" i="1"/>
  <c r="U2642" i="1" s="1" a="1"/>
  <c r="U2642" i="1" s="1"/>
  <c r="Q2643" i="1"/>
  <c r="U2643" i="1" s="1" a="1"/>
  <c r="U2643" i="1" s="1"/>
  <c r="Q2644" i="1"/>
  <c r="U2644" i="1" s="1" a="1"/>
  <c r="U2644" i="1" s="1"/>
  <c r="Q2645" i="1"/>
  <c r="U2645" i="1" s="1" a="1"/>
  <c r="U2645" i="1" s="1"/>
  <c r="Q2646" i="1"/>
  <c r="U2646" i="1" s="1" a="1"/>
  <c r="U2646" i="1" s="1"/>
  <c r="Q2647" i="1"/>
  <c r="U2647" i="1" s="1" a="1"/>
  <c r="U2647" i="1" s="1"/>
  <c r="Q2648" i="1"/>
  <c r="U2648" i="1" s="1" a="1"/>
  <c r="U2648" i="1" s="1"/>
  <c r="Q2649" i="1"/>
  <c r="U2649" i="1" s="1" a="1"/>
  <c r="U2649" i="1" s="1"/>
  <c r="Q2650" i="1"/>
  <c r="U2650" i="1" s="1" a="1"/>
  <c r="U2650" i="1" s="1"/>
  <c r="Q2651" i="1"/>
  <c r="U2651" i="1" s="1" a="1"/>
  <c r="U2651" i="1" s="1"/>
  <c r="Q2652" i="1"/>
  <c r="U2652" i="1" s="1" a="1"/>
  <c r="U2652" i="1" s="1"/>
  <c r="Q2653" i="1"/>
  <c r="U2653" i="1" s="1" a="1"/>
  <c r="U2653" i="1" s="1"/>
  <c r="Q2654" i="1"/>
  <c r="U2654" i="1" s="1" a="1"/>
  <c r="U2654" i="1" s="1"/>
  <c r="Q2655" i="1"/>
  <c r="U2655" i="1" s="1" a="1"/>
  <c r="U2655" i="1" s="1"/>
  <c r="Q2656" i="1"/>
  <c r="U2656" i="1" s="1" a="1"/>
  <c r="U2656" i="1" s="1"/>
  <c r="Q2657" i="1"/>
  <c r="U2657" i="1" s="1" a="1"/>
  <c r="U2657" i="1" s="1"/>
  <c r="Q2658" i="1"/>
  <c r="U2658" i="1" s="1" a="1"/>
  <c r="U2658" i="1" s="1"/>
  <c r="Q2659" i="1"/>
  <c r="U2659" i="1" s="1" a="1"/>
  <c r="U2659" i="1" s="1"/>
  <c r="Q2660" i="1"/>
  <c r="U2660" i="1" s="1" a="1"/>
  <c r="U2660" i="1" s="1"/>
  <c r="Q2661" i="1"/>
  <c r="U2661" i="1" s="1" a="1"/>
  <c r="U2661" i="1" s="1"/>
  <c r="Q2662" i="1"/>
  <c r="U2662" i="1" s="1" a="1"/>
  <c r="U2662" i="1" s="1"/>
  <c r="Q2663" i="1"/>
  <c r="U2663" i="1" s="1" a="1"/>
  <c r="U2663" i="1" s="1"/>
  <c r="Q2664" i="1"/>
  <c r="U2664" i="1" s="1" a="1"/>
  <c r="U2664" i="1" s="1"/>
  <c r="Q2665" i="1"/>
  <c r="U2665" i="1" s="1" a="1"/>
  <c r="U2665" i="1" s="1"/>
  <c r="Q2666" i="1"/>
  <c r="U2666" i="1" s="1" a="1"/>
  <c r="U2666" i="1" s="1"/>
  <c r="Q2667" i="1"/>
  <c r="U2667" i="1" s="1" a="1"/>
  <c r="U2667" i="1" s="1"/>
  <c r="Q2668" i="1"/>
  <c r="U2668" i="1" s="1" a="1"/>
  <c r="U2668" i="1" s="1"/>
  <c r="Q2669" i="1"/>
  <c r="U2669" i="1" s="1" a="1"/>
  <c r="U2669" i="1" s="1"/>
  <c r="Q2670" i="1"/>
  <c r="U2670" i="1" s="1" a="1"/>
  <c r="U2670" i="1" s="1"/>
  <c r="Q2671" i="1"/>
  <c r="U2671" i="1" s="1" a="1"/>
  <c r="U2671" i="1" s="1"/>
  <c r="Q2672" i="1"/>
  <c r="U2672" i="1" s="1" a="1"/>
  <c r="U2672" i="1" s="1"/>
  <c r="Q2673" i="1"/>
  <c r="U2673" i="1" s="1" a="1"/>
  <c r="U2673" i="1" s="1"/>
  <c r="Q2674" i="1"/>
  <c r="U2674" i="1" s="1" a="1"/>
  <c r="U2674" i="1" s="1"/>
  <c r="Q2675" i="1"/>
  <c r="U2675" i="1" s="1" a="1"/>
  <c r="U2675" i="1" s="1"/>
  <c r="Q2676" i="1"/>
  <c r="U2676" i="1" s="1" a="1"/>
  <c r="U2676" i="1" s="1"/>
  <c r="Q2677" i="1"/>
  <c r="U2677" i="1" s="1" a="1"/>
  <c r="U2677" i="1" s="1"/>
  <c r="Q2678" i="1"/>
  <c r="U2678" i="1" s="1" a="1"/>
  <c r="U2678" i="1" s="1"/>
  <c r="Q2679" i="1"/>
  <c r="U2679" i="1" s="1" a="1"/>
  <c r="U2679" i="1" s="1"/>
  <c r="Q2680" i="1"/>
  <c r="U2680" i="1" s="1" a="1"/>
  <c r="U2680" i="1" s="1"/>
  <c r="Q2681" i="1"/>
  <c r="U2681" i="1" s="1" a="1"/>
  <c r="U2681" i="1" s="1"/>
  <c r="Q2682" i="1"/>
  <c r="U2682" i="1" s="1" a="1"/>
  <c r="U2682" i="1" s="1"/>
  <c r="Q2683" i="1"/>
  <c r="U2683" i="1" s="1" a="1"/>
  <c r="U2683" i="1" s="1"/>
  <c r="Q2684" i="1"/>
  <c r="U2684" i="1" s="1" a="1"/>
  <c r="U2684" i="1" s="1"/>
  <c r="Q2685" i="1"/>
  <c r="U2685" i="1" s="1" a="1"/>
  <c r="U2685" i="1" s="1"/>
  <c r="Q2686" i="1"/>
  <c r="U2686" i="1" s="1" a="1"/>
  <c r="U2686" i="1" s="1"/>
  <c r="Q2687" i="1"/>
  <c r="U2687" i="1" s="1" a="1"/>
  <c r="U2687" i="1" s="1"/>
  <c r="Q2688" i="1"/>
  <c r="U2688" i="1" s="1" a="1"/>
  <c r="U2688" i="1" s="1"/>
  <c r="Q2689" i="1"/>
  <c r="U2689" i="1" s="1" a="1"/>
  <c r="U2689" i="1" s="1"/>
  <c r="Q2690" i="1"/>
  <c r="U2690" i="1" s="1" a="1"/>
  <c r="U2690" i="1" s="1"/>
  <c r="Q2691" i="1"/>
  <c r="U2691" i="1" s="1" a="1"/>
  <c r="U2691" i="1" s="1"/>
  <c r="Q2692" i="1"/>
  <c r="U2692" i="1" s="1" a="1"/>
  <c r="U2692" i="1" s="1"/>
  <c r="Q2693" i="1"/>
  <c r="U2693" i="1" s="1" a="1"/>
  <c r="U2693" i="1" s="1"/>
  <c r="Q2694" i="1"/>
  <c r="U2694" i="1" s="1" a="1"/>
  <c r="U2694" i="1" s="1"/>
  <c r="Q2695" i="1"/>
  <c r="U2695" i="1" s="1" a="1"/>
  <c r="U2695" i="1" s="1"/>
  <c r="Q2696" i="1"/>
  <c r="U2696" i="1" s="1" a="1"/>
  <c r="U2696" i="1" s="1"/>
  <c r="Q2697" i="1"/>
  <c r="U2697" i="1" s="1" a="1"/>
  <c r="U2697" i="1" s="1"/>
  <c r="Q2698" i="1"/>
  <c r="U2698" i="1" s="1" a="1"/>
  <c r="U2698" i="1" s="1"/>
  <c r="Q2699" i="1"/>
  <c r="U2699" i="1" s="1" a="1"/>
  <c r="U2699" i="1" s="1"/>
  <c r="Q2700" i="1"/>
  <c r="U2700" i="1" s="1" a="1"/>
  <c r="U2700" i="1" s="1"/>
  <c r="Q2701" i="1"/>
  <c r="U2701" i="1" s="1" a="1"/>
  <c r="U2701" i="1" s="1"/>
  <c r="Q2702" i="1"/>
  <c r="U2702" i="1" s="1" a="1"/>
  <c r="U2702" i="1" s="1"/>
  <c r="Q2703" i="1"/>
  <c r="U2703" i="1" s="1" a="1"/>
  <c r="U2703" i="1" s="1"/>
  <c r="Q2704" i="1"/>
  <c r="U2704" i="1" s="1" a="1"/>
  <c r="U2704" i="1" s="1"/>
  <c r="Q2705" i="1"/>
  <c r="U2705" i="1" s="1" a="1"/>
  <c r="U2705" i="1" s="1"/>
  <c r="Q2706" i="1"/>
  <c r="U2706" i="1" s="1" a="1"/>
  <c r="U2706" i="1" s="1"/>
  <c r="Q2707" i="1"/>
  <c r="U2707" i="1" s="1" a="1"/>
  <c r="U2707" i="1" s="1"/>
  <c r="Q2708" i="1"/>
  <c r="U2708" i="1" s="1" a="1"/>
  <c r="U2708" i="1" s="1"/>
  <c r="Q2709" i="1"/>
  <c r="U2709" i="1" s="1" a="1"/>
  <c r="U2709" i="1" s="1"/>
  <c r="Q2710" i="1"/>
  <c r="U2710" i="1" s="1" a="1"/>
  <c r="U2710" i="1" s="1"/>
  <c r="Q2711" i="1"/>
  <c r="U2711" i="1" s="1" a="1"/>
  <c r="U2711" i="1" s="1"/>
  <c r="Q2712" i="1"/>
  <c r="U2712" i="1" s="1" a="1"/>
  <c r="U2712" i="1" s="1"/>
  <c r="Q2713" i="1"/>
  <c r="U2713" i="1" s="1" a="1"/>
  <c r="U2713" i="1" s="1"/>
  <c r="Q2714" i="1"/>
  <c r="U2714" i="1" s="1" a="1"/>
  <c r="U2714" i="1" s="1"/>
  <c r="Q2715" i="1"/>
  <c r="U2715" i="1" s="1" a="1"/>
  <c r="U2715" i="1" s="1"/>
  <c r="Q2716" i="1"/>
  <c r="U2716" i="1" s="1" a="1"/>
  <c r="U2716" i="1" s="1"/>
  <c r="Q2717" i="1"/>
  <c r="U2717" i="1" s="1" a="1"/>
  <c r="U2717" i="1" s="1"/>
  <c r="Q2718" i="1"/>
  <c r="U2718" i="1" s="1" a="1"/>
  <c r="U2718" i="1" s="1"/>
  <c r="Q2719" i="1"/>
  <c r="U2719" i="1" s="1" a="1"/>
  <c r="U2719" i="1" s="1"/>
  <c r="Q2720" i="1"/>
  <c r="U2720" i="1" s="1" a="1"/>
  <c r="U2720" i="1" s="1"/>
  <c r="Q2721" i="1"/>
  <c r="U2721" i="1" s="1" a="1"/>
  <c r="U2721" i="1" s="1"/>
  <c r="Q2722" i="1"/>
  <c r="U2722" i="1" s="1" a="1"/>
  <c r="U2722" i="1" s="1"/>
  <c r="Q2723" i="1"/>
  <c r="U2723" i="1" s="1" a="1"/>
  <c r="U2723" i="1" s="1"/>
  <c r="Q2724" i="1"/>
  <c r="U2724" i="1" s="1" a="1"/>
  <c r="U2724" i="1" s="1"/>
  <c r="Q2725" i="1"/>
  <c r="U2725" i="1" s="1" a="1"/>
  <c r="U2725" i="1" s="1"/>
  <c r="Q2726" i="1"/>
  <c r="U2726" i="1" s="1" a="1"/>
  <c r="U2726" i="1" s="1"/>
  <c r="Q2727" i="1"/>
  <c r="U2727" i="1" s="1" a="1"/>
  <c r="U2727" i="1" s="1"/>
  <c r="Q2728" i="1"/>
  <c r="U2728" i="1" s="1" a="1"/>
  <c r="U2728" i="1" s="1"/>
  <c r="Q2729" i="1"/>
  <c r="U2729" i="1" s="1" a="1"/>
  <c r="U2729" i="1" s="1"/>
  <c r="Q2730" i="1"/>
  <c r="U2730" i="1" s="1" a="1"/>
  <c r="U2730" i="1" s="1"/>
  <c r="Q2731" i="1"/>
  <c r="U2731" i="1" s="1" a="1"/>
  <c r="U2731" i="1" s="1"/>
  <c r="Q2732" i="1"/>
  <c r="U2732" i="1" s="1" a="1"/>
  <c r="U2732" i="1" s="1"/>
  <c r="Q2733" i="1"/>
  <c r="U2733" i="1" s="1" a="1"/>
  <c r="U2733" i="1" s="1"/>
  <c r="Q2734" i="1"/>
  <c r="U2734" i="1" s="1" a="1"/>
  <c r="U2734" i="1" s="1"/>
  <c r="Q2735" i="1"/>
  <c r="U2735" i="1" s="1" a="1"/>
  <c r="U2735" i="1" s="1"/>
  <c r="Q2736" i="1"/>
  <c r="U2736" i="1" s="1" a="1"/>
  <c r="U2736" i="1" s="1"/>
  <c r="Q2737" i="1"/>
  <c r="U2737" i="1" s="1" a="1"/>
  <c r="U2737" i="1" s="1"/>
  <c r="Q2738" i="1"/>
  <c r="U2738" i="1" s="1" a="1"/>
  <c r="U2738" i="1" s="1"/>
  <c r="Q2739" i="1"/>
  <c r="U2739" i="1" s="1" a="1"/>
  <c r="U2739" i="1" s="1"/>
  <c r="Q2740" i="1"/>
  <c r="U2740" i="1" s="1" a="1"/>
  <c r="U2740" i="1" s="1"/>
  <c r="Q2741" i="1"/>
  <c r="U2741" i="1" s="1" a="1"/>
  <c r="U2741" i="1" s="1"/>
  <c r="Q2742" i="1"/>
  <c r="U2742" i="1" s="1" a="1"/>
  <c r="U2742" i="1" s="1"/>
  <c r="Q2743" i="1"/>
  <c r="U2743" i="1" s="1" a="1"/>
  <c r="U2743" i="1" s="1"/>
  <c r="Q2744" i="1"/>
  <c r="U2744" i="1" s="1" a="1"/>
  <c r="U2744" i="1" s="1"/>
  <c r="Q2745" i="1"/>
  <c r="U2745" i="1" s="1" a="1"/>
  <c r="U2745" i="1" s="1"/>
  <c r="Q2746" i="1"/>
  <c r="U2746" i="1" s="1" a="1"/>
  <c r="U2746" i="1" s="1"/>
  <c r="Q2747" i="1"/>
  <c r="U2747" i="1" s="1" a="1"/>
  <c r="U2747" i="1" s="1"/>
  <c r="Q2748" i="1"/>
  <c r="U2748" i="1" s="1" a="1"/>
  <c r="U2748" i="1" s="1"/>
  <c r="Q2749" i="1"/>
  <c r="U2749" i="1" s="1" a="1"/>
  <c r="U2749" i="1" s="1"/>
  <c r="Q2750" i="1"/>
  <c r="U2750" i="1" s="1" a="1"/>
  <c r="U2750" i="1" s="1"/>
  <c r="Q2751" i="1"/>
  <c r="U2751" i="1" s="1" a="1"/>
  <c r="U2751" i="1" s="1"/>
  <c r="Q2752" i="1"/>
  <c r="U2752" i="1" s="1" a="1"/>
  <c r="U2752" i="1" s="1"/>
  <c r="Q2753" i="1"/>
  <c r="U2753" i="1" s="1" a="1"/>
  <c r="U2753" i="1" s="1"/>
  <c r="Q2754" i="1"/>
  <c r="U2754" i="1" s="1" a="1"/>
  <c r="U2754" i="1" s="1"/>
  <c r="Q2755" i="1"/>
  <c r="U2755" i="1" s="1" a="1"/>
  <c r="U2755" i="1" s="1"/>
  <c r="Q2756" i="1"/>
  <c r="U2756" i="1" s="1" a="1"/>
  <c r="U2756" i="1" s="1"/>
  <c r="Q2757" i="1"/>
  <c r="U2757" i="1" s="1" a="1"/>
  <c r="U2757" i="1" s="1"/>
  <c r="Q2758" i="1"/>
  <c r="U2758" i="1" s="1" a="1"/>
  <c r="U2758" i="1" s="1"/>
  <c r="Q2759" i="1"/>
  <c r="U2759" i="1" s="1" a="1"/>
  <c r="U2759" i="1" s="1"/>
  <c r="Q2760" i="1"/>
  <c r="U2760" i="1" s="1" a="1"/>
  <c r="U2760" i="1" s="1"/>
  <c r="Q2761" i="1"/>
  <c r="U2761" i="1" s="1" a="1"/>
  <c r="U2761" i="1" s="1"/>
  <c r="Q2762" i="1"/>
  <c r="U2762" i="1" s="1" a="1"/>
  <c r="U2762" i="1" s="1"/>
  <c r="Q2763" i="1"/>
  <c r="U2763" i="1" s="1" a="1"/>
  <c r="U2763" i="1" s="1"/>
  <c r="Q2764" i="1"/>
  <c r="U2764" i="1" s="1" a="1"/>
  <c r="U2764" i="1" s="1"/>
  <c r="Q2765" i="1"/>
  <c r="U2765" i="1" s="1" a="1"/>
  <c r="U2765" i="1" s="1"/>
  <c r="Q2766" i="1"/>
  <c r="U2766" i="1" s="1" a="1"/>
  <c r="U2766" i="1" s="1"/>
  <c r="Q2767" i="1"/>
  <c r="U2767" i="1" s="1" a="1"/>
  <c r="U2767" i="1" s="1"/>
  <c r="Q2768" i="1"/>
  <c r="U2768" i="1" s="1" a="1"/>
  <c r="U2768" i="1" s="1"/>
  <c r="Q2769" i="1"/>
  <c r="U2769" i="1" s="1" a="1"/>
  <c r="U2769" i="1" s="1"/>
  <c r="Q2770" i="1"/>
  <c r="U2770" i="1" s="1" a="1"/>
  <c r="U2770" i="1" s="1"/>
  <c r="Q2771" i="1"/>
  <c r="U2771" i="1" s="1" a="1"/>
  <c r="U2771" i="1" s="1"/>
  <c r="Q2772" i="1"/>
  <c r="U2772" i="1" s="1" a="1"/>
  <c r="U2772" i="1" s="1"/>
  <c r="Q2773" i="1"/>
  <c r="U2773" i="1" s="1" a="1"/>
  <c r="U2773" i="1" s="1"/>
  <c r="Q2774" i="1"/>
  <c r="U2774" i="1" s="1" a="1"/>
  <c r="U2774" i="1" s="1"/>
  <c r="Q2775" i="1"/>
  <c r="U2775" i="1" s="1" a="1"/>
  <c r="U2775" i="1" s="1"/>
  <c r="Q2776" i="1"/>
  <c r="U2776" i="1" s="1" a="1"/>
  <c r="U2776" i="1" s="1"/>
  <c r="Q2777" i="1"/>
  <c r="U2777" i="1" s="1" a="1"/>
  <c r="U2777" i="1" s="1"/>
  <c r="Q2778" i="1"/>
  <c r="U2778" i="1" s="1" a="1"/>
  <c r="U2778" i="1" s="1"/>
  <c r="Q2779" i="1"/>
  <c r="U2779" i="1" s="1" a="1"/>
  <c r="U2779" i="1" s="1"/>
  <c r="Q2780" i="1"/>
  <c r="U2780" i="1" s="1" a="1"/>
  <c r="U2780" i="1" s="1"/>
  <c r="Q2781" i="1"/>
  <c r="U2781" i="1" s="1" a="1"/>
  <c r="U2781" i="1" s="1"/>
  <c r="Q2782" i="1"/>
  <c r="U2782" i="1" s="1" a="1"/>
  <c r="U2782" i="1" s="1"/>
  <c r="Q2783" i="1"/>
  <c r="U2783" i="1" s="1" a="1"/>
  <c r="U2783" i="1" s="1"/>
  <c r="Q2784" i="1"/>
  <c r="U2784" i="1" s="1" a="1"/>
  <c r="U2784" i="1" s="1"/>
  <c r="Q2785" i="1"/>
  <c r="U2785" i="1" s="1" a="1"/>
  <c r="U2785" i="1" s="1"/>
  <c r="Q2786" i="1"/>
  <c r="U2786" i="1" s="1" a="1"/>
  <c r="U2786" i="1" s="1"/>
  <c r="Q2787" i="1"/>
  <c r="U2787" i="1" s="1" a="1"/>
  <c r="U2787" i="1" s="1"/>
  <c r="Q2788" i="1"/>
  <c r="U2788" i="1" s="1" a="1"/>
  <c r="U2788" i="1" s="1"/>
  <c r="Q2789" i="1"/>
  <c r="U2789" i="1" s="1" a="1"/>
  <c r="U2789" i="1" s="1"/>
  <c r="Q2790" i="1"/>
  <c r="U2790" i="1" s="1" a="1"/>
  <c r="U2790" i="1" s="1"/>
  <c r="Q2791" i="1"/>
  <c r="U2791" i="1" s="1" a="1"/>
  <c r="U2791" i="1" s="1"/>
  <c r="Q2792" i="1"/>
  <c r="U2792" i="1" s="1" a="1"/>
  <c r="U2792" i="1" s="1"/>
  <c r="Q2793" i="1"/>
  <c r="U2793" i="1" s="1" a="1"/>
  <c r="U2793" i="1" s="1"/>
  <c r="Q2794" i="1"/>
  <c r="U2794" i="1" s="1" a="1"/>
  <c r="U2794" i="1" s="1"/>
  <c r="Q2795" i="1"/>
  <c r="U2795" i="1" s="1" a="1"/>
  <c r="U2795" i="1" s="1"/>
  <c r="Q2796" i="1"/>
  <c r="U2796" i="1" s="1" a="1"/>
  <c r="U2796" i="1" s="1"/>
  <c r="Q2797" i="1"/>
  <c r="U2797" i="1" s="1" a="1"/>
  <c r="U2797" i="1" s="1"/>
  <c r="Q2798" i="1"/>
  <c r="U2798" i="1" s="1" a="1"/>
  <c r="U2798" i="1" s="1"/>
  <c r="Q2799" i="1"/>
  <c r="U2799" i="1" s="1" a="1"/>
  <c r="U2799" i="1" s="1"/>
  <c r="Q2800" i="1"/>
  <c r="U2800" i="1" s="1" a="1"/>
  <c r="U2800" i="1" s="1"/>
  <c r="Q2801" i="1"/>
  <c r="U2801" i="1" s="1" a="1"/>
  <c r="U2801" i="1" s="1"/>
  <c r="Q2802" i="1"/>
  <c r="U2802" i="1" s="1" a="1"/>
  <c r="U2802" i="1" s="1"/>
  <c r="Q2803" i="1"/>
  <c r="U2803" i="1" s="1" a="1"/>
  <c r="U2803" i="1" s="1"/>
  <c r="Q2804" i="1"/>
  <c r="U2804" i="1" s="1" a="1"/>
  <c r="U2804" i="1" s="1"/>
  <c r="Q2805" i="1"/>
  <c r="U2805" i="1" s="1" a="1"/>
  <c r="U2805" i="1" s="1"/>
  <c r="Q2806" i="1"/>
  <c r="U2806" i="1" s="1" a="1"/>
  <c r="U2806" i="1" s="1"/>
  <c r="Q2807" i="1"/>
  <c r="U2807" i="1" s="1" a="1"/>
  <c r="U2807" i="1" s="1"/>
  <c r="Q2808" i="1"/>
  <c r="U2808" i="1" s="1" a="1"/>
  <c r="U2808" i="1" s="1"/>
  <c r="Q2809" i="1"/>
  <c r="U2809" i="1" s="1" a="1"/>
  <c r="U2809" i="1" s="1"/>
  <c r="Q2810" i="1"/>
  <c r="U2810" i="1" s="1" a="1"/>
  <c r="U2810" i="1" s="1"/>
  <c r="Q2811" i="1"/>
  <c r="U2811" i="1" s="1" a="1"/>
  <c r="U2811" i="1" s="1"/>
  <c r="Q2812" i="1"/>
  <c r="U2812" i="1" s="1" a="1"/>
  <c r="U2812" i="1" s="1"/>
  <c r="Q2813" i="1"/>
  <c r="U2813" i="1" s="1" a="1"/>
  <c r="U2813" i="1" s="1"/>
  <c r="Q2814" i="1"/>
  <c r="U2814" i="1" s="1" a="1"/>
  <c r="U2814" i="1" s="1"/>
  <c r="Q2815" i="1"/>
  <c r="U2815" i="1" s="1" a="1"/>
  <c r="U2815" i="1" s="1"/>
  <c r="Q2816" i="1"/>
  <c r="U2816" i="1" s="1" a="1"/>
  <c r="U2816" i="1" s="1"/>
  <c r="Q2817" i="1"/>
  <c r="U2817" i="1" s="1" a="1"/>
  <c r="U2817" i="1" s="1"/>
  <c r="Q2818" i="1"/>
  <c r="U2818" i="1" s="1" a="1"/>
  <c r="U2818" i="1" s="1"/>
  <c r="Q2819" i="1"/>
  <c r="U2819" i="1" s="1" a="1"/>
  <c r="U2819" i="1" s="1"/>
  <c r="Q2820" i="1"/>
  <c r="U2820" i="1" s="1" a="1"/>
  <c r="U2820" i="1" s="1"/>
  <c r="Q2821" i="1"/>
  <c r="U2821" i="1" s="1" a="1"/>
  <c r="U2821" i="1" s="1"/>
  <c r="Q2822" i="1"/>
  <c r="U2822" i="1" s="1" a="1"/>
  <c r="U2822" i="1" s="1"/>
  <c r="Q2823" i="1"/>
  <c r="U2823" i="1" s="1" a="1"/>
  <c r="U2823" i="1" s="1"/>
  <c r="Q2824" i="1"/>
  <c r="U2824" i="1" s="1" a="1"/>
  <c r="U2824" i="1" s="1"/>
  <c r="Q2825" i="1"/>
  <c r="U2825" i="1" s="1" a="1"/>
  <c r="U2825" i="1" s="1"/>
  <c r="Q2826" i="1"/>
  <c r="U2826" i="1" s="1" a="1"/>
  <c r="U2826" i="1" s="1"/>
  <c r="Q2827" i="1"/>
  <c r="U2827" i="1" s="1" a="1"/>
  <c r="U2827" i="1" s="1"/>
  <c r="Q2828" i="1"/>
  <c r="U2828" i="1" s="1" a="1"/>
  <c r="U2828" i="1" s="1"/>
  <c r="Q2829" i="1"/>
  <c r="U2829" i="1" s="1" a="1"/>
  <c r="U2829" i="1" s="1"/>
  <c r="Q2830" i="1"/>
  <c r="U2830" i="1" s="1" a="1"/>
  <c r="U2830" i="1" s="1"/>
  <c r="Q2831" i="1"/>
  <c r="U2831" i="1" s="1" a="1"/>
  <c r="U2831" i="1" s="1"/>
  <c r="Q2832" i="1"/>
  <c r="U2832" i="1" s="1" a="1"/>
  <c r="U2832" i="1" s="1"/>
  <c r="Q2833" i="1"/>
  <c r="U2833" i="1" s="1" a="1"/>
  <c r="U2833" i="1" s="1"/>
  <c r="Q2834" i="1"/>
  <c r="U2834" i="1" s="1" a="1"/>
  <c r="U2834" i="1" s="1"/>
  <c r="Q2835" i="1"/>
  <c r="U2835" i="1" s="1" a="1"/>
  <c r="U2835" i="1" s="1"/>
  <c r="Q2836" i="1"/>
  <c r="U2836" i="1" s="1" a="1"/>
  <c r="U2836" i="1" s="1"/>
  <c r="Q2837" i="1"/>
  <c r="U2837" i="1" s="1" a="1"/>
  <c r="U2837" i="1" s="1"/>
  <c r="Q2838" i="1"/>
  <c r="U2838" i="1" s="1" a="1"/>
  <c r="U2838" i="1" s="1"/>
  <c r="Q2839" i="1"/>
  <c r="U2839" i="1" s="1" a="1"/>
  <c r="U2839" i="1" s="1"/>
  <c r="Q2840" i="1"/>
  <c r="U2840" i="1" s="1" a="1"/>
  <c r="U2840" i="1" s="1"/>
  <c r="Q2841" i="1"/>
  <c r="U2841" i="1" s="1" a="1"/>
  <c r="U2841" i="1" s="1"/>
  <c r="Q2842" i="1"/>
  <c r="U2842" i="1" s="1" a="1"/>
  <c r="U2842" i="1" s="1"/>
  <c r="Q2843" i="1"/>
  <c r="U2843" i="1" s="1" a="1"/>
  <c r="U2843" i="1" s="1"/>
  <c r="Q2844" i="1"/>
  <c r="U2844" i="1" s="1" a="1"/>
  <c r="U2844" i="1" s="1"/>
  <c r="Q2845" i="1"/>
  <c r="U2845" i="1" s="1" a="1"/>
  <c r="U2845" i="1" s="1"/>
  <c r="Q2846" i="1"/>
  <c r="U2846" i="1" s="1" a="1"/>
  <c r="U2846" i="1" s="1"/>
  <c r="Q2847" i="1"/>
  <c r="U2847" i="1" s="1" a="1"/>
  <c r="U2847" i="1" s="1"/>
  <c r="Q2848" i="1"/>
  <c r="U2848" i="1" s="1" a="1"/>
  <c r="U2848" i="1" s="1"/>
  <c r="Q2849" i="1"/>
  <c r="U2849" i="1" s="1" a="1"/>
  <c r="U2849" i="1" s="1"/>
  <c r="Q2850" i="1"/>
  <c r="U2850" i="1" s="1" a="1"/>
  <c r="U2850" i="1" s="1"/>
  <c r="Q2851" i="1"/>
  <c r="U2851" i="1" s="1" a="1"/>
  <c r="U2851" i="1" s="1"/>
  <c r="Q2852" i="1"/>
  <c r="U2852" i="1" s="1" a="1"/>
  <c r="U2852" i="1" s="1"/>
  <c r="Q2853" i="1"/>
  <c r="U2853" i="1" s="1" a="1"/>
  <c r="U2853" i="1" s="1"/>
  <c r="Q2854" i="1"/>
  <c r="U2854" i="1" s="1" a="1"/>
  <c r="U2854" i="1" s="1"/>
  <c r="Q2855" i="1"/>
  <c r="U2855" i="1" s="1" a="1"/>
  <c r="U2855" i="1" s="1"/>
  <c r="Q2856" i="1"/>
  <c r="U2856" i="1" s="1" a="1"/>
  <c r="U2856" i="1" s="1"/>
  <c r="Q2857" i="1"/>
  <c r="U2857" i="1" s="1" a="1"/>
  <c r="U2857" i="1" s="1"/>
  <c r="Q2858" i="1"/>
  <c r="U2858" i="1" s="1" a="1"/>
  <c r="U2858" i="1" s="1"/>
  <c r="Q2859" i="1"/>
  <c r="U2859" i="1" s="1" a="1"/>
  <c r="U2859" i="1" s="1"/>
  <c r="Q2860" i="1"/>
  <c r="U2860" i="1" s="1" a="1"/>
  <c r="U2860" i="1" s="1"/>
  <c r="Q2861" i="1"/>
  <c r="U2861" i="1" s="1" a="1"/>
  <c r="U2861" i="1" s="1"/>
  <c r="Q2862" i="1"/>
  <c r="U2862" i="1" s="1" a="1"/>
  <c r="U2862" i="1" s="1"/>
  <c r="Q2863" i="1"/>
  <c r="U2863" i="1" s="1" a="1"/>
  <c r="U2863" i="1" s="1"/>
  <c r="Q2864" i="1"/>
  <c r="U2864" i="1" s="1" a="1"/>
  <c r="U2864" i="1" s="1"/>
  <c r="Q2865" i="1"/>
  <c r="U2865" i="1" s="1" a="1"/>
  <c r="U2865" i="1" s="1"/>
  <c r="Q2866" i="1"/>
  <c r="U2866" i="1" s="1" a="1"/>
  <c r="U2866" i="1" s="1"/>
  <c r="Q2867" i="1"/>
  <c r="U2867" i="1" s="1" a="1"/>
  <c r="U2867" i="1" s="1"/>
  <c r="Q2868" i="1"/>
  <c r="U2868" i="1" s="1" a="1"/>
  <c r="U2868" i="1" s="1"/>
  <c r="Q2869" i="1"/>
  <c r="U2869" i="1" s="1" a="1"/>
  <c r="U2869" i="1" s="1"/>
  <c r="Q2870" i="1"/>
  <c r="U2870" i="1" s="1" a="1"/>
  <c r="U2870" i="1" s="1"/>
  <c r="Q2871" i="1"/>
  <c r="U2871" i="1" s="1" a="1"/>
  <c r="U2871" i="1" s="1"/>
  <c r="Q2872" i="1"/>
  <c r="U2872" i="1" s="1" a="1"/>
  <c r="U2872" i="1" s="1"/>
  <c r="Q2873" i="1"/>
  <c r="U2873" i="1" s="1" a="1"/>
  <c r="U2873" i="1" s="1"/>
  <c r="Q2874" i="1"/>
  <c r="U2874" i="1" s="1" a="1"/>
  <c r="U2874" i="1" s="1"/>
  <c r="Q2875" i="1"/>
  <c r="U2875" i="1" s="1" a="1"/>
  <c r="U2875" i="1" s="1"/>
  <c r="Q2876" i="1"/>
  <c r="U2876" i="1" s="1" a="1"/>
  <c r="U2876" i="1" s="1"/>
  <c r="Q2877" i="1"/>
  <c r="U2877" i="1" s="1" a="1"/>
  <c r="U2877" i="1" s="1"/>
  <c r="Q2878" i="1"/>
  <c r="U2878" i="1" s="1" a="1"/>
  <c r="U2878" i="1" s="1"/>
  <c r="Q2879" i="1"/>
  <c r="U2879" i="1" s="1" a="1"/>
  <c r="U2879" i="1" s="1"/>
  <c r="Q2880" i="1"/>
  <c r="U2880" i="1" s="1" a="1"/>
  <c r="U2880" i="1" s="1"/>
  <c r="Q2881" i="1"/>
  <c r="U2881" i="1" s="1" a="1"/>
  <c r="U2881" i="1" s="1"/>
  <c r="Q2882" i="1"/>
  <c r="U2882" i="1" s="1" a="1"/>
  <c r="U2882" i="1" s="1"/>
  <c r="Q2883" i="1"/>
  <c r="U2883" i="1" s="1" a="1"/>
  <c r="U2883" i="1" s="1"/>
  <c r="Q2884" i="1"/>
  <c r="U2884" i="1" s="1" a="1"/>
  <c r="U2884" i="1" s="1"/>
  <c r="Q2885" i="1"/>
  <c r="U2885" i="1" s="1" a="1"/>
  <c r="U2885" i="1" s="1"/>
  <c r="Q2886" i="1"/>
  <c r="U2886" i="1" s="1" a="1"/>
  <c r="U2886" i="1" s="1"/>
  <c r="Q2887" i="1"/>
  <c r="U2887" i="1" s="1" a="1"/>
  <c r="U2887" i="1" s="1"/>
  <c r="Q2888" i="1"/>
  <c r="U2888" i="1" s="1" a="1"/>
  <c r="U2888" i="1" s="1"/>
  <c r="Q2889" i="1"/>
  <c r="U2889" i="1" s="1" a="1"/>
  <c r="U2889" i="1" s="1"/>
  <c r="Q2890" i="1"/>
  <c r="U2890" i="1" s="1" a="1"/>
  <c r="U2890" i="1" s="1"/>
  <c r="Q2891" i="1"/>
  <c r="U2891" i="1" s="1" a="1"/>
  <c r="U2891" i="1" s="1"/>
  <c r="Q2892" i="1"/>
  <c r="U2892" i="1" s="1" a="1"/>
  <c r="U2892" i="1" s="1"/>
  <c r="Q2893" i="1"/>
  <c r="U2893" i="1" s="1" a="1"/>
  <c r="U2893" i="1" s="1"/>
  <c r="Q2894" i="1"/>
  <c r="U2894" i="1" s="1" a="1"/>
  <c r="U2894" i="1" s="1"/>
  <c r="Q2895" i="1"/>
  <c r="U2895" i="1" s="1" a="1"/>
  <c r="U2895" i="1" s="1"/>
  <c r="Q2896" i="1"/>
  <c r="U2896" i="1" s="1" a="1"/>
  <c r="U2896" i="1" s="1"/>
  <c r="Q2897" i="1"/>
  <c r="U2897" i="1" s="1" a="1"/>
  <c r="U2897" i="1" s="1"/>
  <c r="Q2898" i="1"/>
  <c r="U2898" i="1" s="1" a="1"/>
  <c r="U2898" i="1" s="1"/>
  <c r="Q2899" i="1"/>
  <c r="U2899" i="1" s="1" a="1"/>
  <c r="U2899" i="1" s="1"/>
  <c r="Q2900" i="1"/>
  <c r="U2900" i="1" s="1" a="1"/>
  <c r="U2900" i="1" s="1"/>
  <c r="Q2901" i="1"/>
  <c r="U2901" i="1" s="1" a="1"/>
  <c r="U2901" i="1" s="1"/>
  <c r="Q2902" i="1"/>
  <c r="U2902" i="1" s="1" a="1"/>
  <c r="U2902" i="1" s="1"/>
  <c r="Q2903" i="1"/>
  <c r="U2903" i="1" s="1" a="1"/>
  <c r="U2903" i="1" s="1"/>
  <c r="Q2904" i="1"/>
  <c r="U2904" i="1" s="1" a="1"/>
  <c r="U2904" i="1" s="1"/>
  <c r="Q2905" i="1"/>
  <c r="U2905" i="1" s="1" a="1"/>
  <c r="U2905" i="1" s="1"/>
  <c r="Q2906" i="1"/>
  <c r="U2906" i="1" s="1" a="1"/>
  <c r="U2906" i="1" s="1"/>
  <c r="Q2907" i="1"/>
  <c r="U2907" i="1" s="1" a="1"/>
  <c r="U2907" i="1" s="1"/>
  <c r="Q2908" i="1"/>
  <c r="U2908" i="1" s="1" a="1"/>
  <c r="U2908" i="1" s="1"/>
  <c r="Q2909" i="1"/>
  <c r="U2909" i="1" s="1" a="1"/>
  <c r="U2909" i="1" s="1"/>
  <c r="Q2910" i="1"/>
  <c r="U2910" i="1" s="1" a="1"/>
  <c r="U2910" i="1" s="1"/>
  <c r="Q2911" i="1"/>
  <c r="U2911" i="1" s="1" a="1"/>
  <c r="U2911" i="1" s="1"/>
  <c r="Q2912" i="1"/>
  <c r="U2912" i="1" s="1" a="1"/>
  <c r="U2912" i="1" s="1"/>
  <c r="Q2913" i="1"/>
  <c r="U2913" i="1" s="1" a="1"/>
  <c r="U2913" i="1" s="1"/>
  <c r="Q2914" i="1"/>
  <c r="U2914" i="1" s="1" a="1"/>
  <c r="U2914" i="1" s="1"/>
  <c r="Q2915" i="1"/>
  <c r="U2915" i="1" s="1" a="1"/>
  <c r="U2915" i="1" s="1"/>
  <c r="Q2916" i="1"/>
  <c r="U2916" i="1" s="1" a="1"/>
  <c r="U2916" i="1" s="1"/>
  <c r="Q2917" i="1"/>
  <c r="U2917" i="1" s="1" a="1"/>
  <c r="U2917" i="1" s="1"/>
  <c r="Q2918" i="1"/>
  <c r="U2918" i="1" s="1" a="1"/>
  <c r="U2918" i="1" s="1"/>
  <c r="Q2919" i="1"/>
  <c r="U2919" i="1" s="1" a="1"/>
  <c r="U2919" i="1" s="1"/>
  <c r="Q2920" i="1"/>
  <c r="U2920" i="1" s="1" a="1"/>
  <c r="U2920" i="1" s="1"/>
  <c r="Q2921" i="1"/>
  <c r="U2921" i="1" s="1" a="1"/>
  <c r="U2921" i="1" s="1"/>
  <c r="Q2922" i="1"/>
  <c r="U2922" i="1" s="1" a="1"/>
  <c r="U2922" i="1" s="1"/>
  <c r="Q2923" i="1"/>
  <c r="U2923" i="1" s="1" a="1"/>
  <c r="U2923" i="1" s="1"/>
  <c r="Q2924" i="1"/>
  <c r="U2924" i="1" s="1" a="1"/>
  <c r="U2924" i="1" s="1"/>
  <c r="Q2925" i="1"/>
  <c r="U2925" i="1" s="1" a="1"/>
  <c r="U2925" i="1" s="1"/>
  <c r="Q2926" i="1"/>
  <c r="U2926" i="1" s="1" a="1"/>
  <c r="U2926" i="1" s="1"/>
  <c r="Q2927" i="1"/>
  <c r="U2927" i="1" s="1" a="1"/>
  <c r="U2927" i="1" s="1"/>
  <c r="Q2928" i="1"/>
  <c r="U2928" i="1" s="1" a="1"/>
  <c r="U2928" i="1" s="1"/>
  <c r="Q2929" i="1"/>
  <c r="U2929" i="1" s="1" a="1"/>
  <c r="U2929" i="1" s="1"/>
  <c r="Q2930" i="1"/>
  <c r="U2930" i="1" s="1" a="1"/>
  <c r="U2930" i="1" s="1"/>
  <c r="Q2931" i="1"/>
  <c r="U2931" i="1" s="1" a="1"/>
  <c r="U2931" i="1" s="1"/>
  <c r="Q2932" i="1"/>
  <c r="U2932" i="1" s="1" a="1"/>
  <c r="U2932" i="1" s="1"/>
  <c r="Q2933" i="1"/>
  <c r="U2933" i="1" s="1" a="1"/>
  <c r="U2933" i="1" s="1"/>
  <c r="Q2934" i="1"/>
  <c r="U2934" i="1" s="1" a="1"/>
  <c r="U2934" i="1" s="1"/>
  <c r="Q2935" i="1"/>
  <c r="U2935" i="1" s="1" a="1"/>
  <c r="U2935" i="1" s="1"/>
  <c r="Q2936" i="1"/>
  <c r="U2936" i="1" s="1" a="1"/>
  <c r="U2936" i="1" s="1"/>
  <c r="Q2937" i="1"/>
  <c r="U2937" i="1" s="1" a="1"/>
  <c r="U2937" i="1" s="1"/>
  <c r="Q2938" i="1"/>
  <c r="U2938" i="1" s="1" a="1"/>
  <c r="U2938" i="1" s="1"/>
  <c r="Q2939" i="1"/>
  <c r="U2939" i="1" s="1" a="1"/>
  <c r="U2939" i="1" s="1"/>
  <c r="Q2940" i="1"/>
  <c r="U2940" i="1" s="1" a="1"/>
  <c r="U2940" i="1" s="1"/>
  <c r="Q2941" i="1"/>
  <c r="U2941" i="1" s="1" a="1"/>
  <c r="U2941" i="1" s="1"/>
  <c r="Q2942" i="1"/>
  <c r="U2942" i="1" s="1" a="1"/>
  <c r="U2942" i="1" s="1"/>
  <c r="Q2943" i="1"/>
  <c r="U2943" i="1" s="1" a="1"/>
  <c r="U2943" i="1" s="1"/>
  <c r="Q2944" i="1"/>
  <c r="U2944" i="1" s="1" a="1"/>
  <c r="U2944" i="1" s="1"/>
  <c r="Q2945" i="1"/>
  <c r="U2945" i="1" s="1" a="1"/>
  <c r="U2945" i="1" s="1"/>
  <c r="Q2946" i="1"/>
  <c r="U2946" i="1" s="1" a="1"/>
  <c r="U2946" i="1" s="1"/>
  <c r="Q2947" i="1"/>
  <c r="U2947" i="1" s="1" a="1"/>
  <c r="U2947" i="1" s="1"/>
  <c r="Q2948" i="1"/>
  <c r="U2948" i="1" s="1" a="1"/>
  <c r="U2948" i="1" s="1"/>
  <c r="Q2949" i="1"/>
  <c r="U2949" i="1" s="1" a="1"/>
  <c r="U2949" i="1" s="1"/>
  <c r="Q2950" i="1"/>
  <c r="U2950" i="1" s="1" a="1"/>
  <c r="U2950" i="1" s="1"/>
  <c r="Q2951" i="1"/>
  <c r="U2951" i="1" s="1" a="1"/>
  <c r="U2951" i="1" s="1"/>
  <c r="Q2952" i="1"/>
  <c r="U2952" i="1" s="1" a="1"/>
  <c r="U2952" i="1" s="1"/>
  <c r="Q2953" i="1"/>
  <c r="U2953" i="1" s="1" a="1"/>
  <c r="U2953" i="1" s="1"/>
  <c r="Q2954" i="1"/>
  <c r="U2954" i="1" s="1" a="1"/>
  <c r="U2954" i="1" s="1"/>
  <c r="Q2955" i="1"/>
  <c r="U2955" i="1" s="1" a="1"/>
  <c r="U2955" i="1" s="1"/>
  <c r="Q2956" i="1"/>
  <c r="U2956" i="1" s="1" a="1"/>
  <c r="U2956" i="1" s="1"/>
  <c r="Q2957" i="1"/>
  <c r="U2957" i="1" s="1" a="1"/>
  <c r="U2957" i="1" s="1"/>
  <c r="Q2958" i="1"/>
  <c r="U2958" i="1" s="1" a="1"/>
  <c r="U2958" i="1" s="1"/>
  <c r="Q2959" i="1"/>
  <c r="U2959" i="1" s="1" a="1"/>
  <c r="U2959" i="1" s="1"/>
  <c r="Q2960" i="1"/>
  <c r="U2960" i="1" s="1" a="1"/>
  <c r="U2960" i="1" s="1"/>
  <c r="Q2961" i="1"/>
  <c r="U2961" i="1" s="1" a="1"/>
  <c r="U2961" i="1" s="1"/>
  <c r="Q2962" i="1"/>
  <c r="U2962" i="1" s="1" a="1"/>
  <c r="U2962" i="1" s="1"/>
  <c r="Q2963" i="1"/>
  <c r="U2963" i="1" s="1" a="1"/>
  <c r="U2963" i="1" s="1"/>
  <c r="Q2964" i="1"/>
  <c r="U2964" i="1" s="1" a="1"/>
  <c r="U2964" i="1" s="1"/>
  <c r="Q2965" i="1"/>
  <c r="U2965" i="1" s="1" a="1"/>
  <c r="U2965" i="1" s="1"/>
  <c r="Q2966" i="1"/>
  <c r="U2966" i="1" s="1" a="1"/>
  <c r="U2966" i="1" s="1"/>
  <c r="Q2967" i="1"/>
  <c r="U2967" i="1" s="1" a="1"/>
  <c r="U2967" i="1" s="1"/>
  <c r="Q2968" i="1"/>
  <c r="U2968" i="1" s="1" a="1"/>
  <c r="U2968" i="1" s="1"/>
  <c r="Q2969" i="1"/>
  <c r="U2969" i="1" s="1" a="1"/>
  <c r="U2969" i="1" s="1"/>
  <c r="Q2970" i="1"/>
  <c r="U2970" i="1" s="1" a="1"/>
  <c r="U2970" i="1" s="1"/>
  <c r="Q2971" i="1"/>
  <c r="U2971" i="1" s="1" a="1"/>
  <c r="U2971" i="1" s="1"/>
  <c r="Q2972" i="1"/>
  <c r="U2972" i="1" s="1" a="1"/>
  <c r="U2972" i="1" s="1"/>
  <c r="Q2973" i="1"/>
  <c r="U2973" i="1" s="1" a="1"/>
  <c r="U2973" i="1" s="1"/>
  <c r="Q2974" i="1"/>
  <c r="U2974" i="1" s="1" a="1"/>
  <c r="U2974" i="1" s="1"/>
  <c r="Q2975" i="1"/>
  <c r="U2975" i="1" s="1" a="1"/>
  <c r="U2975" i="1" s="1"/>
  <c r="Q2976" i="1"/>
  <c r="U2976" i="1" s="1" a="1"/>
  <c r="U2976" i="1" s="1"/>
  <c r="Q2977" i="1"/>
  <c r="U2977" i="1" s="1" a="1"/>
  <c r="U2977" i="1" s="1"/>
  <c r="Q2978" i="1"/>
  <c r="U2978" i="1" s="1" a="1"/>
  <c r="U2978" i="1" s="1"/>
  <c r="Q2979" i="1"/>
  <c r="U2979" i="1" s="1" a="1"/>
  <c r="U2979" i="1" s="1"/>
  <c r="Q2980" i="1"/>
  <c r="U2980" i="1" s="1" a="1"/>
  <c r="U2980" i="1" s="1"/>
  <c r="Q2981" i="1"/>
  <c r="U2981" i="1" s="1" a="1"/>
  <c r="U2981" i="1" s="1"/>
  <c r="Q2982" i="1"/>
  <c r="U2982" i="1" s="1" a="1"/>
  <c r="U2982" i="1" s="1"/>
  <c r="Q2983" i="1"/>
  <c r="U2983" i="1" s="1" a="1"/>
  <c r="U2983" i="1" s="1"/>
  <c r="Q2984" i="1"/>
  <c r="U2984" i="1" s="1" a="1"/>
  <c r="U2984" i="1" s="1"/>
  <c r="Q2985" i="1"/>
  <c r="U2985" i="1" s="1" a="1"/>
  <c r="U2985" i="1" s="1"/>
  <c r="Q2986" i="1"/>
  <c r="U2986" i="1" s="1" a="1"/>
  <c r="U2986" i="1" s="1"/>
  <c r="Q2987" i="1"/>
  <c r="U2987" i="1" s="1" a="1"/>
  <c r="U2987" i="1" s="1"/>
  <c r="Q2988" i="1"/>
  <c r="U2988" i="1" s="1" a="1"/>
  <c r="U2988" i="1" s="1"/>
  <c r="Q2989" i="1"/>
  <c r="U2989" i="1" s="1" a="1"/>
  <c r="U2989" i="1" s="1"/>
  <c r="Q2990" i="1"/>
  <c r="U2990" i="1" s="1" a="1"/>
  <c r="U2990" i="1" s="1"/>
  <c r="Q2991" i="1"/>
  <c r="U2991" i="1" s="1" a="1"/>
  <c r="U2991" i="1" s="1"/>
  <c r="Q2992" i="1"/>
  <c r="U2992" i="1" s="1" a="1"/>
  <c r="U2992" i="1" s="1"/>
  <c r="Q2993" i="1"/>
  <c r="U2993" i="1" s="1" a="1"/>
  <c r="U2993" i="1" s="1"/>
  <c r="Q2994" i="1"/>
  <c r="U2994" i="1" s="1" a="1"/>
  <c r="U2994" i="1" s="1"/>
  <c r="Q2995" i="1"/>
  <c r="U2995" i="1" s="1" a="1"/>
  <c r="U2995" i="1" s="1"/>
  <c r="Q2996" i="1"/>
  <c r="U2996" i="1" s="1" a="1"/>
  <c r="U2996" i="1" s="1"/>
  <c r="Q2997" i="1"/>
  <c r="U2997" i="1" s="1" a="1"/>
  <c r="U2997" i="1" s="1"/>
  <c r="Q2998" i="1"/>
  <c r="U2998" i="1" s="1" a="1"/>
  <c r="U2998" i="1" s="1"/>
  <c r="Q2999" i="1"/>
  <c r="U2999" i="1" s="1" a="1"/>
  <c r="U2999" i="1" s="1"/>
  <c r="Q3000" i="1"/>
  <c r="U3000" i="1" s="1" a="1"/>
  <c r="U3000" i="1" s="1"/>
  <c r="Q3001" i="1"/>
  <c r="U3001" i="1" s="1" a="1"/>
  <c r="U3001" i="1" s="1"/>
  <c r="Q3002" i="1"/>
  <c r="U3002" i="1" s="1" a="1"/>
  <c r="U3002" i="1" s="1"/>
  <c r="Q3003" i="1"/>
  <c r="U3003" i="1" s="1" a="1"/>
  <c r="U3003" i="1" s="1"/>
  <c r="Q3004" i="1"/>
  <c r="U3004" i="1" s="1" a="1"/>
  <c r="U3004" i="1" s="1"/>
  <c r="Q3005" i="1"/>
  <c r="U3005" i="1" s="1" a="1"/>
  <c r="U3005" i="1" s="1"/>
  <c r="Q3006" i="1"/>
  <c r="U3006" i="1" s="1" a="1"/>
  <c r="U3006" i="1" s="1"/>
  <c r="Q3007" i="1"/>
  <c r="U3007" i="1" s="1" a="1"/>
  <c r="U3007" i="1" s="1"/>
  <c r="Q3008" i="1"/>
  <c r="U3008" i="1" s="1" a="1"/>
  <c r="U3008" i="1" s="1"/>
  <c r="Q3009" i="1"/>
  <c r="U3009" i="1" s="1" a="1"/>
  <c r="U3009" i="1" s="1"/>
  <c r="Q3010" i="1"/>
  <c r="U3010" i="1" s="1" a="1"/>
  <c r="U3010" i="1" s="1"/>
  <c r="Q3011" i="1"/>
  <c r="U3011" i="1" s="1" a="1"/>
  <c r="U3011" i="1" s="1"/>
  <c r="Q3012" i="1"/>
  <c r="U3012" i="1" s="1" a="1"/>
  <c r="U3012" i="1" s="1"/>
  <c r="Q3013" i="1"/>
  <c r="U3013" i="1" s="1" a="1"/>
  <c r="U3013" i="1" s="1"/>
  <c r="Q3014" i="1"/>
  <c r="U3014" i="1" s="1" a="1"/>
  <c r="U3014" i="1" s="1"/>
  <c r="Q3015" i="1"/>
  <c r="U3015" i="1" s="1" a="1"/>
  <c r="U3015" i="1" s="1"/>
  <c r="Q3016" i="1"/>
  <c r="U3016" i="1" s="1" a="1"/>
  <c r="U3016" i="1" s="1"/>
  <c r="Q3017" i="1"/>
  <c r="U3017" i="1" s="1" a="1"/>
  <c r="U3017" i="1" s="1"/>
  <c r="Q3018" i="1"/>
  <c r="U3018" i="1" s="1" a="1"/>
  <c r="U3018" i="1" s="1"/>
  <c r="Q3019" i="1"/>
  <c r="U3019" i="1" s="1" a="1"/>
  <c r="U3019" i="1" s="1"/>
  <c r="Q3020" i="1"/>
  <c r="U3020" i="1" s="1" a="1"/>
  <c r="U3020" i="1" s="1"/>
  <c r="Q3021" i="1"/>
  <c r="U3021" i="1" s="1" a="1"/>
  <c r="U3021" i="1" s="1"/>
  <c r="Q3022" i="1"/>
  <c r="U3022" i="1" s="1" a="1"/>
  <c r="U3022" i="1" s="1"/>
  <c r="Q3023" i="1"/>
  <c r="U3023" i="1" s="1" a="1"/>
  <c r="U3023" i="1" s="1"/>
  <c r="Q3024" i="1"/>
  <c r="U3024" i="1" s="1" a="1"/>
  <c r="U3024" i="1" s="1"/>
  <c r="Q3025" i="1"/>
  <c r="U3025" i="1" s="1" a="1"/>
  <c r="U3025" i="1" s="1"/>
  <c r="Q3026" i="1"/>
  <c r="U3026" i="1" s="1" a="1"/>
  <c r="U3026" i="1" s="1"/>
  <c r="Q3027" i="1"/>
  <c r="U3027" i="1" s="1" a="1"/>
  <c r="U3027" i="1" s="1"/>
  <c r="Q3028" i="1"/>
  <c r="U3028" i="1" s="1" a="1"/>
  <c r="U3028" i="1" s="1"/>
  <c r="Q3029" i="1"/>
  <c r="U3029" i="1" s="1" a="1"/>
  <c r="U3029" i="1" s="1"/>
  <c r="Q3030" i="1"/>
  <c r="U3030" i="1" s="1" a="1"/>
  <c r="U3030" i="1" s="1"/>
  <c r="Q3031" i="1"/>
  <c r="U3031" i="1" s="1" a="1"/>
  <c r="U3031" i="1" s="1"/>
  <c r="Q3032" i="1"/>
  <c r="U3032" i="1" s="1" a="1"/>
  <c r="U3032" i="1" s="1"/>
  <c r="Q3033" i="1"/>
  <c r="U3033" i="1" s="1" a="1"/>
  <c r="U3033" i="1" s="1"/>
  <c r="Q3034" i="1"/>
  <c r="U3034" i="1" s="1" a="1"/>
  <c r="U3034" i="1" s="1"/>
  <c r="Q3035" i="1"/>
  <c r="U3035" i="1" s="1" a="1"/>
  <c r="U3035" i="1" s="1"/>
  <c r="Q3036" i="1"/>
  <c r="U3036" i="1" s="1" a="1"/>
  <c r="U3036" i="1" s="1"/>
  <c r="Q3037" i="1"/>
  <c r="U3037" i="1" s="1" a="1"/>
  <c r="U3037" i="1" s="1"/>
  <c r="Q3038" i="1"/>
  <c r="U3038" i="1" s="1" a="1"/>
  <c r="U3038" i="1" s="1"/>
  <c r="Q3039" i="1"/>
  <c r="U3039" i="1" s="1" a="1"/>
  <c r="U3039" i="1" s="1"/>
  <c r="Q3040" i="1"/>
  <c r="U3040" i="1" s="1" a="1"/>
  <c r="U3040" i="1" s="1"/>
  <c r="Q3041" i="1"/>
  <c r="U3041" i="1" s="1" a="1"/>
  <c r="U3041" i="1" s="1"/>
  <c r="Q3042" i="1"/>
  <c r="U3042" i="1" s="1" a="1"/>
  <c r="U3042" i="1" s="1"/>
  <c r="Q3043" i="1"/>
  <c r="U3043" i="1" s="1" a="1"/>
  <c r="U3043" i="1" s="1"/>
  <c r="Q3044" i="1"/>
  <c r="U3044" i="1" s="1" a="1"/>
  <c r="U3044" i="1" s="1"/>
  <c r="Q3045" i="1"/>
  <c r="U3045" i="1" s="1" a="1"/>
  <c r="U3045" i="1" s="1"/>
  <c r="Q3046" i="1"/>
  <c r="U3046" i="1" s="1" a="1"/>
  <c r="U3046" i="1" s="1"/>
  <c r="Q3047" i="1"/>
  <c r="U3047" i="1" s="1" a="1"/>
  <c r="U3047" i="1" s="1"/>
  <c r="Q3048" i="1"/>
  <c r="U3048" i="1" s="1" a="1"/>
  <c r="U3048" i="1" s="1"/>
  <c r="Q3049" i="1"/>
  <c r="U3049" i="1" s="1" a="1"/>
  <c r="U3049" i="1" s="1"/>
  <c r="Q3050" i="1"/>
  <c r="U3050" i="1" s="1" a="1"/>
  <c r="U3050" i="1" s="1"/>
  <c r="Q3051" i="1"/>
  <c r="U3051" i="1" s="1" a="1"/>
  <c r="U3051" i="1" s="1"/>
  <c r="Q3052" i="1"/>
  <c r="U3052" i="1" s="1" a="1"/>
  <c r="U3052" i="1" s="1"/>
  <c r="Q3053" i="1"/>
  <c r="U3053" i="1" s="1" a="1"/>
  <c r="U3053" i="1" s="1"/>
  <c r="Q3054" i="1"/>
  <c r="U3054" i="1" s="1" a="1"/>
  <c r="U3054" i="1" s="1"/>
  <c r="Q3055" i="1"/>
  <c r="U3055" i="1" s="1" a="1"/>
  <c r="U3055" i="1" s="1"/>
  <c r="Q3056" i="1"/>
  <c r="U3056" i="1" s="1" a="1"/>
  <c r="U3056" i="1" s="1"/>
  <c r="Q3057" i="1"/>
  <c r="U3057" i="1" s="1" a="1"/>
  <c r="U3057" i="1" s="1"/>
  <c r="Q3058" i="1"/>
  <c r="U3058" i="1" s="1" a="1"/>
  <c r="U3058" i="1" s="1"/>
  <c r="Q3059" i="1"/>
  <c r="U3059" i="1" s="1" a="1"/>
  <c r="U3059" i="1" s="1"/>
  <c r="Q3060" i="1"/>
  <c r="U3060" i="1" s="1" a="1"/>
  <c r="U3060" i="1" s="1"/>
  <c r="Q3061" i="1"/>
  <c r="U3061" i="1" s="1" a="1"/>
  <c r="U3061" i="1" s="1"/>
  <c r="Q3062" i="1"/>
  <c r="U3062" i="1" s="1" a="1"/>
  <c r="U3062" i="1" s="1"/>
  <c r="Q3063" i="1"/>
  <c r="U3063" i="1" s="1" a="1"/>
  <c r="U3063" i="1" s="1"/>
  <c r="Q3064" i="1"/>
  <c r="U3064" i="1" s="1" a="1"/>
  <c r="U3064" i="1" s="1"/>
  <c r="Q3065" i="1"/>
  <c r="U3065" i="1" s="1" a="1"/>
  <c r="U3065" i="1" s="1"/>
  <c r="Q3066" i="1"/>
  <c r="U3066" i="1" s="1" a="1"/>
  <c r="U3066" i="1" s="1"/>
  <c r="Q3067" i="1"/>
  <c r="U3067" i="1" s="1" a="1"/>
  <c r="U3067" i="1" s="1"/>
  <c r="Q3068" i="1"/>
  <c r="U3068" i="1" s="1" a="1"/>
  <c r="U3068" i="1" s="1"/>
  <c r="Q3069" i="1"/>
  <c r="U3069" i="1" s="1" a="1"/>
  <c r="U3069" i="1" s="1"/>
  <c r="Q3070" i="1"/>
  <c r="U3070" i="1" s="1" a="1"/>
  <c r="U3070" i="1" s="1"/>
  <c r="Q3071" i="1"/>
  <c r="U3071" i="1" s="1" a="1"/>
  <c r="U3071" i="1" s="1"/>
  <c r="Q3072" i="1"/>
  <c r="U3072" i="1" s="1" a="1"/>
  <c r="U3072" i="1" s="1"/>
  <c r="Q3073" i="1"/>
  <c r="U3073" i="1" s="1" a="1"/>
  <c r="U3073" i="1" s="1"/>
  <c r="Q3074" i="1"/>
  <c r="U3074" i="1" s="1" a="1"/>
  <c r="U3074" i="1" s="1"/>
  <c r="Q3075" i="1"/>
  <c r="U3075" i="1" s="1" a="1"/>
  <c r="U3075" i="1" s="1"/>
  <c r="Q3076" i="1"/>
  <c r="U3076" i="1" s="1" a="1"/>
  <c r="U3076" i="1" s="1"/>
  <c r="Q3077" i="1"/>
  <c r="U3077" i="1" s="1" a="1"/>
  <c r="U3077" i="1" s="1"/>
  <c r="Q3078" i="1"/>
  <c r="U3078" i="1" s="1" a="1"/>
  <c r="U3078" i="1" s="1"/>
  <c r="Q3079" i="1"/>
  <c r="U3079" i="1" s="1" a="1"/>
  <c r="U3079" i="1" s="1"/>
  <c r="Q3080" i="1"/>
  <c r="U3080" i="1" s="1" a="1"/>
  <c r="U3080" i="1" s="1"/>
  <c r="Q3081" i="1"/>
  <c r="U3081" i="1" s="1" a="1"/>
  <c r="U3081" i="1" s="1"/>
  <c r="Q3082" i="1"/>
  <c r="U3082" i="1" s="1" a="1"/>
  <c r="U3082" i="1" s="1"/>
  <c r="Q3083" i="1"/>
  <c r="U3083" i="1" s="1" a="1"/>
  <c r="U3083" i="1" s="1"/>
  <c r="Q3084" i="1"/>
  <c r="U3084" i="1" s="1" a="1"/>
  <c r="U3084" i="1" s="1"/>
  <c r="Q3085" i="1"/>
  <c r="U3085" i="1" s="1" a="1"/>
  <c r="U3085" i="1" s="1"/>
  <c r="Q3086" i="1"/>
  <c r="U3086" i="1" s="1" a="1"/>
  <c r="U3086" i="1" s="1"/>
  <c r="Q3087" i="1"/>
  <c r="U3087" i="1" s="1" a="1"/>
  <c r="U3087" i="1" s="1"/>
  <c r="Q3088" i="1"/>
  <c r="U3088" i="1" s="1" a="1"/>
  <c r="U3088" i="1" s="1"/>
  <c r="Q3089" i="1"/>
  <c r="U3089" i="1" s="1" a="1"/>
  <c r="U3089" i="1" s="1"/>
  <c r="Q3090" i="1"/>
  <c r="U3090" i="1" s="1" a="1"/>
  <c r="U3090" i="1" s="1"/>
  <c r="Q3091" i="1"/>
  <c r="U3091" i="1" s="1" a="1"/>
  <c r="U3091" i="1" s="1"/>
  <c r="Q3092" i="1"/>
  <c r="U3092" i="1" s="1" a="1"/>
  <c r="U3092" i="1" s="1"/>
  <c r="Q3093" i="1"/>
  <c r="U3093" i="1" s="1" a="1"/>
  <c r="U3093" i="1" s="1"/>
  <c r="Q3094" i="1"/>
  <c r="U3094" i="1" s="1" a="1"/>
  <c r="U3094" i="1" s="1"/>
  <c r="Q3095" i="1"/>
  <c r="U3095" i="1" s="1" a="1"/>
  <c r="U3095" i="1" s="1"/>
  <c r="Q3096" i="1"/>
  <c r="U3096" i="1" s="1" a="1"/>
  <c r="U3096" i="1" s="1"/>
  <c r="Q3097" i="1"/>
  <c r="U3097" i="1" s="1" a="1"/>
  <c r="U3097" i="1" s="1"/>
  <c r="Q3098" i="1"/>
  <c r="U3098" i="1" s="1" a="1"/>
  <c r="U3098" i="1" s="1"/>
  <c r="Q3099" i="1"/>
  <c r="U3099" i="1" s="1" a="1"/>
  <c r="U3099" i="1" s="1"/>
  <c r="Q3100" i="1"/>
  <c r="U3100" i="1" s="1" a="1"/>
  <c r="U3100" i="1" s="1"/>
  <c r="Q3101" i="1"/>
  <c r="U3101" i="1" s="1" a="1"/>
  <c r="U3101" i="1" s="1"/>
  <c r="Q3102" i="1"/>
  <c r="U3102" i="1" s="1" a="1"/>
  <c r="U3102" i="1" s="1"/>
  <c r="Q3103" i="1"/>
  <c r="U3103" i="1" s="1" a="1"/>
  <c r="U3103" i="1" s="1"/>
  <c r="Q3104" i="1"/>
  <c r="U3104" i="1" s="1" a="1"/>
  <c r="U3104" i="1" s="1"/>
  <c r="Q3105" i="1"/>
  <c r="U3105" i="1" s="1" a="1"/>
  <c r="U3105" i="1" s="1"/>
  <c r="Q3106" i="1"/>
  <c r="U3106" i="1" s="1" a="1"/>
  <c r="U3106" i="1" s="1"/>
  <c r="Q3107" i="1"/>
  <c r="U3107" i="1" s="1" a="1"/>
  <c r="U3107" i="1" s="1"/>
  <c r="Q3108" i="1"/>
  <c r="U3108" i="1" s="1" a="1"/>
  <c r="U3108" i="1" s="1"/>
  <c r="Q3109" i="1"/>
  <c r="U3109" i="1" s="1" a="1"/>
  <c r="U3109" i="1" s="1"/>
  <c r="Q3110" i="1"/>
  <c r="U3110" i="1" s="1" a="1"/>
  <c r="U3110" i="1" s="1"/>
  <c r="Q3111" i="1"/>
  <c r="U3111" i="1" s="1" a="1"/>
  <c r="U3111" i="1" s="1"/>
  <c r="Q3112" i="1"/>
  <c r="U3112" i="1" s="1" a="1"/>
  <c r="U3112" i="1" s="1"/>
  <c r="Q3113" i="1"/>
  <c r="U3113" i="1" s="1" a="1"/>
  <c r="U3113" i="1" s="1"/>
  <c r="Q3114" i="1"/>
  <c r="U3114" i="1" s="1" a="1"/>
  <c r="U3114" i="1" s="1"/>
  <c r="Q3115" i="1"/>
  <c r="U3115" i="1" s="1" a="1"/>
  <c r="U3115" i="1" s="1"/>
  <c r="Q3116" i="1"/>
  <c r="U3116" i="1" s="1" a="1"/>
  <c r="U3116" i="1" s="1"/>
  <c r="Q3117" i="1"/>
  <c r="U3117" i="1" s="1" a="1"/>
  <c r="U3117" i="1" s="1"/>
  <c r="Q3118" i="1"/>
  <c r="U3118" i="1" s="1" a="1"/>
  <c r="U3118" i="1" s="1"/>
  <c r="Q3119" i="1"/>
  <c r="U3119" i="1" s="1" a="1"/>
  <c r="U3119" i="1" s="1"/>
  <c r="Q3120" i="1"/>
  <c r="U3120" i="1" s="1" a="1"/>
  <c r="U3120" i="1" s="1"/>
  <c r="Q3121" i="1"/>
  <c r="U3121" i="1" s="1" a="1"/>
  <c r="U3121" i="1" s="1"/>
  <c r="Q3122" i="1"/>
  <c r="U3122" i="1" s="1" a="1"/>
  <c r="U3122" i="1" s="1"/>
  <c r="Q3123" i="1"/>
  <c r="U3123" i="1" s="1" a="1"/>
  <c r="U3123" i="1" s="1"/>
  <c r="Q3124" i="1"/>
  <c r="U3124" i="1" s="1" a="1"/>
  <c r="U3124" i="1" s="1"/>
  <c r="Q3125" i="1"/>
  <c r="U3125" i="1" s="1" a="1"/>
  <c r="U3125" i="1" s="1"/>
  <c r="Q3126" i="1"/>
  <c r="U3126" i="1" s="1" a="1"/>
  <c r="U3126" i="1" s="1"/>
  <c r="Q3127" i="1"/>
  <c r="U3127" i="1" s="1" a="1"/>
  <c r="U3127" i="1" s="1"/>
  <c r="Q3128" i="1"/>
  <c r="U3128" i="1" s="1" a="1"/>
  <c r="U3128" i="1" s="1"/>
  <c r="Q3129" i="1"/>
  <c r="U3129" i="1" s="1" a="1"/>
  <c r="U3129" i="1" s="1"/>
  <c r="Q3130" i="1"/>
  <c r="U3130" i="1" s="1" a="1"/>
  <c r="U3130" i="1" s="1"/>
  <c r="Q3131" i="1"/>
  <c r="U3131" i="1" s="1" a="1"/>
  <c r="U3131" i="1" s="1"/>
  <c r="Q3132" i="1"/>
  <c r="U3132" i="1" s="1" a="1"/>
  <c r="U3132" i="1" s="1"/>
  <c r="Q3133" i="1"/>
  <c r="U3133" i="1" s="1" a="1"/>
  <c r="U3133" i="1" s="1"/>
  <c r="Q3134" i="1"/>
  <c r="U3134" i="1" s="1" a="1"/>
  <c r="U3134" i="1" s="1"/>
  <c r="Q3135" i="1"/>
  <c r="U3135" i="1" s="1" a="1"/>
  <c r="U3135" i="1" s="1"/>
  <c r="Q3136" i="1"/>
  <c r="U3136" i="1" s="1" a="1"/>
  <c r="U3136" i="1" s="1"/>
  <c r="Q3137" i="1"/>
  <c r="U3137" i="1" s="1" a="1"/>
  <c r="U3137" i="1" s="1"/>
  <c r="Q3138" i="1"/>
  <c r="U3138" i="1" s="1" a="1"/>
  <c r="U3138" i="1" s="1"/>
  <c r="Q3139" i="1"/>
  <c r="U3139" i="1" s="1" a="1"/>
  <c r="U3139" i="1" s="1"/>
  <c r="Q3140" i="1"/>
  <c r="U3140" i="1" s="1" a="1"/>
  <c r="U3140" i="1" s="1"/>
  <c r="Q3141" i="1"/>
  <c r="U3141" i="1" s="1" a="1"/>
  <c r="U3141" i="1" s="1"/>
  <c r="Q3142" i="1"/>
  <c r="U3142" i="1" s="1" a="1"/>
  <c r="U3142" i="1" s="1"/>
  <c r="Q3143" i="1"/>
  <c r="U3143" i="1" s="1" a="1"/>
  <c r="U3143" i="1" s="1"/>
  <c r="Q3144" i="1"/>
  <c r="U3144" i="1" s="1" a="1"/>
  <c r="U3144" i="1" s="1"/>
  <c r="Q3145" i="1"/>
  <c r="U3145" i="1" s="1" a="1"/>
  <c r="U3145" i="1" s="1"/>
  <c r="Q3146" i="1"/>
  <c r="U3146" i="1" s="1" a="1"/>
  <c r="U3146" i="1" s="1"/>
  <c r="Q3147" i="1"/>
  <c r="U3147" i="1" s="1" a="1"/>
  <c r="U3147" i="1" s="1"/>
  <c r="Q3148" i="1"/>
  <c r="U3148" i="1" s="1" a="1"/>
  <c r="U3148" i="1" s="1"/>
  <c r="Q3149" i="1"/>
  <c r="U3149" i="1" s="1" a="1"/>
  <c r="U3149" i="1" s="1"/>
  <c r="Q3150" i="1"/>
  <c r="U3150" i="1" s="1" a="1"/>
  <c r="U3150" i="1" s="1"/>
  <c r="Q3151" i="1"/>
  <c r="U3151" i="1" s="1" a="1"/>
  <c r="U3151" i="1" s="1"/>
  <c r="Q3152" i="1"/>
  <c r="U3152" i="1" s="1" a="1"/>
  <c r="U3152" i="1" s="1"/>
  <c r="Q3153" i="1"/>
  <c r="U3153" i="1" s="1" a="1"/>
  <c r="U3153" i="1" s="1"/>
  <c r="Q3154" i="1"/>
  <c r="U3154" i="1" s="1" a="1"/>
  <c r="U3154" i="1" s="1"/>
  <c r="Q3155" i="1"/>
  <c r="U3155" i="1" s="1" a="1"/>
  <c r="U3155" i="1" s="1"/>
  <c r="Q3156" i="1"/>
  <c r="U3156" i="1" s="1" a="1"/>
  <c r="U3156" i="1" s="1"/>
  <c r="Q3157" i="1"/>
  <c r="U3157" i="1" s="1" a="1"/>
  <c r="U3157" i="1" s="1"/>
  <c r="Q3158" i="1"/>
  <c r="U3158" i="1" s="1" a="1"/>
  <c r="U3158" i="1" s="1"/>
  <c r="Q3159" i="1"/>
  <c r="U3159" i="1" s="1" a="1"/>
  <c r="U3159" i="1" s="1"/>
  <c r="Q3160" i="1"/>
  <c r="U3160" i="1" s="1" a="1"/>
  <c r="U3160" i="1" s="1"/>
  <c r="Q3161" i="1"/>
  <c r="U3161" i="1" s="1" a="1"/>
  <c r="U3161" i="1" s="1"/>
  <c r="Q3162" i="1"/>
  <c r="U3162" i="1" s="1" a="1"/>
  <c r="U3162" i="1" s="1"/>
  <c r="Q3163" i="1"/>
  <c r="U3163" i="1" s="1" a="1"/>
  <c r="U3163" i="1" s="1"/>
  <c r="Q3164" i="1"/>
  <c r="U3164" i="1" s="1" a="1"/>
  <c r="U3164" i="1" s="1"/>
  <c r="Q3165" i="1"/>
  <c r="U3165" i="1" s="1" a="1"/>
  <c r="U3165" i="1" s="1"/>
  <c r="Q3166" i="1"/>
  <c r="U3166" i="1" s="1" a="1"/>
  <c r="U3166" i="1" s="1"/>
  <c r="Q3167" i="1"/>
  <c r="U3167" i="1" s="1" a="1"/>
  <c r="U3167" i="1" s="1"/>
  <c r="Q3168" i="1"/>
  <c r="U3168" i="1" s="1" a="1"/>
  <c r="U3168" i="1" s="1"/>
  <c r="Q3169" i="1"/>
  <c r="U3169" i="1" s="1" a="1"/>
  <c r="U3169" i="1" s="1"/>
  <c r="Q3170" i="1"/>
  <c r="U3170" i="1" s="1" a="1"/>
  <c r="U3170" i="1" s="1"/>
  <c r="Q3171" i="1"/>
  <c r="U3171" i="1" s="1" a="1"/>
  <c r="U3171" i="1" s="1"/>
  <c r="Q3172" i="1"/>
  <c r="U3172" i="1" s="1" a="1"/>
  <c r="U3172" i="1" s="1"/>
  <c r="Q3173" i="1"/>
  <c r="U3173" i="1" s="1" a="1"/>
  <c r="U3173" i="1" s="1"/>
  <c r="Q3174" i="1"/>
  <c r="U3174" i="1" s="1" a="1"/>
  <c r="U3174" i="1" s="1"/>
  <c r="Q3175" i="1"/>
  <c r="U3175" i="1" s="1" a="1"/>
  <c r="U3175" i="1" s="1"/>
  <c r="Q3176" i="1"/>
  <c r="U3176" i="1" s="1" a="1"/>
  <c r="U3176" i="1" s="1"/>
  <c r="Q3177" i="1"/>
  <c r="U3177" i="1" s="1" a="1"/>
  <c r="U3177" i="1" s="1"/>
  <c r="Q3178" i="1"/>
  <c r="U3178" i="1" s="1" a="1"/>
  <c r="U3178" i="1" s="1"/>
  <c r="Q3179" i="1"/>
  <c r="U3179" i="1" s="1" a="1"/>
  <c r="U3179" i="1" s="1"/>
  <c r="Q3180" i="1"/>
  <c r="U3180" i="1" s="1" a="1"/>
  <c r="U3180" i="1" s="1"/>
  <c r="Q3181" i="1"/>
  <c r="U3181" i="1" s="1" a="1"/>
  <c r="U3181" i="1" s="1"/>
  <c r="Q3182" i="1"/>
  <c r="U3182" i="1" s="1" a="1"/>
  <c r="U3182" i="1" s="1"/>
  <c r="Q3183" i="1"/>
  <c r="U3183" i="1" s="1" a="1"/>
  <c r="U3183" i="1" s="1"/>
  <c r="Q3184" i="1"/>
  <c r="U3184" i="1" s="1" a="1"/>
  <c r="U3184" i="1" s="1"/>
  <c r="Q3185" i="1"/>
  <c r="U3185" i="1" s="1" a="1"/>
  <c r="U3185" i="1" s="1"/>
  <c r="Q3186" i="1"/>
  <c r="U3186" i="1" s="1" a="1"/>
  <c r="U3186" i="1" s="1"/>
  <c r="Q3187" i="1"/>
  <c r="U3187" i="1" s="1" a="1"/>
  <c r="U3187" i="1" s="1"/>
  <c r="Q3188" i="1"/>
  <c r="U3188" i="1" s="1" a="1"/>
  <c r="U3188" i="1" s="1"/>
  <c r="Q3189" i="1"/>
  <c r="U3189" i="1" s="1" a="1"/>
  <c r="U3189" i="1" s="1"/>
  <c r="Q3190" i="1"/>
  <c r="U3190" i="1" s="1" a="1"/>
  <c r="U3190" i="1" s="1"/>
  <c r="Q3191" i="1"/>
  <c r="U3191" i="1" s="1" a="1"/>
  <c r="U3191" i="1" s="1"/>
  <c r="Q3192" i="1"/>
  <c r="U3192" i="1" s="1" a="1"/>
  <c r="U3192" i="1" s="1"/>
  <c r="Q3193" i="1"/>
  <c r="U3193" i="1" s="1" a="1"/>
  <c r="U3193" i="1" s="1"/>
  <c r="Q3194" i="1"/>
  <c r="U3194" i="1" s="1" a="1"/>
  <c r="U3194" i="1" s="1"/>
  <c r="Q3195" i="1"/>
  <c r="U3195" i="1" s="1" a="1"/>
  <c r="U3195" i="1" s="1"/>
  <c r="Q3196" i="1"/>
  <c r="U3196" i="1" s="1" a="1"/>
  <c r="U3196" i="1" s="1"/>
  <c r="Q3197" i="1"/>
  <c r="U3197" i="1" s="1" a="1"/>
  <c r="U3197" i="1" s="1"/>
  <c r="Q3198" i="1"/>
  <c r="U3198" i="1" s="1" a="1"/>
  <c r="U3198" i="1" s="1"/>
  <c r="Q3199" i="1"/>
  <c r="U3199" i="1" s="1" a="1"/>
  <c r="U3199" i="1" s="1"/>
  <c r="Q3200" i="1"/>
  <c r="U3200" i="1" s="1" a="1"/>
  <c r="U3200" i="1" s="1"/>
  <c r="Q3201" i="1"/>
  <c r="U3201" i="1" s="1" a="1"/>
  <c r="U3201" i="1" s="1"/>
  <c r="Q3202" i="1"/>
  <c r="U3202" i="1" s="1" a="1"/>
  <c r="U3202" i="1" s="1"/>
  <c r="Q3203" i="1"/>
  <c r="U3203" i="1" s="1" a="1"/>
  <c r="U3203" i="1" s="1"/>
  <c r="Q3204" i="1"/>
  <c r="U3204" i="1" s="1" a="1"/>
  <c r="U3204" i="1" s="1"/>
  <c r="Q3205" i="1"/>
  <c r="U3205" i="1" s="1" a="1"/>
  <c r="U3205" i="1" s="1"/>
  <c r="Q3206" i="1"/>
  <c r="U3206" i="1" s="1" a="1"/>
  <c r="U3206" i="1" s="1"/>
  <c r="Q3207" i="1"/>
  <c r="U3207" i="1" s="1" a="1"/>
  <c r="U3207" i="1" s="1"/>
  <c r="Q3208" i="1"/>
  <c r="U3208" i="1" s="1" a="1"/>
  <c r="U3208" i="1" s="1"/>
  <c r="Q3209" i="1"/>
  <c r="U3209" i="1" s="1" a="1"/>
  <c r="U3209" i="1" s="1"/>
  <c r="Q3210" i="1"/>
  <c r="U3210" i="1" s="1" a="1"/>
  <c r="U3210" i="1" s="1"/>
  <c r="Q3211" i="1"/>
  <c r="U3211" i="1" s="1" a="1"/>
  <c r="U3211" i="1" s="1"/>
  <c r="Q3212" i="1"/>
  <c r="U3212" i="1" s="1" a="1"/>
  <c r="U3212" i="1" s="1"/>
  <c r="Q3213" i="1"/>
  <c r="U3213" i="1" s="1" a="1"/>
  <c r="U3213" i="1" s="1"/>
  <c r="Q3214" i="1"/>
  <c r="U3214" i="1" s="1" a="1"/>
  <c r="U3214" i="1" s="1"/>
  <c r="Q3215" i="1"/>
  <c r="U3215" i="1" s="1" a="1"/>
  <c r="U3215" i="1" s="1"/>
  <c r="Q3216" i="1"/>
  <c r="U3216" i="1" s="1" a="1"/>
  <c r="U3216" i="1" s="1"/>
  <c r="Q3217" i="1"/>
  <c r="U3217" i="1" s="1" a="1"/>
  <c r="U3217" i="1" s="1"/>
  <c r="Q3218" i="1"/>
  <c r="U3218" i="1" s="1" a="1"/>
  <c r="U3218" i="1" s="1"/>
  <c r="Q3219" i="1"/>
  <c r="U3219" i="1" s="1" a="1"/>
  <c r="U3219" i="1" s="1"/>
  <c r="Q3220" i="1"/>
  <c r="U3220" i="1" s="1" a="1"/>
  <c r="U3220" i="1" s="1"/>
  <c r="Q3221" i="1"/>
  <c r="U3221" i="1" s="1" a="1"/>
  <c r="U3221" i="1" s="1"/>
  <c r="Q3222" i="1"/>
  <c r="U3222" i="1" s="1" a="1"/>
  <c r="U3222" i="1" s="1"/>
  <c r="Q3223" i="1"/>
  <c r="U3223" i="1" s="1" a="1"/>
  <c r="U3223" i="1" s="1"/>
  <c r="Q3224" i="1"/>
  <c r="U3224" i="1" s="1" a="1"/>
  <c r="U3224" i="1" s="1"/>
  <c r="Q3225" i="1"/>
  <c r="U3225" i="1" s="1" a="1"/>
  <c r="U3225" i="1" s="1"/>
  <c r="Q3226" i="1"/>
  <c r="U3226" i="1" s="1" a="1"/>
  <c r="U3226" i="1" s="1"/>
  <c r="Q3227" i="1"/>
  <c r="U3227" i="1" s="1" a="1"/>
  <c r="U3227" i="1" s="1"/>
  <c r="Q3228" i="1"/>
  <c r="U3228" i="1" s="1" a="1"/>
  <c r="U3228" i="1" s="1"/>
  <c r="Q3229" i="1"/>
  <c r="U3229" i="1" s="1" a="1"/>
  <c r="U3229" i="1" s="1"/>
  <c r="Q3230" i="1"/>
  <c r="U3230" i="1" s="1" a="1"/>
  <c r="U3230" i="1" s="1"/>
  <c r="Q3231" i="1"/>
  <c r="U3231" i="1" s="1" a="1"/>
  <c r="U3231" i="1" s="1"/>
  <c r="Q3232" i="1"/>
  <c r="U3232" i="1" s="1" a="1"/>
  <c r="U3232" i="1" s="1"/>
  <c r="Q3233" i="1"/>
  <c r="U3233" i="1" s="1" a="1"/>
  <c r="U3233" i="1" s="1"/>
  <c r="Q3234" i="1"/>
  <c r="U3234" i="1" s="1" a="1"/>
  <c r="U3234" i="1" s="1"/>
  <c r="Q3235" i="1"/>
  <c r="U3235" i="1" s="1" a="1"/>
  <c r="U3235" i="1" s="1"/>
  <c r="Q3236" i="1"/>
  <c r="U3236" i="1" s="1" a="1"/>
  <c r="U3236" i="1" s="1"/>
  <c r="Q3237" i="1"/>
  <c r="U3237" i="1" s="1" a="1"/>
  <c r="U3237" i="1" s="1"/>
  <c r="Q3238" i="1"/>
  <c r="U3238" i="1" s="1" a="1"/>
  <c r="U3238" i="1" s="1"/>
  <c r="Q3239" i="1"/>
  <c r="U3239" i="1" s="1" a="1"/>
  <c r="U3239" i="1" s="1"/>
  <c r="Q3240" i="1"/>
  <c r="U3240" i="1" s="1" a="1"/>
  <c r="U3240" i="1" s="1"/>
  <c r="Q3241" i="1"/>
  <c r="U3241" i="1" s="1" a="1"/>
  <c r="U3241" i="1" s="1"/>
  <c r="Q3242" i="1"/>
  <c r="U3242" i="1" s="1" a="1"/>
  <c r="U3242" i="1" s="1"/>
  <c r="Q3243" i="1"/>
  <c r="U3243" i="1" s="1" a="1"/>
  <c r="U3243" i="1" s="1"/>
  <c r="Q3244" i="1"/>
  <c r="U3244" i="1" s="1" a="1"/>
  <c r="U3244" i="1" s="1"/>
  <c r="Q3245" i="1"/>
  <c r="U3245" i="1" s="1" a="1"/>
  <c r="U3245" i="1" s="1"/>
  <c r="Q3246" i="1"/>
  <c r="U3246" i="1" s="1" a="1"/>
  <c r="U3246" i="1" s="1"/>
  <c r="Q3247" i="1"/>
  <c r="U3247" i="1" s="1" a="1"/>
  <c r="U3247" i="1" s="1"/>
  <c r="Q3248" i="1"/>
  <c r="U3248" i="1" s="1" a="1"/>
  <c r="U3248" i="1" s="1"/>
  <c r="Q3249" i="1"/>
  <c r="U3249" i="1" s="1" a="1"/>
  <c r="U3249" i="1" s="1"/>
  <c r="Q3250" i="1"/>
  <c r="U3250" i="1" s="1" a="1"/>
  <c r="U3250" i="1" s="1"/>
  <c r="Q3251" i="1"/>
  <c r="U3251" i="1" s="1" a="1"/>
  <c r="U3251" i="1" s="1"/>
  <c r="Q3252" i="1"/>
  <c r="U3252" i="1" s="1" a="1"/>
  <c r="U3252" i="1" s="1"/>
  <c r="Q3253" i="1"/>
  <c r="U3253" i="1" s="1" a="1"/>
  <c r="U3253" i="1" s="1"/>
  <c r="Q3254" i="1"/>
  <c r="U3254" i="1" s="1" a="1"/>
  <c r="U3254" i="1" s="1"/>
  <c r="Q3255" i="1"/>
  <c r="U3255" i="1" s="1" a="1"/>
  <c r="U3255" i="1" s="1"/>
  <c r="Q3256" i="1"/>
  <c r="U3256" i="1" s="1" a="1"/>
  <c r="U3256" i="1" s="1"/>
  <c r="Q3257" i="1"/>
  <c r="U3257" i="1" s="1" a="1"/>
  <c r="U3257" i="1" s="1"/>
  <c r="Q3258" i="1"/>
  <c r="U3258" i="1" s="1" a="1"/>
  <c r="U3258" i="1" s="1"/>
  <c r="Q3259" i="1"/>
  <c r="U3259" i="1" s="1" a="1"/>
  <c r="U3259" i="1" s="1"/>
  <c r="Q3260" i="1"/>
  <c r="U3260" i="1" s="1" a="1"/>
  <c r="U3260" i="1" s="1"/>
  <c r="Q3261" i="1"/>
  <c r="U3261" i="1" s="1" a="1"/>
  <c r="U3261" i="1" s="1"/>
  <c r="Q3262" i="1"/>
  <c r="U3262" i="1" s="1" a="1"/>
  <c r="U3262" i="1" s="1"/>
  <c r="Q3263" i="1"/>
  <c r="U3263" i="1" s="1" a="1"/>
  <c r="U3263" i="1" s="1"/>
  <c r="Q3264" i="1"/>
  <c r="U3264" i="1" s="1" a="1"/>
  <c r="U3264" i="1" s="1"/>
  <c r="Q3265" i="1"/>
  <c r="U3265" i="1" s="1" a="1"/>
  <c r="U3265" i="1" s="1"/>
  <c r="Q3266" i="1"/>
  <c r="U3266" i="1" s="1" a="1"/>
  <c r="U3266" i="1" s="1"/>
  <c r="Q3267" i="1"/>
  <c r="U3267" i="1" s="1" a="1"/>
  <c r="U3267" i="1" s="1"/>
  <c r="Q3268" i="1"/>
  <c r="U3268" i="1" s="1" a="1"/>
  <c r="U3268" i="1" s="1"/>
  <c r="Q3269" i="1"/>
  <c r="U3269" i="1" s="1" a="1"/>
  <c r="U3269" i="1" s="1"/>
  <c r="Q3270" i="1"/>
  <c r="U3270" i="1" s="1" a="1"/>
  <c r="U3270" i="1" s="1"/>
  <c r="Q3271" i="1"/>
  <c r="U3271" i="1" s="1" a="1"/>
  <c r="U3271" i="1" s="1"/>
  <c r="Q3272" i="1"/>
  <c r="U3272" i="1" s="1" a="1"/>
  <c r="U3272" i="1" s="1"/>
  <c r="Q3273" i="1"/>
  <c r="U3273" i="1" s="1" a="1"/>
  <c r="U3273" i="1" s="1"/>
  <c r="Q3274" i="1"/>
  <c r="U3274" i="1" s="1" a="1"/>
  <c r="U3274" i="1" s="1"/>
  <c r="Q3275" i="1"/>
  <c r="U3275" i="1" s="1" a="1"/>
  <c r="U3275" i="1" s="1"/>
  <c r="Q3276" i="1"/>
  <c r="U3276" i="1" s="1" a="1"/>
  <c r="U3276" i="1" s="1"/>
  <c r="Q3277" i="1"/>
  <c r="U3277" i="1" s="1" a="1"/>
  <c r="U3277" i="1" s="1"/>
  <c r="Q3278" i="1"/>
  <c r="U3278" i="1" s="1" a="1"/>
  <c r="U3278" i="1" s="1"/>
  <c r="Q3279" i="1"/>
  <c r="U3279" i="1" s="1" a="1"/>
  <c r="U3279" i="1" s="1"/>
  <c r="Q3280" i="1"/>
  <c r="U3280" i="1" s="1" a="1"/>
  <c r="U3280" i="1" s="1"/>
  <c r="Q3281" i="1"/>
  <c r="U3281" i="1" s="1" a="1"/>
  <c r="U3281" i="1" s="1"/>
  <c r="Q3282" i="1"/>
  <c r="U3282" i="1" s="1" a="1"/>
  <c r="U3282" i="1" s="1"/>
  <c r="Q3283" i="1"/>
  <c r="U3283" i="1" s="1" a="1"/>
  <c r="U3283" i="1" s="1"/>
  <c r="Q3284" i="1"/>
  <c r="U3284" i="1" s="1" a="1"/>
  <c r="U3284" i="1" s="1"/>
  <c r="Q3285" i="1"/>
  <c r="U3285" i="1" s="1" a="1"/>
  <c r="U3285" i="1" s="1"/>
  <c r="Q3286" i="1"/>
  <c r="U3286" i="1" s="1" a="1"/>
  <c r="U3286" i="1" s="1"/>
  <c r="Q3287" i="1"/>
  <c r="U3287" i="1" s="1" a="1"/>
  <c r="U3287" i="1" s="1"/>
  <c r="Q3288" i="1"/>
  <c r="U3288" i="1" s="1" a="1"/>
  <c r="U3288" i="1" s="1"/>
  <c r="Q3289" i="1"/>
  <c r="U3289" i="1" s="1" a="1"/>
  <c r="U3289" i="1" s="1"/>
  <c r="Q3290" i="1"/>
  <c r="U3290" i="1" s="1" a="1"/>
  <c r="U3290" i="1" s="1"/>
  <c r="Q3291" i="1"/>
  <c r="U3291" i="1" s="1" a="1"/>
  <c r="U3291" i="1" s="1"/>
  <c r="Q3292" i="1"/>
  <c r="U3292" i="1" s="1" a="1"/>
  <c r="U3292" i="1" s="1"/>
  <c r="Q3293" i="1"/>
  <c r="U3293" i="1" s="1" a="1"/>
  <c r="U3293" i="1" s="1"/>
  <c r="Q3294" i="1"/>
  <c r="U3294" i="1" s="1" a="1"/>
  <c r="U3294" i="1" s="1"/>
  <c r="Q3295" i="1"/>
  <c r="U3295" i="1" s="1" a="1"/>
  <c r="U3295" i="1" s="1"/>
  <c r="Q3296" i="1"/>
  <c r="U3296" i="1" s="1" a="1"/>
  <c r="U3296" i="1" s="1"/>
  <c r="Q3297" i="1"/>
  <c r="U3297" i="1" s="1" a="1"/>
  <c r="U3297" i="1" s="1"/>
  <c r="Q3298" i="1"/>
  <c r="U3298" i="1" s="1" a="1"/>
  <c r="U3298" i="1" s="1"/>
  <c r="Q3299" i="1"/>
  <c r="U3299" i="1" s="1" a="1"/>
  <c r="U3299" i="1" s="1"/>
  <c r="Q3300" i="1"/>
  <c r="U3300" i="1" s="1" a="1"/>
  <c r="U3300" i="1" s="1"/>
  <c r="Q3301" i="1"/>
  <c r="U3301" i="1" s="1" a="1"/>
  <c r="U3301" i="1" s="1"/>
  <c r="Q3302" i="1"/>
  <c r="U3302" i="1" s="1" a="1"/>
  <c r="U3302" i="1" s="1"/>
  <c r="Q3303" i="1"/>
  <c r="U3303" i="1" s="1" a="1"/>
  <c r="U3303" i="1" s="1"/>
  <c r="Q3304" i="1"/>
  <c r="U3304" i="1" s="1" a="1"/>
  <c r="U3304" i="1" s="1"/>
  <c r="Q3305" i="1"/>
  <c r="U3305" i="1" s="1" a="1"/>
  <c r="U3305" i="1" s="1"/>
  <c r="Q3306" i="1"/>
  <c r="U3306" i="1" s="1" a="1"/>
  <c r="U3306" i="1" s="1"/>
  <c r="Q3307" i="1"/>
  <c r="U3307" i="1" s="1" a="1"/>
  <c r="U3307" i="1" s="1"/>
  <c r="Q3308" i="1"/>
  <c r="U3308" i="1" s="1" a="1"/>
  <c r="U3308" i="1" s="1"/>
  <c r="Q3309" i="1"/>
  <c r="U3309" i="1" s="1" a="1"/>
  <c r="U3309" i="1" s="1"/>
  <c r="Q3310" i="1"/>
  <c r="U3310" i="1" s="1" a="1"/>
  <c r="U3310" i="1" s="1"/>
  <c r="Q3311" i="1"/>
  <c r="U3311" i="1" s="1" a="1"/>
  <c r="U3311" i="1" s="1"/>
  <c r="Q3312" i="1"/>
  <c r="U3312" i="1" s="1" a="1"/>
  <c r="U3312" i="1" s="1"/>
  <c r="Q3313" i="1"/>
  <c r="U3313" i="1" s="1" a="1"/>
  <c r="U3313" i="1" s="1"/>
  <c r="Q3314" i="1"/>
  <c r="U3314" i="1" s="1" a="1"/>
  <c r="U3314" i="1" s="1"/>
  <c r="Q3315" i="1"/>
  <c r="U3315" i="1" s="1" a="1"/>
  <c r="U3315" i="1" s="1"/>
  <c r="Q3316" i="1"/>
  <c r="U3316" i="1" s="1" a="1"/>
  <c r="U3316" i="1" s="1"/>
  <c r="Q3317" i="1"/>
  <c r="U3317" i="1" s="1" a="1"/>
  <c r="U3317" i="1" s="1"/>
  <c r="Q3318" i="1"/>
  <c r="U3318" i="1" s="1" a="1"/>
  <c r="U3318" i="1" s="1"/>
  <c r="Q3319" i="1"/>
  <c r="U3319" i="1" s="1" a="1"/>
  <c r="U3319" i="1" s="1"/>
  <c r="Q3320" i="1"/>
  <c r="U3320" i="1" s="1" a="1"/>
  <c r="U3320" i="1" s="1"/>
  <c r="Q3321" i="1"/>
  <c r="U3321" i="1" s="1" a="1"/>
  <c r="U3321" i="1" s="1"/>
  <c r="Q3322" i="1"/>
  <c r="U3322" i="1" s="1" a="1"/>
  <c r="U3322" i="1" s="1"/>
  <c r="Q3323" i="1"/>
  <c r="U3323" i="1" s="1" a="1"/>
  <c r="U3323" i="1" s="1"/>
  <c r="Q3324" i="1"/>
  <c r="U3324" i="1" s="1" a="1"/>
  <c r="U3324" i="1" s="1"/>
  <c r="Q3325" i="1"/>
  <c r="U3325" i="1" s="1" a="1"/>
  <c r="U3325" i="1" s="1"/>
  <c r="Q3326" i="1"/>
  <c r="U3326" i="1" s="1" a="1"/>
  <c r="U3326" i="1" s="1"/>
  <c r="Q3327" i="1"/>
  <c r="U3327" i="1" s="1" a="1"/>
  <c r="U3327" i="1" s="1"/>
  <c r="Q3328" i="1"/>
  <c r="U3328" i="1" s="1" a="1"/>
  <c r="U3328" i="1" s="1"/>
  <c r="Q3329" i="1"/>
  <c r="U3329" i="1" s="1" a="1"/>
  <c r="U3329" i="1" s="1"/>
  <c r="Q3330" i="1"/>
  <c r="U3330" i="1" s="1" a="1"/>
  <c r="U3330" i="1" s="1"/>
  <c r="Q3331" i="1"/>
  <c r="U3331" i="1" s="1" a="1"/>
  <c r="U3331" i="1" s="1"/>
  <c r="Q3332" i="1"/>
  <c r="U3332" i="1" s="1" a="1"/>
  <c r="U3332" i="1" s="1"/>
  <c r="Q3333" i="1"/>
  <c r="U3333" i="1" s="1" a="1"/>
  <c r="U3333" i="1" s="1"/>
  <c r="Q3334" i="1"/>
  <c r="U3334" i="1" s="1" a="1"/>
  <c r="U3334" i="1" s="1"/>
  <c r="Q3335" i="1"/>
  <c r="U3335" i="1" s="1" a="1"/>
  <c r="U3335" i="1" s="1"/>
  <c r="Q3336" i="1"/>
  <c r="U3336" i="1" s="1" a="1"/>
  <c r="U3336" i="1" s="1"/>
  <c r="Q3337" i="1"/>
  <c r="U3337" i="1" s="1" a="1"/>
  <c r="U3337" i="1" s="1"/>
  <c r="Q3338" i="1"/>
  <c r="U3338" i="1" s="1" a="1"/>
  <c r="U3338" i="1" s="1"/>
  <c r="Q3339" i="1"/>
  <c r="U3339" i="1" s="1" a="1"/>
  <c r="U3339" i="1" s="1"/>
  <c r="Q3340" i="1"/>
  <c r="U3340" i="1" s="1" a="1"/>
  <c r="U3340" i="1" s="1"/>
  <c r="Q3341" i="1"/>
  <c r="U3341" i="1" s="1" a="1"/>
  <c r="U3341" i="1" s="1"/>
  <c r="Q3342" i="1"/>
  <c r="U3342" i="1" s="1" a="1"/>
  <c r="U3342" i="1" s="1"/>
  <c r="Q3343" i="1"/>
  <c r="U3343" i="1" s="1" a="1"/>
  <c r="U3343" i="1" s="1"/>
  <c r="Q3344" i="1"/>
  <c r="U3344" i="1" s="1" a="1"/>
  <c r="U3344" i="1" s="1"/>
  <c r="Q3345" i="1"/>
  <c r="U3345" i="1" s="1" a="1"/>
  <c r="U3345" i="1" s="1"/>
  <c r="Q3346" i="1"/>
  <c r="U3346" i="1" s="1" a="1"/>
  <c r="U3346" i="1" s="1"/>
  <c r="Q3347" i="1"/>
  <c r="U3347" i="1" s="1" a="1"/>
  <c r="U3347" i="1" s="1"/>
  <c r="Q3348" i="1"/>
  <c r="U3348" i="1" s="1" a="1"/>
  <c r="U3348" i="1" s="1"/>
  <c r="Q3349" i="1"/>
  <c r="U3349" i="1" s="1" a="1"/>
  <c r="U3349" i="1" s="1"/>
  <c r="Q3350" i="1"/>
  <c r="U3350" i="1" s="1" a="1"/>
  <c r="U3350" i="1" s="1"/>
  <c r="Q3351" i="1"/>
  <c r="U3351" i="1" s="1" a="1"/>
  <c r="U3351" i="1" s="1"/>
  <c r="Q3352" i="1"/>
  <c r="U3352" i="1" s="1" a="1"/>
  <c r="U3352" i="1" s="1"/>
  <c r="Q3353" i="1"/>
  <c r="U3353" i="1" s="1" a="1"/>
  <c r="U3353" i="1" s="1"/>
  <c r="Q3354" i="1"/>
  <c r="U3354" i="1" s="1" a="1"/>
  <c r="U3354" i="1" s="1"/>
  <c r="Q3355" i="1"/>
  <c r="U3355" i="1" s="1" a="1"/>
  <c r="U3355" i="1" s="1"/>
  <c r="Q3356" i="1"/>
  <c r="U3356" i="1" s="1" a="1"/>
  <c r="U3356" i="1" s="1"/>
  <c r="Q3357" i="1"/>
  <c r="U3357" i="1" s="1" a="1"/>
  <c r="U3357" i="1" s="1"/>
  <c r="Q3358" i="1"/>
  <c r="U3358" i="1" s="1" a="1"/>
  <c r="U3358" i="1" s="1"/>
  <c r="Q3359" i="1"/>
  <c r="U3359" i="1" s="1" a="1"/>
  <c r="U3359" i="1" s="1"/>
  <c r="Q3360" i="1"/>
  <c r="U3360" i="1" s="1" a="1"/>
  <c r="U3360" i="1" s="1"/>
  <c r="Q3361" i="1"/>
  <c r="U3361" i="1" s="1" a="1"/>
  <c r="U3361" i="1" s="1"/>
  <c r="Q3362" i="1"/>
  <c r="U3362" i="1" s="1" a="1"/>
  <c r="U3362" i="1" s="1"/>
  <c r="Q3363" i="1"/>
  <c r="U3363" i="1" s="1" a="1"/>
  <c r="U3363" i="1" s="1"/>
  <c r="Q3364" i="1"/>
  <c r="U3364" i="1" s="1" a="1"/>
  <c r="U3364" i="1" s="1"/>
  <c r="Q3365" i="1"/>
  <c r="U3365" i="1" s="1" a="1"/>
  <c r="U3365" i="1" s="1"/>
  <c r="Q3366" i="1"/>
  <c r="U3366" i="1" s="1" a="1"/>
  <c r="U3366" i="1" s="1"/>
  <c r="Q3367" i="1"/>
  <c r="U3367" i="1" s="1" a="1"/>
  <c r="U3367" i="1" s="1"/>
  <c r="Q3368" i="1"/>
  <c r="U3368" i="1" s="1" a="1"/>
  <c r="U3368" i="1" s="1"/>
  <c r="Q3369" i="1"/>
  <c r="U3369" i="1" s="1" a="1"/>
  <c r="U3369" i="1" s="1"/>
  <c r="Q3370" i="1"/>
  <c r="U3370" i="1" s="1" a="1"/>
  <c r="U3370" i="1" s="1"/>
  <c r="Q3371" i="1"/>
  <c r="U3371" i="1" s="1" a="1"/>
  <c r="U3371" i="1" s="1"/>
  <c r="Q3372" i="1"/>
  <c r="U3372" i="1" s="1" a="1"/>
  <c r="U3372" i="1" s="1"/>
  <c r="Q3373" i="1"/>
  <c r="U3373" i="1" s="1" a="1"/>
  <c r="U3373" i="1" s="1"/>
  <c r="Q3374" i="1"/>
  <c r="U3374" i="1" s="1" a="1"/>
  <c r="U3374" i="1" s="1"/>
  <c r="Q3375" i="1"/>
  <c r="U3375" i="1" s="1" a="1"/>
  <c r="U3375" i="1" s="1"/>
  <c r="Q3376" i="1"/>
  <c r="U3376" i="1" s="1" a="1"/>
  <c r="U3376" i="1" s="1"/>
  <c r="Q3377" i="1"/>
  <c r="U3377" i="1" s="1" a="1"/>
  <c r="U3377" i="1" s="1"/>
  <c r="Q3378" i="1"/>
  <c r="U3378" i="1" s="1" a="1"/>
  <c r="U3378" i="1" s="1"/>
  <c r="Q3379" i="1"/>
  <c r="U3379" i="1" s="1" a="1"/>
  <c r="U3379" i="1" s="1"/>
  <c r="Q3380" i="1"/>
  <c r="U3380" i="1" s="1" a="1"/>
  <c r="U3380" i="1" s="1"/>
  <c r="Q3381" i="1"/>
  <c r="U3381" i="1" s="1" a="1"/>
  <c r="U3381" i="1" s="1"/>
  <c r="Q3382" i="1"/>
  <c r="U3382" i="1" s="1" a="1"/>
  <c r="U3382" i="1" s="1"/>
  <c r="Q3383" i="1"/>
  <c r="U3383" i="1" s="1" a="1"/>
  <c r="U3383" i="1" s="1"/>
  <c r="Q3384" i="1"/>
  <c r="U3384" i="1" s="1" a="1"/>
  <c r="U3384" i="1" s="1"/>
  <c r="Q3385" i="1"/>
  <c r="U3385" i="1" s="1" a="1"/>
  <c r="U3385" i="1" s="1"/>
  <c r="Q3386" i="1"/>
  <c r="U3386" i="1" s="1" a="1"/>
  <c r="U3386" i="1" s="1"/>
  <c r="Q3387" i="1"/>
  <c r="U3387" i="1" s="1" a="1"/>
  <c r="U3387" i="1" s="1"/>
  <c r="Q3388" i="1"/>
  <c r="U3388" i="1" s="1" a="1"/>
  <c r="U3388" i="1" s="1"/>
  <c r="Q3389" i="1"/>
  <c r="U3389" i="1" s="1" a="1"/>
  <c r="U3389" i="1" s="1"/>
  <c r="Q3390" i="1"/>
  <c r="U3390" i="1" s="1" a="1"/>
  <c r="U3390" i="1" s="1"/>
  <c r="Q3391" i="1"/>
  <c r="U3391" i="1" s="1" a="1"/>
  <c r="U3391" i="1" s="1"/>
  <c r="Q3392" i="1"/>
  <c r="U3392" i="1" s="1" a="1"/>
  <c r="U3392" i="1" s="1"/>
  <c r="Q3393" i="1"/>
  <c r="U3393" i="1" s="1" a="1"/>
  <c r="U3393" i="1" s="1"/>
  <c r="Q3394" i="1"/>
  <c r="U3394" i="1" s="1" a="1"/>
  <c r="U3394" i="1" s="1"/>
  <c r="Q3395" i="1"/>
  <c r="U3395" i="1" s="1" a="1"/>
  <c r="U3395" i="1" s="1"/>
  <c r="Q3396" i="1"/>
  <c r="U3396" i="1" s="1" a="1"/>
  <c r="U3396" i="1" s="1"/>
  <c r="Q3397" i="1"/>
  <c r="U3397" i="1" s="1" a="1"/>
  <c r="U3397" i="1" s="1"/>
  <c r="Q3398" i="1"/>
  <c r="U3398" i="1" s="1" a="1"/>
  <c r="U3398" i="1" s="1"/>
  <c r="Q3399" i="1"/>
  <c r="U3399" i="1" s="1" a="1"/>
  <c r="U3399" i="1" s="1"/>
  <c r="Q3400" i="1"/>
  <c r="U3400" i="1" s="1" a="1"/>
  <c r="U3400" i="1" s="1"/>
  <c r="Q3401" i="1"/>
  <c r="U3401" i="1" s="1" a="1"/>
  <c r="U3401" i="1" s="1"/>
  <c r="Q3402" i="1"/>
  <c r="U3402" i="1" s="1" a="1"/>
  <c r="U3402" i="1" s="1"/>
  <c r="Q3403" i="1"/>
  <c r="U3403" i="1" s="1" a="1"/>
  <c r="U3403" i="1" s="1"/>
  <c r="Q3404" i="1"/>
  <c r="U3404" i="1" s="1" a="1"/>
  <c r="U3404" i="1" s="1"/>
  <c r="Q3405" i="1"/>
  <c r="U3405" i="1" s="1" a="1"/>
  <c r="U3405" i="1" s="1"/>
  <c r="Q3406" i="1"/>
  <c r="U3406" i="1" s="1" a="1"/>
  <c r="U3406" i="1" s="1"/>
  <c r="Q3407" i="1"/>
  <c r="U3407" i="1" s="1" a="1"/>
  <c r="U3407" i="1" s="1"/>
  <c r="Q3408" i="1"/>
  <c r="U3408" i="1" s="1" a="1"/>
  <c r="U3408" i="1" s="1"/>
  <c r="Q3409" i="1"/>
  <c r="U3409" i="1" s="1" a="1"/>
  <c r="U3409" i="1" s="1"/>
  <c r="Q3410" i="1"/>
  <c r="U3410" i="1" s="1" a="1"/>
  <c r="U3410" i="1" s="1"/>
  <c r="Q3411" i="1"/>
  <c r="U3411" i="1" s="1" a="1"/>
  <c r="U3411" i="1" s="1"/>
  <c r="Q3412" i="1"/>
  <c r="U3412" i="1" s="1" a="1"/>
  <c r="U3412" i="1" s="1"/>
  <c r="Q3413" i="1"/>
  <c r="U3413" i="1" s="1" a="1"/>
  <c r="U3413" i="1" s="1"/>
  <c r="Q3414" i="1"/>
  <c r="U3414" i="1" s="1" a="1"/>
  <c r="U3414" i="1" s="1"/>
  <c r="Q3415" i="1"/>
  <c r="U3415" i="1" s="1" a="1"/>
  <c r="U3415" i="1" s="1"/>
  <c r="Q3416" i="1"/>
  <c r="U3416" i="1" s="1" a="1"/>
  <c r="U3416" i="1" s="1"/>
  <c r="Q3417" i="1"/>
  <c r="U3417" i="1" s="1" a="1"/>
  <c r="U3417" i="1" s="1"/>
  <c r="Q3418" i="1"/>
  <c r="U3418" i="1" s="1" a="1"/>
  <c r="U3418" i="1" s="1"/>
  <c r="Q3419" i="1"/>
  <c r="U3419" i="1" s="1" a="1"/>
  <c r="U3419" i="1" s="1"/>
  <c r="Q3420" i="1"/>
  <c r="U3420" i="1" s="1" a="1"/>
  <c r="U3420" i="1" s="1"/>
  <c r="Q3421" i="1"/>
  <c r="U3421" i="1" s="1" a="1"/>
  <c r="U3421" i="1" s="1"/>
  <c r="Q3422" i="1"/>
  <c r="U3422" i="1" s="1" a="1"/>
  <c r="U3422" i="1" s="1"/>
  <c r="Q3423" i="1"/>
  <c r="U3423" i="1" s="1" a="1"/>
  <c r="U3423" i="1" s="1"/>
  <c r="Q3424" i="1"/>
  <c r="U3424" i="1" s="1" a="1"/>
  <c r="U3424" i="1" s="1"/>
  <c r="Q3425" i="1"/>
  <c r="U3425" i="1" s="1" a="1"/>
  <c r="U3425" i="1" s="1"/>
  <c r="Q3426" i="1"/>
  <c r="U3426" i="1" s="1" a="1"/>
  <c r="U3426" i="1" s="1"/>
  <c r="Q3427" i="1"/>
  <c r="U3427" i="1" s="1" a="1"/>
  <c r="U3427" i="1" s="1"/>
  <c r="Q3428" i="1"/>
  <c r="U3428" i="1" s="1" a="1"/>
  <c r="U3428" i="1" s="1"/>
  <c r="Q3429" i="1"/>
  <c r="U3429" i="1" s="1" a="1"/>
  <c r="U3429" i="1" s="1"/>
  <c r="Q3430" i="1"/>
  <c r="U3430" i="1" s="1" a="1"/>
  <c r="U3430" i="1" s="1"/>
  <c r="Q3431" i="1"/>
  <c r="U3431" i="1" s="1" a="1"/>
  <c r="U3431" i="1" s="1"/>
  <c r="Q3432" i="1"/>
  <c r="U3432" i="1" s="1" a="1"/>
  <c r="U3432" i="1" s="1"/>
  <c r="Q3433" i="1"/>
  <c r="U3433" i="1" s="1" a="1"/>
  <c r="U3433" i="1" s="1"/>
  <c r="Q3434" i="1"/>
  <c r="U3434" i="1" s="1" a="1"/>
  <c r="U3434" i="1" s="1"/>
  <c r="Q3435" i="1"/>
  <c r="U3435" i="1" s="1" a="1"/>
  <c r="U3435" i="1" s="1"/>
  <c r="Q3436" i="1"/>
  <c r="U3436" i="1" s="1" a="1"/>
  <c r="U3436" i="1" s="1"/>
  <c r="Q3437" i="1"/>
  <c r="U3437" i="1" s="1" a="1"/>
  <c r="U3437" i="1" s="1"/>
  <c r="Q3438" i="1"/>
  <c r="U3438" i="1" s="1" a="1"/>
  <c r="U3438" i="1" s="1"/>
  <c r="Q3439" i="1"/>
  <c r="U3439" i="1" s="1" a="1"/>
  <c r="U3439" i="1" s="1"/>
  <c r="Q3440" i="1"/>
  <c r="U3440" i="1" s="1" a="1"/>
  <c r="U3440" i="1" s="1"/>
  <c r="Q3441" i="1"/>
  <c r="U3441" i="1" s="1" a="1"/>
  <c r="U3441" i="1" s="1"/>
  <c r="Q3442" i="1"/>
  <c r="U3442" i="1" s="1" a="1"/>
  <c r="U3442" i="1" s="1"/>
  <c r="Q3443" i="1"/>
  <c r="U3443" i="1" s="1" a="1"/>
  <c r="U3443" i="1" s="1"/>
  <c r="Q3444" i="1"/>
  <c r="U3444" i="1" s="1" a="1"/>
  <c r="U3444" i="1" s="1"/>
  <c r="Q3445" i="1"/>
  <c r="U3445" i="1" s="1" a="1"/>
  <c r="U3445" i="1" s="1"/>
  <c r="Q3446" i="1"/>
  <c r="U3446" i="1" s="1" a="1"/>
  <c r="U3446" i="1" s="1"/>
  <c r="Q3447" i="1"/>
  <c r="U3447" i="1" s="1" a="1"/>
  <c r="U3447" i="1" s="1"/>
  <c r="Q3448" i="1"/>
  <c r="U3448" i="1" s="1" a="1"/>
  <c r="U3448" i="1" s="1"/>
  <c r="Q3449" i="1"/>
  <c r="U3449" i="1" s="1" a="1"/>
  <c r="U3449" i="1" s="1"/>
  <c r="Q3450" i="1"/>
  <c r="U3450" i="1" s="1" a="1"/>
  <c r="U3450" i="1" s="1"/>
  <c r="Q3451" i="1"/>
  <c r="U3451" i="1" s="1" a="1"/>
  <c r="U3451" i="1" s="1"/>
  <c r="Q3452" i="1"/>
  <c r="U3452" i="1" s="1" a="1"/>
  <c r="U3452" i="1" s="1"/>
  <c r="Q3453" i="1"/>
  <c r="U3453" i="1" s="1" a="1"/>
  <c r="U3453" i="1" s="1"/>
  <c r="Q3454" i="1"/>
  <c r="U3454" i="1" s="1" a="1"/>
  <c r="U3454" i="1" s="1"/>
  <c r="Q3455" i="1"/>
  <c r="U3455" i="1" s="1" a="1"/>
  <c r="U3455" i="1" s="1"/>
  <c r="Q3456" i="1"/>
  <c r="U3456" i="1" s="1" a="1"/>
  <c r="U3456" i="1" s="1"/>
  <c r="Q3457" i="1"/>
  <c r="U3457" i="1" s="1" a="1"/>
  <c r="U3457" i="1" s="1"/>
  <c r="Q3458" i="1"/>
  <c r="U3458" i="1" s="1" a="1"/>
  <c r="U3458" i="1" s="1"/>
  <c r="Q3459" i="1"/>
  <c r="U3459" i="1" s="1" a="1"/>
  <c r="U3459" i="1" s="1"/>
  <c r="Q3460" i="1"/>
  <c r="U3460" i="1" s="1" a="1"/>
  <c r="U3460" i="1" s="1"/>
  <c r="Q3461" i="1"/>
  <c r="U3461" i="1" s="1" a="1"/>
  <c r="U3461" i="1" s="1"/>
  <c r="Q3462" i="1"/>
  <c r="U3462" i="1" s="1" a="1"/>
  <c r="U3462" i="1" s="1"/>
  <c r="Q3463" i="1"/>
  <c r="U3463" i="1" s="1" a="1"/>
  <c r="U3463" i="1" s="1"/>
  <c r="Q3464" i="1"/>
  <c r="U3464" i="1" s="1" a="1"/>
  <c r="U3464" i="1" s="1"/>
  <c r="Q3465" i="1"/>
  <c r="U3465" i="1" s="1" a="1"/>
  <c r="U3465" i="1" s="1"/>
  <c r="Q3466" i="1"/>
  <c r="U3466" i="1" s="1" a="1"/>
  <c r="U3466" i="1" s="1"/>
  <c r="Q3467" i="1"/>
  <c r="U3467" i="1" s="1" a="1"/>
  <c r="U3467" i="1" s="1"/>
  <c r="Q3468" i="1"/>
  <c r="U3468" i="1" s="1" a="1"/>
  <c r="U3468" i="1" s="1"/>
  <c r="Q3469" i="1"/>
  <c r="U3469" i="1" s="1" a="1"/>
  <c r="U3469" i="1" s="1"/>
  <c r="Q3470" i="1"/>
  <c r="U3470" i="1" s="1" a="1"/>
  <c r="U3470" i="1" s="1"/>
  <c r="Q3471" i="1"/>
  <c r="U3471" i="1" s="1" a="1"/>
  <c r="U3471" i="1" s="1"/>
  <c r="Q3472" i="1"/>
  <c r="U3472" i="1" s="1" a="1"/>
  <c r="U3472" i="1" s="1"/>
  <c r="Q3473" i="1"/>
  <c r="U3473" i="1" s="1" a="1"/>
  <c r="U3473" i="1" s="1"/>
  <c r="Q3474" i="1"/>
  <c r="U3474" i="1" s="1" a="1"/>
  <c r="U3474" i="1" s="1"/>
  <c r="Q3475" i="1"/>
  <c r="U3475" i="1" s="1" a="1"/>
  <c r="U3475" i="1" s="1"/>
  <c r="Q3476" i="1"/>
  <c r="U3476" i="1" s="1" a="1"/>
  <c r="U3476" i="1" s="1"/>
  <c r="Q3477" i="1"/>
  <c r="U3477" i="1" s="1" a="1"/>
  <c r="U3477" i="1" s="1"/>
  <c r="Q3478" i="1"/>
  <c r="U3478" i="1" s="1" a="1"/>
  <c r="U3478" i="1" s="1"/>
  <c r="Q3479" i="1"/>
  <c r="U3479" i="1" s="1" a="1"/>
  <c r="U3479" i="1" s="1"/>
  <c r="Q3480" i="1"/>
  <c r="U3480" i="1" s="1" a="1"/>
  <c r="U3480" i="1" s="1"/>
  <c r="Q3481" i="1"/>
  <c r="U3481" i="1" s="1" a="1"/>
  <c r="U3481" i="1" s="1"/>
  <c r="Q3482" i="1"/>
  <c r="U3482" i="1" s="1" a="1"/>
  <c r="U3482" i="1" s="1"/>
  <c r="Q3483" i="1"/>
  <c r="U3483" i="1" s="1" a="1"/>
  <c r="U3483" i="1" s="1"/>
  <c r="Q3484" i="1"/>
  <c r="U3484" i="1" s="1" a="1"/>
  <c r="U3484" i="1" s="1"/>
  <c r="Q3485" i="1"/>
  <c r="U3485" i="1" s="1" a="1"/>
  <c r="U3485" i="1" s="1"/>
  <c r="Q3486" i="1"/>
  <c r="U3486" i="1" s="1" a="1"/>
  <c r="U3486" i="1" s="1"/>
  <c r="Q3487" i="1"/>
  <c r="U3487" i="1" s="1" a="1"/>
  <c r="U3487" i="1" s="1"/>
  <c r="Q3488" i="1"/>
  <c r="U3488" i="1" s="1" a="1"/>
  <c r="U3488" i="1" s="1"/>
  <c r="Q3489" i="1"/>
  <c r="U3489" i="1" s="1" a="1"/>
  <c r="U3489" i="1" s="1"/>
  <c r="Q3490" i="1"/>
  <c r="U3490" i="1" s="1" a="1"/>
  <c r="U3490" i="1" s="1"/>
  <c r="Q3491" i="1"/>
  <c r="U3491" i="1" s="1" a="1"/>
  <c r="U3491" i="1" s="1"/>
  <c r="Q3492" i="1"/>
  <c r="U3492" i="1" s="1" a="1"/>
  <c r="U3492" i="1" s="1"/>
  <c r="Q3493" i="1"/>
  <c r="U3493" i="1" s="1" a="1"/>
  <c r="U3493" i="1" s="1"/>
  <c r="Q3494" i="1"/>
  <c r="U3494" i="1" s="1" a="1"/>
  <c r="U3494" i="1" s="1"/>
  <c r="Q3495" i="1"/>
  <c r="U3495" i="1" s="1" a="1"/>
  <c r="U3495" i="1" s="1"/>
  <c r="Q3496" i="1"/>
  <c r="U3496" i="1" s="1" a="1"/>
  <c r="U3496" i="1" s="1"/>
  <c r="Q3497" i="1"/>
  <c r="U3497" i="1" s="1" a="1"/>
  <c r="U3497" i="1" s="1"/>
  <c r="Q3498" i="1"/>
  <c r="U3498" i="1" s="1" a="1"/>
  <c r="U3498" i="1" s="1"/>
  <c r="Q3499" i="1"/>
  <c r="U3499" i="1" s="1" a="1"/>
  <c r="U3499" i="1" s="1"/>
  <c r="Q3500" i="1"/>
  <c r="U3500" i="1" s="1" a="1"/>
  <c r="U3500" i="1" s="1"/>
  <c r="Q3501" i="1"/>
  <c r="U3501" i="1" s="1" a="1"/>
  <c r="U3501" i="1" s="1"/>
  <c r="Q3502" i="1"/>
  <c r="U3502" i="1" s="1" a="1"/>
  <c r="U3502" i="1" s="1"/>
  <c r="Q3503" i="1"/>
  <c r="U3503" i="1" s="1" a="1"/>
  <c r="U3503" i="1" s="1"/>
  <c r="Q3504" i="1"/>
  <c r="U3504" i="1" s="1" a="1"/>
  <c r="U3504" i="1" s="1"/>
  <c r="Q3505" i="1"/>
  <c r="U3505" i="1" s="1" a="1"/>
  <c r="U3505" i="1" s="1"/>
  <c r="Q3506" i="1"/>
  <c r="U3506" i="1" s="1" a="1"/>
  <c r="U3506" i="1" s="1"/>
  <c r="Q3507" i="1"/>
  <c r="U3507" i="1" s="1" a="1"/>
  <c r="U3507" i="1" s="1"/>
  <c r="Q3508" i="1"/>
  <c r="U3508" i="1" s="1" a="1"/>
  <c r="U3508" i="1" s="1"/>
  <c r="Q3509" i="1"/>
  <c r="U3509" i="1" s="1" a="1"/>
  <c r="U3509" i="1" s="1"/>
  <c r="Q3510" i="1"/>
  <c r="U3510" i="1" s="1" a="1"/>
  <c r="U3510" i="1" s="1"/>
  <c r="Q3511" i="1"/>
  <c r="U3511" i="1" s="1" a="1"/>
  <c r="U3511" i="1" s="1"/>
  <c r="Q3512" i="1"/>
  <c r="U3512" i="1" s="1" a="1"/>
  <c r="U3512" i="1" s="1"/>
  <c r="Q3513" i="1"/>
  <c r="U3513" i="1" s="1" a="1"/>
  <c r="U3513" i="1" s="1"/>
  <c r="Q3514" i="1"/>
  <c r="U3514" i="1" s="1" a="1"/>
  <c r="U3514" i="1" s="1"/>
  <c r="Q3515" i="1"/>
  <c r="U3515" i="1" s="1" a="1"/>
  <c r="U3515" i="1" s="1"/>
  <c r="Q3516" i="1"/>
  <c r="U3516" i="1" s="1" a="1"/>
  <c r="U3516" i="1" s="1"/>
  <c r="Q3517" i="1"/>
  <c r="U3517" i="1" s="1" a="1"/>
  <c r="U3517" i="1" s="1"/>
  <c r="Q3518" i="1"/>
  <c r="U3518" i="1" s="1" a="1"/>
  <c r="U3518" i="1" s="1"/>
  <c r="Q3519" i="1"/>
  <c r="U3519" i="1" s="1" a="1"/>
  <c r="U3519" i="1" s="1"/>
  <c r="Q3520" i="1"/>
  <c r="U3520" i="1" s="1" a="1"/>
  <c r="U3520" i="1" s="1"/>
  <c r="Q3521" i="1"/>
  <c r="U3521" i="1" s="1" a="1"/>
  <c r="U3521" i="1" s="1"/>
  <c r="Q3522" i="1"/>
  <c r="U3522" i="1" s="1" a="1"/>
  <c r="U3522" i="1" s="1"/>
  <c r="Q3523" i="1"/>
  <c r="U3523" i="1" s="1" a="1"/>
  <c r="U3523" i="1" s="1"/>
  <c r="Q3524" i="1"/>
  <c r="U3524" i="1" s="1" a="1"/>
  <c r="U3524" i="1" s="1"/>
  <c r="Q3525" i="1"/>
  <c r="U3525" i="1" s="1" a="1"/>
  <c r="U3525" i="1" s="1"/>
  <c r="Q3526" i="1"/>
  <c r="U3526" i="1" s="1" a="1"/>
  <c r="U3526" i="1" s="1"/>
  <c r="Q3527" i="1"/>
  <c r="U3527" i="1" s="1" a="1"/>
  <c r="U3527" i="1" s="1"/>
  <c r="Q3528" i="1"/>
  <c r="U3528" i="1" s="1" a="1"/>
  <c r="U3528" i="1" s="1"/>
  <c r="Q3529" i="1"/>
  <c r="U3529" i="1" s="1" a="1"/>
  <c r="U3529" i="1" s="1"/>
  <c r="Q3530" i="1"/>
  <c r="U3530" i="1" s="1" a="1"/>
  <c r="U3530" i="1" s="1"/>
  <c r="Q3531" i="1"/>
  <c r="U3531" i="1" s="1" a="1"/>
  <c r="U3531" i="1" s="1"/>
  <c r="Q3532" i="1"/>
  <c r="U3532" i="1" s="1" a="1"/>
  <c r="U3532" i="1" s="1"/>
  <c r="Q3533" i="1"/>
  <c r="U3533" i="1" s="1" a="1"/>
  <c r="U3533" i="1" s="1"/>
  <c r="Q3534" i="1"/>
  <c r="U3534" i="1" s="1" a="1"/>
  <c r="U3534" i="1" s="1"/>
  <c r="Q3535" i="1"/>
  <c r="U3535" i="1" s="1" a="1"/>
  <c r="U3535" i="1" s="1"/>
  <c r="Q3536" i="1"/>
  <c r="U3536" i="1" s="1" a="1"/>
  <c r="U3536" i="1" s="1"/>
  <c r="Q3537" i="1"/>
  <c r="U3537" i="1" s="1" a="1"/>
  <c r="U3537" i="1" s="1"/>
  <c r="Q3538" i="1"/>
  <c r="U3538" i="1" s="1" a="1"/>
  <c r="U3538" i="1" s="1"/>
  <c r="Q3539" i="1"/>
  <c r="U3539" i="1" s="1" a="1"/>
  <c r="U3539" i="1" s="1"/>
  <c r="Q3540" i="1"/>
  <c r="U3540" i="1" s="1" a="1"/>
  <c r="U3540" i="1" s="1"/>
  <c r="Q3541" i="1"/>
  <c r="U3541" i="1" s="1" a="1"/>
  <c r="U3541" i="1" s="1"/>
  <c r="Q3542" i="1"/>
  <c r="U3542" i="1" s="1" a="1"/>
  <c r="U3542" i="1" s="1"/>
  <c r="Q3543" i="1"/>
  <c r="U3543" i="1" s="1" a="1"/>
  <c r="U3543" i="1" s="1"/>
  <c r="Q3544" i="1"/>
  <c r="U3544" i="1" s="1" a="1"/>
  <c r="U3544" i="1" s="1"/>
  <c r="Q3545" i="1"/>
  <c r="U3545" i="1" s="1" a="1"/>
  <c r="U3545" i="1" s="1"/>
  <c r="Q3546" i="1"/>
  <c r="U3546" i="1" s="1" a="1"/>
  <c r="U3546" i="1" s="1"/>
  <c r="Q3547" i="1"/>
  <c r="U3547" i="1" s="1" a="1"/>
  <c r="U3547" i="1" s="1"/>
  <c r="Q3548" i="1"/>
  <c r="U3548" i="1" s="1" a="1"/>
  <c r="U3548" i="1" s="1"/>
  <c r="Q3549" i="1"/>
  <c r="U3549" i="1" s="1" a="1"/>
  <c r="U3549" i="1" s="1"/>
  <c r="Q3550" i="1"/>
  <c r="U3550" i="1" s="1" a="1"/>
  <c r="U3550" i="1" s="1"/>
  <c r="Q3551" i="1"/>
  <c r="U3551" i="1" s="1" a="1"/>
  <c r="U3551" i="1" s="1"/>
  <c r="Q3552" i="1"/>
  <c r="U3552" i="1" s="1" a="1"/>
  <c r="U3552" i="1" s="1"/>
  <c r="Q3553" i="1"/>
  <c r="U3553" i="1" s="1" a="1"/>
  <c r="U3553" i="1" s="1"/>
  <c r="Q3554" i="1"/>
  <c r="U3554" i="1" s="1" a="1"/>
  <c r="U3554" i="1" s="1"/>
  <c r="Q3555" i="1"/>
  <c r="U3555" i="1" s="1" a="1"/>
  <c r="U3555" i="1" s="1"/>
  <c r="Q3556" i="1"/>
  <c r="U3556" i="1" s="1" a="1"/>
  <c r="U3556" i="1" s="1"/>
  <c r="Q3557" i="1"/>
  <c r="U3557" i="1" s="1" a="1"/>
  <c r="U3557" i="1" s="1"/>
  <c r="Q3558" i="1"/>
  <c r="U3558" i="1" s="1" a="1"/>
  <c r="U3558" i="1" s="1"/>
  <c r="Q3559" i="1"/>
  <c r="U3559" i="1" s="1" a="1"/>
  <c r="U3559" i="1" s="1"/>
  <c r="Q3560" i="1"/>
  <c r="U3560" i="1" s="1" a="1"/>
  <c r="U3560" i="1" s="1"/>
  <c r="Q3561" i="1"/>
  <c r="U3561" i="1" s="1" a="1"/>
  <c r="U3561" i="1" s="1"/>
  <c r="Q3562" i="1"/>
  <c r="U3562" i="1" s="1" a="1"/>
  <c r="U3562" i="1" s="1"/>
  <c r="Q3563" i="1"/>
  <c r="U3563" i="1" s="1" a="1"/>
  <c r="U3563" i="1" s="1"/>
  <c r="Q3564" i="1"/>
  <c r="U3564" i="1" s="1" a="1"/>
  <c r="U3564" i="1" s="1"/>
  <c r="Q3565" i="1"/>
  <c r="U3565" i="1" s="1" a="1"/>
  <c r="U3565" i="1" s="1"/>
  <c r="Q3566" i="1"/>
  <c r="U3566" i="1" s="1" a="1"/>
  <c r="U3566" i="1" s="1"/>
  <c r="Q3567" i="1"/>
  <c r="U3567" i="1" s="1" a="1"/>
  <c r="U3567" i="1" s="1"/>
  <c r="Q3568" i="1"/>
  <c r="U3568" i="1" s="1" a="1"/>
  <c r="U3568" i="1" s="1"/>
  <c r="Q3569" i="1"/>
  <c r="U3569" i="1" s="1" a="1"/>
  <c r="U3569" i="1" s="1"/>
  <c r="Q3570" i="1"/>
  <c r="U3570" i="1" s="1" a="1"/>
  <c r="U3570" i="1" s="1"/>
  <c r="Q3571" i="1"/>
  <c r="U3571" i="1" s="1" a="1"/>
  <c r="U3571" i="1" s="1"/>
  <c r="Q3572" i="1"/>
  <c r="U3572" i="1" s="1" a="1"/>
  <c r="U3572" i="1" s="1"/>
  <c r="Q3573" i="1"/>
  <c r="U3573" i="1" s="1" a="1"/>
  <c r="U3573" i="1" s="1"/>
  <c r="Q3574" i="1"/>
  <c r="U3574" i="1" s="1" a="1"/>
  <c r="U3574" i="1" s="1"/>
  <c r="Q3575" i="1"/>
  <c r="U3575" i="1" s="1" a="1"/>
  <c r="U3575" i="1" s="1"/>
  <c r="Q3576" i="1"/>
  <c r="U3576" i="1" s="1" a="1"/>
  <c r="U3576" i="1" s="1"/>
  <c r="Q3577" i="1"/>
  <c r="U3577" i="1" s="1" a="1"/>
  <c r="U3577" i="1" s="1"/>
  <c r="Q3578" i="1"/>
  <c r="U3578" i="1" s="1" a="1"/>
  <c r="U3578" i="1" s="1"/>
  <c r="Q3579" i="1"/>
  <c r="U3579" i="1" s="1" a="1"/>
  <c r="U3579" i="1" s="1"/>
  <c r="Q3580" i="1"/>
  <c r="U3580" i="1" s="1" a="1"/>
  <c r="U3580" i="1" s="1"/>
  <c r="Q3581" i="1"/>
  <c r="U3581" i="1" s="1" a="1"/>
  <c r="U3581" i="1" s="1"/>
  <c r="Q3582" i="1"/>
  <c r="U3582" i="1" s="1" a="1"/>
  <c r="U3582" i="1" s="1"/>
  <c r="Q3583" i="1"/>
  <c r="U3583" i="1" s="1" a="1"/>
  <c r="U3583" i="1" s="1"/>
  <c r="Q3584" i="1"/>
  <c r="U3584" i="1" s="1" a="1"/>
  <c r="U3584" i="1" s="1"/>
  <c r="Q3585" i="1"/>
  <c r="U3585" i="1" s="1" a="1"/>
  <c r="U3585" i="1" s="1"/>
  <c r="Q3586" i="1"/>
  <c r="U3586" i="1" s="1" a="1"/>
  <c r="U3586" i="1" s="1"/>
  <c r="Q3587" i="1"/>
  <c r="U3587" i="1" s="1" a="1"/>
  <c r="U3587" i="1" s="1"/>
  <c r="Q3588" i="1"/>
  <c r="U3588" i="1" s="1" a="1"/>
  <c r="U3588" i="1" s="1"/>
  <c r="Q3589" i="1"/>
  <c r="U3589" i="1" s="1" a="1"/>
  <c r="U3589" i="1" s="1"/>
  <c r="Q3590" i="1"/>
  <c r="U3590" i="1" s="1" a="1"/>
  <c r="U3590" i="1" s="1"/>
  <c r="Q3591" i="1"/>
  <c r="U3591" i="1" s="1" a="1"/>
  <c r="U3591" i="1" s="1"/>
  <c r="Q3592" i="1"/>
  <c r="U3592" i="1" s="1" a="1"/>
  <c r="U3592" i="1" s="1"/>
  <c r="Q3593" i="1"/>
  <c r="U3593" i="1" s="1" a="1"/>
  <c r="U3593" i="1" s="1"/>
  <c r="Q3594" i="1"/>
  <c r="U3594" i="1" s="1" a="1"/>
  <c r="U3594" i="1" s="1"/>
  <c r="Q3595" i="1"/>
  <c r="U3595" i="1" s="1" a="1"/>
  <c r="U3595" i="1" s="1"/>
  <c r="Q3596" i="1"/>
  <c r="U3596" i="1" s="1" a="1"/>
  <c r="U3596" i="1" s="1"/>
  <c r="Q3597" i="1"/>
  <c r="U3597" i="1" s="1" a="1"/>
  <c r="U3597" i="1" s="1"/>
  <c r="Q3598" i="1"/>
  <c r="U3598" i="1" s="1" a="1"/>
  <c r="U3598" i="1" s="1"/>
  <c r="Q3599" i="1"/>
  <c r="U3599" i="1" s="1" a="1"/>
  <c r="U3599" i="1" s="1"/>
  <c r="Q3600" i="1"/>
  <c r="U3600" i="1" s="1" a="1"/>
  <c r="U3600" i="1" s="1"/>
  <c r="Q3601" i="1"/>
  <c r="U3601" i="1" s="1" a="1"/>
  <c r="U3601" i="1" s="1"/>
  <c r="Q3602" i="1"/>
  <c r="U3602" i="1" s="1" a="1"/>
  <c r="U3602" i="1" s="1"/>
  <c r="Q3603" i="1"/>
  <c r="U3603" i="1" s="1" a="1"/>
  <c r="U3603" i="1" s="1"/>
  <c r="Q3604" i="1"/>
  <c r="U3604" i="1" s="1" a="1"/>
  <c r="U3604" i="1" s="1"/>
  <c r="Q3605" i="1"/>
  <c r="U3605" i="1" s="1" a="1"/>
  <c r="U3605" i="1" s="1"/>
  <c r="Q3606" i="1"/>
  <c r="U3606" i="1" s="1" a="1"/>
  <c r="U3606" i="1" s="1"/>
  <c r="Q3607" i="1"/>
  <c r="U3607" i="1" s="1" a="1"/>
  <c r="U3607" i="1" s="1"/>
  <c r="Q3608" i="1"/>
  <c r="U3608" i="1" s="1" a="1"/>
  <c r="U3608" i="1" s="1"/>
  <c r="Q3609" i="1"/>
  <c r="U3609" i="1" s="1" a="1"/>
  <c r="U3609" i="1" s="1"/>
  <c r="Q3610" i="1"/>
  <c r="U3610" i="1" s="1" a="1"/>
  <c r="U3610" i="1" s="1"/>
  <c r="Q3611" i="1"/>
  <c r="U3611" i="1" s="1" a="1"/>
  <c r="U3611" i="1" s="1"/>
  <c r="Q3612" i="1"/>
  <c r="U3612" i="1" s="1" a="1"/>
  <c r="U3612" i="1" s="1"/>
  <c r="Q3613" i="1"/>
  <c r="U3613" i="1" s="1" a="1"/>
  <c r="U3613" i="1" s="1"/>
  <c r="Q3614" i="1"/>
  <c r="U3614" i="1" s="1" a="1"/>
  <c r="U3614" i="1" s="1"/>
  <c r="Q3615" i="1"/>
  <c r="U3615" i="1" s="1" a="1"/>
  <c r="U3615" i="1" s="1"/>
  <c r="Q3616" i="1"/>
  <c r="U3616" i="1" s="1" a="1"/>
  <c r="U3616" i="1" s="1"/>
  <c r="Q3617" i="1"/>
  <c r="U3617" i="1" s="1" a="1"/>
  <c r="U3617" i="1" s="1"/>
  <c r="Q3618" i="1"/>
  <c r="U3618" i="1" s="1" a="1"/>
  <c r="U3618" i="1" s="1"/>
  <c r="Q3619" i="1"/>
  <c r="U3619" i="1" s="1" a="1"/>
  <c r="U3619" i="1" s="1"/>
  <c r="Q3620" i="1"/>
  <c r="U3620" i="1" s="1" a="1"/>
  <c r="U3620" i="1" s="1"/>
  <c r="Q3621" i="1"/>
  <c r="U3621" i="1" s="1" a="1"/>
  <c r="U3621" i="1" s="1"/>
  <c r="Q3622" i="1"/>
  <c r="U3622" i="1" s="1" a="1"/>
  <c r="U3622" i="1" s="1"/>
  <c r="Q3623" i="1"/>
  <c r="U3623" i="1" s="1" a="1"/>
  <c r="U3623" i="1" s="1"/>
  <c r="Q3624" i="1"/>
  <c r="U3624" i="1" s="1" a="1"/>
  <c r="U3624" i="1" s="1"/>
  <c r="Q3625" i="1"/>
  <c r="U3625" i="1" s="1" a="1"/>
  <c r="U3625" i="1" s="1"/>
  <c r="Q3626" i="1"/>
  <c r="U3626" i="1" s="1" a="1"/>
  <c r="U3626" i="1" s="1"/>
  <c r="Q3627" i="1"/>
  <c r="U3627" i="1" s="1" a="1"/>
  <c r="U3627" i="1" s="1"/>
  <c r="Q3628" i="1"/>
  <c r="U3628" i="1" s="1" a="1"/>
  <c r="U3628" i="1" s="1"/>
  <c r="Q3629" i="1"/>
  <c r="U3629" i="1" s="1" a="1"/>
  <c r="U3629" i="1" s="1"/>
  <c r="Q3630" i="1"/>
  <c r="U3630" i="1" s="1" a="1"/>
  <c r="U3630" i="1" s="1"/>
  <c r="Q3631" i="1"/>
  <c r="U3631" i="1" s="1" a="1"/>
  <c r="U3631" i="1" s="1"/>
  <c r="Q3632" i="1"/>
  <c r="U3632" i="1" s="1" a="1"/>
  <c r="U3632" i="1" s="1"/>
  <c r="Q3633" i="1"/>
  <c r="U3633" i="1" s="1" a="1"/>
  <c r="U3633" i="1" s="1"/>
  <c r="Q3634" i="1"/>
  <c r="U3634" i="1" s="1" a="1"/>
  <c r="U3634" i="1" s="1"/>
  <c r="Q3635" i="1"/>
  <c r="U3635" i="1" s="1" a="1"/>
  <c r="U3635" i="1" s="1"/>
  <c r="Q3636" i="1"/>
  <c r="U3636" i="1" s="1" a="1"/>
  <c r="U3636" i="1" s="1"/>
  <c r="Q3637" i="1"/>
  <c r="U3637" i="1" s="1" a="1"/>
  <c r="U3637" i="1" s="1"/>
  <c r="Q3638" i="1"/>
  <c r="U3638" i="1" s="1" a="1"/>
  <c r="U3638" i="1" s="1"/>
  <c r="Q3639" i="1"/>
  <c r="U3639" i="1" s="1" a="1"/>
  <c r="U3639" i="1" s="1"/>
  <c r="Q3640" i="1"/>
  <c r="U3640" i="1" s="1" a="1"/>
  <c r="U3640" i="1" s="1"/>
  <c r="Q3641" i="1"/>
  <c r="U3641" i="1" s="1" a="1"/>
  <c r="U3641" i="1" s="1"/>
  <c r="Q3642" i="1"/>
  <c r="U3642" i="1" s="1" a="1"/>
  <c r="U3642" i="1" s="1"/>
  <c r="Q3643" i="1"/>
  <c r="U3643" i="1" s="1" a="1"/>
  <c r="U3643" i="1" s="1"/>
  <c r="Q3644" i="1"/>
  <c r="U3644" i="1" s="1" a="1"/>
  <c r="U3644" i="1" s="1"/>
  <c r="Q3645" i="1"/>
  <c r="U3645" i="1" s="1" a="1"/>
  <c r="U3645" i="1" s="1"/>
  <c r="Q3646" i="1"/>
  <c r="U3646" i="1" s="1" a="1"/>
  <c r="U3646" i="1" s="1"/>
  <c r="Q3647" i="1"/>
  <c r="U3647" i="1" s="1" a="1"/>
  <c r="U3647" i="1" s="1"/>
  <c r="Q3648" i="1"/>
  <c r="U3648" i="1" s="1" a="1"/>
  <c r="U3648" i="1" s="1"/>
  <c r="Q3649" i="1"/>
  <c r="U3649" i="1" s="1" a="1"/>
  <c r="U3649" i="1" s="1"/>
  <c r="Q3650" i="1"/>
  <c r="U3650" i="1" s="1" a="1"/>
  <c r="U3650" i="1" s="1"/>
  <c r="Q3651" i="1"/>
  <c r="U3651" i="1" s="1" a="1"/>
  <c r="U3651" i="1" s="1"/>
  <c r="Q3652" i="1"/>
  <c r="U3652" i="1" s="1" a="1"/>
  <c r="U3652" i="1" s="1"/>
  <c r="Q3653" i="1"/>
  <c r="U3653" i="1" s="1" a="1"/>
  <c r="U3653" i="1" s="1"/>
  <c r="Q3654" i="1"/>
  <c r="U3654" i="1" s="1" a="1"/>
  <c r="U3654" i="1" s="1"/>
  <c r="Q3655" i="1"/>
  <c r="U3655" i="1" s="1" a="1"/>
  <c r="U3655" i="1" s="1"/>
  <c r="Q3656" i="1"/>
  <c r="U3656" i="1" s="1" a="1"/>
  <c r="U3656" i="1" s="1"/>
  <c r="Q3657" i="1"/>
  <c r="U3657" i="1" s="1" a="1"/>
  <c r="U3657" i="1" s="1"/>
  <c r="Q3658" i="1"/>
  <c r="U3658" i="1" s="1" a="1"/>
  <c r="U3658" i="1" s="1"/>
  <c r="Q3659" i="1"/>
  <c r="U3659" i="1" s="1" a="1"/>
  <c r="U3659" i="1" s="1"/>
  <c r="Q3660" i="1"/>
  <c r="U3660" i="1" s="1" a="1"/>
  <c r="U3660" i="1" s="1"/>
  <c r="Q3661" i="1"/>
  <c r="U3661" i="1" s="1" a="1"/>
  <c r="U3661" i="1" s="1"/>
  <c r="Q3662" i="1"/>
  <c r="U3662" i="1" s="1" a="1"/>
  <c r="U3662" i="1" s="1"/>
  <c r="Q3663" i="1"/>
  <c r="U3663" i="1" s="1" a="1"/>
  <c r="U3663" i="1" s="1"/>
  <c r="Q3664" i="1"/>
  <c r="U3664" i="1" s="1" a="1"/>
  <c r="U3664" i="1" s="1"/>
  <c r="Q3665" i="1"/>
  <c r="U3665" i="1" s="1" a="1"/>
  <c r="U3665" i="1" s="1"/>
  <c r="Q3666" i="1"/>
  <c r="U3666" i="1" s="1" a="1"/>
  <c r="U3666" i="1" s="1"/>
  <c r="Q3667" i="1"/>
  <c r="U3667" i="1" s="1" a="1"/>
  <c r="U3667" i="1" s="1"/>
  <c r="Q3668" i="1"/>
  <c r="U3668" i="1" s="1" a="1"/>
  <c r="U3668" i="1" s="1"/>
  <c r="Q3669" i="1"/>
  <c r="U3669" i="1" s="1" a="1"/>
  <c r="U3669" i="1" s="1"/>
  <c r="Q3670" i="1"/>
  <c r="U3670" i="1" s="1" a="1"/>
  <c r="U3670" i="1" s="1"/>
  <c r="Q3671" i="1"/>
  <c r="U3671" i="1" s="1" a="1"/>
  <c r="U3671" i="1" s="1"/>
  <c r="Q3672" i="1"/>
  <c r="U3672" i="1" s="1" a="1"/>
  <c r="U3672" i="1" s="1"/>
  <c r="Q3673" i="1"/>
  <c r="U3673" i="1" s="1" a="1"/>
  <c r="U3673" i="1" s="1"/>
  <c r="Q3674" i="1"/>
  <c r="U3674" i="1" s="1" a="1"/>
  <c r="U3674" i="1" s="1"/>
  <c r="Q3675" i="1"/>
  <c r="U3675" i="1" s="1" a="1"/>
  <c r="U3675" i="1" s="1"/>
  <c r="Q3676" i="1"/>
  <c r="U3676" i="1" s="1" a="1"/>
  <c r="U3676" i="1" s="1"/>
  <c r="Q3677" i="1"/>
  <c r="U3677" i="1" s="1" a="1"/>
  <c r="U3677" i="1" s="1"/>
  <c r="Q3678" i="1"/>
  <c r="U3678" i="1" s="1" a="1"/>
  <c r="U3678" i="1" s="1"/>
  <c r="Q3679" i="1"/>
  <c r="U3679" i="1" s="1" a="1"/>
  <c r="U3679" i="1" s="1"/>
  <c r="Q3680" i="1"/>
  <c r="U3680" i="1" s="1" a="1"/>
  <c r="U3680" i="1" s="1"/>
  <c r="Q3681" i="1"/>
  <c r="U3681" i="1" s="1" a="1"/>
  <c r="U3681" i="1" s="1"/>
  <c r="Q3682" i="1"/>
  <c r="U3682" i="1" s="1" a="1"/>
  <c r="U3682" i="1" s="1"/>
  <c r="Q3683" i="1"/>
  <c r="U3683" i="1" s="1" a="1"/>
  <c r="U3683" i="1" s="1"/>
  <c r="Q3684" i="1"/>
  <c r="U3684" i="1" s="1" a="1"/>
  <c r="U3684" i="1" s="1"/>
  <c r="Q3685" i="1"/>
  <c r="U3685" i="1" s="1" a="1"/>
  <c r="U3685" i="1" s="1"/>
  <c r="Q3686" i="1"/>
  <c r="U3686" i="1" s="1" a="1"/>
  <c r="U3686" i="1" s="1"/>
  <c r="Q3687" i="1"/>
  <c r="U3687" i="1" s="1" a="1"/>
  <c r="U3687" i="1" s="1"/>
  <c r="Q3688" i="1"/>
  <c r="U3688" i="1" s="1" a="1"/>
  <c r="U3688" i="1" s="1"/>
  <c r="Q3689" i="1"/>
  <c r="U3689" i="1" s="1" a="1"/>
  <c r="U3689" i="1" s="1"/>
  <c r="Q3690" i="1"/>
  <c r="U3690" i="1" s="1" a="1"/>
  <c r="U3690" i="1" s="1"/>
  <c r="Q3691" i="1"/>
  <c r="U3691" i="1" s="1" a="1"/>
  <c r="U3691" i="1" s="1"/>
  <c r="Q3692" i="1"/>
  <c r="U3692" i="1" s="1" a="1"/>
  <c r="U3692" i="1" s="1"/>
  <c r="Q3693" i="1"/>
  <c r="U3693" i="1" s="1" a="1"/>
  <c r="U3693" i="1" s="1"/>
  <c r="Q3694" i="1"/>
  <c r="U3694" i="1" s="1" a="1"/>
  <c r="U3694" i="1" s="1"/>
  <c r="Q3695" i="1"/>
  <c r="U3695" i="1" s="1" a="1"/>
  <c r="U3695" i="1" s="1"/>
  <c r="Q3696" i="1"/>
  <c r="U3696" i="1" s="1" a="1"/>
  <c r="U3696" i="1" s="1"/>
  <c r="Q3697" i="1"/>
  <c r="U3697" i="1" s="1" a="1"/>
  <c r="U3697" i="1" s="1"/>
  <c r="Q3698" i="1"/>
  <c r="U3698" i="1" s="1" a="1"/>
  <c r="U3698" i="1" s="1"/>
  <c r="Q3699" i="1"/>
  <c r="U3699" i="1" s="1" a="1"/>
  <c r="U3699" i="1" s="1"/>
  <c r="Q3700" i="1"/>
  <c r="U3700" i="1" s="1" a="1"/>
  <c r="U3700" i="1" s="1"/>
  <c r="Q3701" i="1"/>
  <c r="U3701" i="1" s="1" a="1"/>
  <c r="U3701" i="1" s="1"/>
  <c r="Q3702" i="1"/>
  <c r="U3702" i="1" s="1" a="1"/>
  <c r="U3702" i="1" s="1"/>
  <c r="Q3703" i="1"/>
  <c r="U3703" i="1" s="1" a="1"/>
  <c r="U3703" i="1" s="1"/>
  <c r="Q3704" i="1"/>
  <c r="U3704" i="1" s="1" a="1"/>
  <c r="U3704" i="1" s="1"/>
  <c r="Q3705" i="1"/>
  <c r="U3705" i="1" s="1" a="1"/>
  <c r="U3705" i="1" s="1"/>
  <c r="Q3706" i="1"/>
  <c r="U3706" i="1" s="1" a="1"/>
  <c r="U3706" i="1" s="1"/>
  <c r="Q3707" i="1"/>
  <c r="U3707" i="1" s="1" a="1"/>
  <c r="U3707" i="1" s="1"/>
  <c r="Q3708" i="1"/>
  <c r="U3708" i="1" s="1" a="1"/>
  <c r="U3708" i="1" s="1"/>
  <c r="Q3709" i="1"/>
  <c r="U3709" i="1" s="1" a="1"/>
  <c r="U3709" i="1" s="1"/>
  <c r="Q3710" i="1"/>
  <c r="U3710" i="1" s="1" a="1"/>
  <c r="U3710" i="1" s="1"/>
  <c r="Q3711" i="1"/>
  <c r="U3711" i="1" s="1" a="1"/>
  <c r="U3711" i="1" s="1"/>
  <c r="Q3712" i="1"/>
  <c r="U3712" i="1" s="1" a="1"/>
  <c r="U3712" i="1" s="1"/>
  <c r="Q3713" i="1"/>
  <c r="U3713" i="1" s="1" a="1"/>
  <c r="U3713" i="1" s="1"/>
  <c r="Q3714" i="1"/>
  <c r="U3714" i="1" s="1" a="1"/>
  <c r="U3714" i="1" s="1"/>
  <c r="Q3715" i="1"/>
  <c r="U3715" i="1" s="1" a="1"/>
  <c r="U3715" i="1" s="1"/>
  <c r="Q3716" i="1"/>
  <c r="U3716" i="1" s="1" a="1"/>
  <c r="U3716" i="1" s="1"/>
  <c r="Q3717" i="1"/>
  <c r="U3717" i="1" s="1" a="1"/>
  <c r="U3717" i="1" s="1"/>
  <c r="Q3718" i="1"/>
  <c r="U3718" i="1" s="1" a="1"/>
  <c r="U3718" i="1" s="1"/>
  <c r="Q3719" i="1"/>
  <c r="U3719" i="1" s="1" a="1"/>
  <c r="U3719" i="1" s="1"/>
  <c r="Q3720" i="1"/>
  <c r="U3720" i="1" s="1" a="1"/>
  <c r="U3720" i="1" s="1"/>
  <c r="Q3721" i="1"/>
  <c r="U3721" i="1" s="1" a="1"/>
  <c r="U3721" i="1" s="1"/>
  <c r="Q3722" i="1"/>
  <c r="U3722" i="1" s="1" a="1"/>
  <c r="U3722" i="1" s="1"/>
  <c r="Q3723" i="1"/>
  <c r="U3723" i="1" s="1" a="1"/>
  <c r="U3723" i="1" s="1"/>
  <c r="Q3724" i="1"/>
  <c r="U3724" i="1" s="1" a="1"/>
  <c r="U3724" i="1" s="1"/>
  <c r="Q3725" i="1"/>
  <c r="U3725" i="1" s="1" a="1"/>
  <c r="U3725" i="1" s="1"/>
  <c r="Q3726" i="1"/>
  <c r="U3726" i="1" s="1" a="1"/>
  <c r="U3726" i="1" s="1"/>
  <c r="Q3727" i="1"/>
  <c r="U3727" i="1" s="1" a="1"/>
  <c r="U3727" i="1" s="1"/>
  <c r="Q3728" i="1"/>
  <c r="U3728" i="1" s="1" a="1"/>
  <c r="U3728" i="1" s="1"/>
  <c r="Q3729" i="1"/>
  <c r="U3729" i="1" s="1" a="1"/>
  <c r="U3729" i="1" s="1"/>
  <c r="Q3730" i="1"/>
  <c r="U3730" i="1" s="1" a="1"/>
  <c r="U3730" i="1" s="1"/>
  <c r="Q3731" i="1"/>
  <c r="U3731" i="1" s="1" a="1"/>
  <c r="U3731" i="1" s="1"/>
  <c r="Q3732" i="1"/>
  <c r="U3732" i="1" s="1" a="1"/>
  <c r="U3732" i="1" s="1"/>
  <c r="Q3733" i="1"/>
  <c r="U3733" i="1" s="1" a="1"/>
  <c r="U3733" i="1" s="1"/>
  <c r="Q3734" i="1"/>
  <c r="U3734" i="1" s="1" a="1"/>
  <c r="U3734" i="1" s="1"/>
  <c r="Q3735" i="1"/>
  <c r="U3735" i="1" s="1" a="1"/>
  <c r="U3735" i="1" s="1"/>
  <c r="Q3736" i="1"/>
  <c r="U3736" i="1" s="1" a="1"/>
  <c r="U3736" i="1" s="1"/>
  <c r="Q3737" i="1"/>
  <c r="U3737" i="1" s="1" a="1"/>
  <c r="U3737" i="1" s="1"/>
  <c r="Q3738" i="1"/>
  <c r="U3738" i="1" s="1" a="1"/>
  <c r="U3738" i="1" s="1"/>
  <c r="Q3739" i="1"/>
  <c r="U3739" i="1" s="1" a="1"/>
  <c r="U3739" i="1" s="1"/>
  <c r="Q3740" i="1"/>
  <c r="U3740" i="1" s="1" a="1"/>
  <c r="U3740" i="1" s="1"/>
  <c r="Q3741" i="1"/>
  <c r="U3741" i="1" s="1" a="1"/>
  <c r="U3741" i="1" s="1"/>
  <c r="Q3742" i="1"/>
  <c r="U3742" i="1" s="1" a="1"/>
  <c r="U3742" i="1" s="1"/>
  <c r="Q3743" i="1"/>
  <c r="U3743" i="1" s="1" a="1"/>
  <c r="U3743" i="1" s="1"/>
  <c r="Q3744" i="1"/>
  <c r="U3744" i="1" s="1" a="1"/>
  <c r="U3744" i="1" s="1"/>
  <c r="Q3745" i="1"/>
  <c r="U3745" i="1" s="1" a="1"/>
  <c r="U3745" i="1" s="1"/>
  <c r="Q3746" i="1"/>
  <c r="U3746" i="1" s="1" a="1"/>
  <c r="U3746" i="1" s="1"/>
  <c r="Q3747" i="1"/>
  <c r="U3747" i="1" s="1" a="1"/>
  <c r="U3747" i="1" s="1"/>
  <c r="Q3748" i="1"/>
  <c r="U3748" i="1" s="1" a="1"/>
  <c r="U3748" i="1" s="1"/>
  <c r="Q3749" i="1"/>
  <c r="U3749" i="1" s="1" a="1"/>
  <c r="U3749" i="1" s="1"/>
  <c r="Q3750" i="1"/>
  <c r="U3750" i="1" s="1" a="1"/>
  <c r="U3750" i="1" s="1"/>
  <c r="Q3751" i="1"/>
  <c r="U3751" i="1" s="1" a="1"/>
  <c r="U3751" i="1" s="1"/>
  <c r="Q3752" i="1"/>
  <c r="U3752" i="1" s="1" a="1"/>
  <c r="U3752" i="1" s="1"/>
  <c r="Q3753" i="1"/>
  <c r="U3753" i="1" s="1" a="1"/>
  <c r="U3753" i="1" s="1"/>
  <c r="Q3754" i="1"/>
  <c r="U3754" i="1" s="1" a="1"/>
  <c r="U3754" i="1" s="1"/>
  <c r="Q3755" i="1"/>
  <c r="U3755" i="1" s="1" a="1"/>
  <c r="U3755" i="1" s="1"/>
  <c r="Q3756" i="1"/>
  <c r="U3756" i="1" s="1" a="1"/>
  <c r="U3756" i="1" s="1"/>
  <c r="Q3757" i="1"/>
  <c r="U3757" i="1" s="1" a="1"/>
  <c r="U3757" i="1" s="1"/>
  <c r="Q3758" i="1"/>
  <c r="U3758" i="1" s="1" a="1"/>
  <c r="U3758" i="1" s="1"/>
  <c r="Q3759" i="1"/>
  <c r="U3759" i="1" s="1" a="1"/>
  <c r="U3759" i="1" s="1"/>
  <c r="Q3760" i="1"/>
  <c r="U3760" i="1" s="1" a="1"/>
  <c r="U3760" i="1" s="1"/>
  <c r="Q3761" i="1"/>
  <c r="U3761" i="1" s="1" a="1"/>
  <c r="U3761" i="1" s="1"/>
  <c r="Q3762" i="1"/>
  <c r="U3762" i="1" s="1" a="1"/>
  <c r="U3762" i="1" s="1"/>
  <c r="Q3763" i="1"/>
  <c r="U3763" i="1" s="1" a="1"/>
  <c r="U3763" i="1" s="1"/>
  <c r="Q3764" i="1"/>
  <c r="U3764" i="1" s="1" a="1"/>
  <c r="U3764" i="1" s="1"/>
  <c r="Q3765" i="1"/>
  <c r="U3765" i="1" s="1" a="1"/>
  <c r="U3765" i="1" s="1"/>
  <c r="Q3766" i="1"/>
  <c r="U3766" i="1" s="1" a="1"/>
  <c r="U3766" i="1" s="1"/>
  <c r="Q3767" i="1"/>
  <c r="U3767" i="1" s="1" a="1"/>
  <c r="U3767" i="1" s="1"/>
  <c r="Q3768" i="1"/>
  <c r="U3768" i="1" s="1" a="1"/>
  <c r="U3768" i="1" s="1"/>
  <c r="Q3769" i="1"/>
  <c r="U3769" i="1" s="1" a="1"/>
  <c r="U3769" i="1" s="1"/>
  <c r="Q3770" i="1"/>
  <c r="U3770" i="1" s="1" a="1"/>
  <c r="U3770" i="1" s="1"/>
  <c r="Q3771" i="1"/>
  <c r="U3771" i="1" s="1" a="1"/>
  <c r="U3771" i="1" s="1"/>
  <c r="Q3772" i="1"/>
  <c r="U3772" i="1" s="1" a="1"/>
  <c r="U3772" i="1" s="1"/>
  <c r="Q3773" i="1"/>
  <c r="U3773" i="1" s="1" a="1"/>
  <c r="U3773" i="1" s="1"/>
  <c r="Q3774" i="1"/>
  <c r="U3774" i="1" s="1" a="1"/>
  <c r="U3774" i="1" s="1"/>
  <c r="Q3775" i="1"/>
  <c r="U3775" i="1" s="1" a="1"/>
  <c r="U3775" i="1" s="1"/>
  <c r="Q3776" i="1"/>
  <c r="U3776" i="1" s="1" a="1"/>
  <c r="U3776" i="1" s="1"/>
  <c r="Q3777" i="1"/>
  <c r="U3777" i="1" s="1" a="1"/>
  <c r="U3777" i="1" s="1"/>
  <c r="Q3778" i="1"/>
  <c r="U3778" i="1" s="1" a="1"/>
  <c r="U3778" i="1" s="1"/>
  <c r="Q3779" i="1"/>
  <c r="U3779" i="1" s="1" a="1"/>
  <c r="U3779" i="1" s="1"/>
  <c r="Q3780" i="1"/>
  <c r="U3780" i="1" s="1" a="1"/>
  <c r="U3780" i="1" s="1"/>
  <c r="Q3781" i="1"/>
  <c r="U3781" i="1" s="1" a="1"/>
  <c r="U3781" i="1" s="1"/>
  <c r="Q3782" i="1"/>
  <c r="U3782" i="1" s="1" a="1"/>
  <c r="U3782" i="1" s="1"/>
  <c r="Q3783" i="1"/>
  <c r="U3783" i="1" s="1" a="1"/>
  <c r="U3783" i="1" s="1"/>
  <c r="Q3784" i="1"/>
  <c r="U3784" i="1" s="1" a="1"/>
  <c r="U3784" i="1" s="1"/>
  <c r="Q3785" i="1"/>
  <c r="U3785" i="1" s="1" a="1"/>
  <c r="U3785" i="1" s="1"/>
  <c r="Q3786" i="1"/>
  <c r="U3786" i="1" s="1" a="1"/>
  <c r="U3786" i="1" s="1"/>
  <c r="Q3787" i="1"/>
  <c r="U3787" i="1" s="1" a="1"/>
  <c r="U3787" i="1" s="1"/>
  <c r="Q3788" i="1"/>
  <c r="U3788" i="1" s="1" a="1"/>
  <c r="U3788" i="1" s="1"/>
  <c r="Q3789" i="1"/>
  <c r="U3789" i="1" s="1" a="1"/>
  <c r="U3789" i="1" s="1"/>
  <c r="Q3790" i="1"/>
  <c r="U3790" i="1" s="1" a="1"/>
  <c r="U3790" i="1" s="1"/>
  <c r="Q3791" i="1"/>
  <c r="U3791" i="1" s="1" a="1"/>
  <c r="U3791" i="1" s="1"/>
  <c r="Q3792" i="1"/>
  <c r="U3792" i="1" s="1" a="1"/>
  <c r="U3792" i="1" s="1"/>
  <c r="Q3793" i="1"/>
  <c r="U3793" i="1" s="1" a="1"/>
  <c r="U3793" i="1" s="1"/>
  <c r="Q3794" i="1"/>
  <c r="U3794" i="1" s="1" a="1"/>
  <c r="U3794" i="1" s="1"/>
  <c r="Q3795" i="1"/>
  <c r="U3795" i="1" s="1" a="1"/>
  <c r="U3795" i="1" s="1"/>
  <c r="Q3796" i="1"/>
  <c r="U3796" i="1" s="1" a="1"/>
  <c r="U3796" i="1" s="1"/>
  <c r="Q3797" i="1"/>
  <c r="U3797" i="1" s="1" a="1"/>
  <c r="U3797" i="1" s="1"/>
  <c r="Q3798" i="1"/>
  <c r="U3798" i="1" s="1" a="1"/>
  <c r="U3798" i="1" s="1"/>
  <c r="Q3799" i="1"/>
  <c r="U3799" i="1" s="1" a="1"/>
  <c r="U3799" i="1" s="1"/>
  <c r="Q3800" i="1"/>
  <c r="U3800" i="1" s="1" a="1"/>
  <c r="U3800" i="1" s="1"/>
  <c r="Q3801" i="1"/>
  <c r="U3801" i="1" s="1" a="1"/>
  <c r="U3801" i="1" s="1"/>
  <c r="Q3802" i="1"/>
  <c r="U3802" i="1" s="1" a="1"/>
  <c r="U3802" i="1" s="1"/>
  <c r="Q3803" i="1"/>
  <c r="U3803" i="1" s="1" a="1"/>
  <c r="U3803" i="1" s="1"/>
  <c r="Q3804" i="1"/>
  <c r="U3804" i="1" s="1" a="1"/>
  <c r="U3804" i="1" s="1"/>
  <c r="Q3805" i="1"/>
  <c r="U3805" i="1" s="1" a="1"/>
  <c r="U3805" i="1" s="1"/>
  <c r="Q3806" i="1"/>
  <c r="U3806" i="1" s="1" a="1"/>
  <c r="U3806" i="1" s="1"/>
  <c r="Q3807" i="1"/>
  <c r="U3807" i="1" s="1" a="1"/>
  <c r="U3807" i="1" s="1"/>
  <c r="Q3808" i="1"/>
  <c r="U3808" i="1" s="1" a="1"/>
  <c r="U3808" i="1" s="1"/>
  <c r="Q3809" i="1"/>
  <c r="U3809" i="1" s="1" a="1"/>
  <c r="U3809" i="1" s="1"/>
  <c r="Q3810" i="1"/>
  <c r="U3810" i="1" s="1" a="1"/>
  <c r="U3810" i="1" s="1"/>
  <c r="Q3811" i="1"/>
  <c r="U3811" i="1" s="1" a="1"/>
  <c r="U3811" i="1" s="1"/>
  <c r="Q3812" i="1"/>
  <c r="U3812" i="1" s="1" a="1"/>
  <c r="U3812" i="1" s="1"/>
  <c r="Q3813" i="1"/>
  <c r="U3813" i="1" s="1" a="1"/>
  <c r="U3813" i="1" s="1"/>
  <c r="Q3814" i="1"/>
  <c r="U3814" i="1" s="1" a="1"/>
  <c r="U3814" i="1" s="1"/>
  <c r="Q3815" i="1"/>
  <c r="U3815" i="1" s="1" a="1"/>
  <c r="U3815" i="1" s="1"/>
  <c r="Q3816" i="1"/>
  <c r="U3816" i="1" s="1" a="1"/>
  <c r="U3816" i="1" s="1"/>
  <c r="Q3817" i="1"/>
  <c r="U3817" i="1" s="1" a="1"/>
  <c r="U3817" i="1" s="1"/>
  <c r="Q3818" i="1"/>
  <c r="U3818" i="1" s="1" a="1"/>
  <c r="U3818" i="1" s="1"/>
  <c r="Q3819" i="1"/>
  <c r="U3819" i="1" s="1" a="1"/>
  <c r="U3819" i="1" s="1"/>
  <c r="Q3820" i="1"/>
  <c r="U3820" i="1" s="1" a="1"/>
  <c r="U3820" i="1" s="1"/>
  <c r="Q3821" i="1"/>
  <c r="U3821" i="1" s="1" a="1"/>
  <c r="U3821" i="1" s="1"/>
  <c r="Q3822" i="1"/>
  <c r="U3822" i="1" s="1" a="1"/>
  <c r="U3822" i="1" s="1"/>
  <c r="Q3823" i="1"/>
  <c r="U3823" i="1" s="1" a="1"/>
  <c r="U3823" i="1" s="1"/>
  <c r="Q3824" i="1"/>
  <c r="U3824" i="1" s="1" a="1"/>
  <c r="U3824" i="1" s="1"/>
  <c r="Q3825" i="1"/>
  <c r="U3825" i="1" s="1" a="1"/>
  <c r="U3825" i="1" s="1"/>
  <c r="Q3826" i="1"/>
  <c r="U3826" i="1" s="1" a="1"/>
  <c r="U3826" i="1" s="1"/>
  <c r="Q3827" i="1"/>
  <c r="U3827" i="1" s="1" a="1"/>
  <c r="U3827" i="1" s="1"/>
  <c r="Q3828" i="1"/>
  <c r="U3828" i="1" s="1" a="1"/>
  <c r="U3828" i="1" s="1"/>
  <c r="Q3829" i="1"/>
  <c r="U3829" i="1" s="1" a="1"/>
  <c r="U3829" i="1" s="1"/>
  <c r="Q3830" i="1"/>
  <c r="U3830" i="1" s="1" a="1"/>
  <c r="U3830" i="1" s="1"/>
  <c r="Q3831" i="1"/>
  <c r="U3831" i="1" s="1" a="1"/>
  <c r="U3831" i="1" s="1"/>
  <c r="Q3832" i="1"/>
  <c r="U3832" i="1" s="1" a="1"/>
  <c r="U3832" i="1" s="1"/>
  <c r="Q3833" i="1"/>
  <c r="U3833" i="1" s="1" a="1"/>
  <c r="U3833" i="1" s="1"/>
  <c r="Q3834" i="1"/>
  <c r="U3834" i="1" s="1" a="1"/>
  <c r="U3834" i="1" s="1"/>
  <c r="Q3835" i="1"/>
  <c r="U3835" i="1" s="1" a="1"/>
  <c r="U3835" i="1" s="1"/>
  <c r="Q3836" i="1"/>
  <c r="U3836" i="1" s="1" a="1"/>
  <c r="U3836" i="1" s="1"/>
  <c r="Q3837" i="1"/>
  <c r="U3837" i="1" s="1" a="1"/>
  <c r="U3837" i="1" s="1"/>
  <c r="Q3838" i="1"/>
  <c r="U3838" i="1" s="1" a="1"/>
  <c r="U3838" i="1" s="1"/>
  <c r="Q3839" i="1"/>
  <c r="U3839" i="1" s="1" a="1"/>
  <c r="U3839" i="1" s="1"/>
  <c r="Q3840" i="1"/>
  <c r="U3840" i="1" s="1" a="1"/>
  <c r="U3840" i="1" s="1"/>
  <c r="Q3841" i="1"/>
  <c r="U3841" i="1" s="1" a="1"/>
  <c r="U3841" i="1" s="1"/>
  <c r="Q3842" i="1"/>
  <c r="U3842" i="1" s="1" a="1"/>
  <c r="U3842" i="1" s="1"/>
  <c r="Q3843" i="1"/>
  <c r="U3843" i="1" s="1" a="1"/>
  <c r="U3843" i="1" s="1"/>
  <c r="Q3844" i="1"/>
  <c r="U3844" i="1" s="1" a="1"/>
  <c r="U3844" i="1" s="1"/>
  <c r="Q3845" i="1"/>
  <c r="U3845" i="1" s="1" a="1"/>
  <c r="U3845" i="1" s="1"/>
  <c r="Q3846" i="1"/>
  <c r="U3846" i="1" s="1" a="1"/>
  <c r="U3846" i="1" s="1"/>
  <c r="Q3847" i="1"/>
  <c r="U3847" i="1" s="1" a="1"/>
  <c r="U3847" i="1" s="1"/>
  <c r="Q3848" i="1"/>
  <c r="U3848" i="1" s="1" a="1"/>
  <c r="U3848" i="1" s="1"/>
  <c r="Q3849" i="1"/>
  <c r="U3849" i="1" s="1" a="1"/>
  <c r="U3849" i="1" s="1"/>
  <c r="Q3850" i="1"/>
  <c r="U3850" i="1" s="1" a="1"/>
  <c r="U3850" i="1" s="1"/>
  <c r="Q3851" i="1"/>
  <c r="U3851" i="1" s="1" a="1"/>
  <c r="U3851" i="1" s="1"/>
  <c r="Q3852" i="1"/>
  <c r="U3852" i="1" s="1" a="1"/>
  <c r="U3852" i="1" s="1"/>
  <c r="Q3853" i="1"/>
  <c r="U3853" i="1" s="1" a="1"/>
  <c r="U3853" i="1" s="1"/>
  <c r="Q3854" i="1"/>
  <c r="U3854" i="1" s="1" a="1"/>
  <c r="U3854" i="1" s="1"/>
  <c r="Q3855" i="1"/>
  <c r="U3855" i="1" s="1" a="1"/>
  <c r="U3855" i="1" s="1"/>
  <c r="Q3856" i="1"/>
  <c r="U3856" i="1" s="1" a="1"/>
  <c r="U3856" i="1" s="1"/>
  <c r="Q3857" i="1"/>
  <c r="U3857" i="1" s="1" a="1"/>
  <c r="U3857" i="1" s="1"/>
  <c r="Q3858" i="1"/>
  <c r="U3858" i="1" s="1" a="1"/>
  <c r="U3858" i="1" s="1"/>
  <c r="Q3859" i="1"/>
  <c r="U3859" i="1" s="1" a="1"/>
  <c r="U3859" i="1" s="1"/>
  <c r="Q3860" i="1"/>
  <c r="U3860" i="1" s="1" a="1"/>
  <c r="U3860" i="1" s="1"/>
  <c r="Q3861" i="1"/>
  <c r="U3861" i="1" s="1" a="1"/>
  <c r="U3861" i="1" s="1"/>
  <c r="Q3862" i="1"/>
  <c r="U3862" i="1" s="1" a="1"/>
  <c r="U3862" i="1" s="1"/>
  <c r="Q3863" i="1"/>
  <c r="U3863" i="1" s="1" a="1"/>
  <c r="U3863" i="1" s="1"/>
  <c r="Q3864" i="1"/>
  <c r="U3864" i="1" s="1" a="1"/>
  <c r="U3864" i="1" s="1"/>
  <c r="Q3865" i="1"/>
  <c r="U3865" i="1" s="1" a="1"/>
  <c r="U3865" i="1" s="1"/>
  <c r="Q3866" i="1"/>
  <c r="U3866" i="1" s="1" a="1"/>
  <c r="U3866" i="1" s="1"/>
  <c r="Q3867" i="1"/>
  <c r="U3867" i="1" s="1" a="1"/>
  <c r="U3867" i="1" s="1"/>
  <c r="Q3868" i="1"/>
  <c r="U3868" i="1" s="1" a="1"/>
  <c r="U3868" i="1" s="1"/>
  <c r="Q3869" i="1"/>
  <c r="U3869" i="1" s="1" a="1"/>
  <c r="U3869" i="1" s="1"/>
  <c r="Q3870" i="1"/>
  <c r="U3870" i="1" s="1" a="1"/>
  <c r="U3870" i="1" s="1"/>
  <c r="Q3871" i="1"/>
  <c r="U3871" i="1" s="1" a="1"/>
  <c r="U3871" i="1" s="1"/>
  <c r="Q3872" i="1"/>
  <c r="U3872" i="1" s="1" a="1"/>
  <c r="U3872" i="1" s="1"/>
  <c r="Q3873" i="1"/>
  <c r="U3873" i="1" s="1" a="1"/>
  <c r="U3873" i="1" s="1"/>
  <c r="Q3874" i="1"/>
  <c r="U3874" i="1" s="1" a="1"/>
  <c r="U3874" i="1" s="1"/>
  <c r="Q3875" i="1"/>
  <c r="U3875" i="1" s="1" a="1"/>
  <c r="U3875" i="1" s="1"/>
  <c r="Q3876" i="1"/>
  <c r="U3876" i="1" s="1" a="1"/>
  <c r="U3876" i="1" s="1"/>
  <c r="Q3877" i="1"/>
  <c r="U3877" i="1" s="1" a="1"/>
  <c r="U3877" i="1" s="1"/>
  <c r="Q3878" i="1"/>
  <c r="U3878" i="1" s="1" a="1"/>
  <c r="U3878" i="1" s="1"/>
  <c r="Q3879" i="1"/>
  <c r="U3879" i="1" s="1" a="1"/>
  <c r="U3879" i="1" s="1"/>
  <c r="Q3880" i="1"/>
  <c r="U3880" i="1" s="1" a="1"/>
  <c r="U3880" i="1" s="1"/>
  <c r="Q3881" i="1"/>
  <c r="U3881" i="1" s="1" a="1"/>
  <c r="U3881" i="1" s="1"/>
  <c r="Q3882" i="1"/>
  <c r="U3882" i="1" s="1" a="1"/>
  <c r="U3882" i="1" s="1"/>
  <c r="Q3883" i="1"/>
  <c r="U3883" i="1" s="1" a="1"/>
  <c r="U3883" i="1" s="1"/>
  <c r="Q3884" i="1"/>
  <c r="U3884" i="1" s="1" a="1"/>
  <c r="U3884" i="1" s="1"/>
  <c r="Q3885" i="1"/>
  <c r="U3885" i="1" s="1" a="1"/>
  <c r="U3885" i="1" s="1"/>
  <c r="Q3886" i="1"/>
  <c r="U3886" i="1" s="1" a="1"/>
  <c r="U3886" i="1" s="1"/>
  <c r="Q3887" i="1"/>
  <c r="U3887" i="1" s="1" a="1"/>
  <c r="U3887" i="1" s="1"/>
  <c r="Q3888" i="1"/>
  <c r="U3888" i="1" s="1" a="1"/>
  <c r="U3888" i="1" s="1"/>
  <c r="Q3889" i="1"/>
  <c r="U3889" i="1" s="1" a="1"/>
  <c r="U3889" i="1" s="1"/>
  <c r="Q3890" i="1"/>
  <c r="U3890" i="1" s="1" a="1"/>
  <c r="U3890" i="1" s="1"/>
  <c r="Q3891" i="1"/>
  <c r="U3891" i="1" s="1" a="1"/>
  <c r="U3891" i="1" s="1"/>
  <c r="Q3892" i="1"/>
  <c r="U3892" i="1" s="1" a="1"/>
  <c r="U3892" i="1" s="1"/>
  <c r="Q3893" i="1"/>
  <c r="U3893" i="1" s="1" a="1"/>
  <c r="U3893" i="1" s="1"/>
  <c r="Q3894" i="1"/>
  <c r="U3894" i="1" s="1" a="1"/>
  <c r="U3894" i="1" s="1"/>
  <c r="Q3895" i="1"/>
  <c r="U3895" i="1" s="1" a="1"/>
  <c r="U3895" i="1" s="1"/>
  <c r="Q3896" i="1"/>
  <c r="U3896" i="1" s="1" a="1"/>
  <c r="U3896" i="1" s="1"/>
  <c r="Q3897" i="1"/>
  <c r="U3897" i="1" s="1" a="1"/>
  <c r="U3897" i="1" s="1"/>
  <c r="Q3898" i="1"/>
  <c r="U3898" i="1" s="1" a="1"/>
  <c r="U3898" i="1" s="1"/>
  <c r="Q3899" i="1"/>
  <c r="U3899" i="1" s="1" a="1"/>
  <c r="U3899" i="1" s="1"/>
  <c r="Q3900" i="1"/>
  <c r="U3900" i="1" s="1" a="1"/>
  <c r="U3900" i="1" s="1"/>
  <c r="Q3901" i="1"/>
  <c r="U3901" i="1" s="1" a="1"/>
  <c r="U3901" i="1" s="1"/>
  <c r="Q3902" i="1"/>
  <c r="U3902" i="1" s="1" a="1"/>
  <c r="U3902" i="1" s="1"/>
  <c r="Q3903" i="1"/>
  <c r="U3903" i="1" s="1" a="1"/>
  <c r="U3903" i="1" s="1"/>
  <c r="Q3904" i="1"/>
  <c r="U3904" i="1" s="1" a="1"/>
  <c r="U3904" i="1" s="1"/>
  <c r="Q3905" i="1"/>
  <c r="U3905" i="1" s="1" a="1"/>
  <c r="U3905" i="1" s="1"/>
  <c r="Q3906" i="1"/>
  <c r="U3906" i="1" s="1" a="1"/>
  <c r="U3906" i="1" s="1"/>
  <c r="Q3907" i="1"/>
  <c r="U3907" i="1" s="1" a="1"/>
  <c r="U3907" i="1" s="1"/>
  <c r="Q3908" i="1"/>
  <c r="U3908" i="1" s="1" a="1"/>
  <c r="U3908" i="1" s="1"/>
  <c r="Q3909" i="1"/>
  <c r="U3909" i="1" s="1" a="1"/>
  <c r="U3909" i="1" s="1"/>
  <c r="Q3910" i="1"/>
  <c r="U3910" i="1" s="1" a="1"/>
  <c r="U3910" i="1" s="1"/>
  <c r="Q3911" i="1"/>
  <c r="U3911" i="1" s="1" a="1"/>
  <c r="U3911" i="1" s="1"/>
  <c r="Q3912" i="1"/>
  <c r="U3912" i="1" s="1" a="1"/>
  <c r="U3912" i="1" s="1"/>
  <c r="Q3913" i="1"/>
  <c r="U3913" i="1" s="1" a="1"/>
  <c r="U3913" i="1" s="1"/>
  <c r="Q3914" i="1"/>
  <c r="U3914" i="1" s="1" a="1"/>
  <c r="U3914" i="1" s="1"/>
  <c r="Q3915" i="1"/>
  <c r="U3915" i="1" s="1" a="1"/>
  <c r="U3915" i="1" s="1"/>
  <c r="Q3916" i="1"/>
  <c r="U3916" i="1" s="1" a="1"/>
  <c r="U3916" i="1" s="1"/>
  <c r="Q3917" i="1"/>
  <c r="U3917" i="1" s="1" a="1"/>
  <c r="U3917" i="1" s="1"/>
  <c r="Q3918" i="1"/>
  <c r="U3918" i="1" s="1" a="1"/>
  <c r="U3918" i="1" s="1"/>
  <c r="Q3919" i="1"/>
  <c r="U3919" i="1" s="1" a="1"/>
  <c r="U3919" i="1" s="1"/>
  <c r="Q3920" i="1"/>
  <c r="U3920" i="1" s="1" a="1"/>
  <c r="U3920" i="1" s="1"/>
  <c r="Q3921" i="1"/>
  <c r="U3921" i="1" s="1" a="1"/>
  <c r="U3921" i="1" s="1"/>
  <c r="Q3922" i="1"/>
  <c r="U3922" i="1" s="1" a="1"/>
  <c r="U3922" i="1" s="1"/>
  <c r="Q3923" i="1"/>
  <c r="U3923" i="1" s="1" a="1"/>
  <c r="U3923" i="1" s="1"/>
  <c r="Q3924" i="1"/>
  <c r="U3924" i="1" s="1" a="1"/>
  <c r="U3924" i="1" s="1"/>
  <c r="Q3925" i="1"/>
  <c r="U3925" i="1" s="1" a="1"/>
  <c r="U3925" i="1" s="1"/>
  <c r="Q3926" i="1"/>
  <c r="U3926" i="1" s="1" a="1"/>
  <c r="U3926" i="1" s="1"/>
  <c r="Q3927" i="1"/>
  <c r="U3927" i="1" s="1" a="1"/>
  <c r="U3927" i="1" s="1"/>
  <c r="Q3928" i="1"/>
  <c r="U3928" i="1" s="1" a="1"/>
  <c r="U3928" i="1" s="1"/>
  <c r="Q3929" i="1"/>
  <c r="U3929" i="1" s="1" a="1"/>
  <c r="U3929" i="1" s="1"/>
  <c r="Q3930" i="1"/>
  <c r="U3930" i="1" s="1" a="1"/>
  <c r="U3930" i="1" s="1"/>
  <c r="Q3931" i="1"/>
  <c r="U3931" i="1" s="1" a="1"/>
  <c r="U3931" i="1" s="1"/>
  <c r="Q3932" i="1"/>
  <c r="U3932" i="1" s="1" a="1"/>
  <c r="U3932" i="1" s="1"/>
  <c r="Q3933" i="1"/>
  <c r="U3933" i="1" s="1" a="1"/>
  <c r="U3933" i="1" s="1"/>
  <c r="Q3934" i="1"/>
  <c r="U3934" i="1" s="1" a="1"/>
  <c r="U3934" i="1" s="1"/>
  <c r="Q3935" i="1"/>
  <c r="U3935" i="1" s="1" a="1"/>
  <c r="U3935" i="1" s="1"/>
  <c r="Q3936" i="1"/>
  <c r="U3936" i="1" s="1" a="1"/>
  <c r="U3936" i="1" s="1"/>
  <c r="Q3937" i="1"/>
  <c r="U3937" i="1" s="1" a="1"/>
  <c r="U3937" i="1" s="1"/>
  <c r="Q3938" i="1"/>
  <c r="U3938" i="1" s="1" a="1"/>
  <c r="U3938" i="1" s="1"/>
  <c r="Q3939" i="1"/>
  <c r="U3939" i="1" s="1" a="1"/>
  <c r="U3939" i="1" s="1"/>
  <c r="Q3940" i="1"/>
  <c r="U3940" i="1" s="1" a="1"/>
  <c r="U3940" i="1" s="1"/>
  <c r="Q3941" i="1"/>
  <c r="U3941" i="1" s="1" a="1"/>
  <c r="U3941" i="1" s="1"/>
  <c r="Q3942" i="1"/>
  <c r="U3942" i="1" s="1" a="1"/>
  <c r="U3942" i="1" s="1"/>
  <c r="Q3943" i="1"/>
  <c r="U3943" i="1" s="1" a="1"/>
  <c r="U3943" i="1" s="1"/>
  <c r="Q3944" i="1"/>
  <c r="U3944" i="1" s="1" a="1"/>
  <c r="U3944" i="1" s="1"/>
  <c r="Q3945" i="1"/>
  <c r="U3945" i="1" s="1" a="1"/>
  <c r="U3945" i="1" s="1"/>
  <c r="Q3946" i="1"/>
  <c r="U3946" i="1" s="1" a="1"/>
  <c r="U3946" i="1" s="1"/>
  <c r="Q3947" i="1"/>
  <c r="U3947" i="1" s="1" a="1"/>
  <c r="U3947" i="1" s="1"/>
  <c r="Q3948" i="1"/>
  <c r="U3948" i="1" s="1" a="1"/>
  <c r="U3948" i="1" s="1"/>
  <c r="Q3949" i="1"/>
  <c r="U3949" i="1" s="1" a="1"/>
  <c r="U3949" i="1" s="1"/>
  <c r="Q3950" i="1"/>
  <c r="U3950" i="1" s="1" a="1"/>
  <c r="U3950" i="1" s="1"/>
  <c r="Q3951" i="1"/>
  <c r="U3951" i="1" s="1" a="1"/>
  <c r="U3951" i="1" s="1"/>
  <c r="Q3952" i="1"/>
  <c r="U3952" i="1" s="1" a="1"/>
  <c r="U3952" i="1" s="1"/>
  <c r="Q3953" i="1"/>
  <c r="U3953" i="1" s="1" a="1"/>
  <c r="U3953" i="1" s="1"/>
  <c r="Q3954" i="1"/>
  <c r="U3954" i="1" s="1" a="1"/>
  <c r="U3954" i="1" s="1"/>
  <c r="Q3955" i="1"/>
  <c r="U3955" i="1" s="1" a="1"/>
  <c r="U3955" i="1" s="1"/>
  <c r="Q3956" i="1"/>
  <c r="U3956" i="1" s="1" a="1"/>
  <c r="U3956" i="1" s="1"/>
  <c r="Q3957" i="1"/>
  <c r="U3957" i="1" s="1" a="1"/>
  <c r="U3957" i="1" s="1"/>
  <c r="Q3958" i="1"/>
  <c r="U3958" i="1" s="1" a="1"/>
  <c r="U3958" i="1" s="1"/>
  <c r="Q3959" i="1"/>
  <c r="U3959" i="1" s="1" a="1"/>
  <c r="U3959" i="1" s="1"/>
  <c r="Q3960" i="1"/>
  <c r="U3960" i="1" s="1" a="1"/>
  <c r="U3960" i="1" s="1"/>
  <c r="Q3961" i="1"/>
  <c r="U3961" i="1" s="1" a="1"/>
  <c r="U3961" i="1" s="1"/>
  <c r="Q3962" i="1"/>
  <c r="U3962" i="1" s="1" a="1"/>
  <c r="U3962" i="1" s="1"/>
  <c r="Q3963" i="1"/>
  <c r="U3963" i="1" s="1" a="1"/>
  <c r="U3963" i="1" s="1"/>
  <c r="Q3964" i="1"/>
  <c r="U3964" i="1" s="1" a="1"/>
  <c r="U3964" i="1" s="1"/>
  <c r="Q3965" i="1"/>
  <c r="U3965" i="1" s="1" a="1"/>
  <c r="U3965" i="1" s="1"/>
  <c r="Q3966" i="1"/>
  <c r="U3966" i="1" s="1" a="1"/>
  <c r="U3966" i="1" s="1"/>
  <c r="Q3967" i="1"/>
  <c r="U3967" i="1" s="1" a="1"/>
  <c r="U3967" i="1" s="1"/>
  <c r="Q3968" i="1"/>
  <c r="U3968" i="1" s="1" a="1"/>
  <c r="U3968" i="1" s="1"/>
  <c r="Q3969" i="1"/>
  <c r="U3969" i="1" s="1" a="1"/>
  <c r="U3969" i="1" s="1"/>
  <c r="Q3970" i="1"/>
  <c r="U3970" i="1" s="1" a="1"/>
  <c r="U3970" i="1" s="1"/>
  <c r="Q3971" i="1"/>
  <c r="U3971" i="1" s="1" a="1"/>
  <c r="U3971" i="1" s="1"/>
  <c r="Q3972" i="1"/>
  <c r="U3972" i="1" s="1" a="1"/>
  <c r="U3972" i="1" s="1"/>
  <c r="Q3973" i="1"/>
  <c r="U3973" i="1" s="1" a="1"/>
  <c r="U3973" i="1" s="1"/>
  <c r="Q3974" i="1"/>
  <c r="U3974" i="1" s="1" a="1"/>
  <c r="U3974" i="1" s="1"/>
  <c r="Q3975" i="1"/>
  <c r="U3975" i="1" s="1" a="1"/>
  <c r="U3975" i="1" s="1"/>
  <c r="Q3976" i="1"/>
  <c r="U3976" i="1" s="1" a="1"/>
  <c r="U3976" i="1" s="1"/>
  <c r="Q3977" i="1"/>
  <c r="U3977" i="1" s="1" a="1"/>
  <c r="U3977" i="1" s="1"/>
  <c r="Q3978" i="1"/>
  <c r="U3978" i="1" s="1" a="1"/>
  <c r="U3978" i="1" s="1"/>
  <c r="Q3979" i="1"/>
  <c r="U3979" i="1" s="1" a="1"/>
  <c r="U3979" i="1" s="1"/>
  <c r="Q3980" i="1"/>
  <c r="U3980" i="1" s="1" a="1"/>
  <c r="U3980" i="1" s="1"/>
  <c r="Q3981" i="1"/>
  <c r="U3981" i="1" s="1" a="1"/>
  <c r="U3981" i="1" s="1"/>
  <c r="Q3982" i="1"/>
  <c r="U3982" i="1" s="1" a="1"/>
  <c r="U3982" i="1" s="1"/>
  <c r="Q3983" i="1"/>
  <c r="U3983" i="1" s="1" a="1"/>
  <c r="U3983" i="1" s="1"/>
  <c r="Q3984" i="1"/>
  <c r="U3984" i="1" s="1" a="1"/>
  <c r="U3984" i="1" s="1"/>
  <c r="Q3985" i="1"/>
  <c r="U3985" i="1" s="1" a="1"/>
  <c r="U3985" i="1" s="1"/>
  <c r="Q3986" i="1"/>
  <c r="U3986" i="1" s="1" a="1"/>
  <c r="U3986" i="1" s="1"/>
  <c r="Q3987" i="1"/>
  <c r="U3987" i="1" s="1" a="1"/>
  <c r="U3987" i="1" s="1"/>
  <c r="Q3988" i="1"/>
  <c r="U3988" i="1" s="1" a="1"/>
  <c r="U3988" i="1" s="1"/>
  <c r="Q3989" i="1"/>
  <c r="U3989" i="1" s="1" a="1"/>
  <c r="U3989" i="1" s="1"/>
  <c r="Q3990" i="1"/>
  <c r="U3990" i="1" s="1" a="1"/>
  <c r="U3990" i="1" s="1"/>
  <c r="Q3991" i="1"/>
  <c r="U3991" i="1" s="1" a="1"/>
  <c r="U3991" i="1" s="1"/>
  <c r="Q3992" i="1"/>
  <c r="U3992" i="1" s="1" a="1"/>
  <c r="U3992" i="1" s="1"/>
  <c r="Q3993" i="1"/>
  <c r="U3993" i="1" s="1" a="1"/>
  <c r="U3993" i="1" s="1"/>
  <c r="Q3994" i="1"/>
  <c r="U3994" i="1" s="1" a="1"/>
  <c r="U3994" i="1" s="1"/>
  <c r="Q3995" i="1"/>
  <c r="U3995" i="1" s="1" a="1"/>
  <c r="U3995" i="1" s="1"/>
  <c r="Q3996" i="1"/>
  <c r="U3996" i="1" s="1" a="1"/>
  <c r="U3996" i="1" s="1"/>
  <c r="Q3997" i="1"/>
  <c r="U3997" i="1" s="1" a="1"/>
  <c r="U3997" i="1" s="1"/>
  <c r="Q3998" i="1"/>
  <c r="U3998" i="1" s="1" a="1"/>
  <c r="U3998" i="1" s="1"/>
  <c r="Q3999" i="1"/>
  <c r="U3999" i="1" s="1" a="1"/>
  <c r="U3999" i="1" s="1"/>
  <c r="Q4000" i="1"/>
  <c r="U4000" i="1" s="1" a="1"/>
  <c r="U4000" i="1" s="1"/>
  <c r="Q4001" i="1"/>
  <c r="U4001" i="1" s="1" a="1"/>
  <c r="U4001" i="1" s="1"/>
  <c r="Q4002" i="1"/>
  <c r="U4002" i="1" s="1" a="1"/>
  <c r="U4002" i="1" s="1"/>
  <c r="Q4003" i="1"/>
  <c r="U4003" i="1" s="1" a="1"/>
  <c r="U4003" i="1" s="1"/>
  <c r="Q4004" i="1"/>
  <c r="U4004" i="1" s="1" a="1"/>
  <c r="U4004" i="1" s="1"/>
  <c r="Q4005" i="1"/>
  <c r="U4005" i="1" s="1" a="1"/>
  <c r="U4005" i="1" s="1"/>
  <c r="Q4006" i="1"/>
  <c r="U4006" i="1" s="1" a="1"/>
  <c r="U4006" i="1" s="1"/>
  <c r="Q4007" i="1"/>
  <c r="U4007" i="1" s="1" a="1"/>
  <c r="U4007" i="1" s="1"/>
  <c r="Q4008" i="1"/>
  <c r="U4008" i="1" s="1" a="1"/>
  <c r="U4008" i="1" s="1"/>
  <c r="Q4009" i="1"/>
  <c r="U4009" i="1" s="1" a="1"/>
  <c r="U4009" i="1" s="1"/>
  <c r="Q4010" i="1"/>
  <c r="U4010" i="1" s="1" a="1"/>
  <c r="U4010" i="1" s="1"/>
  <c r="Q4011" i="1"/>
  <c r="U4011" i="1" s="1" a="1"/>
  <c r="U4011" i="1" s="1"/>
  <c r="Q4012" i="1"/>
  <c r="U4012" i="1" s="1" a="1"/>
  <c r="U4012" i="1" s="1"/>
  <c r="Q4013" i="1"/>
  <c r="U4013" i="1" s="1" a="1"/>
  <c r="U4013" i="1" s="1"/>
  <c r="Q4014" i="1"/>
  <c r="U4014" i="1" s="1" a="1"/>
  <c r="U4014" i="1" s="1"/>
  <c r="Q4015" i="1"/>
  <c r="U4015" i="1" s="1" a="1"/>
  <c r="U4015" i="1" s="1"/>
  <c r="Q4016" i="1"/>
  <c r="U4016" i="1" s="1" a="1"/>
  <c r="U4016" i="1" s="1"/>
  <c r="Q4017" i="1"/>
  <c r="U4017" i="1" s="1" a="1"/>
  <c r="U4017" i="1" s="1"/>
  <c r="Q4018" i="1"/>
  <c r="U4018" i="1" s="1" a="1"/>
  <c r="U4018" i="1" s="1"/>
  <c r="Q4019" i="1"/>
  <c r="U4019" i="1" s="1" a="1"/>
  <c r="U4019" i="1" s="1"/>
  <c r="Q4020" i="1"/>
  <c r="U4020" i="1" s="1" a="1"/>
  <c r="U4020" i="1" s="1"/>
  <c r="Q4021" i="1"/>
  <c r="U4021" i="1" s="1" a="1"/>
  <c r="U4021" i="1" s="1"/>
  <c r="Q4022" i="1"/>
  <c r="U4022" i="1" s="1" a="1"/>
  <c r="U4022" i="1" s="1"/>
  <c r="Q4023" i="1"/>
  <c r="U4023" i="1" s="1" a="1"/>
  <c r="U4023" i="1" s="1"/>
  <c r="Q4024" i="1"/>
  <c r="U4024" i="1" s="1" a="1"/>
  <c r="U4024" i="1" s="1"/>
  <c r="Q4025" i="1"/>
  <c r="U4025" i="1" s="1" a="1"/>
  <c r="U4025" i="1" s="1"/>
  <c r="Q4026" i="1"/>
  <c r="U4026" i="1" s="1" a="1"/>
  <c r="U4026" i="1" s="1"/>
  <c r="Q4027" i="1"/>
  <c r="U4027" i="1" s="1" a="1"/>
  <c r="U4027" i="1" s="1"/>
  <c r="Q4028" i="1"/>
  <c r="U4028" i="1" s="1" a="1"/>
  <c r="U4028" i="1" s="1"/>
  <c r="Q4029" i="1"/>
  <c r="U4029" i="1" s="1" a="1"/>
  <c r="U4029" i="1" s="1"/>
  <c r="P2" i="1"/>
  <c r="T2" i="1" s="1"/>
  <c r="P3" i="1"/>
  <c r="T3" i="1" s="1"/>
  <c r="P4" i="1"/>
  <c r="T4" i="1" s="1"/>
  <c r="P5" i="1"/>
  <c r="T5" i="1" s="1"/>
  <c r="P6" i="1"/>
  <c r="T6" i="1" s="1"/>
  <c r="P7" i="1"/>
  <c r="T7" i="1" s="1"/>
  <c r="P8" i="1"/>
  <c r="T8" i="1" s="1"/>
  <c r="P9" i="1"/>
  <c r="T9" i="1" s="1"/>
  <c r="P10" i="1"/>
  <c r="T10" i="1" s="1"/>
  <c r="P11" i="1"/>
  <c r="T11" i="1" s="1"/>
  <c r="P12" i="1"/>
  <c r="T12" i="1" s="1"/>
  <c r="P13" i="1"/>
  <c r="T13" i="1" s="1"/>
  <c r="P14" i="1"/>
  <c r="T14" i="1" s="1"/>
  <c r="P15" i="1"/>
  <c r="T15" i="1" s="1"/>
  <c r="P16" i="1"/>
  <c r="T16" i="1" s="1"/>
  <c r="P17" i="1"/>
  <c r="T17" i="1" s="1"/>
  <c r="P18" i="1"/>
  <c r="T18" i="1" s="1"/>
  <c r="P19" i="1"/>
  <c r="T19" i="1" s="1"/>
  <c r="P20" i="1"/>
  <c r="T20" i="1" s="1"/>
  <c r="P21" i="1"/>
  <c r="T21" i="1" s="1"/>
  <c r="P22" i="1"/>
  <c r="T22" i="1" s="1"/>
  <c r="P23" i="1"/>
  <c r="T23" i="1" s="1"/>
  <c r="P24" i="1"/>
  <c r="T24" i="1" s="1"/>
  <c r="P25" i="1"/>
  <c r="T25" i="1" s="1"/>
  <c r="P26" i="1"/>
  <c r="T26" i="1" s="1"/>
  <c r="P27" i="1"/>
  <c r="T27" i="1" s="1"/>
  <c r="P28" i="1"/>
  <c r="T28" i="1" s="1"/>
  <c r="P29" i="1"/>
  <c r="T29" i="1" s="1"/>
  <c r="P30" i="1"/>
  <c r="T30" i="1" s="1"/>
  <c r="P31" i="1"/>
  <c r="T31" i="1" s="1"/>
  <c r="P32" i="1"/>
  <c r="T32" i="1" s="1"/>
  <c r="P33" i="1"/>
  <c r="T33" i="1" s="1"/>
  <c r="P34" i="1"/>
  <c r="T34" i="1" s="1"/>
  <c r="P35" i="1"/>
  <c r="T35" i="1" s="1"/>
  <c r="P36" i="1"/>
  <c r="T36" i="1" s="1"/>
  <c r="P37" i="1"/>
  <c r="T37" i="1" s="1"/>
  <c r="P38" i="1"/>
  <c r="T38" i="1" s="1"/>
  <c r="P39" i="1"/>
  <c r="T39" i="1" s="1"/>
  <c r="P40" i="1"/>
  <c r="T40" i="1" s="1"/>
  <c r="P41" i="1"/>
  <c r="T41" i="1" s="1"/>
  <c r="P42" i="1"/>
  <c r="T42" i="1" s="1"/>
  <c r="P43" i="1"/>
  <c r="T43" i="1" s="1"/>
  <c r="P44" i="1"/>
  <c r="T44" i="1" s="1"/>
  <c r="P45" i="1"/>
  <c r="T45" i="1" s="1"/>
  <c r="P46" i="1"/>
  <c r="T46" i="1" s="1"/>
  <c r="P47" i="1"/>
  <c r="T47" i="1" s="1"/>
  <c r="P48" i="1"/>
  <c r="T48" i="1" s="1"/>
  <c r="P49" i="1"/>
  <c r="T49" i="1" s="1"/>
  <c r="P50" i="1"/>
  <c r="T50" i="1" s="1"/>
  <c r="P51" i="1"/>
  <c r="T51" i="1" s="1"/>
  <c r="P52" i="1"/>
  <c r="T52" i="1" s="1"/>
  <c r="P53" i="1"/>
  <c r="T53" i="1" s="1"/>
  <c r="P54" i="1"/>
  <c r="T54" i="1" s="1"/>
  <c r="P55" i="1"/>
  <c r="T55" i="1" s="1"/>
  <c r="P56" i="1"/>
  <c r="T56" i="1" s="1"/>
  <c r="P57" i="1"/>
  <c r="T57" i="1" s="1"/>
  <c r="P58" i="1"/>
  <c r="T58" i="1" s="1"/>
  <c r="P59" i="1"/>
  <c r="T59" i="1" s="1"/>
  <c r="P60" i="1"/>
  <c r="T60" i="1" s="1"/>
  <c r="P61" i="1"/>
  <c r="T61" i="1" s="1"/>
  <c r="P62" i="1"/>
  <c r="T62" i="1" s="1"/>
  <c r="P63" i="1"/>
  <c r="T63" i="1" s="1"/>
  <c r="P64" i="1"/>
  <c r="T64" i="1" s="1"/>
  <c r="P65" i="1"/>
  <c r="T65" i="1" s="1"/>
  <c r="P66" i="1"/>
  <c r="T66" i="1" s="1"/>
  <c r="P67" i="1"/>
  <c r="T67" i="1" s="1"/>
  <c r="P68" i="1"/>
  <c r="T68" i="1" s="1"/>
  <c r="P69" i="1"/>
  <c r="T69" i="1" s="1"/>
  <c r="P70" i="1"/>
  <c r="T70" i="1" s="1"/>
  <c r="P71" i="1"/>
  <c r="T71" i="1" s="1"/>
  <c r="P72" i="1"/>
  <c r="T72" i="1" s="1"/>
  <c r="P73" i="1"/>
  <c r="T73" i="1" s="1"/>
  <c r="P74" i="1"/>
  <c r="T74" i="1" s="1"/>
  <c r="P75" i="1"/>
  <c r="T75" i="1" s="1"/>
  <c r="P76" i="1"/>
  <c r="T76" i="1" s="1"/>
  <c r="P77" i="1"/>
  <c r="T77" i="1" s="1"/>
  <c r="P78" i="1"/>
  <c r="T78" i="1" s="1"/>
  <c r="P79" i="1"/>
  <c r="T79" i="1" s="1"/>
  <c r="P80" i="1"/>
  <c r="T80" i="1" s="1"/>
  <c r="P81" i="1"/>
  <c r="T81" i="1" s="1"/>
  <c r="P82" i="1"/>
  <c r="T82" i="1" s="1"/>
  <c r="P83" i="1"/>
  <c r="T83" i="1" s="1"/>
  <c r="P84" i="1"/>
  <c r="T84" i="1" s="1"/>
  <c r="P85" i="1"/>
  <c r="T85" i="1" s="1"/>
  <c r="P86" i="1"/>
  <c r="T86" i="1" s="1"/>
  <c r="P87" i="1"/>
  <c r="T87" i="1" s="1"/>
  <c r="P88" i="1"/>
  <c r="T88" i="1" s="1"/>
  <c r="P89" i="1"/>
  <c r="T89" i="1" s="1"/>
  <c r="P90" i="1"/>
  <c r="T90" i="1" s="1"/>
  <c r="P91" i="1"/>
  <c r="T91" i="1" s="1"/>
  <c r="P92" i="1"/>
  <c r="T92" i="1" s="1"/>
  <c r="P93" i="1"/>
  <c r="T93" i="1" s="1"/>
  <c r="P94" i="1"/>
  <c r="T94" i="1" s="1"/>
  <c r="P95" i="1"/>
  <c r="T95" i="1" s="1"/>
  <c r="P96" i="1"/>
  <c r="T96" i="1" s="1"/>
  <c r="P97" i="1"/>
  <c r="T97" i="1" s="1"/>
  <c r="P98" i="1"/>
  <c r="T98" i="1" s="1"/>
  <c r="P99" i="1"/>
  <c r="T99" i="1" s="1"/>
  <c r="P100" i="1"/>
  <c r="T100" i="1" s="1"/>
  <c r="P101" i="1"/>
  <c r="T101" i="1" s="1"/>
  <c r="P102" i="1"/>
  <c r="T102" i="1" s="1"/>
  <c r="P103" i="1"/>
  <c r="T103" i="1" s="1"/>
  <c r="P104" i="1"/>
  <c r="T104" i="1" s="1"/>
  <c r="P105" i="1"/>
  <c r="T105" i="1" s="1"/>
  <c r="P106" i="1"/>
  <c r="T106" i="1" s="1"/>
  <c r="P107" i="1"/>
  <c r="T107" i="1" s="1"/>
  <c r="P108" i="1"/>
  <c r="T108" i="1" s="1"/>
  <c r="P109" i="1"/>
  <c r="T109" i="1" s="1"/>
  <c r="P110" i="1"/>
  <c r="T110" i="1" s="1"/>
  <c r="P111" i="1"/>
  <c r="T111" i="1" s="1"/>
  <c r="P112" i="1"/>
  <c r="T112" i="1" s="1"/>
  <c r="P113" i="1"/>
  <c r="T113" i="1" s="1"/>
  <c r="P114" i="1"/>
  <c r="T114" i="1" s="1"/>
  <c r="P115" i="1"/>
  <c r="T115" i="1" s="1"/>
  <c r="P116" i="1"/>
  <c r="T116" i="1" s="1"/>
  <c r="P117" i="1"/>
  <c r="T117" i="1" s="1"/>
  <c r="P118" i="1"/>
  <c r="T118" i="1" s="1"/>
  <c r="P119" i="1"/>
  <c r="T119" i="1" s="1"/>
  <c r="P120" i="1"/>
  <c r="T120" i="1" s="1"/>
  <c r="P121" i="1"/>
  <c r="T121" i="1" s="1"/>
  <c r="P122" i="1"/>
  <c r="T122" i="1" s="1"/>
  <c r="P123" i="1"/>
  <c r="T123" i="1" s="1"/>
  <c r="P124" i="1"/>
  <c r="T124" i="1" s="1"/>
  <c r="P125" i="1"/>
  <c r="T125" i="1" s="1"/>
  <c r="P126" i="1"/>
  <c r="T126" i="1" s="1"/>
  <c r="P127" i="1"/>
  <c r="T127" i="1" s="1"/>
  <c r="P128" i="1"/>
  <c r="T128" i="1" s="1"/>
  <c r="P129" i="1"/>
  <c r="T129" i="1" s="1"/>
  <c r="P130" i="1"/>
  <c r="T130" i="1" s="1"/>
  <c r="P131" i="1"/>
  <c r="T131" i="1" s="1"/>
  <c r="P132" i="1"/>
  <c r="T132" i="1" s="1"/>
  <c r="P133" i="1"/>
  <c r="T133" i="1" s="1"/>
  <c r="P134" i="1"/>
  <c r="T134" i="1" s="1"/>
  <c r="P135" i="1"/>
  <c r="T135" i="1" s="1"/>
  <c r="P136" i="1"/>
  <c r="T136" i="1" s="1"/>
  <c r="P137" i="1"/>
  <c r="T137" i="1" s="1"/>
  <c r="P138" i="1"/>
  <c r="T138" i="1" s="1"/>
  <c r="P139" i="1"/>
  <c r="T139" i="1" s="1"/>
  <c r="P140" i="1"/>
  <c r="T140" i="1" s="1"/>
  <c r="P141" i="1"/>
  <c r="T141" i="1" s="1"/>
  <c r="P142" i="1"/>
  <c r="T142" i="1" s="1"/>
  <c r="P143" i="1"/>
  <c r="T143" i="1" s="1"/>
  <c r="P144" i="1"/>
  <c r="T144" i="1" s="1"/>
  <c r="P145" i="1"/>
  <c r="T145" i="1" s="1"/>
  <c r="P146" i="1"/>
  <c r="T146" i="1" s="1"/>
  <c r="P147" i="1"/>
  <c r="T147" i="1" s="1"/>
  <c r="P148" i="1"/>
  <c r="T148" i="1" s="1"/>
  <c r="P149" i="1"/>
  <c r="T149" i="1" s="1"/>
  <c r="P150" i="1"/>
  <c r="T150" i="1" s="1"/>
  <c r="P151" i="1"/>
  <c r="T151" i="1" s="1"/>
  <c r="P152" i="1"/>
  <c r="T152" i="1" s="1"/>
  <c r="P153" i="1"/>
  <c r="T153" i="1" s="1"/>
  <c r="P154" i="1"/>
  <c r="T154" i="1" s="1"/>
  <c r="P155" i="1"/>
  <c r="T155" i="1" s="1"/>
  <c r="P156" i="1"/>
  <c r="T156" i="1" s="1"/>
  <c r="P157" i="1"/>
  <c r="T157" i="1" s="1"/>
  <c r="P158" i="1"/>
  <c r="T158" i="1" s="1"/>
  <c r="P159" i="1"/>
  <c r="T159" i="1" s="1"/>
  <c r="P160" i="1"/>
  <c r="T160" i="1" s="1"/>
  <c r="P161" i="1"/>
  <c r="T161" i="1" s="1"/>
  <c r="P162" i="1"/>
  <c r="T162" i="1" s="1"/>
  <c r="P163" i="1"/>
  <c r="T163" i="1" s="1"/>
  <c r="P164" i="1"/>
  <c r="T164" i="1" s="1"/>
  <c r="P165" i="1"/>
  <c r="T165" i="1" s="1"/>
  <c r="P166" i="1"/>
  <c r="T166" i="1" s="1"/>
  <c r="P167" i="1"/>
  <c r="T167" i="1" s="1"/>
  <c r="P168" i="1"/>
  <c r="T168" i="1" s="1"/>
  <c r="P169" i="1"/>
  <c r="T169" i="1" s="1"/>
  <c r="P170" i="1"/>
  <c r="T170" i="1" s="1"/>
  <c r="P171" i="1"/>
  <c r="T171" i="1" s="1"/>
  <c r="P172" i="1"/>
  <c r="T172" i="1" s="1"/>
  <c r="P173" i="1"/>
  <c r="T173" i="1" s="1"/>
  <c r="P174" i="1"/>
  <c r="T174" i="1" s="1"/>
  <c r="P175" i="1"/>
  <c r="T175" i="1" s="1"/>
  <c r="P176" i="1"/>
  <c r="T176" i="1" s="1"/>
  <c r="P177" i="1"/>
  <c r="T177" i="1" s="1"/>
  <c r="P178" i="1"/>
  <c r="T178" i="1" s="1"/>
  <c r="P179" i="1"/>
  <c r="T179" i="1" s="1"/>
  <c r="P180" i="1"/>
  <c r="T180" i="1" s="1"/>
  <c r="P181" i="1"/>
  <c r="T181" i="1" s="1"/>
  <c r="P182" i="1"/>
  <c r="T182" i="1" s="1"/>
  <c r="P183" i="1"/>
  <c r="T183" i="1" s="1"/>
  <c r="P184" i="1"/>
  <c r="T184" i="1" s="1"/>
  <c r="P185" i="1"/>
  <c r="T185" i="1" s="1"/>
  <c r="P186" i="1"/>
  <c r="T186" i="1" s="1"/>
  <c r="P187" i="1"/>
  <c r="T187" i="1" s="1"/>
  <c r="P188" i="1"/>
  <c r="T188" i="1" s="1"/>
  <c r="P189" i="1"/>
  <c r="T189" i="1" s="1"/>
  <c r="P190" i="1"/>
  <c r="T190" i="1" s="1"/>
  <c r="P191" i="1"/>
  <c r="T191" i="1" s="1"/>
  <c r="P192" i="1"/>
  <c r="T192" i="1" s="1"/>
  <c r="P193" i="1"/>
  <c r="T193" i="1" s="1"/>
  <c r="P194" i="1"/>
  <c r="T194" i="1" s="1"/>
  <c r="P195" i="1"/>
  <c r="T195" i="1" s="1"/>
  <c r="P196" i="1"/>
  <c r="T196" i="1" s="1"/>
  <c r="P197" i="1"/>
  <c r="T197" i="1" s="1"/>
  <c r="P198" i="1"/>
  <c r="T198" i="1" s="1"/>
  <c r="P199" i="1"/>
  <c r="T199" i="1" s="1"/>
  <c r="P200" i="1"/>
  <c r="T200" i="1" s="1"/>
  <c r="P201" i="1"/>
  <c r="T201" i="1" s="1"/>
  <c r="P202" i="1"/>
  <c r="T202" i="1" s="1"/>
  <c r="P203" i="1"/>
  <c r="T203" i="1" s="1"/>
  <c r="P204" i="1"/>
  <c r="T204" i="1" s="1"/>
  <c r="P205" i="1"/>
  <c r="T205" i="1" s="1"/>
  <c r="P206" i="1"/>
  <c r="T206" i="1" s="1"/>
  <c r="P207" i="1"/>
  <c r="T207" i="1" s="1"/>
  <c r="P208" i="1"/>
  <c r="T208" i="1" s="1"/>
  <c r="P209" i="1"/>
  <c r="T209" i="1" s="1"/>
  <c r="P210" i="1"/>
  <c r="T210" i="1" s="1"/>
  <c r="P211" i="1"/>
  <c r="T211" i="1" s="1"/>
  <c r="P212" i="1"/>
  <c r="T212" i="1" s="1"/>
  <c r="P213" i="1"/>
  <c r="T213" i="1" s="1"/>
  <c r="P214" i="1"/>
  <c r="T214" i="1" s="1"/>
  <c r="P215" i="1"/>
  <c r="T215" i="1" s="1"/>
  <c r="P216" i="1"/>
  <c r="T216" i="1" s="1"/>
  <c r="P217" i="1"/>
  <c r="T217" i="1" s="1"/>
  <c r="P218" i="1"/>
  <c r="T218" i="1" s="1"/>
  <c r="P219" i="1"/>
  <c r="T219" i="1" s="1"/>
  <c r="P220" i="1"/>
  <c r="T220" i="1" s="1"/>
  <c r="P221" i="1"/>
  <c r="T221" i="1" s="1"/>
  <c r="P222" i="1"/>
  <c r="T222" i="1" s="1"/>
  <c r="P223" i="1"/>
  <c r="T223" i="1" s="1"/>
  <c r="P224" i="1"/>
  <c r="T224" i="1" s="1"/>
  <c r="P225" i="1"/>
  <c r="T225" i="1" s="1"/>
  <c r="P226" i="1"/>
  <c r="T226" i="1" s="1"/>
  <c r="P227" i="1"/>
  <c r="T227" i="1" s="1"/>
  <c r="P228" i="1"/>
  <c r="T228" i="1" s="1"/>
  <c r="P229" i="1"/>
  <c r="T229" i="1" s="1"/>
  <c r="P230" i="1"/>
  <c r="T230" i="1" s="1"/>
  <c r="P231" i="1"/>
  <c r="T231" i="1" s="1"/>
  <c r="P232" i="1"/>
  <c r="T232" i="1" s="1"/>
  <c r="P233" i="1"/>
  <c r="T233" i="1" s="1"/>
  <c r="P234" i="1"/>
  <c r="T234" i="1" s="1"/>
  <c r="P235" i="1"/>
  <c r="T235" i="1" s="1"/>
  <c r="P236" i="1"/>
  <c r="T236" i="1" s="1"/>
  <c r="P237" i="1"/>
  <c r="T237" i="1" s="1"/>
  <c r="P238" i="1"/>
  <c r="T238" i="1" s="1"/>
  <c r="P239" i="1"/>
  <c r="T239" i="1" s="1"/>
  <c r="P240" i="1"/>
  <c r="T240" i="1" s="1"/>
  <c r="P241" i="1"/>
  <c r="T241" i="1" s="1"/>
  <c r="P242" i="1"/>
  <c r="T242" i="1" s="1"/>
  <c r="P243" i="1"/>
  <c r="T243" i="1" s="1"/>
  <c r="P244" i="1"/>
  <c r="T244" i="1" s="1"/>
  <c r="P245" i="1"/>
  <c r="T245" i="1" s="1"/>
  <c r="P246" i="1"/>
  <c r="T246" i="1" s="1"/>
  <c r="P247" i="1"/>
  <c r="T247" i="1" s="1"/>
  <c r="P248" i="1"/>
  <c r="T248" i="1" s="1"/>
  <c r="P249" i="1"/>
  <c r="T249" i="1" s="1"/>
  <c r="P250" i="1"/>
  <c r="T250" i="1" s="1"/>
  <c r="P251" i="1"/>
  <c r="T251" i="1" s="1"/>
  <c r="P252" i="1"/>
  <c r="T252" i="1" s="1"/>
  <c r="P253" i="1"/>
  <c r="T253" i="1" s="1"/>
  <c r="P254" i="1"/>
  <c r="T254" i="1" s="1"/>
  <c r="P255" i="1"/>
  <c r="T255" i="1" s="1"/>
  <c r="P256" i="1"/>
  <c r="T256" i="1" s="1"/>
  <c r="P257" i="1"/>
  <c r="T257" i="1" s="1"/>
  <c r="P258" i="1"/>
  <c r="T258" i="1" s="1"/>
  <c r="P259" i="1"/>
  <c r="T259" i="1" s="1"/>
  <c r="P260" i="1"/>
  <c r="T260" i="1" s="1"/>
  <c r="P261" i="1"/>
  <c r="T261" i="1" s="1"/>
  <c r="P262" i="1"/>
  <c r="T262" i="1" s="1"/>
  <c r="P263" i="1"/>
  <c r="T263" i="1" s="1"/>
  <c r="P264" i="1"/>
  <c r="T264" i="1" s="1"/>
  <c r="P265" i="1"/>
  <c r="T265" i="1" s="1"/>
  <c r="P266" i="1"/>
  <c r="T266" i="1" s="1"/>
  <c r="P267" i="1"/>
  <c r="T267" i="1" s="1"/>
  <c r="P268" i="1"/>
  <c r="T268" i="1" s="1"/>
  <c r="P269" i="1"/>
  <c r="T269" i="1" s="1"/>
  <c r="P270" i="1"/>
  <c r="T270" i="1" s="1"/>
  <c r="P271" i="1"/>
  <c r="T271" i="1" s="1"/>
  <c r="P272" i="1"/>
  <c r="T272" i="1" s="1"/>
  <c r="P273" i="1"/>
  <c r="T273" i="1" s="1"/>
  <c r="P274" i="1"/>
  <c r="T274" i="1" s="1"/>
  <c r="P275" i="1"/>
  <c r="T275" i="1" s="1"/>
  <c r="P276" i="1"/>
  <c r="T276" i="1" s="1"/>
  <c r="P277" i="1"/>
  <c r="T277" i="1" s="1"/>
  <c r="P278" i="1"/>
  <c r="T278" i="1" s="1"/>
  <c r="P279" i="1"/>
  <c r="T279" i="1" s="1"/>
  <c r="P280" i="1"/>
  <c r="T280" i="1" s="1"/>
  <c r="P281" i="1"/>
  <c r="T281" i="1" s="1"/>
  <c r="P282" i="1"/>
  <c r="T282" i="1" s="1"/>
  <c r="P283" i="1"/>
  <c r="T283" i="1" s="1"/>
  <c r="P284" i="1"/>
  <c r="T284" i="1" s="1"/>
  <c r="P285" i="1"/>
  <c r="T285" i="1" s="1"/>
  <c r="P286" i="1"/>
  <c r="T286" i="1" s="1"/>
  <c r="P287" i="1"/>
  <c r="T287" i="1" s="1"/>
  <c r="P288" i="1"/>
  <c r="T288" i="1" s="1"/>
  <c r="P289" i="1"/>
  <c r="T289" i="1" s="1"/>
  <c r="P290" i="1"/>
  <c r="T290" i="1" s="1"/>
  <c r="P291" i="1"/>
  <c r="T291" i="1" s="1"/>
  <c r="P292" i="1"/>
  <c r="T292" i="1" s="1"/>
  <c r="P293" i="1"/>
  <c r="T293" i="1" s="1"/>
  <c r="P294" i="1"/>
  <c r="T294" i="1" s="1"/>
  <c r="P295" i="1"/>
  <c r="T295" i="1" s="1"/>
  <c r="P296" i="1"/>
  <c r="T296" i="1" s="1"/>
  <c r="P297" i="1"/>
  <c r="T297" i="1" s="1"/>
  <c r="P298" i="1"/>
  <c r="T298" i="1" s="1"/>
  <c r="P299" i="1"/>
  <c r="T299" i="1" s="1"/>
  <c r="P300" i="1"/>
  <c r="T300" i="1" s="1"/>
  <c r="P301" i="1"/>
  <c r="T301" i="1" s="1"/>
  <c r="P302" i="1"/>
  <c r="T302" i="1" s="1"/>
  <c r="P303" i="1"/>
  <c r="T303" i="1" s="1"/>
  <c r="P304" i="1"/>
  <c r="T304" i="1" s="1"/>
  <c r="P305" i="1"/>
  <c r="T305" i="1" s="1"/>
  <c r="P306" i="1"/>
  <c r="T306" i="1" s="1"/>
  <c r="P307" i="1"/>
  <c r="T307" i="1" s="1"/>
  <c r="P308" i="1"/>
  <c r="T308" i="1" s="1"/>
  <c r="P309" i="1"/>
  <c r="T309" i="1" s="1"/>
  <c r="P310" i="1"/>
  <c r="T310" i="1" s="1"/>
  <c r="P311" i="1"/>
  <c r="T311" i="1" s="1"/>
  <c r="P312" i="1"/>
  <c r="T312" i="1" s="1"/>
  <c r="P313" i="1"/>
  <c r="T313" i="1" s="1"/>
  <c r="P314" i="1"/>
  <c r="T314" i="1" s="1"/>
  <c r="P315" i="1"/>
  <c r="T315" i="1" s="1"/>
  <c r="P316" i="1"/>
  <c r="T316" i="1" s="1"/>
  <c r="P317" i="1"/>
  <c r="T317" i="1" s="1"/>
  <c r="P318" i="1"/>
  <c r="T318" i="1" s="1"/>
  <c r="P319" i="1"/>
  <c r="T319" i="1" s="1"/>
  <c r="P320" i="1"/>
  <c r="T320" i="1" s="1"/>
  <c r="P321" i="1"/>
  <c r="T321" i="1" s="1"/>
  <c r="P322" i="1"/>
  <c r="T322" i="1" s="1"/>
  <c r="P323" i="1"/>
  <c r="T323" i="1" s="1"/>
  <c r="P324" i="1"/>
  <c r="T324" i="1" s="1"/>
  <c r="P325" i="1"/>
  <c r="T325" i="1" s="1"/>
  <c r="P326" i="1"/>
  <c r="T326" i="1" s="1"/>
  <c r="P327" i="1"/>
  <c r="T327" i="1" s="1"/>
  <c r="P328" i="1"/>
  <c r="T328" i="1" s="1"/>
  <c r="P329" i="1"/>
  <c r="T329" i="1" s="1"/>
  <c r="P330" i="1"/>
  <c r="T330" i="1" s="1"/>
  <c r="P331" i="1"/>
  <c r="T331" i="1" s="1"/>
  <c r="P332" i="1"/>
  <c r="T332" i="1" s="1"/>
  <c r="P333" i="1"/>
  <c r="T333" i="1" s="1"/>
  <c r="P334" i="1"/>
  <c r="T334" i="1" s="1"/>
  <c r="P335" i="1"/>
  <c r="T335" i="1" s="1"/>
  <c r="P336" i="1"/>
  <c r="T336" i="1" s="1"/>
  <c r="P337" i="1"/>
  <c r="T337" i="1" s="1"/>
  <c r="P338" i="1"/>
  <c r="T338" i="1" s="1"/>
  <c r="P339" i="1"/>
  <c r="T339" i="1" s="1"/>
  <c r="P340" i="1"/>
  <c r="T340" i="1" s="1"/>
  <c r="P341" i="1"/>
  <c r="T341" i="1" s="1"/>
  <c r="P342" i="1"/>
  <c r="T342" i="1" s="1"/>
  <c r="P343" i="1"/>
  <c r="T343" i="1" s="1"/>
  <c r="P344" i="1"/>
  <c r="T344" i="1" s="1"/>
  <c r="P345" i="1"/>
  <c r="T345" i="1" s="1"/>
  <c r="P346" i="1"/>
  <c r="T346" i="1" s="1"/>
  <c r="P347" i="1"/>
  <c r="T347" i="1" s="1"/>
  <c r="P348" i="1"/>
  <c r="T348" i="1" s="1"/>
  <c r="P349" i="1"/>
  <c r="T349" i="1" s="1"/>
  <c r="P350" i="1"/>
  <c r="T350" i="1" s="1"/>
  <c r="P351" i="1"/>
  <c r="T351" i="1" s="1"/>
  <c r="P352" i="1"/>
  <c r="T352" i="1" s="1"/>
  <c r="P353" i="1"/>
  <c r="T353" i="1" s="1"/>
  <c r="P354" i="1"/>
  <c r="T354" i="1" s="1"/>
  <c r="P355" i="1"/>
  <c r="T355" i="1" s="1"/>
  <c r="P356" i="1"/>
  <c r="T356" i="1" s="1"/>
  <c r="P357" i="1"/>
  <c r="T357" i="1" s="1"/>
  <c r="P358" i="1"/>
  <c r="T358" i="1" s="1"/>
  <c r="P359" i="1"/>
  <c r="T359" i="1" s="1"/>
  <c r="P360" i="1"/>
  <c r="T360" i="1" s="1"/>
  <c r="P361" i="1"/>
  <c r="T361" i="1" s="1"/>
  <c r="P362" i="1"/>
  <c r="T362" i="1" s="1"/>
  <c r="P363" i="1"/>
  <c r="T363" i="1" s="1"/>
  <c r="P364" i="1"/>
  <c r="T364" i="1" s="1"/>
  <c r="P365" i="1"/>
  <c r="T365" i="1" s="1"/>
  <c r="P366" i="1"/>
  <c r="T366" i="1" s="1"/>
  <c r="P367" i="1"/>
  <c r="T367" i="1" s="1"/>
  <c r="P368" i="1"/>
  <c r="T368" i="1" s="1"/>
  <c r="P369" i="1"/>
  <c r="T369" i="1" s="1"/>
  <c r="P370" i="1"/>
  <c r="T370" i="1" s="1"/>
  <c r="P371" i="1"/>
  <c r="T371" i="1" s="1"/>
  <c r="P372" i="1"/>
  <c r="T372" i="1" s="1"/>
  <c r="P373" i="1"/>
  <c r="T373" i="1" s="1"/>
  <c r="P374" i="1"/>
  <c r="T374" i="1" s="1"/>
  <c r="P375" i="1"/>
  <c r="T375" i="1" s="1"/>
  <c r="P376" i="1"/>
  <c r="T376" i="1" s="1"/>
  <c r="P377" i="1"/>
  <c r="T377" i="1" s="1"/>
  <c r="P378" i="1"/>
  <c r="T378" i="1" s="1"/>
  <c r="P379" i="1"/>
  <c r="T379" i="1" s="1"/>
  <c r="P380" i="1"/>
  <c r="T380" i="1" s="1"/>
  <c r="P381" i="1"/>
  <c r="T381" i="1" s="1"/>
  <c r="P382" i="1"/>
  <c r="T382" i="1" s="1"/>
  <c r="P383" i="1"/>
  <c r="T383" i="1" s="1"/>
  <c r="P384" i="1"/>
  <c r="T384" i="1" s="1"/>
  <c r="P385" i="1"/>
  <c r="T385" i="1" s="1"/>
  <c r="P386" i="1"/>
  <c r="T386" i="1" s="1"/>
  <c r="P387" i="1"/>
  <c r="T387" i="1" s="1"/>
  <c r="P388" i="1"/>
  <c r="T388" i="1" s="1"/>
  <c r="P389" i="1"/>
  <c r="T389" i="1" s="1"/>
  <c r="P390" i="1"/>
  <c r="T390" i="1" s="1"/>
  <c r="P391" i="1"/>
  <c r="T391" i="1" s="1"/>
  <c r="P392" i="1"/>
  <c r="T392" i="1" s="1"/>
  <c r="P393" i="1"/>
  <c r="T393" i="1" s="1"/>
  <c r="P394" i="1"/>
  <c r="T394" i="1" s="1"/>
  <c r="P395" i="1"/>
  <c r="T395" i="1" s="1"/>
  <c r="P396" i="1"/>
  <c r="T396" i="1" s="1"/>
  <c r="P397" i="1"/>
  <c r="T397" i="1" s="1"/>
  <c r="P398" i="1"/>
  <c r="T398" i="1" s="1"/>
  <c r="P399" i="1"/>
  <c r="T399" i="1" s="1"/>
  <c r="P400" i="1"/>
  <c r="T400" i="1" s="1"/>
  <c r="P401" i="1"/>
  <c r="T401" i="1" s="1"/>
  <c r="P402" i="1"/>
  <c r="T402" i="1" s="1"/>
  <c r="P403" i="1"/>
  <c r="T403" i="1" s="1"/>
  <c r="P404" i="1"/>
  <c r="T404" i="1" s="1"/>
  <c r="P405" i="1"/>
  <c r="T405" i="1" s="1"/>
  <c r="P406" i="1"/>
  <c r="T406" i="1" s="1"/>
  <c r="P407" i="1"/>
  <c r="T407" i="1" s="1"/>
  <c r="P408" i="1"/>
  <c r="T408" i="1" s="1"/>
  <c r="P409" i="1"/>
  <c r="T409" i="1" s="1"/>
  <c r="P410" i="1"/>
  <c r="T410" i="1" s="1"/>
  <c r="P411" i="1"/>
  <c r="T411" i="1" s="1"/>
  <c r="P412" i="1"/>
  <c r="T412" i="1" s="1"/>
  <c r="P413" i="1"/>
  <c r="T413" i="1" s="1"/>
  <c r="P414" i="1"/>
  <c r="T414" i="1" s="1"/>
  <c r="P415" i="1"/>
  <c r="T415" i="1" s="1"/>
  <c r="P416" i="1"/>
  <c r="T416" i="1" s="1"/>
  <c r="P417" i="1"/>
  <c r="T417" i="1" s="1"/>
  <c r="P418" i="1"/>
  <c r="T418" i="1" s="1"/>
  <c r="P419" i="1"/>
  <c r="T419" i="1" s="1"/>
  <c r="P420" i="1"/>
  <c r="T420" i="1" s="1"/>
  <c r="P421" i="1"/>
  <c r="T421" i="1" s="1"/>
  <c r="P422" i="1"/>
  <c r="T422" i="1" s="1"/>
  <c r="P423" i="1"/>
  <c r="T423" i="1" s="1"/>
  <c r="P424" i="1"/>
  <c r="T424" i="1" s="1"/>
  <c r="P425" i="1"/>
  <c r="T425" i="1" s="1"/>
  <c r="P426" i="1"/>
  <c r="T426" i="1" s="1"/>
  <c r="P427" i="1"/>
  <c r="T427" i="1" s="1"/>
  <c r="P428" i="1"/>
  <c r="T428" i="1" s="1"/>
  <c r="P429" i="1"/>
  <c r="T429" i="1" s="1"/>
  <c r="P430" i="1"/>
  <c r="T430" i="1" s="1"/>
  <c r="P431" i="1"/>
  <c r="T431" i="1" s="1"/>
  <c r="P432" i="1"/>
  <c r="T432" i="1" s="1"/>
  <c r="P433" i="1"/>
  <c r="T433" i="1" s="1"/>
  <c r="P434" i="1"/>
  <c r="T434" i="1" s="1"/>
  <c r="P435" i="1"/>
  <c r="T435" i="1" s="1"/>
  <c r="P436" i="1"/>
  <c r="T436" i="1" s="1"/>
  <c r="P437" i="1"/>
  <c r="T437" i="1" s="1"/>
  <c r="P438" i="1"/>
  <c r="T438" i="1" s="1"/>
  <c r="P439" i="1"/>
  <c r="T439" i="1" s="1"/>
  <c r="P440" i="1"/>
  <c r="T440" i="1" s="1"/>
  <c r="P441" i="1"/>
  <c r="T441" i="1" s="1"/>
  <c r="P442" i="1"/>
  <c r="T442" i="1" s="1"/>
  <c r="P443" i="1"/>
  <c r="T443" i="1" s="1"/>
  <c r="P444" i="1"/>
  <c r="T444" i="1" s="1"/>
  <c r="P445" i="1"/>
  <c r="T445" i="1" s="1"/>
  <c r="P446" i="1"/>
  <c r="T446" i="1" s="1"/>
  <c r="P447" i="1"/>
  <c r="T447" i="1" s="1"/>
  <c r="P448" i="1"/>
  <c r="T448" i="1" s="1"/>
  <c r="P449" i="1"/>
  <c r="T449" i="1" s="1"/>
  <c r="P450" i="1"/>
  <c r="T450" i="1" s="1"/>
  <c r="P451" i="1"/>
  <c r="T451" i="1" s="1"/>
  <c r="P452" i="1"/>
  <c r="T452" i="1" s="1"/>
  <c r="P453" i="1"/>
  <c r="T453" i="1" s="1"/>
  <c r="P454" i="1"/>
  <c r="T454" i="1" s="1"/>
  <c r="P455" i="1"/>
  <c r="T455" i="1" s="1"/>
  <c r="P456" i="1"/>
  <c r="T456" i="1" s="1"/>
  <c r="P457" i="1"/>
  <c r="T457" i="1" s="1"/>
  <c r="P458" i="1"/>
  <c r="T458" i="1" s="1"/>
  <c r="P459" i="1"/>
  <c r="T459" i="1" s="1"/>
  <c r="P460" i="1"/>
  <c r="T460" i="1" s="1"/>
  <c r="P461" i="1"/>
  <c r="T461" i="1" s="1"/>
  <c r="P462" i="1"/>
  <c r="T462" i="1" s="1"/>
  <c r="P463" i="1"/>
  <c r="T463" i="1" s="1"/>
  <c r="P464" i="1"/>
  <c r="T464" i="1" s="1"/>
  <c r="P465" i="1"/>
  <c r="T465" i="1" s="1"/>
  <c r="P466" i="1"/>
  <c r="T466" i="1" s="1"/>
  <c r="P467" i="1"/>
  <c r="T467" i="1" s="1"/>
  <c r="P468" i="1"/>
  <c r="T468" i="1" s="1"/>
  <c r="P469" i="1"/>
  <c r="T469" i="1" s="1"/>
  <c r="P470" i="1"/>
  <c r="T470" i="1" s="1"/>
  <c r="P471" i="1"/>
  <c r="T471" i="1" s="1"/>
  <c r="P472" i="1"/>
  <c r="T472" i="1" s="1"/>
  <c r="P473" i="1"/>
  <c r="T473" i="1" s="1"/>
  <c r="P474" i="1"/>
  <c r="T474" i="1" s="1"/>
  <c r="P475" i="1"/>
  <c r="T475" i="1" s="1"/>
  <c r="P476" i="1"/>
  <c r="T476" i="1" s="1"/>
  <c r="P477" i="1"/>
  <c r="T477" i="1" s="1"/>
  <c r="P478" i="1"/>
  <c r="T478" i="1" s="1"/>
  <c r="P479" i="1"/>
  <c r="T479" i="1" s="1"/>
  <c r="P480" i="1"/>
  <c r="T480" i="1" s="1"/>
  <c r="P481" i="1"/>
  <c r="T481" i="1" s="1"/>
  <c r="P482" i="1"/>
  <c r="T482" i="1" s="1"/>
  <c r="P483" i="1"/>
  <c r="T483" i="1" s="1"/>
  <c r="P484" i="1"/>
  <c r="T484" i="1" s="1"/>
  <c r="P485" i="1"/>
  <c r="T485" i="1" s="1"/>
  <c r="P486" i="1"/>
  <c r="T486" i="1" s="1"/>
  <c r="P487" i="1"/>
  <c r="T487" i="1" s="1"/>
  <c r="P488" i="1"/>
  <c r="T488" i="1" s="1"/>
  <c r="P489" i="1"/>
  <c r="T489" i="1" s="1"/>
  <c r="P490" i="1"/>
  <c r="T490" i="1" s="1"/>
  <c r="P491" i="1"/>
  <c r="T491" i="1" s="1"/>
  <c r="P492" i="1"/>
  <c r="T492" i="1" s="1"/>
  <c r="P493" i="1"/>
  <c r="T493" i="1" s="1"/>
  <c r="P494" i="1"/>
  <c r="T494" i="1" s="1"/>
  <c r="P495" i="1"/>
  <c r="T495" i="1" s="1"/>
  <c r="P496" i="1"/>
  <c r="T496" i="1" s="1"/>
  <c r="P497" i="1"/>
  <c r="T497" i="1" s="1"/>
  <c r="P498" i="1"/>
  <c r="T498" i="1" s="1"/>
  <c r="P499" i="1"/>
  <c r="T499" i="1" s="1"/>
  <c r="P500" i="1"/>
  <c r="T500" i="1" s="1"/>
  <c r="P501" i="1"/>
  <c r="T501" i="1" s="1"/>
  <c r="P502" i="1"/>
  <c r="T502" i="1" s="1"/>
  <c r="P503" i="1"/>
  <c r="T503" i="1" s="1"/>
  <c r="P504" i="1"/>
  <c r="T504" i="1" s="1"/>
  <c r="P505" i="1"/>
  <c r="T505" i="1" s="1"/>
  <c r="P506" i="1"/>
  <c r="T506" i="1" s="1"/>
  <c r="P507" i="1"/>
  <c r="T507" i="1" s="1"/>
  <c r="P508" i="1"/>
  <c r="T508" i="1" s="1"/>
  <c r="P509" i="1"/>
  <c r="T509" i="1" s="1"/>
  <c r="P510" i="1"/>
  <c r="T510" i="1" s="1"/>
  <c r="P511" i="1"/>
  <c r="T511" i="1" s="1"/>
  <c r="P512" i="1"/>
  <c r="T512" i="1" s="1"/>
  <c r="P513" i="1"/>
  <c r="T513" i="1" s="1"/>
  <c r="P514" i="1"/>
  <c r="T514" i="1" s="1"/>
  <c r="P515" i="1"/>
  <c r="T515" i="1" s="1"/>
  <c r="P516" i="1"/>
  <c r="T516" i="1" s="1"/>
  <c r="P517" i="1"/>
  <c r="T517" i="1" s="1"/>
  <c r="P518" i="1"/>
  <c r="T518" i="1" s="1"/>
  <c r="P519" i="1"/>
  <c r="T519" i="1" s="1"/>
  <c r="P520" i="1"/>
  <c r="T520" i="1" s="1"/>
  <c r="P521" i="1"/>
  <c r="T521" i="1" s="1"/>
  <c r="P522" i="1"/>
  <c r="T522" i="1" s="1"/>
  <c r="P523" i="1"/>
  <c r="T523" i="1" s="1"/>
  <c r="P524" i="1"/>
  <c r="T524" i="1" s="1"/>
  <c r="P525" i="1"/>
  <c r="T525" i="1" s="1"/>
  <c r="P526" i="1"/>
  <c r="T526" i="1" s="1"/>
  <c r="P527" i="1"/>
  <c r="T527" i="1" s="1"/>
  <c r="P528" i="1"/>
  <c r="T528" i="1" s="1"/>
  <c r="P529" i="1"/>
  <c r="T529" i="1" s="1"/>
  <c r="P530" i="1"/>
  <c r="T530" i="1" s="1"/>
  <c r="P531" i="1"/>
  <c r="T531" i="1" s="1"/>
  <c r="P532" i="1"/>
  <c r="T532" i="1" s="1"/>
  <c r="P533" i="1"/>
  <c r="T533" i="1" s="1"/>
  <c r="P534" i="1"/>
  <c r="T534" i="1" s="1"/>
  <c r="P535" i="1"/>
  <c r="T535" i="1" s="1"/>
  <c r="P536" i="1"/>
  <c r="T536" i="1" s="1"/>
  <c r="P537" i="1"/>
  <c r="T537" i="1" s="1"/>
  <c r="P538" i="1"/>
  <c r="T538" i="1" s="1"/>
  <c r="P539" i="1"/>
  <c r="T539" i="1" s="1"/>
  <c r="P540" i="1"/>
  <c r="T540" i="1" s="1"/>
  <c r="P541" i="1"/>
  <c r="T541" i="1" s="1"/>
  <c r="P542" i="1"/>
  <c r="T542" i="1" s="1"/>
  <c r="P543" i="1"/>
  <c r="T543" i="1" s="1"/>
  <c r="P544" i="1"/>
  <c r="T544" i="1" s="1"/>
  <c r="P545" i="1"/>
  <c r="T545" i="1" s="1"/>
  <c r="P546" i="1"/>
  <c r="T546" i="1" s="1"/>
  <c r="P547" i="1"/>
  <c r="T547" i="1" s="1"/>
  <c r="P548" i="1"/>
  <c r="T548" i="1" s="1"/>
  <c r="P549" i="1"/>
  <c r="T549" i="1" s="1"/>
  <c r="P550" i="1"/>
  <c r="T550" i="1" s="1"/>
  <c r="P551" i="1"/>
  <c r="T551" i="1" s="1"/>
  <c r="P552" i="1"/>
  <c r="T552" i="1" s="1"/>
  <c r="P553" i="1"/>
  <c r="T553" i="1" s="1"/>
  <c r="P554" i="1"/>
  <c r="T554" i="1" s="1"/>
  <c r="P555" i="1"/>
  <c r="T555" i="1" s="1"/>
  <c r="P556" i="1"/>
  <c r="T556" i="1" s="1"/>
  <c r="P557" i="1"/>
  <c r="T557" i="1" s="1"/>
  <c r="P558" i="1"/>
  <c r="T558" i="1" s="1"/>
  <c r="P559" i="1"/>
  <c r="T559" i="1" s="1"/>
  <c r="P560" i="1"/>
  <c r="T560" i="1" s="1"/>
  <c r="P561" i="1"/>
  <c r="T561" i="1" s="1"/>
  <c r="P562" i="1"/>
  <c r="T562" i="1" s="1"/>
  <c r="P563" i="1"/>
  <c r="T563" i="1" s="1"/>
  <c r="P564" i="1"/>
  <c r="T564" i="1" s="1"/>
  <c r="P565" i="1"/>
  <c r="T565" i="1" s="1"/>
  <c r="P566" i="1"/>
  <c r="T566" i="1" s="1"/>
  <c r="P567" i="1"/>
  <c r="T567" i="1" s="1"/>
  <c r="P568" i="1"/>
  <c r="T568" i="1" s="1"/>
  <c r="P569" i="1"/>
  <c r="T569" i="1" s="1"/>
  <c r="P570" i="1"/>
  <c r="T570" i="1" s="1"/>
  <c r="P571" i="1"/>
  <c r="T571" i="1" s="1"/>
  <c r="P572" i="1"/>
  <c r="T572" i="1" s="1"/>
  <c r="P573" i="1"/>
  <c r="T573" i="1" s="1"/>
  <c r="P574" i="1"/>
  <c r="T574" i="1" s="1"/>
  <c r="P575" i="1"/>
  <c r="T575" i="1" s="1"/>
  <c r="P576" i="1"/>
  <c r="T576" i="1" s="1"/>
  <c r="P577" i="1"/>
  <c r="T577" i="1" s="1"/>
  <c r="P578" i="1"/>
  <c r="T578" i="1" s="1"/>
  <c r="P579" i="1"/>
  <c r="T579" i="1" s="1"/>
  <c r="P580" i="1"/>
  <c r="T580" i="1" s="1"/>
  <c r="P581" i="1"/>
  <c r="T581" i="1" s="1"/>
  <c r="P582" i="1"/>
  <c r="T582" i="1" s="1"/>
  <c r="P583" i="1"/>
  <c r="T583" i="1" s="1"/>
  <c r="P584" i="1"/>
  <c r="T584" i="1" s="1"/>
  <c r="P585" i="1"/>
  <c r="T585" i="1" s="1"/>
  <c r="P586" i="1"/>
  <c r="T586" i="1" s="1"/>
  <c r="P587" i="1"/>
  <c r="T587" i="1" s="1"/>
  <c r="P588" i="1"/>
  <c r="T588" i="1" s="1"/>
  <c r="P589" i="1"/>
  <c r="T589" i="1" s="1"/>
  <c r="P590" i="1"/>
  <c r="T590" i="1" s="1"/>
  <c r="P591" i="1"/>
  <c r="T591" i="1" s="1"/>
  <c r="P592" i="1"/>
  <c r="T592" i="1" s="1"/>
  <c r="P593" i="1"/>
  <c r="T593" i="1" s="1"/>
  <c r="P594" i="1"/>
  <c r="T594" i="1" s="1"/>
  <c r="P595" i="1"/>
  <c r="T595" i="1" s="1"/>
  <c r="P596" i="1"/>
  <c r="T596" i="1" s="1"/>
  <c r="P597" i="1"/>
  <c r="T597" i="1" s="1"/>
  <c r="P598" i="1"/>
  <c r="T598" i="1" s="1"/>
  <c r="P599" i="1"/>
  <c r="T599" i="1" s="1"/>
  <c r="P600" i="1"/>
  <c r="T600" i="1" s="1"/>
  <c r="P601" i="1"/>
  <c r="T601" i="1" s="1"/>
  <c r="P602" i="1"/>
  <c r="T602" i="1" s="1"/>
  <c r="P603" i="1"/>
  <c r="T603" i="1" s="1"/>
  <c r="P604" i="1"/>
  <c r="T604" i="1" s="1"/>
  <c r="P605" i="1"/>
  <c r="T605" i="1" s="1"/>
  <c r="P606" i="1"/>
  <c r="T606" i="1" s="1"/>
  <c r="P607" i="1"/>
  <c r="T607" i="1" s="1"/>
  <c r="P608" i="1"/>
  <c r="T608" i="1" s="1"/>
  <c r="P609" i="1"/>
  <c r="T609" i="1" s="1"/>
  <c r="P610" i="1"/>
  <c r="T610" i="1" s="1"/>
  <c r="P611" i="1"/>
  <c r="T611" i="1" s="1"/>
  <c r="P612" i="1"/>
  <c r="T612" i="1" s="1"/>
  <c r="P613" i="1"/>
  <c r="T613" i="1" s="1"/>
  <c r="P614" i="1"/>
  <c r="T614" i="1" s="1"/>
  <c r="P615" i="1"/>
  <c r="T615" i="1" s="1"/>
  <c r="P616" i="1"/>
  <c r="T616" i="1" s="1"/>
  <c r="P617" i="1"/>
  <c r="T617" i="1" s="1"/>
  <c r="P618" i="1"/>
  <c r="T618" i="1" s="1"/>
  <c r="P619" i="1"/>
  <c r="T619" i="1" s="1"/>
  <c r="P620" i="1"/>
  <c r="T620" i="1" s="1"/>
  <c r="P621" i="1"/>
  <c r="T621" i="1" s="1"/>
  <c r="P622" i="1"/>
  <c r="T622" i="1" s="1"/>
  <c r="P623" i="1"/>
  <c r="T623" i="1" s="1"/>
  <c r="P624" i="1"/>
  <c r="T624" i="1" s="1"/>
  <c r="P625" i="1"/>
  <c r="T625" i="1" s="1"/>
  <c r="P626" i="1"/>
  <c r="T626" i="1" s="1"/>
  <c r="P627" i="1"/>
  <c r="T627" i="1" s="1"/>
  <c r="P628" i="1"/>
  <c r="T628" i="1" s="1"/>
  <c r="P629" i="1"/>
  <c r="T629" i="1" s="1"/>
  <c r="P630" i="1"/>
  <c r="T630" i="1" s="1"/>
  <c r="P631" i="1"/>
  <c r="T631" i="1" s="1"/>
  <c r="P632" i="1"/>
  <c r="T632" i="1" s="1"/>
  <c r="P633" i="1"/>
  <c r="T633" i="1" s="1"/>
  <c r="P634" i="1"/>
  <c r="T634" i="1" s="1"/>
  <c r="P635" i="1"/>
  <c r="T635" i="1" s="1"/>
  <c r="P636" i="1"/>
  <c r="T636" i="1" s="1"/>
  <c r="P637" i="1"/>
  <c r="T637" i="1" s="1"/>
  <c r="P638" i="1"/>
  <c r="T638" i="1" s="1"/>
  <c r="P639" i="1"/>
  <c r="T639" i="1" s="1"/>
  <c r="P640" i="1"/>
  <c r="T640" i="1" s="1"/>
  <c r="P641" i="1"/>
  <c r="T641" i="1" s="1"/>
  <c r="P642" i="1"/>
  <c r="T642" i="1" s="1"/>
  <c r="P643" i="1"/>
  <c r="T643" i="1" s="1"/>
  <c r="P644" i="1"/>
  <c r="T644" i="1" s="1"/>
  <c r="P645" i="1"/>
  <c r="T645" i="1" s="1"/>
  <c r="P646" i="1"/>
  <c r="T646" i="1" s="1"/>
  <c r="P647" i="1"/>
  <c r="T647" i="1" s="1"/>
  <c r="P648" i="1"/>
  <c r="T648" i="1" s="1"/>
  <c r="P649" i="1"/>
  <c r="T649" i="1" s="1"/>
  <c r="P650" i="1"/>
  <c r="T650" i="1" s="1"/>
  <c r="P651" i="1"/>
  <c r="T651" i="1" s="1"/>
  <c r="P652" i="1"/>
  <c r="T652" i="1" s="1"/>
  <c r="P653" i="1"/>
  <c r="T653" i="1" s="1"/>
  <c r="P654" i="1"/>
  <c r="T654" i="1" s="1"/>
  <c r="P655" i="1"/>
  <c r="T655" i="1" s="1"/>
  <c r="P656" i="1"/>
  <c r="T656" i="1" s="1"/>
  <c r="P657" i="1"/>
  <c r="T657" i="1" s="1"/>
  <c r="P658" i="1"/>
  <c r="T658" i="1" s="1"/>
  <c r="P659" i="1"/>
  <c r="T659" i="1" s="1"/>
  <c r="P660" i="1"/>
  <c r="T660" i="1" s="1"/>
  <c r="P661" i="1"/>
  <c r="T661" i="1" s="1"/>
  <c r="P662" i="1"/>
  <c r="T662" i="1" s="1"/>
  <c r="P663" i="1"/>
  <c r="T663" i="1" s="1"/>
  <c r="P664" i="1"/>
  <c r="T664" i="1" s="1"/>
  <c r="P665" i="1"/>
  <c r="T665" i="1" s="1"/>
  <c r="P666" i="1"/>
  <c r="T666" i="1" s="1"/>
  <c r="P667" i="1"/>
  <c r="T667" i="1" s="1"/>
  <c r="P668" i="1"/>
  <c r="T668" i="1" s="1"/>
  <c r="P669" i="1"/>
  <c r="T669" i="1" s="1"/>
  <c r="P670" i="1"/>
  <c r="T670" i="1" s="1"/>
  <c r="P671" i="1"/>
  <c r="T671" i="1" s="1"/>
  <c r="P672" i="1"/>
  <c r="T672" i="1" s="1"/>
  <c r="P673" i="1"/>
  <c r="T673" i="1" s="1"/>
  <c r="P674" i="1"/>
  <c r="T674" i="1" s="1"/>
  <c r="P675" i="1"/>
  <c r="T675" i="1" s="1"/>
  <c r="P676" i="1"/>
  <c r="T676" i="1" s="1"/>
  <c r="P677" i="1"/>
  <c r="T677" i="1" s="1"/>
  <c r="P678" i="1"/>
  <c r="T678" i="1" s="1"/>
  <c r="P679" i="1"/>
  <c r="T679" i="1" s="1"/>
  <c r="P680" i="1"/>
  <c r="T680" i="1" s="1"/>
  <c r="P681" i="1"/>
  <c r="T681" i="1" s="1"/>
  <c r="P682" i="1"/>
  <c r="T682" i="1" s="1"/>
  <c r="P683" i="1"/>
  <c r="T683" i="1" s="1"/>
  <c r="P684" i="1"/>
  <c r="T684" i="1" s="1"/>
  <c r="P685" i="1"/>
  <c r="T685" i="1" s="1"/>
  <c r="P686" i="1"/>
  <c r="T686" i="1" s="1"/>
  <c r="P687" i="1"/>
  <c r="T687" i="1" s="1"/>
  <c r="P688" i="1"/>
  <c r="T688" i="1" s="1"/>
  <c r="P689" i="1"/>
  <c r="T689" i="1" s="1"/>
  <c r="P690" i="1"/>
  <c r="T690" i="1" s="1"/>
  <c r="P691" i="1"/>
  <c r="T691" i="1" s="1"/>
  <c r="P692" i="1"/>
  <c r="T692" i="1" s="1"/>
  <c r="P693" i="1"/>
  <c r="T693" i="1" s="1"/>
  <c r="P694" i="1"/>
  <c r="T694" i="1" s="1"/>
  <c r="P695" i="1"/>
  <c r="T695" i="1" s="1"/>
  <c r="P696" i="1"/>
  <c r="T696" i="1" s="1"/>
  <c r="P697" i="1"/>
  <c r="T697" i="1" s="1"/>
  <c r="P698" i="1"/>
  <c r="T698" i="1" s="1"/>
  <c r="P699" i="1"/>
  <c r="T699" i="1" s="1"/>
  <c r="P700" i="1"/>
  <c r="T700" i="1" s="1"/>
  <c r="P701" i="1"/>
  <c r="T701" i="1" s="1"/>
  <c r="P702" i="1"/>
  <c r="T702" i="1" s="1"/>
  <c r="P703" i="1"/>
  <c r="T703" i="1" s="1"/>
  <c r="P704" i="1"/>
  <c r="T704" i="1" s="1"/>
  <c r="P705" i="1"/>
  <c r="T705" i="1" s="1"/>
  <c r="P706" i="1"/>
  <c r="T706" i="1" s="1"/>
  <c r="P707" i="1"/>
  <c r="T707" i="1" s="1"/>
  <c r="P708" i="1"/>
  <c r="T708" i="1" s="1"/>
  <c r="P709" i="1"/>
  <c r="T709" i="1" s="1"/>
  <c r="P710" i="1"/>
  <c r="T710" i="1" s="1"/>
  <c r="P711" i="1"/>
  <c r="T711" i="1" s="1"/>
  <c r="P712" i="1"/>
  <c r="T712" i="1" s="1"/>
  <c r="P713" i="1"/>
  <c r="T713" i="1" s="1"/>
  <c r="P714" i="1"/>
  <c r="T714" i="1" s="1"/>
  <c r="P715" i="1"/>
  <c r="T715" i="1" s="1"/>
  <c r="P716" i="1"/>
  <c r="T716" i="1" s="1"/>
  <c r="P717" i="1"/>
  <c r="T717" i="1" s="1"/>
  <c r="P718" i="1"/>
  <c r="T718" i="1" s="1"/>
  <c r="P719" i="1"/>
  <c r="T719" i="1" s="1"/>
  <c r="P720" i="1"/>
  <c r="T720" i="1" s="1"/>
  <c r="P721" i="1"/>
  <c r="T721" i="1" s="1"/>
  <c r="P722" i="1"/>
  <c r="T722" i="1" s="1"/>
  <c r="P723" i="1"/>
  <c r="T723" i="1" s="1"/>
  <c r="P724" i="1"/>
  <c r="T724" i="1" s="1"/>
  <c r="P725" i="1"/>
  <c r="T725" i="1" s="1"/>
  <c r="P726" i="1"/>
  <c r="T726" i="1" s="1"/>
  <c r="P727" i="1"/>
  <c r="T727" i="1" s="1"/>
  <c r="P728" i="1"/>
  <c r="T728" i="1" s="1"/>
  <c r="P729" i="1"/>
  <c r="T729" i="1" s="1"/>
  <c r="P730" i="1"/>
  <c r="T730" i="1" s="1"/>
  <c r="P731" i="1"/>
  <c r="T731" i="1" s="1"/>
  <c r="P732" i="1"/>
  <c r="T732" i="1" s="1"/>
  <c r="P733" i="1"/>
  <c r="T733" i="1" s="1"/>
  <c r="P734" i="1"/>
  <c r="T734" i="1" s="1"/>
  <c r="P735" i="1"/>
  <c r="T735" i="1" s="1"/>
  <c r="P736" i="1"/>
  <c r="T736" i="1" s="1"/>
  <c r="P737" i="1"/>
  <c r="T737" i="1" s="1"/>
  <c r="P738" i="1"/>
  <c r="T738" i="1" s="1"/>
  <c r="P739" i="1"/>
  <c r="T739" i="1" s="1"/>
  <c r="P740" i="1"/>
  <c r="T740" i="1" s="1"/>
  <c r="P741" i="1"/>
  <c r="T741" i="1" s="1"/>
  <c r="P742" i="1"/>
  <c r="T742" i="1" s="1"/>
  <c r="P743" i="1"/>
  <c r="T743" i="1" s="1"/>
  <c r="P744" i="1"/>
  <c r="T744" i="1" s="1"/>
  <c r="P745" i="1"/>
  <c r="T745" i="1" s="1"/>
  <c r="P746" i="1"/>
  <c r="T746" i="1" s="1"/>
  <c r="P747" i="1"/>
  <c r="T747" i="1" s="1"/>
  <c r="P748" i="1"/>
  <c r="T748" i="1" s="1"/>
  <c r="P749" i="1"/>
  <c r="T749" i="1" s="1"/>
  <c r="P750" i="1"/>
  <c r="T750" i="1" s="1"/>
  <c r="P751" i="1"/>
  <c r="T751" i="1" s="1"/>
  <c r="P752" i="1"/>
  <c r="T752" i="1" s="1"/>
  <c r="P753" i="1"/>
  <c r="T753" i="1" s="1"/>
  <c r="P754" i="1"/>
  <c r="T754" i="1" s="1"/>
  <c r="P755" i="1"/>
  <c r="T755" i="1" s="1"/>
  <c r="P756" i="1"/>
  <c r="T756" i="1" s="1"/>
  <c r="P757" i="1"/>
  <c r="T757" i="1" s="1"/>
  <c r="P758" i="1"/>
  <c r="T758" i="1" s="1"/>
  <c r="P759" i="1"/>
  <c r="T759" i="1" s="1"/>
  <c r="P760" i="1"/>
  <c r="T760" i="1" s="1"/>
  <c r="P761" i="1"/>
  <c r="T761" i="1" s="1"/>
  <c r="P762" i="1"/>
  <c r="T762" i="1" s="1"/>
  <c r="P763" i="1"/>
  <c r="T763" i="1" s="1"/>
  <c r="P764" i="1"/>
  <c r="T764" i="1" s="1"/>
  <c r="P765" i="1"/>
  <c r="T765" i="1" s="1"/>
  <c r="P766" i="1"/>
  <c r="T766" i="1" s="1"/>
  <c r="P767" i="1"/>
  <c r="T767" i="1" s="1"/>
  <c r="P768" i="1"/>
  <c r="T768" i="1" s="1"/>
  <c r="P769" i="1"/>
  <c r="T769" i="1" s="1"/>
  <c r="P770" i="1"/>
  <c r="T770" i="1" s="1"/>
  <c r="P771" i="1"/>
  <c r="T771" i="1" s="1"/>
  <c r="P772" i="1"/>
  <c r="T772" i="1" s="1"/>
  <c r="P773" i="1"/>
  <c r="T773" i="1" s="1"/>
  <c r="P774" i="1"/>
  <c r="T774" i="1" s="1"/>
  <c r="P775" i="1"/>
  <c r="T775" i="1" s="1"/>
  <c r="P776" i="1"/>
  <c r="T776" i="1" s="1"/>
  <c r="P777" i="1"/>
  <c r="T777" i="1" s="1"/>
  <c r="P778" i="1"/>
  <c r="T778" i="1" s="1"/>
  <c r="P779" i="1"/>
  <c r="T779" i="1" s="1"/>
  <c r="P780" i="1"/>
  <c r="T780" i="1" s="1"/>
  <c r="P781" i="1"/>
  <c r="T781" i="1" s="1"/>
  <c r="P782" i="1"/>
  <c r="T782" i="1" s="1"/>
  <c r="P783" i="1"/>
  <c r="T783" i="1" s="1"/>
  <c r="P784" i="1"/>
  <c r="T784" i="1" s="1"/>
  <c r="P785" i="1"/>
  <c r="T785" i="1" s="1"/>
  <c r="P786" i="1"/>
  <c r="T786" i="1" s="1"/>
  <c r="P787" i="1"/>
  <c r="T787" i="1" s="1"/>
  <c r="P788" i="1"/>
  <c r="T788" i="1" s="1"/>
  <c r="P789" i="1"/>
  <c r="T789" i="1" s="1"/>
  <c r="P790" i="1"/>
  <c r="T790" i="1" s="1"/>
  <c r="P791" i="1"/>
  <c r="T791" i="1" s="1"/>
  <c r="P792" i="1"/>
  <c r="T792" i="1" s="1"/>
  <c r="P793" i="1"/>
  <c r="T793" i="1" s="1"/>
  <c r="P794" i="1"/>
  <c r="T794" i="1" s="1"/>
  <c r="P795" i="1"/>
  <c r="T795" i="1" s="1"/>
  <c r="P796" i="1"/>
  <c r="T796" i="1" s="1"/>
  <c r="P797" i="1"/>
  <c r="T797" i="1" s="1"/>
  <c r="P798" i="1"/>
  <c r="T798" i="1" s="1"/>
  <c r="P799" i="1"/>
  <c r="T799" i="1" s="1"/>
  <c r="P800" i="1"/>
  <c r="T800" i="1" s="1"/>
  <c r="P801" i="1"/>
  <c r="T801" i="1" s="1"/>
  <c r="P802" i="1"/>
  <c r="T802" i="1" s="1"/>
  <c r="P803" i="1"/>
  <c r="T803" i="1" s="1"/>
  <c r="P804" i="1"/>
  <c r="T804" i="1" s="1"/>
  <c r="P805" i="1"/>
  <c r="T805" i="1" s="1"/>
  <c r="P806" i="1"/>
  <c r="T806" i="1" s="1"/>
  <c r="P807" i="1"/>
  <c r="T807" i="1" s="1"/>
  <c r="P808" i="1"/>
  <c r="T808" i="1" s="1"/>
  <c r="P809" i="1"/>
  <c r="T809" i="1" s="1"/>
  <c r="P810" i="1"/>
  <c r="T810" i="1" s="1"/>
  <c r="P811" i="1"/>
  <c r="T811" i="1" s="1"/>
  <c r="P812" i="1"/>
  <c r="T812" i="1" s="1"/>
  <c r="P813" i="1"/>
  <c r="T813" i="1" s="1"/>
  <c r="P814" i="1"/>
  <c r="T814" i="1" s="1"/>
  <c r="P815" i="1"/>
  <c r="T815" i="1" s="1"/>
  <c r="P816" i="1"/>
  <c r="T816" i="1" s="1"/>
  <c r="P817" i="1"/>
  <c r="T817" i="1" s="1"/>
  <c r="P818" i="1"/>
  <c r="T818" i="1" s="1"/>
  <c r="P819" i="1"/>
  <c r="T819" i="1" s="1"/>
  <c r="P820" i="1"/>
  <c r="T820" i="1" s="1"/>
  <c r="P821" i="1"/>
  <c r="T821" i="1" s="1"/>
  <c r="P822" i="1"/>
  <c r="T822" i="1" s="1"/>
  <c r="P823" i="1"/>
  <c r="T823" i="1" s="1"/>
  <c r="P824" i="1"/>
  <c r="T824" i="1" s="1"/>
  <c r="P825" i="1"/>
  <c r="T825" i="1" s="1"/>
  <c r="P826" i="1"/>
  <c r="T826" i="1" s="1"/>
  <c r="P827" i="1"/>
  <c r="T827" i="1" s="1"/>
  <c r="P828" i="1"/>
  <c r="T828" i="1" s="1"/>
  <c r="P829" i="1"/>
  <c r="T829" i="1" s="1"/>
  <c r="P830" i="1"/>
  <c r="T830" i="1" s="1"/>
  <c r="P831" i="1"/>
  <c r="T831" i="1" s="1"/>
  <c r="P832" i="1"/>
  <c r="T832" i="1" s="1"/>
  <c r="P833" i="1"/>
  <c r="T833" i="1" s="1"/>
  <c r="P834" i="1"/>
  <c r="T834" i="1" s="1"/>
  <c r="P835" i="1"/>
  <c r="T835" i="1" s="1"/>
  <c r="P836" i="1"/>
  <c r="T836" i="1" s="1"/>
  <c r="P837" i="1"/>
  <c r="T837" i="1" s="1"/>
  <c r="P838" i="1"/>
  <c r="T838" i="1" s="1"/>
  <c r="P839" i="1"/>
  <c r="T839" i="1" s="1"/>
  <c r="P840" i="1"/>
  <c r="T840" i="1" s="1"/>
  <c r="P841" i="1"/>
  <c r="T841" i="1" s="1"/>
  <c r="P842" i="1"/>
  <c r="T842" i="1" s="1"/>
  <c r="P843" i="1"/>
  <c r="T843" i="1" s="1"/>
  <c r="P844" i="1"/>
  <c r="T844" i="1" s="1"/>
  <c r="P845" i="1"/>
  <c r="T845" i="1" s="1"/>
  <c r="P846" i="1"/>
  <c r="T846" i="1" s="1"/>
  <c r="P847" i="1"/>
  <c r="T847" i="1" s="1"/>
  <c r="P848" i="1"/>
  <c r="T848" i="1" s="1"/>
  <c r="P849" i="1"/>
  <c r="T849" i="1" s="1"/>
  <c r="P850" i="1"/>
  <c r="T850" i="1" s="1"/>
  <c r="P851" i="1"/>
  <c r="T851" i="1" s="1"/>
  <c r="P852" i="1"/>
  <c r="T852" i="1" s="1"/>
  <c r="P853" i="1"/>
  <c r="T853" i="1" s="1"/>
  <c r="P854" i="1"/>
  <c r="T854" i="1" s="1"/>
  <c r="P855" i="1"/>
  <c r="T855" i="1" s="1"/>
  <c r="P856" i="1"/>
  <c r="T856" i="1" s="1"/>
  <c r="P857" i="1"/>
  <c r="T857" i="1" s="1"/>
  <c r="P858" i="1"/>
  <c r="T858" i="1" s="1"/>
  <c r="P859" i="1"/>
  <c r="T859" i="1" s="1"/>
  <c r="P860" i="1"/>
  <c r="T860" i="1" s="1"/>
  <c r="P861" i="1"/>
  <c r="T861" i="1" s="1"/>
  <c r="P862" i="1"/>
  <c r="T862" i="1" s="1"/>
  <c r="P863" i="1"/>
  <c r="T863" i="1" s="1"/>
  <c r="P864" i="1"/>
  <c r="T864" i="1" s="1"/>
  <c r="P865" i="1"/>
  <c r="T865" i="1" s="1"/>
  <c r="P866" i="1"/>
  <c r="T866" i="1" s="1"/>
  <c r="P867" i="1"/>
  <c r="T867" i="1" s="1"/>
  <c r="P868" i="1"/>
  <c r="T868" i="1" s="1"/>
  <c r="P869" i="1"/>
  <c r="T869" i="1" s="1"/>
  <c r="P870" i="1"/>
  <c r="T870" i="1" s="1"/>
  <c r="P871" i="1"/>
  <c r="T871" i="1" s="1"/>
  <c r="P872" i="1"/>
  <c r="T872" i="1" s="1"/>
  <c r="P873" i="1"/>
  <c r="T873" i="1" s="1"/>
  <c r="P874" i="1"/>
  <c r="T874" i="1" s="1"/>
  <c r="P875" i="1"/>
  <c r="T875" i="1" s="1"/>
  <c r="P876" i="1"/>
  <c r="T876" i="1" s="1"/>
  <c r="P877" i="1"/>
  <c r="T877" i="1" s="1"/>
  <c r="P878" i="1"/>
  <c r="T878" i="1" s="1"/>
  <c r="P879" i="1"/>
  <c r="T879" i="1" s="1"/>
  <c r="P880" i="1"/>
  <c r="T880" i="1" s="1"/>
  <c r="P881" i="1"/>
  <c r="T881" i="1" s="1"/>
  <c r="P882" i="1"/>
  <c r="T882" i="1" s="1"/>
  <c r="P883" i="1"/>
  <c r="T883" i="1" s="1"/>
  <c r="P884" i="1"/>
  <c r="T884" i="1" s="1"/>
  <c r="P885" i="1"/>
  <c r="T885" i="1" s="1"/>
  <c r="P886" i="1"/>
  <c r="T886" i="1" s="1"/>
  <c r="P887" i="1"/>
  <c r="T887" i="1" s="1"/>
  <c r="P888" i="1"/>
  <c r="T888" i="1" s="1"/>
  <c r="P889" i="1"/>
  <c r="T889" i="1" s="1"/>
  <c r="P890" i="1"/>
  <c r="T890" i="1" s="1"/>
  <c r="P891" i="1"/>
  <c r="T891" i="1" s="1"/>
  <c r="P892" i="1"/>
  <c r="T892" i="1" s="1"/>
  <c r="P893" i="1"/>
  <c r="T893" i="1" s="1"/>
  <c r="P894" i="1"/>
  <c r="T894" i="1" s="1"/>
  <c r="P895" i="1"/>
  <c r="T895" i="1" s="1"/>
  <c r="P896" i="1"/>
  <c r="T896" i="1" s="1"/>
  <c r="P897" i="1"/>
  <c r="T897" i="1" s="1"/>
  <c r="P898" i="1"/>
  <c r="T898" i="1" s="1"/>
  <c r="P899" i="1"/>
  <c r="T899" i="1" s="1"/>
  <c r="P900" i="1"/>
  <c r="T900" i="1" s="1"/>
  <c r="P901" i="1"/>
  <c r="T901" i="1" s="1"/>
  <c r="P902" i="1"/>
  <c r="T902" i="1" s="1"/>
  <c r="P903" i="1"/>
  <c r="T903" i="1" s="1"/>
  <c r="P904" i="1"/>
  <c r="T904" i="1" s="1"/>
  <c r="P905" i="1"/>
  <c r="T905" i="1" s="1"/>
  <c r="P906" i="1"/>
  <c r="T906" i="1" s="1"/>
  <c r="P907" i="1"/>
  <c r="T907" i="1" s="1"/>
  <c r="P908" i="1"/>
  <c r="T908" i="1" s="1"/>
  <c r="P909" i="1"/>
  <c r="T909" i="1" s="1"/>
  <c r="P910" i="1"/>
  <c r="T910" i="1" s="1"/>
  <c r="P911" i="1"/>
  <c r="T911" i="1" s="1"/>
  <c r="P912" i="1"/>
  <c r="T912" i="1" s="1"/>
  <c r="P913" i="1"/>
  <c r="T913" i="1" s="1"/>
  <c r="P914" i="1"/>
  <c r="T914" i="1" s="1"/>
  <c r="P915" i="1"/>
  <c r="T915" i="1" s="1"/>
  <c r="P916" i="1"/>
  <c r="T916" i="1" s="1"/>
  <c r="P917" i="1"/>
  <c r="T917" i="1" s="1"/>
  <c r="P918" i="1"/>
  <c r="T918" i="1" s="1"/>
  <c r="P919" i="1"/>
  <c r="T919" i="1" s="1"/>
  <c r="P920" i="1"/>
  <c r="T920" i="1" s="1"/>
  <c r="P921" i="1"/>
  <c r="T921" i="1" s="1"/>
  <c r="P922" i="1"/>
  <c r="T922" i="1" s="1"/>
  <c r="P923" i="1"/>
  <c r="T923" i="1" s="1"/>
  <c r="P924" i="1"/>
  <c r="T924" i="1" s="1"/>
  <c r="P925" i="1"/>
  <c r="T925" i="1" s="1"/>
  <c r="P926" i="1"/>
  <c r="T926" i="1" s="1"/>
  <c r="P927" i="1"/>
  <c r="T927" i="1" s="1"/>
  <c r="P928" i="1"/>
  <c r="T928" i="1" s="1"/>
  <c r="P929" i="1"/>
  <c r="T929" i="1" s="1"/>
  <c r="P930" i="1"/>
  <c r="T930" i="1" s="1"/>
  <c r="P931" i="1"/>
  <c r="T931" i="1" s="1"/>
  <c r="P932" i="1"/>
  <c r="T932" i="1" s="1"/>
  <c r="P933" i="1"/>
  <c r="T933" i="1" s="1"/>
  <c r="P934" i="1"/>
  <c r="T934" i="1" s="1"/>
  <c r="P935" i="1"/>
  <c r="T935" i="1" s="1"/>
  <c r="P936" i="1"/>
  <c r="T936" i="1" s="1"/>
  <c r="P937" i="1"/>
  <c r="T937" i="1" s="1"/>
  <c r="P938" i="1"/>
  <c r="T938" i="1" s="1"/>
  <c r="P939" i="1"/>
  <c r="T939" i="1" s="1"/>
  <c r="P940" i="1"/>
  <c r="T940" i="1" s="1"/>
  <c r="P941" i="1"/>
  <c r="T941" i="1" s="1"/>
  <c r="P942" i="1"/>
  <c r="T942" i="1" s="1"/>
  <c r="P943" i="1"/>
  <c r="T943" i="1" s="1"/>
  <c r="P944" i="1"/>
  <c r="T944" i="1" s="1"/>
  <c r="P945" i="1"/>
  <c r="T945" i="1" s="1"/>
  <c r="P946" i="1"/>
  <c r="T946" i="1" s="1"/>
  <c r="P947" i="1"/>
  <c r="T947" i="1" s="1"/>
  <c r="P948" i="1"/>
  <c r="T948" i="1" s="1"/>
  <c r="P949" i="1"/>
  <c r="T949" i="1" s="1"/>
  <c r="P950" i="1"/>
  <c r="T950" i="1" s="1"/>
  <c r="P951" i="1"/>
  <c r="T951" i="1" s="1"/>
  <c r="P952" i="1"/>
  <c r="T952" i="1" s="1"/>
  <c r="P953" i="1"/>
  <c r="T953" i="1" s="1"/>
  <c r="P954" i="1"/>
  <c r="T954" i="1" s="1"/>
  <c r="P955" i="1"/>
  <c r="T955" i="1" s="1"/>
  <c r="P956" i="1"/>
  <c r="T956" i="1" s="1"/>
  <c r="P957" i="1"/>
  <c r="T957" i="1" s="1"/>
  <c r="P958" i="1"/>
  <c r="T958" i="1" s="1"/>
  <c r="P959" i="1"/>
  <c r="T959" i="1" s="1"/>
  <c r="P960" i="1"/>
  <c r="T960" i="1" s="1"/>
  <c r="P961" i="1"/>
  <c r="T961" i="1" s="1"/>
  <c r="P962" i="1"/>
  <c r="T962" i="1" s="1"/>
  <c r="P963" i="1"/>
  <c r="T963" i="1" s="1"/>
  <c r="P964" i="1"/>
  <c r="T964" i="1" s="1"/>
  <c r="P965" i="1"/>
  <c r="T965" i="1" s="1"/>
  <c r="P966" i="1"/>
  <c r="T966" i="1" s="1"/>
  <c r="P967" i="1"/>
  <c r="T967" i="1" s="1"/>
  <c r="P968" i="1"/>
  <c r="T968" i="1" s="1"/>
  <c r="P969" i="1"/>
  <c r="T969" i="1" s="1"/>
  <c r="P970" i="1"/>
  <c r="T970" i="1" s="1"/>
  <c r="P971" i="1"/>
  <c r="T971" i="1" s="1"/>
  <c r="P972" i="1"/>
  <c r="T972" i="1" s="1"/>
  <c r="P973" i="1"/>
  <c r="T973" i="1" s="1"/>
  <c r="P974" i="1"/>
  <c r="T974" i="1" s="1"/>
  <c r="P975" i="1"/>
  <c r="T975" i="1" s="1"/>
  <c r="P976" i="1"/>
  <c r="T976" i="1" s="1"/>
  <c r="P977" i="1"/>
  <c r="T977" i="1" s="1"/>
  <c r="P978" i="1"/>
  <c r="T978" i="1" s="1"/>
  <c r="P979" i="1"/>
  <c r="T979" i="1" s="1"/>
  <c r="P980" i="1"/>
  <c r="T980" i="1" s="1"/>
  <c r="P981" i="1"/>
  <c r="T981" i="1" s="1"/>
  <c r="P982" i="1"/>
  <c r="T982" i="1" s="1"/>
  <c r="P983" i="1"/>
  <c r="T983" i="1" s="1"/>
  <c r="P984" i="1"/>
  <c r="T984" i="1" s="1"/>
  <c r="P985" i="1"/>
  <c r="T985" i="1" s="1"/>
  <c r="P986" i="1"/>
  <c r="T986" i="1" s="1"/>
  <c r="P987" i="1"/>
  <c r="T987" i="1" s="1"/>
  <c r="P988" i="1"/>
  <c r="T988" i="1" s="1"/>
  <c r="P989" i="1"/>
  <c r="T989" i="1" s="1"/>
  <c r="P990" i="1"/>
  <c r="T990" i="1" s="1"/>
  <c r="P991" i="1"/>
  <c r="T991" i="1" s="1"/>
  <c r="P992" i="1"/>
  <c r="T992" i="1" s="1"/>
  <c r="P993" i="1"/>
  <c r="T993" i="1" s="1"/>
  <c r="P994" i="1"/>
  <c r="T994" i="1" s="1"/>
  <c r="P995" i="1"/>
  <c r="T995" i="1" s="1"/>
  <c r="P996" i="1"/>
  <c r="T996" i="1" s="1"/>
  <c r="P997" i="1"/>
  <c r="T997" i="1" s="1"/>
  <c r="P998" i="1"/>
  <c r="T998" i="1" s="1"/>
  <c r="P999" i="1"/>
  <c r="T999" i="1" s="1"/>
  <c r="P1000" i="1"/>
  <c r="T1000" i="1" s="1"/>
  <c r="P1001" i="1"/>
  <c r="T1001" i="1" s="1"/>
  <c r="P1002" i="1"/>
  <c r="T1002" i="1" s="1"/>
  <c r="P1003" i="1"/>
  <c r="T1003" i="1" s="1"/>
  <c r="P1004" i="1"/>
  <c r="T1004" i="1" s="1"/>
  <c r="P1005" i="1"/>
  <c r="T1005" i="1" s="1"/>
  <c r="P1006" i="1"/>
  <c r="T1006" i="1" s="1"/>
  <c r="P1007" i="1"/>
  <c r="T1007" i="1" s="1"/>
  <c r="P1008" i="1"/>
  <c r="T1008" i="1" s="1"/>
  <c r="P1009" i="1"/>
  <c r="T1009" i="1" s="1"/>
  <c r="P1010" i="1"/>
  <c r="T1010" i="1" s="1"/>
  <c r="P1011" i="1"/>
  <c r="T1011" i="1" s="1"/>
  <c r="P1012" i="1"/>
  <c r="T1012" i="1" s="1"/>
  <c r="P1013" i="1"/>
  <c r="T1013" i="1" s="1"/>
  <c r="P1014" i="1"/>
  <c r="T1014" i="1" s="1"/>
  <c r="P1015" i="1"/>
  <c r="T1015" i="1" s="1"/>
  <c r="P1016" i="1"/>
  <c r="T1016" i="1" s="1"/>
  <c r="P1017" i="1"/>
  <c r="T1017" i="1" s="1"/>
  <c r="P1018" i="1"/>
  <c r="T1018" i="1" s="1"/>
  <c r="P1019" i="1"/>
  <c r="T1019" i="1" s="1"/>
  <c r="P1020" i="1"/>
  <c r="T1020" i="1" s="1"/>
  <c r="P1021" i="1"/>
  <c r="T1021" i="1" s="1"/>
  <c r="P1022" i="1"/>
  <c r="T1022" i="1" s="1"/>
  <c r="P1023" i="1"/>
  <c r="T1023" i="1" s="1"/>
  <c r="P1024" i="1"/>
  <c r="T1024" i="1" s="1"/>
  <c r="P1025" i="1"/>
  <c r="T1025" i="1" s="1"/>
  <c r="P1026" i="1"/>
  <c r="T1026" i="1" s="1"/>
  <c r="P1027" i="1"/>
  <c r="T1027" i="1" s="1"/>
  <c r="P1028" i="1"/>
  <c r="T1028" i="1" s="1"/>
  <c r="P1029" i="1"/>
  <c r="T1029" i="1" s="1"/>
  <c r="P1030" i="1"/>
  <c r="T1030" i="1" s="1"/>
  <c r="P1031" i="1"/>
  <c r="T1031" i="1" s="1"/>
  <c r="P1032" i="1"/>
  <c r="T1032" i="1" s="1"/>
  <c r="P1033" i="1"/>
  <c r="T1033" i="1" s="1"/>
  <c r="P1034" i="1"/>
  <c r="T1034" i="1" s="1"/>
  <c r="P1035" i="1"/>
  <c r="T1035" i="1" s="1"/>
  <c r="P1036" i="1"/>
  <c r="T1036" i="1" s="1"/>
  <c r="P1037" i="1"/>
  <c r="T1037" i="1" s="1"/>
  <c r="P1038" i="1"/>
  <c r="T1038" i="1" s="1"/>
  <c r="P1039" i="1"/>
  <c r="T1039" i="1" s="1"/>
  <c r="P1040" i="1"/>
  <c r="T1040" i="1" s="1"/>
  <c r="P1041" i="1"/>
  <c r="T1041" i="1" s="1"/>
  <c r="P1042" i="1"/>
  <c r="T1042" i="1" s="1"/>
  <c r="P1043" i="1"/>
  <c r="T1043" i="1" s="1"/>
  <c r="P1044" i="1"/>
  <c r="T1044" i="1" s="1"/>
  <c r="P1045" i="1"/>
  <c r="T1045" i="1" s="1"/>
  <c r="P1046" i="1"/>
  <c r="T1046" i="1" s="1"/>
  <c r="P1047" i="1"/>
  <c r="T1047" i="1" s="1"/>
  <c r="P1048" i="1"/>
  <c r="T1048" i="1" s="1"/>
  <c r="P1049" i="1"/>
  <c r="T1049" i="1" s="1"/>
  <c r="P1050" i="1"/>
  <c r="T1050" i="1" s="1"/>
  <c r="P1051" i="1"/>
  <c r="T1051" i="1" s="1"/>
  <c r="P1052" i="1"/>
  <c r="T1052" i="1" s="1"/>
  <c r="P1053" i="1"/>
  <c r="T1053" i="1" s="1"/>
  <c r="P1054" i="1"/>
  <c r="T1054" i="1" s="1"/>
  <c r="P1055" i="1"/>
  <c r="T1055" i="1" s="1"/>
  <c r="P1056" i="1"/>
  <c r="T1056" i="1" s="1"/>
  <c r="P1057" i="1"/>
  <c r="T1057" i="1" s="1"/>
  <c r="P1058" i="1"/>
  <c r="T1058" i="1" s="1"/>
  <c r="P1059" i="1"/>
  <c r="T1059" i="1" s="1"/>
  <c r="P1060" i="1"/>
  <c r="T1060" i="1" s="1"/>
  <c r="P1061" i="1"/>
  <c r="T1061" i="1" s="1"/>
  <c r="P1062" i="1"/>
  <c r="T1062" i="1" s="1"/>
  <c r="P1063" i="1"/>
  <c r="T1063" i="1" s="1"/>
  <c r="P1064" i="1"/>
  <c r="T1064" i="1" s="1"/>
  <c r="P1065" i="1"/>
  <c r="T1065" i="1" s="1"/>
  <c r="P1066" i="1"/>
  <c r="T1066" i="1" s="1"/>
  <c r="P1067" i="1"/>
  <c r="T1067" i="1" s="1"/>
  <c r="P1068" i="1"/>
  <c r="T1068" i="1" s="1"/>
  <c r="P1069" i="1"/>
  <c r="T1069" i="1" s="1"/>
  <c r="P1070" i="1"/>
  <c r="T1070" i="1" s="1"/>
  <c r="P1071" i="1"/>
  <c r="T1071" i="1" s="1"/>
  <c r="P1072" i="1"/>
  <c r="T1072" i="1" s="1"/>
  <c r="P1073" i="1"/>
  <c r="T1073" i="1" s="1"/>
  <c r="P1074" i="1"/>
  <c r="T1074" i="1" s="1"/>
  <c r="P1075" i="1"/>
  <c r="T1075" i="1" s="1"/>
  <c r="P1076" i="1"/>
  <c r="T1076" i="1" s="1"/>
  <c r="P1077" i="1"/>
  <c r="T1077" i="1" s="1"/>
  <c r="P1078" i="1"/>
  <c r="T1078" i="1" s="1"/>
  <c r="P1079" i="1"/>
  <c r="T1079" i="1" s="1"/>
  <c r="P1080" i="1"/>
  <c r="T1080" i="1" s="1"/>
  <c r="P1081" i="1"/>
  <c r="T1081" i="1" s="1"/>
  <c r="P1082" i="1"/>
  <c r="T1082" i="1" s="1"/>
  <c r="P1083" i="1"/>
  <c r="T1083" i="1" s="1"/>
  <c r="P1084" i="1"/>
  <c r="T1084" i="1" s="1"/>
  <c r="P1085" i="1"/>
  <c r="T1085" i="1" s="1"/>
  <c r="P1086" i="1"/>
  <c r="T1086" i="1" s="1"/>
  <c r="P1087" i="1"/>
  <c r="T1087" i="1" s="1"/>
  <c r="P1088" i="1"/>
  <c r="T1088" i="1" s="1"/>
  <c r="P1089" i="1"/>
  <c r="T1089" i="1" s="1"/>
  <c r="P1090" i="1"/>
  <c r="T1090" i="1" s="1"/>
  <c r="P1091" i="1"/>
  <c r="T1091" i="1" s="1"/>
  <c r="P1092" i="1"/>
  <c r="T1092" i="1" s="1"/>
  <c r="P1093" i="1"/>
  <c r="T1093" i="1" s="1"/>
  <c r="P1094" i="1"/>
  <c r="T1094" i="1" s="1"/>
  <c r="P1095" i="1"/>
  <c r="T1095" i="1" s="1"/>
  <c r="P1096" i="1"/>
  <c r="T1096" i="1" s="1"/>
  <c r="P1097" i="1"/>
  <c r="T1097" i="1" s="1"/>
  <c r="P1098" i="1"/>
  <c r="T1098" i="1" s="1"/>
  <c r="P1099" i="1"/>
  <c r="T1099" i="1" s="1"/>
  <c r="P1100" i="1"/>
  <c r="T1100" i="1" s="1"/>
  <c r="P1101" i="1"/>
  <c r="T1101" i="1" s="1"/>
  <c r="P1102" i="1"/>
  <c r="T1102" i="1" s="1"/>
  <c r="P1103" i="1"/>
  <c r="T1103" i="1" s="1"/>
  <c r="P1104" i="1"/>
  <c r="T1104" i="1" s="1"/>
  <c r="P1105" i="1"/>
  <c r="T1105" i="1" s="1"/>
  <c r="P1106" i="1"/>
  <c r="T1106" i="1" s="1"/>
  <c r="P1107" i="1"/>
  <c r="T1107" i="1" s="1"/>
  <c r="P1108" i="1"/>
  <c r="T1108" i="1" s="1"/>
  <c r="P1109" i="1"/>
  <c r="T1109" i="1" s="1"/>
  <c r="P1110" i="1"/>
  <c r="T1110" i="1" s="1"/>
  <c r="P1111" i="1"/>
  <c r="T1111" i="1" s="1"/>
  <c r="P1112" i="1"/>
  <c r="T1112" i="1" s="1"/>
  <c r="P1113" i="1"/>
  <c r="T1113" i="1" s="1"/>
  <c r="P1114" i="1"/>
  <c r="T1114" i="1" s="1"/>
  <c r="P1115" i="1"/>
  <c r="T1115" i="1" s="1"/>
  <c r="P1116" i="1"/>
  <c r="T1116" i="1" s="1"/>
  <c r="P1117" i="1"/>
  <c r="T1117" i="1" s="1"/>
  <c r="P1118" i="1"/>
  <c r="T1118" i="1" s="1"/>
  <c r="P1119" i="1"/>
  <c r="T1119" i="1" s="1"/>
  <c r="P1120" i="1"/>
  <c r="T1120" i="1" s="1"/>
  <c r="P1121" i="1"/>
  <c r="T1121" i="1" s="1"/>
  <c r="P1122" i="1"/>
  <c r="T1122" i="1" s="1"/>
  <c r="P1123" i="1"/>
  <c r="T1123" i="1" s="1"/>
  <c r="P1124" i="1"/>
  <c r="T1124" i="1" s="1"/>
  <c r="P1125" i="1"/>
  <c r="T1125" i="1" s="1"/>
  <c r="P1126" i="1"/>
  <c r="T1126" i="1" s="1"/>
  <c r="P1127" i="1"/>
  <c r="T1127" i="1" s="1"/>
  <c r="P1128" i="1"/>
  <c r="T1128" i="1" s="1"/>
  <c r="P1129" i="1"/>
  <c r="T1129" i="1" s="1"/>
  <c r="P1130" i="1"/>
  <c r="T1130" i="1" s="1"/>
  <c r="P1131" i="1"/>
  <c r="T1131" i="1" s="1"/>
  <c r="P1132" i="1"/>
  <c r="T1132" i="1" s="1"/>
  <c r="P1133" i="1"/>
  <c r="T1133" i="1" s="1"/>
  <c r="P1134" i="1"/>
  <c r="T1134" i="1" s="1"/>
  <c r="P1135" i="1"/>
  <c r="T1135" i="1" s="1"/>
  <c r="P1136" i="1"/>
  <c r="T1136" i="1" s="1"/>
  <c r="P1137" i="1"/>
  <c r="T1137" i="1" s="1"/>
  <c r="P1138" i="1"/>
  <c r="T1138" i="1" s="1"/>
  <c r="P1139" i="1"/>
  <c r="T1139" i="1" s="1"/>
  <c r="P1140" i="1"/>
  <c r="T1140" i="1" s="1"/>
  <c r="P1141" i="1"/>
  <c r="T1141" i="1" s="1"/>
  <c r="P1142" i="1"/>
  <c r="T1142" i="1" s="1"/>
  <c r="P1143" i="1"/>
  <c r="T1143" i="1" s="1"/>
  <c r="P1144" i="1"/>
  <c r="T1144" i="1" s="1"/>
  <c r="P1145" i="1"/>
  <c r="T1145" i="1" s="1"/>
  <c r="P1146" i="1"/>
  <c r="T1146" i="1" s="1"/>
  <c r="P1147" i="1"/>
  <c r="T1147" i="1" s="1"/>
  <c r="P1148" i="1"/>
  <c r="T1148" i="1" s="1"/>
  <c r="P1149" i="1"/>
  <c r="T1149" i="1" s="1"/>
  <c r="P1150" i="1"/>
  <c r="T1150" i="1" s="1"/>
  <c r="P1151" i="1"/>
  <c r="T1151" i="1" s="1"/>
  <c r="P1152" i="1"/>
  <c r="T1152" i="1" s="1"/>
  <c r="P1153" i="1"/>
  <c r="T1153" i="1" s="1"/>
  <c r="P1154" i="1"/>
  <c r="T1154" i="1" s="1"/>
  <c r="P1155" i="1"/>
  <c r="T1155" i="1" s="1"/>
  <c r="P1156" i="1"/>
  <c r="T1156" i="1" s="1"/>
  <c r="P1157" i="1"/>
  <c r="T1157" i="1" s="1"/>
  <c r="P1158" i="1"/>
  <c r="T1158" i="1" s="1"/>
  <c r="P1159" i="1"/>
  <c r="T1159" i="1" s="1"/>
  <c r="P1160" i="1"/>
  <c r="T1160" i="1" s="1"/>
  <c r="P1161" i="1"/>
  <c r="T1161" i="1" s="1"/>
  <c r="P1162" i="1"/>
  <c r="T1162" i="1" s="1"/>
  <c r="P1163" i="1"/>
  <c r="T1163" i="1" s="1"/>
  <c r="P1164" i="1"/>
  <c r="T1164" i="1" s="1"/>
  <c r="P1165" i="1"/>
  <c r="T1165" i="1" s="1"/>
  <c r="P1166" i="1"/>
  <c r="T1166" i="1" s="1"/>
  <c r="P1167" i="1"/>
  <c r="T1167" i="1" s="1"/>
  <c r="P1168" i="1"/>
  <c r="T1168" i="1" s="1"/>
  <c r="P1169" i="1"/>
  <c r="T1169" i="1" s="1"/>
  <c r="P1170" i="1"/>
  <c r="T1170" i="1" s="1"/>
  <c r="P1171" i="1"/>
  <c r="T1171" i="1" s="1"/>
  <c r="P1172" i="1"/>
  <c r="T1172" i="1" s="1"/>
  <c r="P1173" i="1"/>
  <c r="T1173" i="1" s="1"/>
  <c r="P1174" i="1"/>
  <c r="T1174" i="1" s="1"/>
  <c r="P1175" i="1"/>
  <c r="T1175" i="1" s="1"/>
  <c r="P1176" i="1"/>
  <c r="T1176" i="1" s="1"/>
  <c r="P1177" i="1"/>
  <c r="T1177" i="1" s="1"/>
  <c r="P1178" i="1"/>
  <c r="T1178" i="1" s="1"/>
  <c r="P1179" i="1"/>
  <c r="T1179" i="1" s="1"/>
  <c r="P1180" i="1"/>
  <c r="T1180" i="1" s="1"/>
  <c r="P1181" i="1"/>
  <c r="T1181" i="1" s="1"/>
  <c r="P1182" i="1"/>
  <c r="T1182" i="1" s="1"/>
  <c r="P1183" i="1"/>
  <c r="T1183" i="1" s="1"/>
  <c r="P1184" i="1"/>
  <c r="T1184" i="1" s="1"/>
  <c r="P1185" i="1"/>
  <c r="T1185" i="1" s="1"/>
  <c r="P1186" i="1"/>
  <c r="T1186" i="1" s="1"/>
  <c r="P1187" i="1"/>
  <c r="T1187" i="1" s="1"/>
  <c r="P1188" i="1"/>
  <c r="T1188" i="1" s="1"/>
  <c r="P1189" i="1"/>
  <c r="T1189" i="1" s="1"/>
  <c r="P1190" i="1"/>
  <c r="T1190" i="1" s="1"/>
  <c r="P1191" i="1"/>
  <c r="T1191" i="1" s="1"/>
  <c r="P1192" i="1"/>
  <c r="T1192" i="1" s="1"/>
  <c r="P1193" i="1"/>
  <c r="T1193" i="1" s="1"/>
  <c r="P1194" i="1"/>
  <c r="T1194" i="1" s="1"/>
  <c r="P1195" i="1"/>
  <c r="T1195" i="1" s="1"/>
  <c r="P1196" i="1"/>
  <c r="T1196" i="1" s="1"/>
  <c r="P1197" i="1"/>
  <c r="T1197" i="1" s="1"/>
  <c r="P1198" i="1"/>
  <c r="T1198" i="1" s="1"/>
  <c r="P1199" i="1"/>
  <c r="T1199" i="1" s="1"/>
  <c r="P1200" i="1"/>
  <c r="T1200" i="1" s="1"/>
  <c r="P1201" i="1"/>
  <c r="T1201" i="1" s="1"/>
  <c r="P1202" i="1"/>
  <c r="T1202" i="1" s="1"/>
  <c r="P1203" i="1"/>
  <c r="T1203" i="1" s="1"/>
  <c r="P1204" i="1"/>
  <c r="T1204" i="1" s="1"/>
  <c r="P1205" i="1"/>
  <c r="T1205" i="1" s="1"/>
  <c r="P1206" i="1"/>
  <c r="T1206" i="1" s="1"/>
  <c r="P1207" i="1"/>
  <c r="T1207" i="1" s="1"/>
  <c r="P1208" i="1"/>
  <c r="T1208" i="1" s="1"/>
  <c r="P1209" i="1"/>
  <c r="T1209" i="1" s="1"/>
  <c r="P1210" i="1"/>
  <c r="T1210" i="1" s="1"/>
  <c r="P1211" i="1"/>
  <c r="T1211" i="1" s="1"/>
  <c r="P1212" i="1"/>
  <c r="T1212" i="1" s="1"/>
  <c r="P1213" i="1"/>
  <c r="T1213" i="1" s="1"/>
  <c r="P1214" i="1"/>
  <c r="T1214" i="1" s="1"/>
  <c r="P1215" i="1"/>
  <c r="T1215" i="1" s="1"/>
  <c r="P1216" i="1"/>
  <c r="T1216" i="1" s="1"/>
  <c r="P1217" i="1"/>
  <c r="T1217" i="1" s="1"/>
  <c r="P1218" i="1"/>
  <c r="T1218" i="1" s="1"/>
  <c r="P1219" i="1"/>
  <c r="T1219" i="1" s="1"/>
  <c r="P1220" i="1"/>
  <c r="T1220" i="1" s="1"/>
  <c r="P1221" i="1"/>
  <c r="T1221" i="1" s="1"/>
  <c r="P1222" i="1"/>
  <c r="T1222" i="1" s="1"/>
  <c r="P1223" i="1"/>
  <c r="T1223" i="1" s="1"/>
  <c r="P1224" i="1"/>
  <c r="T1224" i="1" s="1"/>
  <c r="P1225" i="1"/>
  <c r="T1225" i="1" s="1"/>
  <c r="P1226" i="1"/>
  <c r="T1226" i="1" s="1"/>
  <c r="P1227" i="1"/>
  <c r="T1227" i="1" s="1"/>
  <c r="P1228" i="1"/>
  <c r="T1228" i="1" s="1"/>
  <c r="P1229" i="1"/>
  <c r="T1229" i="1" s="1"/>
  <c r="P1230" i="1"/>
  <c r="T1230" i="1" s="1"/>
  <c r="P1231" i="1"/>
  <c r="T1231" i="1" s="1"/>
  <c r="P1232" i="1"/>
  <c r="T1232" i="1" s="1"/>
  <c r="P1233" i="1"/>
  <c r="T1233" i="1" s="1"/>
  <c r="P1234" i="1"/>
  <c r="T1234" i="1" s="1"/>
  <c r="P1235" i="1"/>
  <c r="T1235" i="1" s="1"/>
  <c r="P1236" i="1"/>
  <c r="T1236" i="1" s="1"/>
  <c r="P1237" i="1"/>
  <c r="T1237" i="1" s="1"/>
  <c r="P1238" i="1"/>
  <c r="T1238" i="1" s="1"/>
  <c r="P1239" i="1"/>
  <c r="T1239" i="1" s="1"/>
  <c r="P1240" i="1"/>
  <c r="T1240" i="1" s="1"/>
  <c r="P1241" i="1"/>
  <c r="T1241" i="1" s="1"/>
  <c r="P1242" i="1"/>
  <c r="T1242" i="1" s="1"/>
  <c r="P1243" i="1"/>
  <c r="T1243" i="1" s="1"/>
  <c r="P1244" i="1"/>
  <c r="T1244" i="1" s="1"/>
  <c r="P1245" i="1"/>
  <c r="T1245" i="1" s="1"/>
  <c r="P1246" i="1"/>
  <c r="T1246" i="1" s="1"/>
  <c r="P1247" i="1"/>
  <c r="T1247" i="1" s="1"/>
  <c r="P1248" i="1"/>
  <c r="T1248" i="1" s="1"/>
  <c r="P1249" i="1"/>
  <c r="T1249" i="1" s="1"/>
  <c r="P1250" i="1"/>
  <c r="T1250" i="1" s="1"/>
  <c r="P1251" i="1"/>
  <c r="T1251" i="1" s="1"/>
  <c r="P1252" i="1"/>
  <c r="T1252" i="1" s="1"/>
  <c r="P1253" i="1"/>
  <c r="T1253" i="1" s="1"/>
  <c r="P1254" i="1"/>
  <c r="T1254" i="1" s="1"/>
  <c r="P1255" i="1"/>
  <c r="T1255" i="1" s="1"/>
  <c r="P1256" i="1"/>
  <c r="T1256" i="1" s="1"/>
  <c r="P1257" i="1"/>
  <c r="T1257" i="1" s="1"/>
  <c r="P1258" i="1"/>
  <c r="T1258" i="1" s="1"/>
  <c r="P1259" i="1"/>
  <c r="T1259" i="1" s="1"/>
  <c r="P1260" i="1"/>
  <c r="T1260" i="1" s="1"/>
  <c r="P1261" i="1"/>
  <c r="T1261" i="1" s="1"/>
  <c r="P1262" i="1"/>
  <c r="T1262" i="1" s="1"/>
  <c r="P1263" i="1"/>
  <c r="T1263" i="1" s="1"/>
  <c r="P1264" i="1"/>
  <c r="T1264" i="1" s="1"/>
  <c r="P1265" i="1"/>
  <c r="T1265" i="1" s="1"/>
  <c r="P1266" i="1"/>
  <c r="T1266" i="1" s="1"/>
  <c r="P1267" i="1"/>
  <c r="T1267" i="1" s="1"/>
  <c r="P1268" i="1"/>
  <c r="T1268" i="1" s="1"/>
  <c r="P1269" i="1"/>
  <c r="T1269" i="1" s="1"/>
  <c r="P1270" i="1"/>
  <c r="T1270" i="1" s="1"/>
  <c r="P1271" i="1"/>
  <c r="T1271" i="1" s="1"/>
  <c r="P1272" i="1"/>
  <c r="T1272" i="1" s="1"/>
  <c r="P1273" i="1"/>
  <c r="T1273" i="1" s="1"/>
  <c r="P1274" i="1"/>
  <c r="T1274" i="1" s="1"/>
  <c r="P1275" i="1"/>
  <c r="T1275" i="1" s="1"/>
  <c r="P1276" i="1"/>
  <c r="T1276" i="1" s="1"/>
  <c r="P1277" i="1"/>
  <c r="T1277" i="1" s="1"/>
  <c r="P1278" i="1"/>
  <c r="T1278" i="1" s="1"/>
  <c r="P1279" i="1"/>
  <c r="T1279" i="1" s="1"/>
  <c r="P1280" i="1"/>
  <c r="T1280" i="1" s="1"/>
  <c r="P1281" i="1"/>
  <c r="T1281" i="1" s="1"/>
  <c r="P1282" i="1"/>
  <c r="T1282" i="1" s="1"/>
  <c r="P1283" i="1"/>
  <c r="T1283" i="1" s="1"/>
  <c r="P1284" i="1"/>
  <c r="T1284" i="1" s="1"/>
  <c r="P1285" i="1"/>
  <c r="T1285" i="1" s="1"/>
  <c r="P1286" i="1"/>
  <c r="T1286" i="1" s="1"/>
  <c r="P1287" i="1"/>
  <c r="T1287" i="1" s="1"/>
  <c r="P1288" i="1"/>
  <c r="T1288" i="1" s="1"/>
  <c r="P1289" i="1"/>
  <c r="T1289" i="1" s="1"/>
  <c r="P1290" i="1"/>
  <c r="T1290" i="1" s="1"/>
  <c r="P1291" i="1"/>
  <c r="T1291" i="1" s="1"/>
  <c r="P1292" i="1"/>
  <c r="T1292" i="1" s="1"/>
  <c r="P1293" i="1"/>
  <c r="T1293" i="1" s="1"/>
  <c r="P1294" i="1"/>
  <c r="T1294" i="1" s="1"/>
  <c r="P1295" i="1"/>
  <c r="T1295" i="1" s="1"/>
  <c r="P1296" i="1"/>
  <c r="T1296" i="1" s="1"/>
  <c r="P1297" i="1"/>
  <c r="T1297" i="1" s="1"/>
  <c r="P1298" i="1"/>
  <c r="T1298" i="1" s="1"/>
  <c r="P1299" i="1"/>
  <c r="T1299" i="1" s="1"/>
  <c r="P1300" i="1"/>
  <c r="T1300" i="1" s="1"/>
  <c r="P1301" i="1"/>
  <c r="T1301" i="1" s="1"/>
  <c r="P1302" i="1"/>
  <c r="T1302" i="1" s="1"/>
  <c r="P1303" i="1"/>
  <c r="T1303" i="1" s="1"/>
  <c r="P1304" i="1"/>
  <c r="T1304" i="1" s="1"/>
  <c r="P1305" i="1"/>
  <c r="T1305" i="1" s="1"/>
  <c r="P1306" i="1"/>
  <c r="T1306" i="1" s="1"/>
  <c r="P1307" i="1"/>
  <c r="T1307" i="1" s="1"/>
  <c r="P1308" i="1"/>
  <c r="T1308" i="1" s="1"/>
  <c r="P1309" i="1"/>
  <c r="T1309" i="1" s="1"/>
  <c r="P1310" i="1"/>
  <c r="T1310" i="1" s="1"/>
  <c r="P1311" i="1"/>
  <c r="T1311" i="1" s="1"/>
  <c r="P1312" i="1"/>
  <c r="T1312" i="1" s="1"/>
  <c r="P1313" i="1"/>
  <c r="T1313" i="1" s="1"/>
  <c r="P1314" i="1"/>
  <c r="T1314" i="1" s="1"/>
  <c r="P1315" i="1"/>
  <c r="T1315" i="1" s="1"/>
  <c r="P1316" i="1"/>
  <c r="T1316" i="1" s="1"/>
  <c r="P1317" i="1"/>
  <c r="T1317" i="1" s="1"/>
  <c r="P1318" i="1"/>
  <c r="T1318" i="1" s="1"/>
  <c r="P1319" i="1"/>
  <c r="T1319" i="1" s="1"/>
  <c r="P1320" i="1"/>
  <c r="T1320" i="1" s="1"/>
  <c r="P1321" i="1"/>
  <c r="T1321" i="1" s="1"/>
  <c r="P1322" i="1"/>
  <c r="T1322" i="1" s="1"/>
  <c r="P1323" i="1"/>
  <c r="T1323" i="1" s="1"/>
  <c r="P1324" i="1"/>
  <c r="T1324" i="1" s="1"/>
  <c r="P1325" i="1"/>
  <c r="T1325" i="1" s="1"/>
  <c r="P1326" i="1"/>
  <c r="T1326" i="1" s="1"/>
  <c r="P1327" i="1"/>
  <c r="T1327" i="1" s="1"/>
  <c r="P1328" i="1"/>
  <c r="T1328" i="1" s="1"/>
  <c r="P1329" i="1"/>
  <c r="T1329" i="1" s="1"/>
  <c r="P1330" i="1"/>
  <c r="T1330" i="1" s="1"/>
  <c r="P1331" i="1"/>
  <c r="T1331" i="1" s="1"/>
  <c r="P1332" i="1"/>
  <c r="T1332" i="1" s="1"/>
  <c r="P1333" i="1"/>
  <c r="T1333" i="1" s="1"/>
  <c r="P1334" i="1"/>
  <c r="T1334" i="1" s="1"/>
  <c r="P1335" i="1"/>
  <c r="T1335" i="1" s="1"/>
  <c r="P1336" i="1"/>
  <c r="T1336" i="1" s="1"/>
  <c r="P1337" i="1"/>
  <c r="T1337" i="1" s="1"/>
  <c r="P1338" i="1"/>
  <c r="T1338" i="1" s="1"/>
  <c r="P1339" i="1"/>
  <c r="T1339" i="1" s="1"/>
  <c r="P1340" i="1"/>
  <c r="T1340" i="1" s="1"/>
  <c r="P1341" i="1"/>
  <c r="T1341" i="1" s="1"/>
  <c r="P1342" i="1"/>
  <c r="T1342" i="1" s="1"/>
  <c r="P1343" i="1"/>
  <c r="T1343" i="1" s="1"/>
  <c r="P1344" i="1"/>
  <c r="T1344" i="1" s="1"/>
  <c r="P1345" i="1"/>
  <c r="T1345" i="1" s="1"/>
  <c r="P1346" i="1"/>
  <c r="T1346" i="1" s="1"/>
  <c r="P1347" i="1"/>
  <c r="T1347" i="1" s="1"/>
  <c r="P1348" i="1"/>
  <c r="T1348" i="1" s="1"/>
  <c r="P1349" i="1"/>
  <c r="T1349" i="1" s="1"/>
  <c r="P1350" i="1"/>
  <c r="T1350" i="1" s="1"/>
  <c r="P1351" i="1"/>
  <c r="T1351" i="1" s="1"/>
  <c r="P1352" i="1"/>
  <c r="T1352" i="1" s="1"/>
  <c r="P1353" i="1"/>
  <c r="T1353" i="1" s="1"/>
  <c r="P1354" i="1"/>
  <c r="T1354" i="1" s="1"/>
  <c r="P1355" i="1"/>
  <c r="T1355" i="1" s="1"/>
  <c r="P1356" i="1"/>
  <c r="T1356" i="1" s="1"/>
  <c r="P1357" i="1"/>
  <c r="T1357" i="1" s="1"/>
  <c r="P1358" i="1"/>
  <c r="T1358" i="1" s="1"/>
  <c r="P1359" i="1"/>
  <c r="T1359" i="1" s="1"/>
  <c r="P1360" i="1"/>
  <c r="T1360" i="1" s="1"/>
  <c r="P1361" i="1"/>
  <c r="T1361" i="1" s="1"/>
  <c r="P1362" i="1"/>
  <c r="T1362" i="1" s="1"/>
  <c r="P1363" i="1"/>
  <c r="T1363" i="1" s="1"/>
  <c r="P1364" i="1"/>
  <c r="T1364" i="1" s="1"/>
  <c r="P1365" i="1"/>
  <c r="T1365" i="1" s="1"/>
  <c r="P1366" i="1"/>
  <c r="T1366" i="1" s="1"/>
  <c r="P1367" i="1"/>
  <c r="T1367" i="1" s="1"/>
  <c r="P1368" i="1"/>
  <c r="T1368" i="1" s="1"/>
  <c r="P1369" i="1"/>
  <c r="T1369" i="1" s="1"/>
  <c r="P1370" i="1"/>
  <c r="T1370" i="1" s="1"/>
  <c r="P1371" i="1"/>
  <c r="T1371" i="1" s="1"/>
  <c r="P1372" i="1"/>
  <c r="T1372" i="1" s="1"/>
  <c r="P1373" i="1"/>
  <c r="T1373" i="1" s="1"/>
  <c r="P1374" i="1"/>
  <c r="T1374" i="1" s="1"/>
  <c r="P1375" i="1"/>
  <c r="T1375" i="1" s="1"/>
  <c r="P1376" i="1"/>
  <c r="T1376" i="1" s="1"/>
  <c r="P1377" i="1"/>
  <c r="T1377" i="1" s="1"/>
  <c r="P1378" i="1"/>
  <c r="T1378" i="1" s="1"/>
  <c r="P1379" i="1"/>
  <c r="T1379" i="1" s="1"/>
  <c r="P1380" i="1"/>
  <c r="T1380" i="1" s="1"/>
  <c r="P1381" i="1"/>
  <c r="T1381" i="1" s="1"/>
  <c r="P1382" i="1"/>
  <c r="T1382" i="1" s="1"/>
  <c r="P1383" i="1"/>
  <c r="T1383" i="1" s="1"/>
  <c r="P1384" i="1"/>
  <c r="T1384" i="1" s="1"/>
  <c r="P1385" i="1"/>
  <c r="T1385" i="1" s="1"/>
  <c r="P1386" i="1"/>
  <c r="T1386" i="1" s="1"/>
  <c r="P1387" i="1"/>
  <c r="T1387" i="1" s="1"/>
  <c r="P1388" i="1"/>
  <c r="T1388" i="1" s="1"/>
  <c r="P1389" i="1"/>
  <c r="T1389" i="1" s="1"/>
  <c r="P1390" i="1"/>
  <c r="T1390" i="1" s="1"/>
  <c r="P1391" i="1"/>
  <c r="T1391" i="1" s="1"/>
  <c r="P1392" i="1"/>
  <c r="T1392" i="1" s="1"/>
  <c r="P1393" i="1"/>
  <c r="T1393" i="1" s="1"/>
  <c r="P1394" i="1"/>
  <c r="T1394" i="1" s="1"/>
  <c r="P1395" i="1"/>
  <c r="T1395" i="1" s="1"/>
  <c r="P1396" i="1"/>
  <c r="T1396" i="1" s="1"/>
  <c r="P1397" i="1"/>
  <c r="T1397" i="1" s="1"/>
  <c r="P1398" i="1"/>
  <c r="T1398" i="1" s="1"/>
  <c r="P1399" i="1"/>
  <c r="T1399" i="1" s="1"/>
  <c r="P1400" i="1"/>
  <c r="T1400" i="1" s="1"/>
  <c r="P1401" i="1"/>
  <c r="T1401" i="1" s="1"/>
  <c r="P1402" i="1"/>
  <c r="T1402" i="1" s="1"/>
  <c r="P1403" i="1"/>
  <c r="T1403" i="1" s="1"/>
  <c r="P1404" i="1"/>
  <c r="T1404" i="1" s="1"/>
  <c r="P1405" i="1"/>
  <c r="T1405" i="1" s="1"/>
  <c r="P1406" i="1"/>
  <c r="T1406" i="1" s="1"/>
  <c r="P1407" i="1"/>
  <c r="T1407" i="1" s="1"/>
  <c r="P1408" i="1"/>
  <c r="T1408" i="1" s="1"/>
  <c r="P1409" i="1"/>
  <c r="T1409" i="1" s="1"/>
  <c r="P1410" i="1"/>
  <c r="T1410" i="1" s="1"/>
  <c r="P1411" i="1"/>
  <c r="T1411" i="1" s="1"/>
  <c r="P1412" i="1"/>
  <c r="T1412" i="1" s="1"/>
  <c r="P1413" i="1"/>
  <c r="T1413" i="1" s="1"/>
  <c r="P1414" i="1"/>
  <c r="T1414" i="1" s="1"/>
  <c r="P1415" i="1"/>
  <c r="T1415" i="1" s="1"/>
  <c r="P1416" i="1"/>
  <c r="T1416" i="1" s="1"/>
  <c r="P1417" i="1"/>
  <c r="T1417" i="1" s="1"/>
  <c r="P1418" i="1"/>
  <c r="T1418" i="1" s="1"/>
  <c r="P1419" i="1"/>
  <c r="T1419" i="1" s="1"/>
  <c r="P1420" i="1"/>
  <c r="T1420" i="1" s="1"/>
  <c r="P1421" i="1"/>
  <c r="T1421" i="1" s="1"/>
  <c r="P1422" i="1"/>
  <c r="T1422" i="1" s="1"/>
  <c r="P1423" i="1"/>
  <c r="T1423" i="1" s="1"/>
  <c r="P1424" i="1"/>
  <c r="T1424" i="1" s="1"/>
  <c r="P1425" i="1"/>
  <c r="T1425" i="1" s="1"/>
  <c r="P1426" i="1"/>
  <c r="T1426" i="1" s="1"/>
  <c r="P1427" i="1"/>
  <c r="T1427" i="1" s="1"/>
  <c r="P1428" i="1"/>
  <c r="T1428" i="1" s="1"/>
  <c r="P1429" i="1"/>
  <c r="T1429" i="1" s="1"/>
  <c r="P1430" i="1"/>
  <c r="T1430" i="1" s="1"/>
  <c r="P1431" i="1"/>
  <c r="T1431" i="1" s="1"/>
  <c r="P1432" i="1"/>
  <c r="T1432" i="1" s="1"/>
  <c r="P1433" i="1"/>
  <c r="T1433" i="1" s="1"/>
  <c r="P1434" i="1"/>
  <c r="T1434" i="1" s="1"/>
  <c r="P1435" i="1"/>
  <c r="T1435" i="1" s="1"/>
  <c r="P1436" i="1"/>
  <c r="T1436" i="1" s="1"/>
  <c r="P1437" i="1"/>
  <c r="T1437" i="1" s="1"/>
  <c r="P1438" i="1"/>
  <c r="T1438" i="1" s="1"/>
  <c r="P1439" i="1"/>
  <c r="T1439" i="1" s="1"/>
  <c r="P1440" i="1"/>
  <c r="T1440" i="1" s="1"/>
  <c r="P1441" i="1"/>
  <c r="T1441" i="1" s="1"/>
  <c r="P1442" i="1"/>
  <c r="T1442" i="1" s="1"/>
  <c r="P1443" i="1"/>
  <c r="T1443" i="1" s="1"/>
  <c r="P1444" i="1"/>
  <c r="T1444" i="1" s="1"/>
  <c r="P1445" i="1"/>
  <c r="T1445" i="1" s="1"/>
  <c r="P1446" i="1"/>
  <c r="T1446" i="1" s="1"/>
  <c r="P1447" i="1"/>
  <c r="T1447" i="1" s="1"/>
  <c r="P1448" i="1"/>
  <c r="T1448" i="1" s="1"/>
  <c r="P1449" i="1"/>
  <c r="T1449" i="1" s="1"/>
  <c r="P1450" i="1"/>
  <c r="T1450" i="1" s="1"/>
  <c r="P1451" i="1"/>
  <c r="T1451" i="1" s="1"/>
  <c r="P1452" i="1"/>
  <c r="T1452" i="1" s="1"/>
  <c r="P1453" i="1"/>
  <c r="T1453" i="1" s="1"/>
  <c r="P1454" i="1"/>
  <c r="T1454" i="1" s="1"/>
  <c r="P1455" i="1"/>
  <c r="T1455" i="1" s="1"/>
  <c r="P1456" i="1"/>
  <c r="T1456" i="1" s="1"/>
  <c r="P1457" i="1"/>
  <c r="T1457" i="1" s="1"/>
  <c r="P1458" i="1"/>
  <c r="T1458" i="1" s="1"/>
  <c r="P1459" i="1"/>
  <c r="T1459" i="1" s="1"/>
  <c r="P1460" i="1"/>
  <c r="T1460" i="1" s="1"/>
  <c r="P1461" i="1"/>
  <c r="T1461" i="1" s="1"/>
  <c r="P1462" i="1"/>
  <c r="T1462" i="1" s="1"/>
  <c r="P1463" i="1"/>
  <c r="T1463" i="1" s="1"/>
  <c r="P1464" i="1"/>
  <c r="T1464" i="1" s="1"/>
  <c r="P1465" i="1"/>
  <c r="T1465" i="1" s="1"/>
  <c r="P1466" i="1"/>
  <c r="T1466" i="1" s="1"/>
  <c r="P1467" i="1"/>
  <c r="T1467" i="1" s="1"/>
  <c r="P1468" i="1"/>
  <c r="T1468" i="1" s="1"/>
  <c r="P1469" i="1"/>
  <c r="T1469" i="1" s="1"/>
  <c r="P1470" i="1"/>
  <c r="T1470" i="1" s="1"/>
  <c r="P1471" i="1"/>
  <c r="T1471" i="1" s="1"/>
  <c r="P1472" i="1"/>
  <c r="T1472" i="1" s="1"/>
  <c r="P1473" i="1"/>
  <c r="T1473" i="1" s="1"/>
  <c r="P1474" i="1"/>
  <c r="T1474" i="1" s="1"/>
  <c r="P1475" i="1"/>
  <c r="T1475" i="1" s="1"/>
  <c r="P1476" i="1"/>
  <c r="T1476" i="1" s="1"/>
  <c r="P1477" i="1"/>
  <c r="T1477" i="1" s="1"/>
  <c r="P1478" i="1"/>
  <c r="T1478" i="1" s="1"/>
  <c r="P1479" i="1"/>
  <c r="T1479" i="1" s="1"/>
  <c r="P1480" i="1"/>
  <c r="T1480" i="1" s="1"/>
  <c r="P1481" i="1"/>
  <c r="T1481" i="1" s="1"/>
  <c r="P1482" i="1"/>
  <c r="T1482" i="1" s="1"/>
  <c r="P1483" i="1"/>
  <c r="T1483" i="1" s="1"/>
  <c r="P1484" i="1"/>
  <c r="T1484" i="1" s="1"/>
  <c r="P1485" i="1"/>
  <c r="T1485" i="1" s="1"/>
  <c r="P1486" i="1"/>
  <c r="T1486" i="1" s="1"/>
  <c r="P1487" i="1"/>
  <c r="T1487" i="1" s="1"/>
  <c r="P1488" i="1"/>
  <c r="T1488" i="1" s="1"/>
  <c r="P1489" i="1"/>
  <c r="T1489" i="1" s="1"/>
  <c r="P1490" i="1"/>
  <c r="T1490" i="1" s="1"/>
  <c r="P1491" i="1"/>
  <c r="T1491" i="1" s="1"/>
  <c r="P1492" i="1"/>
  <c r="T1492" i="1" s="1"/>
  <c r="P1493" i="1"/>
  <c r="T1493" i="1" s="1"/>
  <c r="P1494" i="1"/>
  <c r="T1494" i="1" s="1"/>
  <c r="P1495" i="1"/>
  <c r="T1495" i="1" s="1"/>
  <c r="P1496" i="1"/>
  <c r="T1496" i="1" s="1"/>
  <c r="P1497" i="1"/>
  <c r="T1497" i="1" s="1"/>
  <c r="P1498" i="1"/>
  <c r="T1498" i="1" s="1"/>
  <c r="P1499" i="1"/>
  <c r="T1499" i="1" s="1"/>
  <c r="P1500" i="1"/>
  <c r="T1500" i="1" s="1"/>
  <c r="P1501" i="1"/>
  <c r="T1501" i="1" s="1"/>
  <c r="P1502" i="1"/>
  <c r="T1502" i="1" s="1"/>
  <c r="P1503" i="1"/>
  <c r="T1503" i="1" s="1"/>
  <c r="P1504" i="1"/>
  <c r="T1504" i="1" s="1"/>
  <c r="P1505" i="1"/>
  <c r="T1505" i="1" s="1"/>
  <c r="P1506" i="1"/>
  <c r="T1506" i="1" s="1"/>
  <c r="P1507" i="1"/>
  <c r="T1507" i="1" s="1"/>
  <c r="P1508" i="1"/>
  <c r="T1508" i="1" s="1"/>
  <c r="P1509" i="1"/>
  <c r="T1509" i="1" s="1"/>
  <c r="P1510" i="1"/>
  <c r="T1510" i="1" s="1"/>
  <c r="P1511" i="1"/>
  <c r="T1511" i="1" s="1"/>
  <c r="P1512" i="1"/>
  <c r="T1512" i="1" s="1"/>
  <c r="P1513" i="1"/>
  <c r="T1513" i="1" s="1"/>
  <c r="P1514" i="1"/>
  <c r="T1514" i="1" s="1"/>
  <c r="P1515" i="1"/>
  <c r="T1515" i="1" s="1"/>
  <c r="P1516" i="1"/>
  <c r="T1516" i="1" s="1"/>
  <c r="P1517" i="1"/>
  <c r="T1517" i="1" s="1"/>
  <c r="P1518" i="1"/>
  <c r="T1518" i="1" s="1"/>
  <c r="P1519" i="1"/>
  <c r="T1519" i="1" s="1"/>
  <c r="P1520" i="1"/>
  <c r="T1520" i="1" s="1"/>
  <c r="P1521" i="1"/>
  <c r="T1521" i="1" s="1"/>
  <c r="P1522" i="1"/>
  <c r="T1522" i="1" s="1"/>
  <c r="P1523" i="1"/>
  <c r="T1523" i="1" s="1"/>
  <c r="P1524" i="1"/>
  <c r="T1524" i="1" s="1"/>
  <c r="P1525" i="1"/>
  <c r="T1525" i="1" s="1"/>
  <c r="P1526" i="1"/>
  <c r="T1526" i="1" s="1"/>
  <c r="P1527" i="1"/>
  <c r="T1527" i="1" s="1"/>
  <c r="P1528" i="1"/>
  <c r="T1528" i="1" s="1"/>
  <c r="P1529" i="1"/>
  <c r="T1529" i="1" s="1"/>
  <c r="P1530" i="1"/>
  <c r="T1530" i="1" s="1"/>
  <c r="P1531" i="1"/>
  <c r="T1531" i="1" s="1"/>
  <c r="P1532" i="1"/>
  <c r="T1532" i="1" s="1"/>
  <c r="P1533" i="1"/>
  <c r="T1533" i="1" s="1"/>
  <c r="P1534" i="1"/>
  <c r="T1534" i="1" s="1"/>
  <c r="P1535" i="1"/>
  <c r="T1535" i="1" s="1"/>
  <c r="P1536" i="1"/>
  <c r="T1536" i="1" s="1"/>
  <c r="P1537" i="1"/>
  <c r="T1537" i="1" s="1"/>
  <c r="P1538" i="1"/>
  <c r="T1538" i="1" s="1"/>
  <c r="P1539" i="1"/>
  <c r="T1539" i="1" s="1"/>
  <c r="P1540" i="1"/>
  <c r="T1540" i="1" s="1"/>
  <c r="P1541" i="1"/>
  <c r="T1541" i="1" s="1"/>
  <c r="P1542" i="1"/>
  <c r="T1542" i="1" s="1"/>
  <c r="P1543" i="1"/>
  <c r="T1543" i="1" s="1"/>
  <c r="P1544" i="1"/>
  <c r="T1544" i="1" s="1"/>
  <c r="P1545" i="1"/>
  <c r="T1545" i="1" s="1"/>
  <c r="P1546" i="1"/>
  <c r="T1546" i="1" s="1"/>
  <c r="P1547" i="1"/>
  <c r="T1547" i="1" s="1"/>
  <c r="P1548" i="1"/>
  <c r="T1548" i="1" s="1"/>
  <c r="P1549" i="1"/>
  <c r="T1549" i="1" s="1"/>
  <c r="P1550" i="1"/>
  <c r="T1550" i="1" s="1"/>
  <c r="P1551" i="1"/>
  <c r="T1551" i="1" s="1"/>
  <c r="P1552" i="1"/>
  <c r="T1552" i="1" s="1"/>
  <c r="P1553" i="1"/>
  <c r="T1553" i="1" s="1"/>
  <c r="P1554" i="1"/>
  <c r="T1554" i="1" s="1"/>
  <c r="P1555" i="1"/>
  <c r="T1555" i="1" s="1"/>
  <c r="P1556" i="1"/>
  <c r="T1556" i="1" s="1"/>
  <c r="P1557" i="1"/>
  <c r="T1557" i="1" s="1"/>
  <c r="P1558" i="1"/>
  <c r="T1558" i="1" s="1"/>
  <c r="P1559" i="1"/>
  <c r="T1559" i="1" s="1"/>
  <c r="P1560" i="1"/>
  <c r="T1560" i="1" s="1"/>
  <c r="P1561" i="1"/>
  <c r="T1561" i="1" s="1"/>
  <c r="P1562" i="1"/>
  <c r="T1562" i="1" s="1"/>
  <c r="P1563" i="1"/>
  <c r="T1563" i="1" s="1"/>
  <c r="P1564" i="1"/>
  <c r="T1564" i="1" s="1"/>
  <c r="P1565" i="1"/>
  <c r="T1565" i="1" s="1"/>
  <c r="P1566" i="1"/>
  <c r="T1566" i="1" s="1"/>
  <c r="P1567" i="1"/>
  <c r="T1567" i="1" s="1"/>
  <c r="P1568" i="1"/>
  <c r="T1568" i="1" s="1"/>
  <c r="P1569" i="1"/>
  <c r="T1569" i="1" s="1"/>
  <c r="P1570" i="1"/>
  <c r="T1570" i="1" s="1"/>
  <c r="P1571" i="1"/>
  <c r="T1571" i="1" s="1"/>
  <c r="P1572" i="1"/>
  <c r="T1572" i="1" s="1"/>
  <c r="P1573" i="1"/>
  <c r="T1573" i="1" s="1"/>
  <c r="P1574" i="1"/>
  <c r="T1574" i="1" s="1"/>
  <c r="P1575" i="1"/>
  <c r="T1575" i="1" s="1"/>
  <c r="P1576" i="1"/>
  <c r="T1576" i="1" s="1"/>
  <c r="P1577" i="1"/>
  <c r="T1577" i="1" s="1"/>
  <c r="P1578" i="1"/>
  <c r="T1578" i="1" s="1"/>
  <c r="P1579" i="1"/>
  <c r="T1579" i="1" s="1"/>
  <c r="P1580" i="1"/>
  <c r="T1580" i="1" s="1"/>
  <c r="P1581" i="1"/>
  <c r="T1581" i="1" s="1"/>
  <c r="P1582" i="1"/>
  <c r="T1582" i="1" s="1"/>
  <c r="P1583" i="1"/>
  <c r="T1583" i="1" s="1"/>
  <c r="P1584" i="1"/>
  <c r="T1584" i="1" s="1"/>
  <c r="P1585" i="1"/>
  <c r="T1585" i="1" s="1"/>
  <c r="P1586" i="1"/>
  <c r="T1586" i="1" s="1"/>
  <c r="P1587" i="1"/>
  <c r="T1587" i="1" s="1"/>
  <c r="P1588" i="1"/>
  <c r="T1588" i="1" s="1"/>
  <c r="P1589" i="1"/>
  <c r="T1589" i="1" s="1"/>
  <c r="P1590" i="1"/>
  <c r="T1590" i="1" s="1"/>
  <c r="P1591" i="1"/>
  <c r="T1591" i="1" s="1"/>
  <c r="P1592" i="1"/>
  <c r="T1592" i="1" s="1"/>
  <c r="P1593" i="1"/>
  <c r="T1593" i="1" s="1"/>
  <c r="P1594" i="1"/>
  <c r="T1594" i="1" s="1"/>
  <c r="P1595" i="1"/>
  <c r="T1595" i="1" s="1"/>
  <c r="P1596" i="1"/>
  <c r="T1596" i="1" s="1"/>
  <c r="P1597" i="1"/>
  <c r="T1597" i="1" s="1"/>
  <c r="P1598" i="1"/>
  <c r="T1598" i="1" s="1"/>
  <c r="P1599" i="1"/>
  <c r="T1599" i="1" s="1"/>
  <c r="P1600" i="1"/>
  <c r="T1600" i="1" s="1"/>
  <c r="P1601" i="1"/>
  <c r="T1601" i="1" s="1"/>
  <c r="P1602" i="1"/>
  <c r="T1602" i="1" s="1"/>
  <c r="P1603" i="1"/>
  <c r="T1603" i="1" s="1"/>
  <c r="P1604" i="1"/>
  <c r="T1604" i="1" s="1"/>
  <c r="P1605" i="1"/>
  <c r="T1605" i="1" s="1"/>
  <c r="P1606" i="1"/>
  <c r="T1606" i="1" s="1"/>
  <c r="P1607" i="1"/>
  <c r="T1607" i="1" s="1"/>
  <c r="P1608" i="1"/>
  <c r="T1608" i="1" s="1"/>
  <c r="P1609" i="1"/>
  <c r="T1609" i="1" s="1"/>
  <c r="P1610" i="1"/>
  <c r="T1610" i="1" s="1"/>
  <c r="P1611" i="1"/>
  <c r="T1611" i="1" s="1"/>
  <c r="P1612" i="1"/>
  <c r="T1612" i="1" s="1"/>
  <c r="P1613" i="1"/>
  <c r="T1613" i="1" s="1"/>
  <c r="P1614" i="1"/>
  <c r="T1614" i="1" s="1"/>
  <c r="P1615" i="1"/>
  <c r="T1615" i="1" s="1"/>
  <c r="P1616" i="1"/>
  <c r="T1616" i="1" s="1"/>
  <c r="P1617" i="1"/>
  <c r="T1617" i="1" s="1"/>
  <c r="P1618" i="1"/>
  <c r="T1618" i="1" s="1"/>
  <c r="P1619" i="1"/>
  <c r="T1619" i="1" s="1"/>
  <c r="P1620" i="1"/>
  <c r="T1620" i="1" s="1"/>
  <c r="P1621" i="1"/>
  <c r="T1621" i="1" s="1"/>
  <c r="P1622" i="1"/>
  <c r="T1622" i="1" s="1"/>
  <c r="P1623" i="1"/>
  <c r="T1623" i="1" s="1"/>
  <c r="P1624" i="1"/>
  <c r="T1624" i="1" s="1"/>
  <c r="P1625" i="1"/>
  <c r="T1625" i="1" s="1"/>
  <c r="P1626" i="1"/>
  <c r="T1626" i="1" s="1"/>
  <c r="P1627" i="1"/>
  <c r="T1627" i="1" s="1"/>
  <c r="P1628" i="1"/>
  <c r="T1628" i="1" s="1"/>
  <c r="P1629" i="1"/>
  <c r="T1629" i="1" s="1"/>
  <c r="P1630" i="1"/>
  <c r="T1630" i="1" s="1"/>
  <c r="P1631" i="1"/>
  <c r="T1631" i="1" s="1"/>
  <c r="P1632" i="1"/>
  <c r="T1632" i="1" s="1"/>
  <c r="P1633" i="1"/>
  <c r="T1633" i="1" s="1"/>
  <c r="P1634" i="1"/>
  <c r="T1634" i="1" s="1"/>
  <c r="P1635" i="1"/>
  <c r="T1635" i="1" s="1"/>
  <c r="P1636" i="1"/>
  <c r="T1636" i="1" s="1"/>
  <c r="P1637" i="1"/>
  <c r="T1637" i="1" s="1"/>
  <c r="P1638" i="1"/>
  <c r="T1638" i="1" s="1"/>
  <c r="P1639" i="1"/>
  <c r="T1639" i="1" s="1"/>
  <c r="P1640" i="1"/>
  <c r="T1640" i="1" s="1"/>
  <c r="P1641" i="1"/>
  <c r="T1641" i="1" s="1"/>
  <c r="P1642" i="1"/>
  <c r="T1642" i="1" s="1"/>
  <c r="P1643" i="1"/>
  <c r="T1643" i="1" s="1"/>
  <c r="P1644" i="1"/>
  <c r="T1644" i="1" s="1"/>
  <c r="P1645" i="1"/>
  <c r="T1645" i="1" s="1"/>
  <c r="P1646" i="1"/>
  <c r="T1646" i="1" s="1"/>
  <c r="P1647" i="1"/>
  <c r="T1647" i="1" s="1"/>
  <c r="P1648" i="1"/>
  <c r="T1648" i="1" s="1"/>
  <c r="P1649" i="1"/>
  <c r="T1649" i="1" s="1"/>
  <c r="P1650" i="1"/>
  <c r="T1650" i="1" s="1"/>
  <c r="P1651" i="1"/>
  <c r="T1651" i="1" s="1"/>
  <c r="P1652" i="1"/>
  <c r="T1652" i="1" s="1"/>
  <c r="P1653" i="1"/>
  <c r="T1653" i="1" s="1"/>
  <c r="P1654" i="1"/>
  <c r="T1654" i="1" s="1"/>
  <c r="P1655" i="1"/>
  <c r="T1655" i="1" s="1"/>
  <c r="P1656" i="1"/>
  <c r="T1656" i="1" s="1"/>
  <c r="P1657" i="1"/>
  <c r="T1657" i="1" s="1"/>
  <c r="P1658" i="1"/>
  <c r="T1658" i="1" s="1"/>
  <c r="P1659" i="1"/>
  <c r="T1659" i="1" s="1"/>
  <c r="P1660" i="1"/>
  <c r="T1660" i="1" s="1"/>
  <c r="P1661" i="1"/>
  <c r="T1661" i="1" s="1"/>
  <c r="P1662" i="1"/>
  <c r="T1662" i="1" s="1"/>
  <c r="P1663" i="1"/>
  <c r="T1663" i="1" s="1"/>
  <c r="P1664" i="1"/>
  <c r="T1664" i="1" s="1"/>
  <c r="P1665" i="1"/>
  <c r="T1665" i="1" s="1"/>
  <c r="P1666" i="1"/>
  <c r="T1666" i="1" s="1"/>
  <c r="P1667" i="1"/>
  <c r="T1667" i="1" s="1"/>
  <c r="P1668" i="1"/>
  <c r="T1668" i="1" s="1"/>
  <c r="P1669" i="1"/>
  <c r="T1669" i="1" s="1"/>
  <c r="P1670" i="1"/>
  <c r="T1670" i="1" s="1"/>
  <c r="P1671" i="1"/>
  <c r="T1671" i="1" s="1"/>
  <c r="P1672" i="1"/>
  <c r="T1672" i="1" s="1"/>
  <c r="P1673" i="1"/>
  <c r="T1673" i="1" s="1"/>
  <c r="P1674" i="1"/>
  <c r="T1674" i="1" s="1"/>
  <c r="P1675" i="1"/>
  <c r="T1675" i="1" s="1"/>
  <c r="P1676" i="1"/>
  <c r="T1676" i="1" s="1"/>
  <c r="P1677" i="1"/>
  <c r="T1677" i="1" s="1"/>
  <c r="P1678" i="1"/>
  <c r="T1678" i="1" s="1"/>
  <c r="P1679" i="1"/>
  <c r="T1679" i="1" s="1"/>
  <c r="P1680" i="1"/>
  <c r="T1680" i="1" s="1"/>
  <c r="P1681" i="1"/>
  <c r="T1681" i="1" s="1"/>
  <c r="P1682" i="1"/>
  <c r="T1682" i="1" s="1"/>
  <c r="P1683" i="1"/>
  <c r="T1683" i="1" s="1"/>
  <c r="P1684" i="1"/>
  <c r="T1684" i="1" s="1"/>
  <c r="P1685" i="1"/>
  <c r="T1685" i="1" s="1"/>
  <c r="P1686" i="1"/>
  <c r="T1686" i="1" s="1"/>
  <c r="P1687" i="1"/>
  <c r="T1687" i="1" s="1"/>
  <c r="P1688" i="1"/>
  <c r="T1688" i="1" s="1"/>
  <c r="P1689" i="1"/>
  <c r="T1689" i="1" s="1"/>
  <c r="P1690" i="1"/>
  <c r="T1690" i="1" s="1"/>
  <c r="P1691" i="1"/>
  <c r="T1691" i="1" s="1"/>
  <c r="P1692" i="1"/>
  <c r="T1692" i="1" s="1"/>
  <c r="P1693" i="1"/>
  <c r="T1693" i="1" s="1"/>
  <c r="P1694" i="1"/>
  <c r="T1694" i="1" s="1"/>
  <c r="P1695" i="1"/>
  <c r="T1695" i="1" s="1"/>
  <c r="P1696" i="1"/>
  <c r="T1696" i="1" s="1"/>
  <c r="P1697" i="1"/>
  <c r="T1697" i="1" s="1"/>
  <c r="P1698" i="1"/>
  <c r="T1698" i="1" s="1"/>
  <c r="P1699" i="1"/>
  <c r="T1699" i="1" s="1"/>
  <c r="P1700" i="1"/>
  <c r="T1700" i="1" s="1"/>
  <c r="P1701" i="1"/>
  <c r="T1701" i="1" s="1"/>
  <c r="P1702" i="1"/>
  <c r="T1702" i="1" s="1"/>
  <c r="P1703" i="1"/>
  <c r="T1703" i="1" s="1"/>
  <c r="P1704" i="1"/>
  <c r="T1704" i="1" s="1"/>
  <c r="P1705" i="1"/>
  <c r="T1705" i="1" s="1"/>
  <c r="P1706" i="1"/>
  <c r="T1706" i="1" s="1"/>
  <c r="P1707" i="1"/>
  <c r="T1707" i="1" s="1"/>
  <c r="P1708" i="1"/>
  <c r="T1708" i="1" s="1"/>
  <c r="P1709" i="1"/>
  <c r="T1709" i="1" s="1"/>
  <c r="P1710" i="1"/>
  <c r="T1710" i="1" s="1"/>
  <c r="P1711" i="1"/>
  <c r="T1711" i="1" s="1"/>
  <c r="P1712" i="1"/>
  <c r="T1712" i="1" s="1"/>
  <c r="P1713" i="1"/>
  <c r="T1713" i="1" s="1"/>
  <c r="P1714" i="1"/>
  <c r="T1714" i="1" s="1"/>
  <c r="P1715" i="1"/>
  <c r="T1715" i="1" s="1"/>
  <c r="P1716" i="1"/>
  <c r="T1716" i="1" s="1"/>
  <c r="P1717" i="1"/>
  <c r="T1717" i="1" s="1"/>
  <c r="P1718" i="1"/>
  <c r="T1718" i="1" s="1"/>
  <c r="P1719" i="1"/>
  <c r="T1719" i="1" s="1"/>
  <c r="P1720" i="1"/>
  <c r="T1720" i="1" s="1"/>
  <c r="P1721" i="1"/>
  <c r="T1721" i="1" s="1"/>
  <c r="P1722" i="1"/>
  <c r="T1722" i="1" s="1"/>
  <c r="P1723" i="1"/>
  <c r="T1723" i="1" s="1"/>
  <c r="P1724" i="1"/>
  <c r="T1724" i="1" s="1"/>
  <c r="P1725" i="1"/>
  <c r="T1725" i="1" s="1"/>
  <c r="P1726" i="1"/>
  <c r="T1726" i="1" s="1"/>
  <c r="P1727" i="1"/>
  <c r="T1727" i="1" s="1"/>
  <c r="P1728" i="1"/>
  <c r="T1728" i="1" s="1"/>
  <c r="P1729" i="1"/>
  <c r="T1729" i="1" s="1"/>
  <c r="P1730" i="1"/>
  <c r="T1730" i="1" s="1"/>
  <c r="P1731" i="1"/>
  <c r="T1731" i="1" s="1"/>
  <c r="P1732" i="1"/>
  <c r="T1732" i="1" s="1"/>
  <c r="P1733" i="1"/>
  <c r="T1733" i="1" s="1"/>
  <c r="P1734" i="1"/>
  <c r="T1734" i="1" s="1"/>
  <c r="P1735" i="1"/>
  <c r="T1735" i="1" s="1"/>
  <c r="P1736" i="1"/>
  <c r="T1736" i="1" s="1"/>
  <c r="P1737" i="1"/>
  <c r="T1737" i="1" s="1"/>
  <c r="P1738" i="1"/>
  <c r="T1738" i="1" s="1"/>
  <c r="P1739" i="1"/>
  <c r="T1739" i="1" s="1"/>
  <c r="P1740" i="1"/>
  <c r="T1740" i="1" s="1"/>
  <c r="P1741" i="1"/>
  <c r="T1741" i="1" s="1"/>
  <c r="P1742" i="1"/>
  <c r="T1742" i="1" s="1"/>
  <c r="P1743" i="1"/>
  <c r="T1743" i="1" s="1"/>
  <c r="P1744" i="1"/>
  <c r="T1744" i="1" s="1"/>
  <c r="P1745" i="1"/>
  <c r="T1745" i="1" s="1"/>
  <c r="P1746" i="1"/>
  <c r="T1746" i="1" s="1"/>
  <c r="P1747" i="1"/>
  <c r="T1747" i="1" s="1"/>
  <c r="P1748" i="1"/>
  <c r="T1748" i="1" s="1"/>
  <c r="P1749" i="1"/>
  <c r="T1749" i="1" s="1"/>
  <c r="P1750" i="1"/>
  <c r="T1750" i="1" s="1"/>
  <c r="P1751" i="1"/>
  <c r="T1751" i="1" s="1"/>
  <c r="P1752" i="1"/>
  <c r="T1752" i="1" s="1"/>
  <c r="P1753" i="1"/>
  <c r="T1753" i="1" s="1"/>
  <c r="P1754" i="1"/>
  <c r="T1754" i="1" s="1"/>
  <c r="P1755" i="1"/>
  <c r="T1755" i="1" s="1"/>
  <c r="P1756" i="1"/>
  <c r="T1756" i="1" s="1"/>
  <c r="P1757" i="1"/>
  <c r="T1757" i="1" s="1"/>
  <c r="P1758" i="1"/>
  <c r="T1758" i="1" s="1"/>
  <c r="P1759" i="1"/>
  <c r="T1759" i="1" s="1"/>
  <c r="P1760" i="1"/>
  <c r="T1760" i="1" s="1"/>
  <c r="P1761" i="1"/>
  <c r="T1761" i="1" s="1"/>
  <c r="P1762" i="1"/>
  <c r="T1762" i="1" s="1"/>
  <c r="P1763" i="1"/>
  <c r="T1763" i="1" s="1"/>
  <c r="P1764" i="1"/>
  <c r="T1764" i="1" s="1"/>
  <c r="P1765" i="1"/>
  <c r="T1765" i="1" s="1"/>
  <c r="P1766" i="1"/>
  <c r="T1766" i="1" s="1"/>
  <c r="P1767" i="1"/>
  <c r="T1767" i="1" s="1"/>
  <c r="P1768" i="1"/>
  <c r="T1768" i="1" s="1"/>
  <c r="P1769" i="1"/>
  <c r="T1769" i="1" s="1"/>
  <c r="P1770" i="1"/>
  <c r="T1770" i="1" s="1"/>
  <c r="P1771" i="1"/>
  <c r="T1771" i="1" s="1"/>
  <c r="P1772" i="1"/>
  <c r="T1772" i="1" s="1"/>
  <c r="P1773" i="1"/>
  <c r="T1773" i="1" s="1"/>
  <c r="P1774" i="1"/>
  <c r="T1774" i="1" s="1"/>
  <c r="P1775" i="1"/>
  <c r="T1775" i="1" s="1"/>
  <c r="P1776" i="1"/>
  <c r="T1776" i="1" s="1"/>
  <c r="P1777" i="1"/>
  <c r="T1777" i="1" s="1"/>
  <c r="P1778" i="1"/>
  <c r="T1778" i="1" s="1"/>
  <c r="P1779" i="1"/>
  <c r="T1779" i="1" s="1"/>
  <c r="P1780" i="1"/>
  <c r="T1780" i="1" s="1"/>
  <c r="P1781" i="1"/>
  <c r="T1781" i="1" s="1"/>
  <c r="P1782" i="1"/>
  <c r="T1782" i="1" s="1"/>
  <c r="P1783" i="1"/>
  <c r="T1783" i="1" s="1"/>
  <c r="P1784" i="1"/>
  <c r="T1784" i="1" s="1"/>
  <c r="P1785" i="1"/>
  <c r="T1785" i="1" s="1"/>
  <c r="P1786" i="1"/>
  <c r="T1786" i="1" s="1"/>
  <c r="P1787" i="1"/>
  <c r="T1787" i="1" s="1"/>
  <c r="P1788" i="1"/>
  <c r="T1788" i="1" s="1"/>
  <c r="P1789" i="1"/>
  <c r="T1789" i="1" s="1"/>
  <c r="P1790" i="1"/>
  <c r="T1790" i="1" s="1"/>
  <c r="P1791" i="1"/>
  <c r="T1791" i="1" s="1"/>
  <c r="P1792" i="1"/>
  <c r="T1792" i="1" s="1"/>
  <c r="P1793" i="1"/>
  <c r="T1793" i="1" s="1"/>
  <c r="P1794" i="1"/>
  <c r="T1794" i="1" s="1"/>
  <c r="P1795" i="1"/>
  <c r="T1795" i="1" s="1"/>
  <c r="P1796" i="1"/>
  <c r="T1796" i="1" s="1"/>
  <c r="P1797" i="1"/>
  <c r="T1797" i="1" s="1"/>
  <c r="P1798" i="1"/>
  <c r="T1798" i="1" s="1"/>
  <c r="P1799" i="1"/>
  <c r="T1799" i="1" s="1"/>
  <c r="P1800" i="1"/>
  <c r="T1800" i="1" s="1"/>
  <c r="P1801" i="1"/>
  <c r="T1801" i="1" s="1"/>
  <c r="P1802" i="1"/>
  <c r="T1802" i="1" s="1"/>
  <c r="P1803" i="1"/>
  <c r="T1803" i="1" s="1"/>
  <c r="P1804" i="1"/>
  <c r="T1804" i="1" s="1"/>
  <c r="P1805" i="1"/>
  <c r="T1805" i="1" s="1"/>
  <c r="P1806" i="1"/>
  <c r="T1806" i="1" s="1"/>
  <c r="P1807" i="1"/>
  <c r="T1807" i="1" s="1"/>
  <c r="P1808" i="1"/>
  <c r="T1808" i="1" s="1"/>
  <c r="P1809" i="1"/>
  <c r="T1809" i="1" s="1"/>
  <c r="P1810" i="1"/>
  <c r="T1810" i="1" s="1"/>
  <c r="P1811" i="1"/>
  <c r="T1811" i="1" s="1"/>
  <c r="P1812" i="1"/>
  <c r="T1812" i="1" s="1"/>
  <c r="P1813" i="1"/>
  <c r="T1813" i="1" s="1"/>
  <c r="P1814" i="1"/>
  <c r="T1814" i="1" s="1"/>
  <c r="P1815" i="1"/>
  <c r="T1815" i="1" s="1"/>
  <c r="P1816" i="1"/>
  <c r="T1816" i="1" s="1"/>
  <c r="P1817" i="1"/>
  <c r="T1817" i="1" s="1"/>
  <c r="P1818" i="1"/>
  <c r="T1818" i="1" s="1"/>
  <c r="P1819" i="1"/>
  <c r="T1819" i="1" s="1"/>
  <c r="P1820" i="1"/>
  <c r="T1820" i="1" s="1"/>
  <c r="P1821" i="1"/>
  <c r="T1821" i="1" s="1"/>
  <c r="P1822" i="1"/>
  <c r="T1822" i="1" s="1"/>
  <c r="P1823" i="1"/>
  <c r="T1823" i="1" s="1"/>
  <c r="P1824" i="1"/>
  <c r="T1824" i="1" s="1"/>
  <c r="P1825" i="1"/>
  <c r="T1825" i="1" s="1"/>
  <c r="P1826" i="1"/>
  <c r="T1826" i="1" s="1"/>
  <c r="P1827" i="1"/>
  <c r="T1827" i="1" s="1"/>
  <c r="P1828" i="1"/>
  <c r="T1828" i="1" s="1"/>
  <c r="P1829" i="1"/>
  <c r="T1829" i="1" s="1"/>
  <c r="P1830" i="1"/>
  <c r="T1830" i="1" s="1"/>
  <c r="P1831" i="1"/>
  <c r="T1831" i="1" s="1"/>
  <c r="P1832" i="1"/>
  <c r="T1832" i="1" s="1"/>
  <c r="P1833" i="1"/>
  <c r="T1833" i="1" s="1"/>
  <c r="P1834" i="1"/>
  <c r="T1834" i="1" s="1"/>
  <c r="P1835" i="1"/>
  <c r="T1835" i="1" s="1"/>
  <c r="P1836" i="1"/>
  <c r="T1836" i="1" s="1"/>
  <c r="P1837" i="1"/>
  <c r="T1837" i="1" s="1"/>
  <c r="P1838" i="1"/>
  <c r="T1838" i="1" s="1"/>
  <c r="P1839" i="1"/>
  <c r="T1839" i="1" s="1"/>
  <c r="P1840" i="1"/>
  <c r="T1840" i="1" s="1"/>
  <c r="P1841" i="1"/>
  <c r="T1841" i="1" s="1"/>
  <c r="P1842" i="1"/>
  <c r="T1842" i="1" s="1"/>
  <c r="P1843" i="1"/>
  <c r="T1843" i="1" s="1"/>
  <c r="P1844" i="1"/>
  <c r="T1844" i="1" s="1"/>
  <c r="P1845" i="1"/>
  <c r="T1845" i="1" s="1"/>
  <c r="P1846" i="1"/>
  <c r="T1846" i="1" s="1"/>
  <c r="P1847" i="1"/>
  <c r="T1847" i="1" s="1"/>
  <c r="P1848" i="1"/>
  <c r="T1848" i="1" s="1"/>
  <c r="P1849" i="1"/>
  <c r="T1849" i="1" s="1"/>
  <c r="P1850" i="1"/>
  <c r="T1850" i="1" s="1"/>
  <c r="P1851" i="1"/>
  <c r="T1851" i="1" s="1"/>
  <c r="P1852" i="1"/>
  <c r="T1852" i="1" s="1"/>
  <c r="P1853" i="1"/>
  <c r="T1853" i="1" s="1"/>
  <c r="P1854" i="1"/>
  <c r="T1854" i="1" s="1"/>
  <c r="P1855" i="1"/>
  <c r="T1855" i="1" s="1"/>
  <c r="P1856" i="1"/>
  <c r="T1856" i="1" s="1"/>
  <c r="P1857" i="1"/>
  <c r="T1857" i="1" s="1"/>
  <c r="P1858" i="1"/>
  <c r="T1858" i="1" s="1"/>
  <c r="P1859" i="1"/>
  <c r="T1859" i="1" s="1"/>
  <c r="P1860" i="1"/>
  <c r="T1860" i="1" s="1"/>
  <c r="P1861" i="1"/>
  <c r="T1861" i="1" s="1"/>
  <c r="P1862" i="1"/>
  <c r="T1862" i="1" s="1"/>
  <c r="P1863" i="1"/>
  <c r="T1863" i="1" s="1"/>
  <c r="P1864" i="1"/>
  <c r="T1864" i="1" s="1"/>
  <c r="P1865" i="1"/>
  <c r="T1865" i="1" s="1"/>
  <c r="P1866" i="1"/>
  <c r="T1866" i="1" s="1"/>
  <c r="P1867" i="1"/>
  <c r="T1867" i="1" s="1"/>
  <c r="P1868" i="1"/>
  <c r="T1868" i="1" s="1"/>
  <c r="P1869" i="1"/>
  <c r="T1869" i="1" s="1"/>
  <c r="P1870" i="1"/>
  <c r="T1870" i="1" s="1"/>
  <c r="P1871" i="1"/>
  <c r="T1871" i="1" s="1"/>
  <c r="P1872" i="1"/>
  <c r="T1872" i="1" s="1"/>
  <c r="P1873" i="1"/>
  <c r="T1873" i="1" s="1"/>
  <c r="P1874" i="1"/>
  <c r="T1874" i="1" s="1"/>
  <c r="P1875" i="1"/>
  <c r="T1875" i="1" s="1"/>
  <c r="P1876" i="1"/>
  <c r="T1876" i="1" s="1"/>
  <c r="P1877" i="1"/>
  <c r="T1877" i="1" s="1"/>
  <c r="P1878" i="1"/>
  <c r="T1878" i="1" s="1"/>
  <c r="P1879" i="1"/>
  <c r="T1879" i="1" s="1"/>
  <c r="P1880" i="1"/>
  <c r="T1880" i="1" s="1"/>
  <c r="P1881" i="1"/>
  <c r="T1881" i="1" s="1"/>
  <c r="P1882" i="1"/>
  <c r="T1882" i="1" s="1"/>
  <c r="P1883" i="1"/>
  <c r="T1883" i="1" s="1"/>
  <c r="P1884" i="1"/>
  <c r="T1884" i="1" s="1"/>
  <c r="P1885" i="1"/>
  <c r="T1885" i="1" s="1"/>
  <c r="P1886" i="1"/>
  <c r="T1886" i="1" s="1"/>
  <c r="P1887" i="1"/>
  <c r="T1887" i="1" s="1"/>
  <c r="P1888" i="1"/>
  <c r="T1888" i="1" s="1"/>
  <c r="P1889" i="1"/>
  <c r="T1889" i="1" s="1"/>
  <c r="P1890" i="1"/>
  <c r="T1890" i="1" s="1"/>
  <c r="P1891" i="1"/>
  <c r="T1891" i="1" s="1"/>
  <c r="P1892" i="1"/>
  <c r="T1892" i="1" s="1"/>
  <c r="P1893" i="1"/>
  <c r="T1893" i="1" s="1"/>
  <c r="P1894" i="1"/>
  <c r="T1894" i="1" s="1"/>
  <c r="P1895" i="1"/>
  <c r="T1895" i="1" s="1"/>
  <c r="P1896" i="1"/>
  <c r="T1896" i="1" s="1"/>
  <c r="P1897" i="1"/>
  <c r="T1897" i="1" s="1"/>
  <c r="P1898" i="1"/>
  <c r="T1898" i="1" s="1"/>
  <c r="P1899" i="1"/>
  <c r="T1899" i="1" s="1"/>
  <c r="P1900" i="1"/>
  <c r="T1900" i="1" s="1"/>
  <c r="P1901" i="1"/>
  <c r="T1901" i="1" s="1"/>
  <c r="P1902" i="1"/>
  <c r="T1902" i="1" s="1"/>
  <c r="P1903" i="1"/>
  <c r="T1903" i="1" s="1"/>
  <c r="P1904" i="1"/>
  <c r="T1904" i="1" s="1"/>
  <c r="P1905" i="1"/>
  <c r="T1905" i="1" s="1"/>
  <c r="P1906" i="1"/>
  <c r="T1906" i="1" s="1"/>
  <c r="P1907" i="1"/>
  <c r="T1907" i="1" s="1"/>
  <c r="P1908" i="1"/>
  <c r="T1908" i="1" s="1"/>
  <c r="P1909" i="1"/>
  <c r="T1909" i="1" s="1"/>
  <c r="P1910" i="1"/>
  <c r="T1910" i="1" s="1"/>
  <c r="P1911" i="1"/>
  <c r="T1911" i="1" s="1"/>
  <c r="P1912" i="1"/>
  <c r="T1912" i="1" s="1"/>
  <c r="P1913" i="1"/>
  <c r="T1913" i="1" s="1"/>
  <c r="P1914" i="1"/>
  <c r="T1914" i="1" s="1"/>
  <c r="P1915" i="1"/>
  <c r="T1915" i="1" s="1"/>
  <c r="P1916" i="1"/>
  <c r="T1916" i="1" s="1"/>
  <c r="P1917" i="1"/>
  <c r="T1917" i="1" s="1"/>
  <c r="P1918" i="1"/>
  <c r="T1918" i="1" s="1"/>
  <c r="P1919" i="1"/>
  <c r="T1919" i="1" s="1"/>
  <c r="P1920" i="1"/>
  <c r="T1920" i="1" s="1"/>
  <c r="P1921" i="1"/>
  <c r="T1921" i="1" s="1"/>
  <c r="P1922" i="1"/>
  <c r="T1922" i="1" s="1"/>
  <c r="P1923" i="1"/>
  <c r="T1923" i="1" s="1"/>
  <c r="P1924" i="1"/>
  <c r="T1924" i="1" s="1"/>
  <c r="P1925" i="1"/>
  <c r="T1925" i="1" s="1"/>
  <c r="P1926" i="1"/>
  <c r="T1926" i="1" s="1"/>
  <c r="P1927" i="1"/>
  <c r="T1927" i="1" s="1"/>
  <c r="P1928" i="1"/>
  <c r="T1928" i="1" s="1"/>
  <c r="P1929" i="1"/>
  <c r="T1929" i="1" s="1"/>
  <c r="P1930" i="1"/>
  <c r="T1930" i="1" s="1"/>
  <c r="P1931" i="1"/>
  <c r="T1931" i="1" s="1"/>
  <c r="P1932" i="1"/>
  <c r="T1932" i="1" s="1"/>
  <c r="P1933" i="1"/>
  <c r="T1933" i="1" s="1"/>
  <c r="P1934" i="1"/>
  <c r="T1934" i="1" s="1"/>
  <c r="P1935" i="1"/>
  <c r="T1935" i="1" s="1"/>
  <c r="P1936" i="1"/>
  <c r="T1936" i="1" s="1"/>
  <c r="P1937" i="1"/>
  <c r="T1937" i="1" s="1"/>
  <c r="P1938" i="1"/>
  <c r="T1938" i="1" s="1"/>
  <c r="P1939" i="1"/>
  <c r="T1939" i="1" s="1"/>
  <c r="P1940" i="1"/>
  <c r="T1940" i="1" s="1"/>
  <c r="P1941" i="1"/>
  <c r="T1941" i="1" s="1"/>
  <c r="P1942" i="1"/>
  <c r="T1942" i="1" s="1"/>
  <c r="P1943" i="1"/>
  <c r="T1943" i="1" s="1"/>
  <c r="P1944" i="1"/>
  <c r="T1944" i="1" s="1"/>
  <c r="P1945" i="1"/>
  <c r="T1945" i="1" s="1"/>
  <c r="P1946" i="1"/>
  <c r="T1946" i="1" s="1"/>
  <c r="P1947" i="1"/>
  <c r="T1947" i="1" s="1"/>
  <c r="P1948" i="1"/>
  <c r="T1948" i="1" s="1"/>
  <c r="P1949" i="1"/>
  <c r="T1949" i="1" s="1"/>
  <c r="P1950" i="1"/>
  <c r="T1950" i="1" s="1"/>
  <c r="P1951" i="1"/>
  <c r="T1951" i="1" s="1"/>
  <c r="P1952" i="1"/>
  <c r="T1952" i="1" s="1"/>
  <c r="P1953" i="1"/>
  <c r="T1953" i="1" s="1"/>
  <c r="P1954" i="1"/>
  <c r="T1954" i="1" s="1"/>
  <c r="P1955" i="1"/>
  <c r="T1955" i="1" s="1"/>
  <c r="P1956" i="1"/>
  <c r="T1956" i="1" s="1"/>
  <c r="P1957" i="1"/>
  <c r="T1957" i="1" s="1"/>
  <c r="P1958" i="1"/>
  <c r="T1958" i="1" s="1"/>
  <c r="P1959" i="1"/>
  <c r="T1959" i="1" s="1"/>
  <c r="P1960" i="1"/>
  <c r="T1960" i="1" s="1"/>
  <c r="P1961" i="1"/>
  <c r="T1961" i="1" s="1"/>
  <c r="P1962" i="1"/>
  <c r="T1962" i="1" s="1"/>
  <c r="P1963" i="1"/>
  <c r="T1963" i="1" s="1"/>
  <c r="P1964" i="1"/>
  <c r="T1964" i="1" s="1"/>
  <c r="P1965" i="1"/>
  <c r="T1965" i="1" s="1"/>
  <c r="P1966" i="1"/>
  <c r="T1966" i="1" s="1"/>
  <c r="P1967" i="1"/>
  <c r="T1967" i="1" s="1"/>
  <c r="P1968" i="1"/>
  <c r="T1968" i="1" s="1"/>
  <c r="P1969" i="1"/>
  <c r="T1969" i="1" s="1"/>
  <c r="P1970" i="1"/>
  <c r="T1970" i="1" s="1"/>
  <c r="P1971" i="1"/>
  <c r="T1971" i="1" s="1"/>
  <c r="P1972" i="1"/>
  <c r="T1972" i="1" s="1"/>
  <c r="P1973" i="1"/>
  <c r="T1973" i="1" s="1"/>
  <c r="P1974" i="1"/>
  <c r="T1974" i="1" s="1"/>
  <c r="P1975" i="1"/>
  <c r="T1975" i="1" s="1"/>
  <c r="P1976" i="1"/>
  <c r="T1976" i="1" s="1"/>
  <c r="P1977" i="1"/>
  <c r="T1977" i="1" s="1"/>
  <c r="P1978" i="1"/>
  <c r="T1978" i="1" s="1"/>
  <c r="P1979" i="1"/>
  <c r="T1979" i="1" s="1"/>
  <c r="P1980" i="1"/>
  <c r="T1980" i="1" s="1"/>
  <c r="P1981" i="1"/>
  <c r="T1981" i="1" s="1"/>
  <c r="P1982" i="1"/>
  <c r="T1982" i="1" s="1"/>
  <c r="P1983" i="1"/>
  <c r="T1983" i="1" s="1"/>
  <c r="P1984" i="1"/>
  <c r="T1984" i="1" s="1"/>
  <c r="P1985" i="1"/>
  <c r="T1985" i="1" s="1"/>
  <c r="P1986" i="1"/>
  <c r="T1986" i="1" s="1"/>
  <c r="P1987" i="1"/>
  <c r="T1987" i="1" s="1"/>
  <c r="P1988" i="1"/>
  <c r="T1988" i="1" s="1"/>
  <c r="P1989" i="1"/>
  <c r="T1989" i="1" s="1"/>
  <c r="P1990" i="1"/>
  <c r="T1990" i="1" s="1"/>
  <c r="P1991" i="1"/>
  <c r="T1991" i="1" s="1"/>
  <c r="P1992" i="1"/>
  <c r="T1992" i="1" s="1"/>
  <c r="P1993" i="1"/>
  <c r="T1993" i="1" s="1"/>
  <c r="P1994" i="1"/>
  <c r="T1994" i="1" s="1"/>
  <c r="P1995" i="1"/>
  <c r="T1995" i="1" s="1"/>
  <c r="P1996" i="1"/>
  <c r="T1996" i="1" s="1"/>
  <c r="P1997" i="1"/>
  <c r="T1997" i="1" s="1"/>
  <c r="P1998" i="1"/>
  <c r="T1998" i="1" s="1"/>
  <c r="P1999" i="1"/>
  <c r="T1999" i="1" s="1"/>
  <c r="P2000" i="1"/>
  <c r="T2000" i="1" s="1"/>
  <c r="P2001" i="1"/>
  <c r="T2001" i="1" s="1"/>
  <c r="P2002" i="1"/>
  <c r="T2002" i="1" s="1"/>
  <c r="P2003" i="1"/>
  <c r="T2003" i="1" s="1"/>
  <c r="P2004" i="1"/>
  <c r="T2004" i="1" s="1"/>
  <c r="P2005" i="1"/>
  <c r="T2005" i="1" s="1"/>
  <c r="P2006" i="1"/>
  <c r="T2006" i="1" s="1"/>
  <c r="P2007" i="1"/>
  <c r="T2007" i="1" s="1"/>
  <c r="P2008" i="1"/>
  <c r="T2008" i="1" s="1"/>
  <c r="P2009" i="1"/>
  <c r="T2009" i="1" s="1"/>
  <c r="P2010" i="1"/>
  <c r="T2010" i="1" s="1"/>
  <c r="P2011" i="1"/>
  <c r="T2011" i="1" s="1"/>
  <c r="P2012" i="1"/>
  <c r="T2012" i="1" s="1"/>
  <c r="P2013" i="1"/>
  <c r="T2013" i="1" s="1"/>
  <c r="P2014" i="1"/>
  <c r="T2014" i="1" s="1"/>
  <c r="P2015" i="1"/>
  <c r="T2015" i="1" s="1"/>
  <c r="P2016" i="1"/>
  <c r="T2016" i="1" s="1"/>
  <c r="P2017" i="1"/>
  <c r="T2017" i="1" s="1"/>
  <c r="P2018" i="1"/>
  <c r="T2018" i="1" s="1"/>
  <c r="P2019" i="1"/>
  <c r="T2019" i="1" s="1"/>
  <c r="P2020" i="1"/>
  <c r="T2020" i="1" s="1"/>
  <c r="P2021" i="1"/>
  <c r="T2021" i="1" s="1"/>
  <c r="P2022" i="1"/>
  <c r="T2022" i="1" s="1"/>
  <c r="P2023" i="1"/>
  <c r="T2023" i="1" s="1"/>
  <c r="P2024" i="1"/>
  <c r="T2024" i="1" s="1"/>
  <c r="P2025" i="1"/>
  <c r="T2025" i="1" s="1"/>
  <c r="P2026" i="1"/>
  <c r="T2026" i="1" s="1"/>
  <c r="P2027" i="1"/>
  <c r="T2027" i="1" s="1"/>
  <c r="P2028" i="1"/>
  <c r="T2028" i="1" s="1"/>
  <c r="P2029" i="1"/>
  <c r="T2029" i="1" s="1"/>
  <c r="P2030" i="1"/>
  <c r="T2030" i="1" s="1"/>
  <c r="P2031" i="1"/>
  <c r="T2031" i="1" s="1"/>
  <c r="P2032" i="1"/>
  <c r="T2032" i="1" s="1"/>
  <c r="P2033" i="1"/>
  <c r="T2033" i="1" s="1"/>
  <c r="P2034" i="1"/>
  <c r="T2034" i="1" s="1"/>
  <c r="P2035" i="1"/>
  <c r="T2035" i="1" s="1"/>
  <c r="P2036" i="1"/>
  <c r="T2036" i="1" s="1"/>
  <c r="P2037" i="1"/>
  <c r="T2037" i="1" s="1"/>
  <c r="P2038" i="1"/>
  <c r="T2038" i="1" s="1"/>
  <c r="P2039" i="1"/>
  <c r="T2039" i="1" s="1"/>
  <c r="P2040" i="1"/>
  <c r="T2040" i="1" s="1"/>
  <c r="P2041" i="1"/>
  <c r="T2041" i="1" s="1"/>
  <c r="P2042" i="1"/>
  <c r="T2042" i="1" s="1"/>
  <c r="P2043" i="1"/>
  <c r="T2043" i="1" s="1"/>
  <c r="P2044" i="1"/>
  <c r="T2044" i="1" s="1"/>
  <c r="P2045" i="1"/>
  <c r="T2045" i="1" s="1"/>
  <c r="P2046" i="1"/>
  <c r="T2046" i="1" s="1"/>
  <c r="P2047" i="1"/>
  <c r="T2047" i="1" s="1"/>
  <c r="P2048" i="1"/>
  <c r="T2048" i="1" s="1"/>
  <c r="P2049" i="1"/>
  <c r="T2049" i="1" s="1"/>
  <c r="P2050" i="1"/>
  <c r="T2050" i="1" s="1"/>
  <c r="P2051" i="1"/>
  <c r="T2051" i="1" s="1"/>
  <c r="P2052" i="1"/>
  <c r="T2052" i="1" s="1"/>
  <c r="P2053" i="1"/>
  <c r="T2053" i="1" s="1"/>
  <c r="P2054" i="1"/>
  <c r="T2054" i="1" s="1"/>
  <c r="P2055" i="1"/>
  <c r="T2055" i="1" s="1"/>
  <c r="P2056" i="1"/>
  <c r="T2056" i="1" s="1"/>
  <c r="P2057" i="1"/>
  <c r="T2057" i="1" s="1"/>
  <c r="P2058" i="1"/>
  <c r="T2058" i="1" s="1"/>
  <c r="P2059" i="1"/>
  <c r="T2059" i="1" s="1"/>
  <c r="P2060" i="1"/>
  <c r="T2060" i="1" s="1"/>
  <c r="P2061" i="1"/>
  <c r="T2061" i="1" s="1"/>
  <c r="P2062" i="1"/>
  <c r="T2062" i="1" s="1"/>
  <c r="P2063" i="1"/>
  <c r="T2063" i="1" s="1"/>
  <c r="P2064" i="1"/>
  <c r="T2064" i="1" s="1"/>
  <c r="P2065" i="1"/>
  <c r="T2065" i="1" s="1"/>
  <c r="P2066" i="1"/>
  <c r="T2066" i="1" s="1"/>
  <c r="P2067" i="1"/>
  <c r="T2067" i="1" s="1"/>
  <c r="P2068" i="1"/>
  <c r="T2068" i="1" s="1"/>
  <c r="P2069" i="1"/>
  <c r="T2069" i="1" s="1"/>
  <c r="P2070" i="1"/>
  <c r="T2070" i="1" s="1"/>
  <c r="P2071" i="1"/>
  <c r="T2071" i="1" s="1"/>
  <c r="P2072" i="1"/>
  <c r="T2072" i="1" s="1"/>
  <c r="P2073" i="1"/>
  <c r="T2073" i="1" s="1"/>
  <c r="P2074" i="1"/>
  <c r="T2074" i="1" s="1"/>
  <c r="P2075" i="1"/>
  <c r="T2075" i="1" s="1"/>
  <c r="P2076" i="1"/>
  <c r="T2076" i="1" s="1"/>
  <c r="P2077" i="1"/>
  <c r="T2077" i="1" s="1"/>
  <c r="P2078" i="1"/>
  <c r="T2078" i="1" s="1"/>
  <c r="P2079" i="1"/>
  <c r="T2079" i="1" s="1"/>
  <c r="P2080" i="1"/>
  <c r="T2080" i="1" s="1"/>
  <c r="P2081" i="1"/>
  <c r="T2081" i="1" s="1"/>
  <c r="P2082" i="1"/>
  <c r="T2082" i="1" s="1"/>
  <c r="P2083" i="1"/>
  <c r="T2083" i="1" s="1"/>
  <c r="P2084" i="1"/>
  <c r="T2084" i="1" s="1"/>
  <c r="P2085" i="1"/>
  <c r="T2085" i="1" s="1"/>
  <c r="P2086" i="1"/>
  <c r="T2086" i="1" s="1"/>
  <c r="P2087" i="1"/>
  <c r="T2087" i="1" s="1"/>
  <c r="P2088" i="1"/>
  <c r="T2088" i="1" s="1"/>
  <c r="P2089" i="1"/>
  <c r="T2089" i="1" s="1"/>
  <c r="P2090" i="1"/>
  <c r="T2090" i="1" s="1"/>
  <c r="P2091" i="1"/>
  <c r="T2091" i="1" s="1"/>
  <c r="P2092" i="1"/>
  <c r="T2092" i="1" s="1"/>
  <c r="P2093" i="1"/>
  <c r="T2093" i="1" s="1"/>
  <c r="P2094" i="1"/>
  <c r="T2094" i="1" s="1"/>
  <c r="P2095" i="1"/>
  <c r="T2095" i="1" s="1"/>
  <c r="P2096" i="1"/>
  <c r="T2096" i="1" s="1"/>
  <c r="P2097" i="1"/>
  <c r="T2097" i="1" s="1"/>
  <c r="P2098" i="1"/>
  <c r="T2098" i="1" s="1"/>
  <c r="P2099" i="1"/>
  <c r="T2099" i="1" s="1"/>
  <c r="P2100" i="1"/>
  <c r="T2100" i="1" s="1"/>
  <c r="P2101" i="1"/>
  <c r="T2101" i="1" s="1"/>
  <c r="P2102" i="1"/>
  <c r="T2102" i="1" s="1"/>
  <c r="P2103" i="1"/>
  <c r="T2103" i="1" s="1"/>
  <c r="P2104" i="1"/>
  <c r="T2104" i="1" s="1"/>
  <c r="P2105" i="1"/>
  <c r="T2105" i="1" s="1"/>
  <c r="P2106" i="1"/>
  <c r="T2106" i="1" s="1"/>
  <c r="P2107" i="1"/>
  <c r="T2107" i="1" s="1"/>
  <c r="P2108" i="1"/>
  <c r="T2108" i="1" s="1"/>
  <c r="P2109" i="1"/>
  <c r="T2109" i="1" s="1"/>
  <c r="P2110" i="1"/>
  <c r="T2110" i="1" s="1"/>
  <c r="P2111" i="1"/>
  <c r="T2111" i="1" s="1"/>
  <c r="P2112" i="1"/>
  <c r="T2112" i="1" s="1"/>
  <c r="P2113" i="1"/>
  <c r="T2113" i="1" s="1"/>
  <c r="P2114" i="1"/>
  <c r="T2114" i="1" s="1"/>
  <c r="P2115" i="1"/>
  <c r="T2115" i="1" s="1"/>
  <c r="P2116" i="1"/>
  <c r="T2116" i="1" s="1"/>
  <c r="P2117" i="1"/>
  <c r="T2117" i="1" s="1"/>
  <c r="P2118" i="1"/>
  <c r="T2118" i="1" s="1"/>
  <c r="P2119" i="1"/>
  <c r="T2119" i="1" s="1"/>
  <c r="P2120" i="1"/>
  <c r="T2120" i="1" s="1"/>
  <c r="P2121" i="1"/>
  <c r="T2121" i="1" s="1"/>
  <c r="P2122" i="1"/>
  <c r="T2122" i="1" s="1"/>
  <c r="P2123" i="1"/>
  <c r="T2123" i="1" s="1"/>
  <c r="P2124" i="1"/>
  <c r="T2124" i="1" s="1"/>
  <c r="P2125" i="1"/>
  <c r="T2125" i="1" s="1"/>
  <c r="P2126" i="1"/>
  <c r="T2126" i="1" s="1"/>
  <c r="P2127" i="1"/>
  <c r="T2127" i="1" s="1"/>
  <c r="P2128" i="1"/>
  <c r="T2128" i="1" s="1"/>
  <c r="P2129" i="1"/>
  <c r="T2129" i="1" s="1"/>
  <c r="P2130" i="1"/>
  <c r="T2130" i="1" s="1"/>
  <c r="P2131" i="1"/>
  <c r="T2131" i="1" s="1"/>
  <c r="P2132" i="1"/>
  <c r="T2132" i="1" s="1"/>
  <c r="P2133" i="1"/>
  <c r="T2133" i="1" s="1"/>
  <c r="P2134" i="1"/>
  <c r="T2134" i="1" s="1"/>
  <c r="P2135" i="1"/>
  <c r="T2135" i="1" s="1"/>
  <c r="P2136" i="1"/>
  <c r="T2136" i="1" s="1"/>
  <c r="P2137" i="1"/>
  <c r="T2137" i="1" s="1"/>
  <c r="P2138" i="1"/>
  <c r="T2138" i="1" s="1"/>
  <c r="P2139" i="1"/>
  <c r="T2139" i="1" s="1"/>
  <c r="P2140" i="1"/>
  <c r="T2140" i="1" s="1"/>
  <c r="P2141" i="1"/>
  <c r="T2141" i="1" s="1"/>
  <c r="P2142" i="1"/>
  <c r="T2142" i="1" s="1"/>
  <c r="P2143" i="1"/>
  <c r="T2143" i="1" s="1"/>
  <c r="P2144" i="1"/>
  <c r="T2144" i="1" s="1"/>
  <c r="P2145" i="1"/>
  <c r="T2145" i="1" s="1"/>
  <c r="P2146" i="1"/>
  <c r="T2146" i="1" s="1"/>
  <c r="P2147" i="1"/>
  <c r="T2147" i="1" s="1"/>
  <c r="P2148" i="1"/>
  <c r="T2148" i="1" s="1"/>
  <c r="P2149" i="1"/>
  <c r="T2149" i="1" s="1"/>
  <c r="P2150" i="1"/>
  <c r="T2150" i="1" s="1"/>
  <c r="P2151" i="1"/>
  <c r="T2151" i="1" s="1"/>
  <c r="P2152" i="1"/>
  <c r="T2152" i="1" s="1"/>
  <c r="P2153" i="1"/>
  <c r="T2153" i="1" s="1"/>
  <c r="P2154" i="1"/>
  <c r="T2154" i="1" s="1"/>
  <c r="P2155" i="1"/>
  <c r="T2155" i="1" s="1"/>
  <c r="P2156" i="1"/>
  <c r="T2156" i="1" s="1"/>
  <c r="P2157" i="1"/>
  <c r="T2157" i="1" s="1"/>
  <c r="P2158" i="1"/>
  <c r="T2158" i="1" s="1"/>
  <c r="P2159" i="1"/>
  <c r="T2159" i="1" s="1"/>
  <c r="P2160" i="1"/>
  <c r="T2160" i="1" s="1"/>
  <c r="P2161" i="1"/>
  <c r="T2161" i="1" s="1"/>
  <c r="P2162" i="1"/>
  <c r="T2162" i="1" s="1"/>
  <c r="P2163" i="1"/>
  <c r="T2163" i="1" s="1"/>
  <c r="P2164" i="1"/>
  <c r="T2164" i="1" s="1"/>
  <c r="P2165" i="1"/>
  <c r="T2165" i="1" s="1"/>
  <c r="P2166" i="1"/>
  <c r="T2166" i="1" s="1"/>
  <c r="P2167" i="1"/>
  <c r="T2167" i="1" s="1"/>
  <c r="P2168" i="1"/>
  <c r="T2168" i="1" s="1"/>
  <c r="P2169" i="1"/>
  <c r="T2169" i="1" s="1"/>
  <c r="P2170" i="1"/>
  <c r="T2170" i="1" s="1"/>
  <c r="P2171" i="1"/>
  <c r="T2171" i="1" s="1"/>
  <c r="P2172" i="1"/>
  <c r="T2172" i="1" s="1"/>
  <c r="P2173" i="1"/>
  <c r="T2173" i="1" s="1"/>
  <c r="P2174" i="1"/>
  <c r="T2174" i="1" s="1"/>
  <c r="P2175" i="1"/>
  <c r="T2175" i="1" s="1"/>
  <c r="P2176" i="1"/>
  <c r="T2176" i="1" s="1"/>
  <c r="P2177" i="1"/>
  <c r="T2177" i="1" s="1"/>
  <c r="P2178" i="1"/>
  <c r="T2178" i="1" s="1"/>
  <c r="P2179" i="1"/>
  <c r="T2179" i="1" s="1"/>
  <c r="P2180" i="1"/>
  <c r="T2180" i="1" s="1"/>
  <c r="P2181" i="1"/>
  <c r="T2181" i="1" s="1"/>
  <c r="P2182" i="1"/>
  <c r="T2182" i="1" s="1"/>
  <c r="P2183" i="1"/>
  <c r="T2183" i="1" s="1"/>
  <c r="P2184" i="1"/>
  <c r="T2184" i="1" s="1"/>
  <c r="P2185" i="1"/>
  <c r="T2185" i="1" s="1"/>
  <c r="P2186" i="1"/>
  <c r="T2186" i="1" s="1"/>
  <c r="P2187" i="1"/>
  <c r="T2187" i="1" s="1"/>
  <c r="P2188" i="1"/>
  <c r="T2188" i="1" s="1"/>
  <c r="P2189" i="1"/>
  <c r="T2189" i="1" s="1"/>
  <c r="P2190" i="1"/>
  <c r="T2190" i="1" s="1"/>
  <c r="P2191" i="1"/>
  <c r="T2191" i="1" s="1"/>
  <c r="P2192" i="1"/>
  <c r="T2192" i="1" s="1"/>
  <c r="P2193" i="1"/>
  <c r="T2193" i="1" s="1"/>
  <c r="P2194" i="1"/>
  <c r="T2194" i="1" s="1"/>
  <c r="P2195" i="1"/>
  <c r="T2195" i="1" s="1"/>
  <c r="P2196" i="1"/>
  <c r="T2196" i="1" s="1"/>
  <c r="P2197" i="1"/>
  <c r="T2197" i="1" s="1"/>
  <c r="P2198" i="1"/>
  <c r="T2198" i="1" s="1"/>
  <c r="P2199" i="1"/>
  <c r="T2199" i="1" s="1"/>
  <c r="P2200" i="1"/>
  <c r="T2200" i="1" s="1"/>
  <c r="P2201" i="1"/>
  <c r="T2201" i="1" s="1"/>
  <c r="P2202" i="1"/>
  <c r="T2202" i="1" s="1"/>
  <c r="P2203" i="1"/>
  <c r="T2203" i="1" s="1"/>
  <c r="P2204" i="1"/>
  <c r="T2204" i="1" s="1"/>
  <c r="P2205" i="1"/>
  <c r="T2205" i="1" s="1"/>
  <c r="P2206" i="1"/>
  <c r="T2206" i="1" s="1"/>
  <c r="P2207" i="1"/>
  <c r="T2207" i="1" s="1"/>
  <c r="P2208" i="1"/>
  <c r="T2208" i="1" s="1"/>
  <c r="P2209" i="1"/>
  <c r="T2209" i="1" s="1"/>
  <c r="P2210" i="1"/>
  <c r="T2210" i="1" s="1"/>
  <c r="P2211" i="1"/>
  <c r="T2211" i="1" s="1"/>
  <c r="P2212" i="1"/>
  <c r="T2212" i="1" s="1"/>
  <c r="P2213" i="1"/>
  <c r="T2213" i="1" s="1"/>
  <c r="P2214" i="1"/>
  <c r="T2214" i="1" s="1"/>
  <c r="P2215" i="1"/>
  <c r="T2215" i="1" s="1"/>
  <c r="P2216" i="1"/>
  <c r="T2216" i="1" s="1"/>
  <c r="P2217" i="1"/>
  <c r="T2217" i="1" s="1"/>
  <c r="P2218" i="1"/>
  <c r="T2218" i="1" s="1"/>
  <c r="P2219" i="1"/>
  <c r="T2219" i="1" s="1"/>
  <c r="P2220" i="1"/>
  <c r="T2220" i="1" s="1"/>
  <c r="P2221" i="1"/>
  <c r="T2221" i="1" s="1"/>
  <c r="P2222" i="1"/>
  <c r="T2222" i="1" s="1"/>
  <c r="P2223" i="1"/>
  <c r="T2223" i="1" s="1"/>
  <c r="P2224" i="1"/>
  <c r="T2224" i="1" s="1"/>
  <c r="P2225" i="1"/>
  <c r="T2225" i="1" s="1"/>
  <c r="P2226" i="1"/>
  <c r="T2226" i="1" s="1"/>
  <c r="P2227" i="1"/>
  <c r="T2227" i="1" s="1"/>
  <c r="P2228" i="1"/>
  <c r="T2228" i="1" s="1"/>
  <c r="P2229" i="1"/>
  <c r="T2229" i="1" s="1"/>
  <c r="P2230" i="1"/>
  <c r="T2230" i="1" s="1"/>
  <c r="P2231" i="1"/>
  <c r="T2231" i="1" s="1"/>
  <c r="P2232" i="1"/>
  <c r="T2232" i="1" s="1"/>
  <c r="P2233" i="1"/>
  <c r="T2233" i="1" s="1"/>
  <c r="P2234" i="1"/>
  <c r="T2234" i="1" s="1"/>
  <c r="P2235" i="1"/>
  <c r="T2235" i="1" s="1"/>
  <c r="P2236" i="1"/>
  <c r="T2236" i="1" s="1"/>
  <c r="P2237" i="1"/>
  <c r="T2237" i="1" s="1"/>
  <c r="P2238" i="1"/>
  <c r="T2238" i="1" s="1"/>
  <c r="P2239" i="1"/>
  <c r="T2239" i="1" s="1"/>
  <c r="P2240" i="1"/>
  <c r="T2240" i="1" s="1"/>
  <c r="P2241" i="1"/>
  <c r="T2241" i="1" s="1"/>
  <c r="P2242" i="1"/>
  <c r="T2242" i="1" s="1"/>
  <c r="P2243" i="1"/>
  <c r="T2243" i="1" s="1"/>
  <c r="P2244" i="1"/>
  <c r="T2244" i="1" s="1"/>
  <c r="P2245" i="1"/>
  <c r="T2245" i="1" s="1"/>
  <c r="P2246" i="1"/>
  <c r="T2246" i="1" s="1"/>
  <c r="P2247" i="1"/>
  <c r="T2247" i="1" s="1"/>
  <c r="P2248" i="1"/>
  <c r="T2248" i="1" s="1"/>
  <c r="P2249" i="1"/>
  <c r="T2249" i="1" s="1"/>
  <c r="P2250" i="1"/>
  <c r="T2250" i="1" s="1"/>
  <c r="P2251" i="1"/>
  <c r="T2251" i="1" s="1"/>
  <c r="P2252" i="1"/>
  <c r="T2252" i="1" s="1"/>
  <c r="P2253" i="1"/>
  <c r="T2253" i="1" s="1"/>
  <c r="P2254" i="1"/>
  <c r="T2254" i="1" s="1"/>
  <c r="P2255" i="1"/>
  <c r="T2255" i="1" s="1"/>
  <c r="P2256" i="1"/>
  <c r="T2256" i="1" s="1"/>
  <c r="P2257" i="1"/>
  <c r="T2257" i="1" s="1"/>
  <c r="P2258" i="1"/>
  <c r="T2258" i="1" s="1"/>
  <c r="P2259" i="1"/>
  <c r="T2259" i="1" s="1"/>
  <c r="P2260" i="1"/>
  <c r="T2260" i="1" s="1"/>
  <c r="P2261" i="1"/>
  <c r="T2261" i="1" s="1"/>
  <c r="P2262" i="1"/>
  <c r="T2262" i="1" s="1"/>
  <c r="P2263" i="1"/>
  <c r="T2263" i="1" s="1"/>
  <c r="P2264" i="1"/>
  <c r="T2264" i="1" s="1"/>
  <c r="P2265" i="1"/>
  <c r="T2265" i="1" s="1"/>
  <c r="P2266" i="1"/>
  <c r="T2266" i="1" s="1"/>
  <c r="P2267" i="1"/>
  <c r="T2267" i="1" s="1"/>
  <c r="P2268" i="1"/>
  <c r="T2268" i="1" s="1"/>
  <c r="P2269" i="1"/>
  <c r="T2269" i="1" s="1"/>
  <c r="P2270" i="1"/>
  <c r="T2270" i="1" s="1"/>
  <c r="P2271" i="1"/>
  <c r="T2271" i="1" s="1"/>
  <c r="P2272" i="1"/>
  <c r="T2272" i="1" s="1"/>
  <c r="P2273" i="1"/>
  <c r="T2273" i="1" s="1"/>
  <c r="P2274" i="1"/>
  <c r="T2274" i="1" s="1"/>
  <c r="P2275" i="1"/>
  <c r="T2275" i="1" s="1"/>
  <c r="P2276" i="1"/>
  <c r="T2276" i="1" s="1"/>
  <c r="P2277" i="1"/>
  <c r="T2277" i="1" s="1"/>
  <c r="P2278" i="1"/>
  <c r="T2278" i="1" s="1"/>
  <c r="P2279" i="1"/>
  <c r="T2279" i="1" s="1"/>
  <c r="P2280" i="1"/>
  <c r="T2280" i="1" s="1"/>
  <c r="P2281" i="1"/>
  <c r="T2281" i="1" s="1"/>
  <c r="P2282" i="1"/>
  <c r="T2282" i="1" s="1"/>
  <c r="P2283" i="1"/>
  <c r="T2283" i="1" s="1"/>
  <c r="P2284" i="1"/>
  <c r="T2284" i="1" s="1"/>
  <c r="P2285" i="1"/>
  <c r="T2285" i="1" s="1"/>
  <c r="P2286" i="1"/>
  <c r="T2286" i="1" s="1"/>
  <c r="P2287" i="1"/>
  <c r="T2287" i="1" s="1"/>
  <c r="P2288" i="1"/>
  <c r="T2288" i="1" s="1"/>
  <c r="P2289" i="1"/>
  <c r="T2289" i="1" s="1"/>
  <c r="P2290" i="1"/>
  <c r="T2290" i="1" s="1"/>
  <c r="P2291" i="1"/>
  <c r="T2291" i="1" s="1"/>
  <c r="P2292" i="1"/>
  <c r="T2292" i="1" s="1"/>
  <c r="P2293" i="1"/>
  <c r="T2293" i="1" s="1"/>
  <c r="P2294" i="1"/>
  <c r="T2294" i="1" s="1"/>
  <c r="P2295" i="1"/>
  <c r="T2295" i="1" s="1"/>
  <c r="P2296" i="1"/>
  <c r="T2296" i="1" s="1"/>
  <c r="P2297" i="1"/>
  <c r="T2297" i="1" s="1"/>
  <c r="P2298" i="1"/>
  <c r="T2298" i="1" s="1"/>
  <c r="P2299" i="1"/>
  <c r="T2299" i="1" s="1"/>
  <c r="P2300" i="1"/>
  <c r="T2300" i="1" s="1"/>
  <c r="P2301" i="1"/>
  <c r="T2301" i="1" s="1"/>
  <c r="P2302" i="1"/>
  <c r="T2302" i="1" s="1"/>
  <c r="P2303" i="1"/>
  <c r="T2303" i="1" s="1"/>
  <c r="P2304" i="1"/>
  <c r="T2304" i="1" s="1"/>
  <c r="P2305" i="1"/>
  <c r="T2305" i="1" s="1"/>
  <c r="P2306" i="1"/>
  <c r="T2306" i="1" s="1"/>
  <c r="P2307" i="1"/>
  <c r="T2307" i="1" s="1"/>
  <c r="P2308" i="1"/>
  <c r="T2308" i="1" s="1"/>
  <c r="P2309" i="1"/>
  <c r="T2309" i="1" s="1"/>
  <c r="P2310" i="1"/>
  <c r="T2310" i="1" s="1"/>
  <c r="P2311" i="1"/>
  <c r="T2311" i="1" s="1"/>
  <c r="P2312" i="1"/>
  <c r="T2312" i="1" s="1"/>
  <c r="P2313" i="1"/>
  <c r="T2313" i="1" s="1"/>
  <c r="P2314" i="1"/>
  <c r="T2314" i="1" s="1"/>
  <c r="P2315" i="1"/>
  <c r="T2315" i="1" s="1"/>
  <c r="P2316" i="1"/>
  <c r="T2316" i="1" s="1"/>
  <c r="P2317" i="1"/>
  <c r="T2317" i="1" s="1"/>
  <c r="P2318" i="1"/>
  <c r="T2318" i="1" s="1"/>
  <c r="P2319" i="1"/>
  <c r="T2319" i="1" s="1"/>
  <c r="P2320" i="1"/>
  <c r="T2320" i="1" s="1"/>
  <c r="P2321" i="1"/>
  <c r="T2321" i="1" s="1"/>
  <c r="P2322" i="1"/>
  <c r="T2322" i="1" s="1"/>
  <c r="P2323" i="1"/>
  <c r="T2323" i="1" s="1"/>
  <c r="P2324" i="1"/>
  <c r="T2324" i="1" s="1"/>
  <c r="P2325" i="1"/>
  <c r="T2325" i="1" s="1"/>
  <c r="P2326" i="1"/>
  <c r="T2326" i="1" s="1"/>
  <c r="P2327" i="1"/>
  <c r="T2327" i="1" s="1"/>
  <c r="P2328" i="1"/>
  <c r="T2328" i="1" s="1"/>
  <c r="P2329" i="1"/>
  <c r="T2329" i="1" s="1"/>
  <c r="P2330" i="1"/>
  <c r="T2330" i="1" s="1"/>
  <c r="P2331" i="1"/>
  <c r="T2331" i="1" s="1"/>
  <c r="P2332" i="1"/>
  <c r="T2332" i="1" s="1"/>
  <c r="P2333" i="1"/>
  <c r="T2333" i="1" s="1"/>
  <c r="P2334" i="1"/>
  <c r="T2334" i="1" s="1"/>
  <c r="P2335" i="1"/>
  <c r="T2335" i="1" s="1"/>
  <c r="P2336" i="1"/>
  <c r="T2336" i="1" s="1"/>
  <c r="P2337" i="1"/>
  <c r="T2337" i="1" s="1"/>
  <c r="P2338" i="1"/>
  <c r="T2338" i="1" s="1"/>
  <c r="P2339" i="1"/>
  <c r="T2339" i="1" s="1"/>
  <c r="P2340" i="1"/>
  <c r="T2340" i="1" s="1"/>
  <c r="P2341" i="1"/>
  <c r="T2341" i="1" s="1"/>
  <c r="P2342" i="1"/>
  <c r="T2342" i="1" s="1"/>
  <c r="P2343" i="1"/>
  <c r="T2343" i="1" s="1"/>
  <c r="P2344" i="1"/>
  <c r="T2344" i="1" s="1"/>
  <c r="P2345" i="1"/>
  <c r="T2345" i="1" s="1"/>
  <c r="P2346" i="1"/>
  <c r="T2346" i="1" s="1"/>
  <c r="P2347" i="1"/>
  <c r="T2347" i="1" s="1"/>
  <c r="P2348" i="1"/>
  <c r="T2348" i="1" s="1"/>
  <c r="P2349" i="1"/>
  <c r="T2349" i="1" s="1"/>
  <c r="P2350" i="1"/>
  <c r="T2350" i="1" s="1"/>
  <c r="P2351" i="1"/>
  <c r="T2351" i="1" s="1"/>
  <c r="P2352" i="1"/>
  <c r="T2352" i="1" s="1"/>
  <c r="P2353" i="1"/>
  <c r="T2353" i="1" s="1"/>
  <c r="P2354" i="1"/>
  <c r="T2354" i="1" s="1"/>
  <c r="P2355" i="1"/>
  <c r="T2355" i="1" s="1"/>
  <c r="P2356" i="1"/>
  <c r="T2356" i="1" s="1"/>
  <c r="P2357" i="1"/>
  <c r="T2357" i="1" s="1"/>
  <c r="P2358" i="1"/>
  <c r="T2358" i="1" s="1"/>
  <c r="P2359" i="1"/>
  <c r="T2359" i="1" s="1"/>
  <c r="P2360" i="1"/>
  <c r="T2360" i="1" s="1"/>
  <c r="P2361" i="1"/>
  <c r="T2361" i="1" s="1"/>
  <c r="P2362" i="1"/>
  <c r="T2362" i="1" s="1"/>
  <c r="P2363" i="1"/>
  <c r="T2363" i="1" s="1"/>
  <c r="P2364" i="1"/>
  <c r="T2364" i="1" s="1"/>
  <c r="P2365" i="1"/>
  <c r="T2365" i="1" s="1"/>
  <c r="P2366" i="1"/>
  <c r="T2366" i="1" s="1"/>
  <c r="P2367" i="1"/>
  <c r="T2367" i="1" s="1"/>
  <c r="P2368" i="1"/>
  <c r="T2368" i="1" s="1"/>
  <c r="P2369" i="1"/>
  <c r="T2369" i="1" s="1"/>
  <c r="P2370" i="1"/>
  <c r="T2370" i="1" s="1"/>
  <c r="P2371" i="1"/>
  <c r="T2371" i="1" s="1"/>
  <c r="P2372" i="1"/>
  <c r="T2372" i="1" s="1"/>
  <c r="P2373" i="1"/>
  <c r="T2373" i="1" s="1"/>
  <c r="P2374" i="1"/>
  <c r="T2374" i="1" s="1"/>
  <c r="P2375" i="1"/>
  <c r="T2375" i="1" s="1"/>
  <c r="P2376" i="1"/>
  <c r="T2376" i="1" s="1"/>
  <c r="P2377" i="1"/>
  <c r="T2377" i="1" s="1"/>
  <c r="P2378" i="1"/>
  <c r="T2378" i="1" s="1"/>
  <c r="P2379" i="1"/>
  <c r="T2379" i="1" s="1"/>
  <c r="P2380" i="1"/>
  <c r="T2380" i="1" s="1"/>
  <c r="P2381" i="1"/>
  <c r="T2381" i="1" s="1"/>
  <c r="P2382" i="1"/>
  <c r="T2382" i="1" s="1"/>
  <c r="P2383" i="1"/>
  <c r="T2383" i="1" s="1"/>
  <c r="P2384" i="1"/>
  <c r="T2384" i="1" s="1"/>
  <c r="P2385" i="1"/>
  <c r="T2385" i="1" s="1"/>
  <c r="P2386" i="1"/>
  <c r="T2386" i="1" s="1"/>
  <c r="P2387" i="1"/>
  <c r="T2387" i="1" s="1"/>
  <c r="P2388" i="1"/>
  <c r="T2388" i="1" s="1"/>
  <c r="P2389" i="1"/>
  <c r="T2389" i="1" s="1"/>
  <c r="P2390" i="1"/>
  <c r="T2390" i="1" s="1"/>
  <c r="P2391" i="1"/>
  <c r="T2391" i="1" s="1"/>
  <c r="P2392" i="1"/>
  <c r="T2392" i="1" s="1"/>
  <c r="P2393" i="1"/>
  <c r="T2393" i="1" s="1"/>
  <c r="P2394" i="1"/>
  <c r="T2394" i="1" s="1"/>
  <c r="P2395" i="1"/>
  <c r="T2395" i="1" s="1"/>
  <c r="P2396" i="1"/>
  <c r="T2396" i="1" s="1"/>
  <c r="P2397" i="1"/>
  <c r="T2397" i="1" s="1"/>
  <c r="P2398" i="1"/>
  <c r="T2398" i="1" s="1"/>
  <c r="P2399" i="1"/>
  <c r="T2399" i="1" s="1"/>
  <c r="P2400" i="1"/>
  <c r="T2400" i="1" s="1"/>
  <c r="P2401" i="1"/>
  <c r="T2401" i="1" s="1"/>
  <c r="P2402" i="1"/>
  <c r="T2402" i="1" s="1"/>
  <c r="P2403" i="1"/>
  <c r="T2403" i="1" s="1"/>
  <c r="P2404" i="1"/>
  <c r="T2404" i="1" s="1"/>
  <c r="P2405" i="1"/>
  <c r="T2405" i="1" s="1"/>
  <c r="P2406" i="1"/>
  <c r="T2406" i="1" s="1"/>
  <c r="P2407" i="1"/>
  <c r="T2407" i="1" s="1"/>
  <c r="P2408" i="1"/>
  <c r="T2408" i="1" s="1"/>
  <c r="P2409" i="1"/>
  <c r="T2409" i="1" s="1"/>
  <c r="P2410" i="1"/>
  <c r="T2410" i="1" s="1"/>
  <c r="P2411" i="1"/>
  <c r="T2411" i="1" s="1"/>
  <c r="P2412" i="1"/>
  <c r="T2412" i="1" s="1"/>
  <c r="P2413" i="1"/>
  <c r="T2413" i="1" s="1"/>
  <c r="P2414" i="1"/>
  <c r="T2414" i="1" s="1"/>
  <c r="P2415" i="1"/>
  <c r="T2415" i="1" s="1"/>
  <c r="P2416" i="1"/>
  <c r="T2416" i="1" s="1"/>
  <c r="P2417" i="1"/>
  <c r="T2417" i="1" s="1"/>
  <c r="P2418" i="1"/>
  <c r="T2418" i="1" s="1"/>
  <c r="P2419" i="1"/>
  <c r="T2419" i="1" s="1"/>
  <c r="P2420" i="1"/>
  <c r="T2420" i="1" s="1"/>
  <c r="P2421" i="1"/>
  <c r="T2421" i="1" s="1"/>
  <c r="P2422" i="1"/>
  <c r="T2422" i="1" s="1"/>
  <c r="P2423" i="1"/>
  <c r="T2423" i="1" s="1"/>
  <c r="P2424" i="1"/>
  <c r="T2424" i="1" s="1"/>
  <c r="P2425" i="1"/>
  <c r="T2425" i="1" s="1"/>
  <c r="P2426" i="1"/>
  <c r="T2426" i="1" s="1"/>
  <c r="P2427" i="1"/>
  <c r="T2427" i="1" s="1"/>
  <c r="P2428" i="1"/>
  <c r="T2428" i="1" s="1"/>
  <c r="P2429" i="1"/>
  <c r="T2429" i="1" s="1"/>
  <c r="P2430" i="1"/>
  <c r="T2430" i="1" s="1"/>
  <c r="P2431" i="1"/>
  <c r="T2431" i="1" s="1"/>
  <c r="P2432" i="1"/>
  <c r="T2432" i="1" s="1"/>
  <c r="P2433" i="1"/>
  <c r="T2433" i="1" s="1"/>
  <c r="P2434" i="1"/>
  <c r="T2434" i="1" s="1"/>
  <c r="P2435" i="1"/>
  <c r="T2435" i="1" s="1"/>
  <c r="P2436" i="1"/>
  <c r="T2436" i="1" s="1"/>
  <c r="P2437" i="1"/>
  <c r="T2437" i="1" s="1"/>
  <c r="P2438" i="1"/>
  <c r="T2438" i="1" s="1"/>
  <c r="P2439" i="1"/>
  <c r="T2439" i="1" s="1"/>
  <c r="P2440" i="1"/>
  <c r="T2440" i="1" s="1"/>
  <c r="P2441" i="1"/>
  <c r="T2441" i="1" s="1"/>
  <c r="P2442" i="1"/>
  <c r="T2442" i="1" s="1"/>
  <c r="P2443" i="1"/>
  <c r="T2443" i="1" s="1"/>
  <c r="P2444" i="1"/>
  <c r="T2444" i="1" s="1"/>
  <c r="P2445" i="1"/>
  <c r="T2445" i="1" s="1"/>
  <c r="P2446" i="1"/>
  <c r="T2446" i="1" s="1"/>
  <c r="P2447" i="1"/>
  <c r="T2447" i="1" s="1"/>
  <c r="P2448" i="1"/>
  <c r="T2448" i="1" s="1"/>
  <c r="P2449" i="1"/>
  <c r="T2449" i="1" s="1"/>
  <c r="P2450" i="1"/>
  <c r="T2450" i="1" s="1"/>
  <c r="P2451" i="1"/>
  <c r="T2451" i="1" s="1"/>
  <c r="P2452" i="1"/>
  <c r="T2452" i="1" s="1"/>
  <c r="P2453" i="1"/>
  <c r="T2453" i="1" s="1"/>
  <c r="P2454" i="1"/>
  <c r="T2454" i="1" s="1"/>
  <c r="P2455" i="1"/>
  <c r="T2455" i="1" s="1"/>
  <c r="P2456" i="1"/>
  <c r="T2456" i="1" s="1"/>
  <c r="P2457" i="1"/>
  <c r="T2457" i="1" s="1"/>
  <c r="P2458" i="1"/>
  <c r="T2458" i="1" s="1"/>
  <c r="P2459" i="1"/>
  <c r="T2459" i="1" s="1"/>
  <c r="P2460" i="1"/>
  <c r="T2460" i="1" s="1"/>
  <c r="P2461" i="1"/>
  <c r="T2461" i="1" s="1"/>
  <c r="P2462" i="1"/>
  <c r="T2462" i="1" s="1"/>
  <c r="P2463" i="1"/>
  <c r="T2463" i="1" s="1"/>
  <c r="P2464" i="1"/>
  <c r="T2464" i="1" s="1"/>
  <c r="P2465" i="1"/>
  <c r="T2465" i="1" s="1"/>
  <c r="P2466" i="1"/>
  <c r="T2466" i="1" s="1"/>
  <c r="P2467" i="1"/>
  <c r="T2467" i="1" s="1"/>
  <c r="P2468" i="1"/>
  <c r="T2468" i="1" s="1"/>
  <c r="P2469" i="1"/>
  <c r="T2469" i="1" s="1"/>
  <c r="P2470" i="1"/>
  <c r="T2470" i="1" s="1"/>
  <c r="P2471" i="1"/>
  <c r="T2471" i="1" s="1"/>
  <c r="P2472" i="1"/>
  <c r="T2472" i="1" s="1"/>
  <c r="P2473" i="1"/>
  <c r="T2473" i="1" s="1"/>
  <c r="P2474" i="1"/>
  <c r="T2474" i="1" s="1"/>
  <c r="P2475" i="1"/>
  <c r="T2475" i="1" s="1"/>
  <c r="P2476" i="1"/>
  <c r="T2476" i="1" s="1"/>
  <c r="P2477" i="1"/>
  <c r="T2477" i="1" s="1"/>
  <c r="P2478" i="1"/>
  <c r="T2478" i="1" s="1"/>
  <c r="P2479" i="1"/>
  <c r="T2479" i="1" s="1"/>
  <c r="P2480" i="1"/>
  <c r="T2480" i="1" s="1"/>
  <c r="P2481" i="1"/>
  <c r="T2481" i="1" s="1"/>
  <c r="P2482" i="1"/>
  <c r="T2482" i="1" s="1"/>
  <c r="P2483" i="1"/>
  <c r="T2483" i="1" s="1"/>
  <c r="P2484" i="1"/>
  <c r="T2484" i="1" s="1"/>
  <c r="P2485" i="1"/>
  <c r="T2485" i="1" s="1"/>
  <c r="P2486" i="1"/>
  <c r="T2486" i="1" s="1"/>
  <c r="P2487" i="1"/>
  <c r="T2487" i="1" s="1"/>
  <c r="P2488" i="1"/>
  <c r="T2488" i="1" s="1"/>
  <c r="P2489" i="1"/>
  <c r="T2489" i="1" s="1"/>
  <c r="P2490" i="1"/>
  <c r="T2490" i="1" s="1"/>
  <c r="P2491" i="1"/>
  <c r="T2491" i="1" s="1"/>
  <c r="P2492" i="1"/>
  <c r="T2492" i="1" s="1"/>
  <c r="P2493" i="1"/>
  <c r="T2493" i="1" s="1"/>
  <c r="P2494" i="1"/>
  <c r="T2494" i="1" s="1"/>
  <c r="P2495" i="1"/>
  <c r="T2495" i="1" s="1"/>
  <c r="P2496" i="1"/>
  <c r="T2496" i="1" s="1"/>
  <c r="P2497" i="1"/>
  <c r="T2497" i="1" s="1"/>
  <c r="P2498" i="1"/>
  <c r="T2498" i="1" s="1"/>
  <c r="P2499" i="1"/>
  <c r="T2499" i="1" s="1"/>
  <c r="P2500" i="1"/>
  <c r="T2500" i="1" s="1"/>
  <c r="P2501" i="1"/>
  <c r="T2501" i="1" s="1"/>
  <c r="P2502" i="1"/>
  <c r="T2502" i="1" s="1"/>
  <c r="P2503" i="1"/>
  <c r="T2503" i="1" s="1"/>
  <c r="P2504" i="1"/>
  <c r="T2504" i="1" s="1"/>
  <c r="P2505" i="1"/>
  <c r="T2505" i="1" s="1"/>
  <c r="P2506" i="1"/>
  <c r="T2506" i="1" s="1"/>
  <c r="P2507" i="1"/>
  <c r="T2507" i="1" s="1"/>
  <c r="P2508" i="1"/>
  <c r="T2508" i="1" s="1"/>
  <c r="P2509" i="1"/>
  <c r="T2509" i="1" s="1"/>
  <c r="P2510" i="1"/>
  <c r="T2510" i="1" s="1"/>
  <c r="P2511" i="1"/>
  <c r="T2511" i="1" s="1"/>
  <c r="P2512" i="1"/>
  <c r="T2512" i="1" s="1"/>
  <c r="P2513" i="1"/>
  <c r="T2513" i="1" s="1"/>
  <c r="P2514" i="1"/>
  <c r="T2514" i="1" s="1"/>
  <c r="P2515" i="1"/>
  <c r="T2515" i="1" s="1"/>
  <c r="P2516" i="1"/>
  <c r="T2516" i="1" s="1"/>
  <c r="P2517" i="1"/>
  <c r="T2517" i="1" s="1"/>
  <c r="P2518" i="1"/>
  <c r="T2518" i="1" s="1"/>
  <c r="P2519" i="1"/>
  <c r="T2519" i="1" s="1"/>
  <c r="P2520" i="1"/>
  <c r="T2520" i="1" s="1"/>
  <c r="P2521" i="1"/>
  <c r="T2521" i="1" s="1"/>
  <c r="P2522" i="1"/>
  <c r="T2522" i="1" s="1"/>
  <c r="P2523" i="1"/>
  <c r="T2523" i="1" s="1"/>
  <c r="P2524" i="1"/>
  <c r="T2524" i="1" s="1"/>
  <c r="P2525" i="1"/>
  <c r="T2525" i="1" s="1"/>
  <c r="P2526" i="1"/>
  <c r="T2526" i="1" s="1"/>
  <c r="P2527" i="1"/>
  <c r="T2527" i="1" s="1"/>
  <c r="P2528" i="1"/>
  <c r="T2528" i="1" s="1"/>
  <c r="P2529" i="1"/>
  <c r="T2529" i="1" s="1"/>
  <c r="P2530" i="1"/>
  <c r="T2530" i="1" s="1"/>
  <c r="P2531" i="1"/>
  <c r="T2531" i="1" s="1"/>
  <c r="P2532" i="1"/>
  <c r="T2532" i="1" s="1"/>
  <c r="P2533" i="1"/>
  <c r="T2533" i="1" s="1"/>
  <c r="P2534" i="1"/>
  <c r="T2534" i="1" s="1"/>
  <c r="P2535" i="1"/>
  <c r="T2535" i="1" s="1"/>
  <c r="P2536" i="1"/>
  <c r="T2536" i="1" s="1"/>
  <c r="P2537" i="1"/>
  <c r="T2537" i="1" s="1"/>
  <c r="P2538" i="1"/>
  <c r="T2538" i="1" s="1"/>
  <c r="P2539" i="1"/>
  <c r="T2539" i="1" s="1"/>
  <c r="P2540" i="1"/>
  <c r="T2540" i="1" s="1"/>
  <c r="P2541" i="1"/>
  <c r="T2541" i="1" s="1"/>
  <c r="P2542" i="1"/>
  <c r="T2542" i="1" s="1"/>
  <c r="P2543" i="1"/>
  <c r="T2543" i="1" s="1"/>
  <c r="P2544" i="1"/>
  <c r="T2544" i="1" s="1"/>
  <c r="P2545" i="1"/>
  <c r="T2545" i="1" s="1"/>
  <c r="P2546" i="1"/>
  <c r="T2546" i="1" s="1"/>
  <c r="P2547" i="1"/>
  <c r="T2547" i="1" s="1"/>
  <c r="P2548" i="1"/>
  <c r="T2548" i="1" s="1"/>
  <c r="P2549" i="1"/>
  <c r="T2549" i="1" s="1"/>
  <c r="P2550" i="1"/>
  <c r="T2550" i="1" s="1"/>
  <c r="P2551" i="1"/>
  <c r="T2551" i="1" s="1"/>
  <c r="P2552" i="1"/>
  <c r="T2552" i="1" s="1"/>
  <c r="P2553" i="1"/>
  <c r="T2553" i="1" s="1"/>
  <c r="P2554" i="1"/>
  <c r="T2554" i="1" s="1"/>
  <c r="P2555" i="1"/>
  <c r="T2555" i="1" s="1"/>
  <c r="P2556" i="1"/>
  <c r="T2556" i="1" s="1"/>
  <c r="P2557" i="1"/>
  <c r="T2557" i="1" s="1"/>
  <c r="P2558" i="1"/>
  <c r="T2558" i="1" s="1"/>
  <c r="P2559" i="1"/>
  <c r="T2559" i="1" s="1"/>
  <c r="P2560" i="1"/>
  <c r="T2560" i="1" s="1"/>
  <c r="P2561" i="1"/>
  <c r="T2561" i="1" s="1"/>
  <c r="P2562" i="1"/>
  <c r="T2562" i="1" s="1"/>
  <c r="P2563" i="1"/>
  <c r="T2563" i="1" s="1"/>
  <c r="P2564" i="1"/>
  <c r="T2564" i="1" s="1"/>
  <c r="P2565" i="1"/>
  <c r="T2565" i="1" s="1"/>
  <c r="P2566" i="1"/>
  <c r="T2566" i="1" s="1"/>
  <c r="P2567" i="1"/>
  <c r="T2567" i="1" s="1"/>
  <c r="P2568" i="1"/>
  <c r="T2568" i="1" s="1"/>
  <c r="P2569" i="1"/>
  <c r="T2569" i="1" s="1"/>
  <c r="P2570" i="1"/>
  <c r="T2570" i="1" s="1"/>
  <c r="P2571" i="1"/>
  <c r="T2571" i="1" s="1"/>
  <c r="P2572" i="1"/>
  <c r="T2572" i="1" s="1"/>
  <c r="P2573" i="1"/>
  <c r="T2573" i="1" s="1"/>
  <c r="P2574" i="1"/>
  <c r="T2574" i="1" s="1"/>
  <c r="P2575" i="1"/>
  <c r="T2575" i="1" s="1"/>
  <c r="P2576" i="1"/>
  <c r="T2576" i="1" s="1"/>
  <c r="P2577" i="1"/>
  <c r="T2577" i="1" s="1"/>
  <c r="P2578" i="1"/>
  <c r="T2578" i="1" s="1"/>
  <c r="P2579" i="1"/>
  <c r="T2579" i="1" s="1"/>
  <c r="P2580" i="1"/>
  <c r="T2580" i="1" s="1"/>
  <c r="P2581" i="1"/>
  <c r="T2581" i="1" s="1"/>
  <c r="P2582" i="1"/>
  <c r="T2582" i="1" s="1"/>
  <c r="P2583" i="1"/>
  <c r="T2583" i="1" s="1"/>
  <c r="P2584" i="1"/>
  <c r="T2584" i="1" s="1"/>
  <c r="P2585" i="1"/>
  <c r="T2585" i="1" s="1"/>
  <c r="P2586" i="1"/>
  <c r="T2586" i="1" s="1"/>
  <c r="P2587" i="1"/>
  <c r="T2587" i="1" s="1"/>
  <c r="P2588" i="1"/>
  <c r="T2588" i="1" s="1"/>
  <c r="P2589" i="1"/>
  <c r="T2589" i="1" s="1"/>
  <c r="P2590" i="1"/>
  <c r="T2590" i="1" s="1"/>
  <c r="P2591" i="1"/>
  <c r="T2591" i="1" s="1"/>
  <c r="P2592" i="1"/>
  <c r="T2592" i="1" s="1"/>
  <c r="P2593" i="1"/>
  <c r="T2593" i="1" s="1"/>
  <c r="P2594" i="1"/>
  <c r="T2594" i="1" s="1"/>
  <c r="P2595" i="1"/>
  <c r="T2595" i="1" s="1"/>
  <c r="P2596" i="1"/>
  <c r="T2596" i="1" s="1"/>
  <c r="P2597" i="1"/>
  <c r="T2597" i="1" s="1"/>
  <c r="P2598" i="1"/>
  <c r="T2598" i="1" s="1"/>
  <c r="P2599" i="1"/>
  <c r="T2599" i="1" s="1"/>
  <c r="P2600" i="1"/>
  <c r="T2600" i="1" s="1"/>
  <c r="P2601" i="1"/>
  <c r="T2601" i="1" s="1"/>
  <c r="P2602" i="1"/>
  <c r="T2602" i="1" s="1"/>
  <c r="P2603" i="1"/>
  <c r="T2603" i="1" s="1"/>
  <c r="P2604" i="1"/>
  <c r="T2604" i="1" s="1"/>
  <c r="P2605" i="1"/>
  <c r="T2605" i="1" s="1"/>
  <c r="P2606" i="1"/>
  <c r="T2606" i="1" s="1"/>
  <c r="P2607" i="1"/>
  <c r="T2607" i="1" s="1"/>
  <c r="P2608" i="1"/>
  <c r="T2608" i="1" s="1"/>
  <c r="P2609" i="1"/>
  <c r="T2609" i="1" s="1"/>
  <c r="P2610" i="1"/>
  <c r="T2610" i="1" s="1"/>
  <c r="P2611" i="1"/>
  <c r="T2611" i="1" s="1"/>
  <c r="P2612" i="1"/>
  <c r="T2612" i="1" s="1"/>
  <c r="P2613" i="1"/>
  <c r="T2613" i="1" s="1"/>
  <c r="P2614" i="1"/>
  <c r="T2614" i="1" s="1"/>
  <c r="P2615" i="1"/>
  <c r="T2615" i="1" s="1"/>
  <c r="P2616" i="1"/>
  <c r="T2616" i="1" s="1"/>
  <c r="P2617" i="1"/>
  <c r="T2617" i="1" s="1"/>
  <c r="P2618" i="1"/>
  <c r="T2618" i="1" s="1"/>
  <c r="P2619" i="1"/>
  <c r="T2619" i="1" s="1"/>
  <c r="P2620" i="1"/>
  <c r="T2620" i="1" s="1"/>
  <c r="P2621" i="1"/>
  <c r="T2621" i="1" s="1"/>
  <c r="P2622" i="1"/>
  <c r="T2622" i="1" s="1"/>
  <c r="P2623" i="1"/>
  <c r="T2623" i="1" s="1"/>
  <c r="P2624" i="1"/>
  <c r="T2624" i="1" s="1"/>
  <c r="P2625" i="1"/>
  <c r="T2625" i="1" s="1"/>
  <c r="P2626" i="1"/>
  <c r="T2626" i="1" s="1"/>
  <c r="P2627" i="1"/>
  <c r="T2627" i="1" s="1"/>
  <c r="P2628" i="1"/>
  <c r="T2628" i="1" s="1"/>
  <c r="P2629" i="1"/>
  <c r="T2629" i="1" s="1"/>
  <c r="P2630" i="1"/>
  <c r="T2630" i="1" s="1"/>
  <c r="P2631" i="1"/>
  <c r="T2631" i="1" s="1"/>
  <c r="P2632" i="1"/>
  <c r="T2632" i="1" s="1"/>
  <c r="P2633" i="1"/>
  <c r="T2633" i="1" s="1"/>
  <c r="P2634" i="1"/>
  <c r="T2634" i="1" s="1"/>
  <c r="P2635" i="1"/>
  <c r="T2635" i="1" s="1"/>
  <c r="P2636" i="1"/>
  <c r="T2636" i="1" s="1"/>
  <c r="P2637" i="1"/>
  <c r="T2637" i="1" s="1"/>
  <c r="P2638" i="1"/>
  <c r="T2638" i="1" s="1"/>
  <c r="P2639" i="1"/>
  <c r="T2639" i="1" s="1"/>
  <c r="P2640" i="1"/>
  <c r="T2640" i="1" s="1"/>
  <c r="P2641" i="1"/>
  <c r="T2641" i="1" s="1"/>
  <c r="P2642" i="1"/>
  <c r="T2642" i="1" s="1"/>
  <c r="P2643" i="1"/>
  <c r="T2643" i="1" s="1"/>
  <c r="P2644" i="1"/>
  <c r="T2644" i="1" s="1"/>
  <c r="P2645" i="1"/>
  <c r="T2645" i="1" s="1"/>
  <c r="P2646" i="1"/>
  <c r="T2646" i="1" s="1"/>
  <c r="P2647" i="1"/>
  <c r="T2647" i="1" s="1"/>
  <c r="P2648" i="1"/>
  <c r="T2648" i="1" s="1"/>
  <c r="P2649" i="1"/>
  <c r="T2649" i="1" s="1"/>
  <c r="P2650" i="1"/>
  <c r="T2650" i="1" s="1"/>
  <c r="P2651" i="1"/>
  <c r="T2651" i="1" s="1"/>
  <c r="P2652" i="1"/>
  <c r="T2652" i="1" s="1"/>
  <c r="P2653" i="1"/>
  <c r="T2653" i="1" s="1"/>
  <c r="P2654" i="1"/>
  <c r="T2654" i="1" s="1"/>
  <c r="P2655" i="1"/>
  <c r="T2655" i="1" s="1"/>
  <c r="P2656" i="1"/>
  <c r="T2656" i="1" s="1"/>
  <c r="P2657" i="1"/>
  <c r="T2657" i="1" s="1"/>
  <c r="P2658" i="1"/>
  <c r="T2658" i="1" s="1"/>
  <c r="P2659" i="1"/>
  <c r="T2659" i="1" s="1"/>
  <c r="P2660" i="1"/>
  <c r="T2660" i="1" s="1"/>
  <c r="P2661" i="1"/>
  <c r="T2661" i="1" s="1"/>
  <c r="P2662" i="1"/>
  <c r="T2662" i="1" s="1"/>
  <c r="P2663" i="1"/>
  <c r="T2663" i="1" s="1"/>
  <c r="P2664" i="1"/>
  <c r="T2664" i="1" s="1"/>
  <c r="P2665" i="1"/>
  <c r="T2665" i="1" s="1"/>
  <c r="P2666" i="1"/>
  <c r="T2666" i="1" s="1"/>
  <c r="P2667" i="1"/>
  <c r="T2667" i="1" s="1"/>
  <c r="P2668" i="1"/>
  <c r="T2668" i="1" s="1"/>
  <c r="P2669" i="1"/>
  <c r="T2669" i="1" s="1"/>
  <c r="P2670" i="1"/>
  <c r="T2670" i="1" s="1"/>
  <c r="P2671" i="1"/>
  <c r="T2671" i="1" s="1"/>
  <c r="P2672" i="1"/>
  <c r="T2672" i="1" s="1"/>
  <c r="P2673" i="1"/>
  <c r="T2673" i="1" s="1"/>
  <c r="P2674" i="1"/>
  <c r="T2674" i="1" s="1"/>
  <c r="P2675" i="1"/>
  <c r="T2675" i="1" s="1"/>
  <c r="P2676" i="1"/>
  <c r="T2676" i="1" s="1"/>
  <c r="P2677" i="1"/>
  <c r="T2677" i="1" s="1"/>
  <c r="P2678" i="1"/>
  <c r="T2678" i="1" s="1"/>
  <c r="P2679" i="1"/>
  <c r="T2679" i="1" s="1"/>
  <c r="P2680" i="1"/>
  <c r="T2680" i="1" s="1"/>
  <c r="P2681" i="1"/>
  <c r="T2681" i="1" s="1"/>
  <c r="P2682" i="1"/>
  <c r="T2682" i="1" s="1"/>
  <c r="P2683" i="1"/>
  <c r="T2683" i="1" s="1"/>
  <c r="P2684" i="1"/>
  <c r="T2684" i="1" s="1"/>
  <c r="P2685" i="1"/>
  <c r="T2685" i="1" s="1"/>
  <c r="P2686" i="1"/>
  <c r="T2686" i="1" s="1"/>
  <c r="P2687" i="1"/>
  <c r="T2687" i="1" s="1"/>
  <c r="P2688" i="1"/>
  <c r="T2688" i="1" s="1"/>
  <c r="P2689" i="1"/>
  <c r="T2689" i="1" s="1"/>
  <c r="P2690" i="1"/>
  <c r="T2690" i="1" s="1"/>
  <c r="P2691" i="1"/>
  <c r="T2691" i="1" s="1"/>
  <c r="P2692" i="1"/>
  <c r="T2692" i="1" s="1"/>
  <c r="P2693" i="1"/>
  <c r="T2693" i="1" s="1"/>
  <c r="P2694" i="1"/>
  <c r="T2694" i="1" s="1"/>
  <c r="P2695" i="1"/>
  <c r="T2695" i="1" s="1"/>
  <c r="P2696" i="1"/>
  <c r="T2696" i="1" s="1"/>
  <c r="P2697" i="1"/>
  <c r="T2697" i="1" s="1"/>
  <c r="P2698" i="1"/>
  <c r="T2698" i="1" s="1"/>
  <c r="P2699" i="1"/>
  <c r="T2699" i="1" s="1"/>
  <c r="P2700" i="1"/>
  <c r="T2700" i="1" s="1"/>
  <c r="P2701" i="1"/>
  <c r="T2701" i="1" s="1"/>
  <c r="P2702" i="1"/>
  <c r="T2702" i="1" s="1"/>
  <c r="P2703" i="1"/>
  <c r="T2703" i="1" s="1"/>
  <c r="P2704" i="1"/>
  <c r="T2704" i="1" s="1"/>
  <c r="P2705" i="1"/>
  <c r="T2705" i="1" s="1"/>
  <c r="P2706" i="1"/>
  <c r="T2706" i="1" s="1"/>
  <c r="P2707" i="1"/>
  <c r="T2707" i="1" s="1"/>
  <c r="P2708" i="1"/>
  <c r="T2708" i="1" s="1"/>
  <c r="P2709" i="1"/>
  <c r="T2709" i="1" s="1"/>
  <c r="P2710" i="1"/>
  <c r="T2710" i="1" s="1"/>
  <c r="P2711" i="1"/>
  <c r="T2711" i="1" s="1"/>
  <c r="P2712" i="1"/>
  <c r="T2712" i="1" s="1"/>
  <c r="P2713" i="1"/>
  <c r="T2713" i="1" s="1"/>
  <c r="P2714" i="1"/>
  <c r="T2714" i="1" s="1"/>
  <c r="P2715" i="1"/>
  <c r="T2715" i="1" s="1"/>
  <c r="P2716" i="1"/>
  <c r="T2716" i="1" s="1"/>
  <c r="P2717" i="1"/>
  <c r="T2717" i="1" s="1"/>
  <c r="P2718" i="1"/>
  <c r="T2718" i="1" s="1"/>
  <c r="P2719" i="1"/>
  <c r="T2719" i="1" s="1"/>
  <c r="P2720" i="1"/>
  <c r="T2720" i="1" s="1"/>
  <c r="P2721" i="1"/>
  <c r="T2721" i="1" s="1"/>
  <c r="P2722" i="1"/>
  <c r="T2722" i="1" s="1"/>
  <c r="P2723" i="1"/>
  <c r="T2723" i="1" s="1"/>
  <c r="P2724" i="1"/>
  <c r="T2724" i="1" s="1"/>
  <c r="P2725" i="1"/>
  <c r="T2725" i="1" s="1"/>
  <c r="P2726" i="1"/>
  <c r="T2726" i="1" s="1"/>
  <c r="P2727" i="1"/>
  <c r="T2727" i="1" s="1"/>
  <c r="P2728" i="1"/>
  <c r="T2728" i="1" s="1"/>
  <c r="P2729" i="1"/>
  <c r="T2729" i="1" s="1"/>
  <c r="P2730" i="1"/>
  <c r="T2730" i="1" s="1"/>
  <c r="P2731" i="1"/>
  <c r="T2731" i="1" s="1"/>
  <c r="P2732" i="1"/>
  <c r="T2732" i="1" s="1"/>
  <c r="P2733" i="1"/>
  <c r="T2733" i="1" s="1"/>
  <c r="P2734" i="1"/>
  <c r="T2734" i="1" s="1"/>
  <c r="P2735" i="1"/>
  <c r="T2735" i="1" s="1"/>
  <c r="P2736" i="1"/>
  <c r="T2736" i="1" s="1"/>
  <c r="P2737" i="1"/>
  <c r="T2737" i="1" s="1"/>
  <c r="P2738" i="1"/>
  <c r="T2738" i="1" s="1"/>
  <c r="P2739" i="1"/>
  <c r="T2739" i="1" s="1"/>
  <c r="P2740" i="1"/>
  <c r="T2740" i="1" s="1"/>
  <c r="P2741" i="1"/>
  <c r="T2741" i="1" s="1"/>
  <c r="P2742" i="1"/>
  <c r="T2742" i="1" s="1"/>
  <c r="P2743" i="1"/>
  <c r="T2743" i="1" s="1"/>
  <c r="P2744" i="1"/>
  <c r="T2744" i="1" s="1"/>
  <c r="P2745" i="1"/>
  <c r="T2745" i="1" s="1"/>
  <c r="P2746" i="1"/>
  <c r="T2746" i="1" s="1"/>
  <c r="P2747" i="1"/>
  <c r="T2747" i="1" s="1"/>
  <c r="P2748" i="1"/>
  <c r="T2748" i="1" s="1"/>
  <c r="P2749" i="1"/>
  <c r="T2749" i="1" s="1"/>
  <c r="P2750" i="1"/>
  <c r="T2750" i="1" s="1"/>
  <c r="P2751" i="1"/>
  <c r="T2751" i="1" s="1"/>
  <c r="P2752" i="1"/>
  <c r="T2752" i="1" s="1"/>
  <c r="P2753" i="1"/>
  <c r="T2753" i="1" s="1"/>
  <c r="P2754" i="1"/>
  <c r="T2754" i="1" s="1"/>
  <c r="P2755" i="1"/>
  <c r="T2755" i="1" s="1"/>
  <c r="P2756" i="1"/>
  <c r="T2756" i="1" s="1"/>
  <c r="P2757" i="1"/>
  <c r="T2757" i="1" s="1"/>
  <c r="P2758" i="1"/>
  <c r="T2758" i="1" s="1"/>
  <c r="P2759" i="1"/>
  <c r="T2759" i="1" s="1"/>
  <c r="P2760" i="1"/>
  <c r="T2760" i="1" s="1"/>
  <c r="P2761" i="1"/>
  <c r="T2761" i="1" s="1"/>
  <c r="P2762" i="1"/>
  <c r="T2762" i="1" s="1"/>
  <c r="P2763" i="1"/>
  <c r="T2763" i="1" s="1"/>
  <c r="P2764" i="1"/>
  <c r="T2764" i="1" s="1"/>
  <c r="P2765" i="1"/>
  <c r="T2765" i="1" s="1"/>
  <c r="P2766" i="1"/>
  <c r="T2766" i="1" s="1"/>
  <c r="P2767" i="1"/>
  <c r="T2767" i="1" s="1"/>
  <c r="P2768" i="1"/>
  <c r="T2768" i="1" s="1"/>
  <c r="P2769" i="1"/>
  <c r="T2769" i="1" s="1"/>
  <c r="P2770" i="1"/>
  <c r="T2770" i="1" s="1"/>
  <c r="P2771" i="1"/>
  <c r="T2771" i="1" s="1"/>
  <c r="P2772" i="1"/>
  <c r="T2772" i="1" s="1"/>
  <c r="P2773" i="1"/>
  <c r="T2773" i="1" s="1"/>
  <c r="P2774" i="1"/>
  <c r="T2774" i="1" s="1"/>
  <c r="P2775" i="1"/>
  <c r="T2775" i="1" s="1"/>
  <c r="P2776" i="1"/>
  <c r="T2776" i="1" s="1"/>
  <c r="P2777" i="1"/>
  <c r="T2777" i="1" s="1"/>
  <c r="P2778" i="1"/>
  <c r="T2778" i="1" s="1"/>
  <c r="P2779" i="1"/>
  <c r="T2779" i="1" s="1"/>
  <c r="P2780" i="1"/>
  <c r="T2780" i="1" s="1"/>
  <c r="P2781" i="1"/>
  <c r="T2781" i="1" s="1"/>
  <c r="P2782" i="1"/>
  <c r="T2782" i="1" s="1"/>
  <c r="P2783" i="1"/>
  <c r="T2783" i="1" s="1"/>
  <c r="P2784" i="1"/>
  <c r="T2784" i="1" s="1"/>
  <c r="P2785" i="1"/>
  <c r="T2785" i="1" s="1"/>
  <c r="P2786" i="1"/>
  <c r="T2786" i="1" s="1"/>
  <c r="P2787" i="1"/>
  <c r="T2787" i="1" s="1"/>
  <c r="P2788" i="1"/>
  <c r="T2788" i="1" s="1"/>
  <c r="P2789" i="1"/>
  <c r="T2789" i="1" s="1"/>
  <c r="P2790" i="1"/>
  <c r="T2790" i="1" s="1"/>
  <c r="P2791" i="1"/>
  <c r="T2791" i="1" s="1"/>
  <c r="P2792" i="1"/>
  <c r="T2792" i="1" s="1"/>
  <c r="P2793" i="1"/>
  <c r="T2793" i="1" s="1"/>
  <c r="P2794" i="1"/>
  <c r="T2794" i="1" s="1"/>
  <c r="P2795" i="1"/>
  <c r="T2795" i="1" s="1"/>
  <c r="P2796" i="1"/>
  <c r="T2796" i="1" s="1"/>
  <c r="P2797" i="1"/>
  <c r="T2797" i="1" s="1"/>
  <c r="P2798" i="1"/>
  <c r="T2798" i="1" s="1"/>
  <c r="P2799" i="1"/>
  <c r="T2799" i="1" s="1"/>
  <c r="P2800" i="1"/>
  <c r="T2800" i="1" s="1"/>
  <c r="P2801" i="1"/>
  <c r="T2801" i="1" s="1"/>
  <c r="P2802" i="1"/>
  <c r="T2802" i="1" s="1"/>
  <c r="P2803" i="1"/>
  <c r="T2803" i="1" s="1"/>
  <c r="P2804" i="1"/>
  <c r="T2804" i="1" s="1"/>
  <c r="P2805" i="1"/>
  <c r="T2805" i="1" s="1"/>
  <c r="P2806" i="1"/>
  <c r="T2806" i="1" s="1"/>
  <c r="P2807" i="1"/>
  <c r="T2807" i="1" s="1"/>
  <c r="P2808" i="1"/>
  <c r="T2808" i="1" s="1"/>
  <c r="P2809" i="1"/>
  <c r="T2809" i="1" s="1"/>
  <c r="P2810" i="1"/>
  <c r="T2810" i="1" s="1"/>
  <c r="P2811" i="1"/>
  <c r="T2811" i="1" s="1"/>
  <c r="P2812" i="1"/>
  <c r="T2812" i="1" s="1"/>
  <c r="P2813" i="1"/>
  <c r="T2813" i="1" s="1"/>
  <c r="P2814" i="1"/>
  <c r="T2814" i="1" s="1"/>
  <c r="P2815" i="1"/>
  <c r="T2815" i="1" s="1"/>
  <c r="P2816" i="1"/>
  <c r="T2816" i="1" s="1"/>
  <c r="P2817" i="1"/>
  <c r="T2817" i="1" s="1"/>
  <c r="P2818" i="1"/>
  <c r="T2818" i="1" s="1"/>
  <c r="P2819" i="1"/>
  <c r="T2819" i="1" s="1"/>
  <c r="P2820" i="1"/>
  <c r="T2820" i="1" s="1"/>
  <c r="P2821" i="1"/>
  <c r="T2821" i="1" s="1"/>
  <c r="P2822" i="1"/>
  <c r="T2822" i="1" s="1"/>
  <c r="P2823" i="1"/>
  <c r="T2823" i="1" s="1"/>
  <c r="P2824" i="1"/>
  <c r="T2824" i="1" s="1"/>
  <c r="P2825" i="1"/>
  <c r="T2825" i="1" s="1"/>
  <c r="P2826" i="1"/>
  <c r="T2826" i="1" s="1"/>
  <c r="P2827" i="1"/>
  <c r="T2827" i="1" s="1"/>
  <c r="P2828" i="1"/>
  <c r="T2828" i="1" s="1"/>
  <c r="P2829" i="1"/>
  <c r="T2829" i="1" s="1"/>
  <c r="P2830" i="1"/>
  <c r="T2830" i="1" s="1"/>
  <c r="P2831" i="1"/>
  <c r="T2831" i="1" s="1"/>
  <c r="P2832" i="1"/>
  <c r="T2832" i="1" s="1"/>
  <c r="P2833" i="1"/>
  <c r="T2833" i="1" s="1"/>
  <c r="P2834" i="1"/>
  <c r="T2834" i="1" s="1"/>
  <c r="P2835" i="1"/>
  <c r="T2835" i="1" s="1"/>
  <c r="P2836" i="1"/>
  <c r="T2836" i="1" s="1"/>
  <c r="P2837" i="1"/>
  <c r="T2837" i="1" s="1"/>
  <c r="P2838" i="1"/>
  <c r="T2838" i="1" s="1"/>
  <c r="P2839" i="1"/>
  <c r="T2839" i="1" s="1"/>
  <c r="P2840" i="1"/>
  <c r="T2840" i="1" s="1"/>
  <c r="P2841" i="1"/>
  <c r="T2841" i="1" s="1"/>
  <c r="P2842" i="1"/>
  <c r="T2842" i="1" s="1"/>
  <c r="P2843" i="1"/>
  <c r="T2843" i="1" s="1"/>
  <c r="P2844" i="1"/>
  <c r="T2844" i="1" s="1"/>
  <c r="P2845" i="1"/>
  <c r="T2845" i="1" s="1"/>
  <c r="P2846" i="1"/>
  <c r="T2846" i="1" s="1"/>
  <c r="P2847" i="1"/>
  <c r="T2847" i="1" s="1"/>
  <c r="P2848" i="1"/>
  <c r="T2848" i="1" s="1"/>
  <c r="P2849" i="1"/>
  <c r="T2849" i="1" s="1"/>
  <c r="P2850" i="1"/>
  <c r="T2850" i="1" s="1"/>
  <c r="P2851" i="1"/>
  <c r="T2851" i="1" s="1"/>
  <c r="P2852" i="1"/>
  <c r="T2852" i="1" s="1"/>
  <c r="P2853" i="1"/>
  <c r="T2853" i="1" s="1"/>
  <c r="P2854" i="1"/>
  <c r="T2854" i="1" s="1"/>
  <c r="P2855" i="1"/>
  <c r="T2855" i="1" s="1"/>
  <c r="P2856" i="1"/>
  <c r="T2856" i="1" s="1"/>
  <c r="P2857" i="1"/>
  <c r="T2857" i="1" s="1"/>
  <c r="P2858" i="1"/>
  <c r="T2858" i="1" s="1"/>
  <c r="P2859" i="1"/>
  <c r="T2859" i="1" s="1"/>
  <c r="P2860" i="1"/>
  <c r="T2860" i="1" s="1"/>
  <c r="P2861" i="1"/>
  <c r="T2861" i="1" s="1"/>
  <c r="P2862" i="1"/>
  <c r="T2862" i="1" s="1"/>
  <c r="P2863" i="1"/>
  <c r="T2863" i="1" s="1"/>
  <c r="P2864" i="1"/>
  <c r="T2864" i="1" s="1"/>
  <c r="P2865" i="1"/>
  <c r="T2865" i="1" s="1"/>
  <c r="P2866" i="1"/>
  <c r="T2866" i="1" s="1"/>
  <c r="P2867" i="1"/>
  <c r="T2867" i="1" s="1"/>
  <c r="P2868" i="1"/>
  <c r="T2868" i="1" s="1"/>
  <c r="P2869" i="1"/>
  <c r="T2869" i="1" s="1"/>
  <c r="P2870" i="1"/>
  <c r="T2870" i="1" s="1"/>
  <c r="P2871" i="1"/>
  <c r="T2871" i="1" s="1"/>
  <c r="P2872" i="1"/>
  <c r="T2872" i="1" s="1"/>
  <c r="P2873" i="1"/>
  <c r="T2873" i="1" s="1"/>
  <c r="P2874" i="1"/>
  <c r="T2874" i="1" s="1"/>
  <c r="P2875" i="1"/>
  <c r="T2875" i="1" s="1"/>
  <c r="P2876" i="1"/>
  <c r="T2876" i="1" s="1"/>
  <c r="P2877" i="1"/>
  <c r="T2877" i="1" s="1"/>
  <c r="P2878" i="1"/>
  <c r="T2878" i="1" s="1"/>
  <c r="P2879" i="1"/>
  <c r="T2879" i="1" s="1"/>
  <c r="P2880" i="1"/>
  <c r="T2880" i="1" s="1"/>
  <c r="P2881" i="1"/>
  <c r="T2881" i="1" s="1"/>
  <c r="P2882" i="1"/>
  <c r="T2882" i="1" s="1"/>
  <c r="P2883" i="1"/>
  <c r="T2883" i="1" s="1"/>
  <c r="P2884" i="1"/>
  <c r="T2884" i="1" s="1"/>
  <c r="P2885" i="1"/>
  <c r="T2885" i="1" s="1"/>
  <c r="P2886" i="1"/>
  <c r="T2886" i="1" s="1"/>
  <c r="P2887" i="1"/>
  <c r="T2887" i="1" s="1"/>
  <c r="P2888" i="1"/>
  <c r="T2888" i="1" s="1"/>
  <c r="P2889" i="1"/>
  <c r="T2889" i="1" s="1"/>
  <c r="P2890" i="1"/>
  <c r="T2890" i="1" s="1"/>
  <c r="P2891" i="1"/>
  <c r="T2891" i="1" s="1"/>
  <c r="P2892" i="1"/>
  <c r="T2892" i="1" s="1"/>
  <c r="P2893" i="1"/>
  <c r="T2893" i="1" s="1"/>
  <c r="P2894" i="1"/>
  <c r="T2894" i="1" s="1"/>
  <c r="P2895" i="1"/>
  <c r="T2895" i="1" s="1"/>
  <c r="P2896" i="1"/>
  <c r="T2896" i="1" s="1"/>
  <c r="P2897" i="1"/>
  <c r="T2897" i="1" s="1"/>
  <c r="P2898" i="1"/>
  <c r="T2898" i="1" s="1"/>
  <c r="P2899" i="1"/>
  <c r="T2899" i="1" s="1"/>
  <c r="P2900" i="1"/>
  <c r="T2900" i="1" s="1"/>
  <c r="P2901" i="1"/>
  <c r="T2901" i="1" s="1"/>
  <c r="P2902" i="1"/>
  <c r="T2902" i="1" s="1"/>
  <c r="P2903" i="1"/>
  <c r="T2903" i="1" s="1"/>
  <c r="P2904" i="1"/>
  <c r="T2904" i="1" s="1"/>
  <c r="P2905" i="1"/>
  <c r="T2905" i="1" s="1"/>
  <c r="P2906" i="1"/>
  <c r="T2906" i="1" s="1"/>
  <c r="P2907" i="1"/>
  <c r="T2907" i="1" s="1"/>
  <c r="P2908" i="1"/>
  <c r="T2908" i="1" s="1"/>
  <c r="P2909" i="1"/>
  <c r="T2909" i="1" s="1"/>
  <c r="P2910" i="1"/>
  <c r="T2910" i="1" s="1"/>
  <c r="P2911" i="1"/>
  <c r="T2911" i="1" s="1"/>
  <c r="P2912" i="1"/>
  <c r="T2912" i="1" s="1"/>
  <c r="P2913" i="1"/>
  <c r="T2913" i="1" s="1"/>
  <c r="P2914" i="1"/>
  <c r="T2914" i="1" s="1"/>
  <c r="P2915" i="1"/>
  <c r="T2915" i="1" s="1"/>
  <c r="P2916" i="1"/>
  <c r="T2916" i="1" s="1"/>
  <c r="P2917" i="1"/>
  <c r="T2917" i="1" s="1"/>
  <c r="P2918" i="1"/>
  <c r="T2918" i="1" s="1"/>
  <c r="P2919" i="1"/>
  <c r="T2919" i="1" s="1"/>
  <c r="P2920" i="1"/>
  <c r="T2920" i="1" s="1"/>
  <c r="P2921" i="1"/>
  <c r="T2921" i="1" s="1"/>
  <c r="P2922" i="1"/>
  <c r="T2922" i="1" s="1"/>
  <c r="P2923" i="1"/>
  <c r="T2923" i="1" s="1"/>
  <c r="P2924" i="1"/>
  <c r="T2924" i="1" s="1"/>
  <c r="P2925" i="1"/>
  <c r="T2925" i="1" s="1"/>
  <c r="P2926" i="1"/>
  <c r="T2926" i="1" s="1"/>
  <c r="P2927" i="1"/>
  <c r="T2927" i="1" s="1"/>
  <c r="P2928" i="1"/>
  <c r="T2928" i="1" s="1"/>
  <c r="P2929" i="1"/>
  <c r="T2929" i="1" s="1"/>
  <c r="P2930" i="1"/>
  <c r="T2930" i="1" s="1"/>
  <c r="P2931" i="1"/>
  <c r="T2931" i="1" s="1"/>
  <c r="P2932" i="1"/>
  <c r="T2932" i="1" s="1"/>
  <c r="P2933" i="1"/>
  <c r="T2933" i="1" s="1"/>
  <c r="P2934" i="1"/>
  <c r="T2934" i="1" s="1"/>
  <c r="P2935" i="1"/>
  <c r="T2935" i="1" s="1"/>
  <c r="P2936" i="1"/>
  <c r="T2936" i="1" s="1"/>
  <c r="P2937" i="1"/>
  <c r="T2937" i="1" s="1"/>
  <c r="P2938" i="1"/>
  <c r="T2938" i="1" s="1"/>
  <c r="P2939" i="1"/>
  <c r="T2939" i="1" s="1"/>
  <c r="P2940" i="1"/>
  <c r="T2940" i="1" s="1"/>
  <c r="P2941" i="1"/>
  <c r="T2941" i="1" s="1"/>
  <c r="P2942" i="1"/>
  <c r="T2942" i="1" s="1"/>
  <c r="P2943" i="1"/>
  <c r="T2943" i="1" s="1"/>
  <c r="P2944" i="1"/>
  <c r="T2944" i="1" s="1"/>
  <c r="P2945" i="1"/>
  <c r="T2945" i="1" s="1"/>
  <c r="P2946" i="1"/>
  <c r="T2946" i="1" s="1"/>
  <c r="P2947" i="1"/>
  <c r="T2947" i="1" s="1"/>
  <c r="P2948" i="1"/>
  <c r="T2948" i="1" s="1"/>
  <c r="P2949" i="1"/>
  <c r="T2949" i="1" s="1"/>
  <c r="P2950" i="1"/>
  <c r="T2950" i="1" s="1"/>
  <c r="P2951" i="1"/>
  <c r="T2951" i="1" s="1"/>
  <c r="P2952" i="1"/>
  <c r="T2952" i="1" s="1"/>
  <c r="P2953" i="1"/>
  <c r="T2953" i="1" s="1"/>
  <c r="P2954" i="1"/>
  <c r="T2954" i="1" s="1"/>
  <c r="P2955" i="1"/>
  <c r="T2955" i="1" s="1"/>
  <c r="P2956" i="1"/>
  <c r="T2956" i="1" s="1"/>
  <c r="P2957" i="1"/>
  <c r="T2957" i="1" s="1"/>
  <c r="P2958" i="1"/>
  <c r="T2958" i="1" s="1"/>
  <c r="P2959" i="1"/>
  <c r="T2959" i="1" s="1"/>
  <c r="P2960" i="1"/>
  <c r="T2960" i="1" s="1"/>
  <c r="P2961" i="1"/>
  <c r="T2961" i="1" s="1"/>
  <c r="P2962" i="1"/>
  <c r="T2962" i="1" s="1"/>
  <c r="P2963" i="1"/>
  <c r="T2963" i="1" s="1"/>
  <c r="P2964" i="1"/>
  <c r="T2964" i="1" s="1"/>
  <c r="P2965" i="1"/>
  <c r="T2965" i="1" s="1"/>
  <c r="P2966" i="1"/>
  <c r="T2966" i="1" s="1"/>
  <c r="P2967" i="1"/>
  <c r="T2967" i="1" s="1"/>
  <c r="P2968" i="1"/>
  <c r="T2968" i="1" s="1"/>
  <c r="P2969" i="1"/>
  <c r="T2969" i="1" s="1"/>
  <c r="P2970" i="1"/>
  <c r="T2970" i="1" s="1"/>
  <c r="P2971" i="1"/>
  <c r="T2971" i="1" s="1"/>
  <c r="P2972" i="1"/>
  <c r="T2972" i="1" s="1"/>
  <c r="P2973" i="1"/>
  <c r="T2973" i="1" s="1"/>
  <c r="P2974" i="1"/>
  <c r="T2974" i="1" s="1"/>
  <c r="P2975" i="1"/>
  <c r="T2975" i="1" s="1"/>
  <c r="P2976" i="1"/>
  <c r="T2976" i="1" s="1"/>
  <c r="P2977" i="1"/>
  <c r="T2977" i="1" s="1"/>
  <c r="P2978" i="1"/>
  <c r="T2978" i="1" s="1"/>
  <c r="P2979" i="1"/>
  <c r="T2979" i="1" s="1"/>
  <c r="P2980" i="1"/>
  <c r="T2980" i="1" s="1"/>
  <c r="P2981" i="1"/>
  <c r="T2981" i="1" s="1"/>
  <c r="P2982" i="1"/>
  <c r="T2982" i="1" s="1"/>
  <c r="P2983" i="1"/>
  <c r="T2983" i="1" s="1"/>
  <c r="P2984" i="1"/>
  <c r="T2984" i="1" s="1"/>
  <c r="P2985" i="1"/>
  <c r="T2985" i="1" s="1"/>
  <c r="P2986" i="1"/>
  <c r="T2986" i="1" s="1"/>
  <c r="P2987" i="1"/>
  <c r="T2987" i="1" s="1"/>
  <c r="P2988" i="1"/>
  <c r="T2988" i="1" s="1"/>
  <c r="P2989" i="1"/>
  <c r="T2989" i="1" s="1"/>
  <c r="P2990" i="1"/>
  <c r="T2990" i="1" s="1"/>
  <c r="P2991" i="1"/>
  <c r="T2991" i="1" s="1"/>
  <c r="P2992" i="1"/>
  <c r="T2992" i="1" s="1"/>
  <c r="P2993" i="1"/>
  <c r="T2993" i="1" s="1"/>
  <c r="P2994" i="1"/>
  <c r="T2994" i="1" s="1"/>
  <c r="P2995" i="1"/>
  <c r="T2995" i="1" s="1"/>
  <c r="P2996" i="1"/>
  <c r="T2996" i="1" s="1"/>
  <c r="P2997" i="1"/>
  <c r="T2997" i="1" s="1"/>
  <c r="P2998" i="1"/>
  <c r="T2998" i="1" s="1"/>
  <c r="P2999" i="1"/>
  <c r="T2999" i="1" s="1"/>
  <c r="P3000" i="1"/>
  <c r="T3000" i="1" s="1"/>
  <c r="P3001" i="1"/>
  <c r="T3001" i="1" s="1"/>
  <c r="P3002" i="1"/>
  <c r="T3002" i="1" s="1"/>
  <c r="P3003" i="1"/>
  <c r="T3003" i="1" s="1"/>
  <c r="P3004" i="1"/>
  <c r="T3004" i="1" s="1"/>
  <c r="P3005" i="1"/>
  <c r="T3005" i="1" s="1"/>
  <c r="P3006" i="1"/>
  <c r="T3006" i="1" s="1"/>
  <c r="P3007" i="1"/>
  <c r="T3007" i="1" s="1"/>
  <c r="P3008" i="1"/>
  <c r="T3008" i="1" s="1"/>
  <c r="P3009" i="1"/>
  <c r="T3009" i="1" s="1"/>
  <c r="P3010" i="1"/>
  <c r="T3010" i="1" s="1"/>
  <c r="P3011" i="1"/>
  <c r="T3011" i="1" s="1"/>
  <c r="P3012" i="1"/>
  <c r="T3012" i="1" s="1"/>
  <c r="P3013" i="1"/>
  <c r="T3013" i="1" s="1"/>
  <c r="P3014" i="1"/>
  <c r="T3014" i="1" s="1"/>
  <c r="P3015" i="1"/>
  <c r="T3015" i="1" s="1"/>
  <c r="P3016" i="1"/>
  <c r="T3016" i="1" s="1"/>
  <c r="P3017" i="1"/>
  <c r="T3017" i="1" s="1"/>
  <c r="P3018" i="1"/>
  <c r="T3018" i="1" s="1"/>
  <c r="P3019" i="1"/>
  <c r="T3019" i="1" s="1"/>
  <c r="P3020" i="1"/>
  <c r="T3020" i="1" s="1"/>
  <c r="P3021" i="1"/>
  <c r="T3021" i="1" s="1"/>
  <c r="P3022" i="1"/>
  <c r="T3022" i="1" s="1"/>
  <c r="P3023" i="1"/>
  <c r="T3023" i="1" s="1"/>
  <c r="P3024" i="1"/>
  <c r="T3024" i="1" s="1"/>
  <c r="P3025" i="1"/>
  <c r="T3025" i="1" s="1"/>
  <c r="P3026" i="1"/>
  <c r="T3026" i="1" s="1"/>
  <c r="P3027" i="1"/>
  <c r="T3027" i="1" s="1"/>
  <c r="P3028" i="1"/>
  <c r="T3028" i="1" s="1"/>
  <c r="P3029" i="1"/>
  <c r="T3029" i="1" s="1"/>
  <c r="P3030" i="1"/>
  <c r="T3030" i="1" s="1"/>
  <c r="P3031" i="1"/>
  <c r="T3031" i="1" s="1"/>
  <c r="P3032" i="1"/>
  <c r="T3032" i="1" s="1"/>
  <c r="P3033" i="1"/>
  <c r="T3033" i="1" s="1"/>
  <c r="P3034" i="1"/>
  <c r="T3034" i="1" s="1"/>
  <c r="P3035" i="1"/>
  <c r="T3035" i="1" s="1"/>
  <c r="P3036" i="1"/>
  <c r="T3036" i="1" s="1"/>
  <c r="P3037" i="1"/>
  <c r="T3037" i="1" s="1"/>
  <c r="P3038" i="1"/>
  <c r="T3038" i="1" s="1"/>
  <c r="P3039" i="1"/>
  <c r="T3039" i="1" s="1"/>
  <c r="P3040" i="1"/>
  <c r="T3040" i="1" s="1"/>
  <c r="P3041" i="1"/>
  <c r="T3041" i="1" s="1"/>
  <c r="P3042" i="1"/>
  <c r="T3042" i="1" s="1"/>
  <c r="P3043" i="1"/>
  <c r="T3043" i="1" s="1"/>
  <c r="P3044" i="1"/>
  <c r="T3044" i="1" s="1"/>
  <c r="P3045" i="1"/>
  <c r="T3045" i="1" s="1"/>
  <c r="P3046" i="1"/>
  <c r="T3046" i="1" s="1"/>
  <c r="P3047" i="1"/>
  <c r="T3047" i="1" s="1"/>
  <c r="P3048" i="1"/>
  <c r="T3048" i="1" s="1"/>
  <c r="P3049" i="1"/>
  <c r="T3049" i="1" s="1"/>
  <c r="P3050" i="1"/>
  <c r="T3050" i="1" s="1"/>
  <c r="P3051" i="1"/>
  <c r="T3051" i="1" s="1"/>
  <c r="P3052" i="1"/>
  <c r="T3052" i="1" s="1"/>
  <c r="P3053" i="1"/>
  <c r="T3053" i="1" s="1"/>
  <c r="P3054" i="1"/>
  <c r="T3054" i="1" s="1"/>
  <c r="P3055" i="1"/>
  <c r="T3055" i="1" s="1"/>
  <c r="P3056" i="1"/>
  <c r="T3056" i="1" s="1"/>
  <c r="P3057" i="1"/>
  <c r="T3057" i="1" s="1"/>
  <c r="P3058" i="1"/>
  <c r="T3058" i="1" s="1"/>
  <c r="P3059" i="1"/>
  <c r="T3059" i="1" s="1"/>
  <c r="P3060" i="1"/>
  <c r="T3060" i="1" s="1"/>
  <c r="P3061" i="1"/>
  <c r="T3061" i="1" s="1"/>
  <c r="P3062" i="1"/>
  <c r="T3062" i="1" s="1"/>
  <c r="P3063" i="1"/>
  <c r="T3063" i="1" s="1"/>
  <c r="P3064" i="1"/>
  <c r="T3064" i="1" s="1"/>
  <c r="P3065" i="1"/>
  <c r="T3065" i="1" s="1"/>
  <c r="P3066" i="1"/>
  <c r="T3066" i="1" s="1"/>
  <c r="P3067" i="1"/>
  <c r="T3067" i="1" s="1"/>
  <c r="P3068" i="1"/>
  <c r="T3068" i="1" s="1"/>
  <c r="P3069" i="1"/>
  <c r="T3069" i="1" s="1"/>
  <c r="P3070" i="1"/>
  <c r="T3070" i="1" s="1"/>
  <c r="P3071" i="1"/>
  <c r="T3071" i="1" s="1"/>
  <c r="P3072" i="1"/>
  <c r="T3072" i="1" s="1"/>
  <c r="P3073" i="1"/>
  <c r="T3073" i="1" s="1"/>
  <c r="P3074" i="1"/>
  <c r="T3074" i="1" s="1"/>
  <c r="P3075" i="1"/>
  <c r="T3075" i="1" s="1"/>
  <c r="P3076" i="1"/>
  <c r="T3076" i="1" s="1"/>
  <c r="P3077" i="1"/>
  <c r="T3077" i="1" s="1"/>
  <c r="P3078" i="1"/>
  <c r="T3078" i="1" s="1"/>
  <c r="P3079" i="1"/>
  <c r="T3079" i="1" s="1"/>
  <c r="P3080" i="1"/>
  <c r="T3080" i="1" s="1"/>
  <c r="P3081" i="1"/>
  <c r="T3081" i="1" s="1"/>
  <c r="P3082" i="1"/>
  <c r="T3082" i="1" s="1"/>
  <c r="P3083" i="1"/>
  <c r="T3083" i="1" s="1"/>
  <c r="P3084" i="1"/>
  <c r="T3084" i="1" s="1"/>
  <c r="P3085" i="1"/>
  <c r="T3085" i="1" s="1"/>
  <c r="P3086" i="1"/>
  <c r="T3086" i="1" s="1"/>
  <c r="P3087" i="1"/>
  <c r="T3087" i="1" s="1"/>
  <c r="P3088" i="1"/>
  <c r="T3088" i="1" s="1"/>
  <c r="P3089" i="1"/>
  <c r="T3089" i="1" s="1"/>
  <c r="P3090" i="1"/>
  <c r="T3090" i="1" s="1"/>
  <c r="P3091" i="1"/>
  <c r="T3091" i="1" s="1"/>
  <c r="P3092" i="1"/>
  <c r="T3092" i="1" s="1"/>
  <c r="P3093" i="1"/>
  <c r="T3093" i="1" s="1"/>
  <c r="P3094" i="1"/>
  <c r="T3094" i="1" s="1"/>
  <c r="P3095" i="1"/>
  <c r="T3095" i="1" s="1"/>
  <c r="P3096" i="1"/>
  <c r="T3096" i="1" s="1"/>
  <c r="P3097" i="1"/>
  <c r="T3097" i="1" s="1"/>
  <c r="P3098" i="1"/>
  <c r="T3098" i="1" s="1"/>
  <c r="P3099" i="1"/>
  <c r="T3099" i="1" s="1"/>
  <c r="P3100" i="1"/>
  <c r="T3100" i="1" s="1"/>
  <c r="P3101" i="1"/>
  <c r="T3101" i="1" s="1"/>
  <c r="P3102" i="1"/>
  <c r="T3102" i="1" s="1"/>
  <c r="P3103" i="1"/>
  <c r="T3103" i="1" s="1"/>
  <c r="P3104" i="1"/>
  <c r="T3104" i="1" s="1"/>
  <c r="P3105" i="1"/>
  <c r="T3105" i="1" s="1"/>
  <c r="P3106" i="1"/>
  <c r="T3106" i="1" s="1"/>
  <c r="P3107" i="1"/>
  <c r="T3107" i="1" s="1"/>
  <c r="P3108" i="1"/>
  <c r="T3108" i="1" s="1"/>
  <c r="P3109" i="1"/>
  <c r="T3109" i="1" s="1"/>
  <c r="P3110" i="1"/>
  <c r="T3110" i="1" s="1"/>
  <c r="P3111" i="1"/>
  <c r="T3111" i="1" s="1"/>
  <c r="P3112" i="1"/>
  <c r="T3112" i="1" s="1"/>
  <c r="P3113" i="1"/>
  <c r="T3113" i="1" s="1"/>
  <c r="P3114" i="1"/>
  <c r="T3114" i="1" s="1"/>
  <c r="P3115" i="1"/>
  <c r="T3115" i="1" s="1"/>
  <c r="P3116" i="1"/>
  <c r="T3116" i="1" s="1"/>
  <c r="P3117" i="1"/>
  <c r="T3117" i="1" s="1"/>
  <c r="P3118" i="1"/>
  <c r="T3118" i="1" s="1"/>
  <c r="P3119" i="1"/>
  <c r="T3119" i="1" s="1"/>
  <c r="P3120" i="1"/>
  <c r="T3120" i="1" s="1"/>
  <c r="P3121" i="1"/>
  <c r="T3121" i="1" s="1"/>
  <c r="P3122" i="1"/>
  <c r="T3122" i="1" s="1"/>
  <c r="P3123" i="1"/>
  <c r="T3123" i="1" s="1"/>
  <c r="P3124" i="1"/>
  <c r="T3124" i="1" s="1"/>
  <c r="P3125" i="1"/>
  <c r="T3125" i="1" s="1"/>
  <c r="P3126" i="1"/>
  <c r="T3126" i="1" s="1"/>
  <c r="P3127" i="1"/>
  <c r="T3127" i="1" s="1"/>
  <c r="P3128" i="1"/>
  <c r="T3128" i="1" s="1"/>
  <c r="P3129" i="1"/>
  <c r="T3129" i="1" s="1"/>
  <c r="P3130" i="1"/>
  <c r="T3130" i="1" s="1"/>
  <c r="P3131" i="1"/>
  <c r="T3131" i="1" s="1"/>
  <c r="P3132" i="1"/>
  <c r="T3132" i="1" s="1"/>
  <c r="P3133" i="1"/>
  <c r="T3133" i="1" s="1"/>
  <c r="P3134" i="1"/>
  <c r="T3134" i="1" s="1"/>
  <c r="P3135" i="1"/>
  <c r="T3135" i="1" s="1"/>
  <c r="P3136" i="1"/>
  <c r="T3136" i="1" s="1"/>
  <c r="P3137" i="1"/>
  <c r="T3137" i="1" s="1"/>
  <c r="P3138" i="1"/>
  <c r="T3138" i="1" s="1"/>
  <c r="P3139" i="1"/>
  <c r="T3139" i="1" s="1"/>
  <c r="P3140" i="1"/>
  <c r="T3140" i="1" s="1"/>
  <c r="P3141" i="1"/>
  <c r="T3141" i="1" s="1"/>
  <c r="P3142" i="1"/>
  <c r="T3142" i="1" s="1"/>
  <c r="P3143" i="1"/>
  <c r="T3143" i="1" s="1"/>
  <c r="P3144" i="1"/>
  <c r="T3144" i="1" s="1"/>
  <c r="P3145" i="1"/>
  <c r="T3145" i="1" s="1"/>
  <c r="P3146" i="1"/>
  <c r="T3146" i="1" s="1"/>
  <c r="P3147" i="1"/>
  <c r="T3147" i="1" s="1"/>
  <c r="P3148" i="1"/>
  <c r="T3148" i="1" s="1"/>
  <c r="P3149" i="1"/>
  <c r="T3149" i="1" s="1"/>
  <c r="P3150" i="1"/>
  <c r="T3150" i="1" s="1"/>
  <c r="P3151" i="1"/>
  <c r="T3151" i="1" s="1"/>
  <c r="P3152" i="1"/>
  <c r="T3152" i="1" s="1"/>
  <c r="P3153" i="1"/>
  <c r="T3153" i="1" s="1"/>
  <c r="P3154" i="1"/>
  <c r="T3154" i="1" s="1"/>
  <c r="P3155" i="1"/>
  <c r="T3155" i="1" s="1"/>
  <c r="P3156" i="1"/>
  <c r="T3156" i="1" s="1"/>
  <c r="P3157" i="1"/>
  <c r="T3157" i="1" s="1"/>
  <c r="P3158" i="1"/>
  <c r="T3158" i="1" s="1"/>
  <c r="P3159" i="1"/>
  <c r="T3159" i="1" s="1"/>
  <c r="P3160" i="1"/>
  <c r="T3160" i="1" s="1"/>
  <c r="P3161" i="1"/>
  <c r="T3161" i="1" s="1"/>
  <c r="P3162" i="1"/>
  <c r="T3162" i="1" s="1"/>
  <c r="P3163" i="1"/>
  <c r="T3163" i="1" s="1"/>
  <c r="P3164" i="1"/>
  <c r="T3164" i="1" s="1"/>
  <c r="P3165" i="1"/>
  <c r="T3165" i="1" s="1"/>
  <c r="P3166" i="1"/>
  <c r="T3166" i="1" s="1"/>
  <c r="P3167" i="1"/>
  <c r="T3167" i="1" s="1"/>
  <c r="P3168" i="1"/>
  <c r="T3168" i="1" s="1"/>
  <c r="P3169" i="1"/>
  <c r="T3169" i="1" s="1"/>
  <c r="P3170" i="1"/>
  <c r="T3170" i="1" s="1"/>
  <c r="P3171" i="1"/>
  <c r="T3171" i="1" s="1"/>
  <c r="P3172" i="1"/>
  <c r="T3172" i="1" s="1"/>
  <c r="P3173" i="1"/>
  <c r="T3173" i="1" s="1"/>
  <c r="P3174" i="1"/>
  <c r="T3174" i="1" s="1"/>
  <c r="P3175" i="1"/>
  <c r="T3175" i="1" s="1"/>
  <c r="P3176" i="1"/>
  <c r="T3176" i="1" s="1"/>
  <c r="P3177" i="1"/>
  <c r="T3177" i="1" s="1"/>
  <c r="P3178" i="1"/>
  <c r="T3178" i="1" s="1"/>
  <c r="P3179" i="1"/>
  <c r="T3179" i="1" s="1"/>
  <c r="P3180" i="1"/>
  <c r="T3180" i="1" s="1"/>
  <c r="P3181" i="1"/>
  <c r="T3181" i="1" s="1"/>
  <c r="P3182" i="1"/>
  <c r="T3182" i="1" s="1"/>
  <c r="P3183" i="1"/>
  <c r="T3183" i="1" s="1"/>
  <c r="P3184" i="1"/>
  <c r="T3184" i="1" s="1"/>
  <c r="P3185" i="1"/>
  <c r="T3185" i="1" s="1"/>
  <c r="P3186" i="1"/>
  <c r="T3186" i="1" s="1"/>
  <c r="P3187" i="1"/>
  <c r="T3187" i="1" s="1"/>
  <c r="P3188" i="1"/>
  <c r="T3188" i="1" s="1"/>
  <c r="P3189" i="1"/>
  <c r="T3189" i="1" s="1"/>
  <c r="P3190" i="1"/>
  <c r="T3190" i="1" s="1"/>
  <c r="P3191" i="1"/>
  <c r="T3191" i="1" s="1"/>
  <c r="P3192" i="1"/>
  <c r="T3192" i="1" s="1"/>
  <c r="P3193" i="1"/>
  <c r="T3193" i="1" s="1"/>
  <c r="P3194" i="1"/>
  <c r="T3194" i="1" s="1"/>
  <c r="P3195" i="1"/>
  <c r="T3195" i="1" s="1"/>
  <c r="P3196" i="1"/>
  <c r="T3196" i="1" s="1"/>
  <c r="P3197" i="1"/>
  <c r="T3197" i="1" s="1"/>
  <c r="P3198" i="1"/>
  <c r="T3198" i="1" s="1"/>
  <c r="P3199" i="1"/>
  <c r="T3199" i="1" s="1"/>
  <c r="P3200" i="1"/>
  <c r="T3200" i="1" s="1"/>
  <c r="P3201" i="1"/>
  <c r="T3201" i="1" s="1"/>
  <c r="P3202" i="1"/>
  <c r="T3202" i="1" s="1"/>
  <c r="P3203" i="1"/>
  <c r="T3203" i="1" s="1"/>
  <c r="P3204" i="1"/>
  <c r="T3204" i="1" s="1"/>
  <c r="P3205" i="1"/>
  <c r="T3205" i="1" s="1"/>
  <c r="P3206" i="1"/>
  <c r="T3206" i="1" s="1"/>
  <c r="P3207" i="1"/>
  <c r="T3207" i="1" s="1"/>
  <c r="P3208" i="1"/>
  <c r="T3208" i="1" s="1"/>
  <c r="P3209" i="1"/>
  <c r="T3209" i="1" s="1"/>
  <c r="P3210" i="1"/>
  <c r="T3210" i="1" s="1"/>
  <c r="P3211" i="1"/>
  <c r="T3211" i="1" s="1"/>
  <c r="P3212" i="1"/>
  <c r="T3212" i="1" s="1"/>
  <c r="P3213" i="1"/>
  <c r="T3213" i="1" s="1"/>
  <c r="P3214" i="1"/>
  <c r="T3214" i="1" s="1"/>
  <c r="P3215" i="1"/>
  <c r="T3215" i="1" s="1"/>
  <c r="P3216" i="1"/>
  <c r="T3216" i="1" s="1"/>
  <c r="P3217" i="1"/>
  <c r="T3217" i="1" s="1"/>
  <c r="P3218" i="1"/>
  <c r="T3218" i="1" s="1"/>
  <c r="P3219" i="1"/>
  <c r="T3219" i="1" s="1"/>
  <c r="P3220" i="1"/>
  <c r="T3220" i="1" s="1"/>
  <c r="P3221" i="1"/>
  <c r="T3221" i="1" s="1"/>
  <c r="P3222" i="1"/>
  <c r="T3222" i="1" s="1"/>
  <c r="P3223" i="1"/>
  <c r="T3223" i="1" s="1"/>
  <c r="P3224" i="1"/>
  <c r="T3224" i="1" s="1"/>
  <c r="P3225" i="1"/>
  <c r="T3225" i="1" s="1"/>
  <c r="P3226" i="1"/>
  <c r="T3226" i="1" s="1"/>
  <c r="P3227" i="1"/>
  <c r="T3227" i="1" s="1"/>
  <c r="P3228" i="1"/>
  <c r="T3228" i="1" s="1"/>
  <c r="P3229" i="1"/>
  <c r="T3229" i="1" s="1"/>
  <c r="P3230" i="1"/>
  <c r="T3230" i="1" s="1"/>
  <c r="P3231" i="1"/>
  <c r="T3231" i="1" s="1"/>
  <c r="P3232" i="1"/>
  <c r="T3232" i="1" s="1"/>
  <c r="P3233" i="1"/>
  <c r="T3233" i="1" s="1"/>
  <c r="P3234" i="1"/>
  <c r="T3234" i="1" s="1"/>
  <c r="P3235" i="1"/>
  <c r="T3235" i="1" s="1"/>
  <c r="P3236" i="1"/>
  <c r="T3236" i="1" s="1"/>
  <c r="P3237" i="1"/>
  <c r="T3237" i="1" s="1"/>
  <c r="P3238" i="1"/>
  <c r="T3238" i="1" s="1"/>
  <c r="P3239" i="1"/>
  <c r="T3239" i="1" s="1"/>
  <c r="P3240" i="1"/>
  <c r="T3240" i="1" s="1"/>
  <c r="P3241" i="1"/>
  <c r="T3241" i="1" s="1"/>
  <c r="P3242" i="1"/>
  <c r="T3242" i="1" s="1"/>
  <c r="P3243" i="1"/>
  <c r="T3243" i="1" s="1"/>
  <c r="P3244" i="1"/>
  <c r="T3244" i="1" s="1"/>
  <c r="P3245" i="1"/>
  <c r="T3245" i="1" s="1"/>
  <c r="P3246" i="1"/>
  <c r="T3246" i="1" s="1"/>
  <c r="P3247" i="1"/>
  <c r="T3247" i="1" s="1"/>
  <c r="P3248" i="1"/>
  <c r="T3248" i="1" s="1"/>
  <c r="P3249" i="1"/>
  <c r="T3249" i="1" s="1"/>
  <c r="P3250" i="1"/>
  <c r="T3250" i="1" s="1"/>
  <c r="P3251" i="1"/>
  <c r="T3251" i="1" s="1"/>
  <c r="P3252" i="1"/>
  <c r="T3252" i="1" s="1"/>
  <c r="P3253" i="1"/>
  <c r="T3253" i="1" s="1"/>
  <c r="P3254" i="1"/>
  <c r="T3254" i="1" s="1"/>
  <c r="P3255" i="1"/>
  <c r="T3255" i="1" s="1"/>
  <c r="P3256" i="1"/>
  <c r="T3256" i="1" s="1"/>
  <c r="P3257" i="1"/>
  <c r="T3257" i="1" s="1"/>
  <c r="P3258" i="1"/>
  <c r="T3258" i="1" s="1"/>
  <c r="P3259" i="1"/>
  <c r="T3259" i="1" s="1"/>
  <c r="P3260" i="1"/>
  <c r="T3260" i="1" s="1"/>
  <c r="P3261" i="1"/>
  <c r="T3261" i="1" s="1"/>
  <c r="P3262" i="1"/>
  <c r="T3262" i="1" s="1"/>
  <c r="P3263" i="1"/>
  <c r="T3263" i="1" s="1"/>
  <c r="P3264" i="1"/>
  <c r="T3264" i="1" s="1"/>
  <c r="P3265" i="1"/>
  <c r="T3265" i="1" s="1"/>
  <c r="P3266" i="1"/>
  <c r="T3266" i="1" s="1"/>
  <c r="P3267" i="1"/>
  <c r="T3267" i="1" s="1"/>
  <c r="P3268" i="1"/>
  <c r="T3268" i="1" s="1"/>
  <c r="P3269" i="1"/>
  <c r="T3269" i="1" s="1"/>
  <c r="P3270" i="1"/>
  <c r="T3270" i="1" s="1"/>
  <c r="P3271" i="1"/>
  <c r="T3271" i="1" s="1"/>
  <c r="P3272" i="1"/>
  <c r="T3272" i="1" s="1"/>
  <c r="P3273" i="1"/>
  <c r="T3273" i="1" s="1"/>
  <c r="P3274" i="1"/>
  <c r="T3274" i="1" s="1"/>
  <c r="P3275" i="1"/>
  <c r="T3275" i="1" s="1"/>
  <c r="P3276" i="1"/>
  <c r="T3276" i="1" s="1"/>
  <c r="P3277" i="1"/>
  <c r="T3277" i="1" s="1"/>
  <c r="P3278" i="1"/>
  <c r="T3278" i="1" s="1"/>
  <c r="P3279" i="1"/>
  <c r="T3279" i="1" s="1"/>
  <c r="P3280" i="1"/>
  <c r="T3280" i="1" s="1"/>
  <c r="P3281" i="1"/>
  <c r="T3281" i="1" s="1"/>
  <c r="P3282" i="1"/>
  <c r="T3282" i="1" s="1"/>
  <c r="P3283" i="1"/>
  <c r="T3283" i="1" s="1"/>
  <c r="P3284" i="1"/>
  <c r="T3284" i="1" s="1"/>
  <c r="P3285" i="1"/>
  <c r="T3285" i="1" s="1"/>
  <c r="P3286" i="1"/>
  <c r="T3286" i="1" s="1"/>
  <c r="P3287" i="1"/>
  <c r="T3287" i="1" s="1"/>
  <c r="P3288" i="1"/>
  <c r="T3288" i="1" s="1"/>
  <c r="P3289" i="1"/>
  <c r="T3289" i="1" s="1"/>
  <c r="P3290" i="1"/>
  <c r="T3290" i="1" s="1"/>
  <c r="P3291" i="1"/>
  <c r="T3291" i="1" s="1"/>
  <c r="P3292" i="1"/>
  <c r="T3292" i="1" s="1"/>
  <c r="P3293" i="1"/>
  <c r="T3293" i="1" s="1"/>
  <c r="P3294" i="1"/>
  <c r="T3294" i="1" s="1"/>
  <c r="P3295" i="1"/>
  <c r="T3295" i="1" s="1"/>
  <c r="P3296" i="1"/>
  <c r="T3296" i="1" s="1"/>
  <c r="P3297" i="1"/>
  <c r="T3297" i="1" s="1"/>
  <c r="P3298" i="1"/>
  <c r="T3298" i="1" s="1"/>
  <c r="P3299" i="1"/>
  <c r="T3299" i="1" s="1"/>
  <c r="P3300" i="1"/>
  <c r="T3300" i="1" s="1"/>
  <c r="P3301" i="1"/>
  <c r="T3301" i="1" s="1"/>
  <c r="P3302" i="1"/>
  <c r="T3302" i="1" s="1"/>
  <c r="P3303" i="1"/>
  <c r="T3303" i="1" s="1"/>
  <c r="P3304" i="1"/>
  <c r="T3304" i="1" s="1"/>
  <c r="P3305" i="1"/>
  <c r="T3305" i="1" s="1"/>
  <c r="P3306" i="1"/>
  <c r="T3306" i="1" s="1"/>
  <c r="P3307" i="1"/>
  <c r="T3307" i="1" s="1"/>
  <c r="P3308" i="1"/>
  <c r="T3308" i="1" s="1"/>
  <c r="P3309" i="1"/>
  <c r="T3309" i="1" s="1"/>
  <c r="P3310" i="1"/>
  <c r="T3310" i="1" s="1"/>
  <c r="P3311" i="1"/>
  <c r="T3311" i="1" s="1"/>
  <c r="P3312" i="1"/>
  <c r="T3312" i="1" s="1"/>
  <c r="P3313" i="1"/>
  <c r="T3313" i="1" s="1"/>
  <c r="P3314" i="1"/>
  <c r="T3314" i="1" s="1"/>
  <c r="P3315" i="1"/>
  <c r="T3315" i="1" s="1"/>
  <c r="P3316" i="1"/>
  <c r="T3316" i="1" s="1"/>
  <c r="P3317" i="1"/>
  <c r="T3317" i="1" s="1"/>
  <c r="P3318" i="1"/>
  <c r="T3318" i="1" s="1"/>
  <c r="P3319" i="1"/>
  <c r="T3319" i="1" s="1"/>
  <c r="P3320" i="1"/>
  <c r="T3320" i="1" s="1"/>
  <c r="P3321" i="1"/>
  <c r="T3321" i="1" s="1"/>
  <c r="P3322" i="1"/>
  <c r="T3322" i="1" s="1"/>
  <c r="P3323" i="1"/>
  <c r="T3323" i="1" s="1"/>
  <c r="P3324" i="1"/>
  <c r="T3324" i="1" s="1"/>
  <c r="P3325" i="1"/>
  <c r="T3325" i="1" s="1"/>
  <c r="P3326" i="1"/>
  <c r="T3326" i="1" s="1"/>
  <c r="P3327" i="1"/>
  <c r="T3327" i="1" s="1"/>
  <c r="P3328" i="1"/>
  <c r="T3328" i="1" s="1"/>
  <c r="P3329" i="1"/>
  <c r="T3329" i="1" s="1"/>
  <c r="P3330" i="1"/>
  <c r="T3330" i="1" s="1"/>
  <c r="P3331" i="1"/>
  <c r="T3331" i="1" s="1"/>
  <c r="P3332" i="1"/>
  <c r="T3332" i="1" s="1"/>
  <c r="P3333" i="1"/>
  <c r="T3333" i="1" s="1"/>
  <c r="P3334" i="1"/>
  <c r="T3334" i="1" s="1"/>
  <c r="P3335" i="1"/>
  <c r="T3335" i="1" s="1"/>
  <c r="P3336" i="1"/>
  <c r="T3336" i="1" s="1"/>
  <c r="P3337" i="1"/>
  <c r="T3337" i="1" s="1"/>
  <c r="P3338" i="1"/>
  <c r="T3338" i="1" s="1"/>
  <c r="P3339" i="1"/>
  <c r="T3339" i="1" s="1"/>
  <c r="P3340" i="1"/>
  <c r="T3340" i="1" s="1"/>
  <c r="P3341" i="1"/>
  <c r="T3341" i="1" s="1"/>
  <c r="P3342" i="1"/>
  <c r="T3342" i="1" s="1"/>
  <c r="P3343" i="1"/>
  <c r="T3343" i="1" s="1"/>
  <c r="P3344" i="1"/>
  <c r="T3344" i="1" s="1"/>
  <c r="P3345" i="1"/>
  <c r="T3345" i="1" s="1"/>
  <c r="P3346" i="1"/>
  <c r="T3346" i="1" s="1"/>
  <c r="P3347" i="1"/>
  <c r="T3347" i="1" s="1"/>
  <c r="P3348" i="1"/>
  <c r="T3348" i="1" s="1"/>
  <c r="P3349" i="1"/>
  <c r="T3349" i="1" s="1"/>
  <c r="P3350" i="1"/>
  <c r="T3350" i="1" s="1"/>
  <c r="P3351" i="1"/>
  <c r="T3351" i="1" s="1"/>
  <c r="P3352" i="1"/>
  <c r="T3352" i="1" s="1"/>
  <c r="P3353" i="1"/>
  <c r="T3353" i="1" s="1"/>
  <c r="P3354" i="1"/>
  <c r="T3354" i="1" s="1"/>
  <c r="P3355" i="1"/>
  <c r="T3355" i="1" s="1"/>
  <c r="P3356" i="1"/>
  <c r="T3356" i="1" s="1"/>
  <c r="P3357" i="1"/>
  <c r="T3357" i="1" s="1"/>
  <c r="P3358" i="1"/>
  <c r="T3358" i="1" s="1"/>
  <c r="P3359" i="1"/>
  <c r="T3359" i="1" s="1"/>
  <c r="P3360" i="1"/>
  <c r="T3360" i="1" s="1"/>
  <c r="P3361" i="1"/>
  <c r="T3361" i="1" s="1"/>
  <c r="P3362" i="1"/>
  <c r="T3362" i="1" s="1"/>
  <c r="P3363" i="1"/>
  <c r="T3363" i="1" s="1"/>
  <c r="P3364" i="1"/>
  <c r="T3364" i="1" s="1"/>
  <c r="P3365" i="1"/>
  <c r="T3365" i="1" s="1"/>
  <c r="P3366" i="1"/>
  <c r="T3366" i="1" s="1"/>
  <c r="P3367" i="1"/>
  <c r="T3367" i="1" s="1"/>
  <c r="P3368" i="1"/>
  <c r="T3368" i="1" s="1"/>
  <c r="P3369" i="1"/>
  <c r="T3369" i="1" s="1"/>
  <c r="P3370" i="1"/>
  <c r="T3370" i="1" s="1"/>
  <c r="P3371" i="1"/>
  <c r="T3371" i="1" s="1"/>
  <c r="P3372" i="1"/>
  <c r="T3372" i="1" s="1"/>
  <c r="P3373" i="1"/>
  <c r="T3373" i="1" s="1"/>
  <c r="P3374" i="1"/>
  <c r="T3374" i="1" s="1"/>
  <c r="P3375" i="1"/>
  <c r="T3375" i="1" s="1"/>
  <c r="P3376" i="1"/>
  <c r="T3376" i="1" s="1"/>
  <c r="P3377" i="1"/>
  <c r="T3377" i="1" s="1"/>
  <c r="P3378" i="1"/>
  <c r="T3378" i="1" s="1"/>
  <c r="P3379" i="1"/>
  <c r="T3379" i="1" s="1"/>
  <c r="P3380" i="1"/>
  <c r="T3380" i="1" s="1"/>
  <c r="P3381" i="1"/>
  <c r="T3381" i="1" s="1"/>
  <c r="P3382" i="1"/>
  <c r="T3382" i="1" s="1"/>
  <c r="P3383" i="1"/>
  <c r="T3383" i="1" s="1"/>
  <c r="P3384" i="1"/>
  <c r="T3384" i="1" s="1"/>
  <c r="P3385" i="1"/>
  <c r="T3385" i="1" s="1"/>
  <c r="P3386" i="1"/>
  <c r="T3386" i="1" s="1"/>
  <c r="P3387" i="1"/>
  <c r="T3387" i="1" s="1"/>
  <c r="P3388" i="1"/>
  <c r="T3388" i="1" s="1"/>
  <c r="P3389" i="1"/>
  <c r="T3389" i="1" s="1"/>
  <c r="P3390" i="1"/>
  <c r="T3390" i="1" s="1"/>
  <c r="P3391" i="1"/>
  <c r="T3391" i="1" s="1"/>
  <c r="P3392" i="1"/>
  <c r="T3392" i="1" s="1"/>
  <c r="P3393" i="1"/>
  <c r="T3393" i="1" s="1"/>
  <c r="P3394" i="1"/>
  <c r="T3394" i="1" s="1"/>
  <c r="P3395" i="1"/>
  <c r="T3395" i="1" s="1"/>
  <c r="P3396" i="1"/>
  <c r="T3396" i="1" s="1"/>
  <c r="P3397" i="1"/>
  <c r="T3397" i="1" s="1"/>
  <c r="P3398" i="1"/>
  <c r="T3398" i="1" s="1"/>
  <c r="P3399" i="1"/>
  <c r="T3399" i="1" s="1"/>
  <c r="P3400" i="1"/>
  <c r="T3400" i="1" s="1"/>
  <c r="P3401" i="1"/>
  <c r="T3401" i="1" s="1"/>
  <c r="P3402" i="1"/>
  <c r="T3402" i="1" s="1"/>
  <c r="P3403" i="1"/>
  <c r="T3403" i="1" s="1"/>
  <c r="P3404" i="1"/>
  <c r="T3404" i="1" s="1"/>
  <c r="P3405" i="1"/>
  <c r="T3405" i="1" s="1"/>
  <c r="P3406" i="1"/>
  <c r="T3406" i="1" s="1"/>
  <c r="P3407" i="1"/>
  <c r="T3407" i="1" s="1"/>
  <c r="P3408" i="1"/>
  <c r="T3408" i="1" s="1"/>
  <c r="P3409" i="1"/>
  <c r="T3409" i="1" s="1"/>
  <c r="P3410" i="1"/>
  <c r="T3410" i="1" s="1"/>
  <c r="P3411" i="1"/>
  <c r="T3411" i="1" s="1"/>
  <c r="P3412" i="1"/>
  <c r="T3412" i="1" s="1"/>
  <c r="P3413" i="1"/>
  <c r="T3413" i="1" s="1"/>
  <c r="P3414" i="1"/>
  <c r="T3414" i="1" s="1"/>
  <c r="P3415" i="1"/>
  <c r="T3415" i="1" s="1"/>
  <c r="P3416" i="1"/>
  <c r="T3416" i="1" s="1"/>
  <c r="P3417" i="1"/>
  <c r="T3417" i="1" s="1"/>
  <c r="P3418" i="1"/>
  <c r="T3418" i="1" s="1"/>
  <c r="P3419" i="1"/>
  <c r="T3419" i="1" s="1"/>
  <c r="P3420" i="1"/>
  <c r="T3420" i="1" s="1"/>
  <c r="P3421" i="1"/>
  <c r="T3421" i="1" s="1"/>
  <c r="P3422" i="1"/>
  <c r="T3422" i="1" s="1"/>
  <c r="P3423" i="1"/>
  <c r="T3423" i="1" s="1"/>
  <c r="P3424" i="1"/>
  <c r="T3424" i="1" s="1"/>
  <c r="P3425" i="1"/>
  <c r="T3425" i="1" s="1"/>
  <c r="P3426" i="1"/>
  <c r="T3426" i="1" s="1"/>
  <c r="P3427" i="1"/>
  <c r="T3427" i="1" s="1"/>
  <c r="P3428" i="1"/>
  <c r="T3428" i="1" s="1"/>
  <c r="P3429" i="1"/>
  <c r="T3429" i="1" s="1"/>
  <c r="P3430" i="1"/>
  <c r="T3430" i="1" s="1"/>
  <c r="P3431" i="1"/>
  <c r="T3431" i="1" s="1"/>
  <c r="P3432" i="1"/>
  <c r="T3432" i="1" s="1"/>
  <c r="P3433" i="1"/>
  <c r="T3433" i="1" s="1"/>
  <c r="P3434" i="1"/>
  <c r="T3434" i="1" s="1"/>
  <c r="P3435" i="1"/>
  <c r="T3435" i="1" s="1"/>
  <c r="P3436" i="1"/>
  <c r="T3436" i="1" s="1"/>
  <c r="P3437" i="1"/>
  <c r="T3437" i="1" s="1"/>
  <c r="P3438" i="1"/>
  <c r="T3438" i="1" s="1"/>
  <c r="P3439" i="1"/>
  <c r="T3439" i="1" s="1"/>
  <c r="P3440" i="1"/>
  <c r="T3440" i="1" s="1"/>
  <c r="P3441" i="1"/>
  <c r="T3441" i="1" s="1"/>
  <c r="P3442" i="1"/>
  <c r="T3442" i="1" s="1"/>
  <c r="P3443" i="1"/>
  <c r="T3443" i="1" s="1"/>
  <c r="P3444" i="1"/>
  <c r="T3444" i="1" s="1"/>
  <c r="P3445" i="1"/>
  <c r="T3445" i="1" s="1"/>
  <c r="P3446" i="1"/>
  <c r="T3446" i="1" s="1"/>
  <c r="P3447" i="1"/>
  <c r="T3447" i="1" s="1"/>
  <c r="P3448" i="1"/>
  <c r="T3448" i="1" s="1"/>
  <c r="P3449" i="1"/>
  <c r="T3449" i="1" s="1"/>
  <c r="P3450" i="1"/>
  <c r="T3450" i="1" s="1"/>
  <c r="P3451" i="1"/>
  <c r="T3451" i="1" s="1"/>
  <c r="P3452" i="1"/>
  <c r="T3452" i="1" s="1"/>
  <c r="P3453" i="1"/>
  <c r="T3453" i="1" s="1"/>
  <c r="P3454" i="1"/>
  <c r="T3454" i="1" s="1"/>
  <c r="P3455" i="1"/>
  <c r="T3455" i="1" s="1"/>
  <c r="P3456" i="1"/>
  <c r="T3456" i="1" s="1"/>
  <c r="P3457" i="1"/>
  <c r="T3457" i="1" s="1"/>
  <c r="P3458" i="1"/>
  <c r="T3458" i="1" s="1"/>
  <c r="P3459" i="1"/>
  <c r="T3459" i="1" s="1"/>
  <c r="P3460" i="1"/>
  <c r="T3460" i="1" s="1"/>
  <c r="P3461" i="1"/>
  <c r="T3461" i="1" s="1"/>
  <c r="P3462" i="1"/>
  <c r="T3462" i="1" s="1"/>
  <c r="P3463" i="1"/>
  <c r="T3463" i="1" s="1"/>
  <c r="P3464" i="1"/>
  <c r="T3464" i="1" s="1"/>
  <c r="P3465" i="1"/>
  <c r="T3465" i="1" s="1"/>
  <c r="P3466" i="1"/>
  <c r="T3466" i="1" s="1"/>
  <c r="P3467" i="1"/>
  <c r="T3467" i="1" s="1"/>
  <c r="P3468" i="1"/>
  <c r="T3468" i="1" s="1"/>
  <c r="P3469" i="1"/>
  <c r="T3469" i="1" s="1"/>
  <c r="P3470" i="1"/>
  <c r="T3470" i="1" s="1"/>
  <c r="P3471" i="1"/>
  <c r="T3471" i="1" s="1"/>
  <c r="P3472" i="1"/>
  <c r="T3472" i="1" s="1"/>
  <c r="P3473" i="1"/>
  <c r="T3473" i="1" s="1"/>
  <c r="P3474" i="1"/>
  <c r="T3474" i="1" s="1"/>
  <c r="P3475" i="1"/>
  <c r="T3475" i="1" s="1"/>
  <c r="P3476" i="1"/>
  <c r="T3476" i="1" s="1"/>
  <c r="P3477" i="1"/>
  <c r="T3477" i="1" s="1"/>
  <c r="P3478" i="1"/>
  <c r="T3478" i="1" s="1"/>
  <c r="P3479" i="1"/>
  <c r="T3479" i="1" s="1"/>
  <c r="P3480" i="1"/>
  <c r="T3480" i="1" s="1"/>
  <c r="P3481" i="1"/>
  <c r="T3481" i="1" s="1"/>
  <c r="P3482" i="1"/>
  <c r="T3482" i="1" s="1"/>
  <c r="P3483" i="1"/>
  <c r="T3483" i="1" s="1"/>
  <c r="P3484" i="1"/>
  <c r="T3484" i="1" s="1"/>
  <c r="P3485" i="1"/>
  <c r="T3485" i="1" s="1"/>
  <c r="P3486" i="1"/>
  <c r="T3486" i="1" s="1"/>
  <c r="P3487" i="1"/>
  <c r="T3487" i="1" s="1"/>
  <c r="P3488" i="1"/>
  <c r="T3488" i="1" s="1"/>
  <c r="P3489" i="1"/>
  <c r="T3489" i="1" s="1"/>
  <c r="P3490" i="1"/>
  <c r="T3490" i="1" s="1"/>
  <c r="P3491" i="1"/>
  <c r="T3491" i="1" s="1"/>
  <c r="P3492" i="1"/>
  <c r="T3492" i="1" s="1"/>
  <c r="P3493" i="1"/>
  <c r="T3493" i="1" s="1"/>
  <c r="P3494" i="1"/>
  <c r="T3494" i="1" s="1"/>
  <c r="P3495" i="1"/>
  <c r="T3495" i="1" s="1"/>
  <c r="P3496" i="1"/>
  <c r="T3496" i="1" s="1"/>
  <c r="P3497" i="1"/>
  <c r="T3497" i="1" s="1"/>
  <c r="P3498" i="1"/>
  <c r="T3498" i="1" s="1"/>
  <c r="P3499" i="1"/>
  <c r="T3499" i="1" s="1"/>
  <c r="P3500" i="1"/>
  <c r="T3500" i="1" s="1"/>
  <c r="P3501" i="1"/>
  <c r="T3501" i="1" s="1"/>
  <c r="P3502" i="1"/>
  <c r="T3502" i="1" s="1"/>
  <c r="P3503" i="1"/>
  <c r="T3503" i="1" s="1"/>
  <c r="P3504" i="1"/>
  <c r="T3504" i="1" s="1"/>
  <c r="P3505" i="1"/>
  <c r="T3505" i="1" s="1"/>
  <c r="P3506" i="1"/>
  <c r="T3506" i="1" s="1"/>
  <c r="P3507" i="1"/>
  <c r="T3507" i="1" s="1"/>
  <c r="P3508" i="1"/>
  <c r="T3508" i="1" s="1"/>
  <c r="P3509" i="1"/>
  <c r="T3509" i="1" s="1"/>
  <c r="P3510" i="1"/>
  <c r="T3510" i="1" s="1"/>
  <c r="P3511" i="1"/>
  <c r="T3511" i="1" s="1"/>
  <c r="P3512" i="1"/>
  <c r="T3512" i="1" s="1"/>
  <c r="P3513" i="1"/>
  <c r="T3513" i="1" s="1"/>
  <c r="P3514" i="1"/>
  <c r="T3514" i="1" s="1"/>
  <c r="P3515" i="1"/>
  <c r="T3515" i="1" s="1"/>
  <c r="P3516" i="1"/>
  <c r="T3516" i="1" s="1"/>
  <c r="P3517" i="1"/>
  <c r="T3517" i="1" s="1"/>
  <c r="P3518" i="1"/>
  <c r="T3518" i="1" s="1"/>
  <c r="P3519" i="1"/>
  <c r="T3519" i="1" s="1"/>
  <c r="P3520" i="1"/>
  <c r="T3520" i="1" s="1"/>
  <c r="P3521" i="1"/>
  <c r="T3521" i="1" s="1"/>
  <c r="P3522" i="1"/>
  <c r="T3522" i="1" s="1"/>
  <c r="P3523" i="1"/>
  <c r="T3523" i="1" s="1"/>
  <c r="P3524" i="1"/>
  <c r="T3524" i="1" s="1"/>
  <c r="P3525" i="1"/>
  <c r="T3525" i="1" s="1"/>
  <c r="P3526" i="1"/>
  <c r="T3526" i="1" s="1"/>
  <c r="P3527" i="1"/>
  <c r="T3527" i="1" s="1"/>
  <c r="P3528" i="1"/>
  <c r="T3528" i="1" s="1"/>
  <c r="P3529" i="1"/>
  <c r="T3529" i="1" s="1"/>
  <c r="P3530" i="1"/>
  <c r="T3530" i="1" s="1"/>
  <c r="P3531" i="1"/>
  <c r="T3531" i="1" s="1"/>
  <c r="P3532" i="1"/>
  <c r="T3532" i="1" s="1"/>
  <c r="P3533" i="1"/>
  <c r="T3533" i="1" s="1"/>
  <c r="P3534" i="1"/>
  <c r="T3534" i="1" s="1"/>
  <c r="P3535" i="1"/>
  <c r="T3535" i="1" s="1"/>
  <c r="P3536" i="1"/>
  <c r="T3536" i="1" s="1"/>
  <c r="P3537" i="1"/>
  <c r="T3537" i="1" s="1"/>
  <c r="P3538" i="1"/>
  <c r="T3538" i="1" s="1"/>
  <c r="P3539" i="1"/>
  <c r="T3539" i="1" s="1"/>
  <c r="P3540" i="1"/>
  <c r="T3540" i="1" s="1"/>
  <c r="P3541" i="1"/>
  <c r="T3541" i="1" s="1"/>
  <c r="P3542" i="1"/>
  <c r="T3542" i="1" s="1"/>
  <c r="P3543" i="1"/>
  <c r="T3543" i="1" s="1"/>
  <c r="P3544" i="1"/>
  <c r="T3544" i="1" s="1"/>
  <c r="P3545" i="1"/>
  <c r="T3545" i="1" s="1"/>
  <c r="P3546" i="1"/>
  <c r="T3546" i="1" s="1"/>
  <c r="P3547" i="1"/>
  <c r="T3547" i="1" s="1"/>
  <c r="P3548" i="1"/>
  <c r="T3548" i="1" s="1"/>
  <c r="P3549" i="1"/>
  <c r="T3549" i="1" s="1"/>
  <c r="P3550" i="1"/>
  <c r="T3550" i="1" s="1"/>
  <c r="P3551" i="1"/>
  <c r="T3551" i="1" s="1"/>
  <c r="P3552" i="1"/>
  <c r="T3552" i="1" s="1"/>
  <c r="P3553" i="1"/>
  <c r="T3553" i="1" s="1"/>
  <c r="P3554" i="1"/>
  <c r="T3554" i="1" s="1"/>
  <c r="P3555" i="1"/>
  <c r="T3555" i="1" s="1"/>
  <c r="P3556" i="1"/>
  <c r="T3556" i="1" s="1"/>
  <c r="P3557" i="1"/>
  <c r="T3557" i="1" s="1"/>
  <c r="P3558" i="1"/>
  <c r="T3558" i="1" s="1"/>
  <c r="P3559" i="1"/>
  <c r="T3559" i="1" s="1"/>
  <c r="P3560" i="1"/>
  <c r="T3560" i="1" s="1"/>
  <c r="P3561" i="1"/>
  <c r="T3561" i="1" s="1"/>
  <c r="P3562" i="1"/>
  <c r="T3562" i="1" s="1"/>
  <c r="P3563" i="1"/>
  <c r="T3563" i="1" s="1"/>
  <c r="P3564" i="1"/>
  <c r="T3564" i="1" s="1"/>
  <c r="P3565" i="1"/>
  <c r="T3565" i="1" s="1"/>
  <c r="P3566" i="1"/>
  <c r="T3566" i="1" s="1"/>
  <c r="P3567" i="1"/>
  <c r="T3567" i="1" s="1"/>
  <c r="P3568" i="1"/>
  <c r="T3568" i="1" s="1"/>
  <c r="P3569" i="1"/>
  <c r="T3569" i="1" s="1"/>
  <c r="P3570" i="1"/>
  <c r="T3570" i="1" s="1"/>
  <c r="P3571" i="1"/>
  <c r="T3571" i="1" s="1"/>
  <c r="P3572" i="1"/>
  <c r="T3572" i="1" s="1"/>
  <c r="P3573" i="1"/>
  <c r="T3573" i="1" s="1"/>
  <c r="P3574" i="1"/>
  <c r="T3574" i="1" s="1"/>
  <c r="P3575" i="1"/>
  <c r="T3575" i="1" s="1"/>
  <c r="P3576" i="1"/>
  <c r="T3576" i="1" s="1"/>
  <c r="P3577" i="1"/>
  <c r="T3577" i="1" s="1"/>
  <c r="P3578" i="1"/>
  <c r="T3578" i="1" s="1"/>
  <c r="P3579" i="1"/>
  <c r="T3579" i="1" s="1"/>
  <c r="P3580" i="1"/>
  <c r="T3580" i="1" s="1"/>
  <c r="P3581" i="1"/>
  <c r="T3581" i="1" s="1"/>
  <c r="P3582" i="1"/>
  <c r="T3582" i="1" s="1"/>
  <c r="P3583" i="1"/>
  <c r="T3583" i="1" s="1"/>
  <c r="P3584" i="1"/>
  <c r="T3584" i="1" s="1"/>
  <c r="P3585" i="1"/>
  <c r="T3585" i="1" s="1"/>
  <c r="P3586" i="1"/>
  <c r="T3586" i="1" s="1"/>
  <c r="P3587" i="1"/>
  <c r="T3587" i="1" s="1"/>
  <c r="P3588" i="1"/>
  <c r="T3588" i="1" s="1"/>
  <c r="P3589" i="1"/>
  <c r="T3589" i="1" s="1"/>
  <c r="P3590" i="1"/>
  <c r="T3590" i="1" s="1"/>
  <c r="P3591" i="1"/>
  <c r="T3591" i="1" s="1"/>
  <c r="P3592" i="1"/>
  <c r="T3592" i="1" s="1"/>
  <c r="P3593" i="1"/>
  <c r="T3593" i="1" s="1"/>
  <c r="P3594" i="1"/>
  <c r="T3594" i="1" s="1"/>
  <c r="P3595" i="1"/>
  <c r="T3595" i="1" s="1"/>
  <c r="P3596" i="1"/>
  <c r="T3596" i="1" s="1"/>
  <c r="P3597" i="1"/>
  <c r="T3597" i="1" s="1"/>
  <c r="P3598" i="1"/>
  <c r="T3598" i="1" s="1"/>
  <c r="P3599" i="1"/>
  <c r="T3599" i="1" s="1"/>
  <c r="P3600" i="1"/>
  <c r="T3600" i="1" s="1"/>
  <c r="P3601" i="1"/>
  <c r="T3601" i="1" s="1"/>
  <c r="P3602" i="1"/>
  <c r="T3602" i="1" s="1"/>
  <c r="P3603" i="1"/>
  <c r="T3603" i="1" s="1"/>
  <c r="P3604" i="1"/>
  <c r="T3604" i="1" s="1"/>
  <c r="P3605" i="1"/>
  <c r="T3605" i="1" s="1"/>
  <c r="P3606" i="1"/>
  <c r="T3606" i="1" s="1"/>
  <c r="P3607" i="1"/>
  <c r="T3607" i="1" s="1"/>
  <c r="P3608" i="1"/>
  <c r="T3608" i="1" s="1"/>
  <c r="P3609" i="1"/>
  <c r="T3609" i="1" s="1"/>
  <c r="P3610" i="1"/>
  <c r="T3610" i="1" s="1"/>
  <c r="P3611" i="1"/>
  <c r="T3611" i="1" s="1"/>
  <c r="P3612" i="1"/>
  <c r="T3612" i="1" s="1"/>
  <c r="P3613" i="1"/>
  <c r="T3613" i="1" s="1"/>
  <c r="P3614" i="1"/>
  <c r="T3614" i="1" s="1"/>
  <c r="P3615" i="1"/>
  <c r="T3615" i="1" s="1"/>
  <c r="P3616" i="1"/>
  <c r="T3616" i="1" s="1"/>
  <c r="P3617" i="1"/>
  <c r="T3617" i="1" s="1"/>
  <c r="P3618" i="1"/>
  <c r="T3618" i="1" s="1"/>
  <c r="P3619" i="1"/>
  <c r="T3619" i="1" s="1"/>
  <c r="P3620" i="1"/>
  <c r="T3620" i="1" s="1"/>
  <c r="P3621" i="1"/>
  <c r="T3621" i="1" s="1"/>
  <c r="P3622" i="1"/>
  <c r="T3622" i="1" s="1"/>
  <c r="P3623" i="1"/>
  <c r="T3623" i="1" s="1"/>
  <c r="P3624" i="1"/>
  <c r="T3624" i="1" s="1"/>
  <c r="P3625" i="1"/>
  <c r="T3625" i="1" s="1"/>
  <c r="P3626" i="1"/>
  <c r="T3626" i="1" s="1"/>
  <c r="P3627" i="1"/>
  <c r="T3627" i="1" s="1"/>
  <c r="P3628" i="1"/>
  <c r="T3628" i="1" s="1"/>
  <c r="P3629" i="1"/>
  <c r="T3629" i="1" s="1"/>
  <c r="P3630" i="1"/>
  <c r="T3630" i="1" s="1"/>
  <c r="P3631" i="1"/>
  <c r="T3631" i="1" s="1"/>
  <c r="P3632" i="1"/>
  <c r="T3632" i="1" s="1"/>
  <c r="P3633" i="1"/>
  <c r="T3633" i="1" s="1"/>
  <c r="P3634" i="1"/>
  <c r="T3634" i="1" s="1"/>
  <c r="P3635" i="1"/>
  <c r="T3635" i="1" s="1"/>
  <c r="P3636" i="1"/>
  <c r="T3636" i="1" s="1"/>
  <c r="P3637" i="1"/>
  <c r="T3637" i="1" s="1"/>
  <c r="P3638" i="1"/>
  <c r="T3638" i="1" s="1"/>
  <c r="P3639" i="1"/>
  <c r="T3639" i="1" s="1"/>
  <c r="P3640" i="1"/>
  <c r="T3640" i="1" s="1"/>
  <c r="P3641" i="1"/>
  <c r="T3641" i="1" s="1"/>
  <c r="P3642" i="1"/>
  <c r="T3642" i="1" s="1"/>
  <c r="P3643" i="1"/>
  <c r="T3643" i="1" s="1"/>
  <c r="P3644" i="1"/>
  <c r="T3644" i="1" s="1"/>
  <c r="P3645" i="1"/>
  <c r="T3645" i="1" s="1"/>
  <c r="P3646" i="1"/>
  <c r="T3646" i="1" s="1"/>
  <c r="P3647" i="1"/>
  <c r="T3647" i="1" s="1"/>
  <c r="P3648" i="1"/>
  <c r="T3648" i="1" s="1"/>
  <c r="P3649" i="1"/>
  <c r="T3649" i="1" s="1"/>
  <c r="P3650" i="1"/>
  <c r="T3650" i="1" s="1"/>
  <c r="P3651" i="1"/>
  <c r="T3651" i="1" s="1"/>
  <c r="P3652" i="1"/>
  <c r="T3652" i="1" s="1"/>
  <c r="P3653" i="1"/>
  <c r="T3653" i="1" s="1"/>
  <c r="P3654" i="1"/>
  <c r="T3654" i="1" s="1"/>
  <c r="P3655" i="1"/>
  <c r="T3655" i="1" s="1"/>
  <c r="P3656" i="1"/>
  <c r="T3656" i="1" s="1"/>
  <c r="P3657" i="1"/>
  <c r="T3657" i="1" s="1"/>
  <c r="P3658" i="1"/>
  <c r="T3658" i="1" s="1"/>
  <c r="P3659" i="1"/>
  <c r="T3659" i="1" s="1"/>
  <c r="P3660" i="1"/>
  <c r="T3660" i="1" s="1"/>
  <c r="P3661" i="1"/>
  <c r="T3661" i="1" s="1"/>
  <c r="P3662" i="1"/>
  <c r="T3662" i="1" s="1"/>
  <c r="P3663" i="1"/>
  <c r="T3663" i="1" s="1"/>
  <c r="P3664" i="1"/>
  <c r="T3664" i="1" s="1"/>
  <c r="P3665" i="1"/>
  <c r="T3665" i="1" s="1"/>
  <c r="P3666" i="1"/>
  <c r="T3666" i="1" s="1"/>
  <c r="P3667" i="1"/>
  <c r="T3667" i="1" s="1"/>
  <c r="P3668" i="1"/>
  <c r="T3668" i="1" s="1"/>
  <c r="P3669" i="1"/>
  <c r="T3669" i="1" s="1"/>
  <c r="P3670" i="1"/>
  <c r="T3670" i="1" s="1"/>
  <c r="P3671" i="1"/>
  <c r="T3671" i="1" s="1"/>
  <c r="P3672" i="1"/>
  <c r="T3672" i="1" s="1"/>
  <c r="P3673" i="1"/>
  <c r="T3673" i="1" s="1"/>
  <c r="P3674" i="1"/>
  <c r="T3674" i="1" s="1"/>
  <c r="P3675" i="1"/>
  <c r="T3675" i="1" s="1"/>
  <c r="P3676" i="1"/>
  <c r="T3676" i="1" s="1"/>
  <c r="P3677" i="1"/>
  <c r="T3677" i="1" s="1"/>
  <c r="P3678" i="1"/>
  <c r="T3678" i="1" s="1"/>
  <c r="P3679" i="1"/>
  <c r="T3679" i="1" s="1"/>
  <c r="P3680" i="1"/>
  <c r="T3680" i="1" s="1"/>
  <c r="P3681" i="1"/>
  <c r="T3681" i="1" s="1"/>
  <c r="P3682" i="1"/>
  <c r="T3682" i="1" s="1"/>
  <c r="P3683" i="1"/>
  <c r="T3683" i="1" s="1"/>
  <c r="P3684" i="1"/>
  <c r="T3684" i="1" s="1"/>
  <c r="P3685" i="1"/>
  <c r="T3685" i="1" s="1"/>
  <c r="P3686" i="1"/>
  <c r="T3686" i="1" s="1"/>
  <c r="P3687" i="1"/>
  <c r="T3687" i="1" s="1"/>
  <c r="P3688" i="1"/>
  <c r="T3688" i="1" s="1"/>
  <c r="P3689" i="1"/>
  <c r="T3689" i="1" s="1"/>
  <c r="P3690" i="1"/>
  <c r="T3690" i="1" s="1"/>
  <c r="P3691" i="1"/>
  <c r="T3691" i="1" s="1"/>
  <c r="P3692" i="1"/>
  <c r="T3692" i="1" s="1"/>
  <c r="P3693" i="1"/>
  <c r="T3693" i="1" s="1"/>
  <c r="P3694" i="1"/>
  <c r="T3694" i="1" s="1"/>
  <c r="P3695" i="1"/>
  <c r="T3695" i="1" s="1"/>
  <c r="P3696" i="1"/>
  <c r="T3696" i="1" s="1"/>
  <c r="P3697" i="1"/>
  <c r="T3697" i="1" s="1"/>
  <c r="P3698" i="1"/>
  <c r="T3698" i="1" s="1"/>
  <c r="P3699" i="1"/>
  <c r="T3699" i="1" s="1"/>
  <c r="P3700" i="1"/>
  <c r="T3700" i="1" s="1"/>
  <c r="P3701" i="1"/>
  <c r="T3701" i="1" s="1"/>
  <c r="P3702" i="1"/>
  <c r="T3702" i="1" s="1"/>
  <c r="P3703" i="1"/>
  <c r="T3703" i="1" s="1"/>
  <c r="P3704" i="1"/>
  <c r="T3704" i="1" s="1"/>
  <c r="P3705" i="1"/>
  <c r="T3705" i="1" s="1"/>
  <c r="P3706" i="1"/>
  <c r="T3706" i="1" s="1"/>
  <c r="P3707" i="1"/>
  <c r="T3707" i="1" s="1"/>
  <c r="P3708" i="1"/>
  <c r="T3708" i="1" s="1"/>
  <c r="P3709" i="1"/>
  <c r="T3709" i="1" s="1"/>
  <c r="P3710" i="1"/>
  <c r="T3710" i="1" s="1"/>
  <c r="P3711" i="1"/>
  <c r="T3711" i="1" s="1"/>
  <c r="P3712" i="1"/>
  <c r="T3712" i="1" s="1"/>
  <c r="P3713" i="1"/>
  <c r="T3713" i="1" s="1"/>
  <c r="P3714" i="1"/>
  <c r="T3714" i="1" s="1"/>
  <c r="P3715" i="1"/>
  <c r="T3715" i="1" s="1"/>
  <c r="P3716" i="1"/>
  <c r="T3716" i="1" s="1"/>
  <c r="P3717" i="1"/>
  <c r="T3717" i="1" s="1"/>
  <c r="P3718" i="1"/>
  <c r="T3718" i="1" s="1"/>
  <c r="P3719" i="1"/>
  <c r="T3719" i="1" s="1"/>
  <c r="P3720" i="1"/>
  <c r="T3720" i="1" s="1"/>
  <c r="P3721" i="1"/>
  <c r="T3721" i="1" s="1"/>
  <c r="P3722" i="1"/>
  <c r="T3722" i="1" s="1"/>
  <c r="P3723" i="1"/>
  <c r="T3723" i="1" s="1"/>
  <c r="P3724" i="1"/>
  <c r="T3724" i="1" s="1"/>
  <c r="P3725" i="1"/>
  <c r="T3725" i="1" s="1"/>
  <c r="P3726" i="1"/>
  <c r="T3726" i="1" s="1"/>
  <c r="P3727" i="1"/>
  <c r="T3727" i="1" s="1"/>
  <c r="P3728" i="1"/>
  <c r="T3728" i="1" s="1"/>
  <c r="P3729" i="1"/>
  <c r="T3729" i="1" s="1"/>
  <c r="P3730" i="1"/>
  <c r="T3730" i="1" s="1"/>
  <c r="P3731" i="1"/>
  <c r="T3731" i="1" s="1"/>
  <c r="P3732" i="1"/>
  <c r="T3732" i="1" s="1"/>
  <c r="P3733" i="1"/>
  <c r="T3733" i="1" s="1"/>
  <c r="P3734" i="1"/>
  <c r="T3734" i="1" s="1"/>
  <c r="P3735" i="1"/>
  <c r="T3735" i="1" s="1"/>
  <c r="P3736" i="1"/>
  <c r="T3736" i="1" s="1"/>
  <c r="P3737" i="1"/>
  <c r="T3737" i="1" s="1"/>
  <c r="P3738" i="1"/>
  <c r="T3738" i="1" s="1"/>
  <c r="P3739" i="1"/>
  <c r="T3739" i="1" s="1"/>
  <c r="P3740" i="1"/>
  <c r="T3740" i="1" s="1"/>
  <c r="P3741" i="1"/>
  <c r="T3741" i="1" s="1"/>
  <c r="P3742" i="1"/>
  <c r="T3742" i="1" s="1"/>
  <c r="P3743" i="1"/>
  <c r="T3743" i="1" s="1"/>
  <c r="P3744" i="1"/>
  <c r="T3744" i="1" s="1"/>
  <c r="P3745" i="1"/>
  <c r="T3745" i="1" s="1"/>
  <c r="P3746" i="1"/>
  <c r="T3746" i="1" s="1"/>
  <c r="P3747" i="1"/>
  <c r="T3747" i="1" s="1"/>
  <c r="P3748" i="1"/>
  <c r="T3748" i="1" s="1"/>
  <c r="P3749" i="1"/>
  <c r="T3749" i="1" s="1"/>
  <c r="P3750" i="1"/>
  <c r="T3750" i="1" s="1"/>
  <c r="P3751" i="1"/>
  <c r="T3751" i="1" s="1"/>
  <c r="P3752" i="1"/>
  <c r="T3752" i="1" s="1"/>
  <c r="P3753" i="1"/>
  <c r="T3753" i="1" s="1"/>
  <c r="P3754" i="1"/>
  <c r="T3754" i="1" s="1"/>
  <c r="P3755" i="1"/>
  <c r="T3755" i="1" s="1"/>
  <c r="P3756" i="1"/>
  <c r="T3756" i="1" s="1"/>
  <c r="P3757" i="1"/>
  <c r="T3757" i="1" s="1"/>
  <c r="P3758" i="1"/>
  <c r="T3758" i="1" s="1"/>
  <c r="P3759" i="1"/>
  <c r="T3759" i="1" s="1"/>
  <c r="P3760" i="1"/>
  <c r="T3760" i="1" s="1"/>
  <c r="P3761" i="1"/>
  <c r="T3761" i="1" s="1"/>
  <c r="P3762" i="1"/>
  <c r="T3762" i="1" s="1"/>
  <c r="P3763" i="1"/>
  <c r="T3763" i="1" s="1"/>
  <c r="P3764" i="1"/>
  <c r="T3764" i="1" s="1"/>
  <c r="P3765" i="1"/>
  <c r="T3765" i="1" s="1"/>
  <c r="P3766" i="1"/>
  <c r="T3766" i="1" s="1"/>
  <c r="P3767" i="1"/>
  <c r="T3767" i="1" s="1"/>
  <c r="P3768" i="1"/>
  <c r="T3768" i="1" s="1"/>
  <c r="P3769" i="1"/>
  <c r="T3769" i="1" s="1"/>
  <c r="P3770" i="1"/>
  <c r="T3770" i="1" s="1"/>
  <c r="P3771" i="1"/>
  <c r="T3771" i="1" s="1"/>
  <c r="P3772" i="1"/>
  <c r="T3772" i="1" s="1"/>
  <c r="P3773" i="1"/>
  <c r="T3773" i="1" s="1"/>
  <c r="P3774" i="1"/>
  <c r="T3774" i="1" s="1"/>
  <c r="P3775" i="1"/>
  <c r="T3775" i="1" s="1"/>
  <c r="P3776" i="1"/>
  <c r="T3776" i="1" s="1"/>
  <c r="P3777" i="1"/>
  <c r="T3777" i="1" s="1"/>
  <c r="P3778" i="1"/>
  <c r="T3778" i="1" s="1"/>
  <c r="P3779" i="1"/>
  <c r="T3779" i="1" s="1"/>
  <c r="P3780" i="1"/>
  <c r="T3780" i="1" s="1"/>
  <c r="P3781" i="1"/>
  <c r="T3781" i="1" s="1"/>
  <c r="P3782" i="1"/>
  <c r="T3782" i="1" s="1"/>
  <c r="P3783" i="1"/>
  <c r="T3783" i="1" s="1"/>
  <c r="P3784" i="1"/>
  <c r="T3784" i="1" s="1"/>
  <c r="P3785" i="1"/>
  <c r="T3785" i="1" s="1"/>
  <c r="P3786" i="1"/>
  <c r="T3786" i="1" s="1"/>
  <c r="P3787" i="1"/>
  <c r="T3787" i="1" s="1"/>
  <c r="P3788" i="1"/>
  <c r="T3788" i="1" s="1"/>
  <c r="P3789" i="1"/>
  <c r="T3789" i="1" s="1"/>
  <c r="P3790" i="1"/>
  <c r="T3790" i="1" s="1"/>
  <c r="P3791" i="1"/>
  <c r="T3791" i="1" s="1"/>
  <c r="P3792" i="1"/>
  <c r="T3792" i="1" s="1"/>
  <c r="P3793" i="1"/>
  <c r="T3793" i="1" s="1"/>
  <c r="P3794" i="1"/>
  <c r="T3794" i="1" s="1"/>
  <c r="P3795" i="1"/>
  <c r="T3795" i="1" s="1"/>
  <c r="P3796" i="1"/>
  <c r="T3796" i="1" s="1"/>
  <c r="P3797" i="1"/>
  <c r="T3797" i="1" s="1"/>
  <c r="P3798" i="1"/>
  <c r="T3798" i="1" s="1"/>
  <c r="P3799" i="1"/>
  <c r="T3799" i="1" s="1"/>
  <c r="P3800" i="1"/>
  <c r="T3800" i="1" s="1"/>
  <c r="P3801" i="1"/>
  <c r="T3801" i="1" s="1"/>
  <c r="P3802" i="1"/>
  <c r="T3802" i="1" s="1"/>
  <c r="P3803" i="1"/>
  <c r="T3803" i="1" s="1"/>
  <c r="P3804" i="1"/>
  <c r="T3804" i="1" s="1"/>
  <c r="P3805" i="1"/>
  <c r="T3805" i="1" s="1"/>
  <c r="P3806" i="1"/>
  <c r="T3806" i="1" s="1"/>
  <c r="P3807" i="1"/>
  <c r="T3807" i="1" s="1"/>
  <c r="P3808" i="1"/>
  <c r="T3808" i="1" s="1"/>
  <c r="P3809" i="1"/>
  <c r="T3809" i="1" s="1"/>
  <c r="P3810" i="1"/>
  <c r="T3810" i="1" s="1"/>
  <c r="P3811" i="1"/>
  <c r="T3811" i="1" s="1"/>
  <c r="P3812" i="1"/>
  <c r="T3812" i="1" s="1"/>
  <c r="P3813" i="1"/>
  <c r="T3813" i="1" s="1"/>
  <c r="P3814" i="1"/>
  <c r="T3814" i="1" s="1"/>
  <c r="P3815" i="1"/>
  <c r="T3815" i="1" s="1"/>
  <c r="P3816" i="1"/>
  <c r="T3816" i="1" s="1"/>
  <c r="P3817" i="1"/>
  <c r="T3817" i="1" s="1"/>
  <c r="P3818" i="1"/>
  <c r="T3818" i="1" s="1"/>
  <c r="P3819" i="1"/>
  <c r="T3819" i="1" s="1"/>
  <c r="P3820" i="1"/>
  <c r="T3820" i="1" s="1"/>
  <c r="P3821" i="1"/>
  <c r="T3821" i="1" s="1"/>
  <c r="P3822" i="1"/>
  <c r="T3822" i="1" s="1"/>
  <c r="P3823" i="1"/>
  <c r="T3823" i="1" s="1"/>
  <c r="P3824" i="1"/>
  <c r="T3824" i="1" s="1"/>
  <c r="P3825" i="1"/>
  <c r="T3825" i="1" s="1"/>
  <c r="P3826" i="1"/>
  <c r="T3826" i="1" s="1"/>
  <c r="P3827" i="1"/>
  <c r="T3827" i="1" s="1"/>
  <c r="P3828" i="1"/>
  <c r="T3828" i="1" s="1"/>
  <c r="P3829" i="1"/>
  <c r="T3829" i="1" s="1"/>
  <c r="P3830" i="1"/>
  <c r="T3830" i="1" s="1"/>
  <c r="P3831" i="1"/>
  <c r="T3831" i="1" s="1"/>
  <c r="P3832" i="1"/>
  <c r="T3832" i="1" s="1"/>
  <c r="P3833" i="1"/>
  <c r="T3833" i="1" s="1"/>
  <c r="P3834" i="1"/>
  <c r="T3834" i="1" s="1"/>
  <c r="P3835" i="1"/>
  <c r="T3835" i="1" s="1"/>
  <c r="P3836" i="1"/>
  <c r="T3836" i="1" s="1"/>
  <c r="P3837" i="1"/>
  <c r="T3837" i="1" s="1"/>
  <c r="P3838" i="1"/>
  <c r="T3838" i="1" s="1"/>
  <c r="P3839" i="1"/>
  <c r="T3839" i="1" s="1"/>
  <c r="P3840" i="1"/>
  <c r="T3840" i="1" s="1"/>
  <c r="P3841" i="1"/>
  <c r="T3841" i="1" s="1"/>
  <c r="P3842" i="1"/>
  <c r="T3842" i="1" s="1"/>
  <c r="P3843" i="1"/>
  <c r="T3843" i="1" s="1"/>
  <c r="P3844" i="1"/>
  <c r="T3844" i="1" s="1"/>
  <c r="P3845" i="1"/>
  <c r="T3845" i="1" s="1"/>
  <c r="P3846" i="1"/>
  <c r="T3846" i="1" s="1"/>
  <c r="P3847" i="1"/>
  <c r="T3847" i="1" s="1"/>
  <c r="P3848" i="1"/>
  <c r="T3848" i="1" s="1"/>
  <c r="P3849" i="1"/>
  <c r="T3849" i="1" s="1"/>
  <c r="P3850" i="1"/>
  <c r="T3850" i="1" s="1"/>
  <c r="P3851" i="1"/>
  <c r="T3851" i="1" s="1"/>
  <c r="P3852" i="1"/>
  <c r="T3852" i="1" s="1"/>
  <c r="P3853" i="1"/>
  <c r="T3853" i="1" s="1"/>
  <c r="P3854" i="1"/>
  <c r="T3854" i="1" s="1"/>
  <c r="P3855" i="1"/>
  <c r="T3855" i="1" s="1"/>
  <c r="P3856" i="1"/>
  <c r="T3856" i="1" s="1"/>
  <c r="P3857" i="1"/>
  <c r="T3857" i="1" s="1"/>
  <c r="P3858" i="1"/>
  <c r="T3858" i="1" s="1"/>
  <c r="P3859" i="1"/>
  <c r="T3859" i="1" s="1"/>
  <c r="P3860" i="1"/>
  <c r="T3860" i="1" s="1"/>
  <c r="P3861" i="1"/>
  <c r="T3861" i="1" s="1"/>
  <c r="P3862" i="1"/>
  <c r="T3862" i="1" s="1"/>
  <c r="P3863" i="1"/>
  <c r="T3863" i="1" s="1"/>
  <c r="P3864" i="1"/>
  <c r="T3864" i="1" s="1"/>
  <c r="P3865" i="1"/>
  <c r="T3865" i="1" s="1"/>
  <c r="P3866" i="1"/>
  <c r="T3866" i="1" s="1"/>
  <c r="P3867" i="1"/>
  <c r="T3867" i="1" s="1"/>
  <c r="P3868" i="1"/>
  <c r="T3868" i="1" s="1"/>
  <c r="P3869" i="1"/>
  <c r="T3869" i="1" s="1"/>
  <c r="P3870" i="1"/>
  <c r="T3870" i="1" s="1"/>
  <c r="P3871" i="1"/>
  <c r="T3871" i="1" s="1"/>
  <c r="P3872" i="1"/>
  <c r="T3872" i="1" s="1"/>
  <c r="P3873" i="1"/>
  <c r="T3873" i="1" s="1"/>
  <c r="P3874" i="1"/>
  <c r="T3874" i="1" s="1"/>
  <c r="P3875" i="1"/>
  <c r="T3875" i="1" s="1"/>
  <c r="P3876" i="1"/>
  <c r="T3876" i="1" s="1"/>
  <c r="P3877" i="1"/>
  <c r="T3877" i="1" s="1"/>
  <c r="P3878" i="1"/>
  <c r="T3878" i="1" s="1"/>
  <c r="P3879" i="1"/>
  <c r="T3879" i="1" s="1"/>
  <c r="P3880" i="1"/>
  <c r="T3880" i="1" s="1"/>
  <c r="P3881" i="1"/>
  <c r="T3881" i="1" s="1"/>
  <c r="P3882" i="1"/>
  <c r="T3882" i="1" s="1"/>
  <c r="P3883" i="1"/>
  <c r="T3883" i="1" s="1"/>
  <c r="P3884" i="1"/>
  <c r="T3884" i="1" s="1"/>
  <c r="P3885" i="1"/>
  <c r="T3885" i="1" s="1"/>
  <c r="P3886" i="1"/>
  <c r="T3886" i="1" s="1"/>
  <c r="P3887" i="1"/>
  <c r="T3887" i="1" s="1"/>
  <c r="P3888" i="1"/>
  <c r="T3888" i="1" s="1"/>
  <c r="P3889" i="1"/>
  <c r="T3889" i="1" s="1"/>
  <c r="P3890" i="1"/>
  <c r="T3890" i="1" s="1"/>
  <c r="P3891" i="1"/>
  <c r="T3891" i="1" s="1"/>
  <c r="P3892" i="1"/>
  <c r="T3892" i="1" s="1"/>
  <c r="P3893" i="1"/>
  <c r="T3893" i="1" s="1"/>
  <c r="P3894" i="1"/>
  <c r="T3894" i="1" s="1"/>
  <c r="P3895" i="1"/>
  <c r="T3895" i="1" s="1"/>
  <c r="P3896" i="1"/>
  <c r="T3896" i="1" s="1"/>
  <c r="P3897" i="1"/>
  <c r="T3897" i="1" s="1"/>
  <c r="P3898" i="1"/>
  <c r="T3898" i="1" s="1"/>
  <c r="P3899" i="1"/>
  <c r="T3899" i="1" s="1"/>
  <c r="P3900" i="1"/>
  <c r="T3900" i="1" s="1"/>
  <c r="P3901" i="1"/>
  <c r="T3901" i="1" s="1"/>
  <c r="P3902" i="1"/>
  <c r="T3902" i="1" s="1"/>
  <c r="P3903" i="1"/>
  <c r="T3903" i="1" s="1"/>
  <c r="P3904" i="1"/>
  <c r="T3904" i="1" s="1"/>
  <c r="P3905" i="1"/>
  <c r="T3905" i="1" s="1"/>
  <c r="P3906" i="1"/>
  <c r="T3906" i="1" s="1"/>
  <c r="P3907" i="1"/>
  <c r="T3907" i="1" s="1"/>
  <c r="P3908" i="1"/>
  <c r="T3908" i="1" s="1"/>
  <c r="P3909" i="1"/>
  <c r="T3909" i="1" s="1"/>
  <c r="P3910" i="1"/>
  <c r="T3910" i="1" s="1"/>
  <c r="P3911" i="1"/>
  <c r="T3911" i="1" s="1"/>
  <c r="P3912" i="1"/>
  <c r="T3912" i="1" s="1"/>
  <c r="P3913" i="1"/>
  <c r="T3913" i="1" s="1"/>
  <c r="P3914" i="1"/>
  <c r="T3914" i="1" s="1"/>
  <c r="P3915" i="1"/>
  <c r="T3915" i="1" s="1"/>
  <c r="P3916" i="1"/>
  <c r="T3916" i="1" s="1"/>
  <c r="P3917" i="1"/>
  <c r="T3917" i="1" s="1"/>
  <c r="P3918" i="1"/>
  <c r="T3918" i="1" s="1"/>
  <c r="P3919" i="1"/>
  <c r="T3919" i="1" s="1"/>
  <c r="P3920" i="1"/>
  <c r="T3920" i="1" s="1"/>
  <c r="P3921" i="1"/>
  <c r="T3921" i="1" s="1"/>
  <c r="P3922" i="1"/>
  <c r="T3922" i="1" s="1"/>
  <c r="P3923" i="1"/>
  <c r="T3923" i="1" s="1"/>
  <c r="P3924" i="1"/>
  <c r="T3924" i="1" s="1"/>
  <c r="P3925" i="1"/>
  <c r="T3925" i="1" s="1"/>
  <c r="P3926" i="1"/>
  <c r="T3926" i="1" s="1"/>
  <c r="P3927" i="1"/>
  <c r="T3927" i="1" s="1"/>
  <c r="P3928" i="1"/>
  <c r="T3928" i="1" s="1"/>
  <c r="P3929" i="1"/>
  <c r="T3929" i="1" s="1"/>
  <c r="P3930" i="1"/>
  <c r="T3930" i="1" s="1"/>
  <c r="P3931" i="1"/>
  <c r="T3931" i="1" s="1"/>
  <c r="P3932" i="1"/>
  <c r="T3932" i="1" s="1"/>
  <c r="P3933" i="1"/>
  <c r="T3933" i="1" s="1"/>
  <c r="P3934" i="1"/>
  <c r="T3934" i="1" s="1"/>
  <c r="P3935" i="1"/>
  <c r="T3935" i="1" s="1"/>
  <c r="P3936" i="1"/>
  <c r="T3936" i="1" s="1"/>
  <c r="P3937" i="1"/>
  <c r="T3937" i="1" s="1"/>
  <c r="P3938" i="1"/>
  <c r="T3938" i="1" s="1"/>
  <c r="P3939" i="1"/>
  <c r="T3939" i="1" s="1"/>
  <c r="P3940" i="1"/>
  <c r="T3940" i="1" s="1"/>
  <c r="P3941" i="1"/>
  <c r="T3941" i="1" s="1"/>
  <c r="P3942" i="1"/>
  <c r="T3942" i="1" s="1"/>
  <c r="P3943" i="1"/>
  <c r="T3943" i="1" s="1"/>
  <c r="P3944" i="1"/>
  <c r="T3944" i="1" s="1"/>
  <c r="P3945" i="1"/>
  <c r="T3945" i="1" s="1"/>
  <c r="P3946" i="1"/>
  <c r="T3946" i="1" s="1"/>
  <c r="P3947" i="1"/>
  <c r="T3947" i="1" s="1"/>
  <c r="P3948" i="1"/>
  <c r="T3948" i="1" s="1"/>
  <c r="P3949" i="1"/>
  <c r="T3949" i="1" s="1"/>
  <c r="P3950" i="1"/>
  <c r="T3950" i="1" s="1"/>
  <c r="P3951" i="1"/>
  <c r="T3951" i="1" s="1"/>
  <c r="P3952" i="1"/>
  <c r="T3952" i="1" s="1"/>
  <c r="P3953" i="1"/>
  <c r="T3953" i="1" s="1"/>
  <c r="P3954" i="1"/>
  <c r="T3954" i="1" s="1"/>
  <c r="P3955" i="1"/>
  <c r="T3955" i="1" s="1"/>
  <c r="P3956" i="1"/>
  <c r="T3956" i="1" s="1"/>
  <c r="P3957" i="1"/>
  <c r="T3957" i="1" s="1"/>
  <c r="P3958" i="1"/>
  <c r="T3958" i="1" s="1"/>
  <c r="P3959" i="1"/>
  <c r="T3959" i="1" s="1"/>
  <c r="P3960" i="1"/>
  <c r="T3960" i="1" s="1"/>
  <c r="P3961" i="1"/>
  <c r="T3961" i="1" s="1"/>
  <c r="P3962" i="1"/>
  <c r="T3962" i="1" s="1"/>
  <c r="P3963" i="1"/>
  <c r="T3963" i="1" s="1"/>
  <c r="P3964" i="1"/>
  <c r="T3964" i="1" s="1"/>
  <c r="P3965" i="1"/>
  <c r="T3965" i="1" s="1"/>
  <c r="P3966" i="1"/>
  <c r="T3966" i="1" s="1"/>
  <c r="P3967" i="1"/>
  <c r="T3967" i="1" s="1"/>
  <c r="P3968" i="1"/>
  <c r="T3968" i="1" s="1"/>
  <c r="P3969" i="1"/>
  <c r="T3969" i="1" s="1"/>
  <c r="P3970" i="1"/>
  <c r="T3970" i="1" s="1"/>
  <c r="P3971" i="1"/>
  <c r="T3971" i="1" s="1"/>
  <c r="P3972" i="1"/>
  <c r="T3972" i="1" s="1"/>
  <c r="P3973" i="1"/>
  <c r="T3973" i="1" s="1"/>
  <c r="P3974" i="1"/>
  <c r="T3974" i="1" s="1"/>
  <c r="P3975" i="1"/>
  <c r="T3975" i="1" s="1"/>
  <c r="P3976" i="1"/>
  <c r="T3976" i="1" s="1"/>
  <c r="P3977" i="1"/>
  <c r="T3977" i="1" s="1"/>
  <c r="P3978" i="1"/>
  <c r="T3978" i="1" s="1"/>
  <c r="P3979" i="1"/>
  <c r="T3979" i="1" s="1"/>
  <c r="P3980" i="1"/>
  <c r="T3980" i="1" s="1"/>
  <c r="P3981" i="1"/>
  <c r="T3981" i="1" s="1"/>
  <c r="P3982" i="1"/>
  <c r="T3982" i="1" s="1"/>
  <c r="P3983" i="1"/>
  <c r="T3983" i="1" s="1"/>
  <c r="P3984" i="1"/>
  <c r="T3984" i="1" s="1"/>
  <c r="P3985" i="1"/>
  <c r="T3985" i="1" s="1"/>
  <c r="P3986" i="1"/>
  <c r="T3986" i="1" s="1"/>
  <c r="P3987" i="1"/>
  <c r="T3987" i="1" s="1"/>
  <c r="P3988" i="1"/>
  <c r="T3988" i="1" s="1"/>
  <c r="P3989" i="1"/>
  <c r="T3989" i="1" s="1"/>
  <c r="P3990" i="1"/>
  <c r="T3990" i="1" s="1"/>
  <c r="P3991" i="1"/>
  <c r="T3991" i="1" s="1"/>
  <c r="P3992" i="1"/>
  <c r="T3992" i="1" s="1"/>
  <c r="P3993" i="1"/>
  <c r="T3993" i="1" s="1"/>
  <c r="P3994" i="1"/>
  <c r="T3994" i="1" s="1"/>
  <c r="P3995" i="1"/>
  <c r="T3995" i="1" s="1"/>
  <c r="P3996" i="1"/>
  <c r="T3996" i="1" s="1"/>
  <c r="P3997" i="1"/>
  <c r="T3997" i="1" s="1"/>
  <c r="P3998" i="1"/>
  <c r="T3998" i="1" s="1"/>
  <c r="P3999" i="1"/>
  <c r="T3999" i="1" s="1"/>
  <c r="P4000" i="1"/>
  <c r="T4000" i="1" s="1"/>
  <c r="P4001" i="1"/>
  <c r="T4001" i="1" s="1"/>
  <c r="P4002" i="1"/>
  <c r="T4002" i="1" s="1"/>
  <c r="P4003" i="1"/>
  <c r="T4003" i="1" s="1"/>
  <c r="P4004" i="1"/>
  <c r="T4004" i="1" s="1"/>
  <c r="P4005" i="1"/>
  <c r="T4005" i="1" s="1"/>
  <c r="P4006" i="1"/>
  <c r="T4006" i="1" s="1"/>
  <c r="P4007" i="1"/>
  <c r="T4007" i="1" s="1"/>
  <c r="P4008" i="1"/>
  <c r="T4008" i="1" s="1"/>
  <c r="P4009" i="1"/>
  <c r="T4009" i="1" s="1"/>
  <c r="P4010" i="1"/>
  <c r="T4010" i="1" s="1"/>
  <c r="P4011" i="1"/>
  <c r="T4011" i="1" s="1"/>
  <c r="P4012" i="1"/>
  <c r="T4012" i="1" s="1"/>
  <c r="P4013" i="1"/>
  <c r="T4013" i="1" s="1"/>
  <c r="P4014" i="1"/>
  <c r="T4014" i="1" s="1"/>
  <c r="P4015" i="1"/>
  <c r="T4015" i="1" s="1"/>
  <c r="P4016" i="1"/>
  <c r="T4016" i="1" s="1"/>
  <c r="P4017" i="1"/>
  <c r="T4017" i="1" s="1"/>
  <c r="P4018" i="1"/>
  <c r="T4018" i="1" s="1"/>
  <c r="P4019" i="1"/>
  <c r="T4019" i="1" s="1"/>
  <c r="P4020" i="1"/>
  <c r="T4020" i="1" s="1"/>
  <c r="P4021" i="1"/>
  <c r="T4021" i="1" s="1"/>
  <c r="P4022" i="1"/>
  <c r="T4022" i="1" s="1"/>
  <c r="P4023" i="1"/>
  <c r="T4023" i="1" s="1"/>
  <c r="P4024" i="1"/>
  <c r="T4024" i="1" s="1"/>
  <c r="P4025" i="1"/>
  <c r="T4025" i="1" s="1"/>
  <c r="P4026" i="1"/>
  <c r="T4026" i="1" s="1"/>
  <c r="P4027" i="1"/>
  <c r="T4027" i="1" s="1"/>
  <c r="P4028" i="1"/>
  <c r="T4028" i="1" s="1"/>
  <c r="P4029" i="1"/>
  <c r="T4029" i="1" s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H993" i="1"/>
  <c r="V993" i="1" s="1" a="1"/>
  <c r="V993" i="1" s="1"/>
  <c r="X17" i="1"/>
  <c r="C17" i="1"/>
  <c r="X17" i="1" a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2FFA39-5FB3-4204-92BF-6B152909D07D}" keepAlive="1" name="Query - vlookup_table" description="Connection to the 'vlookup_table' query in the workbook." type="5" refreshedVersion="8" background="1" saveData="1">
    <dbPr connection="Provider=Microsoft.Mashup.OleDb.1;Data Source=$Workbook$;Location=vlookup_table;Extended Properties=&quot;&quot;" command="SELECT * FROM [vlookup_table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<sst xmlns="http://schemas.openxmlformats.org/spreadsheetml/2006/main" count="19971" uniqueCount="119">
  <si>
    <t>CONTROLN</t>
  </si>
  <si>
    <t>STATE</t>
  </si>
  <si>
    <t>GENDER</t>
  </si>
  <si>
    <t>HV1</t>
  </si>
  <si>
    <t>IC1</t>
  </si>
  <si>
    <t>IC4</t>
  </si>
  <si>
    <t>HVP1</t>
  </si>
  <si>
    <t>IC5</t>
  </si>
  <si>
    <t>POBC1</t>
  </si>
  <si>
    <t>POBC2</t>
  </si>
  <si>
    <t>IC2</t>
  </si>
  <si>
    <t>IC3</t>
  </si>
  <si>
    <t>AVGGIFT</t>
  </si>
  <si>
    <t>FL</t>
  </si>
  <si>
    <t>M</t>
  </si>
  <si>
    <t>AAA896</t>
  </si>
  <si>
    <t>IL</t>
  </si>
  <si>
    <t>F</t>
  </si>
  <si>
    <t>NC</t>
  </si>
  <si>
    <t>AAA1095</t>
  </si>
  <si>
    <t>female</t>
  </si>
  <si>
    <t>TX</t>
  </si>
  <si>
    <t>CA</t>
  </si>
  <si>
    <t>AAA2294</t>
  </si>
  <si>
    <t>NV</t>
  </si>
  <si>
    <t>Cali</t>
  </si>
  <si>
    <t>AP</t>
  </si>
  <si>
    <t>Male</t>
  </si>
  <si>
    <t>KS</t>
  </si>
  <si>
    <t>10755@</t>
  </si>
  <si>
    <t>MI</t>
  </si>
  <si>
    <t>U</t>
  </si>
  <si>
    <t>OK</t>
  </si>
  <si>
    <t>AR</t>
  </si>
  <si>
    <t>IN</t>
  </si>
  <si>
    <t>MT</t>
  </si>
  <si>
    <t>WI</t>
  </si>
  <si>
    <t>MO</t>
  </si>
  <si>
    <t>HI</t>
  </si>
  <si>
    <t>UT</t>
  </si>
  <si>
    <t>GA</t>
  </si>
  <si>
    <t>WA</t>
  </si>
  <si>
    <t>ID</t>
  </si>
  <si>
    <t>CT</t>
  </si>
  <si>
    <t>AL</t>
  </si>
  <si>
    <t>J</t>
  </si>
  <si>
    <t>ND</t>
  </si>
  <si>
    <t>SC</t>
  </si>
  <si>
    <t>IA</t>
  </si>
  <si>
    <t>CO</t>
  </si>
  <si>
    <t>LA</t>
  </si>
  <si>
    <t>OR</t>
  </si>
  <si>
    <t>male</t>
  </si>
  <si>
    <t>SD</t>
  </si>
  <si>
    <t>TN</t>
  </si>
  <si>
    <t>NM</t>
  </si>
  <si>
    <t>AZ</t>
  </si>
  <si>
    <t>MN</t>
  </si>
  <si>
    <t>KY</t>
  </si>
  <si>
    <t>NJ</t>
  </si>
  <si>
    <t>NE</t>
  </si>
  <si>
    <t>Female</t>
  </si>
  <si>
    <t>California</t>
  </si>
  <si>
    <t>MS</t>
  </si>
  <si>
    <t>NY</t>
  </si>
  <si>
    <t>Arizona</t>
  </si>
  <si>
    <t>feamale</t>
  </si>
  <si>
    <t>WY</t>
  </si>
  <si>
    <t>10909@</t>
  </si>
  <si>
    <t>Tennessee</t>
  </si>
  <si>
    <t>MD</t>
  </si>
  <si>
    <t>AK</t>
  </si>
  <si>
    <t>VA</t>
  </si>
  <si>
    <t>AE</t>
  </si>
  <si>
    <t>AA</t>
  </si>
  <si>
    <t>PA</t>
  </si>
  <si>
    <t>VT</t>
  </si>
  <si>
    <t>A</t>
  </si>
  <si>
    <t>AAA1229</t>
  </si>
  <si>
    <t>WV</t>
  </si>
  <si>
    <t>AAA1305</t>
  </si>
  <si>
    <t>AAA1119</t>
  </si>
  <si>
    <t>GU</t>
  </si>
  <si>
    <t>AAA689</t>
  </si>
  <si>
    <t>AAA713</t>
  </si>
  <si>
    <t>TCODE</t>
  </si>
  <si>
    <t>DOB</t>
  </si>
  <si>
    <t>DOMAIN</t>
  </si>
  <si>
    <t>TARGET_D</t>
  </si>
  <si>
    <t>C2</t>
  </si>
  <si>
    <t>T2</t>
  </si>
  <si>
    <t>S2</t>
  </si>
  <si>
    <t>R2</t>
  </si>
  <si>
    <t>C1</t>
  </si>
  <si>
    <t>S1</t>
  </si>
  <si>
    <t>T1</t>
  </si>
  <si>
    <t>U1</t>
  </si>
  <si>
    <t/>
  </si>
  <si>
    <t>C3</t>
  </si>
  <si>
    <t>S3</t>
  </si>
  <si>
    <t>R3</t>
  </si>
  <si>
    <t>R1</t>
  </si>
  <si>
    <t>U3</t>
  </si>
  <si>
    <t>U4</t>
  </si>
  <si>
    <t>U2</t>
  </si>
  <si>
    <t>T3</t>
  </si>
  <si>
    <t>STATE2</t>
  </si>
  <si>
    <t>GENDER3</t>
  </si>
  <si>
    <t>AGE</t>
  </si>
  <si>
    <t>Vencidario</t>
  </si>
  <si>
    <t>NewIC5</t>
  </si>
  <si>
    <t>NewGender</t>
  </si>
  <si>
    <t>NewState</t>
  </si>
  <si>
    <t>Average IC1</t>
  </si>
  <si>
    <t>Sum IC1</t>
  </si>
  <si>
    <t>Count IC1</t>
  </si>
  <si>
    <t>Max IC1</t>
  </si>
  <si>
    <t>Min IC1</t>
  </si>
  <si>
    <t>Concatenar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</si>
</sst>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8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28">
    <xf numFmtId="0" fontId="0" fillId="0" borderId="0" xfId="0"/>
    <xf numFmtId="0" fontId="0" fillId="0" borderId="0" xfId="0" applyNumberFormat="1"/>
    <xf numFmtId="0" fontId="0" fillId="0" borderId="2" xfId="0" applyFont="1" applyBorder="1"/>
    <xf numFmtId="0" fontId="2" fillId="2" borderId="4" xfId="0" applyFont="1" applyFill="1" applyBorder="1"/>
    <xf numFmtId="0" fontId="2" fillId="2" borderId="5" xfId="0" applyFont="1" applyFill="1" applyBorder="1"/>
    <xf numFmtId="0" fontId="2" fillId="2" borderId="6" xfId="0" applyFont="1" applyFill="1" applyBorder="1"/>
    <xf numFmtId="1" fontId="0" fillId="3" borderId="4" xfId="0" applyNumberFormat="1" applyFont="1" applyFill="1" applyBorder="1"/>
    <xf numFmtId="0" fontId="0" fillId="3" borderId="5" xfId="0" applyFont="1" applyFill="1" applyBorder="1"/>
    <xf numFmtId="2" fontId="0" fillId="3" borderId="5" xfId="0" applyNumberFormat="1" applyFont="1" applyFill="1" applyBorder="1"/>
    <xf numFmtId="0" fontId="0" fillId="3" borderId="5" xfId="0" applyNumberFormat="1" applyFont="1" applyFill="1" applyBorder="1"/>
    <xf numFmtId="0" fontId="0" fillId="3" borderId="6" xfId="0" applyNumberFormat="1" applyFont="1" applyFill="1" applyBorder="1"/>
    <xf numFmtId="1" fontId="0" fillId="0" borderId="4" xfId="0" applyNumberFormat="1" applyFont="1" applyBorder="1"/>
    <xf numFmtId="0" fontId="0" fillId="0" borderId="5" xfId="0" applyFont="1" applyBorder="1"/>
    <xf numFmtId="2" fontId="0" fillId="0" borderId="5" xfId="0" applyNumberFormat="1" applyFont="1" applyBorder="1"/>
    <xf numFmtId="0" fontId="0" fillId="0" borderId="5" xfId="0" applyNumberFormat="1" applyFont="1" applyBorder="1"/>
    <xf numFmtId="0" fontId="0" fillId="0" borderId="6" xfId="0" applyNumberFormat="1" applyFont="1" applyBorder="1"/>
    <xf numFmtId="0" fontId="3" fillId="3" borderId="5" xfId="2" applyFont="1" applyFill="1" applyBorder="1"/>
    <xf numFmtId="0" fontId="3" fillId="0" borderId="5" xfId="2" applyFont="1" applyBorder="1"/>
    <xf numFmtId="0" fontId="0" fillId="0" borderId="4" xfId="0" applyFont="1" applyBorder="1"/>
    <xf numFmtId="0" fontId="0" fillId="3" borderId="4" xfId="0" applyFont="1" applyFill="1" applyBorder="1"/>
    <xf numFmtId="1" fontId="0" fillId="0" borderId="1" xfId="0" applyNumberFormat="1" applyFont="1" applyBorder="1"/>
    <xf numFmtId="0" fontId="0" fillId="0" borderId="2" xfId="0" applyNumberFormat="1" applyFont="1" applyBorder="1"/>
    <xf numFmtId="0" fontId="0" fillId="0" borderId="3" xfId="0" applyNumberFormat="1" applyFont="1" applyBorder="1"/>
    <xf numFmtId="2" fontId="2" fillId="2" borderId="5" xfId="1" applyNumberFormat="1" applyFont="1" applyFill="1" applyBorder="1"/>
    <xf numFmtId="2" fontId="0" fillId="3" borderId="5" xfId="1" applyNumberFormat="1" applyFont="1" applyFill="1" applyBorder="1"/>
    <xf numFmtId="2" fontId="0" fillId="0" borderId="5" xfId="1" applyNumberFormat="1" applyFont="1" applyBorder="1"/>
    <xf numFmtId="2" fontId="0" fillId="0" borderId="2" xfId="1" applyNumberFormat="1" applyFont="1" applyBorder="1"/>
    <xf numFmtId="2" fontId="0" fillId="0" borderId="0" xfId="1" applyNumberFormat="1" applyFont="1"/>
  </cellXfs>
  <cellStyles count="3">
    <cellStyle name="Comma" xfId="1" builtinId="3"/>
    <cellStyle name="Hyperlink" xfId="2" builtinId="8"/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09A469D-3F94-4CB5-AAB4-44CB07C9638B}" autoFormatId="16" applyNumberFormats="0" applyBorderFormats="0" applyFontFormats="0" applyPatternFormats="0" applyAlignmentFormats="0" applyWidthHeightFormats="0">
  <queryTableRefresh nextId="9">
    <queryTableFields count="7">
      <queryTableField id="6" name="CONTROLN" tableColumnId="6"/>
      <queryTableField id="1" name="TCODE" tableColumnId="1"/>
      <queryTableField id="2" name="STATE" tableColumnId="2"/>
      <queryTableField id="3" name="DOB" tableColumnId="3"/>
      <queryTableField id="4" name="DOMAIN" tableColumnId="4"/>
      <queryTableField id="5" name="GENDER" tableColumnId="5"/>
      <queryTableField id="7" name="TARGET_D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725C642-C64B-49A8-90EB-5E6468CF9DE2}" name="vlookup_table" displayName="vlookup_table" ref="A1:G4001" tableType="queryTable" totalsRowShown="0">
  <autoFilter ref="A1:G4001" xr:uid="{9725C642-C64B-49A8-90EB-5E6468CF9DE2}"/>
  <tableColumns count="7">
    <tableColumn id="6" xr3:uid="{3A3BB8EC-5FE4-4CE5-8F7A-8E07111E996D}" uniqueName="6" name="CONTROLN" queryTableFieldId="6"/>
    <tableColumn id="1" xr3:uid="{E784D279-C011-48E0-8859-8CBE73E92D11}" uniqueName="1" name="TCODE" queryTableFieldId="1"/>
    <tableColumn id="2" xr3:uid="{28F8DFF7-C918-4184-BE2B-F5F9A2A6470A}" uniqueName="2" name="STATE" queryTableFieldId="2" dataDxfId="2"/>
    <tableColumn id="3" xr3:uid="{B7849092-6F9D-402E-88BD-CC2DB44BFA83}" uniqueName="3" name="DOB" queryTableFieldId="3"/>
    <tableColumn id="4" xr3:uid="{2F8DB68C-BE07-41B2-B2E0-976ACAE76DF6}" uniqueName="4" name="DOMAIN" queryTableFieldId="4" dataDxfId="1"/>
    <tableColumn id="5" xr3:uid="{86C40EDD-7F46-4522-8155-EC3BB57FC1CF}" uniqueName="5" name="GENDER" queryTableFieldId="5" dataDxfId="0"/>
    <tableColumn id="7" xr3:uid="{FC34546A-A855-4FCA-93A8-D9AC1E6B6EDF}" uniqueName="7" name="TARGET_D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10909@" TargetMode="External"/><Relationship Id="rId2" Type="http://schemas.openxmlformats.org/officeDocument/2006/relationships/hyperlink" Target="mailto:10909@" TargetMode="External"/><Relationship Id="rId1" Type="http://schemas.openxmlformats.org/officeDocument/2006/relationships/hyperlink" Target="mailto:10755@" TargetMode="External"/><Relationship Id="rId6" Type="http://schemas.openxmlformats.org/officeDocument/2006/relationships/hyperlink" Target="mailto:10909@" TargetMode="External"/><Relationship Id="rId5" Type="http://schemas.openxmlformats.org/officeDocument/2006/relationships/hyperlink" Target="mailto:10909@" TargetMode="External"/><Relationship Id="rId4" Type="http://schemas.openxmlformats.org/officeDocument/2006/relationships/hyperlink" Target="mailto:10909@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4B3F8-979A-4652-B588-62FAE0963C8B}">
  <dimension ref="A1:AC4029"/>
  <sheetViews>
    <sheetView tabSelected="1" topLeftCell="T1" zoomScale="49" workbookViewId="0">
      <selection activeCell="X16" sqref="X16"/>
    </sheetView>
  </sheetViews>
  <sheetFormatPr defaultRowHeight="14.5" x14ac:dyDescent="0.35"/>
  <cols>
    <col min="1" max="14" width="14.7265625" customWidth="1"/>
    <col min="15" max="15" width="13" customWidth="1"/>
    <col min="16" max="17" width="14.7265625" customWidth="1"/>
    <col min="18" max="18" width="11.6328125" bestFit="1" customWidth="1"/>
    <col min="19" max="20" width="14.7265625" customWidth="1"/>
    <col min="21" max="21" width="17.7265625" customWidth="1"/>
    <col min="22" max="22" width="20.453125" style="27" customWidth="1"/>
    <col min="23" max="23" width="19.54296875" customWidth="1"/>
    <col min="24" max="24" width="27" customWidth="1"/>
    <col min="28" max="28" width="17.7265625" bestFit="1" customWidth="1"/>
    <col min="29" max="29" width="17.90625" customWidth="1"/>
  </cols>
  <sheetData>
    <row r="1" spans="1:29" x14ac:dyDescent="0.3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85</v>
      </c>
      <c r="O1" s="4" t="s">
        <v>106</v>
      </c>
      <c r="P1" s="4" t="s">
        <v>86</v>
      </c>
      <c r="Q1" s="4" t="s">
        <v>87</v>
      </c>
      <c r="R1" s="4" t="s">
        <v>107</v>
      </c>
      <c r="S1" s="4" t="s">
        <v>88</v>
      </c>
      <c r="T1" s="4" t="s">
        <v>108</v>
      </c>
      <c r="U1" s="4" t="s">
        <v>109</v>
      </c>
      <c r="V1" s="23" t="s">
        <v>110</v>
      </c>
      <c r="W1" s="4" t="s">
        <v>112</v>
      </c>
      <c r="X1" s="5" t="s">
        <v>111</v>
      </c>
    </row>
    <row r="2" spans="1:29" x14ac:dyDescent="0.35">
      <c r="A2" s="6">
        <v>44060</v>
      </c>
      <c r="B2" s="7" t="s">
        <v>13</v>
      </c>
      <c r="C2" s="7" t="s">
        <v>14</v>
      </c>
      <c r="D2" s="8" t="s">
        <v>15</v>
      </c>
      <c r="E2" s="7">
        <v>392</v>
      </c>
      <c r="F2" s="7">
        <v>520</v>
      </c>
      <c r="G2" s="7">
        <v>7</v>
      </c>
      <c r="H2" s="7">
        <v>21975</v>
      </c>
      <c r="I2" s="7">
        <v>6</v>
      </c>
      <c r="J2" s="7">
        <v>16</v>
      </c>
      <c r="K2" s="7">
        <v>430</v>
      </c>
      <c r="L2" s="7">
        <v>466</v>
      </c>
      <c r="M2" s="7">
        <v>28</v>
      </c>
      <c r="N2" s="7">
        <f>VLOOKUP(Todos!$A2,vlookup_table[#All],2,FALSE)</f>
        <v>1</v>
      </c>
      <c r="O2" s="7" t="str">
        <f>VLOOKUP(Todos!$A2,vlookup_table[#All],3,FALSE)</f>
        <v>FL</v>
      </c>
      <c r="P2" s="7">
        <f>VLOOKUP(Todos!$A2,vlookup_table[#All],4,FALSE)</f>
        <v>1901</v>
      </c>
      <c r="Q2" s="9" t="str">
        <f>VLOOKUP(Todos!$A2,vlookup_table[#All],5,FALSE)</f>
        <v>C2</v>
      </c>
      <c r="R2" s="9" t="str">
        <f>VLOOKUP(Todos!$A2,vlookup_table[#All],6,FALSE)</f>
        <v>M</v>
      </c>
      <c r="S2" s="9">
        <f>VLOOKUP(Todos!$A2,vlookup_table[#All],7,FALSE)</f>
        <v>100</v>
      </c>
      <c r="T2" s="9">
        <f>ROUND((9706-Todos!$P2)/100, 0)</f>
        <v>78</v>
      </c>
      <c r="U2" s="9" t="str" cm="1">
        <f t="array" ref="U2">_xlfn.IFS(
    ISNUMBER(SEARCH("C", Q2)), "Ciudad",
    ISNUMBER(SEARCH("T", Q2)), "Pueblo",
    ISNUMBER(SEARCH("R", Q2)), "Rural",
    ISNUMBER(SEARCH("S", Q2)), "Suburbano",
    ISNUMBER(SEARCH("U", Q2)), "Urbano"
)</f>
        <v>Ciudad</v>
      </c>
      <c r="V2" s="24" t="str" cm="1">
        <f t="array" ref="V2">_xlfn.LET(
    _xlpm.txt, _xlfn.TEXTJOIN("", TRUE, IF(ISNUMBER(--MID(Todos!$H2, _xlfn.SEQUENCE(LEN(Todos!$H2)), 1)), MID(Todos!$H2, _xlfn.SEQUENCE(LEN(Todos!$H2)), 1), "")),
    IF(ISNUMBER(--RIGHT(_xlpm.txt,1)), _xlpm.txt, LEFT(_xlpm.txt, LEN(_xlpm.txt)-1))
)</f>
        <v>21975</v>
      </c>
      <c r="W2" s="9" t="str">
        <f>UPPER(LEFT(Todos!$B2,2))</f>
        <v>FL</v>
      </c>
      <c r="X2" s="10" t="str" cm="1">
        <f t="array" ref="X2">+IF(Todos!$C2 = "",MODE.MATCH(Todos!$C$2:$C$4029),Todos!$C2)</f>
        <v>M</v>
      </c>
    </row>
    <row r="3" spans="1:29" x14ac:dyDescent="0.35">
      <c r="A3" s="11">
        <v>96093</v>
      </c>
      <c r="B3" s="12" t="s">
        <v>16</v>
      </c>
      <c r="C3" s="12" t="s">
        <v>14</v>
      </c>
      <c r="D3" s="13">
        <v>537</v>
      </c>
      <c r="E3" s="12">
        <v>365</v>
      </c>
      <c r="F3" s="12">
        <v>473</v>
      </c>
      <c r="G3" s="12">
        <v>0</v>
      </c>
      <c r="H3" s="12">
        <v>19387</v>
      </c>
      <c r="I3" s="12">
        <v>1</v>
      </c>
      <c r="J3" s="12">
        <v>89</v>
      </c>
      <c r="K3" s="12">
        <v>415</v>
      </c>
      <c r="L3" s="12">
        <v>410</v>
      </c>
      <c r="M3" s="12">
        <v>5.6666666670000003</v>
      </c>
      <c r="N3" s="12">
        <f>VLOOKUP(Todos!$A3,vlookup_table[#All],2,FALSE)</f>
        <v>0</v>
      </c>
      <c r="O3" s="12" t="str">
        <f>VLOOKUP(Todos!$A3,vlookup_table[#All],3,FALSE)</f>
        <v>IL</v>
      </c>
      <c r="P3" s="12">
        <f>VLOOKUP(Todos!$A3,vlookup_table[#All],4,FALSE)</f>
        <v>0</v>
      </c>
      <c r="Q3" s="14" t="str">
        <f>VLOOKUP(Todos!$A3,vlookup_table[#All],5,FALSE)</f>
        <v>T2</v>
      </c>
      <c r="R3" s="14" t="str">
        <f>VLOOKUP(Todos!$A3,vlookup_table[#All],6,FALSE)</f>
        <v>M</v>
      </c>
      <c r="S3" s="14">
        <f>VLOOKUP(Todos!$A3,vlookup_table[#All],7,FALSE)</f>
        <v>7</v>
      </c>
      <c r="T3" s="14">
        <f>ROUND((9706-Todos!$P3)/100, 0)</f>
        <v>97</v>
      </c>
      <c r="U3" s="14" t="str" cm="1">
        <f t="array" ref="U3">_xlfn.IFS(
    ISNUMBER(SEARCH("C", Q3)), "Ciudad",
    ISNUMBER(SEARCH("T", Q3)), "Pueblo",
    ISNUMBER(SEARCH("R", Q3)), "Rural",
    ISNUMBER(SEARCH("S", Q3)), "Suburbano",
    ISNUMBER(SEARCH("U", Q3)), "Urbano"
)</f>
        <v>Pueblo</v>
      </c>
      <c r="V3" s="25" t="str" cm="1">
        <f t="array" ref="V3">_xlfn.LET(
    _xlpm.txt, _xlfn.TEXTJOIN("", TRUE, IF(ISNUMBER(--MID(Todos!$H3, _xlfn.SEQUENCE(LEN(Todos!$H3)), 1)), MID(Todos!$H3, _xlfn.SEQUENCE(LEN(Todos!$H3)), 1), "")),
    IF(ISNUMBER(--RIGHT(_xlpm.txt,1)), _xlpm.txt, LEFT(_xlpm.txt, LEN(_xlpm.txt)-1))
)</f>
        <v>19387</v>
      </c>
      <c r="W3" s="14" t="str">
        <f>UPPER(LEFT(Todos!$B3,2))</f>
        <v>IL</v>
      </c>
      <c r="X3" s="15" t="str" cm="1">
        <f t="array" ref="X3">+IF(Todos!$C3 = "",MODE.MATCH(Todos!$C$2:$C$4029),Todos!$C3)</f>
        <v>M</v>
      </c>
    </row>
    <row r="4" spans="1:29" x14ac:dyDescent="0.35">
      <c r="A4" s="6">
        <v>43333</v>
      </c>
      <c r="B4" s="7" t="s">
        <v>13</v>
      </c>
      <c r="C4" s="7" t="s">
        <v>17</v>
      </c>
      <c r="D4" s="8">
        <v>725</v>
      </c>
      <c r="E4" s="7">
        <v>301</v>
      </c>
      <c r="F4" s="7">
        <v>436</v>
      </c>
      <c r="G4" s="7">
        <v>3</v>
      </c>
      <c r="H4" s="7">
        <v>18837</v>
      </c>
      <c r="I4" s="7">
        <v>11</v>
      </c>
      <c r="J4" s="7">
        <v>17</v>
      </c>
      <c r="K4" s="7">
        <v>340</v>
      </c>
      <c r="L4" s="7">
        <v>361</v>
      </c>
      <c r="M4" s="7">
        <v>4.1111111109999996</v>
      </c>
      <c r="N4" s="7">
        <f>VLOOKUP(Todos!$A4,vlookup_table[#All],2,FALSE)</f>
        <v>0</v>
      </c>
      <c r="O4" s="7" t="str">
        <f>VLOOKUP(Todos!$A4,vlookup_table[#All],3,FALSE)</f>
        <v>FL</v>
      </c>
      <c r="P4" s="7">
        <f>VLOOKUP(Todos!$A4,vlookup_table[#All],4,FALSE)</f>
        <v>2501</v>
      </c>
      <c r="Q4" s="9" t="str">
        <f>VLOOKUP(Todos!$A4,vlookup_table[#All],5,FALSE)</f>
        <v>C2</v>
      </c>
      <c r="R4" s="9" t="str">
        <f>VLOOKUP(Todos!$A4,vlookup_table[#All],6,FALSE)</f>
        <v>F</v>
      </c>
      <c r="S4" s="9">
        <f>VLOOKUP(Todos!$A4,vlookup_table[#All],7,FALSE)</f>
        <v>5</v>
      </c>
      <c r="T4" s="9">
        <f>ROUND((9706-Todos!$P4)/100, 0)</f>
        <v>72</v>
      </c>
      <c r="U4" s="9" t="str" cm="1">
        <f t="array" ref="U4">_xlfn.IFS(
    ISNUMBER(SEARCH("C", Q4)), "Ciudad",
    ISNUMBER(SEARCH("T", Q4)), "Pueblo",
    ISNUMBER(SEARCH("R", Q4)), "Rural",
    ISNUMBER(SEARCH("S", Q4)), "Suburbano",
    ISNUMBER(SEARCH("U", Q4)), "Urbano"
)</f>
        <v>Ciudad</v>
      </c>
      <c r="V4" s="24" t="str" cm="1">
        <f t="array" ref="V4">_xlfn.LET(
    _xlpm.txt, _xlfn.TEXTJOIN("", TRUE, IF(ISNUMBER(--MID(Todos!$H4, _xlfn.SEQUENCE(LEN(Todos!$H4)), 1)), MID(Todos!$H4, _xlfn.SEQUENCE(LEN(Todos!$H4)), 1), "")),
    IF(ISNUMBER(--RIGHT(_xlpm.txt,1)), _xlpm.txt, LEFT(_xlpm.txt, LEN(_xlpm.txt)-1))
)</f>
        <v>18837</v>
      </c>
      <c r="W4" s="9" t="str">
        <f>UPPER(LEFT(Todos!$B4,2))</f>
        <v>FL</v>
      </c>
      <c r="X4" s="10" t="str" cm="1">
        <f t="array" ref="X4">+IF(Todos!$C4 = "",MODE.MATCH(Todos!$C$2:$C$4029),Todos!$C4)</f>
        <v>F</v>
      </c>
    </row>
    <row r="5" spans="1:29" x14ac:dyDescent="0.35">
      <c r="A5" s="11">
        <v>21885</v>
      </c>
      <c r="B5" s="12" t="s">
        <v>18</v>
      </c>
      <c r="C5" s="12" t="s">
        <v>14</v>
      </c>
      <c r="D5" s="13" t="s">
        <v>19</v>
      </c>
      <c r="E5" s="12">
        <v>401</v>
      </c>
      <c r="F5" s="12">
        <v>413</v>
      </c>
      <c r="G5" s="12">
        <v>7</v>
      </c>
      <c r="H5" s="12">
        <v>14014</v>
      </c>
      <c r="I5" s="12">
        <v>1</v>
      </c>
      <c r="J5" s="12">
        <v>74</v>
      </c>
      <c r="K5" s="12">
        <v>407</v>
      </c>
      <c r="L5" s="12">
        <v>399</v>
      </c>
      <c r="M5" s="12">
        <v>27.277777780000001</v>
      </c>
      <c r="N5" s="12">
        <f>VLOOKUP(Todos!$A5,vlookup_table[#All],2,FALSE)</f>
        <v>0</v>
      </c>
      <c r="O5" s="12" t="str">
        <f>VLOOKUP(Todos!$A5,vlookup_table[#All],3,FALSE)</f>
        <v>NC</v>
      </c>
      <c r="P5" s="12">
        <f>VLOOKUP(Todos!$A5,vlookup_table[#All],4,FALSE)</f>
        <v>2208</v>
      </c>
      <c r="Q5" s="14" t="str">
        <f>VLOOKUP(Todos!$A5,vlookup_table[#All],5,FALSE)</f>
        <v>T2</v>
      </c>
      <c r="R5" s="14" t="str">
        <f>VLOOKUP(Todos!$A5,vlookup_table[#All],6,FALSE)</f>
        <v>M</v>
      </c>
      <c r="S5" s="14">
        <f>VLOOKUP(Todos!$A5,vlookup_table[#All],7,FALSE)</f>
        <v>38</v>
      </c>
      <c r="T5" s="14">
        <f>ROUND((9706-Todos!$P5)/100, 0)</f>
        <v>75</v>
      </c>
      <c r="U5" s="14" t="str" cm="1">
        <f t="array" ref="U5">_xlfn.IFS(
    ISNUMBER(SEARCH("C", Q5)), "Ciudad",
    ISNUMBER(SEARCH("T", Q5)), "Pueblo",
    ISNUMBER(SEARCH("R", Q5)), "Rural",
    ISNUMBER(SEARCH("S", Q5)), "Suburbano",
    ISNUMBER(SEARCH("U", Q5)), "Urbano"
)</f>
        <v>Pueblo</v>
      </c>
      <c r="V5" s="25" t="str" cm="1">
        <f t="array" ref="V5">_xlfn.LET(
    _xlpm.txt, _xlfn.TEXTJOIN("", TRUE, IF(ISNUMBER(--MID(Todos!$H5, _xlfn.SEQUENCE(LEN(Todos!$H5)), 1)), MID(Todos!$H5, _xlfn.SEQUENCE(LEN(Todos!$H5)), 1), "")),
    IF(ISNUMBER(--RIGHT(_xlpm.txt,1)), _xlpm.txt, LEFT(_xlpm.txt, LEN(_xlpm.txt)-1))
)</f>
        <v>14014</v>
      </c>
      <c r="W5" s="14" t="str">
        <f>UPPER(LEFT(Todos!$B5,2))</f>
        <v>NC</v>
      </c>
      <c r="X5" s="15" t="str" cm="1">
        <f t="array" ref="X5">+IF(Todos!$C5 = "",MODE.MATCH(Todos!$C$2:$C$4029),Todos!$C5)</f>
        <v>M</v>
      </c>
      <c r="AB5" t="s">
        <v>114</v>
      </c>
      <c r="AC5">
        <f>SUM(E4:E4031)</f>
        <v>1415364</v>
      </c>
    </row>
    <row r="6" spans="1:29" x14ac:dyDescent="0.35">
      <c r="A6" s="6">
        <v>190108</v>
      </c>
      <c r="B6" s="7" t="s">
        <v>13</v>
      </c>
      <c r="C6" s="7" t="s">
        <v>17</v>
      </c>
      <c r="D6" s="8">
        <v>995</v>
      </c>
      <c r="E6" s="7">
        <v>252</v>
      </c>
      <c r="F6" s="7">
        <v>348</v>
      </c>
      <c r="G6" s="7">
        <v>0</v>
      </c>
      <c r="H6" s="7">
        <v>17991</v>
      </c>
      <c r="I6" s="7">
        <v>5</v>
      </c>
      <c r="J6" s="7">
        <v>6</v>
      </c>
      <c r="K6" s="7">
        <v>280</v>
      </c>
      <c r="L6" s="7">
        <v>316</v>
      </c>
      <c r="M6" s="7">
        <v>6</v>
      </c>
      <c r="N6" s="7">
        <f>VLOOKUP(Todos!$A6,vlookup_table[#All],2,FALSE)</f>
        <v>28</v>
      </c>
      <c r="O6" s="7" t="str">
        <f>VLOOKUP(Todos!$A6,vlookup_table[#All],3,FALSE)</f>
        <v>FL</v>
      </c>
      <c r="P6" s="7">
        <f>VLOOKUP(Todos!$A6,vlookup_table[#All],4,FALSE)</f>
        <v>0</v>
      </c>
      <c r="Q6" s="9" t="str">
        <f>VLOOKUP(Todos!$A6,vlookup_table[#All],5,FALSE)</f>
        <v>C2</v>
      </c>
      <c r="R6" s="9" t="str">
        <f>VLOOKUP(Todos!$A6,vlookup_table[#All],6,FALSE)</f>
        <v>F</v>
      </c>
      <c r="S6" s="9">
        <f>VLOOKUP(Todos!$A6,vlookup_table[#All],7,FALSE)</f>
        <v>5</v>
      </c>
      <c r="T6" s="9">
        <f>ROUND((9706-Todos!$P6)/100, 0)</f>
        <v>97</v>
      </c>
      <c r="U6" s="9" t="str" cm="1">
        <f t="array" ref="U6">_xlfn.IFS(
    ISNUMBER(SEARCH("C", Q6)), "Ciudad",
    ISNUMBER(SEARCH("T", Q6)), "Pueblo",
    ISNUMBER(SEARCH("R", Q6)), "Rural",
    ISNUMBER(SEARCH("S", Q6)), "Suburbano",
    ISNUMBER(SEARCH("U", Q6)), "Urbano"
)</f>
        <v>Ciudad</v>
      </c>
      <c r="V6" s="24" t="str" cm="1">
        <f t="array" ref="V6">_xlfn.LET(
    _xlpm.txt, _xlfn.TEXTJOIN("", TRUE, IF(ISNUMBER(--MID(Todos!$H6, _xlfn.SEQUENCE(LEN(Todos!$H6)), 1)), MID(Todos!$H6, _xlfn.SEQUENCE(LEN(Todos!$H6)), 1), "")),
    IF(ISNUMBER(--RIGHT(_xlpm.txt,1)), _xlpm.txt, LEFT(_xlpm.txt, LEN(_xlpm.txt)-1))
)</f>
        <v>17991</v>
      </c>
      <c r="W6" s="9" t="str">
        <f>UPPER(LEFT(Todos!$B6,2))</f>
        <v>FL</v>
      </c>
      <c r="X6" s="10" t="str" cm="1">
        <f t="array" ref="X6">+IF(Todos!$C6 = "",MODE.MATCH(Todos!$C$2:$C$4029),Todos!$C6)</f>
        <v>F</v>
      </c>
      <c r="AB6" t="s">
        <v>113</v>
      </c>
      <c r="AC6">
        <f>SUM(E2:E4029)/ROWS(E2:E4029)</f>
        <v>351.56926514399208</v>
      </c>
    </row>
    <row r="7" spans="1:29" x14ac:dyDescent="0.35">
      <c r="A7" s="11">
        <v>100640</v>
      </c>
      <c r="B7" s="12" t="s">
        <v>16</v>
      </c>
      <c r="C7" s="12" t="s">
        <v>14</v>
      </c>
      <c r="D7" s="13">
        <v>764</v>
      </c>
      <c r="E7" s="12">
        <v>457</v>
      </c>
      <c r="F7" s="12">
        <v>501</v>
      </c>
      <c r="G7" s="12">
        <v>1</v>
      </c>
      <c r="H7" s="12">
        <v>16022</v>
      </c>
      <c r="I7" s="12">
        <v>2</v>
      </c>
      <c r="J7" s="12">
        <v>75</v>
      </c>
      <c r="K7" s="12">
        <v>477</v>
      </c>
      <c r="L7" s="12">
        <v>480</v>
      </c>
      <c r="M7" s="12">
        <v>25.571428569999998</v>
      </c>
      <c r="N7" s="12">
        <f>VLOOKUP(Todos!$A7,vlookup_table[#All],2,FALSE)</f>
        <v>1</v>
      </c>
      <c r="O7" s="12" t="str">
        <f>VLOOKUP(Todos!$A7,vlookup_table[#All],3,FALSE)</f>
        <v>IL</v>
      </c>
      <c r="P7" s="12">
        <f>VLOOKUP(Todos!$A7,vlookup_table[#All],4,FALSE)</f>
        <v>6104</v>
      </c>
      <c r="Q7" s="14" t="str">
        <f>VLOOKUP(Todos!$A7,vlookup_table[#All],5,FALSE)</f>
        <v>S2</v>
      </c>
      <c r="R7" s="14" t="str">
        <f>VLOOKUP(Todos!$A7,vlookup_table[#All],6,FALSE)</f>
        <v>M</v>
      </c>
      <c r="S7" s="14">
        <f>VLOOKUP(Todos!$A7,vlookup_table[#All],7,FALSE)</f>
        <v>30</v>
      </c>
      <c r="T7" s="14">
        <f>ROUND((9706-Todos!$P7)/100, 0)</f>
        <v>36</v>
      </c>
      <c r="U7" s="14" t="str" cm="1">
        <f t="array" ref="U7">_xlfn.IFS(
    ISNUMBER(SEARCH("C", Q7)), "Ciudad",
    ISNUMBER(SEARCH("T", Q7)), "Pueblo",
    ISNUMBER(SEARCH("R", Q7)), "Rural",
    ISNUMBER(SEARCH("S", Q7)), "Suburbano",
    ISNUMBER(SEARCH("U", Q7)), "Urbano"
)</f>
        <v>Suburbano</v>
      </c>
      <c r="V7" s="25" t="str" cm="1">
        <f t="array" ref="V7">_xlfn.LET(
    _xlpm.txt, _xlfn.TEXTJOIN("", TRUE, IF(ISNUMBER(--MID(Todos!$H7, _xlfn.SEQUENCE(LEN(Todos!$H7)), 1)), MID(Todos!$H7, _xlfn.SEQUENCE(LEN(Todos!$H7)), 1), "")),
    IF(ISNUMBER(--RIGHT(_xlpm.txt,1)), _xlpm.txt, LEFT(_xlpm.txt, LEN(_xlpm.txt)-1))
)</f>
        <v>16022</v>
      </c>
      <c r="W7" s="14" t="str">
        <f>UPPER(LEFT(Todos!$B7,2))</f>
        <v>IL</v>
      </c>
      <c r="X7" s="15" t="str" cm="1">
        <f t="array" ref="X7">+IF(Todos!$C7 = "",MODE.MATCH(Todos!$C$2:$C$4029),Todos!$C7)</f>
        <v>M</v>
      </c>
      <c r="AB7" t="s">
        <v>115</v>
      </c>
      <c r="AC7">
        <f>COUNT(E3:E4030)</f>
        <v>4027</v>
      </c>
    </row>
    <row r="8" spans="1:29" x14ac:dyDescent="0.35">
      <c r="A8" s="6">
        <v>18581</v>
      </c>
      <c r="B8" s="7" t="s">
        <v>18</v>
      </c>
      <c r="C8" s="7" t="s">
        <v>20</v>
      </c>
      <c r="D8" s="8">
        <v>775</v>
      </c>
      <c r="E8" s="7">
        <v>318</v>
      </c>
      <c r="F8" s="7">
        <v>419</v>
      </c>
      <c r="G8" s="7">
        <v>5</v>
      </c>
      <c r="H8" s="7">
        <v>13491</v>
      </c>
      <c r="I8" s="7">
        <v>0</v>
      </c>
      <c r="J8" s="7">
        <v>73</v>
      </c>
      <c r="K8" s="7">
        <v>364</v>
      </c>
      <c r="L8" s="7">
        <v>380</v>
      </c>
      <c r="M8" s="7">
        <v>4.625</v>
      </c>
      <c r="N8" s="7">
        <f>VLOOKUP(Todos!$A8,vlookup_table[#All],2,FALSE)</f>
        <v>0</v>
      </c>
      <c r="O8" s="7" t="str">
        <f>VLOOKUP(Todos!$A8,vlookup_table[#All],3,FALSE)</f>
        <v>NC</v>
      </c>
      <c r="P8" s="7">
        <f>VLOOKUP(Todos!$A8,vlookup_table[#All],4,FALSE)</f>
        <v>4407</v>
      </c>
      <c r="Q8" s="9" t="str">
        <f>VLOOKUP(Todos!$A8,vlookup_table[#All],5,FALSE)</f>
        <v>R2</v>
      </c>
      <c r="R8" s="9" t="str">
        <f>VLOOKUP(Todos!$A8,vlookup_table[#All],6,FALSE)</f>
        <v>F</v>
      </c>
      <c r="S8" s="9">
        <f>VLOOKUP(Todos!$A8,vlookup_table[#All],7,FALSE)</f>
        <v>12</v>
      </c>
      <c r="T8" s="9">
        <f>ROUND((9706-Todos!$P8)/100, 0)</f>
        <v>53</v>
      </c>
      <c r="U8" s="9" t="str" cm="1">
        <f t="array" ref="U8">_xlfn.IFS(
    ISNUMBER(SEARCH("C", Q8)), "Ciudad",
    ISNUMBER(SEARCH("T", Q8)), "Pueblo",
    ISNUMBER(SEARCH("R", Q8)), "Rural",
    ISNUMBER(SEARCH("S", Q8)), "Suburbano",
    ISNUMBER(SEARCH("U", Q8)), "Urbano"
)</f>
        <v>Rural</v>
      </c>
      <c r="V8" s="24" t="str" cm="1">
        <f t="array" ref="V8">_xlfn.LET(
    _xlpm.txt, _xlfn.TEXTJOIN("", TRUE, IF(ISNUMBER(--MID(Todos!$H8, _xlfn.SEQUENCE(LEN(Todos!$H8)), 1)), MID(Todos!$H8, _xlfn.SEQUENCE(LEN(Todos!$H8)), 1), "")),
    IF(ISNUMBER(--RIGHT(_xlpm.txt,1)), _xlpm.txt, LEFT(_xlpm.txt, LEN(_xlpm.txt)-1))
)</f>
        <v>13491</v>
      </c>
      <c r="W8" s="9" t="str">
        <f>UPPER(LEFT(Todos!$B8,2))</f>
        <v>NC</v>
      </c>
      <c r="X8" s="10" t="str" cm="1">
        <f t="array" ref="X8">+IF(Todos!$C8 = "",MODE.MATCH(Todos!$C$2:$C$4029),Todos!$C8)</f>
        <v>female</v>
      </c>
      <c r="AB8" t="s">
        <v>116</v>
      </c>
      <c r="AC8">
        <f>MAX(E4:E4031)</f>
        <v>1500</v>
      </c>
    </row>
    <row r="9" spans="1:29" x14ac:dyDescent="0.35">
      <c r="A9" s="11">
        <v>119038</v>
      </c>
      <c r="B9" s="12" t="s">
        <v>21</v>
      </c>
      <c r="C9" s="12" t="s">
        <v>14</v>
      </c>
      <c r="D9" s="13">
        <v>890</v>
      </c>
      <c r="E9" s="12">
        <v>519</v>
      </c>
      <c r="F9" s="12">
        <v>560</v>
      </c>
      <c r="G9" s="12">
        <v>0</v>
      </c>
      <c r="H9" s="12">
        <v>17872</v>
      </c>
      <c r="I9" s="12">
        <v>2</v>
      </c>
      <c r="J9" s="12">
        <v>46</v>
      </c>
      <c r="K9" s="12">
        <v>525</v>
      </c>
      <c r="L9" s="12">
        <v>551</v>
      </c>
      <c r="M9" s="12">
        <v>6.1749999999999998</v>
      </c>
      <c r="N9" s="12">
        <f>VLOOKUP(Todos!$A9,vlookup_table[#All],2,FALSE)</f>
        <v>1002</v>
      </c>
      <c r="O9" s="12" t="str">
        <f>VLOOKUP(Todos!$A9,vlookup_table[#All],3,FALSE)</f>
        <v>TX</v>
      </c>
      <c r="P9" s="12">
        <f>VLOOKUP(Todos!$A9,vlookup_table[#All],4,FALSE)</f>
        <v>0</v>
      </c>
      <c r="Q9" s="14" t="str">
        <f>VLOOKUP(Todos!$A9,vlookup_table[#All],5,FALSE)</f>
        <v>C1</v>
      </c>
      <c r="R9" s="14" t="str">
        <f>VLOOKUP(Todos!$A9,vlookup_table[#All],6,FALSE)</f>
        <v>M</v>
      </c>
      <c r="S9" s="14">
        <f>VLOOKUP(Todos!$A9,vlookup_table[#All],7,FALSE)</f>
        <v>7</v>
      </c>
      <c r="T9" s="14">
        <f>ROUND((9706-Todos!$P9)/100, 0)</f>
        <v>97</v>
      </c>
      <c r="U9" s="14" t="str" cm="1">
        <f t="array" ref="U9">_xlfn.IFS(
    ISNUMBER(SEARCH("C", Q9)), "Ciudad",
    ISNUMBER(SEARCH("T", Q9)), "Pueblo",
    ISNUMBER(SEARCH("R", Q9)), "Rural",
    ISNUMBER(SEARCH("S", Q9)), "Suburbano",
    ISNUMBER(SEARCH("U", Q9)), "Urbano"
)</f>
        <v>Ciudad</v>
      </c>
      <c r="V9" s="25" t="str" cm="1">
        <f t="array" ref="V9">_xlfn.LET(
    _xlpm.txt, _xlfn.TEXTJOIN("", TRUE, IF(ISNUMBER(--MID(Todos!$H9, _xlfn.SEQUENCE(LEN(Todos!$H9)), 1)), MID(Todos!$H9, _xlfn.SEQUENCE(LEN(Todos!$H9)), 1), "")),
    IF(ISNUMBER(--RIGHT(_xlpm.txt,1)), _xlpm.txt, LEFT(_xlpm.txt, LEN(_xlpm.txt)-1))
)</f>
        <v>17872</v>
      </c>
      <c r="W9" s="14" t="str">
        <f>UPPER(LEFT(Todos!$B9,2))</f>
        <v>TX</v>
      </c>
      <c r="X9" s="15" t="str" cm="1">
        <f t="array" ref="X9">+IF(Todos!$C9 = "",MODE.MATCH(Todos!$C$2:$C$4029),Todos!$C9)</f>
        <v>M</v>
      </c>
      <c r="AB9" t="s">
        <v>117</v>
      </c>
      <c r="AC9">
        <f>MIN(E5:E4032)</f>
        <v>0</v>
      </c>
    </row>
    <row r="10" spans="1:29" x14ac:dyDescent="0.35">
      <c r="A10" s="6">
        <v>173223</v>
      </c>
      <c r="B10" s="7" t="s">
        <v>22</v>
      </c>
      <c r="C10" s="7" t="s">
        <v>17</v>
      </c>
      <c r="D10" s="8"/>
      <c r="E10" s="7">
        <v>184</v>
      </c>
      <c r="F10" s="7">
        <v>250</v>
      </c>
      <c r="G10" s="7">
        <v>0</v>
      </c>
      <c r="H10" s="7">
        <v>8708</v>
      </c>
      <c r="I10" s="7">
        <v>2</v>
      </c>
      <c r="J10" s="7">
        <v>63</v>
      </c>
      <c r="K10" s="7">
        <v>206</v>
      </c>
      <c r="L10" s="7">
        <v>235</v>
      </c>
      <c r="M10" s="7">
        <v>8.8181818179999993</v>
      </c>
      <c r="N10" s="7">
        <f>VLOOKUP(Todos!$A10,vlookup_table[#All],2,FALSE)</f>
        <v>0</v>
      </c>
      <c r="O10" s="7" t="str">
        <f>VLOOKUP(Todos!$A10,vlookup_table[#All],3,FALSE)</f>
        <v>CA</v>
      </c>
      <c r="P10" s="7">
        <f>VLOOKUP(Todos!$A10,vlookup_table[#All],4,FALSE)</f>
        <v>1801</v>
      </c>
      <c r="Q10" s="9" t="str">
        <f>VLOOKUP(Todos!$A10,vlookup_table[#All],5,FALSE)</f>
        <v>T2</v>
      </c>
      <c r="R10" s="9" t="str">
        <f>VLOOKUP(Todos!$A10,vlookup_table[#All],6,FALSE)</f>
        <v>F</v>
      </c>
      <c r="S10" s="9">
        <f>VLOOKUP(Todos!$A10,vlookup_table[#All],7,FALSE)</f>
        <v>10</v>
      </c>
      <c r="T10" s="9">
        <f>ROUND((9706-Todos!$P10)/100, 0)</f>
        <v>79</v>
      </c>
      <c r="U10" s="9" t="str" cm="1">
        <f t="array" ref="U10">_xlfn.IFS(
    ISNUMBER(SEARCH("C", Q10)), "Ciudad",
    ISNUMBER(SEARCH("T", Q10)), "Pueblo",
    ISNUMBER(SEARCH("R", Q10)), "Rural",
    ISNUMBER(SEARCH("S", Q10)), "Suburbano",
    ISNUMBER(SEARCH("U", Q10)), "Urbano"
)</f>
        <v>Pueblo</v>
      </c>
      <c r="V10" s="24" t="str" cm="1">
        <f t="array" ref="V10">_xlfn.LET(
    _xlpm.txt, _xlfn.TEXTJOIN("", TRUE, IF(ISNUMBER(--MID(Todos!$H10, _xlfn.SEQUENCE(LEN(Todos!$H10)), 1)), MID(Todos!$H10, _xlfn.SEQUENCE(LEN(Todos!$H10)), 1), "")),
    IF(ISNUMBER(--RIGHT(_xlpm.txt,1)), _xlpm.txt, LEFT(_xlpm.txt, LEN(_xlpm.txt)-1))
)</f>
        <v>8708</v>
      </c>
      <c r="W10" s="9" t="str">
        <f>UPPER(LEFT(Todos!$B10,2))</f>
        <v>CA</v>
      </c>
      <c r="X10" s="10" t="str" cm="1">
        <f t="array" ref="X10">+IF(Todos!$C10 = "",MODE.MATCH(Todos!$C$2:$C$4029),Todos!$C10)</f>
        <v>F</v>
      </c>
      <c r="AB10" t="s">
        <v>118</v>
      </c>
      <c r="AC10" t="str">
        <f>+CONCATENATE(W17,U17)</f>
        <v>MISuburbano</v>
      </c>
    </row>
    <row r="11" spans="1:29" x14ac:dyDescent="0.35">
      <c r="A11" s="11">
        <v>157988</v>
      </c>
      <c r="B11" s="12" t="s">
        <v>22</v>
      </c>
      <c r="C11" s="12" t="s">
        <v>17</v>
      </c>
      <c r="D11" s="13" t="s">
        <v>23</v>
      </c>
      <c r="E11" s="12">
        <v>593</v>
      </c>
      <c r="F11" s="12">
        <v>617</v>
      </c>
      <c r="G11" s="12">
        <v>61</v>
      </c>
      <c r="H11" s="12">
        <v>17838</v>
      </c>
      <c r="I11" s="12">
        <v>7</v>
      </c>
      <c r="J11" s="12">
        <v>62</v>
      </c>
      <c r="K11" s="12"/>
      <c r="L11" s="12">
        <v>619</v>
      </c>
      <c r="M11" s="12">
        <v>6.6666666670000003</v>
      </c>
      <c r="N11" s="12">
        <f>VLOOKUP(Todos!$A11,vlookup_table[#All],2,FALSE)</f>
        <v>28</v>
      </c>
      <c r="O11" s="12" t="str">
        <f>VLOOKUP(Todos!$A11,vlookup_table[#All],3,FALSE)</f>
        <v>CA</v>
      </c>
      <c r="P11" s="12">
        <f>VLOOKUP(Todos!$A11,vlookup_table[#All],4,FALSE)</f>
        <v>0</v>
      </c>
      <c r="Q11" s="14" t="str">
        <f>VLOOKUP(Todos!$A11,vlookup_table[#All],5,FALSE)</f>
        <v>S1</v>
      </c>
      <c r="R11" s="14" t="str">
        <f>VLOOKUP(Todos!$A11,vlookup_table[#All],6,FALSE)</f>
        <v>F</v>
      </c>
      <c r="S11" s="14">
        <f>VLOOKUP(Todos!$A11,vlookup_table[#All],7,FALSE)</f>
        <v>10</v>
      </c>
      <c r="T11" s="14">
        <f>ROUND((9706-Todos!$P11)/100, 0)</f>
        <v>97</v>
      </c>
      <c r="U11" s="14" t="str" cm="1">
        <f t="array" ref="U11">_xlfn.IFS(
    ISNUMBER(SEARCH("C", Q11)), "Ciudad",
    ISNUMBER(SEARCH("T", Q11)), "Pueblo",
    ISNUMBER(SEARCH("R", Q11)), "Rural",
    ISNUMBER(SEARCH("S", Q11)), "Suburbano",
    ISNUMBER(SEARCH("U", Q11)), "Urbano"
)</f>
        <v>Suburbano</v>
      </c>
      <c r="V11" s="25" t="str" cm="1">
        <f t="array" ref="V11">_xlfn.LET(
    _xlpm.txt, _xlfn.TEXTJOIN("", TRUE, IF(ISNUMBER(--MID(Todos!$H11, _xlfn.SEQUENCE(LEN(Todos!$H11)), 1)), MID(Todos!$H11, _xlfn.SEQUENCE(LEN(Todos!$H11)), 1), "")),
    IF(ISNUMBER(--RIGHT(_xlpm.txt,1)), _xlpm.txt, LEFT(_xlpm.txt, LEN(_xlpm.txt)-1))
)</f>
        <v>17838</v>
      </c>
      <c r="W11" s="14" t="str">
        <f>UPPER(LEFT(Todos!$B11,2))</f>
        <v>CA</v>
      </c>
      <c r="X11" s="15" t="str" cm="1">
        <f t="array" ref="X11">+IF(Todos!$C11 = "",MODE.MATCH(Todos!$C$2:$C$4029),Todos!$C11)</f>
        <v>F</v>
      </c>
    </row>
    <row r="12" spans="1:29" x14ac:dyDescent="0.35">
      <c r="A12" s="6">
        <v>141720</v>
      </c>
      <c r="B12" s="7" t="s">
        <v>24</v>
      </c>
      <c r="C12" s="7" t="s">
        <v>17</v>
      </c>
      <c r="D12" s="7">
        <v>1569</v>
      </c>
      <c r="E12" s="7">
        <v>673</v>
      </c>
      <c r="F12" s="7">
        <v>781</v>
      </c>
      <c r="G12" s="7">
        <v>22</v>
      </c>
      <c r="H12" s="7">
        <v>25775</v>
      </c>
      <c r="I12" s="7">
        <v>3</v>
      </c>
      <c r="J12" s="7">
        <v>44</v>
      </c>
      <c r="K12" s="7">
        <v>672</v>
      </c>
      <c r="L12" s="7">
        <v>785</v>
      </c>
      <c r="M12" s="7">
        <v>13</v>
      </c>
      <c r="N12" s="7">
        <f>VLOOKUP(Todos!$A12,vlookup_table[#All],2,FALSE)</f>
        <v>28</v>
      </c>
      <c r="O12" s="7" t="str">
        <f>VLOOKUP(Todos!$A12,vlookup_table[#All],3,FALSE)</f>
        <v>NV</v>
      </c>
      <c r="P12" s="7">
        <f>VLOOKUP(Todos!$A12,vlookup_table[#All],4,FALSE)</f>
        <v>5401</v>
      </c>
      <c r="Q12" s="9" t="str">
        <f>VLOOKUP(Todos!$A12,vlookup_table[#All],5,FALSE)</f>
        <v>T1</v>
      </c>
      <c r="R12" s="9" t="str">
        <f>VLOOKUP(Todos!$A12,vlookup_table[#All],6,FALSE)</f>
        <v>F</v>
      </c>
      <c r="S12" s="9">
        <f>VLOOKUP(Todos!$A12,vlookup_table[#All],7,FALSE)</f>
        <v>5</v>
      </c>
      <c r="T12" s="9">
        <f>ROUND((9706-Todos!$P12)/100, 0)</f>
        <v>43</v>
      </c>
      <c r="U12" s="9" t="str" cm="1">
        <f t="array" ref="U12">_xlfn.IFS(
    ISNUMBER(SEARCH("C", Q12)), "Ciudad",
    ISNUMBER(SEARCH("T", Q12)), "Pueblo",
    ISNUMBER(SEARCH("R", Q12)), "Rural",
    ISNUMBER(SEARCH("S", Q12)), "Suburbano",
    ISNUMBER(SEARCH("U", Q12)), "Urbano"
)</f>
        <v>Pueblo</v>
      </c>
      <c r="V12" s="24" t="str" cm="1">
        <f t="array" ref="V12">_xlfn.LET(
    _xlpm.txt, _xlfn.TEXTJOIN("", TRUE, IF(ISNUMBER(--MID(Todos!$H12, _xlfn.SEQUENCE(LEN(Todos!$H12)), 1)), MID(Todos!$H12, _xlfn.SEQUENCE(LEN(Todos!$H12)), 1), "")),
    IF(ISNUMBER(--RIGHT(_xlpm.txt,1)), _xlpm.txt, LEFT(_xlpm.txt, LEN(_xlpm.txt)-1))
)</f>
        <v>25775</v>
      </c>
      <c r="W12" s="9" t="str">
        <f>UPPER(LEFT(Todos!$B12,2))</f>
        <v>NV</v>
      </c>
      <c r="X12" s="10" t="str" cm="1">
        <f t="array" ref="X12">+IF(Todos!$C12 = "",MODE.MATCH(Todos!$C$2:$C$4029),Todos!$C12)</f>
        <v>F</v>
      </c>
    </row>
    <row r="13" spans="1:29" x14ac:dyDescent="0.35">
      <c r="A13" s="11">
        <v>186272</v>
      </c>
      <c r="B13" s="12" t="s">
        <v>22</v>
      </c>
      <c r="C13" s="12" t="s">
        <v>17</v>
      </c>
      <c r="D13" s="12">
        <v>3515</v>
      </c>
      <c r="E13" s="12">
        <v>521</v>
      </c>
      <c r="F13" s="12">
        <v>588</v>
      </c>
      <c r="G13" s="12">
        <v>97</v>
      </c>
      <c r="H13" s="12">
        <v>20068</v>
      </c>
      <c r="I13" s="12">
        <v>11</v>
      </c>
      <c r="J13" s="12">
        <v>54</v>
      </c>
      <c r="K13" s="12">
        <v>565</v>
      </c>
      <c r="L13" s="12">
        <v>549</v>
      </c>
      <c r="M13" s="12">
        <v>8.64</v>
      </c>
      <c r="N13" s="12">
        <f>VLOOKUP(Todos!$A13,vlookup_table[#All],2,FALSE)</f>
        <v>2</v>
      </c>
      <c r="O13" s="12" t="str">
        <f>VLOOKUP(Todos!$A13,vlookup_table[#All],3,FALSE)</f>
        <v>CA</v>
      </c>
      <c r="P13" s="12">
        <f>VLOOKUP(Todos!$A13,vlookup_table[#All],4,FALSE)</f>
        <v>3401</v>
      </c>
      <c r="Q13" s="14" t="str">
        <f>VLOOKUP(Todos!$A13,vlookup_table[#All],5,FALSE)</f>
        <v>U1</v>
      </c>
      <c r="R13" s="14" t="str">
        <f>VLOOKUP(Todos!$A13,vlookup_table[#All],6,FALSE)</f>
        <v>F</v>
      </c>
      <c r="S13" s="14">
        <f>VLOOKUP(Todos!$A13,vlookup_table[#All],7,FALSE)</f>
        <v>10</v>
      </c>
      <c r="T13" s="14">
        <f>ROUND((9706-Todos!$P13)/100, 0)</f>
        <v>63</v>
      </c>
      <c r="U13" s="14" t="str" cm="1">
        <f t="array" ref="U13">_xlfn.IFS(
    ISNUMBER(SEARCH("C", Q13)), "Ciudad",
    ISNUMBER(SEARCH("T", Q13)), "Pueblo",
    ISNUMBER(SEARCH("R", Q13)), "Rural",
    ISNUMBER(SEARCH("S", Q13)), "Suburbano",
    ISNUMBER(SEARCH("U", Q13)), "Urbano"
)</f>
        <v>Urbano</v>
      </c>
      <c r="V13" s="25" t="str" cm="1">
        <f t="array" ref="V13">_xlfn.LET(
    _xlpm.txt, _xlfn.TEXTJOIN("", TRUE, IF(ISNUMBER(--MID(Todos!$H13, _xlfn.SEQUENCE(LEN(Todos!$H13)), 1)), MID(Todos!$H13, _xlfn.SEQUENCE(LEN(Todos!$H13)), 1), "")),
    IF(ISNUMBER(--RIGHT(_xlpm.txt,1)), _xlpm.txt, LEFT(_xlpm.txt, LEN(_xlpm.txt)-1))
)</f>
        <v>20068</v>
      </c>
      <c r="W13" s="14" t="str">
        <f>UPPER(LEFT(Todos!$B13,2))</f>
        <v>CA</v>
      </c>
      <c r="X13" s="15" t="str" cm="1">
        <f t="array" ref="X13">+IF(Todos!$C13 = "",MODE.MATCH(Todos!$C$2:$C$4029),Todos!$C13)</f>
        <v>F</v>
      </c>
    </row>
    <row r="14" spans="1:29" x14ac:dyDescent="0.35">
      <c r="A14" s="6">
        <v>154301</v>
      </c>
      <c r="B14" s="7" t="s">
        <v>25</v>
      </c>
      <c r="C14" s="7" t="s">
        <v>17</v>
      </c>
      <c r="D14" s="7">
        <v>1026</v>
      </c>
      <c r="E14" s="7">
        <v>459</v>
      </c>
      <c r="F14" s="7">
        <v>496</v>
      </c>
      <c r="G14" s="7">
        <v>1</v>
      </c>
      <c r="H14" s="7">
        <v>13803</v>
      </c>
      <c r="I14" s="7">
        <v>12</v>
      </c>
      <c r="J14" s="7">
        <v>52</v>
      </c>
      <c r="K14" s="7">
        <v>470</v>
      </c>
      <c r="L14" s="7">
        <v>491</v>
      </c>
      <c r="M14" s="7">
        <v>11.25</v>
      </c>
      <c r="N14" s="7">
        <f>VLOOKUP(Todos!$A14,vlookup_table[#All],2,FALSE)</f>
        <v>2</v>
      </c>
      <c r="O14" s="7" t="str">
        <f>VLOOKUP(Todos!$A14,vlookup_table[#All],3,FALSE)</f>
        <v>CA</v>
      </c>
      <c r="P14" s="7">
        <f>VLOOKUP(Todos!$A14,vlookup_table[#All],4,FALSE)</f>
        <v>2801</v>
      </c>
      <c r="Q14" s="9" t="str">
        <f>VLOOKUP(Todos!$A14,vlookup_table[#All],5,FALSE)</f>
        <v>T2</v>
      </c>
      <c r="R14" s="9" t="str">
        <f>VLOOKUP(Todos!$A14,vlookup_table[#All],6,FALSE)</f>
        <v>F</v>
      </c>
      <c r="S14" s="9">
        <f>VLOOKUP(Todos!$A14,vlookup_table[#All],7,FALSE)</f>
        <v>10</v>
      </c>
      <c r="T14" s="9">
        <f>ROUND((9706-Todos!$P14)/100, 0)</f>
        <v>69</v>
      </c>
      <c r="U14" s="9" t="str" cm="1">
        <f t="array" ref="U14">_xlfn.IFS(
    ISNUMBER(SEARCH("C", Q14)), "Ciudad",
    ISNUMBER(SEARCH("T", Q14)), "Pueblo",
    ISNUMBER(SEARCH("R", Q14)), "Rural",
    ISNUMBER(SEARCH("S", Q14)), "Suburbano",
    ISNUMBER(SEARCH("U", Q14)), "Urbano"
)</f>
        <v>Pueblo</v>
      </c>
      <c r="V14" s="24" t="str" cm="1">
        <f t="array" ref="V14">_xlfn.LET(
    _xlpm.txt, _xlfn.TEXTJOIN("", TRUE, IF(ISNUMBER(--MID(Todos!$H14, _xlfn.SEQUENCE(LEN(Todos!$H14)), 1)), MID(Todos!$H14, _xlfn.SEQUENCE(LEN(Todos!$H14)), 1), "")),
    IF(ISNUMBER(--RIGHT(_xlpm.txt,1)), _xlpm.txt, LEFT(_xlpm.txt, LEN(_xlpm.txt)-1))
)</f>
        <v>13803</v>
      </c>
      <c r="W14" s="9" t="str">
        <f>UPPER(LEFT(Todos!$B14,2))</f>
        <v>CA</v>
      </c>
      <c r="X14" s="10" t="str" cm="1">
        <f t="array" ref="X14">+IF(Todos!$C14 = "",MODE.MATCH(Todos!$C$2:$C$4029),Todos!$C14)</f>
        <v>F</v>
      </c>
    </row>
    <row r="15" spans="1:29" x14ac:dyDescent="0.35">
      <c r="A15" s="11">
        <v>189722</v>
      </c>
      <c r="B15" s="12" t="s">
        <v>26</v>
      </c>
      <c r="C15" s="12" t="s">
        <v>27</v>
      </c>
      <c r="D15" s="12">
        <v>0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5.7272727269999999</v>
      </c>
      <c r="N15" s="12">
        <f>VLOOKUP(Todos!$A15,vlookup_table[#All],2,FALSE)</f>
        <v>1</v>
      </c>
      <c r="O15" s="12" t="str">
        <f>VLOOKUP(Todos!$A15,vlookup_table[#All],3,FALSE)</f>
        <v>AP</v>
      </c>
      <c r="P15" s="12">
        <f>VLOOKUP(Todos!$A15,vlookup_table[#All],4,FALSE)</f>
        <v>0</v>
      </c>
      <c r="Q15" s="14" t="str">
        <f>VLOOKUP(Todos!$A15,vlookup_table[#All],5,FALSE)</f>
        <v/>
      </c>
      <c r="R15" s="14" t="str">
        <f>VLOOKUP(Todos!$A15,vlookup_table[#All],6,FALSE)</f>
        <v>M</v>
      </c>
      <c r="S15" s="14">
        <f>VLOOKUP(Todos!$A15,vlookup_table[#All],7,FALSE)</f>
        <v>6</v>
      </c>
      <c r="T15" s="14">
        <f>ROUND((9706-Todos!$P15)/100, 0)</f>
        <v>97</v>
      </c>
      <c r="U15" s="14" t="e" cm="1">
        <f t="array" ref="U15">_xlfn.IFS(
    ISNUMBER(SEARCH("C", Q15)), "Ciudad",
    ISNUMBER(SEARCH("T", Q15)), "Pueblo",
    ISNUMBER(SEARCH("R", Q15)), "Rural",
    ISNUMBER(SEARCH("S", Q15)), "Suburbano",
    ISNUMBER(SEARCH("U", Q15)), "Urbano"
)</f>
        <v>#N/A</v>
      </c>
      <c r="V15" s="25" t="str" cm="1">
        <f t="array" ref="V15">_xlfn.LET(
    _xlpm.txt, _xlfn.TEXTJOIN("", TRUE, IF(ISNUMBER(--MID(Todos!$H15, _xlfn.SEQUENCE(LEN(Todos!$H15)), 1)), MID(Todos!$H15, _xlfn.SEQUENCE(LEN(Todos!$H15)), 1), "")),
    IF(ISNUMBER(--RIGHT(_xlpm.txt,1)), _xlpm.txt, LEFT(_xlpm.txt, LEN(_xlpm.txt)-1))
)</f>
        <v>0</v>
      </c>
      <c r="W15" s="14" t="str">
        <f>UPPER(LEFT(Todos!$B15,2))</f>
        <v>AP</v>
      </c>
      <c r="X15" s="15" t="str" cm="1">
        <f t="array" ref="X15">+IF(Todos!$C15 = "",MODE.MATCH(Todos!$C$2:$C$4029),Todos!$C15)</f>
        <v>Male</v>
      </c>
    </row>
    <row r="16" spans="1:29" x14ac:dyDescent="0.35">
      <c r="A16" s="6">
        <v>188304</v>
      </c>
      <c r="B16" s="7" t="s">
        <v>28</v>
      </c>
      <c r="C16" s="7" t="s">
        <v>17</v>
      </c>
      <c r="D16" s="7">
        <v>376</v>
      </c>
      <c r="E16" s="7">
        <v>263</v>
      </c>
      <c r="F16" s="7">
        <v>316</v>
      </c>
      <c r="G16" s="7">
        <v>0</v>
      </c>
      <c r="H16" s="16" t="s">
        <v>29</v>
      </c>
      <c r="I16" s="7">
        <v>1</v>
      </c>
      <c r="J16" s="7">
        <v>75</v>
      </c>
      <c r="K16" s="7">
        <v>303</v>
      </c>
      <c r="L16" s="7">
        <v>287</v>
      </c>
      <c r="M16" s="7">
        <v>10.55</v>
      </c>
      <c r="N16" s="7">
        <f>VLOOKUP(Todos!$A16,vlookup_table[#All],2,FALSE)</f>
        <v>0</v>
      </c>
      <c r="O16" s="7" t="str">
        <f>VLOOKUP(Todos!$A16,vlookup_table[#All],3,FALSE)</f>
        <v>KS</v>
      </c>
      <c r="P16" s="7">
        <f>VLOOKUP(Todos!$A16,vlookup_table[#All],4,FALSE)</f>
        <v>2405</v>
      </c>
      <c r="Q16" s="9" t="str">
        <f>VLOOKUP(Todos!$A16,vlookup_table[#All],5,FALSE)</f>
        <v>T2</v>
      </c>
      <c r="R16" s="9" t="str">
        <f>VLOOKUP(Todos!$A16,vlookup_table[#All],6,FALSE)</f>
        <v>F</v>
      </c>
      <c r="S16" s="9">
        <f>VLOOKUP(Todos!$A16,vlookup_table[#All],7,FALSE)</f>
        <v>10</v>
      </c>
      <c r="T16" s="9">
        <f>ROUND((9706-Todos!$P16)/100, 0)</f>
        <v>73</v>
      </c>
      <c r="U16" s="9" t="str" cm="1">
        <f t="array" ref="U16">_xlfn.IFS(
    ISNUMBER(SEARCH("C", Q16)), "Ciudad",
    ISNUMBER(SEARCH("T", Q16)), "Pueblo",
    ISNUMBER(SEARCH("R", Q16)), "Rural",
    ISNUMBER(SEARCH("S", Q16)), "Suburbano",
    ISNUMBER(SEARCH("U", Q16)), "Urbano"
)</f>
        <v>Pueblo</v>
      </c>
      <c r="V16" s="24" t="str" cm="1">
        <f t="array" ref="V16">_xlfn.LET(
    _xlpm.txt, _xlfn.TEXTJOIN("", TRUE, IF(ISNUMBER(--MID(Todos!$H16, _xlfn.SEQUENCE(LEN(Todos!$H16)), 1)), MID(Todos!$H16, _xlfn.SEQUENCE(LEN(Todos!$H16)), 1), "")),
    IF(ISNUMBER(--RIGHT(_xlpm.txt,1)), _xlpm.txt, LEFT(_xlpm.txt, LEN(_xlpm.txt)-1))
)</f>
        <v>10755</v>
      </c>
      <c r="W16" s="9" t="str">
        <f>UPPER(LEFT(Todos!$B16,2))</f>
        <v>KS</v>
      </c>
      <c r="X16" s="10" t="str" cm="1">
        <f t="array" ref="X16">+IF(Todos!$C16 = "",MODE.MATCH(Todos!$C$2:$C$4029),Todos!$C16)</f>
        <v>F</v>
      </c>
    </row>
    <row r="17" spans="1:24" x14ac:dyDescent="0.35">
      <c r="A17" s="11">
        <v>73699</v>
      </c>
      <c r="B17" s="12" t="s">
        <v>30</v>
      </c>
      <c r="C17" s="12">
        <f ca="1">MODE(Todos!$C$2:$C$4029)</f>
        <v>0</v>
      </c>
      <c r="D17" s="12">
        <v>890</v>
      </c>
      <c r="E17" s="12">
        <v>463</v>
      </c>
      <c r="F17" s="12">
        <v>523</v>
      </c>
      <c r="G17" s="12">
        <v>1</v>
      </c>
      <c r="H17" s="12">
        <v>9493</v>
      </c>
      <c r="I17" s="12">
        <v>5</v>
      </c>
      <c r="J17" s="12">
        <v>53</v>
      </c>
      <c r="K17" s="12">
        <v>474</v>
      </c>
      <c r="L17" s="12">
        <v>512</v>
      </c>
      <c r="M17" s="12">
        <v>11.28571429</v>
      </c>
      <c r="N17" s="12">
        <f>VLOOKUP(Todos!$A17,vlookup_table[#All],2,FALSE)</f>
        <v>1</v>
      </c>
      <c r="O17" s="12" t="str">
        <f>VLOOKUP(Todos!$A17,vlookup_table[#All],3,FALSE)</f>
        <v>MI</v>
      </c>
      <c r="P17" s="12">
        <f>VLOOKUP(Todos!$A17,vlookup_table[#All],4,FALSE)</f>
        <v>5102</v>
      </c>
      <c r="Q17" s="14" t="str">
        <f>VLOOKUP(Todos!$A17,vlookup_table[#All],5,FALSE)</f>
        <v>S1</v>
      </c>
      <c r="R17" s="14" t="str">
        <f>VLOOKUP(Todos!$A17,vlookup_table[#All],6,FALSE)</f>
        <v/>
      </c>
      <c r="S17" s="14">
        <f>VLOOKUP(Todos!$A17,vlookup_table[#All],7,FALSE)</f>
        <v>15</v>
      </c>
      <c r="T17" s="14">
        <f>ROUND((9706-Todos!$P17)/100, 0)</f>
        <v>46</v>
      </c>
      <c r="U17" s="14" t="str" cm="1">
        <f t="array" ref="U17">_xlfn.IFS(
    ISNUMBER(SEARCH("C", Q17)), "Ciudad",
    ISNUMBER(SEARCH("T", Q17)), "Pueblo",
    ISNUMBER(SEARCH("R", Q17)), "Rural",
    ISNUMBER(SEARCH("S", Q17)), "Suburbano",
    ISNUMBER(SEARCH("U", Q17)), "Urbano"
)</f>
        <v>Suburbano</v>
      </c>
      <c r="V17" s="25" t="str" cm="1">
        <f t="array" ref="V17">_xlfn.LET(
    _xlpm.txt, _xlfn.TEXTJOIN("", TRUE, IF(ISNUMBER(--MID(Todos!$H17, _xlfn.SEQUENCE(LEN(Todos!$H17)), 1)), MID(Todos!$H17, _xlfn.SEQUENCE(LEN(Todos!$H17)), 1), "")),
    IF(ISNUMBER(--RIGHT(_xlpm.txt,1)), _xlpm.txt, LEFT(_xlpm.txt, LEN(_xlpm.txt)-1))
)</f>
        <v>9493</v>
      </c>
      <c r="W17" s="14" t="str">
        <f>UPPER(LEFT(Todos!$B17,2))</f>
        <v>MI</v>
      </c>
      <c r="X17" s="15" t="str" cm="1">
        <f t="array" aca="1" ref="X17" ca="1">+IF(Todos!$C17 = "",MODE.MATCH(Todos!$C$2:$C$4029),Todos!$C17)</f>
        <v>female</v>
      </c>
    </row>
    <row r="18" spans="1:24" x14ac:dyDescent="0.35">
      <c r="A18" s="6">
        <v>31977</v>
      </c>
      <c r="B18" s="7" t="s">
        <v>13</v>
      </c>
      <c r="C18" s="7" t="s">
        <v>17</v>
      </c>
      <c r="D18" s="7">
        <v>1513</v>
      </c>
      <c r="E18" s="7">
        <v>521</v>
      </c>
      <c r="F18" s="7">
        <v>702</v>
      </c>
      <c r="G18" s="7">
        <v>31</v>
      </c>
      <c r="H18" s="7">
        <v>28124</v>
      </c>
      <c r="I18" s="7">
        <v>3</v>
      </c>
      <c r="J18" s="7">
        <v>24</v>
      </c>
      <c r="K18" s="7">
        <v>599</v>
      </c>
      <c r="L18" s="7">
        <v>615</v>
      </c>
      <c r="M18" s="7">
        <v>18.5</v>
      </c>
      <c r="N18" s="7">
        <f>VLOOKUP(Todos!$A18,vlookup_table[#All],2,FALSE)</f>
        <v>2</v>
      </c>
      <c r="O18" s="7" t="str">
        <f>VLOOKUP(Todos!$A18,vlookup_table[#All],3,FALSE)</f>
        <v>FL</v>
      </c>
      <c r="P18" s="7">
        <f>VLOOKUP(Todos!$A18,vlookup_table[#All],4,FALSE)</f>
        <v>2701</v>
      </c>
      <c r="Q18" s="9" t="str">
        <f>VLOOKUP(Todos!$A18,vlookup_table[#All],5,FALSE)</f>
        <v>T1</v>
      </c>
      <c r="R18" s="9" t="str">
        <f>VLOOKUP(Todos!$A18,vlookup_table[#All],6,FALSE)</f>
        <v>F</v>
      </c>
      <c r="S18" s="9">
        <f>VLOOKUP(Todos!$A18,vlookup_table[#All],7,FALSE)</f>
        <v>28</v>
      </c>
      <c r="T18" s="9">
        <f>ROUND((9706-Todos!$P18)/100, 0)</f>
        <v>70</v>
      </c>
      <c r="U18" s="9" t="str" cm="1">
        <f t="array" ref="U18">_xlfn.IFS(
    ISNUMBER(SEARCH("C", Q18)), "Ciudad",
    ISNUMBER(SEARCH("T", Q18)), "Pueblo",
    ISNUMBER(SEARCH("R", Q18)), "Rural",
    ISNUMBER(SEARCH("S", Q18)), "Suburbano",
    ISNUMBER(SEARCH("U", Q18)), "Urbano"
)</f>
        <v>Pueblo</v>
      </c>
      <c r="V18" s="24" t="str" cm="1">
        <f t="array" ref="V18">_xlfn.LET(
    _xlpm.txt, _xlfn.TEXTJOIN("", TRUE, IF(ISNUMBER(--MID(Todos!$H18, _xlfn.SEQUENCE(LEN(Todos!$H18)), 1)), MID(Todos!$H18, _xlfn.SEQUENCE(LEN(Todos!$H18)), 1), "")),
    IF(ISNUMBER(--RIGHT(_xlpm.txt,1)), _xlpm.txt, LEFT(_xlpm.txt, LEN(_xlpm.txt)-1))
)</f>
        <v>28124</v>
      </c>
      <c r="W18" s="9" t="str">
        <f>UPPER(LEFT(Todos!$B18,2))</f>
        <v>FL</v>
      </c>
      <c r="X18" s="10" t="str" cm="1">
        <f t="array" ref="X18">+IF(Todos!$C18 = "",MODE.MATCH(Todos!$C$2:$C$4029),Todos!$C18)</f>
        <v>F</v>
      </c>
    </row>
    <row r="19" spans="1:24" x14ac:dyDescent="0.35">
      <c r="A19" s="11">
        <v>44336</v>
      </c>
      <c r="B19" s="12" t="s">
        <v>13</v>
      </c>
      <c r="C19" s="12" t="s">
        <v>17</v>
      </c>
      <c r="D19" s="12">
        <v>948</v>
      </c>
      <c r="E19" s="12">
        <v>330</v>
      </c>
      <c r="F19" s="12">
        <v>411</v>
      </c>
      <c r="G19" s="12">
        <v>4</v>
      </c>
      <c r="H19" s="12">
        <v>17728</v>
      </c>
      <c r="I19" s="12">
        <v>6</v>
      </c>
      <c r="J19" s="12">
        <v>8</v>
      </c>
      <c r="K19" s="12">
        <v>365</v>
      </c>
      <c r="L19" s="12">
        <v>368</v>
      </c>
      <c r="M19" s="12">
        <v>15</v>
      </c>
      <c r="N19" s="12">
        <f>VLOOKUP(Todos!$A19,vlookup_table[#All],2,FALSE)</f>
        <v>0</v>
      </c>
      <c r="O19" s="12" t="str">
        <f>VLOOKUP(Todos!$A19,vlookup_table[#All],3,FALSE)</f>
        <v>FL</v>
      </c>
      <c r="P19" s="12">
        <f>VLOOKUP(Todos!$A19,vlookup_table[#All],4,FALSE)</f>
        <v>6501</v>
      </c>
      <c r="Q19" s="14" t="str">
        <f>VLOOKUP(Todos!$A19,vlookup_table[#All],5,FALSE)</f>
        <v>C2</v>
      </c>
      <c r="R19" s="14" t="str">
        <f>VLOOKUP(Todos!$A19,vlookup_table[#All],6,FALSE)</f>
        <v>F</v>
      </c>
      <c r="S19" s="14">
        <f>VLOOKUP(Todos!$A19,vlookup_table[#All],7,FALSE)</f>
        <v>15</v>
      </c>
      <c r="T19" s="14">
        <f>ROUND((9706-Todos!$P19)/100, 0)</f>
        <v>32</v>
      </c>
      <c r="U19" s="14" t="str" cm="1">
        <f t="array" ref="U19">_xlfn.IFS(
    ISNUMBER(SEARCH("C", Q19)), "Ciudad",
    ISNUMBER(SEARCH("T", Q19)), "Pueblo",
    ISNUMBER(SEARCH("R", Q19)), "Rural",
    ISNUMBER(SEARCH("S", Q19)), "Suburbano",
    ISNUMBER(SEARCH("U", Q19)), "Urbano"
)</f>
        <v>Ciudad</v>
      </c>
      <c r="V19" s="25" t="str" cm="1">
        <f t="array" ref="V19">_xlfn.LET(
    _xlpm.txt, _xlfn.TEXTJOIN("", TRUE, IF(ISNUMBER(--MID(Todos!$H19, _xlfn.SEQUENCE(LEN(Todos!$H19)), 1)), MID(Todos!$H19, _xlfn.SEQUENCE(LEN(Todos!$H19)), 1), "")),
    IF(ISNUMBER(--RIGHT(_xlpm.txt,1)), _xlpm.txt, LEFT(_xlpm.txt, LEN(_xlpm.txt)-1))
)</f>
        <v>17728</v>
      </c>
      <c r="W19" s="14" t="str">
        <f>UPPER(LEFT(Todos!$B19,2))</f>
        <v>FL</v>
      </c>
      <c r="X19" s="15" t="str" cm="1">
        <f t="array" ref="X19">+IF(Todos!$C19 = "",MODE.MATCH(Todos!$C$2:$C$4029),Todos!$C19)</f>
        <v>F</v>
      </c>
    </row>
    <row r="20" spans="1:24" x14ac:dyDescent="0.35">
      <c r="A20" s="6">
        <v>127823</v>
      </c>
      <c r="B20" s="7" t="s">
        <v>21</v>
      </c>
      <c r="C20" s="7" t="s">
        <v>17</v>
      </c>
      <c r="D20" s="7">
        <v>258</v>
      </c>
      <c r="E20" s="7">
        <v>64</v>
      </c>
      <c r="F20" s="7">
        <v>74</v>
      </c>
      <c r="G20" s="7">
        <v>0</v>
      </c>
      <c r="H20" s="7">
        <v>4236</v>
      </c>
      <c r="I20" s="7">
        <v>0</v>
      </c>
      <c r="J20" s="7">
        <v>94</v>
      </c>
      <c r="K20" s="7">
        <v>60</v>
      </c>
      <c r="L20" s="7">
        <v>93</v>
      </c>
      <c r="M20" s="7">
        <v>5.45</v>
      </c>
      <c r="N20" s="7">
        <f>VLOOKUP(Todos!$A20,vlookup_table[#All],2,FALSE)</f>
        <v>2</v>
      </c>
      <c r="O20" s="7" t="str">
        <f>VLOOKUP(Todos!$A20,vlookup_table[#All],3,FALSE)</f>
        <v>TX</v>
      </c>
      <c r="P20" s="7">
        <f>VLOOKUP(Todos!$A20,vlookup_table[#All],4,FALSE)</f>
        <v>2301</v>
      </c>
      <c r="Q20" s="9" t="str">
        <f>VLOOKUP(Todos!$A20,vlookup_table[#All],5,FALSE)</f>
        <v>C3</v>
      </c>
      <c r="R20" s="9" t="str">
        <f>VLOOKUP(Todos!$A20,vlookup_table[#All],6,FALSE)</f>
        <v>F</v>
      </c>
      <c r="S20" s="9">
        <f>VLOOKUP(Todos!$A20,vlookup_table[#All],7,FALSE)</f>
        <v>6</v>
      </c>
      <c r="T20" s="9">
        <f>ROUND((9706-Todos!$P20)/100, 0)</f>
        <v>74</v>
      </c>
      <c r="U20" s="9" t="str" cm="1">
        <f t="array" ref="U20">_xlfn.IFS(
    ISNUMBER(SEARCH("C", Q20)), "Ciudad",
    ISNUMBER(SEARCH("T", Q20)), "Pueblo",
    ISNUMBER(SEARCH("R", Q20)), "Rural",
    ISNUMBER(SEARCH("S", Q20)), "Suburbano",
    ISNUMBER(SEARCH("U", Q20)), "Urbano"
)</f>
        <v>Ciudad</v>
      </c>
      <c r="V20" s="24" t="str" cm="1">
        <f t="array" ref="V20">_xlfn.LET(
    _xlpm.txt, _xlfn.TEXTJOIN("", TRUE, IF(ISNUMBER(--MID(Todos!$H20, _xlfn.SEQUENCE(LEN(Todos!$H20)), 1)), MID(Todos!$H20, _xlfn.SEQUENCE(LEN(Todos!$H20)), 1), "")),
    IF(ISNUMBER(--RIGHT(_xlpm.txt,1)), _xlpm.txt, LEFT(_xlpm.txt, LEN(_xlpm.txt)-1))
)</f>
        <v>4236</v>
      </c>
      <c r="W20" s="9" t="str">
        <f>UPPER(LEFT(Todos!$B20,2))</f>
        <v>TX</v>
      </c>
      <c r="X20" s="10" t="str" cm="1">
        <f t="array" ref="X20">+IF(Todos!$C20 = "",MODE.MATCH(Todos!$C$2:$C$4029),Todos!$C20)</f>
        <v>F</v>
      </c>
    </row>
    <row r="21" spans="1:24" x14ac:dyDescent="0.35">
      <c r="A21" s="11">
        <v>150739</v>
      </c>
      <c r="B21" s="12" t="s">
        <v>22</v>
      </c>
      <c r="C21" s="12" t="s">
        <v>31</v>
      </c>
      <c r="D21" s="12">
        <v>1951</v>
      </c>
      <c r="E21" s="12">
        <v>556</v>
      </c>
      <c r="F21" s="12">
        <v>625</v>
      </c>
      <c r="G21" s="12">
        <v>44</v>
      </c>
      <c r="H21" s="12">
        <v>17208</v>
      </c>
      <c r="I21" s="12">
        <v>10</v>
      </c>
      <c r="J21" s="12">
        <v>66</v>
      </c>
      <c r="K21" s="12">
        <v>578</v>
      </c>
      <c r="L21" s="12">
        <v>619</v>
      </c>
      <c r="M21" s="12">
        <v>9.6818181820000007</v>
      </c>
      <c r="N21" s="12">
        <f>VLOOKUP(Todos!$A21,vlookup_table[#All],2,FALSE)</f>
        <v>2</v>
      </c>
      <c r="O21" s="12" t="str">
        <f>VLOOKUP(Todos!$A21,vlookup_table[#All],3,FALSE)</f>
        <v>CA</v>
      </c>
      <c r="P21" s="12">
        <f>VLOOKUP(Todos!$A21,vlookup_table[#All],4,FALSE)</f>
        <v>5410</v>
      </c>
      <c r="Q21" s="14" t="str">
        <f>VLOOKUP(Todos!$A21,vlookup_table[#All],5,FALSE)</f>
        <v>S1</v>
      </c>
      <c r="R21" s="14" t="str">
        <f>VLOOKUP(Todos!$A21,vlookup_table[#All],6,FALSE)</f>
        <v>U</v>
      </c>
      <c r="S21" s="14">
        <f>VLOOKUP(Todos!$A21,vlookup_table[#All],7,FALSE)</f>
        <v>12</v>
      </c>
      <c r="T21" s="14">
        <f>ROUND((9706-Todos!$P21)/100, 0)</f>
        <v>43</v>
      </c>
      <c r="U21" s="14" t="str" cm="1">
        <f t="array" ref="U21">_xlfn.IFS(
    ISNUMBER(SEARCH("C", Q21)), "Ciudad",
    ISNUMBER(SEARCH("T", Q21)), "Pueblo",
    ISNUMBER(SEARCH("R", Q21)), "Rural",
    ISNUMBER(SEARCH("S", Q21)), "Suburbano",
    ISNUMBER(SEARCH("U", Q21)), "Urbano"
)</f>
        <v>Suburbano</v>
      </c>
      <c r="V21" s="25" t="str" cm="1">
        <f t="array" ref="V21">_xlfn.LET(
    _xlpm.txt, _xlfn.TEXTJOIN("", TRUE, IF(ISNUMBER(--MID(Todos!$H21, _xlfn.SEQUENCE(LEN(Todos!$H21)), 1)), MID(Todos!$H21, _xlfn.SEQUENCE(LEN(Todos!$H21)), 1), "")),
    IF(ISNUMBER(--RIGHT(_xlpm.txt,1)), _xlpm.txt, LEFT(_xlpm.txt, LEN(_xlpm.txt)-1))
)</f>
        <v>17208</v>
      </c>
      <c r="W21" s="14" t="str">
        <f>UPPER(LEFT(Todos!$B21,2))</f>
        <v>CA</v>
      </c>
      <c r="X21" s="15" t="str" cm="1">
        <f t="array" ref="X21">+IF(Todos!$C21 = "",MODE.MATCH(Todos!$C$2:$C$4029),Todos!$C21)</f>
        <v>U</v>
      </c>
    </row>
    <row r="22" spans="1:24" x14ac:dyDescent="0.35">
      <c r="A22" s="6">
        <v>41384</v>
      </c>
      <c r="B22" s="7" t="s">
        <v>13</v>
      </c>
      <c r="C22" s="7" t="s">
        <v>17</v>
      </c>
      <c r="D22" s="7">
        <v>556</v>
      </c>
      <c r="E22" s="7">
        <v>318</v>
      </c>
      <c r="F22" s="7"/>
      <c r="G22" s="7">
        <v>0</v>
      </c>
      <c r="H22" s="7">
        <v>11779</v>
      </c>
      <c r="I22" s="7">
        <v>16</v>
      </c>
      <c r="J22" s="7">
        <v>22</v>
      </c>
      <c r="K22" s="7">
        <v>358</v>
      </c>
      <c r="L22" s="7">
        <v>320</v>
      </c>
      <c r="M22" s="7">
        <v>9.4285714289999998</v>
      </c>
      <c r="N22" s="7">
        <f>VLOOKUP(Todos!$A22,vlookup_table[#All],2,FALSE)</f>
        <v>28</v>
      </c>
      <c r="O22" s="7" t="str">
        <f>VLOOKUP(Todos!$A22,vlookup_table[#All],3,FALSE)</f>
        <v>FL</v>
      </c>
      <c r="P22" s="7">
        <f>VLOOKUP(Todos!$A22,vlookup_table[#All],4,FALSE)</f>
        <v>5107</v>
      </c>
      <c r="Q22" s="9" t="str">
        <f>VLOOKUP(Todos!$A22,vlookup_table[#All],5,FALSE)</f>
        <v>S3</v>
      </c>
      <c r="R22" s="9" t="str">
        <f>VLOOKUP(Todos!$A22,vlookup_table[#All],6,FALSE)</f>
        <v>F</v>
      </c>
      <c r="S22" s="9">
        <f>VLOOKUP(Todos!$A22,vlookup_table[#All],7,FALSE)</f>
        <v>12</v>
      </c>
      <c r="T22" s="9">
        <f>ROUND((9706-Todos!$P22)/100, 0)</f>
        <v>46</v>
      </c>
      <c r="U22" s="9" t="str" cm="1">
        <f t="array" ref="U22">_xlfn.IFS(
    ISNUMBER(SEARCH("C", Q22)), "Ciudad",
    ISNUMBER(SEARCH("T", Q22)), "Pueblo",
    ISNUMBER(SEARCH("R", Q22)), "Rural",
    ISNUMBER(SEARCH("S", Q22)), "Suburbano",
    ISNUMBER(SEARCH("U", Q22)), "Urbano"
)</f>
        <v>Suburbano</v>
      </c>
      <c r="V22" s="24" t="str" cm="1">
        <f t="array" ref="V22">_xlfn.LET(
    _xlpm.txt, _xlfn.TEXTJOIN("", TRUE, IF(ISNUMBER(--MID(Todos!$H22, _xlfn.SEQUENCE(LEN(Todos!$H22)), 1)), MID(Todos!$H22, _xlfn.SEQUENCE(LEN(Todos!$H22)), 1), "")),
    IF(ISNUMBER(--RIGHT(_xlpm.txt,1)), _xlpm.txt, LEFT(_xlpm.txt, LEN(_xlpm.txt)-1))
)</f>
        <v>11779</v>
      </c>
      <c r="W22" s="9" t="str">
        <f>UPPER(LEFT(Todos!$B22,2))</f>
        <v>FL</v>
      </c>
      <c r="X22" s="10" t="str" cm="1">
        <f t="array" ref="X22">+IF(Todos!$C22 = "",MODE.MATCH(Todos!$C$2:$C$4029),Todos!$C22)</f>
        <v>F</v>
      </c>
    </row>
    <row r="23" spans="1:24" x14ac:dyDescent="0.35">
      <c r="A23" s="11">
        <v>114721</v>
      </c>
      <c r="B23" s="12" t="s">
        <v>32</v>
      </c>
      <c r="C23" s="12"/>
      <c r="D23" s="12">
        <v>1040</v>
      </c>
      <c r="E23" s="12">
        <v>472</v>
      </c>
      <c r="F23" s="12">
        <v>656</v>
      </c>
      <c r="G23" s="12">
        <v>0</v>
      </c>
      <c r="H23" s="12">
        <v>26962</v>
      </c>
      <c r="I23" s="12">
        <v>2</v>
      </c>
      <c r="J23" s="12">
        <v>56</v>
      </c>
      <c r="K23" s="12">
        <v>609</v>
      </c>
      <c r="L23" s="12">
        <v>579</v>
      </c>
      <c r="M23" s="12">
        <v>11.66666667</v>
      </c>
      <c r="N23" s="12">
        <f>VLOOKUP(Todos!$A23,vlookup_table[#All],2,FALSE)</f>
        <v>0</v>
      </c>
      <c r="O23" s="12" t="str">
        <f>VLOOKUP(Todos!$A23,vlookup_table[#All],3,FALSE)</f>
        <v>OK</v>
      </c>
      <c r="P23" s="12">
        <f>VLOOKUP(Todos!$A23,vlookup_table[#All],4,FALSE)</f>
        <v>0</v>
      </c>
      <c r="Q23" s="14" t="str">
        <f>VLOOKUP(Todos!$A23,vlookup_table[#All],5,FALSE)</f>
        <v>C2</v>
      </c>
      <c r="R23" s="14" t="str">
        <f>VLOOKUP(Todos!$A23,vlookup_table[#All],6,FALSE)</f>
        <v/>
      </c>
      <c r="S23" s="14">
        <f>VLOOKUP(Todos!$A23,vlookup_table[#All],7,FALSE)</f>
        <v>15</v>
      </c>
      <c r="T23" s="14">
        <f>ROUND((9706-Todos!$P23)/100, 0)</f>
        <v>97</v>
      </c>
      <c r="U23" s="14" t="str" cm="1">
        <f t="array" ref="U23">_xlfn.IFS(
    ISNUMBER(SEARCH("C", Q23)), "Ciudad",
    ISNUMBER(SEARCH("T", Q23)), "Pueblo",
    ISNUMBER(SEARCH("R", Q23)), "Rural",
    ISNUMBER(SEARCH("S", Q23)), "Suburbano",
    ISNUMBER(SEARCH("U", Q23)), "Urbano"
)</f>
        <v>Ciudad</v>
      </c>
      <c r="V23" s="25" t="str" cm="1">
        <f t="array" ref="V23">_xlfn.LET(
    _xlpm.txt, _xlfn.TEXTJOIN("", TRUE, IF(ISNUMBER(--MID(Todos!$H23, _xlfn.SEQUENCE(LEN(Todos!$H23)), 1)), MID(Todos!$H23, _xlfn.SEQUENCE(LEN(Todos!$H23)), 1), "")),
    IF(ISNUMBER(--RIGHT(_xlpm.txt,1)), _xlpm.txt, LEFT(_xlpm.txt, LEN(_xlpm.txt)-1))
)</f>
        <v>26962</v>
      </c>
      <c r="W23" s="14" t="str">
        <f>UPPER(LEFT(Todos!$B23,2))</f>
        <v>OK</v>
      </c>
      <c r="X23" s="15" t="e" cm="1">
        <f t="array" aca="1" ref="X23" ca="1">+IF(Todos!$C23 = "",MODE.MATCH(Todos!$C$2:$C$4029),Todos!$C23)</f>
        <v>#NAME?</v>
      </c>
    </row>
    <row r="24" spans="1:24" x14ac:dyDescent="0.35">
      <c r="A24" s="6">
        <v>111795</v>
      </c>
      <c r="B24" s="7" t="s">
        <v>33</v>
      </c>
      <c r="C24" s="7"/>
      <c r="D24" s="7">
        <v>603</v>
      </c>
      <c r="E24" s="7">
        <v>208</v>
      </c>
      <c r="F24" s="7">
        <v>341</v>
      </c>
      <c r="G24" s="7">
        <v>2</v>
      </c>
      <c r="H24" s="7">
        <v>12038</v>
      </c>
      <c r="I24" s="7">
        <v>1</v>
      </c>
      <c r="J24" s="7">
        <v>70</v>
      </c>
      <c r="K24" s="7">
        <v>264</v>
      </c>
      <c r="L24" s="7">
        <v>288</v>
      </c>
      <c r="M24" s="7">
        <v>5</v>
      </c>
      <c r="N24" s="7">
        <f>VLOOKUP(Todos!$A24,vlookup_table[#All],2,FALSE)</f>
        <v>0</v>
      </c>
      <c r="O24" s="7" t="str">
        <f>VLOOKUP(Todos!$A24,vlookup_table[#All],3,FALSE)</f>
        <v>AR</v>
      </c>
      <c r="P24" s="7">
        <f>VLOOKUP(Todos!$A24,vlookup_table[#All],4,FALSE)</f>
        <v>0</v>
      </c>
      <c r="Q24" s="9" t="str">
        <f>VLOOKUP(Todos!$A24,vlookup_table[#All],5,FALSE)</f>
        <v/>
      </c>
      <c r="R24" s="9" t="str">
        <f>VLOOKUP(Todos!$A24,vlookup_table[#All],6,FALSE)</f>
        <v/>
      </c>
      <c r="S24" s="9">
        <f>VLOOKUP(Todos!$A24,vlookup_table[#All],7,FALSE)</f>
        <v>5</v>
      </c>
      <c r="T24" s="9">
        <f>ROUND((9706-Todos!$P24)/100, 0)</f>
        <v>97</v>
      </c>
      <c r="U24" s="9" t="e" cm="1">
        <f t="array" ref="U24">_xlfn.IFS(
    ISNUMBER(SEARCH("C", Q24)), "Ciudad",
    ISNUMBER(SEARCH("T", Q24)), "Pueblo",
    ISNUMBER(SEARCH("R", Q24)), "Rural",
    ISNUMBER(SEARCH("S", Q24)), "Suburbano",
    ISNUMBER(SEARCH("U", Q24)), "Urbano"
)</f>
        <v>#N/A</v>
      </c>
      <c r="V24" s="24" t="str" cm="1">
        <f t="array" ref="V24">_xlfn.LET(
    _xlpm.txt, _xlfn.TEXTJOIN("", TRUE, IF(ISNUMBER(--MID(Todos!$H24, _xlfn.SEQUENCE(LEN(Todos!$H24)), 1)), MID(Todos!$H24, _xlfn.SEQUENCE(LEN(Todos!$H24)), 1), "")),
    IF(ISNUMBER(--RIGHT(_xlpm.txt,1)), _xlpm.txt, LEFT(_xlpm.txt, LEN(_xlpm.txt)-1))
)</f>
        <v>12038</v>
      </c>
      <c r="W24" s="9" t="str">
        <f>UPPER(LEFT(Todos!$B24,2))</f>
        <v>AR</v>
      </c>
      <c r="X24" s="10" t="e" cm="1">
        <f t="array" aca="1" ref="X24" ca="1">+IF(Todos!$C24 = "",MODE.MATCH(Todos!$C$2:$C$4029),Todos!$C24)</f>
        <v>#NAME?</v>
      </c>
    </row>
    <row r="25" spans="1:24" x14ac:dyDescent="0.35">
      <c r="A25" s="11">
        <v>64480</v>
      </c>
      <c r="B25" s="12" t="s">
        <v>34</v>
      </c>
      <c r="C25" s="12" t="s">
        <v>17</v>
      </c>
      <c r="D25" s="12">
        <v>526</v>
      </c>
      <c r="E25" s="12">
        <v>277</v>
      </c>
      <c r="F25" s="12">
        <v>370</v>
      </c>
      <c r="G25" s="12">
        <v>1</v>
      </c>
      <c r="H25" s="12">
        <v>12826</v>
      </c>
      <c r="I25" s="12">
        <v>1</v>
      </c>
      <c r="J25" s="12">
        <v>80</v>
      </c>
      <c r="K25" s="12">
        <v>336</v>
      </c>
      <c r="L25" s="12">
        <v>317</v>
      </c>
      <c r="M25" s="12">
        <v>7.1428571429999996</v>
      </c>
      <c r="N25" s="12">
        <f>VLOOKUP(Todos!$A25,vlookup_table[#All],2,FALSE)</f>
        <v>28</v>
      </c>
      <c r="O25" s="12" t="str">
        <f>VLOOKUP(Todos!$A25,vlookup_table[#All],3,FALSE)</f>
        <v>IN</v>
      </c>
      <c r="P25" s="12">
        <f>VLOOKUP(Todos!$A25,vlookup_table[#All],4,FALSE)</f>
        <v>0</v>
      </c>
      <c r="Q25" s="14" t="str">
        <f>VLOOKUP(Todos!$A25,vlookup_table[#All],5,FALSE)</f>
        <v>T2</v>
      </c>
      <c r="R25" s="14" t="str">
        <f>VLOOKUP(Todos!$A25,vlookup_table[#All],6,FALSE)</f>
        <v>F</v>
      </c>
      <c r="S25" s="14">
        <f>VLOOKUP(Todos!$A25,vlookup_table[#All],7,FALSE)</f>
        <v>10</v>
      </c>
      <c r="T25" s="14">
        <f>ROUND((9706-Todos!$P25)/100, 0)</f>
        <v>97</v>
      </c>
      <c r="U25" s="14" t="str" cm="1">
        <f t="array" ref="U25">_xlfn.IFS(
    ISNUMBER(SEARCH("C", Q25)), "Ciudad",
    ISNUMBER(SEARCH("T", Q25)), "Pueblo",
    ISNUMBER(SEARCH("R", Q25)), "Rural",
    ISNUMBER(SEARCH("S", Q25)), "Suburbano",
    ISNUMBER(SEARCH("U", Q25)), "Urbano"
)</f>
        <v>Pueblo</v>
      </c>
      <c r="V25" s="25" t="str" cm="1">
        <f t="array" ref="V25">_xlfn.LET(
    _xlpm.txt, _xlfn.TEXTJOIN("", TRUE, IF(ISNUMBER(--MID(Todos!$H25, _xlfn.SEQUENCE(LEN(Todos!$H25)), 1)), MID(Todos!$H25, _xlfn.SEQUENCE(LEN(Todos!$H25)), 1), "")),
    IF(ISNUMBER(--RIGHT(_xlpm.txt,1)), _xlpm.txt, LEFT(_xlpm.txt, LEN(_xlpm.txt)-1))
)</f>
        <v>12826</v>
      </c>
      <c r="W25" s="14" t="str">
        <f>UPPER(LEFT(Todos!$B25,2))</f>
        <v>IN</v>
      </c>
      <c r="X25" s="15" t="str" cm="1">
        <f t="array" ref="X25">+IF(Todos!$C25 = "",MODE.MATCH(Todos!$C$2:$C$4029),Todos!$C25)</f>
        <v>F</v>
      </c>
    </row>
    <row r="26" spans="1:24" x14ac:dyDescent="0.35">
      <c r="A26" s="6">
        <v>87259</v>
      </c>
      <c r="B26" s="7" t="s">
        <v>35</v>
      </c>
      <c r="C26" s="7" t="s">
        <v>14</v>
      </c>
      <c r="D26" s="7">
        <v>717</v>
      </c>
      <c r="E26" s="7">
        <v>302</v>
      </c>
      <c r="F26" s="7">
        <v>432</v>
      </c>
      <c r="G26" s="7">
        <v>1</v>
      </c>
      <c r="H26" s="7">
        <v>15614</v>
      </c>
      <c r="I26" s="7">
        <v>1</v>
      </c>
      <c r="J26" s="7">
        <v>53</v>
      </c>
      <c r="K26" s="7">
        <v>458</v>
      </c>
      <c r="L26" s="7">
        <v>349</v>
      </c>
      <c r="M26" s="7">
        <v>9.6999999999999993</v>
      </c>
      <c r="N26" s="7">
        <f>VLOOKUP(Todos!$A26,vlookup_table[#All],2,FALSE)</f>
        <v>2</v>
      </c>
      <c r="O26" s="7" t="str">
        <f>VLOOKUP(Todos!$A26,vlookup_table[#All],3,FALSE)</f>
        <v>MT</v>
      </c>
      <c r="P26" s="7">
        <f>VLOOKUP(Todos!$A26,vlookup_table[#All],4,FALSE)</f>
        <v>4304</v>
      </c>
      <c r="Q26" s="9" t="str">
        <f>VLOOKUP(Todos!$A26,vlookup_table[#All],5,FALSE)</f>
        <v>C1</v>
      </c>
      <c r="R26" s="9" t="str">
        <f>VLOOKUP(Todos!$A26,vlookup_table[#All],6,FALSE)</f>
        <v>M</v>
      </c>
      <c r="S26" s="9">
        <f>VLOOKUP(Todos!$A26,vlookup_table[#All],7,FALSE)</f>
        <v>25</v>
      </c>
      <c r="T26" s="9">
        <f>ROUND((9706-Todos!$P26)/100, 0)</f>
        <v>54</v>
      </c>
      <c r="U26" s="9" t="str" cm="1">
        <f t="array" ref="U26">_xlfn.IFS(
    ISNUMBER(SEARCH("C", Q26)), "Ciudad",
    ISNUMBER(SEARCH("T", Q26)), "Pueblo",
    ISNUMBER(SEARCH("R", Q26)), "Rural",
    ISNUMBER(SEARCH("S", Q26)), "Suburbano",
    ISNUMBER(SEARCH("U", Q26)), "Urbano"
)</f>
        <v>Ciudad</v>
      </c>
      <c r="V26" s="24" t="str" cm="1">
        <f t="array" ref="V26">_xlfn.LET(
    _xlpm.txt, _xlfn.TEXTJOIN("", TRUE, IF(ISNUMBER(--MID(Todos!$H26, _xlfn.SEQUENCE(LEN(Todos!$H26)), 1)), MID(Todos!$H26, _xlfn.SEQUENCE(LEN(Todos!$H26)), 1), "")),
    IF(ISNUMBER(--RIGHT(_xlpm.txt,1)), _xlpm.txt, LEFT(_xlpm.txt, LEN(_xlpm.txt)-1))
)</f>
        <v>15614</v>
      </c>
      <c r="W26" s="9" t="str">
        <f>UPPER(LEFT(Todos!$B26,2))</f>
        <v>MT</v>
      </c>
      <c r="X26" s="10" t="str" cm="1">
        <f t="array" ref="X26">+IF(Todos!$C26 = "",MODE.MATCH(Todos!$C$2:$C$4029),Todos!$C26)</f>
        <v>M</v>
      </c>
    </row>
    <row r="27" spans="1:24" x14ac:dyDescent="0.35">
      <c r="A27" s="11">
        <v>115823</v>
      </c>
      <c r="B27" s="12" t="s">
        <v>21</v>
      </c>
      <c r="C27" s="12" t="s">
        <v>14</v>
      </c>
      <c r="D27" s="12">
        <v>1011</v>
      </c>
      <c r="E27" s="12">
        <v>593</v>
      </c>
      <c r="F27" s="12">
        <v>650</v>
      </c>
      <c r="G27" s="12">
        <v>1</v>
      </c>
      <c r="H27" s="12">
        <v>17606</v>
      </c>
      <c r="I27" s="12">
        <v>5</v>
      </c>
      <c r="J27" s="12">
        <v>61</v>
      </c>
      <c r="K27" s="12">
        <v>588</v>
      </c>
      <c r="L27" s="12">
        <v>650</v>
      </c>
      <c r="M27" s="12">
        <v>6.5</v>
      </c>
      <c r="N27" s="12">
        <f>VLOOKUP(Todos!$A27,vlookup_table[#All],2,FALSE)</f>
        <v>0</v>
      </c>
      <c r="O27" s="12" t="str">
        <f>VLOOKUP(Todos!$A27,vlookup_table[#All],3,FALSE)</f>
        <v>TX</v>
      </c>
      <c r="P27" s="12">
        <f>VLOOKUP(Todos!$A27,vlookup_table[#All],4,FALSE)</f>
        <v>0</v>
      </c>
      <c r="Q27" s="14" t="str">
        <f>VLOOKUP(Todos!$A27,vlookup_table[#All],5,FALSE)</f>
        <v>S1</v>
      </c>
      <c r="R27" s="14" t="str">
        <f>VLOOKUP(Todos!$A27,vlookup_table[#All],6,FALSE)</f>
        <v>M</v>
      </c>
      <c r="S27" s="14">
        <f>VLOOKUP(Todos!$A27,vlookup_table[#All],7,FALSE)</f>
        <v>15</v>
      </c>
      <c r="T27" s="14">
        <f>ROUND((9706-Todos!$P27)/100, 0)</f>
        <v>97</v>
      </c>
      <c r="U27" s="14" t="str" cm="1">
        <f t="array" ref="U27">_xlfn.IFS(
    ISNUMBER(SEARCH("C", Q27)), "Ciudad",
    ISNUMBER(SEARCH("T", Q27)), "Pueblo",
    ISNUMBER(SEARCH("R", Q27)), "Rural",
    ISNUMBER(SEARCH("S", Q27)), "Suburbano",
    ISNUMBER(SEARCH("U", Q27)), "Urbano"
)</f>
        <v>Suburbano</v>
      </c>
      <c r="V27" s="25" t="str" cm="1">
        <f t="array" ref="V27">_xlfn.LET(
    _xlpm.txt, _xlfn.TEXTJOIN("", TRUE, IF(ISNUMBER(--MID(Todos!$H27, _xlfn.SEQUENCE(LEN(Todos!$H27)), 1)), MID(Todos!$H27, _xlfn.SEQUENCE(LEN(Todos!$H27)), 1), "")),
    IF(ISNUMBER(--RIGHT(_xlpm.txt,1)), _xlpm.txt, LEFT(_xlpm.txt, LEN(_xlpm.txt)-1))
)</f>
        <v>17606</v>
      </c>
      <c r="W27" s="14" t="str">
        <f>UPPER(LEFT(Todos!$B27,2))</f>
        <v>TX</v>
      </c>
      <c r="X27" s="15" t="str" cm="1">
        <f t="array" ref="X27">+IF(Todos!$C27 = "",MODE.MATCH(Todos!$C$2:$C$4029),Todos!$C27)</f>
        <v>M</v>
      </c>
    </row>
    <row r="28" spans="1:24" x14ac:dyDescent="0.35">
      <c r="A28" s="6">
        <v>95701</v>
      </c>
      <c r="B28" s="7" t="s">
        <v>16</v>
      </c>
      <c r="C28" s="7" t="s">
        <v>14</v>
      </c>
      <c r="D28" s="7">
        <v>1063</v>
      </c>
      <c r="E28" s="7">
        <v>255</v>
      </c>
      <c r="F28" s="7">
        <v>317</v>
      </c>
      <c r="G28" s="7">
        <v>3</v>
      </c>
      <c r="H28" s="7">
        <v>14023</v>
      </c>
      <c r="I28" s="7">
        <v>16</v>
      </c>
      <c r="J28" s="7">
        <v>53</v>
      </c>
      <c r="K28" s="7">
        <v>260</v>
      </c>
      <c r="L28" s="7">
        <v>312</v>
      </c>
      <c r="M28" s="7">
        <v>8.3727906979999993</v>
      </c>
      <c r="N28" s="7">
        <f>VLOOKUP(Todos!$A28,vlookup_table[#All],2,FALSE)</f>
        <v>1</v>
      </c>
      <c r="O28" s="7" t="str">
        <f>VLOOKUP(Todos!$A28,vlookup_table[#All],3,FALSE)</f>
        <v>IL</v>
      </c>
      <c r="P28" s="7">
        <f>VLOOKUP(Todos!$A28,vlookup_table[#All],4,FALSE)</f>
        <v>4406</v>
      </c>
      <c r="Q28" s="9" t="str">
        <f>VLOOKUP(Todos!$A28,vlookup_table[#All],5,FALSE)</f>
        <v>S2</v>
      </c>
      <c r="R28" s="9" t="str">
        <f>VLOOKUP(Todos!$A28,vlookup_table[#All],6,FALSE)</f>
        <v>M</v>
      </c>
      <c r="S28" s="9">
        <f>VLOOKUP(Todos!$A28,vlookup_table[#All],7,FALSE)</f>
        <v>5</v>
      </c>
      <c r="T28" s="9">
        <f>ROUND((9706-Todos!$P28)/100, 0)</f>
        <v>53</v>
      </c>
      <c r="U28" s="9" t="str" cm="1">
        <f t="array" ref="U28">_xlfn.IFS(
    ISNUMBER(SEARCH("C", Q28)), "Ciudad",
    ISNUMBER(SEARCH("T", Q28)), "Pueblo",
    ISNUMBER(SEARCH("R", Q28)), "Rural",
    ISNUMBER(SEARCH("S", Q28)), "Suburbano",
    ISNUMBER(SEARCH("U", Q28)), "Urbano"
)</f>
        <v>Suburbano</v>
      </c>
      <c r="V28" s="24" t="str" cm="1">
        <f t="array" ref="V28">_xlfn.LET(
    _xlpm.txt, _xlfn.TEXTJOIN("", TRUE, IF(ISNUMBER(--MID(Todos!$H28, _xlfn.SEQUENCE(LEN(Todos!$H28)), 1)), MID(Todos!$H28, _xlfn.SEQUENCE(LEN(Todos!$H28)), 1), "")),
    IF(ISNUMBER(--RIGHT(_xlpm.txt,1)), _xlpm.txt, LEFT(_xlpm.txt, LEN(_xlpm.txt)-1))
)</f>
        <v>14023</v>
      </c>
      <c r="W28" s="9" t="str">
        <f>UPPER(LEFT(Todos!$B28,2))</f>
        <v>IL</v>
      </c>
      <c r="X28" s="10" t="str" cm="1">
        <f t="array" ref="X28">+IF(Todos!$C28 = "",MODE.MATCH(Todos!$C$2:$C$4029),Todos!$C28)</f>
        <v>M</v>
      </c>
    </row>
    <row r="29" spans="1:24" x14ac:dyDescent="0.35">
      <c r="A29" s="11">
        <v>5172</v>
      </c>
      <c r="B29" s="12" t="s">
        <v>16</v>
      </c>
      <c r="C29" s="12" t="s">
        <v>14</v>
      </c>
      <c r="D29" s="12">
        <v>291</v>
      </c>
      <c r="E29" s="12">
        <v>136</v>
      </c>
      <c r="F29" s="12">
        <v>212</v>
      </c>
      <c r="G29" s="12">
        <v>0</v>
      </c>
      <c r="H29" s="12">
        <v>8370</v>
      </c>
      <c r="I29" s="12">
        <v>5</v>
      </c>
      <c r="J29" s="12">
        <v>67</v>
      </c>
      <c r="K29" s="12">
        <v>168</v>
      </c>
      <c r="L29" s="12">
        <v>180</v>
      </c>
      <c r="M29" s="12">
        <v>10.61111111</v>
      </c>
      <c r="N29" s="12">
        <f>VLOOKUP(Todos!$A29,vlookup_table[#All],2,FALSE)</f>
        <v>1</v>
      </c>
      <c r="O29" s="12" t="str">
        <f>VLOOKUP(Todos!$A29,vlookup_table[#All],3,FALSE)</f>
        <v>IL</v>
      </c>
      <c r="P29" s="12">
        <f>VLOOKUP(Todos!$A29,vlookup_table[#All],4,FALSE)</f>
        <v>6105</v>
      </c>
      <c r="Q29" s="14" t="str">
        <f>VLOOKUP(Todos!$A29,vlookup_table[#All],5,FALSE)</f>
        <v>R3</v>
      </c>
      <c r="R29" s="14" t="str">
        <f>VLOOKUP(Todos!$A29,vlookup_table[#All],6,FALSE)</f>
        <v>M</v>
      </c>
      <c r="S29" s="14">
        <f>VLOOKUP(Todos!$A29,vlookup_table[#All],7,FALSE)</f>
        <v>10</v>
      </c>
      <c r="T29" s="14">
        <f>ROUND((9706-Todos!$P29)/100, 0)</f>
        <v>36</v>
      </c>
      <c r="U29" s="14" t="str" cm="1">
        <f t="array" ref="U29">_xlfn.IFS(
    ISNUMBER(SEARCH("C", Q29)), "Ciudad",
    ISNUMBER(SEARCH("T", Q29)), "Pueblo",
    ISNUMBER(SEARCH("R", Q29)), "Rural",
    ISNUMBER(SEARCH("S", Q29)), "Suburbano",
    ISNUMBER(SEARCH("U", Q29)), "Urbano"
)</f>
        <v>Rural</v>
      </c>
      <c r="V29" s="25" t="str" cm="1">
        <f t="array" ref="V29">_xlfn.LET(
    _xlpm.txt, _xlfn.TEXTJOIN("", TRUE, IF(ISNUMBER(--MID(Todos!$H29, _xlfn.SEQUENCE(LEN(Todos!$H29)), 1)), MID(Todos!$H29, _xlfn.SEQUENCE(LEN(Todos!$H29)), 1), "")),
    IF(ISNUMBER(--RIGHT(_xlpm.txt,1)), _xlpm.txt, LEFT(_xlpm.txt, LEN(_xlpm.txt)-1))
)</f>
        <v>8370</v>
      </c>
      <c r="W29" s="14" t="str">
        <f>UPPER(LEFT(Todos!$B29,2))</f>
        <v>IL</v>
      </c>
      <c r="X29" s="15" t="str" cm="1">
        <f t="array" ref="X29">+IF(Todos!$C29 = "",MODE.MATCH(Todos!$C$2:$C$4029),Todos!$C29)</f>
        <v>M</v>
      </c>
    </row>
    <row r="30" spans="1:24" x14ac:dyDescent="0.35">
      <c r="A30" s="6">
        <v>152486</v>
      </c>
      <c r="B30" s="7" t="s">
        <v>22</v>
      </c>
      <c r="C30" s="7" t="s">
        <v>14</v>
      </c>
      <c r="D30" s="7">
        <v>1538</v>
      </c>
      <c r="E30" s="7">
        <v>271</v>
      </c>
      <c r="F30" s="7">
        <v>393</v>
      </c>
      <c r="G30" s="7">
        <v>11</v>
      </c>
      <c r="H30" s="7">
        <v>15627</v>
      </c>
      <c r="I30" s="7">
        <v>5</v>
      </c>
      <c r="J30" s="7">
        <v>49</v>
      </c>
      <c r="K30" s="7">
        <v>317</v>
      </c>
      <c r="L30" s="7">
        <v>342</v>
      </c>
      <c r="M30" s="7">
        <v>5.5</v>
      </c>
      <c r="N30" s="7">
        <f>VLOOKUP(Todos!$A30,vlookup_table[#All],2,FALSE)</f>
        <v>1</v>
      </c>
      <c r="O30" s="7" t="str">
        <f>VLOOKUP(Todos!$A30,vlookup_table[#All],3,FALSE)</f>
        <v>CA</v>
      </c>
      <c r="P30" s="7">
        <f>VLOOKUP(Todos!$A30,vlookup_table[#All],4,FALSE)</f>
        <v>2401</v>
      </c>
      <c r="Q30" s="9" t="str">
        <f>VLOOKUP(Todos!$A30,vlookup_table[#All],5,FALSE)</f>
        <v>S2</v>
      </c>
      <c r="R30" s="9" t="str">
        <f>VLOOKUP(Todos!$A30,vlookup_table[#All],6,FALSE)</f>
        <v>M</v>
      </c>
      <c r="S30" s="9">
        <f>VLOOKUP(Todos!$A30,vlookup_table[#All],7,FALSE)</f>
        <v>5</v>
      </c>
      <c r="T30" s="9">
        <f>ROUND((9706-Todos!$P30)/100, 0)</f>
        <v>73</v>
      </c>
      <c r="U30" s="9" t="str" cm="1">
        <f t="array" ref="U30">_xlfn.IFS(
    ISNUMBER(SEARCH("C", Q30)), "Ciudad",
    ISNUMBER(SEARCH("T", Q30)), "Pueblo",
    ISNUMBER(SEARCH("R", Q30)), "Rural",
    ISNUMBER(SEARCH("S", Q30)), "Suburbano",
    ISNUMBER(SEARCH("U", Q30)), "Urbano"
)</f>
        <v>Suburbano</v>
      </c>
      <c r="V30" s="24" t="str" cm="1">
        <f t="array" ref="V30">_xlfn.LET(
    _xlpm.txt, _xlfn.TEXTJOIN("", TRUE, IF(ISNUMBER(--MID(Todos!$H30, _xlfn.SEQUENCE(LEN(Todos!$H30)), 1)), MID(Todos!$H30, _xlfn.SEQUENCE(LEN(Todos!$H30)), 1), "")),
    IF(ISNUMBER(--RIGHT(_xlpm.txt,1)), _xlpm.txt, LEFT(_xlpm.txt, LEN(_xlpm.txt)-1))
)</f>
        <v>15627</v>
      </c>
      <c r="W30" s="9" t="str">
        <f>UPPER(LEFT(Todos!$B30,2))</f>
        <v>CA</v>
      </c>
      <c r="X30" s="10" t="str" cm="1">
        <f t="array" ref="X30">+IF(Todos!$C30 = "",MODE.MATCH(Todos!$C$2:$C$4029),Todos!$C30)</f>
        <v>M</v>
      </c>
    </row>
    <row r="31" spans="1:24" x14ac:dyDescent="0.35">
      <c r="A31" s="11">
        <v>153880</v>
      </c>
      <c r="B31" s="12" t="s">
        <v>36</v>
      </c>
      <c r="C31" s="12" t="s">
        <v>17</v>
      </c>
      <c r="D31" s="12">
        <v>592</v>
      </c>
      <c r="E31" s="12">
        <v>244</v>
      </c>
      <c r="F31" s="12">
        <v>392</v>
      </c>
      <c r="G31" s="12">
        <v>1</v>
      </c>
      <c r="H31" s="12">
        <v>12220</v>
      </c>
      <c r="I31" s="12">
        <v>3</v>
      </c>
      <c r="J31" s="12">
        <v>74</v>
      </c>
      <c r="K31" s="12">
        <v>341</v>
      </c>
      <c r="L31" s="12">
        <v>306</v>
      </c>
      <c r="M31" s="12">
        <v>12.5</v>
      </c>
      <c r="N31" s="12">
        <f>VLOOKUP(Todos!$A31,vlookup_table[#All],2,FALSE)</f>
        <v>2</v>
      </c>
      <c r="O31" s="12" t="str">
        <f>VLOOKUP(Todos!$A31,vlookup_table[#All],3,FALSE)</f>
        <v>WI</v>
      </c>
      <c r="P31" s="12">
        <f>VLOOKUP(Todos!$A31,vlookup_table[#All],4,FALSE)</f>
        <v>5001</v>
      </c>
      <c r="Q31" s="14" t="str">
        <f>VLOOKUP(Todos!$A31,vlookup_table[#All],5,FALSE)</f>
        <v>S1</v>
      </c>
      <c r="R31" s="14" t="str">
        <f>VLOOKUP(Todos!$A31,vlookup_table[#All],6,FALSE)</f>
        <v>F</v>
      </c>
      <c r="S31" s="14">
        <f>VLOOKUP(Todos!$A31,vlookup_table[#All],7,FALSE)</f>
        <v>5</v>
      </c>
      <c r="T31" s="14">
        <f>ROUND((9706-Todos!$P31)/100, 0)</f>
        <v>47</v>
      </c>
      <c r="U31" s="14" t="str" cm="1">
        <f t="array" ref="U31">_xlfn.IFS(
    ISNUMBER(SEARCH("C", Q31)), "Ciudad",
    ISNUMBER(SEARCH("T", Q31)), "Pueblo",
    ISNUMBER(SEARCH("R", Q31)), "Rural",
    ISNUMBER(SEARCH("S", Q31)), "Suburbano",
    ISNUMBER(SEARCH("U", Q31)), "Urbano"
)</f>
        <v>Suburbano</v>
      </c>
      <c r="V31" s="25" t="str" cm="1">
        <f t="array" ref="V31">_xlfn.LET(
    _xlpm.txt, _xlfn.TEXTJOIN("", TRUE, IF(ISNUMBER(--MID(Todos!$H31, _xlfn.SEQUENCE(LEN(Todos!$H31)), 1)), MID(Todos!$H31, _xlfn.SEQUENCE(LEN(Todos!$H31)), 1), "")),
    IF(ISNUMBER(--RIGHT(_xlpm.txt,1)), _xlpm.txt, LEFT(_xlpm.txt, LEN(_xlpm.txt)-1))
)</f>
        <v>12220</v>
      </c>
      <c r="W31" s="14" t="str">
        <f>UPPER(LEFT(Todos!$B31,2))</f>
        <v>WI</v>
      </c>
      <c r="X31" s="15" t="str" cm="1">
        <f t="array" ref="X31">+IF(Todos!$C31 = "",MODE.MATCH(Todos!$C$2:$C$4029),Todos!$C31)</f>
        <v>F</v>
      </c>
    </row>
    <row r="32" spans="1:24" x14ac:dyDescent="0.35">
      <c r="A32" s="6">
        <v>101855</v>
      </c>
      <c r="B32" s="7" t="s">
        <v>37</v>
      </c>
      <c r="C32" s="7" t="s">
        <v>14</v>
      </c>
      <c r="D32" s="7">
        <v>871</v>
      </c>
      <c r="E32" s="7">
        <v>340</v>
      </c>
      <c r="F32" s="7">
        <v>416</v>
      </c>
      <c r="G32" s="7">
        <v>6</v>
      </c>
      <c r="H32" s="7">
        <v>15336</v>
      </c>
      <c r="I32" s="7">
        <v>0</v>
      </c>
      <c r="J32" s="7">
        <v>71</v>
      </c>
      <c r="K32" s="7">
        <v>385</v>
      </c>
      <c r="L32" s="7">
        <v>365</v>
      </c>
      <c r="M32" s="7">
        <v>7.8571428570000004</v>
      </c>
      <c r="N32" s="7">
        <f>VLOOKUP(Todos!$A32,vlookup_table[#All],2,FALSE)</f>
        <v>1</v>
      </c>
      <c r="O32" s="7" t="str">
        <f>VLOOKUP(Todos!$A32,vlookup_table[#All],3,FALSE)</f>
        <v>MO</v>
      </c>
      <c r="P32" s="7">
        <f>VLOOKUP(Todos!$A32,vlookup_table[#All],4,FALSE)</f>
        <v>2401</v>
      </c>
      <c r="Q32" s="9" t="str">
        <f>VLOOKUP(Todos!$A32,vlookup_table[#All],5,FALSE)</f>
        <v>C2</v>
      </c>
      <c r="R32" s="9" t="str">
        <f>VLOOKUP(Todos!$A32,vlookup_table[#All],6,FALSE)</f>
        <v>M</v>
      </c>
      <c r="S32" s="9">
        <f>VLOOKUP(Todos!$A32,vlookup_table[#All],7,FALSE)</f>
        <v>10</v>
      </c>
      <c r="T32" s="9">
        <f>ROUND((9706-Todos!$P32)/100, 0)</f>
        <v>73</v>
      </c>
      <c r="U32" s="9" t="str" cm="1">
        <f t="array" ref="U32">_xlfn.IFS(
    ISNUMBER(SEARCH("C", Q32)), "Ciudad",
    ISNUMBER(SEARCH("T", Q32)), "Pueblo",
    ISNUMBER(SEARCH("R", Q32)), "Rural",
    ISNUMBER(SEARCH("S", Q32)), "Suburbano",
    ISNUMBER(SEARCH("U", Q32)), "Urbano"
)</f>
        <v>Ciudad</v>
      </c>
      <c r="V32" s="24" t="str" cm="1">
        <f t="array" ref="V32">_xlfn.LET(
    _xlpm.txt, _xlfn.TEXTJOIN("", TRUE, IF(ISNUMBER(--MID(Todos!$H32, _xlfn.SEQUENCE(LEN(Todos!$H32)), 1)), MID(Todos!$H32, _xlfn.SEQUENCE(LEN(Todos!$H32)), 1), "")),
    IF(ISNUMBER(--RIGHT(_xlpm.txt,1)), _xlpm.txt, LEFT(_xlpm.txt, LEN(_xlpm.txt)-1))
)</f>
        <v>15336</v>
      </c>
      <c r="W32" s="9" t="str">
        <f>UPPER(LEFT(Todos!$B32,2))</f>
        <v>MO</v>
      </c>
      <c r="X32" s="10" t="str" cm="1">
        <f t="array" ref="X32">+IF(Todos!$C32 = "",MODE.MATCH(Todos!$C$2:$C$4029),Todos!$C32)</f>
        <v>M</v>
      </c>
    </row>
    <row r="33" spans="1:24" x14ac:dyDescent="0.35">
      <c r="A33" s="11">
        <v>62932</v>
      </c>
      <c r="B33" s="12" t="s">
        <v>34</v>
      </c>
      <c r="C33" s="12" t="s">
        <v>14</v>
      </c>
      <c r="D33" s="12">
        <v>403</v>
      </c>
      <c r="E33" s="12">
        <v>174</v>
      </c>
      <c r="F33" s="12">
        <v>264</v>
      </c>
      <c r="G33" s="12">
        <v>1</v>
      </c>
      <c r="H33" s="12">
        <v>9704</v>
      </c>
      <c r="I33" s="12">
        <v>0</v>
      </c>
      <c r="J33" s="12">
        <v>45</v>
      </c>
      <c r="K33" s="12">
        <v>240</v>
      </c>
      <c r="L33" s="12">
        <v>201</v>
      </c>
      <c r="M33" s="12">
        <v>8</v>
      </c>
      <c r="N33" s="12">
        <f>VLOOKUP(Todos!$A33,vlookup_table[#All],2,FALSE)</f>
        <v>1</v>
      </c>
      <c r="O33" s="12" t="str">
        <f>VLOOKUP(Todos!$A33,vlookup_table[#All],3,FALSE)</f>
        <v>IN</v>
      </c>
      <c r="P33" s="12">
        <f>VLOOKUP(Todos!$A33,vlookup_table[#All],4,FALSE)</f>
        <v>0</v>
      </c>
      <c r="Q33" s="14" t="str">
        <f>VLOOKUP(Todos!$A33,vlookup_table[#All],5,FALSE)</f>
        <v>S3</v>
      </c>
      <c r="R33" s="14" t="str">
        <f>VLOOKUP(Todos!$A33,vlookup_table[#All],6,FALSE)</f>
        <v>M</v>
      </c>
      <c r="S33" s="14">
        <f>VLOOKUP(Todos!$A33,vlookup_table[#All],7,FALSE)</f>
        <v>10</v>
      </c>
      <c r="T33" s="14">
        <f>ROUND((9706-Todos!$P33)/100, 0)</f>
        <v>97</v>
      </c>
      <c r="U33" s="14" t="str" cm="1">
        <f t="array" ref="U33">_xlfn.IFS(
    ISNUMBER(SEARCH("C", Q33)), "Ciudad",
    ISNUMBER(SEARCH("T", Q33)), "Pueblo",
    ISNUMBER(SEARCH("R", Q33)), "Rural",
    ISNUMBER(SEARCH("S", Q33)), "Suburbano",
    ISNUMBER(SEARCH("U", Q33)), "Urbano"
)</f>
        <v>Suburbano</v>
      </c>
      <c r="V33" s="25" t="str" cm="1">
        <f t="array" ref="V33">_xlfn.LET(
    _xlpm.txt, _xlfn.TEXTJOIN("", TRUE, IF(ISNUMBER(--MID(Todos!$H33, _xlfn.SEQUENCE(LEN(Todos!$H33)), 1)), MID(Todos!$H33, _xlfn.SEQUENCE(LEN(Todos!$H33)), 1), "")),
    IF(ISNUMBER(--RIGHT(_xlpm.txt,1)), _xlpm.txt, LEFT(_xlpm.txt, LEN(_xlpm.txt)-1))
)</f>
        <v>9704</v>
      </c>
      <c r="W33" s="14" t="str">
        <f>UPPER(LEFT(Todos!$B33,2))</f>
        <v>IN</v>
      </c>
      <c r="X33" s="15" t="str" cm="1">
        <f t="array" ref="X33">+IF(Todos!$C33 = "",MODE.MATCH(Todos!$C$2:$C$4029),Todos!$C33)</f>
        <v>M</v>
      </c>
    </row>
    <row r="34" spans="1:24" x14ac:dyDescent="0.35">
      <c r="A34" s="6">
        <v>125930</v>
      </c>
      <c r="B34" s="7" t="s">
        <v>21</v>
      </c>
      <c r="C34" s="7" t="s">
        <v>17</v>
      </c>
      <c r="D34" s="7">
        <v>715</v>
      </c>
      <c r="E34" s="7">
        <v>339</v>
      </c>
      <c r="F34" s="7">
        <v>396</v>
      </c>
      <c r="G34" s="7">
        <v>1</v>
      </c>
      <c r="H34" s="7">
        <v>12617</v>
      </c>
      <c r="I34" s="7">
        <v>3</v>
      </c>
      <c r="J34" s="7">
        <v>88</v>
      </c>
      <c r="K34" s="7">
        <v>378</v>
      </c>
      <c r="L34" s="7">
        <v>371</v>
      </c>
      <c r="M34" s="7">
        <v>6</v>
      </c>
      <c r="N34" s="7">
        <f>VLOOKUP(Todos!$A34,vlookup_table[#All],2,FALSE)</f>
        <v>0</v>
      </c>
      <c r="O34" s="7" t="str">
        <f>VLOOKUP(Todos!$A34,vlookup_table[#All],3,FALSE)</f>
        <v>TX</v>
      </c>
      <c r="P34" s="7">
        <f>VLOOKUP(Todos!$A34,vlookup_table[#All],4,FALSE)</f>
        <v>4806</v>
      </c>
      <c r="Q34" s="9" t="str">
        <f>VLOOKUP(Todos!$A34,vlookup_table[#All],5,FALSE)</f>
        <v>R2</v>
      </c>
      <c r="R34" s="9" t="str">
        <f>VLOOKUP(Todos!$A34,vlookup_table[#All],6,FALSE)</f>
        <v>F</v>
      </c>
      <c r="S34" s="9">
        <f>VLOOKUP(Todos!$A34,vlookup_table[#All],7,FALSE)</f>
        <v>75</v>
      </c>
      <c r="T34" s="9">
        <f>ROUND((9706-Todos!$P34)/100, 0)</f>
        <v>49</v>
      </c>
      <c r="U34" s="9" t="str" cm="1">
        <f t="array" ref="U34">_xlfn.IFS(
    ISNUMBER(SEARCH("C", Q34)), "Ciudad",
    ISNUMBER(SEARCH("T", Q34)), "Pueblo",
    ISNUMBER(SEARCH("R", Q34)), "Rural",
    ISNUMBER(SEARCH("S", Q34)), "Suburbano",
    ISNUMBER(SEARCH("U", Q34)), "Urbano"
)</f>
        <v>Rural</v>
      </c>
      <c r="V34" s="24" t="str" cm="1">
        <f t="array" ref="V34">_xlfn.LET(
    _xlpm.txt, _xlfn.TEXTJOIN("", TRUE, IF(ISNUMBER(--MID(Todos!$H34, _xlfn.SEQUENCE(LEN(Todos!$H34)), 1)), MID(Todos!$H34, _xlfn.SEQUENCE(LEN(Todos!$H34)), 1), "")),
    IF(ISNUMBER(--RIGHT(_xlpm.txt,1)), _xlpm.txt, LEFT(_xlpm.txt, LEN(_xlpm.txt)-1))
)</f>
        <v>12617</v>
      </c>
      <c r="W34" s="9" t="str">
        <f>UPPER(LEFT(Todos!$B34,2))</f>
        <v>TX</v>
      </c>
      <c r="X34" s="10" t="str" cm="1">
        <f t="array" ref="X34">+IF(Todos!$C34 = "",MODE.MATCH(Todos!$C$2:$C$4029),Todos!$C34)</f>
        <v>F</v>
      </c>
    </row>
    <row r="35" spans="1:24" x14ac:dyDescent="0.35">
      <c r="A35" s="11">
        <v>173653</v>
      </c>
      <c r="B35" s="12" t="s">
        <v>38</v>
      </c>
      <c r="C35" s="12" t="s">
        <v>17</v>
      </c>
      <c r="D35" s="12">
        <v>2346</v>
      </c>
      <c r="E35" s="12">
        <v>420</v>
      </c>
      <c r="F35" s="12">
        <v>503</v>
      </c>
      <c r="G35" s="12">
        <v>67</v>
      </c>
      <c r="H35" s="12">
        <v>14552</v>
      </c>
      <c r="I35" s="12">
        <v>5</v>
      </c>
      <c r="J35" s="12">
        <v>78</v>
      </c>
      <c r="K35" s="12">
        <v>446</v>
      </c>
      <c r="L35" s="12">
        <v>468</v>
      </c>
      <c r="M35" s="12">
        <v>15.5</v>
      </c>
      <c r="N35" s="12">
        <f>VLOOKUP(Todos!$A35,vlookup_table[#All],2,FALSE)</f>
        <v>28</v>
      </c>
      <c r="O35" s="12" t="str">
        <f>VLOOKUP(Todos!$A35,vlookup_table[#All],3,FALSE)</f>
        <v>HI</v>
      </c>
      <c r="P35" s="12">
        <f>VLOOKUP(Todos!$A35,vlookup_table[#All],4,FALSE)</f>
        <v>2401</v>
      </c>
      <c r="Q35" s="14" t="str">
        <f>VLOOKUP(Todos!$A35,vlookup_table[#All],5,FALSE)</f>
        <v>C2</v>
      </c>
      <c r="R35" s="14" t="str">
        <f>VLOOKUP(Todos!$A35,vlookup_table[#All],6,FALSE)</f>
        <v>F</v>
      </c>
      <c r="S35" s="14">
        <f>VLOOKUP(Todos!$A35,vlookup_table[#All],7,FALSE)</f>
        <v>21</v>
      </c>
      <c r="T35" s="14">
        <f>ROUND((9706-Todos!$P35)/100, 0)</f>
        <v>73</v>
      </c>
      <c r="U35" s="14" t="str" cm="1">
        <f t="array" ref="U35">_xlfn.IFS(
    ISNUMBER(SEARCH("C", Q35)), "Ciudad",
    ISNUMBER(SEARCH("T", Q35)), "Pueblo",
    ISNUMBER(SEARCH("R", Q35)), "Rural",
    ISNUMBER(SEARCH("S", Q35)), "Suburbano",
    ISNUMBER(SEARCH("U", Q35)), "Urbano"
)</f>
        <v>Ciudad</v>
      </c>
      <c r="V35" s="25" t="str" cm="1">
        <f t="array" ref="V35">_xlfn.LET(
    _xlpm.txt, _xlfn.TEXTJOIN("", TRUE, IF(ISNUMBER(--MID(Todos!$H35, _xlfn.SEQUENCE(LEN(Todos!$H35)), 1)), MID(Todos!$H35, _xlfn.SEQUENCE(LEN(Todos!$H35)), 1), "")),
    IF(ISNUMBER(--RIGHT(_xlpm.txt,1)), _xlpm.txt, LEFT(_xlpm.txt, LEN(_xlpm.txt)-1))
)</f>
        <v>14552</v>
      </c>
      <c r="W35" s="14" t="str">
        <f>UPPER(LEFT(Todos!$B35,2))</f>
        <v>HI</v>
      </c>
      <c r="X35" s="15" t="str" cm="1">
        <f t="array" ref="X35">+IF(Todos!$C35 = "",MODE.MATCH(Todos!$C$2:$C$4029),Todos!$C35)</f>
        <v>F</v>
      </c>
    </row>
    <row r="36" spans="1:24" x14ac:dyDescent="0.35">
      <c r="A36" s="6">
        <v>11011</v>
      </c>
      <c r="B36" s="7" t="s">
        <v>13</v>
      </c>
      <c r="C36" s="7" t="s">
        <v>14</v>
      </c>
      <c r="D36" s="7">
        <v>559</v>
      </c>
      <c r="E36" s="7">
        <v>232</v>
      </c>
      <c r="F36" s="7">
        <v>269</v>
      </c>
      <c r="G36" s="7">
        <v>0</v>
      </c>
      <c r="H36" s="7">
        <v>10511</v>
      </c>
      <c r="I36" s="7">
        <v>11</v>
      </c>
      <c r="J36" s="7">
        <v>20</v>
      </c>
      <c r="K36" s="7">
        <v>270</v>
      </c>
      <c r="L36" s="7">
        <v>257</v>
      </c>
      <c r="M36" s="7">
        <v>12.61111111</v>
      </c>
      <c r="N36" s="7">
        <f>VLOOKUP(Todos!$A36,vlookup_table[#All],2,FALSE)</f>
        <v>1002</v>
      </c>
      <c r="O36" s="7" t="str">
        <f>VLOOKUP(Todos!$A36,vlookup_table[#All],3,FALSE)</f>
        <v>FL</v>
      </c>
      <c r="P36" s="7">
        <f>VLOOKUP(Todos!$A36,vlookup_table[#All],4,FALSE)</f>
        <v>2601</v>
      </c>
      <c r="Q36" s="9" t="str">
        <f>VLOOKUP(Todos!$A36,vlookup_table[#All],5,FALSE)</f>
        <v>S3</v>
      </c>
      <c r="R36" s="9" t="str">
        <f>VLOOKUP(Todos!$A36,vlookup_table[#All],6,FALSE)</f>
        <v>M</v>
      </c>
      <c r="S36" s="9">
        <f>VLOOKUP(Todos!$A36,vlookup_table[#All],7,FALSE)</f>
        <v>20</v>
      </c>
      <c r="T36" s="9">
        <f>ROUND((9706-Todos!$P36)/100, 0)</f>
        <v>71</v>
      </c>
      <c r="U36" s="9" t="str" cm="1">
        <f t="array" ref="U36">_xlfn.IFS(
    ISNUMBER(SEARCH("C", Q36)), "Ciudad",
    ISNUMBER(SEARCH("T", Q36)), "Pueblo",
    ISNUMBER(SEARCH("R", Q36)), "Rural",
    ISNUMBER(SEARCH("S", Q36)), "Suburbano",
    ISNUMBER(SEARCH("U", Q36)), "Urbano"
)</f>
        <v>Suburbano</v>
      </c>
      <c r="V36" s="24" t="str" cm="1">
        <f t="array" ref="V36">_xlfn.LET(
    _xlpm.txt, _xlfn.TEXTJOIN("", TRUE, IF(ISNUMBER(--MID(Todos!$H36, _xlfn.SEQUENCE(LEN(Todos!$H36)), 1)), MID(Todos!$H36, _xlfn.SEQUENCE(LEN(Todos!$H36)), 1), "")),
    IF(ISNUMBER(--RIGHT(_xlpm.txt,1)), _xlpm.txt, LEFT(_xlpm.txt, LEN(_xlpm.txt)-1))
)</f>
        <v>10511</v>
      </c>
      <c r="W36" s="9" t="str">
        <f>UPPER(LEFT(Todos!$B36,2))</f>
        <v>FL</v>
      </c>
      <c r="X36" s="10" t="str" cm="1">
        <f t="array" ref="X36">+IF(Todos!$C36 = "",MODE.MATCH(Todos!$C$2:$C$4029),Todos!$C36)</f>
        <v>M</v>
      </c>
    </row>
    <row r="37" spans="1:24" x14ac:dyDescent="0.35">
      <c r="A37" s="11">
        <v>116894</v>
      </c>
      <c r="B37" s="12" t="s">
        <v>21</v>
      </c>
      <c r="C37" s="12" t="s">
        <v>14</v>
      </c>
      <c r="D37" s="12"/>
      <c r="E37" s="12">
        <v>368</v>
      </c>
      <c r="F37" s="12">
        <v>531</v>
      </c>
      <c r="G37" s="12">
        <v>5</v>
      </c>
      <c r="H37" s="12">
        <v>33797</v>
      </c>
      <c r="I37" s="12">
        <v>2</v>
      </c>
      <c r="J37" s="12">
        <v>42</v>
      </c>
      <c r="K37" s="12">
        <v>457</v>
      </c>
      <c r="L37" s="12">
        <v>450</v>
      </c>
      <c r="M37" s="12">
        <v>12.25</v>
      </c>
      <c r="N37" s="12">
        <f>VLOOKUP(Todos!$A37,vlookup_table[#All],2,FALSE)</f>
        <v>1</v>
      </c>
      <c r="O37" s="12" t="str">
        <f>VLOOKUP(Todos!$A37,vlookup_table[#All],3,FALSE)</f>
        <v>TX</v>
      </c>
      <c r="P37" s="12">
        <f>VLOOKUP(Todos!$A37,vlookup_table[#All],4,FALSE)</f>
        <v>2201</v>
      </c>
      <c r="Q37" s="14" t="str">
        <f>VLOOKUP(Todos!$A37,vlookup_table[#All],5,FALSE)</f>
        <v>U1</v>
      </c>
      <c r="R37" s="14" t="str">
        <f>VLOOKUP(Todos!$A37,vlookup_table[#All],6,FALSE)</f>
        <v>M</v>
      </c>
      <c r="S37" s="14">
        <f>VLOOKUP(Todos!$A37,vlookup_table[#All],7,FALSE)</f>
        <v>20</v>
      </c>
      <c r="T37" s="14">
        <f>ROUND((9706-Todos!$P37)/100, 0)</f>
        <v>75</v>
      </c>
      <c r="U37" s="14" t="str" cm="1">
        <f t="array" ref="U37">_xlfn.IFS(
    ISNUMBER(SEARCH("C", Q37)), "Ciudad",
    ISNUMBER(SEARCH("T", Q37)), "Pueblo",
    ISNUMBER(SEARCH("R", Q37)), "Rural",
    ISNUMBER(SEARCH("S", Q37)), "Suburbano",
    ISNUMBER(SEARCH("U", Q37)), "Urbano"
)</f>
        <v>Urbano</v>
      </c>
      <c r="V37" s="25" t="str" cm="1">
        <f t="array" ref="V37">_xlfn.LET(
    _xlpm.txt, _xlfn.TEXTJOIN("", TRUE, IF(ISNUMBER(--MID(Todos!$H37, _xlfn.SEQUENCE(LEN(Todos!$H37)), 1)), MID(Todos!$H37, _xlfn.SEQUENCE(LEN(Todos!$H37)), 1), "")),
    IF(ISNUMBER(--RIGHT(_xlpm.txt,1)), _xlpm.txt, LEFT(_xlpm.txt, LEN(_xlpm.txt)-1))
)</f>
        <v>33797</v>
      </c>
      <c r="W37" s="14" t="str">
        <f>UPPER(LEFT(Todos!$B37,2))</f>
        <v>TX</v>
      </c>
      <c r="X37" s="15" t="str" cm="1">
        <f t="array" ref="X37">+IF(Todos!$C37 = "",MODE.MATCH(Todos!$C$2:$C$4029),Todos!$C37)</f>
        <v>M</v>
      </c>
    </row>
    <row r="38" spans="1:24" x14ac:dyDescent="0.35">
      <c r="A38" s="6">
        <v>154245</v>
      </c>
      <c r="B38" s="7" t="s">
        <v>22</v>
      </c>
      <c r="C38" s="7" t="s">
        <v>17</v>
      </c>
      <c r="D38" s="7">
        <v>596</v>
      </c>
      <c r="E38" s="7">
        <v>164</v>
      </c>
      <c r="F38" s="7">
        <v>190</v>
      </c>
      <c r="G38" s="7">
        <v>0</v>
      </c>
      <c r="H38" s="7">
        <v>5273</v>
      </c>
      <c r="I38" s="7">
        <v>23</v>
      </c>
      <c r="J38" s="7">
        <v>57</v>
      </c>
      <c r="K38" s="7">
        <v>168</v>
      </c>
      <c r="L38" s="7">
        <v>181</v>
      </c>
      <c r="M38" s="7">
        <v>16.5</v>
      </c>
      <c r="N38" s="7">
        <f>VLOOKUP(Todos!$A38,vlookup_table[#All],2,FALSE)</f>
        <v>2</v>
      </c>
      <c r="O38" s="7" t="str">
        <f>VLOOKUP(Todos!$A38,vlookup_table[#All],3,FALSE)</f>
        <v>CA</v>
      </c>
      <c r="P38" s="7">
        <f>VLOOKUP(Todos!$A38,vlookup_table[#All],4,FALSE)</f>
        <v>4304</v>
      </c>
      <c r="Q38" s="9" t="str">
        <f>VLOOKUP(Todos!$A38,vlookup_table[#All],5,FALSE)</f>
        <v>R1</v>
      </c>
      <c r="R38" s="9" t="str">
        <f>VLOOKUP(Todos!$A38,vlookup_table[#All],6,FALSE)</f>
        <v>F</v>
      </c>
      <c r="S38" s="9">
        <f>VLOOKUP(Todos!$A38,vlookup_table[#All],7,FALSE)</f>
        <v>15</v>
      </c>
      <c r="T38" s="9">
        <f>ROUND((9706-Todos!$P38)/100, 0)</f>
        <v>54</v>
      </c>
      <c r="U38" s="9" t="str" cm="1">
        <f t="array" ref="U38">_xlfn.IFS(
    ISNUMBER(SEARCH("C", Q38)), "Ciudad",
    ISNUMBER(SEARCH("T", Q38)), "Pueblo",
    ISNUMBER(SEARCH("R", Q38)), "Rural",
    ISNUMBER(SEARCH("S", Q38)), "Suburbano",
    ISNUMBER(SEARCH("U", Q38)), "Urbano"
)</f>
        <v>Rural</v>
      </c>
      <c r="V38" s="24" t="str" cm="1">
        <f t="array" ref="V38">_xlfn.LET(
    _xlpm.txt, _xlfn.TEXTJOIN("", TRUE, IF(ISNUMBER(--MID(Todos!$H38, _xlfn.SEQUENCE(LEN(Todos!$H38)), 1)), MID(Todos!$H38, _xlfn.SEQUENCE(LEN(Todos!$H38)), 1), "")),
    IF(ISNUMBER(--RIGHT(_xlpm.txt,1)), _xlpm.txt, LEFT(_xlpm.txt, LEN(_xlpm.txt)-1))
)</f>
        <v>5273</v>
      </c>
      <c r="W38" s="9" t="str">
        <f>UPPER(LEFT(Todos!$B38,2))</f>
        <v>CA</v>
      </c>
      <c r="X38" s="10" t="str" cm="1">
        <f t="array" ref="X38">+IF(Todos!$C38 = "",MODE.MATCH(Todos!$C$2:$C$4029),Todos!$C38)</f>
        <v>F</v>
      </c>
    </row>
    <row r="39" spans="1:24" x14ac:dyDescent="0.35">
      <c r="A39" s="11">
        <v>134773</v>
      </c>
      <c r="B39" s="12" t="s">
        <v>39</v>
      </c>
      <c r="C39" s="12" t="s">
        <v>14</v>
      </c>
      <c r="D39" s="12">
        <v>706</v>
      </c>
      <c r="E39" s="12">
        <v>362</v>
      </c>
      <c r="F39" s="12">
        <v>394</v>
      </c>
      <c r="G39" s="12">
        <v>1</v>
      </c>
      <c r="H39" s="12">
        <v>10420</v>
      </c>
      <c r="I39" s="12">
        <v>1</v>
      </c>
      <c r="J39" s="12">
        <v>82</v>
      </c>
      <c r="K39" s="12">
        <v>376</v>
      </c>
      <c r="L39" s="12">
        <v>379</v>
      </c>
      <c r="M39" s="12">
        <v>15</v>
      </c>
      <c r="N39" s="12">
        <f>VLOOKUP(Todos!$A39,vlookup_table[#All],2,FALSE)</f>
        <v>1</v>
      </c>
      <c r="O39" s="12" t="str">
        <f>VLOOKUP(Todos!$A39,vlookup_table[#All],3,FALSE)</f>
        <v>UT</v>
      </c>
      <c r="P39" s="12">
        <f>VLOOKUP(Todos!$A39,vlookup_table[#All],4,FALSE)</f>
        <v>3201</v>
      </c>
      <c r="Q39" s="14" t="str">
        <f>VLOOKUP(Todos!$A39,vlookup_table[#All],5,FALSE)</f>
        <v>C3</v>
      </c>
      <c r="R39" s="14" t="str">
        <f>VLOOKUP(Todos!$A39,vlookup_table[#All],6,FALSE)</f>
        <v>M</v>
      </c>
      <c r="S39" s="14">
        <f>VLOOKUP(Todos!$A39,vlookup_table[#All],7,FALSE)</f>
        <v>25</v>
      </c>
      <c r="T39" s="14">
        <f>ROUND((9706-Todos!$P39)/100, 0)</f>
        <v>65</v>
      </c>
      <c r="U39" s="14" t="str" cm="1">
        <f t="array" ref="U39">_xlfn.IFS(
    ISNUMBER(SEARCH("C", Q39)), "Ciudad",
    ISNUMBER(SEARCH("T", Q39)), "Pueblo",
    ISNUMBER(SEARCH("R", Q39)), "Rural",
    ISNUMBER(SEARCH("S", Q39)), "Suburbano",
    ISNUMBER(SEARCH("U", Q39)), "Urbano"
)</f>
        <v>Ciudad</v>
      </c>
      <c r="V39" s="25" t="str" cm="1">
        <f t="array" ref="V39">_xlfn.LET(
    _xlpm.txt, _xlfn.TEXTJOIN("", TRUE, IF(ISNUMBER(--MID(Todos!$H39, _xlfn.SEQUENCE(LEN(Todos!$H39)), 1)), MID(Todos!$H39, _xlfn.SEQUENCE(LEN(Todos!$H39)), 1), "")),
    IF(ISNUMBER(--RIGHT(_xlpm.txt,1)), _xlpm.txt, LEFT(_xlpm.txt, LEN(_xlpm.txt)-1))
)</f>
        <v>10420</v>
      </c>
      <c r="W39" s="14" t="str">
        <f>UPPER(LEFT(Todos!$B39,2))</f>
        <v>UT</v>
      </c>
      <c r="X39" s="15" t="str" cm="1">
        <f t="array" ref="X39">+IF(Todos!$C39 = "",MODE.MATCH(Todos!$C$2:$C$4029),Todos!$C39)</f>
        <v>M</v>
      </c>
    </row>
    <row r="40" spans="1:24" x14ac:dyDescent="0.35">
      <c r="A40" s="6">
        <v>26271</v>
      </c>
      <c r="B40" s="7" t="s">
        <v>40</v>
      </c>
      <c r="C40" s="7" t="s">
        <v>17</v>
      </c>
      <c r="D40" s="7">
        <v>878</v>
      </c>
      <c r="E40" s="7">
        <v>310</v>
      </c>
      <c r="F40" s="7">
        <v>588</v>
      </c>
      <c r="G40" s="7">
        <v>30</v>
      </c>
      <c r="H40" s="7">
        <v>22281</v>
      </c>
      <c r="I40" s="7">
        <v>4</v>
      </c>
      <c r="J40" s="7">
        <v>55</v>
      </c>
      <c r="K40" s="7">
        <v>517</v>
      </c>
      <c r="L40" s="7">
        <v>433</v>
      </c>
      <c r="M40" s="7">
        <v>10.133333329999999</v>
      </c>
      <c r="N40" s="7">
        <f>VLOOKUP(Todos!$A40,vlookup_table[#All],2,FALSE)</f>
        <v>28</v>
      </c>
      <c r="O40" s="7" t="str">
        <f>VLOOKUP(Todos!$A40,vlookup_table[#All],3,FALSE)</f>
        <v>GA</v>
      </c>
      <c r="P40" s="7">
        <f>VLOOKUP(Todos!$A40,vlookup_table[#All],4,FALSE)</f>
        <v>3701</v>
      </c>
      <c r="Q40" s="9" t="str">
        <f>VLOOKUP(Todos!$A40,vlookup_table[#All],5,FALSE)</f>
        <v>C2</v>
      </c>
      <c r="R40" s="9" t="str">
        <f>VLOOKUP(Todos!$A40,vlookup_table[#All],6,FALSE)</f>
        <v>F</v>
      </c>
      <c r="S40" s="9">
        <f>VLOOKUP(Todos!$A40,vlookup_table[#All],7,FALSE)</f>
        <v>16</v>
      </c>
      <c r="T40" s="9">
        <f>ROUND((9706-Todos!$P40)/100, 0)</f>
        <v>60</v>
      </c>
      <c r="U40" s="9" t="str" cm="1">
        <f t="array" ref="U40">_xlfn.IFS(
    ISNUMBER(SEARCH("C", Q40)), "Ciudad",
    ISNUMBER(SEARCH("T", Q40)), "Pueblo",
    ISNUMBER(SEARCH("R", Q40)), "Rural",
    ISNUMBER(SEARCH("S", Q40)), "Suburbano",
    ISNUMBER(SEARCH("U", Q40)), "Urbano"
)</f>
        <v>Ciudad</v>
      </c>
      <c r="V40" s="24" t="str" cm="1">
        <f t="array" ref="V40">_xlfn.LET(
    _xlpm.txt, _xlfn.TEXTJOIN("", TRUE, IF(ISNUMBER(--MID(Todos!$H40, _xlfn.SEQUENCE(LEN(Todos!$H40)), 1)), MID(Todos!$H40, _xlfn.SEQUENCE(LEN(Todos!$H40)), 1), "")),
    IF(ISNUMBER(--RIGHT(_xlpm.txt,1)), _xlpm.txt, LEFT(_xlpm.txt, LEN(_xlpm.txt)-1))
)</f>
        <v>22281</v>
      </c>
      <c r="W40" s="9" t="str">
        <f>UPPER(LEFT(Todos!$B40,2))</f>
        <v>GA</v>
      </c>
      <c r="X40" s="10" t="str" cm="1">
        <f t="array" ref="X40">+IF(Todos!$C40 = "",MODE.MATCH(Todos!$C$2:$C$4029),Todos!$C40)</f>
        <v>F</v>
      </c>
    </row>
    <row r="41" spans="1:24" x14ac:dyDescent="0.35">
      <c r="A41" s="11">
        <v>180292</v>
      </c>
      <c r="B41" s="12" t="s">
        <v>41</v>
      </c>
      <c r="C41" s="12" t="s">
        <v>17</v>
      </c>
      <c r="D41" s="12">
        <v>1275</v>
      </c>
      <c r="E41" s="12">
        <v>405</v>
      </c>
      <c r="F41" s="12">
        <v>545</v>
      </c>
      <c r="G41" s="12">
        <v>21</v>
      </c>
      <c r="H41" s="12">
        <v>20971</v>
      </c>
      <c r="I41" s="12">
        <v>6</v>
      </c>
      <c r="J41" s="12">
        <v>51</v>
      </c>
      <c r="K41" s="12">
        <v>453</v>
      </c>
      <c r="L41" s="12">
        <v>500</v>
      </c>
      <c r="M41" s="12">
        <v>6.6</v>
      </c>
      <c r="N41" s="12">
        <f>VLOOKUP(Todos!$A41,vlookup_table[#All],2,FALSE)</f>
        <v>28</v>
      </c>
      <c r="O41" s="12" t="str">
        <f>VLOOKUP(Todos!$A41,vlookup_table[#All],3,FALSE)</f>
        <v>WA</v>
      </c>
      <c r="P41" s="12">
        <f>VLOOKUP(Todos!$A41,vlookup_table[#All],4,FALSE)</f>
        <v>2105</v>
      </c>
      <c r="Q41" s="14" t="str">
        <f>VLOOKUP(Todos!$A41,vlookup_table[#All],5,FALSE)</f>
        <v>C2</v>
      </c>
      <c r="R41" s="14" t="str">
        <f>VLOOKUP(Todos!$A41,vlookup_table[#All],6,FALSE)</f>
        <v>F</v>
      </c>
      <c r="S41" s="14">
        <f>VLOOKUP(Todos!$A41,vlookup_table[#All],7,FALSE)</f>
        <v>10</v>
      </c>
      <c r="T41" s="14">
        <f>ROUND((9706-Todos!$P41)/100, 0)</f>
        <v>76</v>
      </c>
      <c r="U41" s="14" t="str" cm="1">
        <f t="array" ref="U41">_xlfn.IFS(
    ISNUMBER(SEARCH("C", Q41)), "Ciudad",
    ISNUMBER(SEARCH("T", Q41)), "Pueblo",
    ISNUMBER(SEARCH("R", Q41)), "Rural",
    ISNUMBER(SEARCH("S", Q41)), "Suburbano",
    ISNUMBER(SEARCH("U", Q41)), "Urbano"
)</f>
        <v>Ciudad</v>
      </c>
      <c r="V41" s="25" t="str" cm="1">
        <f t="array" ref="V41">_xlfn.LET(
    _xlpm.txt, _xlfn.TEXTJOIN("", TRUE, IF(ISNUMBER(--MID(Todos!$H41, _xlfn.SEQUENCE(LEN(Todos!$H41)), 1)), MID(Todos!$H41, _xlfn.SEQUENCE(LEN(Todos!$H41)), 1), "")),
    IF(ISNUMBER(--RIGHT(_xlpm.txt,1)), _xlpm.txt, LEFT(_xlpm.txt, LEN(_xlpm.txt)-1))
)</f>
        <v>20971</v>
      </c>
      <c r="W41" s="14" t="str">
        <f>UPPER(LEFT(Todos!$B41,2))</f>
        <v>WA</v>
      </c>
      <c r="X41" s="15" t="str" cm="1">
        <f t="array" ref="X41">+IF(Todos!$C41 = "",MODE.MATCH(Todos!$C$2:$C$4029),Todos!$C41)</f>
        <v>F</v>
      </c>
    </row>
    <row r="42" spans="1:24" x14ac:dyDescent="0.35">
      <c r="A42" s="6">
        <v>10145</v>
      </c>
      <c r="B42" s="7" t="s">
        <v>22</v>
      </c>
      <c r="C42" s="7" t="s">
        <v>17</v>
      </c>
      <c r="D42" s="7">
        <v>2362</v>
      </c>
      <c r="E42" s="7">
        <v>613</v>
      </c>
      <c r="F42" s="7">
        <v>678</v>
      </c>
      <c r="G42" s="7">
        <v>74</v>
      </c>
      <c r="H42" s="7">
        <v>21179</v>
      </c>
      <c r="I42" s="7">
        <v>9</v>
      </c>
      <c r="J42" s="7">
        <v>61</v>
      </c>
      <c r="K42" s="7">
        <v>632</v>
      </c>
      <c r="L42" s="7">
        <v>655</v>
      </c>
      <c r="M42" s="7">
        <v>8.9285714289999998</v>
      </c>
      <c r="N42" s="7">
        <f>VLOOKUP(Todos!$A42,vlookup_table[#All],2,FALSE)</f>
        <v>2</v>
      </c>
      <c r="O42" s="7" t="str">
        <f>VLOOKUP(Todos!$A42,vlookup_table[#All],3,FALSE)</f>
        <v>CA</v>
      </c>
      <c r="P42" s="7">
        <f>VLOOKUP(Todos!$A42,vlookup_table[#All],4,FALSE)</f>
        <v>5401</v>
      </c>
      <c r="Q42" s="9" t="str">
        <f>VLOOKUP(Todos!$A42,vlookup_table[#All],5,FALSE)</f>
        <v>C1</v>
      </c>
      <c r="R42" s="9" t="str">
        <f>VLOOKUP(Todos!$A42,vlookup_table[#All],6,FALSE)</f>
        <v>F</v>
      </c>
      <c r="S42" s="9">
        <f>VLOOKUP(Todos!$A42,vlookup_table[#All],7,FALSE)</f>
        <v>5</v>
      </c>
      <c r="T42" s="9">
        <f>ROUND((9706-Todos!$P42)/100, 0)</f>
        <v>43</v>
      </c>
      <c r="U42" s="9" t="str" cm="1">
        <f t="array" ref="U42">_xlfn.IFS(
    ISNUMBER(SEARCH("C", Q42)), "Ciudad",
    ISNUMBER(SEARCH("T", Q42)), "Pueblo",
    ISNUMBER(SEARCH("R", Q42)), "Rural",
    ISNUMBER(SEARCH("S", Q42)), "Suburbano",
    ISNUMBER(SEARCH("U", Q42)), "Urbano"
)</f>
        <v>Ciudad</v>
      </c>
      <c r="V42" s="24" t="str" cm="1">
        <f t="array" ref="V42">_xlfn.LET(
    _xlpm.txt, _xlfn.TEXTJOIN("", TRUE, IF(ISNUMBER(--MID(Todos!$H42, _xlfn.SEQUENCE(LEN(Todos!$H42)), 1)), MID(Todos!$H42, _xlfn.SEQUENCE(LEN(Todos!$H42)), 1), "")),
    IF(ISNUMBER(--RIGHT(_xlpm.txt,1)), _xlpm.txt, LEFT(_xlpm.txt, LEN(_xlpm.txt)-1))
)</f>
        <v>21179</v>
      </c>
      <c r="W42" s="9" t="str">
        <f>UPPER(LEFT(Todos!$B42,2))</f>
        <v>CA</v>
      </c>
      <c r="X42" s="10" t="str" cm="1">
        <f t="array" ref="X42">+IF(Todos!$C42 = "",MODE.MATCH(Todos!$C$2:$C$4029),Todos!$C42)</f>
        <v>F</v>
      </c>
    </row>
    <row r="43" spans="1:24" x14ac:dyDescent="0.35">
      <c r="A43" s="11">
        <v>133806</v>
      </c>
      <c r="B43" s="12" t="s">
        <v>42</v>
      </c>
      <c r="C43" s="12" t="s">
        <v>31</v>
      </c>
      <c r="D43" s="12">
        <v>718</v>
      </c>
      <c r="E43" s="12">
        <v>226</v>
      </c>
      <c r="F43" s="12">
        <v>357</v>
      </c>
      <c r="G43" s="12">
        <v>0</v>
      </c>
      <c r="H43" s="12">
        <v>17292</v>
      </c>
      <c r="I43" s="12">
        <v>0</v>
      </c>
      <c r="J43" s="12">
        <v>39</v>
      </c>
      <c r="K43" s="12">
        <v>280</v>
      </c>
      <c r="L43" s="12">
        <v>278</v>
      </c>
      <c r="M43" s="12">
        <v>20</v>
      </c>
      <c r="N43" s="12">
        <f>VLOOKUP(Todos!$A43,vlookup_table[#All],2,FALSE)</f>
        <v>0</v>
      </c>
      <c r="O43" s="12" t="str">
        <f>VLOOKUP(Todos!$A43,vlookup_table[#All],3,FALSE)</f>
        <v>ID</v>
      </c>
      <c r="P43" s="12">
        <f>VLOOKUP(Todos!$A43,vlookup_table[#All],4,FALSE)</f>
        <v>0</v>
      </c>
      <c r="Q43" s="14" t="str">
        <f>VLOOKUP(Todos!$A43,vlookup_table[#All],5,FALSE)</f>
        <v>T2</v>
      </c>
      <c r="R43" s="14" t="str">
        <f>VLOOKUP(Todos!$A43,vlookup_table[#All],6,FALSE)</f>
        <v>U</v>
      </c>
      <c r="S43" s="14">
        <f>VLOOKUP(Todos!$A43,vlookup_table[#All],7,FALSE)</f>
        <v>15</v>
      </c>
      <c r="T43" s="14">
        <f>ROUND((9706-Todos!$P43)/100, 0)</f>
        <v>97</v>
      </c>
      <c r="U43" s="14" t="str" cm="1">
        <f t="array" ref="U43">_xlfn.IFS(
    ISNUMBER(SEARCH("C", Q43)), "Ciudad",
    ISNUMBER(SEARCH("T", Q43)), "Pueblo",
    ISNUMBER(SEARCH("R", Q43)), "Rural",
    ISNUMBER(SEARCH("S", Q43)), "Suburbano",
    ISNUMBER(SEARCH("U", Q43)), "Urbano"
)</f>
        <v>Pueblo</v>
      </c>
      <c r="V43" s="25" t="str" cm="1">
        <f t="array" ref="V43">_xlfn.LET(
    _xlpm.txt, _xlfn.TEXTJOIN("", TRUE, IF(ISNUMBER(--MID(Todos!$H43, _xlfn.SEQUENCE(LEN(Todos!$H43)), 1)), MID(Todos!$H43, _xlfn.SEQUENCE(LEN(Todos!$H43)), 1), "")),
    IF(ISNUMBER(--RIGHT(_xlpm.txt,1)), _xlpm.txt, LEFT(_xlpm.txt, LEN(_xlpm.txt)-1))
)</f>
        <v>17292</v>
      </c>
      <c r="W43" s="14" t="str">
        <f>UPPER(LEFT(Todos!$B43,2))</f>
        <v>ID</v>
      </c>
      <c r="X43" s="15" t="str" cm="1">
        <f t="array" ref="X43">+IF(Todos!$C43 = "",MODE.MATCH(Todos!$C$2:$C$4029),Todos!$C43)</f>
        <v>U</v>
      </c>
    </row>
    <row r="44" spans="1:24" x14ac:dyDescent="0.35">
      <c r="A44" s="6">
        <v>112632</v>
      </c>
      <c r="B44" s="7" t="s">
        <v>43</v>
      </c>
      <c r="C44" s="7" t="s">
        <v>14</v>
      </c>
      <c r="D44" s="7">
        <v>2531</v>
      </c>
      <c r="E44" s="7">
        <v>669</v>
      </c>
      <c r="F44" s="7">
        <v>750</v>
      </c>
      <c r="G44" s="7">
        <v>77</v>
      </c>
      <c r="H44" s="7">
        <v>21094</v>
      </c>
      <c r="I44" s="7">
        <v>6</v>
      </c>
      <c r="J44" s="7">
        <v>51</v>
      </c>
      <c r="K44" s="7">
        <v>730</v>
      </c>
      <c r="L44" s="7">
        <v>696</v>
      </c>
      <c r="M44" s="7">
        <v>8.2727272729999992</v>
      </c>
      <c r="N44" s="7">
        <f>VLOOKUP(Todos!$A44,vlookup_table[#All],2,FALSE)</f>
        <v>2</v>
      </c>
      <c r="O44" s="7" t="str">
        <f>VLOOKUP(Todos!$A44,vlookup_table[#All],3,FALSE)</f>
        <v>CT</v>
      </c>
      <c r="P44" s="7">
        <f>VLOOKUP(Todos!$A44,vlookup_table[#All],4,FALSE)</f>
        <v>5001</v>
      </c>
      <c r="Q44" s="9" t="str">
        <f>VLOOKUP(Todos!$A44,vlookup_table[#All],5,FALSE)</f>
        <v/>
      </c>
      <c r="R44" s="9" t="str">
        <f>VLOOKUP(Todos!$A44,vlookup_table[#All],6,FALSE)</f>
        <v>M</v>
      </c>
      <c r="S44" s="9">
        <f>VLOOKUP(Todos!$A44,vlookup_table[#All],7,FALSE)</f>
        <v>11</v>
      </c>
      <c r="T44" s="9">
        <f>ROUND((9706-Todos!$P44)/100, 0)</f>
        <v>47</v>
      </c>
      <c r="U44" s="9" t="e" cm="1">
        <f t="array" ref="U44">_xlfn.IFS(
    ISNUMBER(SEARCH("C", Q44)), "Ciudad",
    ISNUMBER(SEARCH("T", Q44)), "Pueblo",
    ISNUMBER(SEARCH("R", Q44)), "Rural",
    ISNUMBER(SEARCH("S", Q44)), "Suburbano",
    ISNUMBER(SEARCH("U", Q44)), "Urbano"
)</f>
        <v>#N/A</v>
      </c>
      <c r="V44" s="24" t="str" cm="1">
        <f t="array" ref="V44">_xlfn.LET(
    _xlpm.txt, _xlfn.TEXTJOIN("", TRUE, IF(ISNUMBER(--MID(Todos!$H44, _xlfn.SEQUENCE(LEN(Todos!$H44)), 1)), MID(Todos!$H44, _xlfn.SEQUENCE(LEN(Todos!$H44)), 1), "")),
    IF(ISNUMBER(--RIGHT(_xlpm.txt,1)), _xlpm.txt, LEFT(_xlpm.txt, LEN(_xlpm.txt)-1))
)</f>
        <v>21094</v>
      </c>
      <c r="W44" s="9" t="str">
        <f>UPPER(LEFT(Todos!$B44,2))</f>
        <v>CT</v>
      </c>
      <c r="X44" s="10" t="str" cm="1">
        <f t="array" ref="X44">+IF(Todos!$C44 = "",MODE.MATCH(Todos!$C$2:$C$4029),Todos!$C44)</f>
        <v>M</v>
      </c>
    </row>
    <row r="45" spans="1:24" x14ac:dyDescent="0.35">
      <c r="A45" s="11">
        <v>143253</v>
      </c>
      <c r="B45" s="12" t="s">
        <v>22</v>
      </c>
      <c r="C45" s="12" t="s">
        <v>17</v>
      </c>
      <c r="D45" s="12">
        <v>2089</v>
      </c>
      <c r="E45" s="12">
        <v>275</v>
      </c>
      <c r="F45" s="12">
        <v>356</v>
      </c>
      <c r="G45" s="12">
        <v>56</v>
      </c>
      <c r="H45" s="12">
        <v>10484</v>
      </c>
      <c r="I45" s="12">
        <v>53</v>
      </c>
      <c r="J45" s="12">
        <v>36</v>
      </c>
      <c r="K45" s="12">
        <v>296</v>
      </c>
      <c r="L45" s="12">
        <v>322</v>
      </c>
      <c r="M45" s="12">
        <v>7.125</v>
      </c>
      <c r="N45" s="12">
        <f>VLOOKUP(Todos!$A45,vlookup_table[#All],2,FALSE)</f>
        <v>0</v>
      </c>
      <c r="O45" s="12" t="str">
        <f>VLOOKUP(Todos!$A45,vlookup_table[#All],3,FALSE)</f>
        <v>CA</v>
      </c>
      <c r="P45" s="12">
        <f>VLOOKUP(Todos!$A45,vlookup_table[#All],4,FALSE)</f>
        <v>2101</v>
      </c>
      <c r="Q45" s="14" t="str">
        <f>VLOOKUP(Todos!$A45,vlookup_table[#All],5,FALSE)</f>
        <v>U3</v>
      </c>
      <c r="R45" s="14" t="str">
        <f>VLOOKUP(Todos!$A45,vlookup_table[#All],6,FALSE)</f>
        <v>F</v>
      </c>
      <c r="S45" s="14">
        <f>VLOOKUP(Todos!$A45,vlookup_table[#All],7,FALSE)</f>
        <v>5</v>
      </c>
      <c r="T45" s="14">
        <f>ROUND((9706-Todos!$P45)/100, 0)</f>
        <v>76</v>
      </c>
      <c r="U45" s="14" t="str" cm="1">
        <f t="array" ref="U45">_xlfn.IFS(
    ISNUMBER(SEARCH("C", Q45)), "Ciudad",
    ISNUMBER(SEARCH("T", Q45)), "Pueblo",
    ISNUMBER(SEARCH("R", Q45)), "Rural",
    ISNUMBER(SEARCH("S", Q45)), "Suburbano",
    ISNUMBER(SEARCH("U", Q45)), "Urbano"
)</f>
        <v>Urbano</v>
      </c>
      <c r="V45" s="25" t="str" cm="1">
        <f t="array" ref="V45">_xlfn.LET(
    _xlpm.txt, _xlfn.TEXTJOIN("", TRUE, IF(ISNUMBER(--MID(Todos!$H45, _xlfn.SEQUENCE(LEN(Todos!$H45)), 1)), MID(Todos!$H45, _xlfn.SEQUENCE(LEN(Todos!$H45)), 1), "")),
    IF(ISNUMBER(--RIGHT(_xlpm.txt,1)), _xlpm.txt, LEFT(_xlpm.txt, LEN(_xlpm.txt)-1))
)</f>
        <v>10484</v>
      </c>
      <c r="W45" s="14" t="str">
        <f>UPPER(LEFT(Todos!$B45,2))</f>
        <v>CA</v>
      </c>
      <c r="X45" s="15" t="str" cm="1">
        <f t="array" ref="X45">+IF(Todos!$C45 = "",MODE.MATCH(Todos!$C$2:$C$4029),Todos!$C45)</f>
        <v>F</v>
      </c>
    </row>
    <row r="46" spans="1:24" x14ac:dyDescent="0.35">
      <c r="A46" s="6">
        <v>403</v>
      </c>
      <c r="B46" s="7" t="s">
        <v>44</v>
      </c>
      <c r="C46" s="7" t="s">
        <v>45</v>
      </c>
      <c r="D46" s="7">
        <v>765</v>
      </c>
      <c r="E46" s="7">
        <v>408</v>
      </c>
      <c r="F46" s="7">
        <v>472</v>
      </c>
      <c r="G46" s="7">
        <v>1</v>
      </c>
      <c r="H46" s="7">
        <v>15150</v>
      </c>
      <c r="I46" s="7">
        <v>1</v>
      </c>
      <c r="J46" s="7">
        <v>68</v>
      </c>
      <c r="K46" s="7">
        <v>430</v>
      </c>
      <c r="L46" s="7">
        <v>441</v>
      </c>
      <c r="M46" s="7">
        <v>33.5</v>
      </c>
      <c r="N46" s="7">
        <f>VLOOKUP(Todos!$A46,vlookup_table[#All],2,FALSE)</f>
        <v>0</v>
      </c>
      <c r="O46" s="7" t="str">
        <f>VLOOKUP(Todos!$A46,vlookup_table[#All],3,FALSE)</f>
        <v>AL</v>
      </c>
      <c r="P46" s="7">
        <f>VLOOKUP(Todos!$A46,vlookup_table[#All],4,FALSE)</f>
        <v>3901</v>
      </c>
      <c r="Q46" s="9" t="str">
        <f>VLOOKUP(Todos!$A46,vlookup_table[#All],5,FALSE)</f>
        <v/>
      </c>
      <c r="R46" s="9" t="str">
        <f>VLOOKUP(Todos!$A46,vlookup_table[#All],6,FALSE)</f>
        <v>J</v>
      </c>
      <c r="S46" s="9">
        <f>VLOOKUP(Todos!$A46,vlookup_table[#All],7,FALSE)</f>
        <v>35</v>
      </c>
      <c r="T46" s="9">
        <f>ROUND((9706-Todos!$P46)/100, 0)</f>
        <v>58</v>
      </c>
      <c r="U46" s="9" t="e" cm="1">
        <f t="array" ref="U46">_xlfn.IFS(
    ISNUMBER(SEARCH("C", Q46)), "Ciudad",
    ISNUMBER(SEARCH("T", Q46)), "Pueblo",
    ISNUMBER(SEARCH("R", Q46)), "Rural",
    ISNUMBER(SEARCH("S", Q46)), "Suburbano",
    ISNUMBER(SEARCH("U", Q46)), "Urbano"
)</f>
        <v>#N/A</v>
      </c>
      <c r="V46" s="24" t="str" cm="1">
        <f t="array" ref="V46">_xlfn.LET(
    _xlpm.txt, _xlfn.TEXTJOIN("", TRUE, IF(ISNUMBER(--MID(Todos!$H46, _xlfn.SEQUENCE(LEN(Todos!$H46)), 1)), MID(Todos!$H46, _xlfn.SEQUENCE(LEN(Todos!$H46)), 1), "")),
    IF(ISNUMBER(--RIGHT(_xlpm.txt,1)), _xlpm.txt, LEFT(_xlpm.txt, LEN(_xlpm.txt)-1))
)</f>
        <v>15150</v>
      </c>
      <c r="W46" s="9" t="str">
        <f>UPPER(LEFT(Todos!$B46,2))</f>
        <v>AL</v>
      </c>
      <c r="X46" s="10" t="str" cm="1">
        <f t="array" ref="X46">+IF(Todos!$C46 = "",MODE.MATCH(Todos!$C$2:$C$4029),Todos!$C46)</f>
        <v>J</v>
      </c>
    </row>
    <row r="47" spans="1:24" x14ac:dyDescent="0.35">
      <c r="A47" s="11">
        <v>189882</v>
      </c>
      <c r="B47" s="12" t="s">
        <v>46</v>
      </c>
      <c r="C47" s="12" t="s">
        <v>17</v>
      </c>
      <c r="D47" s="12">
        <v>832</v>
      </c>
      <c r="E47" s="12">
        <v>310</v>
      </c>
      <c r="F47" s="12">
        <v>376</v>
      </c>
      <c r="G47" s="12">
        <v>0</v>
      </c>
      <c r="H47" s="12">
        <v>11972</v>
      </c>
      <c r="I47" s="12">
        <v>1</v>
      </c>
      <c r="J47" s="12">
        <v>85</v>
      </c>
      <c r="K47" s="12">
        <v>338</v>
      </c>
      <c r="L47" s="12">
        <v>348</v>
      </c>
      <c r="M47" s="12">
        <v>10</v>
      </c>
      <c r="N47" s="12">
        <f>VLOOKUP(Todos!$A47,vlookup_table[#All],2,FALSE)</f>
        <v>0</v>
      </c>
      <c r="O47" s="12" t="str">
        <f>VLOOKUP(Todos!$A47,vlookup_table[#All],3,FALSE)</f>
        <v>ND</v>
      </c>
      <c r="P47" s="12">
        <f>VLOOKUP(Todos!$A47,vlookup_table[#All],4,FALSE)</f>
        <v>4201</v>
      </c>
      <c r="Q47" s="14" t="str">
        <f>VLOOKUP(Todos!$A47,vlookup_table[#All],5,FALSE)</f>
        <v>C2</v>
      </c>
      <c r="R47" s="14" t="str">
        <f>VLOOKUP(Todos!$A47,vlookup_table[#All],6,FALSE)</f>
        <v>F</v>
      </c>
      <c r="S47" s="14">
        <f>VLOOKUP(Todos!$A47,vlookup_table[#All],7,FALSE)</f>
        <v>10</v>
      </c>
      <c r="T47" s="14">
        <f>ROUND((9706-Todos!$P47)/100, 0)</f>
        <v>55</v>
      </c>
      <c r="U47" s="14" t="str" cm="1">
        <f t="array" ref="U47">_xlfn.IFS(
    ISNUMBER(SEARCH("C", Q47)), "Ciudad",
    ISNUMBER(SEARCH("T", Q47)), "Pueblo",
    ISNUMBER(SEARCH("R", Q47)), "Rural",
    ISNUMBER(SEARCH("S", Q47)), "Suburbano",
    ISNUMBER(SEARCH("U", Q47)), "Urbano"
)</f>
        <v>Ciudad</v>
      </c>
      <c r="V47" s="25" t="str" cm="1">
        <f t="array" ref="V47">_xlfn.LET(
    _xlpm.txt, _xlfn.TEXTJOIN("", TRUE, IF(ISNUMBER(--MID(Todos!$H47, _xlfn.SEQUENCE(LEN(Todos!$H47)), 1)), MID(Todos!$H47, _xlfn.SEQUENCE(LEN(Todos!$H47)), 1), "")),
    IF(ISNUMBER(--RIGHT(_xlpm.txt,1)), _xlpm.txt, LEFT(_xlpm.txt, LEN(_xlpm.txt)-1))
)</f>
        <v>11972</v>
      </c>
      <c r="W47" s="14" t="str">
        <f>UPPER(LEFT(Todos!$B47,2))</f>
        <v>ND</v>
      </c>
      <c r="X47" s="15" t="str" cm="1">
        <f t="array" ref="X47">+IF(Todos!$C47 = "",MODE.MATCH(Todos!$C$2:$C$4029),Todos!$C47)</f>
        <v>F</v>
      </c>
    </row>
    <row r="48" spans="1:24" x14ac:dyDescent="0.35">
      <c r="A48" s="6">
        <v>119570</v>
      </c>
      <c r="B48" s="7" t="s">
        <v>21</v>
      </c>
      <c r="C48" s="7" t="s">
        <v>14</v>
      </c>
      <c r="D48" s="7">
        <v>1458</v>
      </c>
      <c r="E48" s="7">
        <v>299</v>
      </c>
      <c r="F48" s="7">
        <v>446</v>
      </c>
      <c r="G48" s="7">
        <v>8</v>
      </c>
      <c r="H48" s="7">
        <v>19185</v>
      </c>
      <c r="I48" s="7">
        <v>4</v>
      </c>
      <c r="J48" s="7">
        <v>56</v>
      </c>
      <c r="K48" s="7">
        <v>354</v>
      </c>
      <c r="L48" s="7">
        <v>356</v>
      </c>
      <c r="M48" s="7">
        <v>6.1818181819999998</v>
      </c>
      <c r="N48" s="7">
        <f>VLOOKUP(Todos!$A48,vlookup_table[#All],2,FALSE)</f>
        <v>1</v>
      </c>
      <c r="O48" s="7" t="str">
        <f>VLOOKUP(Todos!$A48,vlookup_table[#All],3,FALSE)</f>
        <v>TX</v>
      </c>
      <c r="P48" s="7">
        <f>VLOOKUP(Todos!$A48,vlookup_table[#All],4,FALSE)</f>
        <v>5201</v>
      </c>
      <c r="Q48" s="9" t="str">
        <f>VLOOKUP(Todos!$A48,vlookup_table[#All],5,FALSE)</f>
        <v>S1</v>
      </c>
      <c r="R48" s="9" t="str">
        <f>VLOOKUP(Todos!$A48,vlookup_table[#All],6,FALSE)</f>
        <v>M</v>
      </c>
      <c r="S48" s="9">
        <f>VLOOKUP(Todos!$A48,vlookup_table[#All],7,FALSE)</f>
        <v>10</v>
      </c>
      <c r="T48" s="9">
        <f>ROUND((9706-Todos!$P48)/100, 0)</f>
        <v>45</v>
      </c>
      <c r="U48" s="9" t="str" cm="1">
        <f t="array" ref="U48">_xlfn.IFS(
    ISNUMBER(SEARCH("C", Q48)), "Ciudad",
    ISNUMBER(SEARCH("T", Q48)), "Pueblo",
    ISNUMBER(SEARCH("R", Q48)), "Rural",
    ISNUMBER(SEARCH("S", Q48)), "Suburbano",
    ISNUMBER(SEARCH("U", Q48)), "Urbano"
)</f>
        <v>Suburbano</v>
      </c>
      <c r="V48" s="24" t="str" cm="1">
        <f t="array" ref="V48">_xlfn.LET(
    _xlpm.txt, _xlfn.TEXTJOIN("", TRUE, IF(ISNUMBER(--MID(Todos!$H48, _xlfn.SEQUENCE(LEN(Todos!$H48)), 1)), MID(Todos!$H48, _xlfn.SEQUENCE(LEN(Todos!$H48)), 1), "")),
    IF(ISNUMBER(--RIGHT(_xlpm.txt,1)), _xlpm.txt, LEFT(_xlpm.txt, LEN(_xlpm.txt)-1))
)</f>
        <v>19185</v>
      </c>
      <c r="W48" s="9" t="str">
        <f>UPPER(LEFT(Todos!$B48,2))</f>
        <v>TX</v>
      </c>
      <c r="X48" s="10" t="str" cm="1">
        <f t="array" ref="X48">+IF(Todos!$C48 = "",MODE.MATCH(Todos!$C$2:$C$4029),Todos!$C48)</f>
        <v>M</v>
      </c>
    </row>
    <row r="49" spans="1:24" x14ac:dyDescent="0.35">
      <c r="A49" s="11">
        <v>144021</v>
      </c>
      <c r="B49" s="12" t="s">
        <v>22</v>
      </c>
      <c r="C49" s="12" t="s">
        <v>17</v>
      </c>
      <c r="D49" s="12">
        <v>1590</v>
      </c>
      <c r="E49" s="12">
        <v>240</v>
      </c>
      <c r="F49" s="12">
        <v>257</v>
      </c>
      <c r="G49" s="12">
        <v>25</v>
      </c>
      <c r="H49" s="12">
        <v>7559</v>
      </c>
      <c r="I49" s="12">
        <v>57</v>
      </c>
      <c r="J49" s="12">
        <v>34</v>
      </c>
      <c r="K49" s="12">
        <v>238</v>
      </c>
      <c r="L49" s="12">
        <v>262</v>
      </c>
      <c r="M49" s="12">
        <v>13.5</v>
      </c>
      <c r="N49" s="12">
        <f>VLOOKUP(Todos!$A49,vlookup_table[#All],2,FALSE)</f>
        <v>0</v>
      </c>
      <c r="O49" s="12" t="str">
        <f>VLOOKUP(Todos!$A49,vlookup_table[#All],3,FALSE)</f>
        <v>CA</v>
      </c>
      <c r="P49" s="12">
        <f>VLOOKUP(Todos!$A49,vlookup_table[#All],4,FALSE)</f>
        <v>4903</v>
      </c>
      <c r="Q49" s="14" t="str">
        <f>VLOOKUP(Todos!$A49,vlookup_table[#All],5,FALSE)</f>
        <v>U4</v>
      </c>
      <c r="R49" s="14" t="str">
        <f>VLOOKUP(Todos!$A49,vlookup_table[#All],6,FALSE)</f>
        <v>F</v>
      </c>
      <c r="S49" s="14">
        <f>VLOOKUP(Todos!$A49,vlookup_table[#All],7,FALSE)</f>
        <v>15</v>
      </c>
      <c r="T49" s="14">
        <f>ROUND((9706-Todos!$P49)/100, 0)</f>
        <v>48</v>
      </c>
      <c r="U49" s="14" t="str" cm="1">
        <f t="array" ref="U49">_xlfn.IFS(
    ISNUMBER(SEARCH("C", Q49)), "Ciudad",
    ISNUMBER(SEARCH("T", Q49)), "Pueblo",
    ISNUMBER(SEARCH("R", Q49)), "Rural",
    ISNUMBER(SEARCH("S", Q49)), "Suburbano",
    ISNUMBER(SEARCH("U", Q49)), "Urbano"
)</f>
        <v>Urbano</v>
      </c>
      <c r="V49" s="25" t="str" cm="1">
        <f t="array" ref="V49">_xlfn.LET(
    _xlpm.txt, _xlfn.TEXTJOIN("", TRUE, IF(ISNUMBER(--MID(Todos!$H49, _xlfn.SEQUENCE(LEN(Todos!$H49)), 1)), MID(Todos!$H49, _xlfn.SEQUENCE(LEN(Todos!$H49)), 1), "")),
    IF(ISNUMBER(--RIGHT(_xlpm.txt,1)), _xlpm.txt, LEFT(_xlpm.txt, LEN(_xlpm.txt)-1))
)</f>
        <v>7559</v>
      </c>
      <c r="W49" s="14" t="str">
        <f>UPPER(LEFT(Todos!$B49,2))</f>
        <v>CA</v>
      </c>
      <c r="X49" s="15" t="str" cm="1">
        <f t="array" ref="X49">+IF(Todos!$C49 = "",MODE.MATCH(Todos!$C$2:$C$4029),Todos!$C49)</f>
        <v>F</v>
      </c>
    </row>
    <row r="50" spans="1:24" x14ac:dyDescent="0.35">
      <c r="A50" s="6">
        <v>93356</v>
      </c>
      <c r="B50" s="7" t="s">
        <v>16</v>
      </c>
      <c r="C50" s="7" t="s">
        <v>17</v>
      </c>
      <c r="D50" s="7">
        <v>613</v>
      </c>
      <c r="E50" s="7">
        <v>212</v>
      </c>
      <c r="F50" s="7">
        <v>355</v>
      </c>
      <c r="G50" s="7">
        <v>0</v>
      </c>
      <c r="H50" s="7">
        <v>11792</v>
      </c>
      <c r="I50" s="7">
        <v>1</v>
      </c>
      <c r="J50" s="7">
        <v>60</v>
      </c>
      <c r="K50" s="7">
        <v>245</v>
      </c>
      <c r="L50" s="7">
        <v>294</v>
      </c>
      <c r="M50" s="7">
        <v>11.83333333</v>
      </c>
      <c r="N50" s="7">
        <f>VLOOKUP(Todos!$A50,vlookup_table[#All],2,FALSE)</f>
        <v>0</v>
      </c>
      <c r="O50" s="7" t="str">
        <f>VLOOKUP(Todos!$A50,vlookup_table[#All],3,FALSE)</f>
        <v>IL</v>
      </c>
      <c r="P50" s="7">
        <f>VLOOKUP(Todos!$A50,vlookup_table[#All],4,FALSE)</f>
        <v>3705</v>
      </c>
      <c r="Q50" s="9" t="str">
        <f>VLOOKUP(Todos!$A50,vlookup_table[#All],5,FALSE)</f>
        <v>U2</v>
      </c>
      <c r="R50" s="9" t="str">
        <f>VLOOKUP(Todos!$A50,vlookup_table[#All],6,FALSE)</f>
        <v>F</v>
      </c>
      <c r="S50" s="9">
        <f>VLOOKUP(Todos!$A50,vlookup_table[#All],7,FALSE)</f>
        <v>25</v>
      </c>
      <c r="T50" s="9">
        <f>ROUND((9706-Todos!$P50)/100, 0)</f>
        <v>60</v>
      </c>
      <c r="U50" s="9" t="str" cm="1">
        <f t="array" ref="U50">_xlfn.IFS(
    ISNUMBER(SEARCH("C", Q50)), "Ciudad",
    ISNUMBER(SEARCH("T", Q50)), "Pueblo",
    ISNUMBER(SEARCH("R", Q50)), "Rural",
    ISNUMBER(SEARCH("S", Q50)), "Suburbano",
    ISNUMBER(SEARCH("U", Q50)), "Urbano"
)</f>
        <v>Urbano</v>
      </c>
      <c r="V50" s="24" t="str" cm="1">
        <f t="array" ref="V50">_xlfn.LET(
    _xlpm.txt, _xlfn.TEXTJOIN("", TRUE, IF(ISNUMBER(--MID(Todos!$H50, _xlfn.SEQUENCE(LEN(Todos!$H50)), 1)), MID(Todos!$H50, _xlfn.SEQUENCE(LEN(Todos!$H50)), 1), "")),
    IF(ISNUMBER(--RIGHT(_xlpm.txt,1)), _xlpm.txt, LEFT(_xlpm.txt, LEN(_xlpm.txt)-1))
)</f>
        <v>11792</v>
      </c>
      <c r="W50" s="9" t="str">
        <f>UPPER(LEFT(Todos!$B50,2))</f>
        <v>IL</v>
      </c>
      <c r="X50" s="10" t="str" cm="1">
        <f t="array" ref="X50">+IF(Todos!$C50 = "",MODE.MATCH(Todos!$C$2:$C$4029),Todos!$C50)</f>
        <v>F</v>
      </c>
    </row>
    <row r="51" spans="1:24" x14ac:dyDescent="0.35">
      <c r="A51" s="11">
        <v>24711</v>
      </c>
      <c r="B51" s="12" t="s">
        <v>47</v>
      </c>
      <c r="C51" s="12" t="s">
        <v>17</v>
      </c>
      <c r="D51" s="12">
        <v>477</v>
      </c>
      <c r="E51" s="12">
        <v>256</v>
      </c>
      <c r="F51" s="12">
        <v>316</v>
      </c>
      <c r="G51" s="12">
        <v>0</v>
      </c>
      <c r="H51" s="12">
        <v>10621</v>
      </c>
      <c r="I51" s="12">
        <v>1</v>
      </c>
      <c r="J51" s="12">
        <v>80</v>
      </c>
      <c r="K51" s="12">
        <v>282</v>
      </c>
      <c r="L51" s="12">
        <v>292</v>
      </c>
      <c r="M51" s="12">
        <v>5.875</v>
      </c>
      <c r="N51" s="12">
        <f>VLOOKUP(Todos!$A51,vlookup_table[#All],2,FALSE)</f>
        <v>0</v>
      </c>
      <c r="O51" s="12" t="str">
        <f>VLOOKUP(Todos!$A51,vlookup_table[#All],3,FALSE)</f>
        <v>SC</v>
      </c>
      <c r="P51" s="12">
        <f>VLOOKUP(Todos!$A51,vlookup_table[#All],4,FALSE)</f>
        <v>0</v>
      </c>
      <c r="Q51" s="14" t="str">
        <f>VLOOKUP(Todos!$A51,vlookup_table[#All],5,FALSE)</f>
        <v>T2</v>
      </c>
      <c r="R51" s="14" t="str">
        <f>VLOOKUP(Todos!$A51,vlookup_table[#All],6,FALSE)</f>
        <v>F</v>
      </c>
      <c r="S51" s="14">
        <f>VLOOKUP(Todos!$A51,vlookup_table[#All],7,FALSE)</f>
        <v>10</v>
      </c>
      <c r="T51" s="14">
        <f>ROUND((9706-Todos!$P51)/100, 0)</f>
        <v>97</v>
      </c>
      <c r="U51" s="14" t="str" cm="1">
        <f t="array" ref="U51">_xlfn.IFS(
    ISNUMBER(SEARCH("C", Q51)), "Ciudad",
    ISNUMBER(SEARCH("T", Q51)), "Pueblo",
    ISNUMBER(SEARCH("R", Q51)), "Rural",
    ISNUMBER(SEARCH("S", Q51)), "Suburbano",
    ISNUMBER(SEARCH("U", Q51)), "Urbano"
)</f>
        <v>Pueblo</v>
      </c>
      <c r="V51" s="25" t="str" cm="1">
        <f t="array" ref="V51">_xlfn.LET(
    _xlpm.txt, _xlfn.TEXTJOIN("", TRUE, IF(ISNUMBER(--MID(Todos!$H51, _xlfn.SEQUENCE(LEN(Todos!$H51)), 1)), MID(Todos!$H51, _xlfn.SEQUENCE(LEN(Todos!$H51)), 1), "")),
    IF(ISNUMBER(--RIGHT(_xlpm.txt,1)), _xlpm.txt, LEFT(_xlpm.txt, LEN(_xlpm.txt)-1))
)</f>
        <v>10621</v>
      </c>
      <c r="W51" s="14" t="str">
        <f>UPPER(LEFT(Todos!$B51,2))</f>
        <v>SC</v>
      </c>
      <c r="X51" s="15" t="str" cm="1">
        <f t="array" ref="X51">+IF(Todos!$C51 = "",MODE.MATCH(Todos!$C$2:$C$4029),Todos!$C51)</f>
        <v>F</v>
      </c>
    </row>
    <row r="52" spans="1:24" x14ac:dyDescent="0.35">
      <c r="A52" s="6">
        <v>74914</v>
      </c>
      <c r="B52" s="7" t="s">
        <v>48</v>
      </c>
      <c r="C52" s="7" t="s">
        <v>17</v>
      </c>
      <c r="D52" s="7">
        <v>424</v>
      </c>
      <c r="E52" s="7">
        <v>192</v>
      </c>
      <c r="F52" s="7">
        <v>256</v>
      </c>
      <c r="G52" s="7">
        <v>0</v>
      </c>
      <c r="H52" s="7">
        <v>9497</v>
      </c>
      <c r="I52" s="7">
        <v>1</v>
      </c>
      <c r="J52" s="7">
        <v>78</v>
      </c>
      <c r="K52" s="7">
        <v>256</v>
      </c>
      <c r="L52" s="7">
        <v>230</v>
      </c>
      <c r="M52" s="7">
        <v>4.8636363640000004</v>
      </c>
      <c r="N52" s="7">
        <f>VLOOKUP(Todos!$A52,vlookup_table[#All],2,FALSE)</f>
        <v>0</v>
      </c>
      <c r="O52" s="7" t="str">
        <f>VLOOKUP(Todos!$A52,vlookup_table[#All],3,FALSE)</f>
        <v>IA</v>
      </c>
      <c r="P52" s="7">
        <f>VLOOKUP(Todos!$A52,vlookup_table[#All],4,FALSE)</f>
        <v>1501</v>
      </c>
      <c r="Q52" s="9" t="str">
        <f>VLOOKUP(Todos!$A52,vlookup_table[#All],5,FALSE)</f>
        <v>T2</v>
      </c>
      <c r="R52" s="9" t="str">
        <f>VLOOKUP(Todos!$A52,vlookup_table[#All],6,FALSE)</f>
        <v>F</v>
      </c>
      <c r="S52" s="9">
        <f>VLOOKUP(Todos!$A52,vlookup_table[#All],7,FALSE)</f>
        <v>6</v>
      </c>
      <c r="T52" s="9">
        <f>ROUND((9706-Todos!$P52)/100, 0)</f>
        <v>82</v>
      </c>
      <c r="U52" s="9" t="str" cm="1">
        <f t="array" ref="U52">_xlfn.IFS(
    ISNUMBER(SEARCH("C", Q52)), "Ciudad",
    ISNUMBER(SEARCH("T", Q52)), "Pueblo",
    ISNUMBER(SEARCH("R", Q52)), "Rural",
    ISNUMBER(SEARCH("S", Q52)), "Suburbano",
    ISNUMBER(SEARCH("U", Q52)), "Urbano"
)</f>
        <v>Pueblo</v>
      </c>
      <c r="V52" s="24" t="str" cm="1">
        <f t="array" ref="V52">_xlfn.LET(
    _xlpm.txt, _xlfn.TEXTJOIN("", TRUE, IF(ISNUMBER(--MID(Todos!$H52, _xlfn.SEQUENCE(LEN(Todos!$H52)), 1)), MID(Todos!$H52, _xlfn.SEQUENCE(LEN(Todos!$H52)), 1), "")),
    IF(ISNUMBER(--RIGHT(_xlpm.txt,1)), _xlpm.txt, LEFT(_xlpm.txt, LEN(_xlpm.txt)-1))
)</f>
        <v>9497</v>
      </c>
      <c r="W52" s="9" t="str">
        <f>UPPER(LEFT(Todos!$B52,2))</f>
        <v>IA</v>
      </c>
      <c r="X52" s="10" t="str" cm="1">
        <f t="array" ref="X52">+IF(Todos!$C52 = "",MODE.MATCH(Todos!$C$2:$C$4029),Todos!$C52)</f>
        <v>F</v>
      </c>
    </row>
    <row r="53" spans="1:24" x14ac:dyDescent="0.35">
      <c r="A53" s="11">
        <v>6909</v>
      </c>
      <c r="B53" s="12" t="s">
        <v>49</v>
      </c>
      <c r="C53" s="12" t="s">
        <v>14</v>
      </c>
      <c r="D53" s="12">
        <v>383</v>
      </c>
      <c r="E53" s="12">
        <v>252</v>
      </c>
      <c r="F53" s="12">
        <v>380</v>
      </c>
      <c r="G53" s="12">
        <v>0</v>
      </c>
      <c r="H53" s="12">
        <v>14045</v>
      </c>
      <c r="I53" s="12">
        <v>0</v>
      </c>
      <c r="J53" s="12">
        <v>78</v>
      </c>
      <c r="K53" s="12">
        <v>256</v>
      </c>
      <c r="L53" s="12">
        <v>359</v>
      </c>
      <c r="M53" s="12">
        <v>13.823529410000001</v>
      </c>
      <c r="N53" s="12">
        <f>VLOOKUP(Todos!$A53,vlookup_table[#All],2,FALSE)</f>
        <v>1</v>
      </c>
      <c r="O53" s="12" t="str">
        <f>VLOOKUP(Todos!$A53,vlookup_table[#All],3,FALSE)</f>
        <v>CO</v>
      </c>
      <c r="P53" s="12">
        <f>VLOOKUP(Todos!$A53,vlookup_table[#All],4,FALSE)</f>
        <v>2801</v>
      </c>
      <c r="Q53" s="14" t="str">
        <f>VLOOKUP(Todos!$A53,vlookup_table[#All],5,FALSE)</f>
        <v>R3</v>
      </c>
      <c r="R53" s="14" t="str">
        <f>VLOOKUP(Todos!$A53,vlookup_table[#All],6,FALSE)</f>
        <v>M</v>
      </c>
      <c r="S53" s="14">
        <f>VLOOKUP(Todos!$A53,vlookup_table[#All],7,FALSE)</f>
        <v>15</v>
      </c>
      <c r="T53" s="14">
        <f>ROUND((9706-Todos!$P53)/100, 0)</f>
        <v>69</v>
      </c>
      <c r="U53" s="14" t="str" cm="1">
        <f t="array" ref="U53">_xlfn.IFS(
    ISNUMBER(SEARCH("C", Q53)), "Ciudad",
    ISNUMBER(SEARCH("T", Q53)), "Pueblo",
    ISNUMBER(SEARCH("R", Q53)), "Rural",
    ISNUMBER(SEARCH("S", Q53)), "Suburbano",
    ISNUMBER(SEARCH("U", Q53)), "Urbano"
)</f>
        <v>Rural</v>
      </c>
      <c r="V53" s="25" t="str" cm="1">
        <f t="array" ref="V53">_xlfn.LET(
    _xlpm.txt, _xlfn.TEXTJOIN("", TRUE, IF(ISNUMBER(--MID(Todos!$H53, _xlfn.SEQUENCE(LEN(Todos!$H53)), 1)), MID(Todos!$H53, _xlfn.SEQUENCE(LEN(Todos!$H53)), 1), "")),
    IF(ISNUMBER(--RIGHT(_xlpm.txt,1)), _xlpm.txt, LEFT(_xlpm.txt, LEN(_xlpm.txt)-1))
)</f>
        <v>14045</v>
      </c>
      <c r="W53" s="14" t="str">
        <f>UPPER(LEFT(Todos!$B53,2))</f>
        <v>CO</v>
      </c>
      <c r="X53" s="15" t="str" cm="1">
        <f t="array" ref="X53">+IF(Todos!$C53 = "",MODE.MATCH(Todos!$C$2:$C$4029),Todos!$C53)</f>
        <v>M</v>
      </c>
    </row>
    <row r="54" spans="1:24" x14ac:dyDescent="0.35">
      <c r="A54" s="6">
        <v>124543</v>
      </c>
      <c r="B54" s="7" t="s">
        <v>21</v>
      </c>
      <c r="C54" s="7" t="s">
        <v>14</v>
      </c>
      <c r="D54" s="7">
        <v>688</v>
      </c>
      <c r="E54" s="7">
        <v>422</v>
      </c>
      <c r="F54" s="7">
        <v>490</v>
      </c>
      <c r="G54" s="7">
        <v>0</v>
      </c>
      <c r="H54" s="7">
        <v>16561</v>
      </c>
      <c r="I54" s="7">
        <v>0</v>
      </c>
      <c r="J54" s="7">
        <v>84</v>
      </c>
      <c r="K54" s="7">
        <v>466</v>
      </c>
      <c r="L54" s="7">
        <v>457</v>
      </c>
      <c r="M54" s="7">
        <v>11.06666667</v>
      </c>
      <c r="N54" s="7">
        <f>VLOOKUP(Todos!$A54,vlookup_table[#All],2,FALSE)</f>
        <v>1002</v>
      </c>
      <c r="O54" s="7" t="str">
        <f>VLOOKUP(Todos!$A54,vlookup_table[#All],3,FALSE)</f>
        <v>TX</v>
      </c>
      <c r="P54" s="7">
        <f>VLOOKUP(Todos!$A54,vlookup_table[#All],4,FALSE)</f>
        <v>5811</v>
      </c>
      <c r="Q54" s="9" t="str">
        <f>VLOOKUP(Todos!$A54,vlookup_table[#All],5,FALSE)</f>
        <v>T1</v>
      </c>
      <c r="R54" s="9" t="str">
        <f>VLOOKUP(Todos!$A54,vlookup_table[#All],6,FALSE)</f>
        <v>M</v>
      </c>
      <c r="S54" s="9">
        <f>VLOOKUP(Todos!$A54,vlookup_table[#All],7,FALSE)</f>
        <v>18</v>
      </c>
      <c r="T54" s="9">
        <f>ROUND((9706-Todos!$P54)/100, 0)</f>
        <v>39</v>
      </c>
      <c r="U54" s="9" t="str" cm="1">
        <f t="array" ref="U54">_xlfn.IFS(
    ISNUMBER(SEARCH("C", Q54)), "Ciudad",
    ISNUMBER(SEARCH("T", Q54)), "Pueblo",
    ISNUMBER(SEARCH("R", Q54)), "Rural",
    ISNUMBER(SEARCH("S", Q54)), "Suburbano",
    ISNUMBER(SEARCH("U", Q54)), "Urbano"
)</f>
        <v>Pueblo</v>
      </c>
      <c r="V54" s="24" t="str" cm="1">
        <f t="array" ref="V54">_xlfn.LET(
    _xlpm.txt, _xlfn.TEXTJOIN("", TRUE, IF(ISNUMBER(--MID(Todos!$H54, _xlfn.SEQUENCE(LEN(Todos!$H54)), 1)), MID(Todos!$H54, _xlfn.SEQUENCE(LEN(Todos!$H54)), 1), "")),
    IF(ISNUMBER(--RIGHT(_xlpm.txt,1)), _xlpm.txt, LEFT(_xlpm.txt, LEN(_xlpm.txt)-1))
)</f>
        <v>16561</v>
      </c>
      <c r="W54" s="9" t="str">
        <f>UPPER(LEFT(Todos!$B54,2))</f>
        <v>TX</v>
      </c>
      <c r="X54" s="10" t="str" cm="1">
        <f t="array" ref="X54">+IF(Todos!$C54 = "",MODE.MATCH(Todos!$C$2:$C$4029),Todos!$C54)</f>
        <v>M</v>
      </c>
    </row>
    <row r="55" spans="1:24" x14ac:dyDescent="0.35">
      <c r="A55" s="11">
        <v>163018</v>
      </c>
      <c r="B55" s="12" t="s">
        <v>22</v>
      </c>
      <c r="C55" s="12" t="s">
        <v>14</v>
      </c>
      <c r="D55" s="12">
        <v>3500</v>
      </c>
      <c r="E55" s="12">
        <v>351</v>
      </c>
      <c r="F55" s="12">
        <v>407</v>
      </c>
      <c r="G55" s="12">
        <v>57</v>
      </c>
      <c r="H55" s="12">
        <v>26034</v>
      </c>
      <c r="I55" s="12">
        <v>36</v>
      </c>
      <c r="J55" s="12">
        <v>28</v>
      </c>
      <c r="K55" s="12">
        <v>260</v>
      </c>
      <c r="L55" s="12">
        <v>463</v>
      </c>
      <c r="M55" s="12">
        <v>15.66666667</v>
      </c>
      <c r="N55" s="12">
        <f>VLOOKUP(Todos!$A55,vlookup_table[#All],2,FALSE)</f>
        <v>1</v>
      </c>
      <c r="O55" s="12" t="str">
        <f>VLOOKUP(Todos!$A55,vlookup_table[#All],3,FALSE)</f>
        <v>CA</v>
      </c>
      <c r="P55" s="12">
        <f>VLOOKUP(Todos!$A55,vlookup_table[#All],4,FALSE)</f>
        <v>0</v>
      </c>
      <c r="Q55" s="14" t="str">
        <f>VLOOKUP(Todos!$A55,vlookup_table[#All],5,FALSE)</f>
        <v>U1</v>
      </c>
      <c r="R55" s="14" t="str">
        <f>VLOOKUP(Todos!$A55,vlookup_table[#All],6,FALSE)</f>
        <v>M</v>
      </c>
      <c r="S55" s="14">
        <f>VLOOKUP(Todos!$A55,vlookup_table[#All],7,FALSE)</f>
        <v>24</v>
      </c>
      <c r="T55" s="14">
        <f>ROUND((9706-Todos!$P55)/100, 0)</f>
        <v>97</v>
      </c>
      <c r="U55" s="14" t="str" cm="1">
        <f t="array" ref="U55">_xlfn.IFS(
    ISNUMBER(SEARCH("C", Q55)), "Ciudad",
    ISNUMBER(SEARCH("T", Q55)), "Pueblo",
    ISNUMBER(SEARCH("R", Q55)), "Rural",
    ISNUMBER(SEARCH("S", Q55)), "Suburbano",
    ISNUMBER(SEARCH("U", Q55)), "Urbano"
)</f>
        <v>Urbano</v>
      </c>
      <c r="V55" s="25" t="str" cm="1">
        <f t="array" ref="V55">_xlfn.LET(
    _xlpm.txt, _xlfn.TEXTJOIN("", TRUE, IF(ISNUMBER(--MID(Todos!$H55, _xlfn.SEQUENCE(LEN(Todos!$H55)), 1)), MID(Todos!$H55, _xlfn.SEQUENCE(LEN(Todos!$H55)), 1), "")),
    IF(ISNUMBER(--RIGHT(_xlpm.txt,1)), _xlpm.txt, LEFT(_xlpm.txt, LEN(_xlpm.txt)-1))
)</f>
        <v>26034</v>
      </c>
      <c r="W55" s="14" t="str">
        <f>UPPER(LEFT(Todos!$B55,2))</f>
        <v>CA</v>
      </c>
      <c r="X55" s="15" t="str" cm="1">
        <f t="array" ref="X55">+IF(Todos!$C55 = "",MODE.MATCH(Todos!$C$2:$C$4029),Todos!$C55)</f>
        <v>M</v>
      </c>
    </row>
    <row r="56" spans="1:24" x14ac:dyDescent="0.35">
      <c r="A56" s="6">
        <v>190671</v>
      </c>
      <c r="B56" s="7" t="s">
        <v>22</v>
      </c>
      <c r="C56" s="7"/>
      <c r="D56" s="7">
        <v>2143</v>
      </c>
      <c r="E56" s="7">
        <v>280</v>
      </c>
      <c r="F56" s="7">
        <v>373</v>
      </c>
      <c r="G56" s="7">
        <v>63</v>
      </c>
      <c r="H56" s="7">
        <v>12935</v>
      </c>
      <c r="I56" s="7">
        <v>29</v>
      </c>
      <c r="J56" s="7">
        <v>36</v>
      </c>
      <c r="K56" s="7">
        <v>353</v>
      </c>
      <c r="L56" s="7">
        <v>328</v>
      </c>
      <c r="M56" s="7">
        <v>9.2608695650000001</v>
      </c>
      <c r="N56" s="7">
        <f>VLOOKUP(Todos!$A56,vlookup_table[#All],2,FALSE)</f>
        <v>0</v>
      </c>
      <c r="O56" s="7" t="str">
        <f>VLOOKUP(Todos!$A56,vlookup_table[#All],3,FALSE)</f>
        <v>CA</v>
      </c>
      <c r="P56" s="7">
        <f>VLOOKUP(Todos!$A56,vlookup_table[#All],4,FALSE)</f>
        <v>1901</v>
      </c>
      <c r="Q56" s="9" t="str">
        <f>VLOOKUP(Todos!$A56,vlookup_table[#All],5,FALSE)</f>
        <v/>
      </c>
      <c r="R56" s="9" t="str">
        <f>VLOOKUP(Todos!$A56,vlookup_table[#All],6,FALSE)</f>
        <v/>
      </c>
      <c r="S56" s="9">
        <f>VLOOKUP(Todos!$A56,vlookup_table[#All],7,FALSE)</f>
        <v>14</v>
      </c>
      <c r="T56" s="9">
        <f>ROUND((9706-Todos!$P56)/100, 0)</f>
        <v>78</v>
      </c>
      <c r="U56" s="9" t="e" cm="1">
        <f t="array" ref="U56">_xlfn.IFS(
    ISNUMBER(SEARCH("C", Q56)), "Ciudad",
    ISNUMBER(SEARCH("T", Q56)), "Pueblo",
    ISNUMBER(SEARCH("R", Q56)), "Rural",
    ISNUMBER(SEARCH("S", Q56)), "Suburbano",
    ISNUMBER(SEARCH("U", Q56)), "Urbano"
)</f>
        <v>#N/A</v>
      </c>
      <c r="V56" s="24" t="str" cm="1">
        <f t="array" ref="V56">_xlfn.LET(
    _xlpm.txt, _xlfn.TEXTJOIN("", TRUE, IF(ISNUMBER(--MID(Todos!$H56, _xlfn.SEQUENCE(LEN(Todos!$H56)), 1)), MID(Todos!$H56, _xlfn.SEQUENCE(LEN(Todos!$H56)), 1), "")),
    IF(ISNUMBER(--RIGHT(_xlpm.txt,1)), _xlpm.txt, LEFT(_xlpm.txt, LEN(_xlpm.txt)-1))
)</f>
        <v>12935</v>
      </c>
      <c r="W56" s="9" t="str">
        <f>UPPER(LEFT(Todos!$B56,2))</f>
        <v>CA</v>
      </c>
      <c r="X56" s="10" t="e" cm="1">
        <f t="array" aca="1" ref="X56" ca="1">+IF(Todos!$C56 = "",MODE.MATCH(Todos!$C$2:$C$4029),Todos!$C56)</f>
        <v>#NAME?</v>
      </c>
    </row>
    <row r="57" spans="1:24" x14ac:dyDescent="0.35">
      <c r="A57" s="11">
        <v>33356</v>
      </c>
      <c r="B57" s="12" t="s">
        <v>13</v>
      </c>
      <c r="C57" s="12" t="s">
        <v>17</v>
      </c>
      <c r="D57" s="12">
        <v>625</v>
      </c>
      <c r="E57" s="12">
        <v>246</v>
      </c>
      <c r="F57" s="12">
        <v>536</v>
      </c>
      <c r="G57" s="12">
        <v>3</v>
      </c>
      <c r="H57" s="12">
        <v>19102</v>
      </c>
      <c r="I57" s="12">
        <v>1</v>
      </c>
      <c r="J57" s="12">
        <v>47</v>
      </c>
      <c r="K57" s="12">
        <v>466</v>
      </c>
      <c r="L57" s="12">
        <v>362</v>
      </c>
      <c r="M57" s="12">
        <v>14.09090909</v>
      </c>
      <c r="N57" s="12">
        <f>VLOOKUP(Todos!$A57,vlookup_table[#All],2,FALSE)</f>
        <v>0</v>
      </c>
      <c r="O57" s="12" t="str">
        <f>VLOOKUP(Todos!$A57,vlookup_table[#All],3,FALSE)</f>
        <v>FL</v>
      </c>
      <c r="P57" s="12">
        <f>VLOOKUP(Todos!$A57,vlookup_table[#All],4,FALSE)</f>
        <v>1401</v>
      </c>
      <c r="Q57" s="14" t="str">
        <f>VLOOKUP(Todos!$A57,vlookup_table[#All],5,FALSE)</f>
        <v>S1</v>
      </c>
      <c r="R57" s="14" t="str">
        <f>VLOOKUP(Todos!$A57,vlookup_table[#All],6,FALSE)</f>
        <v>F</v>
      </c>
      <c r="S57" s="14">
        <f>VLOOKUP(Todos!$A57,vlookup_table[#All],7,FALSE)</f>
        <v>20</v>
      </c>
      <c r="T57" s="14">
        <f>ROUND((9706-Todos!$P57)/100, 0)</f>
        <v>83</v>
      </c>
      <c r="U57" s="14" t="str" cm="1">
        <f t="array" ref="U57">_xlfn.IFS(
    ISNUMBER(SEARCH("C", Q57)), "Ciudad",
    ISNUMBER(SEARCH("T", Q57)), "Pueblo",
    ISNUMBER(SEARCH("R", Q57)), "Rural",
    ISNUMBER(SEARCH("S", Q57)), "Suburbano",
    ISNUMBER(SEARCH("U", Q57)), "Urbano"
)</f>
        <v>Suburbano</v>
      </c>
      <c r="V57" s="25" t="str" cm="1">
        <f t="array" ref="V57">_xlfn.LET(
    _xlpm.txt, _xlfn.TEXTJOIN("", TRUE, IF(ISNUMBER(--MID(Todos!$H57, _xlfn.SEQUENCE(LEN(Todos!$H57)), 1)), MID(Todos!$H57, _xlfn.SEQUENCE(LEN(Todos!$H57)), 1), "")),
    IF(ISNUMBER(--RIGHT(_xlpm.txt,1)), _xlpm.txt, LEFT(_xlpm.txt, LEN(_xlpm.txt)-1))
)</f>
        <v>19102</v>
      </c>
      <c r="W57" s="14" t="str">
        <f>UPPER(LEFT(Todos!$B57,2))</f>
        <v>FL</v>
      </c>
      <c r="X57" s="15" t="str" cm="1">
        <f t="array" ref="X57">+IF(Todos!$C57 = "",MODE.MATCH(Todos!$C$2:$C$4029),Todos!$C57)</f>
        <v>F</v>
      </c>
    </row>
    <row r="58" spans="1:24" x14ac:dyDescent="0.35">
      <c r="A58" s="6">
        <v>151600</v>
      </c>
      <c r="B58" s="7" t="s">
        <v>25</v>
      </c>
      <c r="C58" s="7" t="s">
        <v>14</v>
      </c>
      <c r="D58" s="7">
        <v>1560</v>
      </c>
      <c r="E58" s="7">
        <v>500</v>
      </c>
      <c r="F58" s="7">
        <v>485</v>
      </c>
      <c r="G58" s="7">
        <v>5</v>
      </c>
      <c r="H58" s="7">
        <v>13816</v>
      </c>
      <c r="I58" s="7">
        <v>22</v>
      </c>
      <c r="J58" s="7">
        <v>38</v>
      </c>
      <c r="K58" s="7">
        <v>488</v>
      </c>
      <c r="L58" s="7">
        <v>487</v>
      </c>
      <c r="M58" s="7">
        <v>15</v>
      </c>
      <c r="N58" s="7">
        <f>VLOOKUP(Todos!$A58,vlookup_table[#All],2,FALSE)</f>
        <v>1</v>
      </c>
      <c r="O58" s="7" t="str">
        <f>VLOOKUP(Todos!$A58,vlookup_table[#All],3,FALSE)</f>
        <v>CA</v>
      </c>
      <c r="P58" s="7">
        <f>VLOOKUP(Todos!$A58,vlookup_table[#All],4,FALSE)</f>
        <v>6601</v>
      </c>
      <c r="Q58" s="9" t="str">
        <f>VLOOKUP(Todos!$A58,vlookup_table[#All],5,FALSE)</f>
        <v>S2</v>
      </c>
      <c r="R58" s="9" t="str">
        <f>VLOOKUP(Todos!$A58,vlookup_table[#All],6,FALSE)</f>
        <v>M</v>
      </c>
      <c r="S58" s="9">
        <f>VLOOKUP(Todos!$A58,vlookup_table[#All],7,FALSE)</f>
        <v>21</v>
      </c>
      <c r="T58" s="9">
        <f>ROUND((9706-Todos!$P58)/100, 0)</f>
        <v>31</v>
      </c>
      <c r="U58" s="9" t="str" cm="1">
        <f t="array" ref="U58">_xlfn.IFS(
    ISNUMBER(SEARCH("C", Q58)), "Ciudad",
    ISNUMBER(SEARCH("T", Q58)), "Pueblo",
    ISNUMBER(SEARCH("R", Q58)), "Rural",
    ISNUMBER(SEARCH("S", Q58)), "Suburbano",
    ISNUMBER(SEARCH("U", Q58)), "Urbano"
)</f>
        <v>Suburbano</v>
      </c>
      <c r="V58" s="24" t="str" cm="1">
        <f t="array" ref="V58">_xlfn.LET(
    _xlpm.txt, _xlfn.TEXTJOIN("", TRUE, IF(ISNUMBER(--MID(Todos!$H58, _xlfn.SEQUENCE(LEN(Todos!$H58)), 1)), MID(Todos!$H58, _xlfn.SEQUENCE(LEN(Todos!$H58)), 1), "")),
    IF(ISNUMBER(--RIGHT(_xlpm.txt,1)), _xlpm.txt, LEFT(_xlpm.txt, LEN(_xlpm.txt)-1))
)</f>
        <v>13816</v>
      </c>
      <c r="W58" s="9" t="str">
        <f>UPPER(LEFT(Todos!$B58,2))</f>
        <v>CA</v>
      </c>
      <c r="X58" s="10" t="str" cm="1">
        <f t="array" ref="X58">+IF(Todos!$C58 = "",MODE.MATCH(Todos!$C$2:$C$4029),Todos!$C58)</f>
        <v>M</v>
      </c>
    </row>
    <row r="59" spans="1:24" x14ac:dyDescent="0.35">
      <c r="A59" s="11">
        <v>21259</v>
      </c>
      <c r="B59" s="12" t="s">
        <v>18</v>
      </c>
      <c r="C59" s="12" t="s">
        <v>20</v>
      </c>
      <c r="D59" s="12">
        <v>716</v>
      </c>
      <c r="E59" s="12">
        <v>146</v>
      </c>
      <c r="F59" s="12">
        <v>382</v>
      </c>
      <c r="G59" s="12">
        <v>1</v>
      </c>
      <c r="H59" s="12">
        <v>11136</v>
      </c>
      <c r="I59" s="12">
        <v>2</v>
      </c>
      <c r="J59" s="12">
        <v>66</v>
      </c>
      <c r="K59" s="12">
        <v>339</v>
      </c>
      <c r="L59" s="12">
        <v>227</v>
      </c>
      <c r="M59" s="12">
        <v>12.47826087</v>
      </c>
      <c r="N59" s="12">
        <f>VLOOKUP(Todos!$A59,vlookup_table[#All],2,FALSE)</f>
        <v>0</v>
      </c>
      <c r="O59" s="12" t="str">
        <f>VLOOKUP(Todos!$A59,vlookup_table[#All],3,FALSE)</f>
        <v>NC</v>
      </c>
      <c r="P59" s="12">
        <f>VLOOKUP(Todos!$A59,vlookup_table[#All],4,FALSE)</f>
        <v>4001</v>
      </c>
      <c r="Q59" s="14" t="str">
        <f>VLOOKUP(Todos!$A59,vlookup_table[#All],5,FALSE)</f>
        <v>C2</v>
      </c>
      <c r="R59" s="14" t="str">
        <f>VLOOKUP(Todos!$A59,vlookup_table[#All],6,FALSE)</f>
        <v>F</v>
      </c>
      <c r="S59" s="14">
        <f>VLOOKUP(Todos!$A59,vlookup_table[#All],7,FALSE)</f>
        <v>15</v>
      </c>
      <c r="T59" s="14">
        <f>ROUND((9706-Todos!$P59)/100, 0)</f>
        <v>57</v>
      </c>
      <c r="U59" s="14" t="str" cm="1">
        <f t="array" ref="U59">_xlfn.IFS(
    ISNUMBER(SEARCH("C", Q59)), "Ciudad",
    ISNUMBER(SEARCH("T", Q59)), "Pueblo",
    ISNUMBER(SEARCH("R", Q59)), "Rural",
    ISNUMBER(SEARCH("S", Q59)), "Suburbano",
    ISNUMBER(SEARCH("U", Q59)), "Urbano"
)</f>
        <v>Ciudad</v>
      </c>
      <c r="V59" s="25" t="str" cm="1">
        <f t="array" ref="V59">_xlfn.LET(
    _xlpm.txt, _xlfn.TEXTJOIN("", TRUE, IF(ISNUMBER(--MID(Todos!$H59, _xlfn.SEQUENCE(LEN(Todos!$H59)), 1)), MID(Todos!$H59, _xlfn.SEQUENCE(LEN(Todos!$H59)), 1), "")),
    IF(ISNUMBER(--RIGHT(_xlpm.txt,1)), _xlpm.txt, LEFT(_xlpm.txt, LEN(_xlpm.txt)-1))
)</f>
        <v>11136</v>
      </c>
      <c r="W59" s="14" t="str">
        <f>UPPER(LEFT(Todos!$B59,2))</f>
        <v>NC</v>
      </c>
      <c r="X59" s="15" t="str" cm="1">
        <f t="array" ref="X59">+IF(Todos!$C59 = "",MODE.MATCH(Todos!$C$2:$C$4029),Todos!$C59)</f>
        <v>female</v>
      </c>
    </row>
    <row r="60" spans="1:24" x14ac:dyDescent="0.35">
      <c r="A60" s="6">
        <v>128987</v>
      </c>
      <c r="B60" s="7" t="s">
        <v>21</v>
      </c>
      <c r="C60" s="7" t="s">
        <v>17</v>
      </c>
      <c r="D60" s="7">
        <v>1247</v>
      </c>
      <c r="E60" s="7">
        <v>215</v>
      </c>
      <c r="F60" s="7">
        <v>444</v>
      </c>
      <c r="G60" s="7">
        <v>17</v>
      </c>
      <c r="H60" s="7">
        <v>16891</v>
      </c>
      <c r="I60" s="7">
        <v>16</v>
      </c>
      <c r="J60" s="7">
        <v>50</v>
      </c>
      <c r="K60" s="7">
        <v>313</v>
      </c>
      <c r="L60" s="7">
        <v>350</v>
      </c>
      <c r="M60" s="7">
        <v>26.333333329999999</v>
      </c>
      <c r="N60" s="7">
        <f>VLOOKUP(Todos!$A60,vlookup_table[#All],2,FALSE)</f>
        <v>28</v>
      </c>
      <c r="O60" s="7" t="str">
        <f>VLOOKUP(Todos!$A60,vlookup_table[#All],3,FALSE)</f>
        <v>TX</v>
      </c>
      <c r="P60" s="7">
        <f>VLOOKUP(Todos!$A60,vlookup_table[#All],4,FALSE)</f>
        <v>3912</v>
      </c>
      <c r="Q60" s="9" t="str">
        <f>VLOOKUP(Todos!$A60,vlookup_table[#All],5,FALSE)</f>
        <v>U1</v>
      </c>
      <c r="R60" s="9" t="str">
        <f>VLOOKUP(Todos!$A60,vlookup_table[#All],6,FALSE)</f>
        <v>F</v>
      </c>
      <c r="S60" s="9">
        <f>VLOOKUP(Todos!$A60,vlookup_table[#All],7,FALSE)</f>
        <v>41</v>
      </c>
      <c r="T60" s="9">
        <f>ROUND((9706-Todos!$P60)/100, 0)</f>
        <v>58</v>
      </c>
      <c r="U60" s="9" t="str" cm="1">
        <f t="array" ref="U60">_xlfn.IFS(
    ISNUMBER(SEARCH("C", Q60)), "Ciudad",
    ISNUMBER(SEARCH("T", Q60)), "Pueblo",
    ISNUMBER(SEARCH("R", Q60)), "Rural",
    ISNUMBER(SEARCH("S", Q60)), "Suburbano",
    ISNUMBER(SEARCH("U", Q60)), "Urbano"
)</f>
        <v>Urbano</v>
      </c>
      <c r="V60" s="24" t="str" cm="1">
        <f t="array" ref="V60">_xlfn.LET(
    _xlpm.txt, _xlfn.TEXTJOIN("", TRUE, IF(ISNUMBER(--MID(Todos!$H60, _xlfn.SEQUENCE(LEN(Todos!$H60)), 1)), MID(Todos!$H60, _xlfn.SEQUENCE(LEN(Todos!$H60)), 1), "")),
    IF(ISNUMBER(--RIGHT(_xlpm.txt,1)), _xlpm.txt, LEFT(_xlpm.txt, LEN(_xlpm.txt)-1))
)</f>
        <v>16891</v>
      </c>
      <c r="W60" s="9" t="str">
        <f>UPPER(LEFT(Todos!$B60,2))</f>
        <v>TX</v>
      </c>
      <c r="X60" s="10" t="str" cm="1">
        <f t="array" ref="X60">+IF(Todos!$C60 = "",MODE.MATCH(Todos!$C$2:$C$4029),Todos!$C60)</f>
        <v>F</v>
      </c>
    </row>
    <row r="61" spans="1:24" x14ac:dyDescent="0.35">
      <c r="A61" s="11">
        <v>108926</v>
      </c>
      <c r="B61" s="12" t="s">
        <v>50</v>
      </c>
      <c r="C61" s="12" t="s">
        <v>14</v>
      </c>
      <c r="D61" s="12">
        <v>611</v>
      </c>
      <c r="E61" s="12">
        <v>265</v>
      </c>
      <c r="F61" s="12">
        <v>337</v>
      </c>
      <c r="G61" s="12">
        <v>1</v>
      </c>
      <c r="H61" s="12">
        <v>12313</v>
      </c>
      <c r="I61" s="12">
        <v>4</v>
      </c>
      <c r="J61" s="12">
        <v>52</v>
      </c>
      <c r="K61" s="12">
        <v>323</v>
      </c>
      <c r="L61" s="12">
        <v>302</v>
      </c>
      <c r="M61" s="12">
        <v>15</v>
      </c>
      <c r="N61" s="12">
        <f>VLOOKUP(Todos!$A61,vlookup_table[#All],2,FALSE)</f>
        <v>1</v>
      </c>
      <c r="O61" s="12" t="str">
        <f>VLOOKUP(Todos!$A61,vlookup_table[#All],3,FALSE)</f>
        <v>LA</v>
      </c>
      <c r="P61" s="12">
        <f>VLOOKUP(Todos!$A61,vlookup_table[#All],4,FALSE)</f>
        <v>2601</v>
      </c>
      <c r="Q61" s="14" t="str">
        <f>VLOOKUP(Todos!$A61,vlookup_table[#All],5,FALSE)</f>
        <v>T2</v>
      </c>
      <c r="R61" s="14" t="str">
        <f>VLOOKUP(Todos!$A61,vlookup_table[#All],6,FALSE)</f>
        <v>M</v>
      </c>
      <c r="S61" s="14">
        <f>VLOOKUP(Todos!$A61,vlookup_table[#All],7,FALSE)</f>
        <v>20</v>
      </c>
      <c r="T61" s="14">
        <f>ROUND((9706-Todos!$P61)/100, 0)</f>
        <v>71</v>
      </c>
      <c r="U61" s="14" t="str" cm="1">
        <f t="array" ref="U61">_xlfn.IFS(
    ISNUMBER(SEARCH("C", Q61)), "Ciudad",
    ISNUMBER(SEARCH("T", Q61)), "Pueblo",
    ISNUMBER(SEARCH("R", Q61)), "Rural",
    ISNUMBER(SEARCH("S", Q61)), "Suburbano",
    ISNUMBER(SEARCH("U", Q61)), "Urbano"
)</f>
        <v>Pueblo</v>
      </c>
      <c r="V61" s="25" t="str" cm="1">
        <f t="array" ref="V61">_xlfn.LET(
    _xlpm.txt, _xlfn.TEXTJOIN("", TRUE, IF(ISNUMBER(--MID(Todos!$H61, _xlfn.SEQUENCE(LEN(Todos!$H61)), 1)), MID(Todos!$H61, _xlfn.SEQUENCE(LEN(Todos!$H61)), 1), "")),
    IF(ISNUMBER(--RIGHT(_xlpm.txt,1)), _xlpm.txt, LEFT(_xlpm.txt, LEN(_xlpm.txt)-1))
)</f>
        <v>12313</v>
      </c>
      <c r="W61" s="14" t="str">
        <f>UPPER(LEFT(Todos!$B61,2))</f>
        <v>LA</v>
      </c>
      <c r="X61" s="15" t="str" cm="1">
        <f t="array" ref="X61">+IF(Todos!$C61 = "",MODE.MATCH(Todos!$C$2:$C$4029),Todos!$C61)</f>
        <v>M</v>
      </c>
    </row>
    <row r="62" spans="1:24" x14ac:dyDescent="0.35">
      <c r="A62" s="6">
        <v>154709</v>
      </c>
      <c r="B62" s="7" t="s">
        <v>25</v>
      </c>
      <c r="C62" s="7" t="s">
        <v>17</v>
      </c>
      <c r="D62" s="7">
        <v>1431</v>
      </c>
      <c r="E62" s="7">
        <v>291</v>
      </c>
      <c r="F62" s="7">
        <v>376</v>
      </c>
      <c r="G62" s="7">
        <v>24</v>
      </c>
      <c r="H62" s="7">
        <v>10498</v>
      </c>
      <c r="I62" s="7">
        <v>18</v>
      </c>
      <c r="J62" s="7">
        <v>48</v>
      </c>
      <c r="K62" s="7">
        <v>390</v>
      </c>
      <c r="L62" s="7">
        <v>315</v>
      </c>
      <c r="M62" s="7">
        <v>13</v>
      </c>
      <c r="N62" s="7">
        <f>VLOOKUP(Todos!$A62,vlookup_table[#All],2,FALSE)</f>
        <v>0</v>
      </c>
      <c r="O62" s="7" t="str">
        <f>VLOOKUP(Todos!$A62,vlookup_table[#All],3,FALSE)</f>
        <v>CA</v>
      </c>
      <c r="P62" s="7">
        <f>VLOOKUP(Todos!$A62,vlookup_table[#All],4,FALSE)</f>
        <v>0</v>
      </c>
      <c r="Q62" s="9" t="str">
        <f>VLOOKUP(Todos!$A62,vlookup_table[#All],5,FALSE)</f>
        <v>S2</v>
      </c>
      <c r="R62" s="9" t="str">
        <f>VLOOKUP(Todos!$A62,vlookup_table[#All],6,FALSE)</f>
        <v>F</v>
      </c>
      <c r="S62" s="9">
        <f>VLOOKUP(Todos!$A62,vlookup_table[#All],7,FALSE)</f>
        <v>5</v>
      </c>
      <c r="T62" s="9">
        <f>ROUND((9706-Todos!$P62)/100, 0)</f>
        <v>97</v>
      </c>
      <c r="U62" s="9" t="str" cm="1">
        <f t="array" ref="U62">_xlfn.IFS(
    ISNUMBER(SEARCH("C", Q62)), "Ciudad",
    ISNUMBER(SEARCH("T", Q62)), "Pueblo",
    ISNUMBER(SEARCH("R", Q62)), "Rural",
    ISNUMBER(SEARCH("S", Q62)), "Suburbano",
    ISNUMBER(SEARCH("U", Q62)), "Urbano"
)</f>
        <v>Suburbano</v>
      </c>
      <c r="V62" s="24" t="str" cm="1">
        <f t="array" ref="V62">_xlfn.LET(
    _xlpm.txt, _xlfn.TEXTJOIN("", TRUE, IF(ISNUMBER(--MID(Todos!$H62, _xlfn.SEQUENCE(LEN(Todos!$H62)), 1)), MID(Todos!$H62, _xlfn.SEQUENCE(LEN(Todos!$H62)), 1), "")),
    IF(ISNUMBER(--RIGHT(_xlpm.txt,1)), _xlpm.txt, LEFT(_xlpm.txt, LEN(_xlpm.txt)-1))
)</f>
        <v>10498</v>
      </c>
      <c r="W62" s="9" t="str">
        <f>UPPER(LEFT(Todos!$B62,2))</f>
        <v>CA</v>
      </c>
      <c r="X62" s="10" t="str" cm="1">
        <f t="array" ref="X62">+IF(Todos!$C62 = "",MODE.MATCH(Todos!$C$2:$C$4029),Todos!$C62)</f>
        <v>F</v>
      </c>
    </row>
    <row r="63" spans="1:24" x14ac:dyDescent="0.35">
      <c r="A63" s="11">
        <v>108050</v>
      </c>
      <c r="B63" s="12" t="s">
        <v>50</v>
      </c>
      <c r="C63" s="12" t="s">
        <v>17</v>
      </c>
      <c r="D63" s="12">
        <v>1089</v>
      </c>
      <c r="E63" s="12">
        <v>431</v>
      </c>
      <c r="F63" s="12">
        <v>538</v>
      </c>
      <c r="G63" s="12">
        <v>1</v>
      </c>
      <c r="H63" s="12">
        <v>16777</v>
      </c>
      <c r="I63" s="12">
        <v>2</v>
      </c>
      <c r="J63" s="12">
        <v>64</v>
      </c>
      <c r="K63" s="12">
        <v>520</v>
      </c>
      <c r="L63" s="12">
        <v>480</v>
      </c>
      <c r="M63" s="12">
        <v>5.2</v>
      </c>
      <c r="N63" s="12">
        <f>VLOOKUP(Todos!$A63,vlookup_table[#All],2,FALSE)</f>
        <v>0</v>
      </c>
      <c r="O63" s="12" t="str">
        <f>VLOOKUP(Todos!$A63,vlookup_table[#All],3,FALSE)</f>
        <v>LA</v>
      </c>
      <c r="P63" s="12">
        <f>VLOOKUP(Todos!$A63,vlookup_table[#All],4,FALSE)</f>
        <v>1401</v>
      </c>
      <c r="Q63" s="14" t="str">
        <f>VLOOKUP(Todos!$A63,vlookup_table[#All],5,FALSE)</f>
        <v>T1</v>
      </c>
      <c r="R63" s="14" t="str">
        <f>VLOOKUP(Todos!$A63,vlookup_table[#All],6,FALSE)</f>
        <v>F</v>
      </c>
      <c r="S63" s="14">
        <f>VLOOKUP(Todos!$A63,vlookup_table[#All],7,FALSE)</f>
        <v>16</v>
      </c>
      <c r="T63" s="14">
        <f>ROUND((9706-Todos!$P63)/100, 0)</f>
        <v>83</v>
      </c>
      <c r="U63" s="14" t="str" cm="1">
        <f t="array" ref="U63">_xlfn.IFS(
    ISNUMBER(SEARCH("C", Q63)), "Ciudad",
    ISNUMBER(SEARCH("T", Q63)), "Pueblo",
    ISNUMBER(SEARCH("R", Q63)), "Rural",
    ISNUMBER(SEARCH("S", Q63)), "Suburbano",
    ISNUMBER(SEARCH("U", Q63)), "Urbano"
)</f>
        <v>Pueblo</v>
      </c>
      <c r="V63" s="25" t="str" cm="1">
        <f t="array" ref="V63">_xlfn.LET(
    _xlpm.txt, _xlfn.TEXTJOIN("", TRUE, IF(ISNUMBER(--MID(Todos!$H63, _xlfn.SEQUENCE(LEN(Todos!$H63)), 1)), MID(Todos!$H63, _xlfn.SEQUENCE(LEN(Todos!$H63)), 1), "")),
    IF(ISNUMBER(--RIGHT(_xlpm.txt,1)), _xlpm.txt, LEFT(_xlpm.txt, LEN(_xlpm.txt)-1))
)</f>
        <v>16777</v>
      </c>
      <c r="W63" s="14" t="str">
        <f>UPPER(LEFT(Todos!$B63,2))</f>
        <v>LA</v>
      </c>
      <c r="X63" s="15" t="str" cm="1">
        <f t="array" ref="X63">+IF(Todos!$C63 = "",MODE.MATCH(Todos!$C$2:$C$4029),Todos!$C63)</f>
        <v>F</v>
      </c>
    </row>
    <row r="64" spans="1:24" x14ac:dyDescent="0.35">
      <c r="A64" s="6">
        <v>187274</v>
      </c>
      <c r="B64" s="7" t="s">
        <v>48</v>
      </c>
      <c r="C64" s="7" t="s">
        <v>17</v>
      </c>
      <c r="D64" s="7">
        <v>435</v>
      </c>
      <c r="E64" s="7">
        <v>244</v>
      </c>
      <c r="F64" s="7">
        <v>329</v>
      </c>
      <c r="G64" s="7">
        <v>0</v>
      </c>
      <c r="H64" s="7">
        <v>10692</v>
      </c>
      <c r="I64" s="7">
        <v>2</v>
      </c>
      <c r="J64" s="7">
        <v>76</v>
      </c>
      <c r="K64" s="7">
        <v>298</v>
      </c>
      <c r="L64" s="7">
        <v>281</v>
      </c>
      <c r="M64" s="7">
        <v>15</v>
      </c>
      <c r="N64" s="7">
        <f>VLOOKUP(Todos!$A64,vlookup_table[#All],2,FALSE)</f>
        <v>0</v>
      </c>
      <c r="O64" s="7" t="str">
        <f>VLOOKUP(Todos!$A64,vlookup_table[#All],3,FALSE)</f>
        <v>IA</v>
      </c>
      <c r="P64" s="7">
        <f>VLOOKUP(Todos!$A64,vlookup_table[#All],4,FALSE)</f>
        <v>0</v>
      </c>
      <c r="Q64" s="9" t="str">
        <f>VLOOKUP(Todos!$A64,vlookup_table[#All],5,FALSE)</f>
        <v>R2</v>
      </c>
      <c r="R64" s="9" t="str">
        <f>VLOOKUP(Todos!$A64,vlookup_table[#All],6,FALSE)</f>
        <v>F</v>
      </c>
      <c r="S64" s="9">
        <f>VLOOKUP(Todos!$A64,vlookup_table[#All],7,FALSE)</f>
        <v>15</v>
      </c>
      <c r="T64" s="9">
        <f>ROUND((9706-Todos!$P64)/100, 0)</f>
        <v>97</v>
      </c>
      <c r="U64" s="9" t="str" cm="1">
        <f t="array" ref="U64">_xlfn.IFS(
    ISNUMBER(SEARCH("C", Q64)), "Ciudad",
    ISNUMBER(SEARCH("T", Q64)), "Pueblo",
    ISNUMBER(SEARCH("R", Q64)), "Rural",
    ISNUMBER(SEARCH("S", Q64)), "Suburbano",
    ISNUMBER(SEARCH("U", Q64)), "Urbano"
)</f>
        <v>Rural</v>
      </c>
      <c r="V64" s="24" t="str" cm="1">
        <f t="array" ref="V64">_xlfn.LET(
    _xlpm.txt, _xlfn.TEXTJOIN("", TRUE, IF(ISNUMBER(--MID(Todos!$H64, _xlfn.SEQUENCE(LEN(Todos!$H64)), 1)), MID(Todos!$H64, _xlfn.SEQUENCE(LEN(Todos!$H64)), 1), "")),
    IF(ISNUMBER(--RIGHT(_xlpm.txt,1)), _xlpm.txt, LEFT(_xlpm.txt, LEN(_xlpm.txt)-1))
)</f>
        <v>10692</v>
      </c>
      <c r="W64" s="9" t="str">
        <f>UPPER(LEFT(Todos!$B64,2))</f>
        <v>IA</v>
      </c>
      <c r="X64" s="10" t="str" cm="1">
        <f t="array" ref="X64">+IF(Todos!$C64 = "",MODE.MATCH(Todos!$C$2:$C$4029),Todos!$C64)</f>
        <v>F</v>
      </c>
    </row>
    <row r="65" spans="1:24" x14ac:dyDescent="0.35">
      <c r="A65" s="11">
        <v>171655</v>
      </c>
      <c r="B65" s="12" t="s">
        <v>25</v>
      </c>
      <c r="C65" s="12" t="s">
        <v>17</v>
      </c>
      <c r="D65" s="12">
        <v>1409</v>
      </c>
      <c r="E65" s="12">
        <v>321</v>
      </c>
      <c r="F65" s="12">
        <v>428</v>
      </c>
      <c r="G65" s="12">
        <v>21</v>
      </c>
      <c r="H65" s="12">
        <v>15611</v>
      </c>
      <c r="I65" s="12">
        <v>3</v>
      </c>
      <c r="J65" s="12">
        <v>57</v>
      </c>
      <c r="K65" s="12">
        <v>405</v>
      </c>
      <c r="L65" s="12">
        <v>377</v>
      </c>
      <c r="M65" s="12">
        <v>12.66666667</v>
      </c>
      <c r="N65" s="12">
        <f>VLOOKUP(Todos!$A65,vlookup_table[#All],2,FALSE)</f>
        <v>0</v>
      </c>
      <c r="O65" s="12" t="str">
        <f>VLOOKUP(Todos!$A65,vlookup_table[#All],3,FALSE)</f>
        <v>CA</v>
      </c>
      <c r="P65" s="12">
        <f>VLOOKUP(Todos!$A65,vlookup_table[#All],4,FALSE)</f>
        <v>0</v>
      </c>
      <c r="Q65" s="14" t="str">
        <f>VLOOKUP(Todos!$A65,vlookup_table[#All],5,FALSE)</f>
        <v>S3</v>
      </c>
      <c r="R65" s="14" t="str">
        <f>VLOOKUP(Todos!$A65,vlookup_table[#All],6,FALSE)</f>
        <v>F</v>
      </c>
      <c r="S65" s="14">
        <f>VLOOKUP(Todos!$A65,vlookup_table[#All],7,FALSE)</f>
        <v>12</v>
      </c>
      <c r="T65" s="14">
        <f>ROUND((9706-Todos!$P65)/100, 0)</f>
        <v>97</v>
      </c>
      <c r="U65" s="14" t="str" cm="1">
        <f t="array" ref="U65">_xlfn.IFS(
    ISNUMBER(SEARCH("C", Q65)), "Ciudad",
    ISNUMBER(SEARCH("T", Q65)), "Pueblo",
    ISNUMBER(SEARCH("R", Q65)), "Rural",
    ISNUMBER(SEARCH("S", Q65)), "Suburbano",
    ISNUMBER(SEARCH("U", Q65)), "Urbano"
)</f>
        <v>Suburbano</v>
      </c>
      <c r="V65" s="25" t="str" cm="1">
        <f t="array" ref="V65">_xlfn.LET(
    _xlpm.txt, _xlfn.TEXTJOIN("", TRUE, IF(ISNUMBER(--MID(Todos!$H65, _xlfn.SEQUENCE(LEN(Todos!$H65)), 1)), MID(Todos!$H65, _xlfn.SEQUENCE(LEN(Todos!$H65)), 1), "")),
    IF(ISNUMBER(--RIGHT(_xlpm.txt,1)), _xlpm.txt, LEFT(_xlpm.txt, LEN(_xlpm.txt)-1))
)</f>
        <v>15611</v>
      </c>
      <c r="W65" s="14" t="str">
        <f>UPPER(LEFT(Todos!$B65,2))</f>
        <v>CA</v>
      </c>
      <c r="X65" s="15" t="str" cm="1">
        <f t="array" ref="X65">+IF(Todos!$C65 = "",MODE.MATCH(Todos!$C$2:$C$4029),Todos!$C65)</f>
        <v>F</v>
      </c>
    </row>
    <row r="66" spans="1:24" x14ac:dyDescent="0.35">
      <c r="A66" s="6">
        <v>160488</v>
      </c>
      <c r="B66" s="7" t="s">
        <v>51</v>
      </c>
      <c r="C66" s="7" t="s">
        <v>14</v>
      </c>
      <c r="D66" s="7">
        <v>647</v>
      </c>
      <c r="E66" s="7">
        <v>369</v>
      </c>
      <c r="F66" s="7">
        <v>463</v>
      </c>
      <c r="G66" s="7">
        <v>0</v>
      </c>
      <c r="H66" s="7">
        <v>18492</v>
      </c>
      <c r="I66" s="7">
        <v>6</v>
      </c>
      <c r="J66" s="7">
        <v>34</v>
      </c>
      <c r="K66" s="7">
        <v>422</v>
      </c>
      <c r="L66" s="7">
        <v>401</v>
      </c>
      <c r="M66" s="7">
        <v>9.5</v>
      </c>
      <c r="N66" s="7">
        <f>VLOOKUP(Todos!$A66,vlookup_table[#All],2,FALSE)</f>
        <v>0</v>
      </c>
      <c r="O66" s="7" t="str">
        <f>VLOOKUP(Todos!$A66,vlookup_table[#All],3,FALSE)</f>
        <v>OR</v>
      </c>
      <c r="P66" s="7">
        <f>VLOOKUP(Todos!$A66,vlookup_table[#All],4,FALSE)</f>
        <v>0</v>
      </c>
      <c r="Q66" s="9" t="str">
        <f>VLOOKUP(Todos!$A66,vlookup_table[#All],5,FALSE)</f>
        <v>C2</v>
      </c>
      <c r="R66" s="9" t="str">
        <f>VLOOKUP(Todos!$A66,vlookup_table[#All],6,FALSE)</f>
        <v>M</v>
      </c>
      <c r="S66" s="9">
        <f>VLOOKUP(Todos!$A66,vlookup_table[#All],7,FALSE)</f>
        <v>10</v>
      </c>
      <c r="T66" s="9">
        <f>ROUND((9706-Todos!$P66)/100, 0)</f>
        <v>97</v>
      </c>
      <c r="U66" s="9" t="str" cm="1">
        <f t="array" ref="U66">_xlfn.IFS(
    ISNUMBER(SEARCH("C", Q66)), "Ciudad",
    ISNUMBER(SEARCH("T", Q66)), "Pueblo",
    ISNUMBER(SEARCH("R", Q66)), "Rural",
    ISNUMBER(SEARCH("S", Q66)), "Suburbano",
    ISNUMBER(SEARCH("U", Q66)), "Urbano"
)</f>
        <v>Ciudad</v>
      </c>
      <c r="V66" s="24" t="str" cm="1">
        <f t="array" ref="V66">_xlfn.LET(
    _xlpm.txt, _xlfn.TEXTJOIN("", TRUE, IF(ISNUMBER(--MID(Todos!$H66, _xlfn.SEQUENCE(LEN(Todos!$H66)), 1)), MID(Todos!$H66, _xlfn.SEQUENCE(LEN(Todos!$H66)), 1), "")),
    IF(ISNUMBER(--RIGHT(_xlpm.txt,1)), _xlpm.txt, LEFT(_xlpm.txt, LEN(_xlpm.txt)-1))
)</f>
        <v>18492</v>
      </c>
      <c r="W66" s="9" t="str">
        <f>UPPER(LEFT(Todos!$B66,2))</f>
        <v>OR</v>
      </c>
      <c r="X66" s="10" t="str" cm="1">
        <f t="array" ref="X66">+IF(Todos!$C66 = "",MODE.MATCH(Todos!$C$2:$C$4029),Todos!$C66)</f>
        <v>M</v>
      </c>
    </row>
    <row r="67" spans="1:24" x14ac:dyDescent="0.35">
      <c r="A67" s="11">
        <v>21305</v>
      </c>
      <c r="B67" s="12" t="s">
        <v>18</v>
      </c>
      <c r="C67" s="12" t="s">
        <v>14</v>
      </c>
      <c r="D67" s="12">
        <v>415</v>
      </c>
      <c r="E67" s="12">
        <v>199</v>
      </c>
      <c r="F67" s="12">
        <v>300</v>
      </c>
      <c r="G67" s="12">
        <v>0</v>
      </c>
      <c r="H67" s="12">
        <v>11449</v>
      </c>
      <c r="I67" s="12">
        <v>0</v>
      </c>
      <c r="J67" s="12">
        <v>86</v>
      </c>
      <c r="K67" s="12">
        <v>308</v>
      </c>
      <c r="L67" s="12">
        <v>242</v>
      </c>
      <c r="M67" s="12">
        <v>8.3333333330000006</v>
      </c>
      <c r="N67" s="12">
        <f>VLOOKUP(Todos!$A67,vlookup_table[#All],2,FALSE)</f>
        <v>1</v>
      </c>
      <c r="O67" s="12" t="str">
        <f>VLOOKUP(Todos!$A67,vlookup_table[#All],3,FALSE)</f>
        <v>NC</v>
      </c>
      <c r="P67" s="12">
        <f>VLOOKUP(Todos!$A67,vlookup_table[#All],4,FALSE)</f>
        <v>5601</v>
      </c>
      <c r="Q67" s="14" t="str">
        <f>VLOOKUP(Todos!$A67,vlookup_table[#All],5,FALSE)</f>
        <v>R2</v>
      </c>
      <c r="R67" s="14" t="str">
        <f>VLOOKUP(Todos!$A67,vlookup_table[#All],6,FALSE)</f>
        <v>M</v>
      </c>
      <c r="S67" s="14">
        <f>VLOOKUP(Todos!$A67,vlookup_table[#All],7,FALSE)</f>
        <v>10</v>
      </c>
      <c r="T67" s="14">
        <f>ROUND((9706-Todos!$P67)/100, 0)</f>
        <v>41</v>
      </c>
      <c r="U67" s="14" t="str" cm="1">
        <f t="array" ref="U67">_xlfn.IFS(
    ISNUMBER(SEARCH("C", Q67)), "Ciudad",
    ISNUMBER(SEARCH("T", Q67)), "Pueblo",
    ISNUMBER(SEARCH("R", Q67)), "Rural",
    ISNUMBER(SEARCH("S", Q67)), "Suburbano",
    ISNUMBER(SEARCH("U", Q67)), "Urbano"
)</f>
        <v>Rural</v>
      </c>
      <c r="V67" s="25" t="str" cm="1">
        <f t="array" ref="V67">_xlfn.LET(
    _xlpm.txt, _xlfn.TEXTJOIN("", TRUE, IF(ISNUMBER(--MID(Todos!$H67, _xlfn.SEQUENCE(LEN(Todos!$H67)), 1)), MID(Todos!$H67, _xlfn.SEQUENCE(LEN(Todos!$H67)), 1), "")),
    IF(ISNUMBER(--RIGHT(_xlpm.txt,1)), _xlpm.txt, LEFT(_xlpm.txt, LEN(_xlpm.txt)-1))
)</f>
        <v>11449</v>
      </c>
      <c r="W67" s="14" t="str">
        <f>UPPER(LEFT(Todos!$B67,2))</f>
        <v>NC</v>
      </c>
      <c r="X67" s="15" t="str" cm="1">
        <f t="array" ref="X67">+IF(Todos!$C67 = "",MODE.MATCH(Todos!$C$2:$C$4029),Todos!$C67)</f>
        <v>M</v>
      </c>
    </row>
    <row r="68" spans="1:24" x14ac:dyDescent="0.35">
      <c r="A68" s="6">
        <v>98470</v>
      </c>
      <c r="B68" s="7" t="s">
        <v>16</v>
      </c>
      <c r="C68" s="7" t="s">
        <v>17</v>
      </c>
      <c r="D68" s="7">
        <v>492</v>
      </c>
      <c r="E68" s="7">
        <v>172</v>
      </c>
      <c r="F68" s="7">
        <v>399</v>
      </c>
      <c r="G68" s="7">
        <v>0</v>
      </c>
      <c r="H68" s="7">
        <v>13218</v>
      </c>
      <c r="I68" s="7">
        <v>3</v>
      </c>
      <c r="J68" s="7">
        <v>85</v>
      </c>
      <c r="K68" s="7">
        <v>384</v>
      </c>
      <c r="L68" s="7">
        <v>276</v>
      </c>
      <c r="M68" s="7">
        <v>8.75</v>
      </c>
      <c r="N68" s="7">
        <f>VLOOKUP(Todos!$A68,vlookup_table[#All],2,FALSE)</f>
        <v>2</v>
      </c>
      <c r="O68" s="7" t="str">
        <f>VLOOKUP(Todos!$A68,vlookup_table[#All],3,FALSE)</f>
        <v>IL</v>
      </c>
      <c r="P68" s="7">
        <f>VLOOKUP(Todos!$A68,vlookup_table[#All],4,FALSE)</f>
        <v>1108</v>
      </c>
      <c r="Q68" s="9" t="str">
        <f>VLOOKUP(Todos!$A68,vlookup_table[#All],5,FALSE)</f>
        <v>T2</v>
      </c>
      <c r="R68" s="9" t="str">
        <f>VLOOKUP(Todos!$A68,vlookup_table[#All],6,FALSE)</f>
        <v>F</v>
      </c>
      <c r="S68" s="9">
        <f>VLOOKUP(Todos!$A68,vlookup_table[#All],7,FALSE)</f>
        <v>14</v>
      </c>
      <c r="T68" s="9">
        <f>ROUND((9706-Todos!$P68)/100, 0)</f>
        <v>86</v>
      </c>
      <c r="U68" s="9" t="str" cm="1">
        <f t="array" ref="U68">_xlfn.IFS(
    ISNUMBER(SEARCH("C", Q68)), "Ciudad",
    ISNUMBER(SEARCH("T", Q68)), "Pueblo",
    ISNUMBER(SEARCH("R", Q68)), "Rural",
    ISNUMBER(SEARCH("S", Q68)), "Suburbano",
    ISNUMBER(SEARCH("U", Q68)), "Urbano"
)</f>
        <v>Pueblo</v>
      </c>
      <c r="V68" s="24" t="str" cm="1">
        <f t="array" ref="V68">_xlfn.LET(
    _xlpm.txt, _xlfn.TEXTJOIN("", TRUE, IF(ISNUMBER(--MID(Todos!$H68, _xlfn.SEQUENCE(LEN(Todos!$H68)), 1)), MID(Todos!$H68, _xlfn.SEQUENCE(LEN(Todos!$H68)), 1), "")),
    IF(ISNUMBER(--RIGHT(_xlpm.txt,1)), _xlpm.txt, LEFT(_xlpm.txt, LEN(_xlpm.txt)-1))
)</f>
        <v>13218</v>
      </c>
      <c r="W68" s="9" t="str">
        <f>UPPER(LEFT(Todos!$B68,2))</f>
        <v>IL</v>
      </c>
      <c r="X68" s="10" t="str" cm="1">
        <f t="array" ref="X68">+IF(Todos!$C68 = "",MODE.MATCH(Todos!$C$2:$C$4029),Todos!$C68)</f>
        <v>F</v>
      </c>
    </row>
    <row r="69" spans="1:24" x14ac:dyDescent="0.35">
      <c r="A69" s="11">
        <v>140586</v>
      </c>
      <c r="B69" s="12" t="s">
        <v>21</v>
      </c>
      <c r="C69" s="12" t="s">
        <v>14</v>
      </c>
      <c r="D69" s="12">
        <v>1043</v>
      </c>
      <c r="E69" s="12">
        <v>610</v>
      </c>
      <c r="F69" s="12">
        <v>788</v>
      </c>
      <c r="G69" s="12">
        <v>13</v>
      </c>
      <c r="H69" s="12">
        <v>49744</v>
      </c>
      <c r="I69" s="12">
        <v>2</v>
      </c>
      <c r="J69" s="12">
        <v>70</v>
      </c>
      <c r="K69" s="12">
        <v>682</v>
      </c>
      <c r="L69" s="12">
        <v>731</v>
      </c>
      <c r="M69" s="12">
        <v>13.25</v>
      </c>
      <c r="N69" s="12">
        <f>VLOOKUP(Todos!$A69,vlookup_table[#All],2,FALSE)</f>
        <v>1</v>
      </c>
      <c r="O69" s="12" t="str">
        <f>VLOOKUP(Todos!$A69,vlookup_table[#All],3,FALSE)</f>
        <v>TX</v>
      </c>
      <c r="P69" s="12">
        <f>VLOOKUP(Todos!$A69,vlookup_table[#All],4,FALSE)</f>
        <v>0</v>
      </c>
      <c r="Q69" s="14" t="str">
        <f>VLOOKUP(Todos!$A69,vlookup_table[#All],5,FALSE)</f>
        <v>T1</v>
      </c>
      <c r="R69" s="14" t="str">
        <f>VLOOKUP(Todos!$A69,vlookup_table[#All],6,FALSE)</f>
        <v>M</v>
      </c>
      <c r="S69" s="14">
        <f>VLOOKUP(Todos!$A69,vlookup_table[#All],7,FALSE)</f>
        <v>20</v>
      </c>
      <c r="T69" s="14">
        <f>ROUND((9706-Todos!$P69)/100, 0)</f>
        <v>97</v>
      </c>
      <c r="U69" s="14" t="str" cm="1">
        <f t="array" ref="U69">_xlfn.IFS(
    ISNUMBER(SEARCH("C", Q69)), "Ciudad",
    ISNUMBER(SEARCH("T", Q69)), "Pueblo",
    ISNUMBER(SEARCH("R", Q69)), "Rural",
    ISNUMBER(SEARCH("S", Q69)), "Suburbano",
    ISNUMBER(SEARCH("U", Q69)), "Urbano"
)</f>
        <v>Pueblo</v>
      </c>
      <c r="V69" s="25" t="str" cm="1">
        <f t="array" ref="V69">_xlfn.LET(
    _xlpm.txt, _xlfn.TEXTJOIN("", TRUE, IF(ISNUMBER(--MID(Todos!$H69, _xlfn.SEQUENCE(LEN(Todos!$H69)), 1)), MID(Todos!$H69, _xlfn.SEQUENCE(LEN(Todos!$H69)), 1), "")),
    IF(ISNUMBER(--RIGHT(_xlpm.txt,1)), _xlpm.txt, LEFT(_xlpm.txt, LEN(_xlpm.txt)-1))
)</f>
        <v>49744</v>
      </c>
      <c r="W69" s="14" t="str">
        <f>UPPER(LEFT(Todos!$B69,2))</f>
        <v>TX</v>
      </c>
      <c r="X69" s="15" t="str" cm="1">
        <f t="array" ref="X69">+IF(Todos!$C69 = "",MODE.MATCH(Todos!$C$2:$C$4029),Todos!$C69)</f>
        <v>M</v>
      </c>
    </row>
    <row r="70" spans="1:24" x14ac:dyDescent="0.35">
      <c r="A70" s="6">
        <v>158101</v>
      </c>
      <c r="B70" s="7" t="s">
        <v>25</v>
      </c>
      <c r="C70" s="7" t="s">
        <v>14</v>
      </c>
      <c r="D70" s="7">
        <v>3668</v>
      </c>
      <c r="E70" s="7">
        <v>690</v>
      </c>
      <c r="F70" s="7">
        <v>780</v>
      </c>
      <c r="G70" s="7">
        <v>97</v>
      </c>
      <c r="H70" s="7">
        <v>32964</v>
      </c>
      <c r="I70" s="7">
        <v>10</v>
      </c>
      <c r="J70" s="7">
        <v>44</v>
      </c>
      <c r="K70" s="7">
        <v>693</v>
      </c>
      <c r="L70" s="7">
        <v>781</v>
      </c>
      <c r="M70" s="7">
        <v>15</v>
      </c>
      <c r="N70" s="7">
        <f>VLOOKUP(Todos!$A70,vlookup_table[#All],2,FALSE)</f>
        <v>1</v>
      </c>
      <c r="O70" s="7" t="str">
        <f>VLOOKUP(Todos!$A70,vlookup_table[#All],3,FALSE)</f>
        <v>CA</v>
      </c>
      <c r="P70" s="7">
        <f>VLOOKUP(Todos!$A70,vlookup_table[#All],4,FALSE)</f>
        <v>1701</v>
      </c>
      <c r="Q70" s="9" t="str">
        <f>VLOOKUP(Todos!$A70,vlookup_table[#All],5,FALSE)</f>
        <v>S1</v>
      </c>
      <c r="R70" s="9" t="str">
        <f>VLOOKUP(Todos!$A70,vlookup_table[#All],6,FALSE)</f>
        <v>M</v>
      </c>
      <c r="S70" s="9">
        <f>VLOOKUP(Todos!$A70,vlookup_table[#All],7,FALSE)</f>
        <v>15</v>
      </c>
      <c r="T70" s="9">
        <f>ROUND((9706-Todos!$P70)/100, 0)</f>
        <v>80</v>
      </c>
      <c r="U70" s="9" t="str" cm="1">
        <f t="array" ref="U70">_xlfn.IFS(
    ISNUMBER(SEARCH("C", Q70)), "Ciudad",
    ISNUMBER(SEARCH("T", Q70)), "Pueblo",
    ISNUMBER(SEARCH("R", Q70)), "Rural",
    ISNUMBER(SEARCH("S", Q70)), "Suburbano",
    ISNUMBER(SEARCH("U", Q70)), "Urbano"
)</f>
        <v>Suburbano</v>
      </c>
      <c r="V70" s="24" t="str" cm="1">
        <f t="array" ref="V70">_xlfn.LET(
    _xlpm.txt, _xlfn.TEXTJOIN("", TRUE, IF(ISNUMBER(--MID(Todos!$H70, _xlfn.SEQUENCE(LEN(Todos!$H70)), 1)), MID(Todos!$H70, _xlfn.SEQUENCE(LEN(Todos!$H70)), 1), "")),
    IF(ISNUMBER(--RIGHT(_xlpm.txt,1)), _xlpm.txt, LEFT(_xlpm.txt, LEN(_xlpm.txt)-1))
)</f>
        <v>32964</v>
      </c>
      <c r="W70" s="9" t="str">
        <f>UPPER(LEFT(Todos!$B70,2))</f>
        <v>CA</v>
      </c>
      <c r="X70" s="10" t="str" cm="1">
        <f t="array" ref="X70">+IF(Todos!$C70 = "",MODE.MATCH(Todos!$C$2:$C$4029),Todos!$C70)</f>
        <v>M</v>
      </c>
    </row>
    <row r="71" spans="1:24" x14ac:dyDescent="0.35">
      <c r="A71" s="11">
        <v>150043</v>
      </c>
      <c r="B71" s="12" t="s">
        <v>25</v>
      </c>
      <c r="C71" s="12" t="s">
        <v>14</v>
      </c>
      <c r="D71" s="12">
        <v>3491</v>
      </c>
      <c r="E71" s="12">
        <v>791</v>
      </c>
      <c r="F71" s="12">
        <v>903</v>
      </c>
      <c r="G71" s="12">
        <v>94</v>
      </c>
      <c r="H71" s="12">
        <v>32718</v>
      </c>
      <c r="I71" s="12">
        <v>18</v>
      </c>
      <c r="J71" s="12">
        <v>44</v>
      </c>
      <c r="K71" s="12">
        <v>828</v>
      </c>
      <c r="L71" s="12">
        <v>853</v>
      </c>
      <c r="M71" s="12">
        <v>20</v>
      </c>
      <c r="N71" s="12">
        <f>VLOOKUP(Todos!$A71,vlookup_table[#All],2,FALSE)</f>
        <v>1002</v>
      </c>
      <c r="O71" s="12" t="str">
        <f>VLOOKUP(Todos!$A71,vlookup_table[#All],3,FALSE)</f>
        <v>CA</v>
      </c>
      <c r="P71" s="12">
        <f>VLOOKUP(Todos!$A71,vlookup_table[#All],4,FALSE)</f>
        <v>3201</v>
      </c>
      <c r="Q71" s="14" t="str">
        <f>VLOOKUP(Todos!$A71,vlookup_table[#All],5,FALSE)</f>
        <v>S1</v>
      </c>
      <c r="R71" s="14" t="str">
        <f>VLOOKUP(Todos!$A71,vlookup_table[#All],6,FALSE)</f>
        <v>M</v>
      </c>
      <c r="S71" s="14">
        <f>VLOOKUP(Todos!$A71,vlookup_table[#All],7,FALSE)</f>
        <v>20</v>
      </c>
      <c r="T71" s="14">
        <f>ROUND((9706-Todos!$P71)/100, 0)</f>
        <v>65</v>
      </c>
      <c r="U71" s="14" t="str" cm="1">
        <f t="array" ref="U71">_xlfn.IFS(
    ISNUMBER(SEARCH("C", Q71)), "Ciudad",
    ISNUMBER(SEARCH("T", Q71)), "Pueblo",
    ISNUMBER(SEARCH("R", Q71)), "Rural",
    ISNUMBER(SEARCH("S", Q71)), "Suburbano",
    ISNUMBER(SEARCH("U", Q71)), "Urbano"
)</f>
        <v>Suburbano</v>
      </c>
      <c r="V71" s="25" t="str" cm="1">
        <f t="array" ref="V71">_xlfn.LET(
    _xlpm.txt, _xlfn.TEXTJOIN("", TRUE, IF(ISNUMBER(--MID(Todos!$H71, _xlfn.SEQUENCE(LEN(Todos!$H71)), 1)), MID(Todos!$H71, _xlfn.SEQUENCE(LEN(Todos!$H71)), 1), "")),
    IF(ISNUMBER(--RIGHT(_xlpm.txt,1)), _xlpm.txt, LEFT(_xlpm.txt, LEN(_xlpm.txt)-1))
)</f>
        <v>32718</v>
      </c>
      <c r="W71" s="14" t="str">
        <f>UPPER(LEFT(Todos!$B71,2))</f>
        <v>CA</v>
      </c>
      <c r="X71" s="15" t="str" cm="1">
        <f t="array" ref="X71">+IF(Todos!$C71 = "",MODE.MATCH(Todos!$C$2:$C$4029),Todos!$C71)</f>
        <v>M</v>
      </c>
    </row>
    <row r="72" spans="1:24" x14ac:dyDescent="0.35">
      <c r="A72" s="6">
        <v>96251</v>
      </c>
      <c r="B72" s="7" t="s">
        <v>16</v>
      </c>
      <c r="C72" s="7" t="s">
        <v>17</v>
      </c>
      <c r="D72" s="7">
        <v>192</v>
      </c>
      <c r="E72" s="7">
        <v>164</v>
      </c>
      <c r="F72" s="7">
        <v>224</v>
      </c>
      <c r="G72" s="7">
        <v>0</v>
      </c>
      <c r="H72" s="7">
        <v>7361</v>
      </c>
      <c r="I72" s="7">
        <v>3</v>
      </c>
      <c r="J72" s="7">
        <v>89</v>
      </c>
      <c r="K72" s="7">
        <v>211</v>
      </c>
      <c r="L72" s="7">
        <v>186</v>
      </c>
      <c r="M72" s="7">
        <v>5.8666666669999996</v>
      </c>
      <c r="N72" s="7">
        <f>VLOOKUP(Todos!$A72,vlookup_table[#All],2,FALSE)</f>
        <v>0</v>
      </c>
      <c r="O72" s="7" t="str">
        <f>VLOOKUP(Todos!$A72,vlookup_table[#All],3,FALSE)</f>
        <v>IL</v>
      </c>
      <c r="P72" s="7">
        <f>VLOOKUP(Todos!$A72,vlookup_table[#All],4,FALSE)</f>
        <v>4401</v>
      </c>
      <c r="Q72" s="9" t="str">
        <f>VLOOKUP(Todos!$A72,vlookup_table[#All],5,FALSE)</f>
        <v>T3</v>
      </c>
      <c r="R72" s="9" t="str">
        <f>VLOOKUP(Todos!$A72,vlookup_table[#All],6,FALSE)</f>
        <v>F</v>
      </c>
      <c r="S72" s="9">
        <f>VLOOKUP(Todos!$A72,vlookup_table[#All],7,FALSE)</f>
        <v>10</v>
      </c>
      <c r="T72" s="9">
        <f>ROUND((9706-Todos!$P72)/100, 0)</f>
        <v>53</v>
      </c>
      <c r="U72" s="9" t="str" cm="1">
        <f t="array" ref="U72">_xlfn.IFS(
    ISNUMBER(SEARCH("C", Q72)), "Ciudad",
    ISNUMBER(SEARCH("T", Q72)), "Pueblo",
    ISNUMBER(SEARCH("R", Q72)), "Rural",
    ISNUMBER(SEARCH("S", Q72)), "Suburbano",
    ISNUMBER(SEARCH("U", Q72)), "Urbano"
)</f>
        <v>Pueblo</v>
      </c>
      <c r="V72" s="24" t="str" cm="1">
        <f t="array" ref="V72">_xlfn.LET(
    _xlpm.txt, _xlfn.TEXTJOIN("", TRUE, IF(ISNUMBER(--MID(Todos!$H72, _xlfn.SEQUENCE(LEN(Todos!$H72)), 1)), MID(Todos!$H72, _xlfn.SEQUENCE(LEN(Todos!$H72)), 1), "")),
    IF(ISNUMBER(--RIGHT(_xlpm.txt,1)), _xlpm.txt, LEFT(_xlpm.txt, LEN(_xlpm.txt)-1))
)</f>
        <v>7361</v>
      </c>
      <c r="W72" s="9" t="str">
        <f>UPPER(LEFT(Todos!$B72,2))</f>
        <v>IL</v>
      </c>
      <c r="X72" s="10" t="str" cm="1">
        <f t="array" ref="X72">+IF(Todos!$C72 = "",MODE.MATCH(Todos!$C$2:$C$4029),Todos!$C72)</f>
        <v>F</v>
      </c>
    </row>
    <row r="73" spans="1:24" x14ac:dyDescent="0.35">
      <c r="A73" s="11">
        <v>188547</v>
      </c>
      <c r="B73" s="12" t="s">
        <v>25</v>
      </c>
      <c r="C73" s="12" t="s">
        <v>14</v>
      </c>
      <c r="D73" s="12">
        <v>0</v>
      </c>
      <c r="E73" s="12"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20.260869570000001</v>
      </c>
      <c r="N73" s="12">
        <f>VLOOKUP(Todos!$A73,vlookup_table[#All],2,FALSE)</f>
        <v>1</v>
      </c>
      <c r="O73" s="12" t="str">
        <f>VLOOKUP(Todos!$A73,vlookup_table[#All],3,FALSE)</f>
        <v>CA</v>
      </c>
      <c r="P73" s="12">
        <f>VLOOKUP(Todos!$A73,vlookup_table[#All],4,FALSE)</f>
        <v>0</v>
      </c>
      <c r="Q73" s="14" t="str">
        <f>VLOOKUP(Todos!$A73,vlookup_table[#All],5,FALSE)</f>
        <v>U4</v>
      </c>
      <c r="R73" s="14" t="str">
        <f>VLOOKUP(Todos!$A73,vlookup_table[#All],6,FALSE)</f>
        <v>M</v>
      </c>
      <c r="S73" s="14">
        <f>VLOOKUP(Todos!$A73,vlookup_table[#All],7,FALSE)</f>
        <v>25</v>
      </c>
      <c r="T73" s="14">
        <f>ROUND((9706-Todos!$P73)/100, 0)</f>
        <v>97</v>
      </c>
      <c r="U73" s="14" t="str" cm="1">
        <f t="array" ref="U73">_xlfn.IFS(
    ISNUMBER(SEARCH("C", Q73)), "Ciudad",
    ISNUMBER(SEARCH("T", Q73)), "Pueblo",
    ISNUMBER(SEARCH("R", Q73)), "Rural",
    ISNUMBER(SEARCH("S", Q73)), "Suburbano",
    ISNUMBER(SEARCH("U", Q73)), "Urbano"
)</f>
        <v>Urbano</v>
      </c>
      <c r="V73" s="25" t="str" cm="1">
        <f t="array" ref="V73">_xlfn.LET(
    _xlpm.txt, _xlfn.TEXTJOIN("", TRUE, IF(ISNUMBER(--MID(Todos!$H73, _xlfn.SEQUENCE(LEN(Todos!$H73)), 1)), MID(Todos!$H73, _xlfn.SEQUENCE(LEN(Todos!$H73)), 1), "")),
    IF(ISNUMBER(--RIGHT(_xlpm.txt,1)), _xlpm.txt, LEFT(_xlpm.txt, LEN(_xlpm.txt)-1))
)</f>
        <v>0</v>
      </c>
      <c r="W73" s="14" t="str">
        <f>UPPER(LEFT(Todos!$B73,2))</f>
        <v>CA</v>
      </c>
      <c r="X73" s="15" t="str" cm="1">
        <f t="array" ref="X73">+IF(Todos!$C73 = "",MODE.MATCH(Todos!$C$2:$C$4029),Todos!$C73)</f>
        <v>M</v>
      </c>
    </row>
    <row r="74" spans="1:24" x14ac:dyDescent="0.35">
      <c r="A74" s="6">
        <v>180617</v>
      </c>
      <c r="B74" s="7" t="s">
        <v>41</v>
      </c>
      <c r="C74" s="7" t="s">
        <v>52</v>
      </c>
      <c r="D74" s="7">
        <v>824</v>
      </c>
      <c r="E74" s="7">
        <v>225</v>
      </c>
      <c r="F74" s="7">
        <v>383</v>
      </c>
      <c r="G74" s="7">
        <v>10</v>
      </c>
      <c r="H74" s="7">
        <v>13090</v>
      </c>
      <c r="I74" s="7">
        <v>7</v>
      </c>
      <c r="J74" s="7">
        <v>52</v>
      </c>
      <c r="K74" s="7">
        <v>308</v>
      </c>
      <c r="L74" s="7">
        <v>293</v>
      </c>
      <c r="M74" s="7">
        <v>7.483333333</v>
      </c>
      <c r="N74" s="7">
        <f>VLOOKUP(Todos!$A74,vlookup_table[#All],2,FALSE)</f>
        <v>1002</v>
      </c>
      <c r="O74" s="7" t="str">
        <f>VLOOKUP(Todos!$A74,vlookup_table[#All],3,FALSE)</f>
        <v>WA</v>
      </c>
      <c r="P74" s="7">
        <f>VLOOKUP(Todos!$A74,vlookup_table[#All],4,FALSE)</f>
        <v>2101</v>
      </c>
      <c r="Q74" s="9" t="str">
        <f>VLOOKUP(Todos!$A74,vlookup_table[#All],5,FALSE)</f>
        <v>C2</v>
      </c>
      <c r="R74" s="9" t="str">
        <f>VLOOKUP(Todos!$A74,vlookup_table[#All],6,FALSE)</f>
        <v>M</v>
      </c>
      <c r="S74" s="9">
        <f>VLOOKUP(Todos!$A74,vlookup_table[#All],7,FALSE)</f>
        <v>11</v>
      </c>
      <c r="T74" s="9">
        <f>ROUND((9706-Todos!$P74)/100, 0)</f>
        <v>76</v>
      </c>
      <c r="U74" s="9" t="str" cm="1">
        <f t="array" ref="U74">_xlfn.IFS(
    ISNUMBER(SEARCH("C", Q74)), "Ciudad",
    ISNUMBER(SEARCH("T", Q74)), "Pueblo",
    ISNUMBER(SEARCH("R", Q74)), "Rural",
    ISNUMBER(SEARCH("S", Q74)), "Suburbano",
    ISNUMBER(SEARCH("U", Q74)), "Urbano"
)</f>
        <v>Ciudad</v>
      </c>
      <c r="V74" s="24" t="str" cm="1">
        <f t="array" ref="V74">_xlfn.LET(
    _xlpm.txt, _xlfn.TEXTJOIN("", TRUE, IF(ISNUMBER(--MID(Todos!$H74, _xlfn.SEQUENCE(LEN(Todos!$H74)), 1)), MID(Todos!$H74, _xlfn.SEQUENCE(LEN(Todos!$H74)), 1), "")),
    IF(ISNUMBER(--RIGHT(_xlpm.txt,1)), _xlpm.txt, LEFT(_xlpm.txt, LEN(_xlpm.txt)-1))
)</f>
        <v>13090</v>
      </c>
      <c r="W74" s="9" t="str">
        <f>UPPER(LEFT(Todos!$B74,2))</f>
        <v>WA</v>
      </c>
      <c r="X74" s="10" t="str" cm="1">
        <f t="array" ref="X74">+IF(Todos!$C74 = "",MODE.MATCH(Todos!$C$2:$C$4029),Todos!$C74)</f>
        <v>male</v>
      </c>
    </row>
    <row r="75" spans="1:24" x14ac:dyDescent="0.35">
      <c r="A75" s="11">
        <v>86000</v>
      </c>
      <c r="B75" s="12" t="s">
        <v>53</v>
      </c>
      <c r="C75" s="12" t="s">
        <v>17</v>
      </c>
      <c r="D75" s="12">
        <v>428</v>
      </c>
      <c r="E75" s="12">
        <v>205</v>
      </c>
      <c r="F75" s="12">
        <v>309</v>
      </c>
      <c r="G75" s="12">
        <v>0</v>
      </c>
      <c r="H75" s="12">
        <v>11192</v>
      </c>
      <c r="I75" s="12">
        <v>2</v>
      </c>
      <c r="J75" s="12">
        <v>62</v>
      </c>
      <c r="K75" s="12">
        <v>318</v>
      </c>
      <c r="L75" s="12">
        <v>245</v>
      </c>
      <c r="M75" s="12">
        <v>11.25</v>
      </c>
      <c r="N75" s="12">
        <f>VLOOKUP(Todos!$A75,vlookup_table[#All],2,FALSE)</f>
        <v>0</v>
      </c>
      <c r="O75" s="12" t="str">
        <f>VLOOKUP(Todos!$A75,vlookup_table[#All],3,FALSE)</f>
        <v>SD</v>
      </c>
      <c r="P75" s="12">
        <f>VLOOKUP(Todos!$A75,vlookup_table[#All],4,FALSE)</f>
        <v>1201</v>
      </c>
      <c r="Q75" s="14" t="str">
        <f>VLOOKUP(Todos!$A75,vlookup_table[#All],5,FALSE)</f>
        <v>C2</v>
      </c>
      <c r="R75" s="14" t="str">
        <f>VLOOKUP(Todos!$A75,vlookup_table[#All],6,FALSE)</f>
        <v>F</v>
      </c>
      <c r="S75" s="14">
        <f>VLOOKUP(Todos!$A75,vlookup_table[#All],7,FALSE)</f>
        <v>10</v>
      </c>
      <c r="T75" s="14">
        <f>ROUND((9706-Todos!$P75)/100, 0)</f>
        <v>85</v>
      </c>
      <c r="U75" s="14" t="str" cm="1">
        <f t="array" ref="U75">_xlfn.IFS(
    ISNUMBER(SEARCH("C", Q75)), "Ciudad",
    ISNUMBER(SEARCH("T", Q75)), "Pueblo",
    ISNUMBER(SEARCH("R", Q75)), "Rural",
    ISNUMBER(SEARCH("S", Q75)), "Suburbano",
    ISNUMBER(SEARCH("U", Q75)), "Urbano"
)</f>
        <v>Ciudad</v>
      </c>
      <c r="V75" s="25" t="str" cm="1">
        <f t="array" ref="V75">_xlfn.LET(
    _xlpm.txt, _xlfn.TEXTJOIN("", TRUE, IF(ISNUMBER(--MID(Todos!$H75, _xlfn.SEQUENCE(LEN(Todos!$H75)), 1)), MID(Todos!$H75, _xlfn.SEQUENCE(LEN(Todos!$H75)), 1), "")),
    IF(ISNUMBER(--RIGHT(_xlpm.txt,1)), _xlpm.txt, LEFT(_xlpm.txt, LEN(_xlpm.txt)-1))
)</f>
        <v>11192</v>
      </c>
      <c r="W75" s="14" t="str">
        <f>UPPER(LEFT(Todos!$B75,2))</f>
        <v>SD</v>
      </c>
      <c r="X75" s="15" t="str" cm="1">
        <f t="array" ref="X75">+IF(Todos!$C75 = "",MODE.MATCH(Todos!$C$2:$C$4029),Todos!$C75)</f>
        <v>F</v>
      </c>
    </row>
    <row r="76" spans="1:24" x14ac:dyDescent="0.35">
      <c r="A76" s="6">
        <v>13265</v>
      </c>
      <c r="B76" s="7" t="s">
        <v>44</v>
      </c>
      <c r="C76" s="7" t="s">
        <v>17</v>
      </c>
      <c r="D76" s="7">
        <v>417</v>
      </c>
      <c r="E76" s="7">
        <v>122</v>
      </c>
      <c r="F76" s="7">
        <v>250</v>
      </c>
      <c r="G76" s="7">
        <v>0</v>
      </c>
      <c r="H76" s="7">
        <v>9715</v>
      </c>
      <c r="I76" s="7">
        <v>0</v>
      </c>
      <c r="J76" s="7">
        <v>64</v>
      </c>
      <c r="K76" s="7">
        <v>283</v>
      </c>
      <c r="L76" s="7">
        <v>160</v>
      </c>
      <c r="M76" s="7">
        <v>7.75</v>
      </c>
      <c r="N76" s="7">
        <f>VLOOKUP(Todos!$A76,vlookup_table[#All],2,FALSE)</f>
        <v>28</v>
      </c>
      <c r="O76" s="7" t="str">
        <f>VLOOKUP(Todos!$A76,vlookup_table[#All],3,FALSE)</f>
        <v>AL</v>
      </c>
      <c r="P76" s="7">
        <f>VLOOKUP(Todos!$A76,vlookup_table[#All],4,FALSE)</f>
        <v>1901</v>
      </c>
      <c r="Q76" s="9" t="str">
        <f>VLOOKUP(Todos!$A76,vlookup_table[#All],5,FALSE)</f>
        <v>C3</v>
      </c>
      <c r="R76" s="9" t="str">
        <f>VLOOKUP(Todos!$A76,vlookup_table[#All],6,FALSE)</f>
        <v>F</v>
      </c>
      <c r="S76" s="9">
        <f>VLOOKUP(Todos!$A76,vlookup_table[#All],7,FALSE)</f>
        <v>11</v>
      </c>
      <c r="T76" s="9">
        <f>ROUND((9706-Todos!$P76)/100, 0)</f>
        <v>78</v>
      </c>
      <c r="U76" s="9" t="str" cm="1">
        <f t="array" ref="U76">_xlfn.IFS(
    ISNUMBER(SEARCH("C", Q76)), "Ciudad",
    ISNUMBER(SEARCH("T", Q76)), "Pueblo",
    ISNUMBER(SEARCH("R", Q76)), "Rural",
    ISNUMBER(SEARCH("S", Q76)), "Suburbano",
    ISNUMBER(SEARCH("U", Q76)), "Urbano"
)</f>
        <v>Ciudad</v>
      </c>
      <c r="V76" s="24" t="str" cm="1">
        <f t="array" ref="V76">_xlfn.LET(
    _xlpm.txt, _xlfn.TEXTJOIN("", TRUE, IF(ISNUMBER(--MID(Todos!$H76, _xlfn.SEQUENCE(LEN(Todos!$H76)), 1)), MID(Todos!$H76, _xlfn.SEQUENCE(LEN(Todos!$H76)), 1), "")),
    IF(ISNUMBER(--RIGHT(_xlpm.txt,1)), _xlpm.txt, LEFT(_xlpm.txt, LEN(_xlpm.txt)-1))
)</f>
        <v>9715</v>
      </c>
      <c r="W76" s="9" t="str">
        <f>UPPER(LEFT(Todos!$B76,2))</f>
        <v>AL</v>
      </c>
      <c r="X76" s="10" t="str" cm="1">
        <f t="array" ref="X76">+IF(Todos!$C76 = "",MODE.MATCH(Todos!$C$2:$C$4029),Todos!$C76)</f>
        <v>F</v>
      </c>
    </row>
    <row r="77" spans="1:24" x14ac:dyDescent="0.35">
      <c r="A77" s="11">
        <v>71</v>
      </c>
      <c r="B77" s="12" t="s">
        <v>54</v>
      </c>
      <c r="C77" s="12" t="s">
        <v>17</v>
      </c>
      <c r="D77" s="12">
        <v>399</v>
      </c>
      <c r="E77" s="12">
        <v>307</v>
      </c>
      <c r="F77" s="12">
        <v>352</v>
      </c>
      <c r="G77" s="12">
        <v>0</v>
      </c>
      <c r="H77" s="12">
        <v>11428</v>
      </c>
      <c r="I77" s="12">
        <v>0</v>
      </c>
      <c r="J77" s="12">
        <v>85</v>
      </c>
      <c r="K77" s="12">
        <v>315</v>
      </c>
      <c r="L77" s="12">
        <v>336</v>
      </c>
      <c r="M77" s="12">
        <v>6.8181818180000002</v>
      </c>
      <c r="N77" s="12">
        <f>VLOOKUP(Todos!$A77,vlookup_table[#All],2,FALSE)</f>
        <v>0</v>
      </c>
      <c r="O77" s="12" t="str">
        <f>VLOOKUP(Todos!$A77,vlookup_table[#All],3,FALSE)</f>
        <v>TN</v>
      </c>
      <c r="P77" s="12">
        <f>VLOOKUP(Todos!$A77,vlookup_table[#All],4,FALSE)</f>
        <v>3401</v>
      </c>
      <c r="Q77" s="14" t="str">
        <f>VLOOKUP(Todos!$A77,vlookup_table[#All],5,FALSE)</f>
        <v>R2</v>
      </c>
      <c r="R77" s="14" t="str">
        <f>VLOOKUP(Todos!$A77,vlookup_table[#All],6,FALSE)</f>
        <v>F</v>
      </c>
      <c r="S77" s="14">
        <f>VLOOKUP(Todos!$A77,vlookup_table[#All],7,FALSE)</f>
        <v>16</v>
      </c>
      <c r="T77" s="14">
        <f>ROUND((9706-Todos!$P77)/100, 0)</f>
        <v>63</v>
      </c>
      <c r="U77" s="14" t="str" cm="1">
        <f t="array" ref="U77">_xlfn.IFS(
    ISNUMBER(SEARCH("C", Q77)), "Ciudad",
    ISNUMBER(SEARCH("T", Q77)), "Pueblo",
    ISNUMBER(SEARCH("R", Q77)), "Rural",
    ISNUMBER(SEARCH("S", Q77)), "Suburbano",
    ISNUMBER(SEARCH("U", Q77)), "Urbano"
)</f>
        <v>Rural</v>
      </c>
      <c r="V77" s="25" t="str" cm="1">
        <f t="array" ref="V77">_xlfn.LET(
    _xlpm.txt, _xlfn.TEXTJOIN("", TRUE, IF(ISNUMBER(--MID(Todos!$H77, _xlfn.SEQUENCE(LEN(Todos!$H77)), 1)), MID(Todos!$H77, _xlfn.SEQUENCE(LEN(Todos!$H77)), 1), "")),
    IF(ISNUMBER(--RIGHT(_xlpm.txt,1)), _xlpm.txt, LEFT(_xlpm.txt, LEN(_xlpm.txt)-1))
)</f>
        <v>11428</v>
      </c>
      <c r="W77" s="14" t="str">
        <f>UPPER(LEFT(Todos!$B77,2))</f>
        <v>TN</v>
      </c>
      <c r="X77" s="15" t="str" cm="1">
        <f t="array" ref="X77">+IF(Todos!$C77 = "",MODE.MATCH(Todos!$C$2:$C$4029),Todos!$C77)</f>
        <v>F</v>
      </c>
    </row>
    <row r="78" spans="1:24" x14ac:dyDescent="0.35">
      <c r="A78" s="6">
        <v>148969</v>
      </c>
      <c r="B78" s="7" t="s">
        <v>25</v>
      </c>
      <c r="C78" s="7" t="s">
        <v>17</v>
      </c>
      <c r="D78" s="7">
        <v>2377</v>
      </c>
      <c r="E78" s="7">
        <v>633</v>
      </c>
      <c r="F78" s="7">
        <v>663</v>
      </c>
      <c r="G78" s="7">
        <v>85</v>
      </c>
      <c r="H78" s="7">
        <v>19545</v>
      </c>
      <c r="I78" s="7">
        <v>13</v>
      </c>
      <c r="J78" s="7">
        <v>53</v>
      </c>
      <c r="K78" s="7">
        <v>637</v>
      </c>
      <c r="L78" s="7">
        <v>652</v>
      </c>
      <c r="M78" s="7">
        <v>9.1111111109999996</v>
      </c>
      <c r="N78" s="7">
        <f>VLOOKUP(Todos!$A78,vlookup_table[#All],2,FALSE)</f>
        <v>0</v>
      </c>
      <c r="O78" s="7" t="str">
        <f>VLOOKUP(Todos!$A78,vlookup_table[#All],3,FALSE)</f>
        <v>CA</v>
      </c>
      <c r="P78" s="7">
        <f>VLOOKUP(Todos!$A78,vlookup_table[#All],4,FALSE)</f>
        <v>0</v>
      </c>
      <c r="Q78" s="9" t="str">
        <f>VLOOKUP(Todos!$A78,vlookup_table[#All],5,FALSE)</f>
        <v>C1</v>
      </c>
      <c r="R78" s="9" t="str">
        <f>VLOOKUP(Todos!$A78,vlookup_table[#All],6,FALSE)</f>
        <v>F</v>
      </c>
      <c r="S78" s="9">
        <f>VLOOKUP(Todos!$A78,vlookup_table[#All],7,FALSE)</f>
        <v>10</v>
      </c>
      <c r="T78" s="9">
        <f>ROUND((9706-Todos!$P78)/100, 0)</f>
        <v>97</v>
      </c>
      <c r="U78" s="9" t="str" cm="1">
        <f t="array" ref="U78">_xlfn.IFS(
    ISNUMBER(SEARCH("C", Q78)), "Ciudad",
    ISNUMBER(SEARCH("T", Q78)), "Pueblo",
    ISNUMBER(SEARCH("R", Q78)), "Rural",
    ISNUMBER(SEARCH("S", Q78)), "Suburbano",
    ISNUMBER(SEARCH("U", Q78)), "Urbano"
)</f>
        <v>Ciudad</v>
      </c>
      <c r="V78" s="24" t="str" cm="1">
        <f t="array" ref="V78">_xlfn.LET(
    _xlpm.txt, _xlfn.TEXTJOIN("", TRUE, IF(ISNUMBER(--MID(Todos!$H78, _xlfn.SEQUENCE(LEN(Todos!$H78)), 1)), MID(Todos!$H78, _xlfn.SEQUENCE(LEN(Todos!$H78)), 1), "")),
    IF(ISNUMBER(--RIGHT(_xlpm.txt,1)), _xlpm.txt, LEFT(_xlpm.txt, LEN(_xlpm.txt)-1))
)</f>
        <v>19545</v>
      </c>
      <c r="W78" s="9" t="str">
        <f>UPPER(LEFT(Todos!$B78,2))</f>
        <v>CA</v>
      </c>
      <c r="X78" s="10" t="str" cm="1">
        <f t="array" ref="X78">+IF(Todos!$C78 = "",MODE.MATCH(Todos!$C$2:$C$4029),Todos!$C78)</f>
        <v>F</v>
      </c>
    </row>
    <row r="79" spans="1:24" x14ac:dyDescent="0.35">
      <c r="A79" s="11">
        <v>156324</v>
      </c>
      <c r="B79" s="12" t="s">
        <v>25</v>
      </c>
      <c r="C79" s="12"/>
      <c r="D79" s="12">
        <v>2016</v>
      </c>
      <c r="E79" s="12">
        <v>431</v>
      </c>
      <c r="F79" s="12">
        <v>497</v>
      </c>
      <c r="G79" s="12">
        <v>51</v>
      </c>
      <c r="H79" s="12">
        <v>17882</v>
      </c>
      <c r="I79" s="12">
        <v>11</v>
      </c>
      <c r="J79" s="12">
        <v>53</v>
      </c>
      <c r="K79" s="12">
        <v>465</v>
      </c>
      <c r="L79" s="12">
        <v>459</v>
      </c>
      <c r="M79" s="12">
        <v>8.75</v>
      </c>
      <c r="N79" s="12">
        <f>VLOOKUP(Todos!$A79,vlookup_table[#All],2,FALSE)</f>
        <v>0</v>
      </c>
      <c r="O79" s="12" t="str">
        <f>VLOOKUP(Todos!$A79,vlookup_table[#All],3,FALSE)</f>
        <v>CA</v>
      </c>
      <c r="P79" s="12">
        <f>VLOOKUP(Todos!$A79,vlookup_table[#All],4,FALSE)</f>
        <v>0</v>
      </c>
      <c r="Q79" s="14" t="str">
        <f>VLOOKUP(Todos!$A79,vlookup_table[#All],5,FALSE)</f>
        <v>S1</v>
      </c>
      <c r="R79" s="14" t="str">
        <f>VLOOKUP(Todos!$A79,vlookup_table[#All],6,FALSE)</f>
        <v/>
      </c>
      <c r="S79" s="14">
        <f>VLOOKUP(Todos!$A79,vlookup_table[#All],7,FALSE)</f>
        <v>15</v>
      </c>
      <c r="T79" s="14">
        <f>ROUND((9706-Todos!$P79)/100, 0)</f>
        <v>97</v>
      </c>
      <c r="U79" s="14" t="str" cm="1">
        <f t="array" ref="U79">_xlfn.IFS(
    ISNUMBER(SEARCH("C", Q79)), "Ciudad",
    ISNUMBER(SEARCH("T", Q79)), "Pueblo",
    ISNUMBER(SEARCH("R", Q79)), "Rural",
    ISNUMBER(SEARCH("S", Q79)), "Suburbano",
    ISNUMBER(SEARCH("U", Q79)), "Urbano"
)</f>
        <v>Suburbano</v>
      </c>
      <c r="V79" s="25" t="str" cm="1">
        <f t="array" ref="V79">_xlfn.LET(
    _xlpm.txt, _xlfn.TEXTJOIN("", TRUE, IF(ISNUMBER(--MID(Todos!$H79, _xlfn.SEQUENCE(LEN(Todos!$H79)), 1)), MID(Todos!$H79, _xlfn.SEQUENCE(LEN(Todos!$H79)), 1), "")),
    IF(ISNUMBER(--RIGHT(_xlpm.txt,1)), _xlpm.txt, LEFT(_xlpm.txt, LEN(_xlpm.txt)-1))
)</f>
        <v>17882</v>
      </c>
      <c r="W79" s="14" t="str">
        <f>UPPER(LEFT(Todos!$B79,2))</f>
        <v>CA</v>
      </c>
      <c r="X79" s="15" t="e" cm="1">
        <f t="array" aca="1" ref="X79" ca="1">+IF(Todos!$C79 = "",MODE.MATCH(Todos!$C$2:$C$4029),Todos!$C79)</f>
        <v>#NAME?</v>
      </c>
    </row>
    <row r="80" spans="1:24" x14ac:dyDescent="0.35">
      <c r="A80" s="6">
        <v>130976</v>
      </c>
      <c r="B80" s="7" t="s">
        <v>49</v>
      </c>
      <c r="C80" s="7" t="s">
        <v>17</v>
      </c>
      <c r="D80" s="7">
        <v>933</v>
      </c>
      <c r="E80" s="7">
        <v>289</v>
      </c>
      <c r="F80" s="7">
        <v>379</v>
      </c>
      <c r="G80" s="7">
        <v>0</v>
      </c>
      <c r="H80" s="7">
        <v>14104</v>
      </c>
      <c r="I80" s="7">
        <v>6</v>
      </c>
      <c r="J80" s="7">
        <v>42</v>
      </c>
      <c r="K80" s="7">
        <v>332</v>
      </c>
      <c r="L80" s="7">
        <v>349</v>
      </c>
      <c r="M80" s="7">
        <v>8.1428571430000005</v>
      </c>
      <c r="N80" s="7">
        <f>VLOOKUP(Todos!$A80,vlookup_table[#All],2,FALSE)</f>
        <v>2</v>
      </c>
      <c r="O80" s="7" t="str">
        <f>VLOOKUP(Todos!$A80,vlookup_table[#All],3,FALSE)</f>
        <v>CO</v>
      </c>
      <c r="P80" s="7">
        <f>VLOOKUP(Todos!$A80,vlookup_table[#All],4,FALSE)</f>
        <v>1412</v>
      </c>
      <c r="Q80" s="9" t="str">
        <f>VLOOKUP(Todos!$A80,vlookup_table[#All],5,FALSE)</f>
        <v>C2</v>
      </c>
      <c r="R80" s="9" t="str">
        <f>VLOOKUP(Todos!$A80,vlookup_table[#All],6,FALSE)</f>
        <v>F</v>
      </c>
      <c r="S80" s="9">
        <f>VLOOKUP(Todos!$A80,vlookup_table[#All],7,FALSE)</f>
        <v>7</v>
      </c>
      <c r="T80" s="9">
        <f>ROUND((9706-Todos!$P80)/100, 0)</f>
        <v>83</v>
      </c>
      <c r="U80" s="9" t="str" cm="1">
        <f t="array" ref="U80">_xlfn.IFS(
    ISNUMBER(SEARCH("C", Q80)), "Ciudad",
    ISNUMBER(SEARCH("T", Q80)), "Pueblo",
    ISNUMBER(SEARCH("R", Q80)), "Rural",
    ISNUMBER(SEARCH("S", Q80)), "Suburbano",
    ISNUMBER(SEARCH("U", Q80)), "Urbano"
)</f>
        <v>Ciudad</v>
      </c>
      <c r="V80" s="24" t="str" cm="1">
        <f t="array" ref="V80">_xlfn.LET(
    _xlpm.txt, _xlfn.TEXTJOIN("", TRUE, IF(ISNUMBER(--MID(Todos!$H80, _xlfn.SEQUENCE(LEN(Todos!$H80)), 1)), MID(Todos!$H80, _xlfn.SEQUENCE(LEN(Todos!$H80)), 1), "")),
    IF(ISNUMBER(--RIGHT(_xlpm.txt,1)), _xlpm.txt, LEFT(_xlpm.txt, LEN(_xlpm.txt)-1))
)</f>
        <v>14104</v>
      </c>
      <c r="W80" s="9" t="str">
        <f>UPPER(LEFT(Todos!$B80,2))</f>
        <v>CO</v>
      </c>
      <c r="X80" s="10" t="str" cm="1">
        <f t="array" ref="X80">+IF(Todos!$C80 = "",MODE.MATCH(Todos!$C$2:$C$4029),Todos!$C80)</f>
        <v>F</v>
      </c>
    </row>
    <row r="81" spans="1:24" x14ac:dyDescent="0.35">
      <c r="A81" s="11">
        <v>140141</v>
      </c>
      <c r="B81" s="12" t="s">
        <v>55</v>
      </c>
      <c r="C81" s="12" t="s">
        <v>17</v>
      </c>
      <c r="D81" s="12">
        <v>619</v>
      </c>
      <c r="E81" s="12">
        <v>215</v>
      </c>
      <c r="F81" s="12">
        <v>268</v>
      </c>
      <c r="G81" s="12">
        <v>4</v>
      </c>
      <c r="H81" s="12">
        <v>10427</v>
      </c>
      <c r="I81" s="12">
        <v>2</v>
      </c>
      <c r="J81" s="12">
        <v>50</v>
      </c>
      <c r="K81" s="12">
        <v>222</v>
      </c>
      <c r="L81" s="12">
        <v>260</v>
      </c>
      <c r="M81" s="12">
        <v>12.8</v>
      </c>
      <c r="N81" s="12">
        <f>VLOOKUP(Todos!$A81,vlookup_table[#All],2,FALSE)</f>
        <v>0</v>
      </c>
      <c r="O81" s="12" t="str">
        <f>VLOOKUP(Todos!$A81,vlookup_table[#All],3,FALSE)</f>
        <v>NM</v>
      </c>
      <c r="P81" s="12">
        <f>VLOOKUP(Todos!$A81,vlookup_table[#All],4,FALSE)</f>
        <v>4401</v>
      </c>
      <c r="Q81" s="14" t="str">
        <f>VLOOKUP(Todos!$A81,vlookup_table[#All],5,FALSE)</f>
        <v>R2</v>
      </c>
      <c r="R81" s="14" t="str">
        <f>VLOOKUP(Todos!$A81,vlookup_table[#All],6,FALSE)</f>
        <v>F</v>
      </c>
      <c r="S81" s="14">
        <f>VLOOKUP(Todos!$A81,vlookup_table[#All],7,FALSE)</f>
        <v>14</v>
      </c>
      <c r="T81" s="14">
        <f>ROUND((9706-Todos!$P81)/100, 0)</f>
        <v>53</v>
      </c>
      <c r="U81" s="14" t="str" cm="1">
        <f t="array" ref="U81">_xlfn.IFS(
    ISNUMBER(SEARCH("C", Q81)), "Ciudad",
    ISNUMBER(SEARCH("T", Q81)), "Pueblo",
    ISNUMBER(SEARCH("R", Q81)), "Rural",
    ISNUMBER(SEARCH("S", Q81)), "Suburbano",
    ISNUMBER(SEARCH("U", Q81)), "Urbano"
)</f>
        <v>Rural</v>
      </c>
      <c r="V81" s="25" t="str" cm="1">
        <f t="array" ref="V81">_xlfn.LET(
    _xlpm.txt, _xlfn.TEXTJOIN("", TRUE, IF(ISNUMBER(--MID(Todos!$H81, _xlfn.SEQUENCE(LEN(Todos!$H81)), 1)), MID(Todos!$H81, _xlfn.SEQUENCE(LEN(Todos!$H81)), 1), "")),
    IF(ISNUMBER(--RIGHT(_xlpm.txt,1)), _xlpm.txt, LEFT(_xlpm.txt, LEN(_xlpm.txt)-1))
)</f>
        <v>10427</v>
      </c>
      <c r="W81" s="14" t="str">
        <f>UPPER(LEFT(Todos!$B81,2))</f>
        <v>NM</v>
      </c>
      <c r="X81" s="15" t="str" cm="1">
        <f t="array" ref="X81">+IF(Todos!$C81 = "",MODE.MATCH(Todos!$C$2:$C$4029),Todos!$C81)</f>
        <v>F</v>
      </c>
    </row>
    <row r="82" spans="1:24" x14ac:dyDescent="0.35">
      <c r="A82" s="6">
        <v>85416</v>
      </c>
      <c r="B82" s="7" t="s">
        <v>25</v>
      </c>
      <c r="C82" s="7" t="s">
        <v>17</v>
      </c>
      <c r="D82" s="7">
        <v>3303</v>
      </c>
      <c r="E82" s="7">
        <v>533</v>
      </c>
      <c r="F82" s="7">
        <v>614</v>
      </c>
      <c r="G82" s="7">
        <v>94</v>
      </c>
      <c r="H82" s="7">
        <v>24251</v>
      </c>
      <c r="I82" s="7">
        <v>13</v>
      </c>
      <c r="J82" s="7">
        <v>45</v>
      </c>
      <c r="K82" s="7">
        <v>568</v>
      </c>
      <c r="L82" s="7">
        <v>586</v>
      </c>
      <c r="M82" s="7">
        <v>14</v>
      </c>
      <c r="N82" s="7">
        <f>VLOOKUP(Todos!$A82,vlookup_table[#All],2,FALSE)</f>
        <v>0</v>
      </c>
      <c r="O82" s="7" t="str">
        <f>VLOOKUP(Todos!$A82,vlookup_table[#All],3,FALSE)</f>
        <v>CA</v>
      </c>
      <c r="P82" s="7">
        <f>VLOOKUP(Todos!$A82,vlookup_table[#All],4,FALSE)</f>
        <v>0</v>
      </c>
      <c r="Q82" s="9" t="str">
        <f>VLOOKUP(Todos!$A82,vlookup_table[#All],5,FALSE)</f>
        <v>C2</v>
      </c>
      <c r="R82" s="9" t="str">
        <f>VLOOKUP(Todos!$A82,vlookup_table[#All],6,FALSE)</f>
        <v>F</v>
      </c>
      <c r="S82" s="9">
        <f>VLOOKUP(Todos!$A82,vlookup_table[#All],7,FALSE)</f>
        <v>25</v>
      </c>
      <c r="T82" s="9">
        <f>ROUND((9706-Todos!$P82)/100, 0)</f>
        <v>97</v>
      </c>
      <c r="U82" s="9" t="str" cm="1">
        <f t="array" ref="U82">_xlfn.IFS(
    ISNUMBER(SEARCH("C", Q82)), "Ciudad",
    ISNUMBER(SEARCH("T", Q82)), "Pueblo",
    ISNUMBER(SEARCH("R", Q82)), "Rural",
    ISNUMBER(SEARCH("S", Q82)), "Suburbano",
    ISNUMBER(SEARCH("U", Q82)), "Urbano"
)</f>
        <v>Ciudad</v>
      </c>
      <c r="V82" s="24" t="str" cm="1">
        <f t="array" ref="V82">_xlfn.LET(
    _xlpm.txt, _xlfn.TEXTJOIN("", TRUE, IF(ISNUMBER(--MID(Todos!$H82, _xlfn.SEQUENCE(LEN(Todos!$H82)), 1)), MID(Todos!$H82, _xlfn.SEQUENCE(LEN(Todos!$H82)), 1), "")),
    IF(ISNUMBER(--RIGHT(_xlpm.txt,1)), _xlpm.txt, LEFT(_xlpm.txt, LEN(_xlpm.txt)-1))
)</f>
        <v>24251</v>
      </c>
      <c r="W82" s="9" t="str">
        <f>UPPER(LEFT(Todos!$B82,2))</f>
        <v>CA</v>
      </c>
      <c r="X82" s="10" t="str" cm="1">
        <f t="array" ref="X82">+IF(Todos!$C82 = "",MODE.MATCH(Todos!$C$2:$C$4029),Todos!$C82)</f>
        <v>F</v>
      </c>
    </row>
    <row r="83" spans="1:24" x14ac:dyDescent="0.35">
      <c r="A83" s="11">
        <v>108150</v>
      </c>
      <c r="B83" s="12" t="s">
        <v>50</v>
      </c>
      <c r="C83" s="12" t="s">
        <v>17</v>
      </c>
      <c r="D83" s="12">
        <v>960</v>
      </c>
      <c r="E83" s="12">
        <v>479</v>
      </c>
      <c r="F83" s="12">
        <v>613</v>
      </c>
      <c r="G83" s="12">
        <v>0</v>
      </c>
      <c r="H83" s="12">
        <v>19518</v>
      </c>
      <c r="I83" s="12">
        <v>10</v>
      </c>
      <c r="J83" s="12">
        <v>57</v>
      </c>
      <c r="K83" s="12">
        <v>526</v>
      </c>
      <c r="L83" s="12">
        <v>548</v>
      </c>
      <c r="M83" s="12">
        <v>15.2</v>
      </c>
      <c r="N83" s="12">
        <f>VLOOKUP(Todos!$A83,vlookup_table[#All],2,FALSE)</f>
        <v>2</v>
      </c>
      <c r="O83" s="12" t="str">
        <f>VLOOKUP(Todos!$A83,vlookup_table[#All],3,FALSE)</f>
        <v>LA</v>
      </c>
      <c r="P83" s="12">
        <f>VLOOKUP(Todos!$A83,vlookup_table[#All],4,FALSE)</f>
        <v>6312</v>
      </c>
      <c r="Q83" s="14" t="str">
        <f>VLOOKUP(Todos!$A83,vlookup_table[#All],5,FALSE)</f>
        <v>S1</v>
      </c>
      <c r="R83" s="14" t="str">
        <f>VLOOKUP(Todos!$A83,vlookup_table[#All],6,FALSE)</f>
        <v>F</v>
      </c>
      <c r="S83" s="14">
        <f>VLOOKUP(Todos!$A83,vlookup_table[#All],7,FALSE)</f>
        <v>20</v>
      </c>
      <c r="T83" s="14">
        <f>ROUND((9706-Todos!$P83)/100, 0)</f>
        <v>34</v>
      </c>
      <c r="U83" s="14" t="str" cm="1">
        <f t="array" ref="U83">_xlfn.IFS(
    ISNUMBER(SEARCH("C", Q83)), "Ciudad",
    ISNUMBER(SEARCH("T", Q83)), "Pueblo",
    ISNUMBER(SEARCH("R", Q83)), "Rural",
    ISNUMBER(SEARCH("S", Q83)), "Suburbano",
    ISNUMBER(SEARCH("U", Q83)), "Urbano"
)</f>
        <v>Suburbano</v>
      </c>
      <c r="V83" s="25" t="str" cm="1">
        <f t="array" ref="V83">_xlfn.LET(
    _xlpm.txt, _xlfn.TEXTJOIN("", TRUE, IF(ISNUMBER(--MID(Todos!$H83, _xlfn.SEQUENCE(LEN(Todos!$H83)), 1)), MID(Todos!$H83, _xlfn.SEQUENCE(LEN(Todos!$H83)), 1), "")),
    IF(ISNUMBER(--RIGHT(_xlpm.txt,1)), _xlpm.txt, LEFT(_xlpm.txt, LEN(_xlpm.txt)-1))
)</f>
        <v>19518</v>
      </c>
      <c r="W83" s="14" t="str">
        <f>UPPER(LEFT(Todos!$B83,2))</f>
        <v>LA</v>
      </c>
      <c r="X83" s="15" t="str" cm="1">
        <f t="array" ref="X83">+IF(Todos!$C83 = "",MODE.MATCH(Todos!$C$2:$C$4029),Todos!$C83)</f>
        <v>F</v>
      </c>
    </row>
    <row r="84" spans="1:24" x14ac:dyDescent="0.35">
      <c r="A84" s="6">
        <v>129823</v>
      </c>
      <c r="B84" s="7" t="s">
        <v>49</v>
      </c>
      <c r="C84" s="7" t="s">
        <v>14</v>
      </c>
      <c r="D84" s="7">
        <v>1236</v>
      </c>
      <c r="E84" s="7">
        <v>622</v>
      </c>
      <c r="F84" s="7">
        <v>737</v>
      </c>
      <c r="G84" s="7">
        <v>13</v>
      </c>
      <c r="H84" s="7">
        <v>25882</v>
      </c>
      <c r="I84" s="7">
        <v>2</v>
      </c>
      <c r="J84" s="7">
        <v>29</v>
      </c>
      <c r="K84" s="7">
        <v>630</v>
      </c>
      <c r="L84" s="7">
        <v>727</v>
      </c>
      <c r="M84" s="7">
        <v>6.076923077</v>
      </c>
      <c r="N84" s="7">
        <f>VLOOKUP(Todos!$A84,vlookup_table[#All],2,FALSE)</f>
        <v>1002</v>
      </c>
      <c r="O84" s="7" t="str">
        <f>VLOOKUP(Todos!$A84,vlookup_table[#All],3,FALSE)</f>
        <v>CO</v>
      </c>
      <c r="P84" s="7">
        <f>VLOOKUP(Todos!$A84,vlookup_table[#All],4,FALSE)</f>
        <v>5601</v>
      </c>
      <c r="Q84" s="9" t="str">
        <f>VLOOKUP(Todos!$A84,vlookup_table[#All],5,FALSE)</f>
        <v>S1</v>
      </c>
      <c r="R84" s="9" t="str">
        <f>VLOOKUP(Todos!$A84,vlookup_table[#All],6,FALSE)</f>
        <v>M</v>
      </c>
      <c r="S84" s="9">
        <f>VLOOKUP(Todos!$A84,vlookup_table[#All],7,FALSE)</f>
        <v>10</v>
      </c>
      <c r="T84" s="9">
        <f>ROUND((9706-Todos!$P84)/100, 0)</f>
        <v>41</v>
      </c>
      <c r="U84" s="9" t="str" cm="1">
        <f t="array" ref="U84">_xlfn.IFS(
    ISNUMBER(SEARCH("C", Q84)), "Ciudad",
    ISNUMBER(SEARCH("T", Q84)), "Pueblo",
    ISNUMBER(SEARCH("R", Q84)), "Rural",
    ISNUMBER(SEARCH("S", Q84)), "Suburbano",
    ISNUMBER(SEARCH("U", Q84)), "Urbano"
)</f>
        <v>Suburbano</v>
      </c>
      <c r="V84" s="24" t="str" cm="1">
        <f t="array" ref="V84">_xlfn.LET(
    _xlpm.txt, _xlfn.TEXTJOIN("", TRUE, IF(ISNUMBER(--MID(Todos!$H84, _xlfn.SEQUENCE(LEN(Todos!$H84)), 1)), MID(Todos!$H84, _xlfn.SEQUENCE(LEN(Todos!$H84)), 1), "")),
    IF(ISNUMBER(--RIGHT(_xlpm.txt,1)), _xlpm.txt, LEFT(_xlpm.txt, LEN(_xlpm.txt)-1))
)</f>
        <v>25882</v>
      </c>
      <c r="W84" s="9" t="str">
        <f>UPPER(LEFT(Todos!$B84,2))</f>
        <v>CO</v>
      </c>
      <c r="X84" s="10" t="str" cm="1">
        <f t="array" ref="X84">+IF(Todos!$C84 = "",MODE.MATCH(Todos!$C$2:$C$4029),Todos!$C84)</f>
        <v>M</v>
      </c>
    </row>
    <row r="85" spans="1:24" x14ac:dyDescent="0.35">
      <c r="A85" s="11">
        <v>104413</v>
      </c>
      <c r="B85" s="12" t="s">
        <v>56</v>
      </c>
      <c r="C85" s="12" t="s">
        <v>14</v>
      </c>
      <c r="D85" s="12">
        <v>473</v>
      </c>
      <c r="E85" s="12">
        <v>164</v>
      </c>
      <c r="F85" s="12">
        <v>215</v>
      </c>
      <c r="G85" s="12">
        <v>1</v>
      </c>
      <c r="H85" s="12">
        <v>9819</v>
      </c>
      <c r="I85" s="12">
        <v>6</v>
      </c>
      <c r="J85" s="12">
        <v>23</v>
      </c>
      <c r="K85" s="12">
        <v>179</v>
      </c>
      <c r="L85" s="12">
        <v>207</v>
      </c>
      <c r="M85" s="12">
        <v>5.5</v>
      </c>
      <c r="N85" s="12">
        <f>VLOOKUP(Todos!$A85,vlookup_table[#All],2,FALSE)</f>
        <v>1</v>
      </c>
      <c r="O85" s="12" t="str">
        <f>VLOOKUP(Todos!$A85,vlookup_table[#All],3,FALSE)</f>
        <v>AZ</v>
      </c>
      <c r="P85" s="12">
        <f>VLOOKUP(Todos!$A85,vlookup_table[#All],4,FALSE)</f>
        <v>4201</v>
      </c>
      <c r="Q85" s="14" t="str">
        <f>VLOOKUP(Todos!$A85,vlookup_table[#All],5,FALSE)</f>
        <v>R2</v>
      </c>
      <c r="R85" s="14" t="str">
        <f>VLOOKUP(Todos!$A85,vlookup_table[#All],6,FALSE)</f>
        <v>M</v>
      </c>
      <c r="S85" s="14">
        <f>VLOOKUP(Todos!$A85,vlookup_table[#All],7,FALSE)</f>
        <v>6</v>
      </c>
      <c r="T85" s="14">
        <f>ROUND((9706-Todos!$P85)/100, 0)</f>
        <v>55</v>
      </c>
      <c r="U85" s="14" t="str" cm="1">
        <f t="array" ref="U85">_xlfn.IFS(
    ISNUMBER(SEARCH("C", Q85)), "Ciudad",
    ISNUMBER(SEARCH("T", Q85)), "Pueblo",
    ISNUMBER(SEARCH("R", Q85)), "Rural",
    ISNUMBER(SEARCH("S", Q85)), "Suburbano",
    ISNUMBER(SEARCH("U", Q85)), "Urbano"
)</f>
        <v>Rural</v>
      </c>
      <c r="V85" s="25" t="str" cm="1">
        <f t="array" ref="V85">_xlfn.LET(
    _xlpm.txt, _xlfn.TEXTJOIN("", TRUE, IF(ISNUMBER(--MID(Todos!$H85, _xlfn.SEQUENCE(LEN(Todos!$H85)), 1)), MID(Todos!$H85, _xlfn.SEQUENCE(LEN(Todos!$H85)), 1), "")),
    IF(ISNUMBER(--RIGHT(_xlpm.txt,1)), _xlpm.txt, LEFT(_xlpm.txt, LEN(_xlpm.txt)-1))
)</f>
        <v>9819</v>
      </c>
      <c r="W85" s="14" t="str">
        <f>UPPER(LEFT(Todos!$B85,2))</f>
        <v>AZ</v>
      </c>
      <c r="X85" s="15" t="str" cm="1">
        <f t="array" ref="X85">+IF(Todos!$C85 = "",MODE.MATCH(Todos!$C$2:$C$4029),Todos!$C85)</f>
        <v>M</v>
      </c>
    </row>
    <row r="86" spans="1:24" x14ac:dyDescent="0.35">
      <c r="A86" s="6">
        <v>60512</v>
      </c>
      <c r="B86" s="7" t="s">
        <v>16</v>
      </c>
      <c r="C86" s="7"/>
      <c r="D86" s="7">
        <v>1055</v>
      </c>
      <c r="E86" s="7">
        <v>366</v>
      </c>
      <c r="F86" s="7">
        <v>400</v>
      </c>
      <c r="G86" s="7">
        <v>0</v>
      </c>
      <c r="H86" s="7">
        <v>11289</v>
      </c>
      <c r="I86" s="7">
        <v>8</v>
      </c>
      <c r="J86" s="7">
        <v>74</v>
      </c>
      <c r="K86" s="7">
        <v>462</v>
      </c>
      <c r="L86" s="7">
        <v>379</v>
      </c>
      <c r="M86" s="7">
        <v>20.8</v>
      </c>
      <c r="N86" s="7">
        <f>VLOOKUP(Todos!$A86,vlookup_table[#All],2,FALSE)</f>
        <v>2</v>
      </c>
      <c r="O86" s="7" t="str">
        <f>VLOOKUP(Todos!$A86,vlookup_table[#All],3,FALSE)</f>
        <v>IL</v>
      </c>
      <c r="P86" s="7">
        <f>VLOOKUP(Todos!$A86,vlookup_table[#All],4,FALSE)</f>
        <v>2801</v>
      </c>
      <c r="Q86" s="9" t="str">
        <f>VLOOKUP(Todos!$A86,vlookup_table[#All],5,FALSE)</f>
        <v>S2</v>
      </c>
      <c r="R86" s="9" t="str">
        <f>VLOOKUP(Todos!$A86,vlookup_table[#All],6,FALSE)</f>
        <v/>
      </c>
      <c r="S86" s="9">
        <f>VLOOKUP(Todos!$A86,vlookup_table[#All],7,FALSE)</f>
        <v>25</v>
      </c>
      <c r="T86" s="9">
        <f>ROUND((9706-Todos!$P86)/100, 0)</f>
        <v>69</v>
      </c>
      <c r="U86" s="9" t="str" cm="1">
        <f t="array" ref="U86">_xlfn.IFS(
    ISNUMBER(SEARCH("C", Q86)), "Ciudad",
    ISNUMBER(SEARCH("T", Q86)), "Pueblo",
    ISNUMBER(SEARCH("R", Q86)), "Rural",
    ISNUMBER(SEARCH("S", Q86)), "Suburbano",
    ISNUMBER(SEARCH("U", Q86)), "Urbano"
)</f>
        <v>Suburbano</v>
      </c>
      <c r="V86" s="24" t="str" cm="1">
        <f t="array" ref="V86">_xlfn.LET(
    _xlpm.txt, _xlfn.TEXTJOIN("", TRUE, IF(ISNUMBER(--MID(Todos!$H86, _xlfn.SEQUENCE(LEN(Todos!$H86)), 1)), MID(Todos!$H86, _xlfn.SEQUENCE(LEN(Todos!$H86)), 1), "")),
    IF(ISNUMBER(--RIGHT(_xlpm.txt,1)), _xlpm.txt, LEFT(_xlpm.txt, LEN(_xlpm.txt)-1))
)</f>
        <v>11289</v>
      </c>
      <c r="W86" s="9" t="str">
        <f>UPPER(LEFT(Todos!$B86,2))</f>
        <v>IL</v>
      </c>
      <c r="X86" s="10" t="e" cm="1">
        <f t="array" aca="1" ref="X86" ca="1">+IF(Todos!$C86 = "",MODE.MATCH(Todos!$C$2:$C$4029),Todos!$C86)</f>
        <v>#NAME?</v>
      </c>
    </row>
    <row r="87" spans="1:24" x14ac:dyDescent="0.35">
      <c r="A87" s="11">
        <v>90480</v>
      </c>
      <c r="B87" s="12" t="s">
        <v>16</v>
      </c>
      <c r="C87" s="12" t="s">
        <v>17</v>
      </c>
      <c r="D87" s="12">
        <v>1509</v>
      </c>
      <c r="E87" s="12">
        <v>545</v>
      </c>
      <c r="F87" s="12">
        <v>680</v>
      </c>
      <c r="G87" s="12">
        <v>19</v>
      </c>
      <c r="H87" s="12">
        <v>23170</v>
      </c>
      <c r="I87" s="12">
        <v>7</v>
      </c>
      <c r="J87" s="12">
        <v>75</v>
      </c>
      <c r="K87" s="12">
        <v>617</v>
      </c>
      <c r="L87" s="12">
        <v>599</v>
      </c>
      <c r="M87" s="12">
        <v>9</v>
      </c>
      <c r="N87" s="12">
        <f>VLOOKUP(Todos!$A87,vlookup_table[#All],2,FALSE)</f>
        <v>0</v>
      </c>
      <c r="O87" s="12" t="str">
        <f>VLOOKUP(Todos!$A87,vlookup_table[#All],3,FALSE)</f>
        <v>IL</v>
      </c>
      <c r="P87" s="12">
        <f>VLOOKUP(Todos!$A87,vlookup_table[#All],4,FALSE)</f>
        <v>4201</v>
      </c>
      <c r="Q87" s="14" t="str">
        <f>VLOOKUP(Todos!$A87,vlookup_table[#All],5,FALSE)</f>
        <v>C1</v>
      </c>
      <c r="R87" s="14" t="str">
        <f>VLOOKUP(Todos!$A87,vlookup_table[#All],6,FALSE)</f>
        <v>F</v>
      </c>
      <c r="S87" s="14">
        <f>VLOOKUP(Todos!$A87,vlookup_table[#All],7,FALSE)</f>
        <v>11</v>
      </c>
      <c r="T87" s="14">
        <f>ROUND((9706-Todos!$P87)/100, 0)</f>
        <v>55</v>
      </c>
      <c r="U87" s="14" t="str" cm="1">
        <f t="array" ref="U87">_xlfn.IFS(
    ISNUMBER(SEARCH("C", Q87)), "Ciudad",
    ISNUMBER(SEARCH("T", Q87)), "Pueblo",
    ISNUMBER(SEARCH("R", Q87)), "Rural",
    ISNUMBER(SEARCH("S", Q87)), "Suburbano",
    ISNUMBER(SEARCH("U", Q87)), "Urbano"
)</f>
        <v>Ciudad</v>
      </c>
      <c r="V87" s="25" t="str" cm="1">
        <f t="array" ref="V87">_xlfn.LET(
    _xlpm.txt, _xlfn.TEXTJOIN("", TRUE, IF(ISNUMBER(--MID(Todos!$H87, _xlfn.SEQUENCE(LEN(Todos!$H87)), 1)), MID(Todos!$H87, _xlfn.SEQUENCE(LEN(Todos!$H87)), 1), "")),
    IF(ISNUMBER(--RIGHT(_xlpm.txt,1)), _xlpm.txt, LEFT(_xlpm.txt, LEN(_xlpm.txt)-1))
)</f>
        <v>23170</v>
      </c>
      <c r="W87" s="14" t="str">
        <f>UPPER(LEFT(Todos!$B87,2))</f>
        <v>IL</v>
      </c>
      <c r="X87" s="15" t="str" cm="1">
        <f t="array" ref="X87">+IF(Todos!$C87 = "",MODE.MATCH(Todos!$C$2:$C$4029),Todos!$C87)</f>
        <v>F</v>
      </c>
    </row>
    <row r="88" spans="1:24" x14ac:dyDescent="0.35">
      <c r="A88" s="6">
        <v>148911</v>
      </c>
      <c r="B88" s="7" t="s">
        <v>25</v>
      </c>
      <c r="C88" s="7" t="s">
        <v>17</v>
      </c>
      <c r="D88" s="7">
        <v>1953</v>
      </c>
      <c r="E88" s="7">
        <v>454</v>
      </c>
      <c r="F88" s="7">
        <v>564</v>
      </c>
      <c r="G88" s="7">
        <v>47</v>
      </c>
      <c r="H88" s="7">
        <v>21667</v>
      </c>
      <c r="I88" s="7">
        <v>11</v>
      </c>
      <c r="J88" s="7">
        <v>47</v>
      </c>
      <c r="K88" s="7">
        <v>526</v>
      </c>
      <c r="L88" s="7">
        <v>478</v>
      </c>
      <c r="M88" s="7">
        <v>15.5</v>
      </c>
      <c r="N88" s="7">
        <f>VLOOKUP(Todos!$A88,vlookup_table[#All],2,FALSE)</f>
        <v>28</v>
      </c>
      <c r="O88" s="7" t="str">
        <f>VLOOKUP(Todos!$A88,vlookup_table[#All],3,FALSE)</f>
        <v>CA</v>
      </c>
      <c r="P88" s="7">
        <f>VLOOKUP(Todos!$A88,vlookup_table[#All],4,FALSE)</f>
        <v>7201</v>
      </c>
      <c r="Q88" s="9" t="str">
        <f>VLOOKUP(Todos!$A88,vlookup_table[#All],5,FALSE)</f>
        <v>C2</v>
      </c>
      <c r="R88" s="9" t="str">
        <f>VLOOKUP(Todos!$A88,vlookup_table[#All],6,FALSE)</f>
        <v>F</v>
      </c>
      <c r="S88" s="9">
        <f>VLOOKUP(Todos!$A88,vlookup_table[#All],7,FALSE)</f>
        <v>10</v>
      </c>
      <c r="T88" s="9">
        <f>ROUND((9706-Todos!$P88)/100, 0)</f>
        <v>25</v>
      </c>
      <c r="U88" s="9" t="str" cm="1">
        <f t="array" ref="U88">_xlfn.IFS(
    ISNUMBER(SEARCH("C", Q88)), "Ciudad",
    ISNUMBER(SEARCH("T", Q88)), "Pueblo",
    ISNUMBER(SEARCH("R", Q88)), "Rural",
    ISNUMBER(SEARCH("S", Q88)), "Suburbano",
    ISNUMBER(SEARCH("U", Q88)), "Urbano"
)</f>
        <v>Ciudad</v>
      </c>
      <c r="V88" s="24" t="str" cm="1">
        <f t="array" ref="V88">_xlfn.LET(
    _xlpm.txt, _xlfn.TEXTJOIN("", TRUE, IF(ISNUMBER(--MID(Todos!$H88, _xlfn.SEQUENCE(LEN(Todos!$H88)), 1)), MID(Todos!$H88, _xlfn.SEQUENCE(LEN(Todos!$H88)), 1), "")),
    IF(ISNUMBER(--RIGHT(_xlpm.txt,1)), _xlpm.txt, LEFT(_xlpm.txt, LEN(_xlpm.txt)-1))
)</f>
        <v>21667</v>
      </c>
      <c r="W88" s="9" t="str">
        <f>UPPER(LEFT(Todos!$B88,2))</f>
        <v>CA</v>
      </c>
      <c r="X88" s="10" t="str" cm="1">
        <f t="array" ref="X88">+IF(Todos!$C88 = "",MODE.MATCH(Todos!$C$2:$C$4029),Todos!$C88)</f>
        <v>F</v>
      </c>
    </row>
    <row r="89" spans="1:24" x14ac:dyDescent="0.35">
      <c r="A89" s="11">
        <v>52990</v>
      </c>
      <c r="B89" s="12" t="s">
        <v>54</v>
      </c>
      <c r="C89" s="12" t="s">
        <v>14</v>
      </c>
      <c r="D89" s="12">
        <v>927</v>
      </c>
      <c r="E89" s="12">
        <v>299</v>
      </c>
      <c r="F89" s="12">
        <v>410</v>
      </c>
      <c r="G89" s="12">
        <v>1</v>
      </c>
      <c r="H89" s="12">
        <v>14428</v>
      </c>
      <c r="I89" s="12">
        <v>1</v>
      </c>
      <c r="J89" s="12">
        <v>56</v>
      </c>
      <c r="K89" s="12">
        <v>322</v>
      </c>
      <c r="L89" s="12">
        <v>372</v>
      </c>
      <c r="M89" s="12">
        <v>5</v>
      </c>
      <c r="N89" s="12">
        <f>VLOOKUP(Todos!$A89,vlookup_table[#All],2,FALSE)</f>
        <v>1002</v>
      </c>
      <c r="O89" s="12" t="str">
        <f>VLOOKUP(Todos!$A89,vlookup_table[#All],3,FALSE)</f>
        <v>TN</v>
      </c>
      <c r="P89" s="12">
        <f>VLOOKUP(Todos!$A89,vlookup_table[#All],4,FALSE)</f>
        <v>3801</v>
      </c>
      <c r="Q89" s="14" t="str">
        <f>VLOOKUP(Todos!$A89,vlookup_table[#All],5,FALSE)</f>
        <v>T2</v>
      </c>
      <c r="R89" s="14" t="str">
        <f>VLOOKUP(Todos!$A89,vlookup_table[#All],6,FALSE)</f>
        <v>M</v>
      </c>
      <c r="S89" s="14">
        <f>VLOOKUP(Todos!$A89,vlookup_table[#All],7,FALSE)</f>
        <v>26</v>
      </c>
      <c r="T89" s="14">
        <f>ROUND((9706-Todos!$P89)/100, 0)</f>
        <v>59</v>
      </c>
      <c r="U89" s="14" t="str" cm="1">
        <f t="array" ref="U89">_xlfn.IFS(
    ISNUMBER(SEARCH("C", Q89)), "Ciudad",
    ISNUMBER(SEARCH("T", Q89)), "Pueblo",
    ISNUMBER(SEARCH("R", Q89)), "Rural",
    ISNUMBER(SEARCH("S", Q89)), "Suburbano",
    ISNUMBER(SEARCH("U", Q89)), "Urbano"
)</f>
        <v>Pueblo</v>
      </c>
      <c r="V89" s="25" t="str" cm="1">
        <f t="array" ref="V89">_xlfn.LET(
    _xlpm.txt, _xlfn.TEXTJOIN("", TRUE, IF(ISNUMBER(--MID(Todos!$H89, _xlfn.SEQUENCE(LEN(Todos!$H89)), 1)), MID(Todos!$H89, _xlfn.SEQUENCE(LEN(Todos!$H89)), 1), "")),
    IF(ISNUMBER(--RIGHT(_xlpm.txt,1)), _xlpm.txt, LEFT(_xlpm.txt, LEN(_xlpm.txt)-1))
)</f>
        <v>14428</v>
      </c>
      <c r="W89" s="14" t="str">
        <f>UPPER(LEFT(Todos!$B89,2))</f>
        <v>TN</v>
      </c>
      <c r="X89" s="15" t="str" cm="1">
        <f t="array" ref="X89">+IF(Todos!$C89 = "",MODE.MATCH(Todos!$C$2:$C$4029),Todos!$C89)</f>
        <v>M</v>
      </c>
    </row>
    <row r="90" spans="1:24" x14ac:dyDescent="0.35">
      <c r="A90" s="6">
        <v>148022</v>
      </c>
      <c r="B90" s="7" t="s">
        <v>25</v>
      </c>
      <c r="C90" s="7" t="s">
        <v>17</v>
      </c>
      <c r="D90" s="7">
        <v>2098</v>
      </c>
      <c r="E90" s="7">
        <v>305</v>
      </c>
      <c r="F90" s="7">
        <v>368</v>
      </c>
      <c r="G90" s="7">
        <v>56</v>
      </c>
      <c r="H90" s="7">
        <v>13564</v>
      </c>
      <c r="I90" s="7">
        <v>56</v>
      </c>
      <c r="J90" s="7">
        <v>25</v>
      </c>
      <c r="K90" s="7">
        <v>311</v>
      </c>
      <c r="L90" s="7">
        <v>352</v>
      </c>
      <c r="M90" s="7">
        <v>6.076923077</v>
      </c>
      <c r="N90" s="7">
        <f>VLOOKUP(Todos!$A90,vlookup_table[#All],2,FALSE)</f>
        <v>0</v>
      </c>
      <c r="O90" s="7" t="str">
        <f>VLOOKUP(Todos!$A90,vlookup_table[#All],3,FALSE)</f>
        <v>CA</v>
      </c>
      <c r="P90" s="7">
        <f>VLOOKUP(Todos!$A90,vlookup_table[#All],4,FALSE)</f>
        <v>4608</v>
      </c>
      <c r="Q90" s="9" t="str">
        <f>VLOOKUP(Todos!$A90,vlookup_table[#All],5,FALSE)</f>
        <v>U2</v>
      </c>
      <c r="R90" s="9" t="str">
        <f>VLOOKUP(Todos!$A90,vlookup_table[#All],6,FALSE)</f>
        <v>F</v>
      </c>
      <c r="S90" s="9">
        <f>VLOOKUP(Todos!$A90,vlookup_table[#All],7,FALSE)</f>
        <v>10</v>
      </c>
      <c r="T90" s="9">
        <f>ROUND((9706-Todos!$P90)/100, 0)</f>
        <v>51</v>
      </c>
      <c r="U90" s="9" t="str" cm="1">
        <f t="array" ref="U90">_xlfn.IFS(
    ISNUMBER(SEARCH("C", Q90)), "Ciudad",
    ISNUMBER(SEARCH("T", Q90)), "Pueblo",
    ISNUMBER(SEARCH("R", Q90)), "Rural",
    ISNUMBER(SEARCH("S", Q90)), "Suburbano",
    ISNUMBER(SEARCH("U", Q90)), "Urbano"
)</f>
        <v>Urbano</v>
      </c>
      <c r="V90" s="24" t="str" cm="1">
        <f t="array" ref="V90">_xlfn.LET(
    _xlpm.txt, _xlfn.TEXTJOIN("", TRUE, IF(ISNUMBER(--MID(Todos!$H90, _xlfn.SEQUENCE(LEN(Todos!$H90)), 1)), MID(Todos!$H90, _xlfn.SEQUENCE(LEN(Todos!$H90)), 1), "")),
    IF(ISNUMBER(--RIGHT(_xlpm.txt,1)), _xlpm.txt, LEFT(_xlpm.txt, LEN(_xlpm.txt)-1))
)</f>
        <v>13564</v>
      </c>
      <c r="W90" s="9" t="str">
        <f>UPPER(LEFT(Todos!$B90,2))</f>
        <v>CA</v>
      </c>
      <c r="X90" s="10" t="str" cm="1">
        <f t="array" ref="X90">+IF(Todos!$C90 = "",MODE.MATCH(Todos!$C$2:$C$4029),Todos!$C90)</f>
        <v>F</v>
      </c>
    </row>
    <row r="91" spans="1:24" x14ac:dyDescent="0.35">
      <c r="A91" s="11">
        <v>147406</v>
      </c>
      <c r="B91" s="12" t="s">
        <v>25</v>
      </c>
      <c r="C91" s="12" t="s">
        <v>14</v>
      </c>
      <c r="D91" s="12">
        <v>5209</v>
      </c>
      <c r="E91" s="12">
        <v>1054</v>
      </c>
      <c r="F91" s="12">
        <v>1128</v>
      </c>
      <c r="G91" s="12">
        <v>99</v>
      </c>
      <c r="H91" s="12">
        <v>52654</v>
      </c>
      <c r="I91" s="12">
        <v>7</v>
      </c>
      <c r="J91" s="12">
        <v>47</v>
      </c>
      <c r="K91" s="12">
        <v>1220</v>
      </c>
      <c r="L91" s="12">
        <v>1058</v>
      </c>
      <c r="M91" s="12">
        <v>30.941176469999998</v>
      </c>
      <c r="N91" s="12">
        <f>VLOOKUP(Todos!$A91,vlookup_table[#All],2,FALSE)</f>
        <v>1002</v>
      </c>
      <c r="O91" s="12" t="str">
        <f>VLOOKUP(Todos!$A91,vlookup_table[#All],3,FALSE)</f>
        <v>CA</v>
      </c>
      <c r="P91" s="12">
        <f>VLOOKUP(Todos!$A91,vlookup_table[#All],4,FALSE)</f>
        <v>2801</v>
      </c>
      <c r="Q91" s="14" t="str">
        <f>VLOOKUP(Todos!$A91,vlookup_table[#All],5,FALSE)</f>
        <v>U1</v>
      </c>
      <c r="R91" s="14" t="str">
        <f>VLOOKUP(Todos!$A91,vlookup_table[#All],6,FALSE)</f>
        <v>M</v>
      </c>
      <c r="S91" s="14">
        <f>VLOOKUP(Todos!$A91,vlookup_table[#All],7,FALSE)</f>
        <v>38</v>
      </c>
      <c r="T91" s="14">
        <f>ROUND((9706-Todos!$P91)/100, 0)</f>
        <v>69</v>
      </c>
      <c r="U91" s="14" t="str" cm="1">
        <f t="array" ref="U91">_xlfn.IFS(
    ISNUMBER(SEARCH("C", Q91)), "Ciudad",
    ISNUMBER(SEARCH("T", Q91)), "Pueblo",
    ISNUMBER(SEARCH("R", Q91)), "Rural",
    ISNUMBER(SEARCH("S", Q91)), "Suburbano",
    ISNUMBER(SEARCH("U", Q91)), "Urbano"
)</f>
        <v>Urbano</v>
      </c>
      <c r="V91" s="25" t="str" cm="1">
        <f t="array" ref="V91">_xlfn.LET(
    _xlpm.txt, _xlfn.TEXTJOIN("", TRUE, IF(ISNUMBER(--MID(Todos!$H91, _xlfn.SEQUENCE(LEN(Todos!$H91)), 1)), MID(Todos!$H91, _xlfn.SEQUENCE(LEN(Todos!$H91)), 1), "")),
    IF(ISNUMBER(--RIGHT(_xlpm.txt,1)), _xlpm.txt, LEFT(_xlpm.txt, LEN(_xlpm.txt)-1))
)</f>
        <v>52654</v>
      </c>
      <c r="W91" s="14" t="str">
        <f>UPPER(LEFT(Todos!$B91,2))</f>
        <v>CA</v>
      </c>
      <c r="X91" s="15" t="str" cm="1">
        <f t="array" ref="X91">+IF(Todos!$C91 = "",MODE.MATCH(Todos!$C$2:$C$4029),Todos!$C91)</f>
        <v>M</v>
      </c>
    </row>
    <row r="92" spans="1:24" x14ac:dyDescent="0.35">
      <c r="A92" s="6">
        <v>103468</v>
      </c>
      <c r="B92" s="7" t="s">
        <v>37</v>
      </c>
      <c r="C92" s="7" t="s">
        <v>17</v>
      </c>
      <c r="D92" s="7">
        <v>476</v>
      </c>
      <c r="E92" s="7">
        <v>219</v>
      </c>
      <c r="F92" s="7">
        <v>319</v>
      </c>
      <c r="G92" s="7">
        <v>0</v>
      </c>
      <c r="H92" s="7">
        <v>10966</v>
      </c>
      <c r="I92" s="7">
        <v>1</v>
      </c>
      <c r="J92" s="7">
        <v>74</v>
      </c>
      <c r="K92" s="7">
        <v>280</v>
      </c>
      <c r="L92" s="7">
        <v>272</v>
      </c>
      <c r="M92" s="7">
        <v>7.1</v>
      </c>
      <c r="N92" s="7">
        <f>VLOOKUP(Todos!$A92,vlookup_table[#All],2,FALSE)</f>
        <v>0</v>
      </c>
      <c r="O92" s="7" t="str">
        <f>VLOOKUP(Todos!$A92,vlookup_table[#All],3,FALSE)</f>
        <v>MO</v>
      </c>
      <c r="P92" s="7">
        <f>VLOOKUP(Todos!$A92,vlookup_table[#All],4,FALSE)</f>
        <v>4103</v>
      </c>
      <c r="Q92" s="9" t="str">
        <f>VLOOKUP(Todos!$A92,vlookup_table[#All],5,FALSE)</f>
        <v>T2</v>
      </c>
      <c r="R92" s="9" t="str">
        <f>VLOOKUP(Todos!$A92,vlookup_table[#All],6,FALSE)</f>
        <v>F</v>
      </c>
      <c r="S92" s="9">
        <f>VLOOKUP(Todos!$A92,vlookup_table[#All],7,FALSE)</f>
        <v>15</v>
      </c>
      <c r="T92" s="9">
        <f>ROUND((9706-Todos!$P92)/100, 0)</f>
        <v>56</v>
      </c>
      <c r="U92" s="9" t="str" cm="1">
        <f t="array" ref="U92">_xlfn.IFS(
    ISNUMBER(SEARCH("C", Q92)), "Ciudad",
    ISNUMBER(SEARCH("T", Q92)), "Pueblo",
    ISNUMBER(SEARCH("R", Q92)), "Rural",
    ISNUMBER(SEARCH("S", Q92)), "Suburbano",
    ISNUMBER(SEARCH("U", Q92)), "Urbano"
)</f>
        <v>Pueblo</v>
      </c>
      <c r="V92" s="24" t="str" cm="1">
        <f t="array" ref="V92">_xlfn.LET(
    _xlpm.txt, _xlfn.TEXTJOIN("", TRUE, IF(ISNUMBER(--MID(Todos!$H92, _xlfn.SEQUENCE(LEN(Todos!$H92)), 1)), MID(Todos!$H92, _xlfn.SEQUENCE(LEN(Todos!$H92)), 1), "")),
    IF(ISNUMBER(--RIGHT(_xlpm.txt,1)), _xlpm.txt, LEFT(_xlpm.txt, LEN(_xlpm.txt)-1))
)</f>
        <v>10966</v>
      </c>
      <c r="W92" s="9" t="str">
        <f>UPPER(LEFT(Todos!$B92,2))</f>
        <v>MO</v>
      </c>
      <c r="X92" s="10" t="str" cm="1">
        <f t="array" ref="X92">+IF(Todos!$C92 = "",MODE.MATCH(Todos!$C$2:$C$4029),Todos!$C92)</f>
        <v>F</v>
      </c>
    </row>
    <row r="93" spans="1:24" x14ac:dyDescent="0.35">
      <c r="A93" s="11">
        <v>84100</v>
      </c>
      <c r="B93" s="12" t="s">
        <v>57</v>
      </c>
      <c r="C93" s="12" t="s">
        <v>14</v>
      </c>
      <c r="D93" s="12">
        <v>1515</v>
      </c>
      <c r="E93" s="12">
        <v>648</v>
      </c>
      <c r="F93" s="12">
        <v>781</v>
      </c>
      <c r="G93" s="12">
        <v>17</v>
      </c>
      <c r="H93" s="12">
        <v>25787</v>
      </c>
      <c r="I93" s="12">
        <v>6</v>
      </c>
      <c r="J93" s="12">
        <v>63</v>
      </c>
      <c r="K93" s="12">
        <v>684</v>
      </c>
      <c r="L93" s="12">
        <v>717</v>
      </c>
      <c r="M93" s="12">
        <v>14</v>
      </c>
      <c r="N93" s="12">
        <f>VLOOKUP(Todos!$A93,vlookup_table[#All],2,FALSE)</f>
        <v>72</v>
      </c>
      <c r="O93" s="12" t="str">
        <f>VLOOKUP(Todos!$A93,vlookup_table[#All],3,FALSE)</f>
        <v>MN</v>
      </c>
      <c r="P93" s="12">
        <f>VLOOKUP(Todos!$A93,vlookup_table[#All],4,FALSE)</f>
        <v>3201</v>
      </c>
      <c r="Q93" s="14" t="str">
        <f>VLOOKUP(Todos!$A93,vlookup_table[#All],5,FALSE)</f>
        <v>S1</v>
      </c>
      <c r="R93" s="14" t="str">
        <f>VLOOKUP(Todos!$A93,vlookup_table[#All],6,FALSE)</f>
        <v>M</v>
      </c>
      <c r="S93" s="14">
        <f>VLOOKUP(Todos!$A93,vlookup_table[#All],7,FALSE)</f>
        <v>14</v>
      </c>
      <c r="T93" s="14">
        <f>ROUND((9706-Todos!$P93)/100, 0)</f>
        <v>65</v>
      </c>
      <c r="U93" s="14" t="str" cm="1">
        <f t="array" ref="U93">_xlfn.IFS(
    ISNUMBER(SEARCH("C", Q93)), "Ciudad",
    ISNUMBER(SEARCH("T", Q93)), "Pueblo",
    ISNUMBER(SEARCH("R", Q93)), "Rural",
    ISNUMBER(SEARCH("S", Q93)), "Suburbano",
    ISNUMBER(SEARCH("U", Q93)), "Urbano"
)</f>
        <v>Suburbano</v>
      </c>
      <c r="V93" s="25" t="str" cm="1">
        <f t="array" ref="V93">_xlfn.LET(
    _xlpm.txt, _xlfn.TEXTJOIN("", TRUE, IF(ISNUMBER(--MID(Todos!$H93, _xlfn.SEQUENCE(LEN(Todos!$H93)), 1)), MID(Todos!$H93, _xlfn.SEQUENCE(LEN(Todos!$H93)), 1), "")),
    IF(ISNUMBER(--RIGHT(_xlpm.txt,1)), _xlpm.txt, LEFT(_xlpm.txt, LEN(_xlpm.txt)-1))
)</f>
        <v>25787</v>
      </c>
      <c r="W93" s="14" t="str">
        <f>UPPER(LEFT(Todos!$B93,2))</f>
        <v>MN</v>
      </c>
      <c r="X93" s="15" t="str" cm="1">
        <f t="array" ref="X93">+IF(Todos!$C93 = "",MODE.MATCH(Todos!$C$2:$C$4029),Todos!$C93)</f>
        <v>M</v>
      </c>
    </row>
    <row r="94" spans="1:24" x14ac:dyDescent="0.35">
      <c r="A94" s="6">
        <v>137548</v>
      </c>
      <c r="B94" s="7" t="s">
        <v>56</v>
      </c>
      <c r="C94" s="7" t="s">
        <v>14</v>
      </c>
      <c r="D94" s="7">
        <v>2158</v>
      </c>
      <c r="E94" s="7">
        <v>411</v>
      </c>
      <c r="F94" s="7">
        <v>640</v>
      </c>
      <c r="G94" s="7">
        <v>54</v>
      </c>
      <c r="H94" s="7">
        <v>33235</v>
      </c>
      <c r="I94" s="7">
        <v>7</v>
      </c>
      <c r="J94" s="7">
        <v>12</v>
      </c>
      <c r="K94" s="7">
        <v>516</v>
      </c>
      <c r="L94" s="7">
        <v>535</v>
      </c>
      <c r="M94" s="7">
        <v>7.9333333330000002</v>
      </c>
      <c r="N94" s="7">
        <f>VLOOKUP(Todos!$A94,vlookup_table[#All],2,FALSE)</f>
        <v>0</v>
      </c>
      <c r="O94" s="7" t="str">
        <f>VLOOKUP(Todos!$A94,vlookup_table[#All],3,FALSE)</f>
        <v>AZ</v>
      </c>
      <c r="P94" s="7">
        <f>VLOOKUP(Todos!$A94,vlookup_table[#All],4,FALSE)</f>
        <v>2009</v>
      </c>
      <c r="Q94" s="9" t="str">
        <f>VLOOKUP(Todos!$A94,vlookup_table[#All],5,FALSE)</f>
        <v>C1</v>
      </c>
      <c r="R94" s="9" t="str">
        <f>VLOOKUP(Todos!$A94,vlookup_table[#All],6,FALSE)</f>
        <v>M</v>
      </c>
      <c r="S94" s="9">
        <f>VLOOKUP(Todos!$A94,vlookup_table[#All],7,FALSE)</f>
        <v>9</v>
      </c>
      <c r="T94" s="9">
        <f>ROUND((9706-Todos!$P94)/100, 0)</f>
        <v>77</v>
      </c>
      <c r="U94" s="9" t="str" cm="1">
        <f t="array" ref="U94">_xlfn.IFS(
    ISNUMBER(SEARCH("C", Q94)), "Ciudad",
    ISNUMBER(SEARCH("T", Q94)), "Pueblo",
    ISNUMBER(SEARCH("R", Q94)), "Rural",
    ISNUMBER(SEARCH("S", Q94)), "Suburbano",
    ISNUMBER(SEARCH("U", Q94)), "Urbano"
)</f>
        <v>Ciudad</v>
      </c>
      <c r="V94" s="24" t="str" cm="1">
        <f t="array" ref="V94">_xlfn.LET(
    _xlpm.txt, _xlfn.TEXTJOIN("", TRUE, IF(ISNUMBER(--MID(Todos!$H94, _xlfn.SEQUENCE(LEN(Todos!$H94)), 1)), MID(Todos!$H94, _xlfn.SEQUENCE(LEN(Todos!$H94)), 1), "")),
    IF(ISNUMBER(--RIGHT(_xlpm.txt,1)), _xlpm.txt, LEFT(_xlpm.txt, LEN(_xlpm.txt)-1))
)</f>
        <v>33235</v>
      </c>
      <c r="W94" s="9" t="str">
        <f>UPPER(LEFT(Todos!$B94,2))</f>
        <v>AZ</v>
      </c>
      <c r="X94" s="10" t="str" cm="1">
        <f t="array" ref="X94">+IF(Todos!$C94 = "",MODE.MATCH(Todos!$C$2:$C$4029),Todos!$C94)</f>
        <v>M</v>
      </c>
    </row>
    <row r="95" spans="1:24" x14ac:dyDescent="0.35">
      <c r="A95" s="11">
        <v>6932</v>
      </c>
      <c r="B95" s="12" t="s">
        <v>37</v>
      </c>
      <c r="C95" s="12" t="s">
        <v>14</v>
      </c>
      <c r="D95" s="12">
        <v>1110</v>
      </c>
      <c r="E95" s="12">
        <v>460</v>
      </c>
      <c r="F95" s="12">
        <v>624</v>
      </c>
      <c r="G95" s="12">
        <v>5</v>
      </c>
      <c r="H95" s="12">
        <v>21875</v>
      </c>
      <c r="I95" s="12">
        <v>2</v>
      </c>
      <c r="J95" s="12">
        <v>58</v>
      </c>
      <c r="K95" s="12">
        <v>544</v>
      </c>
      <c r="L95" s="12">
        <v>538</v>
      </c>
      <c r="M95" s="12">
        <v>7.2647058820000003</v>
      </c>
      <c r="N95" s="12">
        <f>VLOOKUP(Todos!$A95,vlookup_table[#All],2,FALSE)</f>
        <v>1</v>
      </c>
      <c r="O95" s="12" t="str">
        <f>VLOOKUP(Todos!$A95,vlookup_table[#All],3,FALSE)</f>
        <v>MO</v>
      </c>
      <c r="P95" s="12">
        <f>VLOOKUP(Todos!$A95,vlookup_table[#All],4,FALSE)</f>
        <v>1708</v>
      </c>
      <c r="Q95" s="14" t="str">
        <f>VLOOKUP(Todos!$A95,vlookup_table[#All],5,FALSE)</f>
        <v>S1</v>
      </c>
      <c r="R95" s="14" t="str">
        <f>VLOOKUP(Todos!$A95,vlookup_table[#All],6,FALSE)</f>
        <v>M</v>
      </c>
      <c r="S95" s="14">
        <f>VLOOKUP(Todos!$A95,vlookup_table[#All],7,FALSE)</f>
        <v>10</v>
      </c>
      <c r="T95" s="14">
        <f>ROUND((9706-Todos!$P95)/100, 0)</f>
        <v>80</v>
      </c>
      <c r="U95" s="14" t="str" cm="1">
        <f t="array" ref="U95">_xlfn.IFS(
    ISNUMBER(SEARCH("C", Q95)), "Ciudad",
    ISNUMBER(SEARCH("T", Q95)), "Pueblo",
    ISNUMBER(SEARCH("R", Q95)), "Rural",
    ISNUMBER(SEARCH("S", Q95)), "Suburbano",
    ISNUMBER(SEARCH("U", Q95)), "Urbano"
)</f>
        <v>Suburbano</v>
      </c>
      <c r="V95" s="25" t="str" cm="1">
        <f t="array" ref="V95">_xlfn.LET(
    _xlpm.txt, _xlfn.TEXTJOIN("", TRUE, IF(ISNUMBER(--MID(Todos!$H95, _xlfn.SEQUENCE(LEN(Todos!$H95)), 1)), MID(Todos!$H95, _xlfn.SEQUENCE(LEN(Todos!$H95)), 1), "")),
    IF(ISNUMBER(--RIGHT(_xlpm.txt,1)), _xlpm.txt, LEFT(_xlpm.txt, LEN(_xlpm.txt)-1))
)</f>
        <v>21875</v>
      </c>
      <c r="W95" s="14" t="str">
        <f>UPPER(LEFT(Todos!$B95,2))</f>
        <v>MO</v>
      </c>
      <c r="X95" s="15" t="str" cm="1">
        <f t="array" ref="X95">+IF(Todos!$C95 = "",MODE.MATCH(Todos!$C$2:$C$4029),Todos!$C95)</f>
        <v>M</v>
      </c>
    </row>
    <row r="96" spans="1:24" x14ac:dyDescent="0.35">
      <c r="A96" s="6">
        <v>37118</v>
      </c>
      <c r="B96" s="7" t="s">
        <v>13</v>
      </c>
      <c r="C96" s="7"/>
      <c r="D96" s="7">
        <v>581</v>
      </c>
      <c r="E96" s="7">
        <v>349</v>
      </c>
      <c r="F96" s="7">
        <v>373</v>
      </c>
      <c r="G96" s="7">
        <v>0</v>
      </c>
      <c r="H96" s="7">
        <v>9667</v>
      </c>
      <c r="I96" s="7">
        <v>19</v>
      </c>
      <c r="J96" s="7">
        <v>53</v>
      </c>
      <c r="K96" s="7">
        <v>361</v>
      </c>
      <c r="L96" s="7">
        <v>359</v>
      </c>
      <c r="M96" s="7">
        <v>9.8571428569999995</v>
      </c>
      <c r="N96" s="7">
        <f>VLOOKUP(Todos!$A96,vlookup_table[#All],2,FALSE)</f>
        <v>0</v>
      </c>
      <c r="O96" s="7" t="str">
        <f>VLOOKUP(Todos!$A96,vlookup_table[#All],3,FALSE)</f>
        <v>FL</v>
      </c>
      <c r="P96" s="7">
        <f>VLOOKUP(Todos!$A96,vlookup_table[#All],4,FALSE)</f>
        <v>2607</v>
      </c>
      <c r="Q96" s="9" t="str">
        <f>VLOOKUP(Todos!$A96,vlookup_table[#All],5,FALSE)</f>
        <v>S2</v>
      </c>
      <c r="R96" s="9" t="str">
        <f>VLOOKUP(Todos!$A96,vlookup_table[#All],6,FALSE)</f>
        <v/>
      </c>
      <c r="S96" s="9">
        <f>VLOOKUP(Todos!$A96,vlookup_table[#All],7,FALSE)</f>
        <v>15</v>
      </c>
      <c r="T96" s="9">
        <f>ROUND((9706-Todos!$P96)/100, 0)</f>
        <v>71</v>
      </c>
      <c r="U96" s="9" t="str" cm="1">
        <f t="array" ref="U96">_xlfn.IFS(
    ISNUMBER(SEARCH("C", Q96)), "Ciudad",
    ISNUMBER(SEARCH("T", Q96)), "Pueblo",
    ISNUMBER(SEARCH("R", Q96)), "Rural",
    ISNUMBER(SEARCH("S", Q96)), "Suburbano",
    ISNUMBER(SEARCH("U", Q96)), "Urbano"
)</f>
        <v>Suburbano</v>
      </c>
      <c r="V96" s="24" t="str" cm="1">
        <f t="array" ref="V96">_xlfn.LET(
    _xlpm.txt, _xlfn.TEXTJOIN("", TRUE, IF(ISNUMBER(--MID(Todos!$H96, _xlfn.SEQUENCE(LEN(Todos!$H96)), 1)), MID(Todos!$H96, _xlfn.SEQUENCE(LEN(Todos!$H96)), 1), "")),
    IF(ISNUMBER(--RIGHT(_xlpm.txt,1)), _xlpm.txt, LEFT(_xlpm.txt, LEN(_xlpm.txt)-1))
)</f>
        <v>9667</v>
      </c>
      <c r="W96" s="9" t="str">
        <f>UPPER(LEFT(Todos!$B96,2))</f>
        <v>FL</v>
      </c>
      <c r="X96" s="10" t="e" cm="1">
        <f t="array" aca="1" ref="X96" ca="1">+IF(Todos!$C96 = "",MODE.MATCH(Todos!$C$2:$C$4029),Todos!$C96)</f>
        <v>#NAME?</v>
      </c>
    </row>
    <row r="97" spans="1:24" x14ac:dyDescent="0.35">
      <c r="A97" s="11">
        <v>109179</v>
      </c>
      <c r="B97" s="12" t="s">
        <v>50</v>
      </c>
      <c r="C97" s="12" t="s">
        <v>14</v>
      </c>
      <c r="D97" s="12">
        <v>563</v>
      </c>
      <c r="E97" s="12">
        <v>259</v>
      </c>
      <c r="F97" s="12">
        <v>342</v>
      </c>
      <c r="G97" s="12">
        <v>3</v>
      </c>
      <c r="H97" s="12">
        <v>10726</v>
      </c>
      <c r="I97" s="12">
        <v>1</v>
      </c>
      <c r="J97" s="12">
        <v>90</v>
      </c>
      <c r="K97" s="12">
        <v>301</v>
      </c>
      <c r="L97" s="12">
        <v>308</v>
      </c>
      <c r="M97" s="12">
        <v>10.18181818</v>
      </c>
      <c r="N97" s="12">
        <f>VLOOKUP(Todos!$A97,vlookup_table[#All],2,FALSE)</f>
        <v>0</v>
      </c>
      <c r="O97" s="12" t="str">
        <f>VLOOKUP(Todos!$A97,vlookup_table[#All],3,FALSE)</f>
        <v>LA</v>
      </c>
      <c r="P97" s="12">
        <f>VLOOKUP(Todos!$A97,vlookup_table[#All],4,FALSE)</f>
        <v>4201</v>
      </c>
      <c r="Q97" s="14" t="str">
        <f>VLOOKUP(Todos!$A97,vlookup_table[#All],5,FALSE)</f>
        <v>R2</v>
      </c>
      <c r="R97" s="14" t="str">
        <f>VLOOKUP(Todos!$A97,vlookup_table[#All],6,FALSE)</f>
        <v>M</v>
      </c>
      <c r="S97" s="14">
        <f>VLOOKUP(Todos!$A97,vlookup_table[#All],7,FALSE)</f>
        <v>14</v>
      </c>
      <c r="T97" s="14">
        <f>ROUND((9706-Todos!$P97)/100, 0)</f>
        <v>55</v>
      </c>
      <c r="U97" s="14" t="str" cm="1">
        <f t="array" ref="U97">_xlfn.IFS(
    ISNUMBER(SEARCH("C", Q97)), "Ciudad",
    ISNUMBER(SEARCH("T", Q97)), "Pueblo",
    ISNUMBER(SEARCH("R", Q97)), "Rural",
    ISNUMBER(SEARCH("S", Q97)), "Suburbano",
    ISNUMBER(SEARCH("U", Q97)), "Urbano"
)</f>
        <v>Rural</v>
      </c>
      <c r="V97" s="25" t="str" cm="1">
        <f t="array" ref="V97">_xlfn.LET(
    _xlpm.txt, _xlfn.TEXTJOIN("", TRUE, IF(ISNUMBER(--MID(Todos!$H97, _xlfn.SEQUENCE(LEN(Todos!$H97)), 1)), MID(Todos!$H97, _xlfn.SEQUENCE(LEN(Todos!$H97)), 1), "")),
    IF(ISNUMBER(--RIGHT(_xlpm.txt,1)), _xlpm.txt, LEFT(_xlpm.txt, LEN(_xlpm.txt)-1))
)</f>
        <v>10726</v>
      </c>
      <c r="W97" s="14" t="str">
        <f>UPPER(LEFT(Todos!$B97,2))</f>
        <v>LA</v>
      </c>
      <c r="X97" s="15" t="str" cm="1">
        <f t="array" ref="X97">+IF(Todos!$C97 = "",MODE.MATCH(Todos!$C$2:$C$4029),Todos!$C97)</f>
        <v>M</v>
      </c>
    </row>
    <row r="98" spans="1:24" x14ac:dyDescent="0.35">
      <c r="A98" s="6">
        <v>140642</v>
      </c>
      <c r="B98" s="7" t="s">
        <v>55</v>
      </c>
      <c r="C98" s="7" t="s">
        <v>17</v>
      </c>
      <c r="D98" s="7">
        <v>740</v>
      </c>
      <c r="E98" s="7">
        <v>240</v>
      </c>
      <c r="F98" s="7">
        <v>324</v>
      </c>
      <c r="G98" s="7">
        <v>2</v>
      </c>
      <c r="H98" s="7">
        <v>10701</v>
      </c>
      <c r="I98" s="7">
        <v>9</v>
      </c>
      <c r="J98" s="7">
        <v>26</v>
      </c>
      <c r="K98" s="7">
        <v>288</v>
      </c>
      <c r="L98" s="7">
        <v>294</v>
      </c>
      <c r="M98" s="7">
        <v>5</v>
      </c>
      <c r="N98" s="7">
        <f>VLOOKUP(Todos!$A98,vlookup_table[#All],2,FALSE)</f>
        <v>2</v>
      </c>
      <c r="O98" s="7" t="str">
        <f>VLOOKUP(Todos!$A98,vlookup_table[#All],3,FALSE)</f>
        <v>NM</v>
      </c>
      <c r="P98" s="7">
        <f>VLOOKUP(Todos!$A98,vlookup_table[#All],4,FALSE)</f>
        <v>2710</v>
      </c>
      <c r="Q98" s="9" t="str">
        <f>VLOOKUP(Todos!$A98,vlookup_table[#All],5,FALSE)</f>
        <v>T2</v>
      </c>
      <c r="R98" s="9" t="str">
        <f>VLOOKUP(Todos!$A98,vlookup_table[#All],6,FALSE)</f>
        <v>F</v>
      </c>
      <c r="S98" s="9">
        <f>VLOOKUP(Todos!$A98,vlookup_table[#All],7,FALSE)</f>
        <v>5</v>
      </c>
      <c r="T98" s="9">
        <f>ROUND((9706-Todos!$P98)/100, 0)</f>
        <v>70</v>
      </c>
      <c r="U98" s="9" t="str" cm="1">
        <f t="array" ref="U98">_xlfn.IFS(
    ISNUMBER(SEARCH("C", Q98)), "Ciudad",
    ISNUMBER(SEARCH("T", Q98)), "Pueblo",
    ISNUMBER(SEARCH("R", Q98)), "Rural",
    ISNUMBER(SEARCH("S", Q98)), "Suburbano",
    ISNUMBER(SEARCH("U", Q98)), "Urbano"
)</f>
        <v>Pueblo</v>
      </c>
      <c r="V98" s="24" t="str" cm="1">
        <f t="array" ref="V98">_xlfn.LET(
    _xlpm.txt, _xlfn.TEXTJOIN("", TRUE, IF(ISNUMBER(--MID(Todos!$H98, _xlfn.SEQUENCE(LEN(Todos!$H98)), 1)), MID(Todos!$H98, _xlfn.SEQUENCE(LEN(Todos!$H98)), 1), "")),
    IF(ISNUMBER(--RIGHT(_xlpm.txt,1)), _xlpm.txt, LEFT(_xlpm.txt, LEN(_xlpm.txt)-1))
)</f>
        <v>10701</v>
      </c>
      <c r="W98" s="9" t="str">
        <f>UPPER(LEFT(Todos!$B98,2))</f>
        <v>NM</v>
      </c>
      <c r="X98" s="10" t="str" cm="1">
        <f t="array" ref="X98">+IF(Todos!$C98 = "",MODE.MATCH(Todos!$C$2:$C$4029),Todos!$C98)</f>
        <v>F</v>
      </c>
    </row>
    <row r="99" spans="1:24" x14ac:dyDescent="0.35">
      <c r="A99" s="11">
        <v>77057</v>
      </c>
      <c r="B99" s="12" t="s">
        <v>48</v>
      </c>
      <c r="C99" s="12" t="s">
        <v>17</v>
      </c>
      <c r="D99" s="12">
        <v>516</v>
      </c>
      <c r="E99" s="12">
        <v>332</v>
      </c>
      <c r="F99" s="12">
        <v>379</v>
      </c>
      <c r="G99" s="12">
        <v>0</v>
      </c>
      <c r="H99" s="12">
        <v>13293</v>
      </c>
      <c r="I99" s="12">
        <v>2</v>
      </c>
      <c r="J99" s="12">
        <v>75</v>
      </c>
      <c r="K99" s="12">
        <v>378</v>
      </c>
      <c r="L99" s="12">
        <v>347</v>
      </c>
      <c r="M99" s="12">
        <v>12.33333333</v>
      </c>
      <c r="N99" s="12">
        <f>VLOOKUP(Todos!$A99,vlookup_table[#All],2,FALSE)</f>
        <v>0</v>
      </c>
      <c r="O99" s="12" t="str">
        <f>VLOOKUP(Todos!$A99,vlookup_table[#All],3,FALSE)</f>
        <v>IA</v>
      </c>
      <c r="P99" s="12">
        <f>VLOOKUP(Todos!$A99,vlookup_table[#All],4,FALSE)</f>
        <v>3601</v>
      </c>
      <c r="Q99" s="14" t="str">
        <f>VLOOKUP(Todos!$A99,vlookup_table[#All],5,FALSE)</f>
        <v>S2</v>
      </c>
      <c r="R99" s="14" t="str">
        <f>VLOOKUP(Todos!$A99,vlookup_table[#All],6,FALSE)</f>
        <v>F</v>
      </c>
      <c r="S99" s="14">
        <f>VLOOKUP(Todos!$A99,vlookup_table[#All],7,FALSE)</f>
        <v>15</v>
      </c>
      <c r="T99" s="14">
        <f>ROUND((9706-Todos!$P99)/100, 0)</f>
        <v>61</v>
      </c>
      <c r="U99" s="14" t="str" cm="1">
        <f t="array" ref="U99">_xlfn.IFS(
    ISNUMBER(SEARCH("C", Q99)), "Ciudad",
    ISNUMBER(SEARCH("T", Q99)), "Pueblo",
    ISNUMBER(SEARCH("R", Q99)), "Rural",
    ISNUMBER(SEARCH("S", Q99)), "Suburbano",
    ISNUMBER(SEARCH("U", Q99)), "Urbano"
)</f>
        <v>Suburbano</v>
      </c>
      <c r="V99" s="25" t="str" cm="1">
        <f t="array" ref="V99">_xlfn.LET(
    _xlpm.txt, _xlfn.TEXTJOIN("", TRUE, IF(ISNUMBER(--MID(Todos!$H99, _xlfn.SEQUENCE(LEN(Todos!$H99)), 1)), MID(Todos!$H99, _xlfn.SEQUENCE(LEN(Todos!$H99)), 1), "")),
    IF(ISNUMBER(--RIGHT(_xlpm.txt,1)), _xlpm.txt, LEFT(_xlpm.txt, LEN(_xlpm.txt)-1))
)</f>
        <v>13293</v>
      </c>
      <c r="W99" s="14" t="str">
        <f>UPPER(LEFT(Todos!$B99,2))</f>
        <v>IA</v>
      </c>
      <c r="X99" s="15" t="str" cm="1">
        <f t="array" ref="X99">+IF(Todos!$C99 = "",MODE.MATCH(Todos!$C$2:$C$4029),Todos!$C99)</f>
        <v>F</v>
      </c>
    </row>
    <row r="100" spans="1:24" x14ac:dyDescent="0.35">
      <c r="A100" s="6">
        <v>83131</v>
      </c>
      <c r="B100" s="7" t="s">
        <v>57</v>
      </c>
      <c r="C100" s="7" t="s">
        <v>14</v>
      </c>
      <c r="D100" s="7">
        <v>575</v>
      </c>
      <c r="E100" s="7">
        <v>249</v>
      </c>
      <c r="F100" s="7">
        <v>316</v>
      </c>
      <c r="G100" s="7">
        <v>0</v>
      </c>
      <c r="H100" s="7">
        <v>9843</v>
      </c>
      <c r="I100" s="7">
        <v>0</v>
      </c>
      <c r="J100" s="7">
        <v>86</v>
      </c>
      <c r="K100" s="7">
        <v>282</v>
      </c>
      <c r="L100" s="7">
        <v>290</v>
      </c>
      <c r="M100" s="7">
        <v>10</v>
      </c>
      <c r="N100" s="7">
        <f>VLOOKUP(Todos!$A100,vlookup_table[#All],2,FALSE)</f>
        <v>1</v>
      </c>
      <c r="O100" s="7" t="str">
        <f>VLOOKUP(Todos!$A100,vlookup_table[#All],3,FALSE)</f>
        <v>MN</v>
      </c>
      <c r="P100" s="7">
        <f>VLOOKUP(Todos!$A100,vlookup_table[#All],4,FALSE)</f>
        <v>0</v>
      </c>
      <c r="Q100" s="9" t="str">
        <f>VLOOKUP(Todos!$A100,vlookup_table[#All],5,FALSE)</f>
        <v>R2</v>
      </c>
      <c r="R100" s="9" t="str">
        <f>VLOOKUP(Todos!$A100,vlookup_table[#All],6,FALSE)</f>
        <v>M</v>
      </c>
      <c r="S100" s="9">
        <f>VLOOKUP(Todos!$A100,vlookup_table[#All],7,FALSE)</f>
        <v>20</v>
      </c>
      <c r="T100" s="9">
        <f>ROUND((9706-Todos!$P100)/100, 0)</f>
        <v>97</v>
      </c>
      <c r="U100" s="9" t="str" cm="1">
        <f t="array" ref="U100">_xlfn.IFS(
    ISNUMBER(SEARCH("C", Q100)), "Ciudad",
    ISNUMBER(SEARCH("T", Q100)), "Pueblo",
    ISNUMBER(SEARCH("R", Q100)), "Rural",
    ISNUMBER(SEARCH("S", Q100)), "Suburbano",
    ISNUMBER(SEARCH("U", Q100)), "Urbano"
)</f>
        <v>Rural</v>
      </c>
      <c r="V100" s="24" t="str" cm="1">
        <f t="array" ref="V100">_xlfn.LET(
    _xlpm.txt, _xlfn.TEXTJOIN("", TRUE, IF(ISNUMBER(--MID(Todos!$H100, _xlfn.SEQUENCE(LEN(Todos!$H100)), 1)), MID(Todos!$H100, _xlfn.SEQUENCE(LEN(Todos!$H100)), 1), "")),
    IF(ISNUMBER(--RIGHT(_xlpm.txt,1)), _xlpm.txt, LEFT(_xlpm.txt, LEN(_xlpm.txt)-1))
)</f>
        <v>9843</v>
      </c>
      <c r="W100" s="9" t="str">
        <f>UPPER(LEFT(Todos!$B100,2))</f>
        <v>MN</v>
      </c>
      <c r="X100" s="10" t="str" cm="1">
        <f t="array" ref="X100">+IF(Todos!$C100 = "",MODE.MATCH(Todos!$C$2:$C$4029),Todos!$C100)</f>
        <v>M</v>
      </c>
    </row>
    <row r="101" spans="1:24" x14ac:dyDescent="0.35">
      <c r="A101" s="11">
        <v>168078</v>
      </c>
      <c r="B101" s="12" t="s">
        <v>25</v>
      </c>
      <c r="C101" s="12" t="s">
        <v>14</v>
      </c>
      <c r="D101" s="12">
        <v>2357</v>
      </c>
      <c r="E101" s="12">
        <v>511</v>
      </c>
      <c r="F101" s="12">
        <v>609</v>
      </c>
      <c r="G101" s="12">
        <v>81</v>
      </c>
      <c r="H101" s="12">
        <v>23786</v>
      </c>
      <c r="I101" s="12">
        <v>26</v>
      </c>
      <c r="J101" s="12">
        <v>55</v>
      </c>
      <c r="K101" s="12">
        <v>540</v>
      </c>
      <c r="L101" s="12">
        <v>570</v>
      </c>
      <c r="M101" s="12">
        <v>13.66666667</v>
      </c>
      <c r="N101" s="12">
        <f>VLOOKUP(Todos!$A101,vlookup_table[#All],2,FALSE)</f>
        <v>1</v>
      </c>
      <c r="O101" s="12" t="str">
        <f>VLOOKUP(Todos!$A101,vlookup_table[#All],3,FALSE)</f>
        <v>CA</v>
      </c>
      <c r="P101" s="12">
        <f>VLOOKUP(Todos!$A101,vlookup_table[#All],4,FALSE)</f>
        <v>3501</v>
      </c>
      <c r="Q101" s="14" t="str">
        <f>VLOOKUP(Todos!$A101,vlookup_table[#All],5,FALSE)</f>
        <v>S1</v>
      </c>
      <c r="R101" s="14" t="str">
        <f>VLOOKUP(Todos!$A101,vlookup_table[#All],6,FALSE)</f>
        <v>M</v>
      </c>
      <c r="S101" s="14">
        <f>VLOOKUP(Todos!$A101,vlookup_table[#All],7,FALSE)</f>
        <v>19</v>
      </c>
      <c r="T101" s="14">
        <f>ROUND((9706-Todos!$P101)/100, 0)</f>
        <v>62</v>
      </c>
      <c r="U101" s="14" t="str" cm="1">
        <f t="array" ref="U101">_xlfn.IFS(
    ISNUMBER(SEARCH("C", Q101)), "Ciudad",
    ISNUMBER(SEARCH("T", Q101)), "Pueblo",
    ISNUMBER(SEARCH("R", Q101)), "Rural",
    ISNUMBER(SEARCH("S", Q101)), "Suburbano",
    ISNUMBER(SEARCH("U", Q101)), "Urbano"
)</f>
        <v>Suburbano</v>
      </c>
      <c r="V101" s="25" t="str" cm="1">
        <f t="array" ref="V101">_xlfn.LET(
    _xlpm.txt, _xlfn.TEXTJOIN("", TRUE, IF(ISNUMBER(--MID(Todos!$H101, _xlfn.SEQUENCE(LEN(Todos!$H101)), 1)), MID(Todos!$H101, _xlfn.SEQUENCE(LEN(Todos!$H101)), 1), "")),
    IF(ISNUMBER(--RIGHT(_xlpm.txt,1)), _xlpm.txt, LEFT(_xlpm.txt, LEN(_xlpm.txt)-1))
)</f>
        <v>23786</v>
      </c>
      <c r="W101" s="14" t="str">
        <f>UPPER(LEFT(Todos!$B101,2))</f>
        <v>CA</v>
      </c>
      <c r="X101" s="15" t="str" cm="1">
        <f t="array" ref="X101">+IF(Todos!$C101 = "",MODE.MATCH(Todos!$C$2:$C$4029),Todos!$C101)</f>
        <v>M</v>
      </c>
    </row>
    <row r="102" spans="1:24" x14ac:dyDescent="0.35">
      <c r="A102" s="6">
        <v>32975</v>
      </c>
      <c r="B102" s="7" t="s">
        <v>47</v>
      </c>
      <c r="C102" s="7" t="s">
        <v>14</v>
      </c>
      <c r="D102" s="7">
        <v>645</v>
      </c>
      <c r="E102" s="7">
        <v>304</v>
      </c>
      <c r="F102" s="7">
        <v>376</v>
      </c>
      <c r="G102" s="7">
        <v>0</v>
      </c>
      <c r="H102" s="7">
        <v>6826</v>
      </c>
      <c r="I102" s="7">
        <v>3</v>
      </c>
      <c r="J102" s="7">
        <v>15</v>
      </c>
      <c r="K102" s="7">
        <v>360</v>
      </c>
      <c r="L102" s="7">
        <v>306</v>
      </c>
      <c r="M102" s="7">
        <v>10.875</v>
      </c>
      <c r="N102" s="7">
        <f>VLOOKUP(Todos!$A102,vlookup_table[#All],2,FALSE)</f>
        <v>1</v>
      </c>
      <c r="O102" s="7" t="str">
        <f>VLOOKUP(Todos!$A102,vlookup_table[#All],3,FALSE)</f>
        <v>SC</v>
      </c>
      <c r="P102" s="7">
        <f>VLOOKUP(Todos!$A102,vlookup_table[#All],4,FALSE)</f>
        <v>5908</v>
      </c>
      <c r="Q102" s="9" t="str">
        <f>VLOOKUP(Todos!$A102,vlookup_table[#All],5,FALSE)</f>
        <v>S2</v>
      </c>
      <c r="R102" s="9" t="str">
        <f>VLOOKUP(Todos!$A102,vlookup_table[#All],6,FALSE)</f>
        <v>M</v>
      </c>
      <c r="S102" s="9">
        <f>VLOOKUP(Todos!$A102,vlookup_table[#All],7,FALSE)</f>
        <v>25</v>
      </c>
      <c r="T102" s="9">
        <f>ROUND((9706-Todos!$P102)/100, 0)</f>
        <v>38</v>
      </c>
      <c r="U102" s="9" t="str" cm="1">
        <f t="array" ref="U102">_xlfn.IFS(
    ISNUMBER(SEARCH("C", Q102)), "Ciudad",
    ISNUMBER(SEARCH("T", Q102)), "Pueblo",
    ISNUMBER(SEARCH("R", Q102)), "Rural",
    ISNUMBER(SEARCH("S", Q102)), "Suburbano",
    ISNUMBER(SEARCH("U", Q102)), "Urbano"
)</f>
        <v>Suburbano</v>
      </c>
      <c r="V102" s="24" t="str" cm="1">
        <f t="array" ref="V102">_xlfn.LET(
    _xlpm.txt, _xlfn.TEXTJOIN("", TRUE, IF(ISNUMBER(--MID(Todos!$H102, _xlfn.SEQUENCE(LEN(Todos!$H102)), 1)), MID(Todos!$H102, _xlfn.SEQUENCE(LEN(Todos!$H102)), 1), "")),
    IF(ISNUMBER(--RIGHT(_xlpm.txt,1)), _xlpm.txt, LEFT(_xlpm.txt, LEN(_xlpm.txt)-1))
)</f>
        <v>6826</v>
      </c>
      <c r="W102" s="9" t="str">
        <f>UPPER(LEFT(Todos!$B102,2))</f>
        <v>SC</v>
      </c>
      <c r="X102" s="10" t="str" cm="1">
        <f t="array" ref="X102">+IF(Todos!$C102 = "",MODE.MATCH(Todos!$C$2:$C$4029),Todos!$C102)</f>
        <v>M</v>
      </c>
    </row>
    <row r="103" spans="1:24" x14ac:dyDescent="0.35">
      <c r="A103" s="11">
        <v>37472</v>
      </c>
      <c r="B103" s="12" t="s">
        <v>13</v>
      </c>
      <c r="C103" s="12" t="s">
        <v>14</v>
      </c>
      <c r="D103" s="12">
        <v>825</v>
      </c>
      <c r="E103" s="12">
        <v>233</v>
      </c>
      <c r="F103" s="12">
        <v>301</v>
      </c>
      <c r="G103" s="12">
        <v>0</v>
      </c>
      <c r="H103" s="12">
        <v>9747</v>
      </c>
      <c r="I103" s="12">
        <v>63</v>
      </c>
      <c r="J103" s="12">
        <v>21</v>
      </c>
      <c r="K103" s="12">
        <v>239</v>
      </c>
      <c r="L103" s="12">
        <v>290</v>
      </c>
      <c r="M103" s="12">
        <v>20</v>
      </c>
      <c r="N103" s="12">
        <f>VLOOKUP(Todos!$A103,vlookup_table[#All],2,FALSE)</f>
        <v>1</v>
      </c>
      <c r="O103" s="12" t="str">
        <f>VLOOKUP(Todos!$A103,vlookup_table[#All],3,FALSE)</f>
        <v>FL</v>
      </c>
      <c r="P103" s="12">
        <f>VLOOKUP(Todos!$A103,vlookup_table[#All],4,FALSE)</f>
        <v>0</v>
      </c>
      <c r="Q103" s="14" t="str">
        <f>VLOOKUP(Todos!$A103,vlookup_table[#All],5,FALSE)</f>
        <v>C3</v>
      </c>
      <c r="R103" s="14" t="str">
        <f>VLOOKUP(Todos!$A103,vlookup_table[#All],6,FALSE)</f>
        <v>M</v>
      </c>
      <c r="S103" s="14">
        <f>VLOOKUP(Todos!$A103,vlookup_table[#All],7,FALSE)</f>
        <v>20</v>
      </c>
      <c r="T103" s="14">
        <f>ROUND((9706-Todos!$P103)/100, 0)</f>
        <v>97</v>
      </c>
      <c r="U103" s="14" t="str" cm="1">
        <f t="array" ref="U103">_xlfn.IFS(
    ISNUMBER(SEARCH("C", Q103)), "Ciudad",
    ISNUMBER(SEARCH("T", Q103)), "Pueblo",
    ISNUMBER(SEARCH("R", Q103)), "Rural",
    ISNUMBER(SEARCH("S", Q103)), "Suburbano",
    ISNUMBER(SEARCH("U", Q103)), "Urbano"
)</f>
        <v>Ciudad</v>
      </c>
      <c r="V103" s="25" t="str" cm="1">
        <f t="array" ref="V103">_xlfn.LET(
    _xlpm.txt, _xlfn.TEXTJOIN("", TRUE, IF(ISNUMBER(--MID(Todos!$H103, _xlfn.SEQUENCE(LEN(Todos!$H103)), 1)), MID(Todos!$H103, _xlfn.SEQUENCE(LEN(Todos!$H103)), 1), "")),
    IF(ISNUMBER(--RIGHT(_xlpm.txt,1)), _xlpm.txt, LEFT(_xlpm.txt, LEN(_xlpm.txt)-1))
)</f>
        <v>9747</v>
      </c>
      <c r="W103" s="14" t="str">
        <f>UPPER(LEFT(Todos!$B103,2))</f>
        <v>FL</v>
      </c>
      <c r="X103" s="15" t="str" cm="1">
        <f t="array" ref="X103">+IF(Todos!$C103 = "",MODE.MATCH(Todos!$C$2:$C$4029),Todos!$C103)</f>
        <v>M</v>
      </c>
    </row>
    <row r="104" spans="1:24" x14ac:dyDescent="0.35">
      <c r="A104" s="6">
        <v>63113</v>
      </c>
      <c r="B104" s="7" t="s">
        <v>34</v>
      </c>
      <c r="C104" s="7" t="s">
        <v>14</v>
      </c>
      <c r="D104" s="7">
        <v>531</v>
      </c>
      <c r="E104" s="7">
        <v>246</v>
      </c>
      <c r="F104" s="7">
        <v>290</v>
      </c>
      <c r="G104" s="7">
        <v>0</v>
      </c>
      <c r="H104" s="7">
        <v>10423</v>
      </c>
      <c r="I104" s="7">
        <v>2</v>
      </c>
      <c r="J104" s="7">
        <v>70</v>
      </c>
      <c r="K104" s="7">
        <v>278</v>
      </c>
      <c r="L104" s="7">
        <v>272</v>
      </c>
      <c r="M104" s="7">
        <v>5.375</v>
      </c>
      <c r="N104" s="7">
        <f>VLOOKUP(Todos!$A104,vlookup_table[#All],2,FALSE)</f>
        <v>0</v>
      </c>
      <c r="O104" s="7" t="str">
        <f>VLOOKUP(Todos!$A104,vlookup_table[#All],3,FALSE)</f>
        <v>IN</v>
      </c>
      <c r="P104" s="7">
        <f>VLOOKUP(Todos!$A104,vlookup_table[#All],4,FALSE)</f>
        <v>2805</v>
      </c>
      <c r="Q104" s="9" t="str">
        <f>VLOOKUP(Todos!$A104,vlookup_table[#All],5,FALSE)</f>
        <v>T2</v>
      </c>
      <c r="R104" s="9" t="str">
        <f>VLOOKUP(Todos!$A104,vlookup_table[#All],6,FALSE)</f>
        <v>M</v>
      </c>
      <c r="S104" s="9">
        <f>VLOOKUP(Todos!$A104,vlookup_table[#All],7,FALSE)</f>
        <v>5</v>
      </c>
      <c r="T104" s="9">
        <f>ROUND((9706-Todos!$P104)/100, 0)</f>
        <v>69</v>
      </c>
      <c r="U104" s="9" t="str" cm="1">
        <f t="array" ref="U104">_xlfn.IFS(
    ISNUMBER(SEARCH("C", Q104)), "Ciudad",
    ISNUMBER(SEARCH("T", Q104)), "Pueblo",
    ISNUMBER(SEARCH("R", Q104)), "Rural",
    ISNUMBER(SEARCH("S", Q104)), "Suburbano",
    ISNUMBER(SEARCH("U", Q104)), "Urbano"
)</f>
        <v>Pueblo</v>
      </c>
      <c r="V104" s="24" t="str" cm="1">
        <f t="array" ref="V104">_xlfn.LET(
    _xlpm.txt, _xlfn.TEXTJOIN("", TRUE, IF(ISNUMBER(--MID(Todos!$H104, _xlfn.SEQUENCE(LEN(Todos!$H104)), 1)), MID(Todos!$H104, _xlfn.SEQUENCE(LEN(Todos!$H104)), 1), "")),
    IF(ISNUMBER(--RIGHT(_xlpm.txt,1)), _xlpm.txt, LEFT(_xlpm.txt, LEN(_xlpm.txt)-1))
)</f>
        <v>10423</v>
      </c>
      <c r="W104" s="9" t="str">
        <f>UPPER(LEFT(Todos!$B104,2))</f>
        <v>IN</v>
      </c>
      <c r="X104" s="10" t="str" cm="1">
        <f t="array" ref="X104">+IF(Todos!$C104 = "",MODE.MATCH(Todos!$C$2:$C$4029),Todos!$C104)</f>
        <v>M</v>
      </c>
    </row>
    <row r="105" spans="1:24" x14ac:dyDescent="0.35">
      <c r="A105" s="11">
        <v>57039</v>
      </c>
      <c r="B105" s="12" t="s">
        <v>58</v>
      </c>
      <c r="C105" s="12" t="s">
        <v>17</v>
      </c>
      <c r="D105" s="12">
        <v>195</v>
      </c>
      <c r="E105" s="12">
        <v>131</v>
      </c>
      <c r="F105" s="12">
        <v>179</v>
      </c>
      <c r="G105" s="12">
        <v>0</v>
      </c>
      <c r="H105" s="12">
        <v>5727</v>
      </c>
      <c r="I105" s="12">
        <v>0</v>
      </c>
      <c r="J105" s="12">
        <v>94</v>
      </c>
      <c r="K105" s="12">
        <v>148</v>
      </c>
      <c r="L105" s="12">
        <v>159</v>
      </c>
      <c r="M105" s="12">
        <v>4.3023255809999998</v>
      </c>
      <c r="N105" s="12">
        <f>VLOOKUP(Todos!$A105,vlookup_table[#All],2,FALSE)</f>
        <v>0</v>
      </c>
      <c r="O105" s="12" t="str">
        <f>VLOOKUP(Todos!$A105,vlookup_table[#All],3,FALSE)</f>
        <v>KY</v>
      </c>
      <c r="P105" s="12">
        <f>VLOOKUP(Todos!$A105,vlookup_table[#All],4,FALSE)</f>
        <v>2911</v>
      </c>
      <c r="Q105" s="14" t="str">
        <f>VLOOKUP(Todos!$A105,vlookup_table[#All],5,FALSE)</f>
        <v>R3</v>
      </c>
      <c r="R105" s="14" t="str">
        <f>VLOOKUP(Todos!$A105,vlookup_table[#All],6,FALSE)</f>
        <v>F</v>
      </c>
      <c r="S105" s="14">
        <f>VLOOKUP(Todos!$A105,vlookup_table[#All],7,FALSE)</f>
        <v>5</v>
      </c>
      <c r="T105" s="14">
        <f>ROUND((9706-Todos!$P105)/100, 0)</f>
        <v>68</v>
      </c>
      <c r="U105" s="14" t="str" cm="1">
        <f t="array" ref="U105">_xlfn.IFS(
    ISNUMBER(SEARCH("C", Q105)), "Ciudad",
    ISNUMBER(SEARCH("T", Q105)), "Pueblo",
    ISNUMBER(SEARCH("R", Q105)), "Rural",
    ISNUMBER(SEARCH("S", Q105)), "Suburbano",
    ISNUMBER(SEARCH("U", Q105)), "Urbano"
)</f>
        <v>Rural</v>
      </c>
      <c r="V105" s="25" t="str" cm="1">
        <f t="array" ref="V105">_xlfn.LET(
    _xlpm.txt, _xlfn.TEXTJOIN("", TRUE, IF(ISNUMBER(--MID(Todos!$H105, _xlfn.SEQUENCE(LEN(Todos!$H105)), 1)), MID(Todos!$H105, _xlfn.SEQUENCE(LEN(Todos!$H105)), 1), "")),
    IF(ISNUMBER(--RIGHT(_xlpm.txt,1)), _xlpm.txt, LEFT(_xlpm.txt, LEN(_xlpm.txt)-1))
)</f>
        <v>5727</v>
      </c>
      <c r="W105" s="14" t="str">
        <f>UPPER(LEFT(Todos!$B105,2))</f>
        <v>KY</v>
      </c>
      <c r="X105" s="15" t="str" cm="1">
        <f t="array" ref="X105">+IF(Todos!$C105 = "",MODE.MATCH(Todos!$C$2:$C$4029),Todos!$C105)</f>
        <v>F</v>
      </c>
    </row>
    <row r="106" spans="1:24" x14ac:dyDescent="0.35">
      <c r="A106" s="6">
        <v>58786</v>
      </c>
      <c r="B106" s="7" t="s">
        <v>58</v>
      </c>
      <c r="C106" s="7" t="s">
        <v>17</v>
      </c>
      <c r="D106" s="7">
        <v>423</v>
      </c>
      <c r="E106" s="7">
        <v>293</v>
      </c>
      <c r="F106" s="7">
        <v>279</v>
      </c>
      <c r="G106" s="7">
        <v>0</v>
      </c>
      <c r="H106" s="7">
        <v>10343</v>
      </c>
      <c r="I106" s="7">
        <v>0</v>
      </c>
      <c r="J106" s="7">
        <v>82</v>
      </c>
      <c r="K106" s="7">
        <v>297</v>
      </c>
      <c r="L106" s="7">
        <v>274</v>
      </c>
      <c r="M106" s="7">
        <v>6.0555555559999998</v>
      </c>
      <c r="N106" s="7">
        <f>VLOOKUP(Todos!$A106,vlookup_table[#All],2,FALSE)</f>
        <v>0</v>
      </c>
      <c r="O106" s="7" t="str">
        <f>VLOOKUP(Todos!$A106,vlookup_table[#All],3,FALSE)</f>
        <v>KY</v>
      </c>
      <c r="P106" s="7">
        <f>VLOOKUP(Todos!$A106,vlookup_table[#All],4,FALSE)</f>
        <v>2701</v>
      </c>
      <c r="Q106" s="9" t="str">
        <f>VLOOKUP(Todos!$A106,vlookup_table[#All],5,FALSE)</f>
        <v>R2</v>
      </c>
      <c r="R106" s="9" t="str">
        <f>VLOOKUP(Todos!$A106,vlookup_table[#All],6,FALSE)</f>
        <v>F</v>
      </c>
      <c r="S106" s="9">
        <f>VLOOKUP(Todos!$A106,vlookup_table[#All],7,FALSE)</f>
        <v>20</v>
      </c>
      <c r="T106" s="9">
        <f>ROUND((9706-Todos!$P106)/100, 0)</f>
        <v>70</v>
      </c>
      <c r="U106" s="9" t="str" cm="1">
        <f t="array" ref="U106">_xlfn.IFS(
    ISNUMBER(SEARCH("C", Q106)), "Ciudad",
    ISNUMBER(SEARCH("T", Q106)), "Pueblo",
    ISNUMBER(SEARCH("R", Q106)), "Rural",
    ISNUMBER(SEARCH("S", Q106)), "Suburbano",
    ISNUMBER(SEARCH("U", Q106)), "Urbano"
)</f>
        <v>Rural</v>
      </c>
      <c r="V106" s="24" t="str" cm="1">
        <f t="array" ref="V106">_xlfn.LET(
    _xlpm.txt, _xlfn.TEXTJOIN("", TRUE, IF(ISNUMBER(--MID(Todos!$H106, _xlfn.SEQUENCE(LEN(Todos!$H106)), 1)), MID(Todos!$H106, _xlfn.SEQUENCE(LEN(Todos!$H106)), 1), "")),
    IF(ISNUMBER(--RIGHT(_xlpm.txt,1)), _xlpm.txt, LEFT(_xlpm.txt, LEN(_xlpm.txt)-1))
)</f>
        <v>10343</v>
      </c>
      <c r="W106" s="9" t="str">
        <f>UPPER(LEFT(Todos!$B106,2))</f>
        <v>KY</v>
      </c>
      <c r="X106" s="10" t="str" cm="1">
        <f t="array" ref="X106">+IF(Todos!$C106 = "",MODE.MATCH(Todos!$C$2:$C$4029),Todos!$C106)</f>
        <v>F</v>
      </c>
    </row>
    <row r="107" spans="1:24" x14ac:dyDescent="0.35">
      <c r="A107" s="11">
        <v>164306</v>
      </c>
      <c r="B107" s="12" t="s">
        <v>25</v>
      </c>
      <c r="C107" s="12" t="s">
        <v>17</v>
      </c>
      <c r="D107" s="12">
        <v>2725</v>
      </c>
      <c r="E107" s="12">
        <v>629</v>
      </c>
      <c r="F107" s="12">
        <v>734</v>
      </c>
      <c r="G107" s="12">
        <v>83</v>
      </c>
      <c r="H107" s="12">
        <v>24424</v>
      </c>
      <c r="I107" s="12">
        <v>9</v>
      </c>
      <c r="J107" s="12">
        <v>51</v>
      </c>
      <c r="K107" s="12">
        <v>684</v>
      </c>
      <c r="L107" s="12">
        <v>662</v>
      </c>
      <c r="M107" s="12">
        <v>15</v>
      </c>
      <c r="N107" s="12">
        <f>VLOOKUP(Todos!$A107,vlookup_table[#All],2,FALSE)</f>
        <v>0</v>
      </c>
      <c r="O107" s="12" t="str">
        <f>VLOOKUP(Todos!$A107,vlookup_table[#All],3,FALSE)</f>
        <v>CA</v>
      </c>
      <c r="P107" s="12">
        <f>VLOOKUP(Todos!$A107,vlookup_table[#All],4,FALSE)</f>
        <v>0</v>
      </c>
      <c r="Q107" s="14" t="str">
        <f>VLOOKUP(Todos!$A107,vlookup_table[#All],5,FALSE)</f>
        <v>S2</v>
      </c>
      <c r="R107" s="14" t="str">
        <f>VLOOKUP(Todos!$A107,vlookup_table[#All],6,FALSE)</f>
        <v>F</v>
      </c>
      <c r="S107" s="14">
        <f>VLOOKUP(Todos!$A107,vlookup_table[#All],7,FALSE)</f>
        <v>30</v>
      </c>
      <c r="T107" s="14">
        <f>ROUND((9706-Todos!$P107)/100, 0)</f>
        <v>97</v>
      </c>
      <c r="U107" s="14" t="str" cm="1">
        <f t="array" ref="U107">_xlfn.IFS(
    ISNUMBER(SEARCH("C", Q107)), "Ciudad",
    ISNUMBER(SEARCH("T", Q107)), "Pueblo",
    ISNUMBER(SEARCH("R", Q107)), "Rural",
    ISNUMBER(SEARCH("S", Q107)), "Suburbano",
    ISNUMBER(SEARCH("U", Q107)), "Urbano"
)</f>
        <v>Suburbano</v>
      </c>
      <c r="V107" s="25" t="str" cm="1">
        <f t="array" ref="V107">_xlfn.LET(
    _xlpm.txt, _xlfn.TEXTJOIN("", TRUE, IF(ISNUMBER(--MID(Todos!$H107, _xlfn.SEQUENCE(LEN(Todos!$H107)), 1)), MID(Todos!$H107, _xlfn.SEQUENCE(LEN(Todos!$H107)), 1), "")),
    IF(ISNUMBER(--RIGHT(_xlpm.txt,1)), _xlpm.txt, LEFT(_xlpm.txt, LEN(_xlpm.txt)-1))
)</f>
        <v>24424</v>
      </c>
      <c r="W107" s="14" t="str">
        <f>UPPER(LEFT(Todos!$B107,2))</f>
        <v>CA</v>
      </c>
      <c r="X107" s="15" t="str" cm="1">
        <f t="array" ref="X107">+IF(Todos!$C107 = "",MODE.MATCH(Todos!$C$2:$C$4029),Todos!$C107)</f>
        <v>F</v>
      </c>
    </row>
    <row r="108" spans="1:24" x14ac:dyDescent="0.35">
      <c r="A108" s="6">
        <v>113129</v>
      </c>
      <c r="B108" s="7" t="s">
        <v>32</v>
      </c>
      <c r="C108" s="7" t="s">
        <v>17</v>
      </c>
      <c r="D108" s="7">
        <v>359</v>
      </c>
      <c r="E108" s="7">
        <v>220</v>
      </c>
      <c r="F108" s="7">
        <v>299</v>
      </c>
      <c r="G108" s="7">
        <v>0</v>
      </c>
      <c r="H108" s="7">
        <v>13024</v>
      </c>
      <c r="I108" s="7">
        <v>0</v>
      </c>
      <c r="J108" s="7">
        <v>64</v>
      </c>
      <c r="K108" s="7">
        <v>247</v>
      </c>
      <c r="L108" s="7">
        <v>270</v>
      </c>
      <c r="M108" s="7">
        <v>20</v>
      </c>
      <c r="N108" s="7">
        <f>VLOOKUP(Todos!$A108,vlookup_table[#All],2,FALSE)</f>
        <v>0</v>
      </c>
      <c r="O108" s="7" t="str">
        <f>VLOOKUP(Todos!$A108,vlookup_table[#All],3,FALSE)</f>
        <v>OK</v>
      </c>
      <c r="P108" s="7">
        <f>VLOOKUP(Todos!$A108,vlookup_table[#All],4,FALSE)</f>
        <v>1501</v>
      </c>
      <c r="Q108" s="9" t="str">
        <f>VLOOKUP(Todos!$A108,vlookup_table[#All],5,FALSE)</f>
        <v>S1</v>
      </c>
      <c r="R108" s="9" t="str">
        <f>VLOOKUP(Todos!$A108,vlookup_table[#All],6,FALSE)</f>
        <v>F</v>
      </c>
      <c r="S108" s="9">
        <f>VLOOKUP(Todos!$A108,vlookup_table[#All],7,FALSE)</f>
        <v>20</v>
      </c>
      <c r="T108" s="9">
        <f>ROUND((9706-Todos!$P108)/100, 0)</f>
        <v>82</v>
      </c>
      <c r="U108" s="9" t="str" cm="1">
        <f t="array" ref="U108">_xlfn.IFS(
    ISNUMBER(SEARCH("C", Q108)), "Ciudad",
    ISNUMBER(SEARCH("T", Q108)), "Pueblo",
    ISNUMBER(SEARCH("R", Q108)), "Rural",
    ISNUMBER(SEARCH("S", Q108)), "Suburbano",
    ISNUMBER(SEARCH("U", Q108)), "Urbano"
)</f>
        <v>Suburbano</v>
      </c>
      <c r="V108" s="24" t="str" cm="1">
        <f t="array" ref="V108">_xlfn.LET(
    _xlpm.txt, _xlfn.TEXTJOIN("", TRUE, IF(ISNUMBER(--MID(Todos!$H108, _xlfn.SEQUENCE(LEN(Todos!$H108)), 1)), MID(Todos!$H108, _xlfn.SEQUENCE(LEN(Todos!$H108)), 1), "")),
    IF(ISNUMBER(--RIGHT(_xlpm.txt,1)), _xlpm.txt, LEFT(_xlpm.txt, LEN(_xlpm.txt)-1))
)</f>
        <v>13024</v>
      </c>
      <c r="W108" s="9" t="str">
        <f>UPPER(LEFT(Todos!$B108,2))</f>
        <v>OK</v>
      </c>
      <c r="X108" s="10" t="str" cm="1">
        <f t="array" ref="X108">+IF(Todos!$C108 = "",MODE.MATCH(Todos!$C$2:$C$4029),Todos!$C108)</f>
        <v>F</v>
      </c>
    </row>
    <row r="109" spans="1:24" x14ac:dyDescent="0.35">
      <c r="A109" s="11">
        <v>19094</v>
      </c>
      <c r="B109" s="12" t="s">
        <v>43</v>
      </c>
      <c r="C109" s="12" t="s">
        <v>17</v>
      </c>
      <c r="D109" s="12">
        <v>1373</v>
      </c>
      <c r="E109" s="12">
        <v>472</v>
      </c>
      <c r="F109" s="12">
        <v>517</v>
      </c>
      <c r="G109" s="12">
        <v>2</v>
      </c>
      <c r="H109" s="12">
        <v>17363</v>
      </c>
      <c r="I109" s="12">
        <v>5</v>
      </c>
      <c r="J109" s="12">
        <v>71</v>
      </c>
      <c r="K109" s="12">
        <v>463</v>
      </c>
      <c r="L109" s="12">
        <v>504</v>
      </c>
      <c r="M109" s="12">
        <v>28.333333329999999</v>
      </c>
      <c r="N109" s="12">
        <f>VLOOKUP(Todos!$A109,vlookup_table[#All],2,FALSE)</f>
        <v>28</v>
      </c>
      <c r="O109" s="12" t="str">
        <f>VLOOKUP(Todos!$A109,vlookup_table[#All],3,FALSE)</f>
        <v>CT</v>
      </c>
      <c r="P109" s="12">
        <f>VLOOKUP(Todos!$A109,vlookup_table[#All],4,FALSE)</f>
        <v>0</v>
      </c>
      <c r="Q109" s="14" t="str">
        <f>VLOOKUP(Todos!$A109,vlookup_table[#All],5,FALSE)</f>
        <v>T1</v>
      </c>
      <c r="R109" s="14" t="str">
        <f>VLOOKUP(Todos!$A109,vlookup_table[#All],6,FALSE)</f>
        <v>F</v>
      </c>
      <c r="S109" s="14">
        <f>VLOOKUP(Todos!$A109,vlookup_table[#All],7,FALSE)</f>
        <v>40</v>
      </c>
      <c r="T109" s="14">
        <f>ROUND((9706-Todos!$P109)/100, 0)</f>
        <v>97</v>
      </c>
      <c r="U109" s="14" t="str" cm="1">
        <f t="array" ref="U109">_xlfn.IFS(
    ISNUMBER(SEARCH("C", Q109)), "Ciudad",
    ISNUMBER(SEARCH("T", Q109)), "Pueblo",
    ISNUMBER(SEARCH("R", Q109)), "Rural",
    ISNUMBER(SEARCH("S", Q109)), "Suburbano",
    ISNUMBER(SEARCH("U", Q109)), "Urbano"
)</f>
        <v>Pueblo</v>
      </c>
      <c r="V109" s="25" t="str" cm="1">
        <f t="array" ref="V109">_xlfn.LET(
    _xlpm.txt, _xlfn.TEXTJOIN("", TRUE, IF(ISNUMBER(--MID(Todos!$H109, _xlfn.SEQUENCE(LEN(Todos!$H109)), 1)), MID(Todos!$H109, _xlfn.SEQUENCE(LEN(Todos!$H109)), 1), "")),
    IF(ISNUMBER(--RIGHT(_xlpm.txt,1)), _xlpm.txt, LEFT(_xlpm.txt, LEN(_xlpm.txt)-1))
)</f>
        <v>17363</v>
      </c>
      <c r="W109" s="14" t="str">
        <f>UPPER(LEFT(Todos!$B109,2))</f>
        <v>CT</v>
      </c>
      <c r="X109" s="15" t="str" cm="1">
        <f t="array" ref="X109">+IF(Todos!$C109 = "",MODE.MATCH(Todos!$C$2:$C$4029),Todos!$C109)</f>
        <v>F</v>
      </c>
    </row>
    <row r="110" spans="1:24" x14ac:dyDescent="0.35">
      <c r="A110" s="6">
        <v>102224</v>
      </c>
      <c r="B110" s="7" t="s">
        <v>59</v>
      </c>
      <c r="C110" s="7" t="s">
        <v>45</v>
      </c>
      <c r="D110" s="7">
        <v>1439</v>
      </c>
      <c r="E110" s="7">
        <v>370</v>
      </c>
      <c r="F110" s="7">
        <v>464</v>
      </c>
      <c r="G110" s="7">
        <v>3</v>
      </c>
      <c r="H110" s="7">
        <v>13353</v>
      </c>
      <c r="I110" s="7">
        <v>15</v>
      </c>
      <c r="J110" s="7">
        <v>61</v>
      </c>
      <c r="K110" s="7">
        <v>414</v>
      </c>
      <c r="L110" s="7">
        <v>417</v>
      </c>
      <c r="M110" s="7">
        <v>6.125</v>
      </c>
      <c r="N110" s="7">
        <f>VLOOKUP(Todos!$A110,vlookup_table[#All],2,FALSE)</f>
        <v>1002</v>
      </c>
      <c r="O110" s="7" t="str">
        <f>VLOOKUP(Todos!$A110,vlookup_table[#All],3,FALSE)</f>
        <v>NJ</v>
      </c>
      <c r="P110" s="7">
        <f>VLOOKUP(Todos!$A110,vlookup_table[#All],4,FALSE)</f>
        <v>0</v>
      </c>
      <c r="Q110" s="9" t="str">
        <f>VLOOKUP(Todos!$A110,vlookup_table[#All],5,FALSE)</f>
        <v>S1</v>
      </c>
      <c r="R110" s="9" t="str">
        <f>VLOOKUP(Todos!$A110,vlookup_table[#All],6,FALSE)</f>
        <v>J</v>
      </c>
      <c r="S110" s="9">
        <f>VLOOKUP(Todos!$A110,vlookup_table[#All],7,FALSE)</f>
        <v>6</v>
      </c>
      <c r="T110" s="9">
        <f>ROUND((9706-Todos!$P110)/100, 0)</f>
        <v>97</v>
      </c>
      <c r="U110" s="9" t="str" cm="1">
        <f t="array" ref="U110">_xlfn.IFS(
    ISNUMBER(SEARCH("C", Q110)), "Ciudad",
    ISNUMBER(SEARCH("T", Q110)), "Pueblo",
    ISNUMBER(SEARCH("R", Q110)), "Rural",
    ISNUMBER(SEARCH("S", Q110)), "Suburbano",
    ISNUMBER(SEARCH("U", Q110)), "Urbano"
)</f>
        <v>Suburbano</v>
      </c>
      <c r="V110" s="24" t="str" cm="1">
        <f t="array" ref="V110">_xlfn.LET(
    _xlpm.txt, _xlfn.TEXTJOIN("", TRUE, IF(ISNUMBER(--MID(Todos!$H110, _xlfn.SEQUENCE(LEN(Todos!$H110)), 1)), MID(Todos!$H110, _xlfn.SEQUENCE(LEN(Todos!$H110)), 1), "")),
    IF(ISNUMBER(--RIGHT(_xlpm.txt,1)), _xlpm.txt, LEFT(_xlpm.txt, LEN(_xlpm.txt)-1))
)</f>
        <v>13353</v>
      </c>
      <c r="W110" s="9" t="str">
        <f>UPPER(LEFT(Todos!$B110,2))</f>
        <v>NJ</v>
      </c>
      <c r="X110" s="10" t="str" cm="1">
        <f t="array" ref="X110">+IF(Todos!$C110 = "",MODE.MATCH(Todos!$C$2:$C$4029),Todos!$C110)</f>
        <v>J</v>
      </c>
    </row>
    <row r="111" spans="1:24" x14ac:dyDescent="0.35">
      <c r="A111" s="11">
        <v>155375</v>
      </c>
      <c r="B111" s="12" t="s">
        <v>25</v>
      </c>
      <c r="C111" s="12" t="s">
        <v>17</v>
      </c>
      <c r="D111" s="12">
        <v>889</v>
      </c>
      <c r="E111" s="12">
        <v>398</v>
      </c>
      <c r="F111" s="12">
        <v>495</v>
      </c>
      <c r="G111" s="12">
        <v>0</v>
      </c>
      <c r="H111" s="12">
        <v>13782</v>
      </c>
      <c r="I111" s="12">
        <v>7</v>
      </c>
      <c r="J111" s="12">
        <v>68</v>
      </c>
      <c r="K111" s="12">
        <v>488</v>
      </c>
      <c r="L111" s="12">
        <v>450</v>
      </c>
      <c r="M111" s="12">
        <v>5.846153846</v>
      </c>
      <c r="N111" s="12">
        <f>VLOOKUP(Todos!$A111,vlookup_table[#All],2,FALSE)</f>
        <v>2</v>
      </c>
      <c r="O111" s="12" t="str">
        <f>VLOOKUP(Todos!$A111,vlookup_table[#All],3,FALSE)</f>
        <v>CA</v>
      </c>
      <c r="P111" s="12">
        <f>VLOOKUP(Todos!$A111,vlookup_table[#All],4,FALSE)</f>
        <v>2201</v>
      </c>
      <c r="Q111" s="14" t="str">
        <f>VLOOKUP(Todos!$A111,vlookup_table[#All],5,FALSE)</f>
        <v>S2</v>
      </c>
      <c r="R111" s="14" t="str">
        <f>VLOOKUP(Todos!$A111,vlookup_table[#All],6,FALSE)</f>
        <v>F</v>
      </c>
      <c r="S111" s="14">
        <f>VLOOKUP(Todos!$A111,vlookup_table[#All],7,FALSE)</f>
        <v>6</v>
      </c>
      <c r="T111" s="14">
        <f>ROUND((9706-Todos!$P111)/100, 0)</f>
        <v>75</v>
      </c>
      <c r="U111" s="14" t="str" cm="1">
        <f t="array" ref="U111">_xlfn.IFS(
    ISNUMBER(SEARCH("C", Q111)), "Ciudad",
    ISNUMBER(SEARCH("T", Q111)), "Pueblo",
    ISNUMBER(SEARCH("R", Q111)), "Rural",
    ISNUMBER(SEARCH("S", Q111)), "Suburbano",
    ISNUMBER(SEARCH("U", Q111)), "Urbano"
)</f>
        <v>Suburbano</v>
      </c>
      <c r="V111" s="25" t="str" cm="1">
        <f t="array" ref="V111">_xlfn.LET(
    _xlpm.txt, _xlfn.TEXTJOIN("", TRUE, IF(ISNUMBER(--MID(Todos!$H111, _xlfn.SEQUENCE(LEN(Todos!$H111)), 1)), MID(Todos!$H111, _xlfn.SEQUENCE(LEN(Todos!$H111)), 1), "")),
    IF(ISNUMBER(--RIGHT(_xlpm.txt,1)), _xlpm.txt, LEFT(_xlpm.txt, LEN(_xlpm.txt)-1))
)</f>
        <v>13782</v>
      </c>
      <c r="W111" s="14" t="str">
        <f>UPPER(LEFT(Todos!$B111,2))</f>
        <v>CA</v>
      </c>
      <c r="X111" s="15" t="str" cm="1">
        <f t="array" ref="X111">+IF(Todos!$C111 = "",MODE.MATCH(Todos!$C$2:$C$4029),Todos!$C111)</f>
        <v>F</v>
      </c>
    </row>
    <row r="112" spans="1:24" x14ac:dyDescent="0.35">
      <c r="A112" s="6">
        <v>185030</v>
      </c>
      <c r="B112" s="7" t="s">
        <v>13</v>
      </c>
      <c r="C112" s="7" t="s">
        <v>14</v>
      </c>
      <c r="D112" s="7">
        <v>824</v>
      </c>
      <c r="E112" s="7">
        <v>248</v>
      </c>
      <c r="F112" s="7">
        <v>326</v>
      </c>
      <c r="G112" s="7">
        <v>0</v>
      </c>
      <c r="H112" s="7">
        <v>15008</v>
      </c>
      <c r="I112" s="7">
        <v>15</v>
      </c>
      <c r="J112" s="7">
        <v>7</v>
      </c>
      <c r="K112" s="7">
        <v>274</v>
      </c>
      <c r="L112" s="7">
        <v>288</v>
      </c>
      <c r="M112" s="7">
        <v>10.15384615</v>
      </c>
      <c r="N112" s="7">
        <f>VLOOKUP(Todos!$A112,vlookup_table[#All],2,FALSE)</f>
        <v>0</v>
      </c>
      <c r="O112" s="7" t="str">
        <f>VLOOKUP(Todos!$A112,vlookup_table[#All],3,FALSE)</f>
        <v>FL</v>
      </c>
      <c r="P112" s="7">
        <f>VLOOKUP(Todos!$A112,vlookup_table[#All],4,FALSE)</f>
        <v>1704</v>
      </c>
      <c r="Q112" s="9" t="str">
        <f>VLOOKUP(Todos!$A112,vlookup_table[#All],5,FALSE)</f>
        <v>U1</v>
      </c>
      <c r="R112" s="9" t="str">
        <f>VLOOKUP(Todos!$A112,vlookup_table[#All],6,FALSE)</f>
        <v>M</v>
      </c>
      <c r="S112" s="9">
        <f>VLOOKUP(Todos!$A112,vlookup_table[#All],7,FALSE)</f>
        <v>10</v>
      </c>
      <c r="T112" s="9">
        <f>ROUND((9706-Todos!$P112)/100, 0)</f>
        <v>80</v>
      </c>
      <c r="U112" s="9" t="str" cm="1">
        <f t="array" ref="U112">_xlfn.IFS(
    ISNUMBER(SEARCH("C", Q112)), "Ciudad",
    ISNUMBER(SEARCH("T", Q112)), "Pueblo",
    ISNUMBER(SEARCH("R", Q112)), "Rural",
    ISNUMBER(SEARCH("S", Q112)), "Suburbano",
    ISNUMBER(SEARCH("U", Q112)), "Urbano"
)</f>
        <v>Urbano</v>
      </c>
      <c r="V112" s="24" t="str" cm="1">
        <f t="array" ref="V112">_xlfn.LET(
    _xlpm.txt, _xlfn.TEXTJOIN("", TRUE, IF(ISNUMBER(--MID(Todos!$H112, _xlfn.SEQUENCE(LEN(Todos!$H112)), 1)), MID(Todos!$H112, _xlfn.SEQUENCE(LEN(Todos!$H112)), 1), "")),
    IF(ISNUMBER(--RIGHT(_xlpm.txt,1)), _xlpm.txt, LEFT(_xlpm.txt, LEN(_xlpm.txt)-1))
)</f>
        <v>15008</v>
      </c>
      <c r="W112" s="9" t="str">
        <f>UPPER(LEFT(Todos!$B112,2))</f>
        <v>FL</v>
      </c>
      <c r="X112" s="10" t="str" cm="1">
        <f t="array" ref="X112">+IF(Todos!$C112 = "",MODE.MATCH(Todos!$C$2:$C$4029),Todos!$C112)</f>
        <v>M</v>
      </c>
    </row>
    <row r="113" spans="1:24" x14ac:dyDescent="0.35">
      <c r="A113" s="11">
        <v>149887</v>
      </c>
      <c r="B113" s="12" t="s">
        <v>25</v>
      </c>
      <c r="C113" s="12" t="s">
        <v>14</v>
      </c>
      <c r="D113" s="12">
        <v>1993</v>
      </c>
      <c r="E113" s="12">
        <v>442</v>
      </c>
      <c r="F113" s="12">
        <v>520</v>
      </c>
      <c r="G113" s="12">
        <v>49</v>
      </c>
      <c r="H113" s="12">
        <v>16427</v>
      </c>
      <c r="I113" s="12">
        <v>15</v>
      </c>
      <c r="J113" s="12">
        <v>53</v>
      </c>
      <c r="K113" s="12">
        <v>472</v>
      </c>
      <c r="L113" s="12">
        <v>484</v>
      </c>
      <c r="M113" s="12">
        <v>10.83333333</v>
      </c>
      <c r="N113" s="12">
        <f>VLOOKUP(Todos!$A113,vlookup_table[#All],2,FALSE)</f>
        <v>1</v>
      </c>
      <c r="O113" s="12" t="str">
        <f>VLOOKUP(Todos!$A113,vlookup_table[#All],3,FALSE)</f>
        <v>CA</v>
      </c>
      <c r="P113" s="12">
        <f>VLOOKUP(Todos!$A113,vlookup_table[#All],4,FALSE)</f>
        <v>0</v>
      </c>
      <c r="Q113" s="14" t="str">
        <f>VLOOKUP(Todos!$A113,vlookup_table[#All],5,FALSE)</f>
        <v>C3</v>
      </c>
      <c r="R113" s="14" t="str">
        <f>VLOOKUP(Todos!$A113,vlookup_table[#All],6,FALSE)</f>
        <v>M</v>
      </c>
      <c r="S113" s="14">
        <f>VLOOKUP(Todos!$A113,vlookup_table[#All],7,FALSE)</f>
        <v>15</v>
      </c>
      <c r="T113" s="14">
        <f>ROUND((9706-Todos!$P113)/100, 0)</f>
        <v>97</v>
      </c>
      <c r="U113" s="14" t="str" cm="1">
        <f t="array" ref="U113">_xlfn.IFS(
    ISNUMBER(SEARCH("C", Q113)), "Ciudad",
    ISNUMBER(SEARCH("T", Q113)), "Pueblo",
    ISNUMBER(SEARCH("R", Q113)), "Rural",
    ISNUMBER(SEARCH("S", Q113)), "Suburbano",
    ISNUMBER(SEARCH("U", Q113)), "Urbano"
)</f>
        <v>Ciudad</v>
      </c>
      <c r="V113" s="25" t="str" cm="1">
        <f t="array" ref="V113">_xlfn.LET(
    _xlpm.txt, _xlfn.TEXTJOIN("", TRUE, IF(ISNUMBER(--MID(Todos!$H113, _xlfn.SEQUENCE(LEN(Todos!$H113)), 1)), MID(Todos!$H113, _xlfn.SEQUENCE(LEN(Todos!$H113)), 1), "")),
    IF(ISNUMBER(--RIGHT(_xlpm.txt,1)), _xlpm.txt, LEFT(_xlpm.txt, LEN(_xlpm.txt)-1))
)</f>
        <v>16427</v>
      </c>
      <c r="W113" s="14" t="str">
        <f>UPPER(LEFT(Todos!$B113,2))</f>
        <v>CA</v>
      </c>
      <c r="X113" s="15" t="str" cm="1">
        <f t="array" ref="X113">+IF(Todos!$C113 = "",MODE.MATCH(Todos!$C$2:$C$4029),Todos!$C113)</f>
        <v>M</v>
      </c>
    </row>
    <row r="114" spans="1:24" x14ac:dyDescent="0.35">
      <c r="A114" s="6">
        <v>117216</v>
      </c>
      <c r="B114" s="7" t="s">
        <v>21</v>
      </c>
      <c r="C114" s="7" t="s">
        <v>17</v>
      </c>
      <c r="D114" s="7">
        <v>618</v>
      </c>
      <c r="E114" s="7">
        <v>233</v>
      </c>
      <c r="F114" s="7">
        <v>394</v>
      </c>
      <c r="G114" s="7">
        <v>0</v>
      </c>
      <c r="H114" s="7">
        <v>12864</v>
      </c>
      <c r="I114" s="7">
        <v>9</v>
      </c>
      <c r="J114" s="7">
        <v>75</v>
      </c>
      <c r="K114" s="7">
        <v>310</v>
      </c>
      <c r="L114" s="7">
        <v>302</v>
      </c>
      <c r="M114" s="7">
        <v>10.25</v>
      </c>
      <c r="N114" s="7">
        <f>VLOOKUP(Todos!$A114,vlookup_table[#All],2,FALSE)</f>
        <v>2</v>
      </c>
      <c r="O114" s="7" t="str">
        <f>VLOOKUP(Todos!$A114,vlookup_table[#All],3,FALSE)</f>
        <v>TX</v>
      </c>
      <c r="P114" s="7">
        <f>VLOOKUP(Todos!$A114,vlookup_table[#All],4,FALSE)</f>
        <v>6201</v>
      </c>
      <c r="Q114" s="9" t="str">
        <f>VLOOKUP(Todos!$A114,vlookup_table[#All],5,FALSE)</f>
        <v>S2</v>
      </c>
      <c r="R114" s="9" t="str">
        <f>VLOOKUP(Todos!$A114,vlookup_table[#All],6,FALSE)</f>
        <v>F</v>
      </c>
      <c r="S114" s="9">
        <f>VLOOKUP(Todos!$A114,vlookup_table[#All],7,FALSE)</f>
        <v>30</v>
      </c>
      <c r="T114" s="9">
        <f>ROUND((9706-Todos!$P114)/100, 0)</f>
        <v>35</v>
      </c>
      <c r="U114" s="9" t="str" cm="1">
        <f t="array" ref="U114">_xlfn.IFS(
    ISNUMBER(SEARCH("C", Q114)), "Ciudad",
    ISNUMBER(SEARCH("T", Q114)), "Pueblo",
    ISNUMBER(SEARCH("R", Q114)), "Rural",
    ISNUMBER(SEARCH("S", Q114)), "Suburbano",
    ISNUMBER(SEARCH("U", Q114)), "Urbano"
)</f>
        <v>Suburbano</v>
      </c>
      <c r="V114" s="24" t="str" cm="1">
        <f t="array" ref="V114">_xlfn.LET(
    _xlpm.txt, _xlfn.TEXTJOIN("", TRUE, IF(ISNUMBER(--MID(Todos!$H114, _xlfn.SEQUENCE(LEN(Todos!$H114)), 1)), MID(Todos!$H114, _xlfn.SEQUENCE(LEN(Todos!$H114)), 1), "")),
    IF(ISNUMBER(--RIGHT(_xlpm.txt,1)), _xlpm.txt, LEFT(_xlpm.txt, LEN(_xlpm.txt)-1))
)</f>
        <v>12864</v>
      </c>
      <c r="W114" s="9" t="str">
        <f>UPPER(LEFT(Todos!$B114,2))</f>
        <v>TX</v>
      </c>
      <c r="X114" s="10" t="str" cm="1">
        <f t="array" ref="X114">+IF(Todos!$C114 = "",MODE.MATCH(Todos!$C$2:$C$4029),Todos!$C114)</f>
        <v>F</v>
      </c>
    </row>
    <row r="115" spans="1:24" x14ac:dyDescent="0.35">
      <c r="A115" s="11">
        <v>167892</v>
      </c>
      <c r="B115" s="12" t="s">
        <v>25</v>
      </c>
      <c r="C115" s="12" t="s">
        <v>17</v>
      </c>
      <c r="D115" s="12">
        <v>3259</v>
      </c>
      <c r="E115" s="12">
        <v>267</v>
      </c>
      <c r="F115" s="12">
        <v>591</v>
      </c>
      <c r="G115" s="12">
        <v>83</v>
      </c>
      <c r="H115" s="12">
        <v>19399</v>
      </c>
      <c r="I115" s="12">
        <v>17</v>
      </c>
      <c r="J115" s="12">
        <v>49</v>
      </c>
      <c r="K115" s="12">
        <v>626</v>
      </c>
      <c r="L115" s="12">
        <v>508</v>
      </c>
      <c r="M115" s="12">
        <v>7.6666666670000003</v>
      </c>
      <c r="N115" s="12">
        <f>VLOOKUP(Todos!$A115,vlookup_table[#All],2,FALSE)</f>
        <v>0</v>
      </c>
      <c r="O115" s="12" t="str">
        <f>VLOOKUP(Todos!$A115,vlookup_table[#All],3,FALSE)</f>
        <v>CA</v>
      </c>
      <c r="P115" s="12">
        <f>VLOOKUP(Todos!$A115,vlookup_table[#All],4,FALSE)</f>
        <v>0</v>
      </c>
      <c r="Q115" s="14" t="str">
        <f>VLOOKUP(Todos!$A115,vlookup_table[#All],5,FALSE)</f>
        <v>U1</v>
      </c>
      <c r="R115" s="14" t="str">
        <f>VLOOKUP(Todos!$A115,vlookup_table[#All],6,FALSE)</f>
        <v>F</v>
      </c>
      <c r="S115" s="14">
        <f>VLOOKUP(Todos!$A115,vlookup_table[#All],7,FALSE)</f>
        <v>10</v>
      </c>
      <c r="T115" s="14">
        <f>ROUND((9706-Todos!$P115)/100, 0)</f>
        <v>97</v>
      </c>
      <c r="U115" s="14" t="str" cm="1">
        <f t="array" ref="U115">_xlfn.IFS(
    ISNUMBER(SEARCH("C", Q115)), "Ciudad",
    ISNUMBER(SEARCH("T", Q115)), "Pueblo",
    ISNUMBER(SEARCH("R", Q115)), "Rural",
    ISNUMBER(SEARCH("S", Q115)), "Suburbano",
    ISNUMBER(SEARCH("U", Q115)), "Urbano"
)</f>
        <v>Urbano</v>
      </c>
      <c r="V115" s="25" t="str" cm="1">
        <f t="array" ref="V115">_xlfn.LET(
    _xlpm.txt, _xlfn.TEXTJOIN("", TRUE, IF(ISNUMBER(--MID(Todos!$H115, _xlfn.SEQUENCE(LEN(Todos!$H115)), 1)), MID(Todos!$H115, _xlfn.SEQUENCE(LEN(Todos!$H115)), 1), "")),
    IF(ISNUMBER(--RIGHT(_xlpm.txt,1)), _xlpm.txt, LEFT(_xlpm.txt, LEN(_xlpm.txt)-1))
)</f>
        <v>19399</v>
      </c>
      <c r="W115" s="14" t="str">
        <f>UPPER(LEFT(Todos!$B115,2))</f>
        <v>CA</v>
      </c>
      <c r="X115" s="15" t="str" cm="1">
        <f t="array" ref="X115">+IF(Todos!$C115 = "",MODE.MATCH(Todos!$C$2:$C$4029),Todos!$C115)</f>
        <v>F</v>
      </c>
    </row>
    <row r="116" spans="1:24" x14ac:dyDescent="0.35">
      <c r="A116" s="6">
        <v>107618</v>
      </c>
      <c r="B116" s="7" t="s">
        <v>60</v>
      </c>
      <c r="C116" s="7" t="s">
        <v>17</v>
      </c>
      <c r="D116" s="7">
        <v>151</v>
      </c>
      <c r="E116" s="7">
        <v>180</v>
      </c>
      <c r="F116" s="7">
        <v>273</v>
      </c>
      <c r="G116" s="7">
        <v>0</v>
      </c>
      <c r="H116" s="7">
        <v>9138</v>
      </c>
      <c r="I116" s="7">
        <v>0</v>
      </c>
      <c r="J116" s="7">
        <v>68</v>
      </c>
      <c r="K116" s="7">
        <v>208</v>
      </c>
      <c r="L116" s="7">
        <v>230</v>
      </c>
      <c r="M116" s="7">
        <v>2.361111111</v>
      </c>
      <c r="N116" s="7">
        <f>VLOOKUP(Todos!$A116,vlookup_table[#All],2,FALSE)</f>
        <v>0</v>
      </c>
      <c r="O116" s="7" t="str">
        <f>VLOOKUP(Todos!$A116,vlookup_table[#All],3,FALSE)</f>
        <v>NE</v>
      </c>
      <c r="P116" s="7">
        <f>VLOOKUP(Todos!$A116,vlookup_table[#All],4,FALSE)</f>
        <v>1801</v>
      </c>
      <c r="Q116" s="9" t="str">
        <f>VLOOKUP(Todos!$A116,vlookup_table[#All],5,FALSE)</f>
        <v>R3</v>
      </c>
      <c r="R116" s="9" t="str">
        <f>VLOOKUP(Todos!$A116,vlookup_table[#All],6,FALSE)</f>
        <v>F</v>
      </c>
      <c r="S116" s="9">
        <f>VLOOKUP(Todos!$A116,vlookup_table[#All],7,FALSE)</f>
        <v>2</v>
      </c>
      <c r="T116" s="9">
        <f>ROUND((9706-Todos!$P116)/100, 0)</f>
        <v>79</v>
      </c>
      <c r="U116" s="9" t="str" cm="1">
        <f t="array" ref="U116">_xlfn.IFS(
    ISNUMBER(SEARCH("C", Q116)), "Ciudad",
    ISNUMBER(SEARCH("T", Q116)), "Pueblo",
    ISNUMBER(SEARCH("R", Q116)), "Rural",
    ISNUMBER(SEARCH("S", Q116)), "Suburbano",
    ISNUMBER(SEARCH("U", Q116)), "Urbano"
)</f>
        <v>Rural</v>
      </c>
      <c r="V116" s="24" t="str" cm="1">
        <f t="array" ref="V116">_xlfn.LET(
    _xlpm.txt, _xlfn.TEXTJOIN("", TRUE, IF(ISNUMBER(--MID(Todos!$H116, _xlfn.SEQUENCE(LEN(Todos!$H116)), 1)), MID(Todos!$H116, _xlfn.SEQUENCE(LEN(Todos!$H116)), 1), "")),
    IF(ISNUMBER(--RIGHT(_xlpm.txt,1)), _xlpm.txt, LEFT(_xlpm.txt, LEN(_xlpm.txt)-1))
)</f>
        <v>9138</v>
      </c>
      <c r="W116" s="9" t="str">
        <f>UPPER(LEFT(Todos!$B116,2))</f>
        <v>NE</v>
      </c>
      <c r="X116" s="10" t="str" cm="1">
        <f t="array" ref="X116">+IF(Todos!$C116 = "",MODE.MATCH(Todos!$C$2:$C$4029),Todos!$C116)</f>
        <v>F</v>
      </c>
    </row>
    <row r="117" spans="1:24" x14ac:dyDescent="0.35">
      <c r="A117" s="11">
        <v>72410</v>
      </c>
      <c r="B117" s="12" t="s">
        <v>30</v>
      </c>
      <c r="C117" s="12" t="s">
        <v>14</v>
      </c>
      <c r="D117" s="12">
        <v>492</v>
      </c>
      <c r="E117" s="12">
        <v>272</v>
      </c>
      <c r="F117" s="12">
        <v>402</v>
      </c>
      <c r="G117" s="12">
        <v>0</v>
      </c>
      <c r="H117" s="12">
        <v>14442</v>
      </c>
      <c r="I117" s="12">
        <v>1</v>
      </c>
      <c r="J117" s="12">
        <v>55</v>
      </c>
      <c r="K117" s="12">
        <v>370</v>
      </c>
      <c r="L117" s="12">
        <v>317</v>
      </c>
      <c r="M117" s="12">
        <v>14.57142857</v>
      </c>
      <c r="N117" s="12">
        <f>VLOOKUP(Todos!$A117,vlookup_table[#All],2,FALSE)</f>
        <v>0</v>
      </c>
      <c r="O117" s="12" t="str">
        <f>VLOOKUP(Todos!$A117,vlookup_table[#All],3,FALSE)</f>
        <v>MI</v>
      </c>
      <c r="P117" s="12">
        <f>VLOOKUP(Todos!$A117,vlookup_table[#All],4,FALSE)</f>
        <v>0</v>
      </c>
      <c r="Q117" s="14" t="str">
        <f>VLOOKUP(Todos!$A117,vlookup_table[#All],5,FALSE)</f>
        <v>T2</v>
      </c>
      <c r="R117" s="14" t="str">
        <f>VLOOKUP(Todos!$A117,vlookup_table[#All],6,FALSE)</f>
        <v>M</v>
      </c>
      <c r="S117" s="14">
        <f>VLOOKUP(Todos!$A117,vlookup_table[#All],7,FALSE)</f>
        <v>20</v>
      </c>
      <c r="T117" s="14">
        <f>ROUND((9706-Todos!$P117)/100, 0)</f>
        <v>97</v>
      </c>
      <c r="U117" s="14" t="str" cm="1">
        <f t="array" ref="U117">_xlfn.IFS(
    ISNUMBER(SEARCH("C", Q117)), "Ciudad",
    ISNUMBER(SEARCH("T", Q117)), "Pueblo",
    ISNUMBER(SEARCH("R", Q117)), "Rural",
    ISNUMBER(SEARCH("S", Q117)), "Suburbano",
    ISNUMBER(SEARCH("U", Q117)), "Urbano"
)</f>
        <v>Pueblo</v>
      </c>
      <c r="V117" s="25" t="str" cm="1">
        <f t="array" ref="V117">_xlfn.LET(
    _xlpm.txt, _xlfn.TEXTJOIN("", TRUE, IF(ISNUMBER(--MID(Todos!$H117, _xlfn.SEQUENCE(LEN(Todos!$H117)), 1)), MID(Todos!$H117, _xlfn.SEQUENCE(LEN(Todos!$H117)), 1), "")),
    IF(ISNUMBER(--RIGHT(_xlpm.txt,1)), _xlpm.txt, LEFT(_xlpm.txt, LEN(_xlpm.txt)-1))
)</f>
        <v>14442</v>
      </c>
      <c r="W117" s="14" t="str">
        <f>UPPER(LEFT(Todos!$B117,2))</f>
        <v>MI</v>
      </c>
      <c r="X117" s="15" t="str" cm="1">
        <f t="array" ref="X117">+IF(Todos!$C117 = "",MODE.MATCH(Todos!$C$2:$C$4029),Todos!$C117)</f>
        <v>M</v>
      </c>
    </row>
    <row r="118" spans="1:24" x14ac:dyDescent="0.35">
      <c r="A118" s="6">
        <v>112319</v>
      </c>
      <c r="B118" s="7" t="s">
        <v>33</v>
      </c>
      <c r="C118" s="7" t="s">
        <v>61</v>
      </c>
      <c r="D118" s="7">
        <v>892</v>
      </c>
      <c r="E118" s="7">
        <v>380</v>
      </c>
      <c r="F118" s="7">
        <v>468</v>
      </c>
      <c r="G118" s="7">
        <v>5</v>
      </c>
      <c r="H118" s="7">
        <v>19444</v>
      </c>
      <c r="I118" s="7">
        <v>2</v>
      </c>
      <c r="J118" s="7">
        <v>21</v>
      </c>
      <c r="K118" s="7">
        <v>406</v>
      </c>
      <c r="L118" s="7">
        <v>426</v>
      </c>
      <c r="M118" s="7">
        <v>17</v>
      </c>
      <c r="N118" s="7">
        <f>VLOOKUP(Todos!$A118,vlookup_table[#All],2,FALSE)</f>
        <v>2</v>
      </c>
      <c r="O118" s="7" t="str">
        <f>VLOOKUP(Todos!$A118,vlookup_table[#All],3,FALSE)</f>
        <v>AR</v>
      </c>
      <c r="P118" s="7">
        <f>VLOOKUP(Todos!$A118,vlookup_table[#All],4,FALSE)</f>
        <v>3201</v>
      </c>
      <c r="Q118" s="9" t="str">
        <f>VLOOKUP(Todos!$A118,vlookup_table[#All],5,FALSE)</f>
        <v>C1</v>
      </c>
      <c r="R118" s="9" t="str">
        <f>VLOOKUP(Todos!$A118,vlookup_table[#All],6,FALSE)</f>
        <v>F</v>
      </c>
      <c r="S118" s="9">
        <f>VLOOKUP(Todos!$A118,vlookup_table[#All],7,FALSE)</f>
        <v>30</v>
      </c>
      <c r="T118" s="9">
        <f>ROUND((9706-Todos!$P118)/100, 0)</f>
        <v>65</v>
      </c>
      <c r="U118" s="9" t="str" cm="1">
        <f t="array" ref="U118">_xlfn.IFS(
    ISNUMBER(SEARCH("C", Q118)), "Ciudad",
    ISNUMBER(SEARCH("T", Q118)), "Pueblo",
    ISNUMBER(SEARCH("R", Q118)), "Rural",
    ISNUMBER(SEARCH("S", Q118)), "Suburbano",
    ISNUMBER(SEARCH("U", Q118)), "Urbano"
)</f>
        <v>Ciudad</v>
      </c>
      <c r="V118" s="24" t="str" cm="1">
        <f t="array" ref="V118">_xlfn.LET(
    _xlpm.txt, _xlfn.TEXTJOIN("", TRUE, IF(ISNUMBER(--MID(Todos!$H118, _xlfn.SEQUENCE(LEN(Todos!$H118)), 1)), MID(Todos!$H118, _xlfn.SEQUENCE(LEN(Todos!$H118)), 1), "")),
    IF(ISNUMBER(--RIGHT(_xlpm.txt,1)), _xlpm.txt, LEFT(_xlpm.txt, LEN(_xlpm.txt)-1))
)</f>
        <v>19444</v>
      </c>
      <c r="W118" s="9" t="str">
        <f>UPPER(LEFT(Todos!$B118,2))</f>
        <v>AR</v>
      </c>
      <c r="X118" s="10" t="str" cm="1">
        <f t="array" ref="X118">+IF(Todos!$C118 = "",MODE.MATCH(Todos!$C$2:$C$4029),Todos!$C118)</f>
        <v>Female</v>
      </c>
    </row>
    <row r="119" spans="1:24" x14ac:dyDescent="0.35">
      <c r="A119" s="11">
        <v>28061</v>
      </c>
      <c r="B119" s="12" t="s">
        <v>40</v>
      </c>
      <c r="C119" s="12" t="s">
        <v>17</v>
      </c>
      <c r="D119" s="12">
        <v>948</v>
      </c>
      <c r="E119" s="12">
        <v>531</v>
      </c>
      <c r="F119" s="12">
        <v>584</v>
      </c>
      <c r="G119" s="12">
        <v>1</v>
      </c>
      <c r="H119" s="12">
        <v>19537</v>
      </c>
      <c r="I119" s="12">
        <v>2</v>
      </c>
      <c r="J119" s="12">
        <v>65</v>
      </c>
      <c r="K119" s="12">
        <v>530</v>
      </c>
      <c r="L119" s="12">
        <v>585</v>
      </c>
      <c r="M119" s="12">
        <v>5.4848484849999997</v>
      </c>
      <c r="N119" s="12">
        <f>VLOOKUP(Todos!$A119,vlookup_table[#All],2,FALSE)</f>
        <v>0</v>
      </c>
      <c r="O119" s="12" t="str">
        <f>VLOOKUP(Todos!$A119,vlookup_table[#All],3,FALSE)</f>
        <v>GA</v>
      </c>
      <c r="P119" s="12">
        <f>VLOOKUP(Todos!$A119,vlookup_table[#All],4,FALSE)</f>
        <v>5902</v>
      </c>
      <c r="Q119" s="14" t="str">
        <f>VLOOKUP(Todos!$A119,vlookup_table[#All],5,FALSE)</f>
        <v>T2</v>
      </c>
      <c r="R119" s="14" t="str">
        <f>VLOOKUP(Todos!$A119,vlookup_table[#All],6,FALSE)</f>
        <v>F</v>
      </c>
      <c r="S119" s="14">
        <f>VLOOKUP(Todos!$A119,vlookup_table[#All],7,FALSE)</f>
        <v>5</v>
      </c>
      <c r="T119" s="14">
        <f>ROUND((9706-Todos!$P119)/100, 0)</f>
        <v>38</v>
      </c>
      <c r="U119" s="14" t="str" cm="1">
        <f t="array" ref="U119">_xlfn.IFS(
    ISNUMBER(SEARCH("C", Q119)), "Ciudad",
    ISNUMBER(SEARCH("T", Q119)), "Pueblo",
    ISNUMBER(SEARCH("R", Q119)), "Rural",
    ISNUMBER(SEARCH("S", Q119)), "Suburbano",
    ISNUMBER(SEARCH("U", Q119)), "Urbano"
)</f>
        <v>Pueblo</v>
      </c>
      <c r="V119" s="25" t="str" cm="1">
        <f t="array" ref="V119">_xlfn.LET(
    _xlpm.txt, _xlfn.TEXTJOIN("", TRUE, IF(ISNUMBER(--MID(Todos!$H119, _xlfn.SEQUENCE(LEN(Todos!$H119)), 1)), MID(Todos!$H119, _xlfn.SEQUENCE(LEN(Todos!$H119)), 1), "")),
    IF(ISNUMBER(--RIGHT(_xlpm.txt,1)), _xlpm.txt, LEFT(_xlpm.txt, LEN(_xlpm.txt)-1))
)</f>
        <v>19537</v>
      </c>
      <c r="W119" s="14" t="str">
        <f>UPPER(LEFT(Todos!$B119,2))</f>
        <v>GA</v>
      </c>
      <c r="X119" s="15" t="str" cm="1">
        <f t="array" ref="X119">+IF(Todos!$C119 = "",MODE.MATCH(Todos!$C$2:$C$4029),Todos!$C119)</f>
        <v>F</v>
      </c>
    </row>
    <row r="120" spans="1:24" x14ac:dyDescent="0.35">
      <c r="A120" s="6">
        <v>108371</v>
      </c>
      <c r="B120" s="7" t="s">
        <v>50</v>
      </c>
      <c r="C120" s="7" t="s">
        <v>17</v>
      </c>
      <c r="D120" s="7">
        <v>717</v>
      </c>
      <c r="E120" s="7">
        <v>190</v>
      </c>
      <c r="F120" s="7">
        <v>302</v>
      </c>
      <c r="G120" s="7">
        <v>0</v>
      </c>
      <c r="H120" s="7">
        <v>10888</v>
      </c>
      <c r="I120" s="7">
        <v>21</v>
      </c>
      <c r="J120" s="7">
        <v>62</v>
      </c>
      <c r="K120" s="7">
        <v>313</v>
      </c>
      <c r="L120" s="7">
        <v>235</v>
      </c>
      <c r="M120" s="7">
        <v>24.166666670000001</v>
      </c>
      <c r="N120" s="7">
        <f>VLOOKUP(Todos!$A120,vlookup_table[#All],2,FALSE)</f>
        <v>28</v>
      </c>
      <c r="O120" s="7" t="str">
        <f>VLOOKUP(Todos!$A120,vlookup_table[#All],3,FALSE)</f>
        <v>LA</v>
      </c>
      <c r="P120" s="7">
        <f>VLOOKUP(Todos!$A120,vlookup_table[#All],4,FALSE)</f>
        <v>1401</v>
      </c>
      <c r="Q120" s="9" t="str">
        <f>VLOOKUP(Todos!$A120,vlookup_table[#All],5,FALSE)</f>
        <v>U2</v>
      </c>
      <c r="R120" s="9" t="str">
        <f>VLOOKUP(Todos!$A120,vlookup_table[#All],6,FALSE)</f>
        <v>F</v>
      </c>
      <c r="S120" s="9">
        <f>VLOOKUP(Todos!$A120,vlookup_table[#All],7,FALSE)</f>
        <v>20</v>
      </c>
      <c r="T120" s="9">
        <f>ROUND((9706-Todos!$P120)/100, 0)</f>
        <v>83</v>
      </c>
      <c r="U120" s="9" t="str" cm="1">
        <f t="array" ref="U120">_xlfn.IFS(
    ISNUMBER(SEARCH("C", Q120)), "Ciudad",
    ISNUMBER(SEARCH("T", Q120)), "Pueblo",
    ISNUMBER(SEARCH("R", Q120)), "Rural",
    ISNUMBER(SEARCH("S", Q120)), "Suburbano",
    ISNUMBER(SEARCH("U", Q120)), "Urbano"
)</f>
        <v>Urbano</v>
      </c>
      <c r="V120" s="24" t="str" cm="1">
        <f t="array" ref="V120">_xlfn.LET(
    _xlpm.txt, _xlfn.TEXTJOIN("", TRUE, IF(ISNUMBER(--MID(Todos!$H120, _xlfn.SEQUENCE(LEN(Todos!$H120)), 1)), MID(Todos!$H120, _xlfn.SEQUENCE(LEN(Todos!$H120)), 1), "")),
    IF(ISNUMBER(--RIGHT(_xlpm.txt,1)), _xlpm.txt, LEFT(_xlpm.txt, LEN(_xlpm.txt)-1))
)</f>
        <v>10888</v>
      </c>
      <c r="W120" s="9" t="str">
        <f>UPPER(LEFT(Todos!$B120,2))</f>
        <v>LA</v>
      </c>
      <c r="X120" s="10" t="str" cm="1">
        <f t="array" ref="X120">+IF(Todos!$C120 = "",MODE.MATCH(Todos!$C$2:$C$4029),Todos!$C120)</f>
        <v>F</v>
      </c>
    </row>
    <row r="121" spans="1:24" x14ac:dyDescent="0.35">
      <c r="A121" s="11">
        <v>187807</v>
      </c>
      <c r="B121" s="12" t="s">
        <v>30</v>
      </c>
      <c r="C121" s="12" t="s">
        <v>14</v>
      </c>
      <c r="D121" s="12">
        <v>612</v>
      </c>
      <c r="E121" s="12">
        <v>330</v>
      </c>
      <c r="F121" s="12">
        <v>400</v>
      </c>
      <c r="G121" s="12">
        <v>1</v>
      </c>
      <c r="H121" s="12">
        <v>13162</v>
      </c>
      <c r="I121" s="12">
        <v>1</v>
      </c>
      <c r="J121" s="12">
        <v>27</v>
      </c>
      <c r="K121" s="12">
        <v>326</v>
      </c>
      <c r="L121" s="12">
        <v>392</v>
      </c>
      <c r="M121" s="12">
        <v>12.1</v>
      </c>
      <c r="N121" s="12">
        <f>VLOOKUP(Todos!$A121,vlookup_table[#All],2,FALSE)</f>
        <v>1</v>
      </c>
      <c r="O121" s="12" t="str">
        <f>VLOOKUP(Todos!$A121,vlookup_table[#All],3,FALSE)</f>
        <v>MI</v>
      </c>
      <c r="P121" s="12">
        <f>VLOOKUP(Todos!$A121,vlookup_table[#All],4,FALSE)</f>
        <v>8305</v>
      </c>
      <c r="Q121" s="14" t="str">
        <f>VLOOKUP(Todos!$A121,vlookup_table[#All],5,FALSE)</f>
        <v>R2</v>
      </c>
      <c r="R121" s="14" t="str">
        <f>VLOOKUP(Todos!$A121,vlookup_table[#All],6,FALSE)</f>
        <v>M</v>
      </c>
      <c r="S121" s="14">
        <f>VLOOKUP(Todos!$A121,vlookup_table[#All],7,FALSE)</f>
        <v>22</v>
      </c>
      <c r="T121" s="14">
        <f>ROUND((9706-Todos!$P121)/100, 0)</f>
        <v>14</v>
      </c>
      <c r="U121" s="14" t="str" cm="1">
        <f t="array" ref="U121">_xlfn.IFS(
    ISNUMBER(SEARCH("C", Q121)), "Ciudad",
    ISNUMBER(SEARCH("T", Q121)), "Pueblo",
    ISNUMBER(SEARCH("R", Q121)), "Rural",
    ISNUMBER(SEARCH("S", Q121)), "Suburbano",
    ISNUMBER(SEARCH("U", Q121)), "Urbano"
)</f>
        <v>Rural</v>
      </c>
      <c r="V121" s="25" t="str" cm="1">
        <f t="array" ref="V121">_xlfn.LET(
    _xlpm.txt, _xlfn.TEXTJOIN("", TRUE, IF(ISNUMBER(--MID(Todos!$H121, _xlfn.SEQUENCE(LEN(Todos!$H121)), 1)), MID(Todos!$H121, _xlfn.SEQUENCE(LEN(Todos!$H121)), 1), "")),
    IF(ISNUMBER(--RIGHT(_xlpm.txt,1)), _xlpm.txt, LEFT(_xlpm.txt, LEN(_xlpm.txt)-1))
)</f>
        <v>13162</v>
      </c>
      <c r="W121" s="14" t="str">
        <f>UPPER(LEFT(Todos!$B121,2))</f>
        <v>MI</v>
      </c>
      <c r="X121" s="15" t="str" cm="1">
        <f t="array" ref="X121">+IF(Todos!$C121 = "",MODE.MATCH(Todos!$C$2:$C$4029),Todos!$C121)</f>
        <v>M</v>
      </c>
    </row>
    <row r="122" spans="1:24" x14ac:dyDescent="0.35">
      <c r="A122" s="6">
        <v>180383</v>
      </c>
      <c r="B122" s="7" t="s">
        <v>41</v>
      </c>
      <c r="C122" s="7" t="s">
        <v>17</v>
      </c>
      <c r="D122" s="7">
        <v>919</v>
      </c>
      <c r="E122" s="7">
        <v>338</v>
      </c>
      <c r="F122" s="7">
        <v>346</v>
      </c>
      <c r="G122" s="7">
        <v>1</v>
      </c>
      <c r="H122" s="7">
        <v>12507</v>
      </c>
      <c r="I122" s="7">
        <v>5</v>
      </c>
      <c r="J122" s="7">
        <v>56</v>
      </c>
      <c r="K122" s="7">
        <v>337</v>
      </c>
      <c r="L122" s="7">
        <v>349</v>
      </c>
      <c r="M122" s="7">
        <v>8.2142857140000007</v>
      </c>
      <c r="N122" s="7">
        <f>VLOOKUP(Todos!$A122,vlookup_table[#All],2,FALSE)</f>
        <v>0</v>
      </c>
      <c r="O122" s="7" t="str">
        <f>VLOOKUP(Todos!$A122,vlookup_table[#All],3,FALSE)</f>
        <v>WA</v>
      </c>
      <c r="P122" s="7">
        <f>VLOOKUP(Todos!$A122,vlookup_table[#All],4,FALSE)</f>
        <v>609</v>
      </c>
      <c r="Q122" s="9" t="str">
        <f>VLOOKUP(Todos!$A122,vlookup_table[#All],5,FALSE)</f>
        <v>C3</v>
      </c>
      <c r="R122" s="9" t="str">
        <f>VLOOKUP(Todos!$A122,vlookup_table[#All],6,FALSE)</f>
        <v>F</v>
      </c>
      <c r="S122" s="9">
        <f>VLOOKUP(Todos!$A122,vlookup_table[#All],7,FALSE)</f>
        <v>11</v>
      </c>
      <c r="T122" s="9">
        <f>ROUND((9706-Todos!$P122)/100, 0)</f>
        <v>91</v>
      </c>
      <c r="U122" s="9" t="str" cm="1">
        <f t="array" ref="U122">_xlfn.IFS(
    ISNUMBER(SEARCH("C", Q122)), "Ciudad",
    ISNUMBER(SEARCH("T", Q122)), "Pueblo",
    ISNUMBER(SEARCH("R", Q122)), "Rural",
    ISNUMBER(SEARCH("S", Q122)), "Suburbano",
    ISNUMBER(SEARCH("U", Q122)), "Urbano"
)</f>
        <v>Ciudad</v>
      </c>
      <c r="V122" s="24" t="str" cm="1">
        <f t="array" ref="V122">_xlfn.LET(
    _xlpm.txt, _xlfn.TEXTJOIN("", TRUE, IF(ISNUMBER(--MID(Todos!$H122, _xlfn.SEQUENCE(LEN(Todos!$H122)), 1)), MID(Todos!$H122, _xlfn.SEQUENCE(LEN(Todos!$H122)), 1), "")),
    IF(ISNUMBER(--RIGHT(_xlpm.txt,1)), _xlpm.txt, LEFT(_xlpm.txt, LEN(_xlpm.txt)-1))
)</f>
        <v>12507</v>
      </c>
      <c r="W122" s="9" t="str">
        <f>UPPER(LEFT(Todos!$B122,2))</f>
        <v>WA</v>
      </c>
      <c r="X122" s="10" t="str" cm="1">
        <f t="array" ref="X122">+IF(Todos!$C122 = "",MODE.MATCH(Todos!$C$2:$C$4029),Todos!$C122)</f>
        <v>F</v>
      </c>
    </row>
    <row r="123" spans="1:24" x14ac:dyDescent="0.35">
      <c r="A123" s="11">
        <v>183013</v>
      </c>
      <c r="B123" s="12" t="s">
        <v>41</v>
      </c>
      <c r="C123" s="12" t="s">
        <v>52</v>
      </c>
      <c r="D123" s="12">
        <v>697</v>
      </c>
      <c r="E123" s="12">
        <v>317</v>
      </c>
      <c r="F123" s="12">
        <v>406</v>
      </c>
      <c r="G123" s="12">
        <v>0</v>
      </c>
      <c r="H123" s="12">
        <v>13561</v>
      </c>
      <c r="I123" s="12">
        <v>3</v>
      </c>
      <c r="J123" s="12">
        <v>34</v>
      </c>
      <c r="K123" s="12">
        <v>364</v>
      </c>
      <c r="L123" s="12">
        <v>337</v>
      </c>
      <c r="M123" s="12">
        <v>10</v>
      </c>
      <c r="N123" s="12">
        <f>VLOOKUP(Todos!$A123,vlookup_table[#All],2,FALSE)</f>
        <v>1</v>
      </c>
      <c r="O123" s="12" t="str">
        <f>VLOOKUP(Todos!$A123,vlookup_table[#All],3,FALSE)</f>
        <v>WA</v>
      </c>
      <c r="P123" s="12">
        <f>VLOOKUP(Todos!$A123,vlookup_table[#All],4,FALSE)</f>
        <v>3001</v>
      </c>
      <c r="Q123" s="14" t="str">
        <f>VLOOKUP(Todos!$A123,vlookup_table[#All],5,FALSE)</f>
        <v>S2</v>
      </c>
      <c r="R123" s="14" t="str">
        <f>VLOOKUP(Todos!$A123,vlookup_table[#All],6,FALSE)</f>
        <v>M</v>
      </c>
      <c r="S123" s="14">
        <f>VLOOKUP(Todos!$A123,vlookup_table[#All],7,FALSE)</f>
        <v>11</v>
      </c>
      <c r="T123" s="14">
        <f>ROUND((9706-Todos!$P123)/100, 0)</f>
        <v>67</v>
      </c>
      <c r="U123" s="14" t="str" cm="1">
        <f t="array" ref="U123">_xlfn.IFS(
    ISNUMBER(SEARCH("C", Q123)), "Ciudad",
    ISNUMBER(SEARCH("T", Q123)), "Pueblo",
    ISNUMBER(SEARCH("R", Q123)), "Rural",
    ISNUMBER(SEARCH("S", Q123)), "Suburbano",
    ISNUMBER(SEARCH("U", Q123)), "Urbano"
)</f>
        <v>Suburbano</v>
      </c>
      <c r="V123" s="25" t="str" cm="1">
        <f t="array" ref="V123">_xlfn.LET(
    _xlpm.txt, _xlfn.TEXTJOIN("", TRUE, IF(ISNUMBER(--MID(Todos!$H123, _xlfn.SEQUENCE(LEN(Todos!$H123)), 1)), MID(Todos!$H123, _xlfn.SEQUENCE(LEN(Todos!$H123)), 1), "")),
    IF(ISNUMBER(--RIGHT(_xlpm.txt,1)), _xlpm.txt, LEFT(_xlpm.txt, LEN(_xlpm.txt)-1))
)</f>
        <v>13561</v>
      </c>
      <c r="W123" s="14" t="str">
        <f>UPPER(LEFT(Todos!$B123,2))</f>
        <v>WA</v>
      </c>
      <c r="X123" s="15" t="str" cm="1">
        <f t="array" ref="X123">+IF(Todos!$C123 = "",MODE.MATCH(Todos!$C$2:$C$4029),Todos!$C123)</f>
        <v>male</v>
      </c>
    </row>
    <row r="124" spans="1:24" x14ac:dyDescent="0.35">
      <c r="A124" s="6">
        <v>187769</v>
      </c>
      <c r="B124" s="7" t="s">
        <v>25</v>
      </c>
      <c r="C124" s="7" t="s">
        <v>14</v>
      </c>
      <c r="D124" s="7">
        <v>5059</v>
      </c>
      <c r="E124" s="7">
        <v>693</v>
      </c>
      <c r="F124" s="7">
        <v>847</v>
      </c>
      <c r="G124" s="7">
        <v>99</v>
      </c>
      <c r="H124" s="7">
        <v>29368</v>
      </c>
      <c r="I124" s="7">
        <v>10</v>
      </c>
      <c r="J124" s="7">
        <v>48</v>
      </c>
      <c r="K124" s="7">
        <v>752</v>
      </c>
      <c r="L124" s="7">
        <v>751</v>
      </c>
      <c r="M124" s="7">
        <v>10.6</v>
      </c>
      <c r="N124" s="7">
        <f>VLOOKUP(Todos!$A124,vlookup_table[#All],2,FALSE)</f>
        <v>1</v>
      </c>
      <c r="O124" s="7" t="str">
        <f>VLOOKUP(Todos!$A124,vlookup_table[#All],3,FALSE)</f>
        <v>CA</v>
      </c>
      <c r="P124" s="7">
        <f>VLOOKUP(Todos!$A124,vlookup_table[#All],4,FALSE)</f>
        <v>5403</v>
      </c>
      <c r="Q124" s="9" t="str">
        <f>VLOOKUP(Todos!$A124,vlookup_table[#All],5,FALSE)</f>
        <v>S1</v>
      </c>
      <c r="R124" s="9" t="str">
        <f>VLOOKUP(Todos!$A124,vlookup_table[#All],6,FALSE)</f>
        <v>M</v>
      </c>
      <c r="S124" s="9">
        <f>VLOOKUP(Todos!$A124,vlookup_table[#All],7,FALSE)</f>
        <v>25</v>
      </c>
      <c r="T124" s="9">
        <f>ROUND((9706-Todos!$P124)/100, 0)</f>
        <v>43</v>
      </c>
      <c r="U124" s="9" t="str" cm="1">
        <f t="array" ref="U124">_xlfn.IFS(
    ISNUMBER(SEARCH("C", Q124)), "Ciudad",
    ISNUMBER(SEARCH("T", Q124)), "Pueblo",
    ISNUMBER(SEARCH("R", Q124)), "Rural",
    ISNUMBER(SEARCH("S", Q124)), "Suburbano",
    ISNUMBER(SEARCH("U", Q124)), "Urbano"
)</f>
        <v>Suburbano</v>
      </c>
      <c r="V124" s="24" t="str" cm="1">
        <f t="array" ref="V124">_xlfn.LET(
    _xlpm.txt, _xlfn.TEXTJOIN("", TRUE, IF(ISNUMBER(--MID(Todos!$H124, _xlfn.SEQUENCE(LEN(Todos!$H124)), 1)), MID(Todos!$H124, _xlfn.SEQUENCE(LEN(Todos!$H124)), 1), "")),
    IF(ISNUMBER(--RIGHT(_xlpm.txt,1)), _xlpm.txt, LEFT(_xlpm.txt, LEN(_xlpm.txt)-1))
)</f>
        <v>29368</v>
      </c>
      <c r="W124" s="9" t="str">
        <f>UPPER(LEFT(Todos!$B124,2))</f>
        <v>CA</v>
      </c>
      <c r="X124" s="10" t="str" cm="1">
        <f t="array" ref="X124">+IF(Todos!$C124 = "",MODE.MATCH(Todos!$C$2:$C$4029),Todos!$C124)</f>
        <v>M</v>
      </c>
    </row>
    <row r="125" spans="1:24" x14ac:dyDescent="0.35">
      <c r="A125" s="11">
        <v>191056</v>
      </c>
      <c r="B125" s="12" t="s">
        <v>25</v>
      </c>
      <c r="C125" s="12" t="s">
        <v>14</v>
      </c>
      <c r="D125" s="12">
        <v>5667</v>
      </c>
      <c r="E125" s="12">
        <v>492</v>
      </c>
      <c r="F125" s="12">
        <v>848</v>
      </c>
      <c r="G125" s="12">
        <v>98</v>
      </c>
      <c r="H125" s="12">
        <v>51280</v>
      </c>
      <c r="I125" s="12">
        <v>11</v>
      </c>
      <c r="J125" s="12">
        <v>35</v>
      </c>
      <c r="K125" s="12">
        <v>808</v>
      </c>
      <c r="L125" s="12">
        <v>594</v>
      </c>
      <c r="M125" s="12">
        <v>28.833333329999999</v>
      </c>
      <c r="N125" s="12">
        <f>VLOOKUP(Todos!$A125,vlookup_table[#All],2,FALSE)</f>
        <v>1</v>
      </c>
      <c r="O125" s="12" t="str">
        <f>VLOOKUP(Todos!$A125,vlookup_table[#All],3,FALSE)</f>
        <v>CA</v>
      </c>
      <c r="P125" s="12">
        <f>VLOOKUP(Todos!$A125,vlookup_table[#All],4,FALSE)</f>
        <v>801</v>
      </c>
      <c r="Q125" s="14" t="str">
        <f>VLOOKUP(Todos!$A125,vlookup_table[#All],5,FALSE)</f>
        <v>U1</v>
      </c>
      <c r="R125" s="14" t="str">
        <f>VLOOKUP(Todos!$A125,vlookup_table[#All],6,FALSE)</f>
        <v>M</v>
      </c>
      <c r="S125" s="14">
        <f>VLOOKUP(Todos!$A125,vlookup_table[#All],7,FALSE)</f>
        <v>47</v>
      </c>
      <c r="T125" s="14">
        <f>ROUND((9706-Todos!$P125)/100, 0)</f>
        <v>89</v>
      </c>
      <c r="U125" s="14" t="str" cm="1">
        <f t="array" ref="U125">_xlfn.IFS(
    ISNUMBER(SEARCH("C", Q125)), "Ciudad",
    ISNUMBER(SEARCH("T", Q125)), "Pueblo",
    ISNUMBER(SEARCH("R", Q125)), "Rural",
    ISNUMBER(SEARCH("S", Q125)), "Suburbano",
    ISNUMBER(SEARCH("U", Q125)), "Urbano"
)</f>
        <v>Urbano</v>
      </c>
      <c r="V125" s="25" t="str" cm="1">
        <f t="array" ref="V125">_xlfn.LET(
    _xlpm.txt, _xlfn.TEXTJOIN("", TRUE, IF(ISNUMBER(--MID(Todos!$H125, _xlfn.SEQUENCE(LEN(Todos!$H125)), 1)), MID(Todos!$H125, _xlfn.SEQUENCE(LEN(Todos!$H125)), 1), "")),
    IF(ISNUMBER(--RIGHT(_xlpm.txt,1)), _xlpm.txt, LEFT(_xlpm.txt, LEN(_xlpm.txt)-1))
)</f>
        <v>51280</v>
      </c>
      <c r="W125" s="14" t="str">
        <f>UPPER(LEFT(Todos!$B125,2))</f>
        <v>CA</v>
      </c>
      <c r="X125" s="15" t="str" cm="1">
        <f t="array" ref="X125">+IF(Todos!$C125 = "",MODE.MATCH(Todos!$C$2:$C$4029),Todos!$C125)</f>
        <v>M</v>
      </c>
    </row>
    <row r="126" spans="1:24" x14ac:dyDescent="0.35">
      <c r="A126" s="6">
        <v>151891</v>
      </c>
      <c r="B126" s="7" t="s">
        <v>25</v>
      </c>
      <c r="C126" s="7" t="s">
        <v>17</v>
      </c>
      <c r="D126" s="7">
        <v>2750</v>
      </c>
      <c r="E126" s="7">
        <v>668</v>
      </c>
      <c r="F126" s="7">
        <v>781</v>
      </c>
      <c r="G126" s="7">
        <v>91</v>
      </c>
      <c r="H126" s="7">
        <v>26199</v>
      </c>
      <c r="I126" s="7">
        <v>10</v>
      </c>
      <c r="J126" s="7">
        <v>44</v>
      </c>
      <c r="K126" s="7">
        <v>701</v>
      </c>
      <c r="L126" s="7">
        <v>717</v>
      </c>
      <c r="M126" s="7">
        <v>11.44444444</v>
      </c>
      <c r="N126" s="7">
        <f>VLOOKUP(Todos!$A126,vlookup_table[#All],2,FALSE)</f>
        <v>0</v>
      </c>
      <c r="O126" s="7" t="str">
        <f>VLOOKUP(Todos!$A126,vlookup_table[#All],3,FALSE)</f>
        <v>CA</v>
      </c>
      <c r="P126" s="7">
        <f>VLOOKUP(Todos!$A126,vlookup_table[#All],4,FALSE)</f>
        <v>0</v>
      </c>
      <c r="Q126" s="9" t="str">
        <f>VLOOKUP(Todos!$A126,vlookup_table[#All],5,FALSE)</f>
        <v>S2</v>
      </c>
      <c r="R126" s="9" t="str">
        <f>VLOOKUP(Todos!$A126,vlookup_table[#All],6,FALSE)</f>
        <v>F</v>
      </c>
      <c r="S126" s="9">
        <f>VLOOKUP(Todos!$A126,vlookup_table[#All],7,FALSE)</f>
        <v>15</v>
      </c>
      <c r="T126" s="9">
        <f>ROUND((9706-Todos!$P126)/100, 0)</f>
        <v>97</v>
      </c>
      <c r="U126" s="9" t="str" cm="1">
        <f t="array" ref="U126">_xlfn.IFS(
    ISNUMBER(SEARCH("C", Q126)), "Ciudad",
    ISNUMBER(SEARCH("T", Q126)), "Pueblo",
    ISNUMBER(SEARCH("R", Q126)), "Rural",
    ISNUMBER(SEARCH("S", Q126)), "Suburbano",
    ISNUMBER(SEARCH("U", Q126)), "Urbano"
)</f>
        <v>Suburbano</v>
      </c>
      <c r="V126" s="24" t="str" cm="1">
        <f t="array" ref="V126">_xlfn.LET(
    _xlpm.txt, _xlfn.TEXTJOIN("", TRUE, IF(ISNUMBER(--MID(Todos!$H126, _xlfn.SEQUENCE(LEN(Todos!$H126)), 1)), MID(Todos!$H126, _xlfn.SEQUENCE(LEN(Todos!$H126)), 1), "")),
    IF(ISNUMBER(--RIGHT(_xlpm.txt,1)), _xlpm.txt, LEFT(_xlpm.txt, LEN(_xlpm.txt)-1))
)</f>
        <v>26199</v>
      </c>
      <c r="W126" s="9" t="str">
        <f>UPPER(LEFT(Todos!$B126,2))</f>
        <v>CA</v>
      </c>
      <c r="X126" s="10" t="str" cm="1">
        <f t="array" ref="X126">+IF(Todos!$C126 = "",MODE.MATCH(Todos!$C$2:$C$4029),Todos!$C126)</f>
        <v>F</v>
      </c>
    </row>
    <row r="127" spans="1:24" x14ac:dyDescent="0.35">
      <c r="A127" s="11">
        <v>5822</v>
      </c>
      <c r="B127" s="12" t="s">
        <v>28</v>
      </c>
      <c r="C127" s="12" t="s">
        <v>17</v>
      </c>
      <c r="D127" s="12">
        <v>513</v>
      </c>
      <c r="E127" s="12">
        <v>400</v>
      </c>
      <c r="F127" s="12">
        <v>482</v>
      </c>
      <c r="G127" s="12">
        <v>0</v>
      </c>
      <c r="H127" s="12">
        <v>20842</v>
      </c>
      <c r="I127" s="12">
        <v>3</v>
      </c>
      <c r="J127" s="12">
        <v>66</v>
      </c>
      <c r="K127" s="12">
        <v>434</v>
      </c>
      <c r="L127" s="12">
        <v>436</v>
      </c>
      <c r="M127" s="12">
        <v>6.0767499999999997</v>
      </c>
      <c r="N127" s="12">
        <f>VLOOKUP(Todos!$A127,vlookup_table[#All],2,FALSE)</f>
        <v>2</v>
      </c>
      <c r="O127" s="12" t="str">
        <f>VLOOKUP(Todos!$A127,vlookup_table[#All],3,FALSE)</f>
        <v>KS</v>
      </c>
      <c r="P127" s="12">
        <f>VLOOKUP(Todos!$A127,vlookup_table[#All],4,FALSE)</f>
        <v>2901</v>
      </c>
      <c r="Q127" s="14" t="str">
        <f>VLOOKUP(Todos!$A127,vlookup_table[#All],5,FALSE)</f>
        <v>S2</v>
      </c>
      <c r="R127" s="14" t="str">
        <f>VLOOKUP(Todos!$A127,vlookup_table[#All],6,FALSE)</f>
        <v>F</v>
      </c>
      <c r="S127" s="14">
        <f>VLOOKUP(Todos!$A127,vlookup_table[#All],7,FALSE)</f>
        <v>11</v>
      </c>
      <c r="T127" s="14">
        <f>ROUND((9706-Todos!$P127)/100, 0)</f>
        <v>68</v>
      </c>
      <c r="U127" s="14" t="str" cm="1">
        <f t="array" ref="U127">_xlfn.IFS(
    ISNUMBER(SEARCH("C", Q127)), "Ciudad",
    ISNUMBER(SEARCH("T", Q127)), "Pueblo",
    ISNUMBER(SEARCH("R", Q127)), "Rural",
    ISNUMBER(SEARCH("S", Q127)), "Suburbano",
    ISNUMBER(SEARCH("U", Q127)), "Urbano"
)</f>
        <v>Suburbano</v>
      </c>
      <c r="V127" s="25" t="str" cm="1">
        <f t="array" ref="V127">_xlfn.LET(
    _xlpm.txt, _xlfn.TEXTJOIN("", TRUE, IF(ISNUMBER(--MID(Todos!$H127, _xlfn.SEQUENCE(LEN(Todos!$H127)), 1)), MID(Todos!$H127, _xlfn.SEQUENCE(LEN(Todos!$H127)), 1), "")),
    IF(ISNUMBER(--RIGHT(_xlpm.txt,1)), _xlpm.txt, LEFT(_xlpm.txt, LEN(_xlpm.txt)-1))
)</f>
        <v>20842</v>
      </c>
      <c r="W127" s="14" t="str">
        <f>UPPER(LEFT(Todos!$B127,2))</f>
        <v>KS</v>
      </c>
      <c r="X127" s="15" t="str" cm="1">
        <f t="array" ref="X127">+IF(Todos!$C127 = "",MODE.MATCH(Todos!$C$2:$C$4029),Todos!$C127)</f>
        <v>F</v>
      </c>
    </row>
    <row r="128" spans="1:24" x14ac:dyDescent="0.35">
      <c r="A128" s="6">
        <v>164969</v>
      </c>
      <c r="B128" s="7" t="s">
        <v>25</v>
      </c>
      <c r="C128" s="7" t="s">
        <v>17</v>
      </c>
      <c r="D128" s="7">
        <v>1848</v>
      </c>
      <c r="E128" s="7">
        <v>505</v>
      </c>
      <c r="F128" s="7">
        <v>581</v>
      </c>
      <c r="G128" s="7">
        <v>33</v>
      </c>
      <c r="H128" s="7">
        <v>19729</v>
      </c>
      <c r="I128" s="7">
        <v>28</v>
      </c>
      <c r="J128" s="7">
        <v>49</v>
      </c>
      <c r="K128" s="7">
        <v>515</v>
      </c>
      <c r="L128" s="7">
        <v>560</v>
      </c>
      <c r="M128" s="7">
        <v>5.6842105260000002</v>
      </c>
      <c r="N128" s="7">
        <f>VLOOKUP(Todos!$A128,vlookup_table[#All],2,FALSE)</f>
        <v>0</v>
      </c>
      <c r="O128" s="7" t="str">
        <f>VLOOKUP(Todos!$A128,vlookup_table[#All],3,FALSE)</f>
        <v>CA</v>
      </c>
      <c r="P128" s="7">
        <f>VLOOKUP(Todos!$A128,vlookup_table[#All],4,FALSE)</f>
        <v>6001</v>
      </c>
      <c r="Q128" s="9" t="str">
        <f>VLOOKUP(Todos!$A128,vlookup_table[#All],5,FALSE)</f>
        <v>S1</v>
      </c>
      <c r="R128" s="9" t="str">
        <f>VLOOKUP(Todos!$A128,vlookup_table[#All],6,FALSE)</f>
        <v>F</v>
      </c>
      <c r="S128" s="9">
        <f>VLOOKUP(Todos!$A128,vlookup_table[#All],7,FALSE)</f>
        <v>7</v>
      </c>
      <c r="T128" s="9">
        <f>ROUND((9706-Todos!$P128)/100, 0)</f>
        <v>37</v>
      </c>
      <c r="U128" s="9" t="str" cm="1">
        <f t="array" ref="U128">_xlfn.IFS(
    ISNUMBER(SEARCH("C", Q128)), "Ciudad",
    ISNUMBER(SEARCH("T", Q128)), "Pueblo",
    ISNUMBER(SEARCH("R", Q128)), "Rural",
    ISNUMBER(SEARCH("S", Q128)), "Suburbano",
    ISNUMBER(SEARCH("U", Q128)), "Urbano"
)</f>
        <v>Suburbano</v>
      </c>
      <c r="V128" s="24" t="str" cm="1">
        <f t="array" ref="V128">_xlfn.LET(
    _xlpm.txt, _xlfn.TEXTJOIN("", TRUE, IF(ISNUMBER(--MID(Todos!$H128, _xlfn.SEQUENCE(LEN(Todos!$H128)), 1)), MID(Todos!$H128, _xlfn.SEQUENCE(LEN(Todos!$H128)), 1), "")),
    IF(ISNUMBER(--RIGHT(_xlpm.txt,1)), _xlpm.txt, LEFT(_xlpm.txt, LEN(_xlpm.txt)-1))
)</f>
        <v>19729</v>
      </c>
      <c r="W128" s="9" t="str">
        <f>UPPER(LEFT(Todos!$B128,2))</f>
        <v>CA</v>
      </c>
      <c r="X128" s="10" t="str" cm="1">
        <f t="array" ref="X128">+IF(Todos!$C128 = "",MODE.MATCH(Todos!$C$2:$C$4029),Todos!$C128)</f>
        <v>F</v>
      </c>
    </row>
    <row r="129" spans="1:24" x14ac:dyDescent="0.35">
      <c r="A129" s="11">
        <v>172846</v>
      </c>
      <c r="B129" s="12" t="s">
        <v>25</v>
      </c>
      <c r="C129" s="12" t="s">
        <v>14</v>
      </c>
      <c r="D129" s="12">
        <v>1417</v>
      </c>
      <c r="E129" s="12">
        <v>406</v>
      </c>
      <c r="F129" s="12">
        <v>508</v>
      </c>
      <c r="G129" s="12">
        <v>18</v>
      </c>
      <c r="H129" s="12">
        <v>18590</v>
      </c>
      <c r="I129" s="12">
        <v>29</v>
      </c>
      <c r="J129" s="12">
        <v>49</v>
      </c>
      <c r="K129" s="12">
        <v>341</v>
      </c>
      <c r="L129" s="12">
        <v>519</v>
      </c>
      <c r="M129" s="12">
        <v>14.11111111</v>
      </c>
      <c r="N129" s="12">
        <f>VLOOKUP(Todos!$A129,vlookup_table[#All],2,FALSE)</f>
        <v>0</v>
      </c>
      <c r="O129" s="12" t="str">
        <f>VLOOKUP(Todos!$A129,vlookup_table[#All],3,FALSE)</f>
        <v>CA</v>
      </c>
      <c r="P129" s="12">
        <f>VLOOKUP(Todos!$A129,vlookup_table[#All],4,FALSE)</f>
        <v>4201</v>
      </c>
      <c r="Q129" s="14" t="str">
        <f>VLOOKUP(Todos!$A129,vlookup_table[#All],5,FALSE)</f>
        <v>C2</v>
      </c>
      <c r="R129" s="14" t="str">
        <f>VLOOKUP(Todos!$A129,vlookup_table[#All],6,FALSE)</f>
        <v>M</v>
      </c>
      <c r="S129" s="14">
        <f>VLOOKUP(Todos!$A129,vlookup_table[#All],7,FALSE)</f>
        <v>10</v>
      </c>
      <c r="T129" s="14">
        <f>ROUND((9706-Todos!$P129)/100, 0)</f>
        <v>55</v>
      </c>
      <c r="U129" s="14" t="str" cm="1">
        <f t="array" ref="U129">_xlfn.IFS(
    ISNUMBER(SEARCH("C", Q129)), "Ciudad",
    ISNUMBER(SEARCH("T", Q129)), "Pueblo",
    ISNUMBER(SEARCH("R", Q129)), "Rural",
    ISNUMBER(SEARCH("S", Q129)), "Suburbano",
    ISNUMBER(SEARCH("U", Q129)), "Urbano"
)</f>
        <v>Ciudad</v>
      </c>
      <c r="V129" s="25" t="str" cm="1">
        <f t="array" ref="V129">_xlfn.LET(
    _xlpm.txt, _xlfn.TEXTJOIN("", TRUE, IF(ISNUMBER(--MID(Todos!$H129, _xlfn.SEQUENCE(LEN(Todos!$H129)), 1)), MID(Todos!$H129, _xlfn.SEQUENCE(LEN(Todos!$H129)), 1), "")),
    IF(ISNUMBER(--RIGHT(_xlpm.txt,1)), _xlpm.txt, LEFT(_xlpm.txt, LEN(_xlpm.txt)-1))
)</f>
        <v>18590</v>
      </c>
      <c r="W129" s="14" t="str">
        <f>UPPER(LEFT(Todos!$B129,2))</f>
        <v>CA</v>
      </c>
      <c r="X129" s="15" t="str" cm="1">
        <f t="array" ref="X129">+IF(Todos!$C129 = "",MODE.MATCH(Todos!$C$2:$C$4029),Todos!$C129)</f>
        <v>M</v>
      </c>
    </row>
    <row r="130" spans="1:24" x14ac:dyDescent="0.35">
      <c r="A130" s="6">
        <v>95951</v>
      </c>
      <c r="B130" s="7" t="s">
        <v>16</v>
      </c>
      <c r="C130" s="7" t="s">
        <v>17</v>
      </c>
      <c r="D130" s="7">
        <v>347</v>
      </c>
      <c r="E130" s="7">
        <v>210</v>
      </c>
      <c r="F130" s="7">
        <v>286</v>
      </c>
      <c r="G130" s="7">
        <v>0</v>
      </c>
      <c r="H130" s="7">
        <v>10356</v>
      </c>
      <c r="I130" s="7">
        <v>6</v>
      </c>
      <c r="J130" s="7">
        <v>74</v>
      </c>
      <c r="K130" s="7">
        <v>255</v>
      </c>
      <c r="L130" s="7">
        <v>229</v>
      </c>
      <c r="M130" s="7">
        <v>8.076923077</v>
      </c>
      <c r="N130" s="7">
        <f>VLOOKUP(Todos!$A130,vlookup_table[#All],2,FALSE)</f>
        <v>0</v>
      </c>
      <c r="O130" s="7" t="str">
        <f>VLOOKUP(Todos!$A130,vlookup_table[#All],3,FALSE)</f>
        <v>IL</v>
      </c>
      <c r="P130" s="7">
        <f>VLOOKUP(Todos!$A130,vlookup_table[#All],4,FALSE)</f>
        <v>4804</v>
      </c>
      <c r="Q130" s="9" t="str">
        <f>VLOOKUP(Todos!$A130,vlookup_table[#All],5,FALSE)</f>
        <v>C3</v>
      </c>
      <c r="R130" s="9" t="str">
        <f>VLOOKUP(Todos!$A130,vlookup_table[#All],6,FALSE)</f>
        <v>F</v>
      </c>
      <c r="S130" s="9">
        <f>VLOOKUP(Todos!$A130,vlookup_table[#All],7,FALSE)</f>
        <v>20</v>
      </c>
      <c r="T130" s="9">
        <f>ROUND((9706-Todos!$P130)/100, 0)</f>
        <v>49</v>
      </c>
      <c r="U130" s="9" t="str" cm="1">
        <f t="array" ref="U130">_xlfn.IFS(
    ISNUMBER(SEARCH("C", Q130)), "Ciudad",
    ISNUMBER(SEARCH("T", Q130)), "Pueblo",
    ISNUMBER(SEARCH("R", Q130)), "Rural",
    ISNUMBER(SEARCH("S", Q130)), "Suburbano",
    ISNUMBER(SEARCH("U", Q130)), "Urbano"
)</f>
        <v>Ciudad</v>
      </c>
      <c r="V130" s="24" t="str" cm="1">
        <f t="array" ref="V130">_xlfn.LET(
    _xlpm.txt, _xlfn.TEXTJOIN("", TRUE, IF(ISNUMBER(--MID(Todos!$H130, _xlfn.SEQUENCE(LEN(Todos!$H130)), 1)), MID(Todos!$H130, _xlfn.SEQUENCE(LEN(Todos!$H130)), 1), "")),
    IF(ISNUMBER(--RIGHT(_xlpm.txt,1)), _xlpm.txt, LEFT(_xlpm.txt, LEN(_xlpm.txt)-1))
)</f>
        <v>10356</v>
      </c>
      <c r="W130" s="9" t="str">
        <f>UPPER(LEFT(Todos!$B130,2))</f>
        <v>IL</v>
      </c>
      <c r="X130" s="10" t="str" cm="1">
        <f t="array" ref="X130">+IF(Todos!$C130 = "",MODE.MATCH(Todos!$C$2:$C$4029),Todos!$C130)</f>
        <v>F</v>
      </c>
    </row>
    <row r="131" spans="1:24" x14ac:dyDescent="0.35">
      <c r="A131" s="11">
        <v>18089</v>
      </c>
      <c r="B131" s="12" t="s">
        <v>18</v>
      </c>
      <c r="C131" s="12" t="s">
        <v>14</v>
      </c>
      <c r="D131" s="12">
        <v>994</v>
      </c>
      <c r="E131" s="12">
        <v>404</v>
      </c>
      <c r="F131" s="12">
        <v>530</v>
      </c>
      <c r="G131" s="12">
        <v>2</v>
      </c>
      <c r="H131" s="12">
        <v>17420</v>
      </c>
      <c r="I131" s="12">
        <v>1</v>
      </c>
      <c r="J131" s="12">
        <v>70</v>
      </c>
      <c r="K131" s="12">
        <v>475</v>
      </c>
      <c r="L131" s="12">
        <v>485</v>
      </c>
      <c r="M131" s="12">
        <v>13.777777779999999</v>
      </c>
      <c r="N131" s="12">
        <f>VLOOKUP(Todos!$A131,vlookup_table[#All],2,FALSE)</f>
        <v>2</v>
      </c>
      <c r="O131" s="12" t="str">
        <f>VLOOKUP(Todos!$A131,vlookup_table[#All],3,FALSE)</f>
        <v>NC</v>
      </c>
      <c r="P131" s="12">
        <f>VLOOKUP(Todos!$A131,vlookup_table[#All],4,FALSE)</f>
        <v>5001</v>
      </c>
      <c r="Q131" s="14" t="str">
        <f>VLOOKUP(Todos!$A131,vlookup_table[#All],5,FALSE)</f>
        <v>C1</v>
      </c>
      <c r="R131" s="14" t="str">
        <f>VLOOKUP(Todos!$A131,vlookup_table[#All],6,FALSE)</f>
        <v>M</v>
      </c>
      <c r="S131" s="14">
        <f>VLOOKUP(Todos!$A131,vlookup_table[#All],7,FALSE)</f>
        <v>25</v>
      </c>
      <c r="T131" s="14">
        <f>ROUND((9706-Todos!$P131)/100, 0)</f>
        <v>47</v>
      </c>
      <c r="U131" s="14" t="str" cm="1">
        <f t="array" ref="U131">_xlfn.IFS(
    ISNUMBER(SEARCH("C", Q131)), "Ciudad",
    ISNUMBER(SEARCH("T", Q131)), "Pueblo",
    ISNUMBER(SEARCH("R", Q131)), "Rural",
    ISNUMBER(SEARCH("S", Q131)), "Suburbano",
    ISNUMBER(SEARCH("U", Q131)), "Urbano"
)</f>
        <v>Ciudad</v>
      </c>
      <c r="V131" s="25" t="str" cm="1">
        <f t="array" ref="V131">_xlfn.LET(
    _xlpm.txt, _xlfn.TEXTJOIN("", TRUE, IF(ISNUMBER(--MID(Todos!$H131, _xlfn.SEQUENCE(LEN(Todos!$H131)), 1)), MID(Todos!$H131, _xlfn.SEQUENCE(LEN(Todos!$H131)), 1), "")),
    IF(ISNUMBER(--RIGHT(_xlpm.txt,1)), _xlpm.txt, LEFT(_xlpm.txt, LEN(_xlpm.txt)-1))
)</f>
        <v>17420</v>
      </c>
      <c r="W131" s="14" t="str">
        <f>UPPER(LEFT(Todos!$B131,2))</f>
        <v>NC</v>
      </c>
      <c r="X131" s="15" t="str" cm="1">
        <f t="array" ref="X131">+IF(Todos!$C131 = "",MODE.MATCH(Todos!$C$2:$C$4029),Todos!$C131)</f>
        <v>M</v>
      </c>
    </row>
    <row r="132" spans="1:24" x14ac:dyDescent="0.35">
      <c r="A132" s="6">
        <v>35276</v>
      </c>
      <c r="B132" s="7" t="s">
        <v>13</v>
      </c>
      <c r="C132" s="7"/>
      <c r="D132" s="7">
        <v>3542</v>
      </c>
      <c r="E132" s="7">
        <v>642</v>
      </c>
      <c r="F132" s="7">
        <v>843</v>
      </c>
      <c r="G132" s="7">
        <v>76</v>
      </c>
      <c r="H132" s="7">
        <v>53131</v>
      </c>
      <c r="I132" s="7">
        <v>3</v>
      </c>
      <c r="J132" s="7">
        <v>31</v>
      </c>
      <c r="K132" s="7">
        <v>690</v>
      </c>
      <c r="L132" s="7">
        <v>807</v>
      </c>
      <c r="M132" s="7">
        <v>6.6428571429999996</v>
      </c>
      <c r="N132" s="7">
        <f>VLOOKUP(Todos!$A132,vlookup_table[#All],2,FALSE)</f>
        <v>2</v>
      </c>
      <c r="O132" s="7" t="str">
        <f>VLOOKUP(Todos!$A132,vlookup_table[#All],3,FALSE)</f>
        <v>FL</v>
      </c>
      <c r="P132" s="7">
        <f>VLOOKUP(Todos!$A132,vlookup_table[#All],4,FALSE)</f>
        <v>1701</v>
      </c>
      <c r="Q132" s="9" t="str">
        <f>VLOOKUP(Todos!$A132,vlookup_table[#All],5,FALSE)</f>
        <v>C1</v>
      </c>
      <c r="R132" s="9" t="str">
        <f>VLOOKUP(Todos!$A132,vlookup_table[#All],6,FALSE)</f>
        <v/>
      </c>
      <c r="S132" s="9">
        <f>VLOOKUP(Todos!$A132,vlookup_table[#All],7,FALSE)</f>
        <v>10</v>
      </c>
      <c r="T132" s="9">
        <f>ROUND((9706-Todos!$P132)/100, 0)</f>
        <v>80</v>
      </c>
      <c r="U132" s="9" t="str" cm="1">
        <f t="array" ref="U132">_xlfn.IFS(
    ISNUMBER(SEARCH("C", Q132)), "Ciudad",
    ISNUMBER(SEARCH("T", Q132)), "Pueblo",
    ISNUMBER(SEARCH("R", Q132)), "Rural",
    ISNUMBER(SEARCH("S", Q132)), "Suburbano",
    ISNUMBER(SEARCH("U", Q132)), "Urbano"
)</f>
        <v>Ciudad</v>
      </c>
      <c r="V132" s="24" t="str" cm="1">
        <f t="array" ref="V132">_xlfn.LET(
    _xlpm.txt, _xlfn.TEXTJOIN("", TRUE, IF(ISNUMBER(--MID(Todos!$H132, _xlfn.SEQUENCE(LEN(Todos!$H132)), 1)), MID(Todos!$H132, _xlfn.SEQUENCE(LEN(Todos!$H132)), 1), "")),
    IF(ISNUMBER(--RIGHT(_xlpm.txt,1)), _xlpm.txt, LEFT(_xlpm.txt, LEN(_xlpm.txt)-1))
)</f>
        <v>53131</v>
      </c>
      <c r="W132" s="9" t="str">
        <f>UPPER(LEFT(Todos!$B132,2))</f>
        <v>FL</v>
      </c>
      <c r="X132" s="10" t="e" cm="1">
        <f t="array" aca="1" ref="X132" ca="1">+IF(Todos!$C132 = "",MODE.MATCH(Todos!$C$2:$C$4029),Todos!$C132)</f>
        <v>#NAME?</v>
      </c>
    </row>
    <row r="133" spans="1:24" x14ac:dyDescent="0.35">
      <c r="A133" s="11">
        <v>18607</v>
      </c>
      <c r="B133" s="12" t="s">
        <v>18</v>
      </c>
      <c r="C133" s="12" t="s">
        <v>14</v>
      </c>
      <c r="D133" s="12">
        <v>797</v>
      </c>
      <c r="E133" s="12">
        <v>377</v>
      </c>
      <c r="F133" s="12">
        <v>451</v>
      </c>
      <c r="G133" s="12">
        <v>2</v>
      </c>
      <c r="H133" s="12">
        <v>16163</v>
      </c>
      <c r="I133" s="12">
        <v>0</v>
      </c>
      <c r="J133" s="12">
        <v>74</v>
      </c>
      <c r="K133" s="12">
        <v>418</v>
      </c>
      <c r="L133" s="12">
        <v>423</v>
      </c>
      <c r="M133" s="12">
        <v>7.769230769</v>
      </c>
      <c r="N133" s="12">
        <f>VLOOKUP(Todos!$A133,vlookup_table[#All],2,FALSE)</f>
        <v>1</v>
      </c>
      <c r="O133" s="12" t="str">
        <f>VLOOKUP(Todos!$A133,vlookup_table[#All],3,FALSE)</f>
        <v>NC</v>
      </c>
      <c r="P133" s="12">
        <f>VLOOKUP(Todos!$A133,vlookup_table[#All],4,FALSE)</f>
        <v>6001</v>
      </c>
      <c r="Q133" s="14" t="str">
        <f>VLOOKUP(Todos!$A133,vlookup_table[#All],5,FALSE)</f>
        <v>T2</v>
      </c>
      <c r="R133" s="14" t="str">
        <f>VLOOKUP(Todos!$A133,vlookup_table[#All],6,FALSE)</f>
        <v>M</v>
      </c>
      <c r="S133" s="14">
        <f>VLOOKUP(Todos!$A133,vlookup_table[#All],7,FALSE)</f>
        <v>23</v>
      </c>
      <c r="T133" s="14">
        <f>ROUND((9706-Todos!$P133)/100, 0)</f>
        <v>37</v>
      </c>
      <c r="U133" s="14" t="str" cm="1">
        <f t="array" ref="U133">_xlfn.IFS(
    ISNUMBER(SEARCH("C", Q133)), "Ciudad",
    ISNUMBER(SEARCH("T", Q133)), "Pueblo",
    ISNUMBER(SEARCH("R", Q133)), "Rural",
    ISNUMBER(SEARCH("S", Q133)), "Suburbano",
    ISNUMBER(SEARCH("U", Q133)), "Urbano"
)</f>
        <v>Pueblo</v>
      </c>
      <c r="V133" s="25" t="str" cm="1">
        <f t="array" ref="V133">_xlfn.LET(
    _xlpm.txt, _xlfn.TEXTJOIN("", TRUE, IF(ISNUMBER(--MID(Todos!$H133, _xlfn.SEQUENCE(LEN(Todos!$H133)), 1)), MID(Todos!$H133, _xlfn.SEQUENCE(LEN(Todos!$H133)), 1), "")),
    IF(ISNUMBER(--RIGHT(_xlpm.txt,1)), _xlpm.txt, LEFT(_xlpm.txt, LEN(_xlpm.txt)-1))
)</f>
        <v>16163</v>
      </c>
      <c r="W133" s="14" t="str">
        <f>UPPER(LEFT(Todos!$B133,2))</f>
        <v>NC</v>
      </c>
      <c r="X133" s="15" t="str" cm="1">
        <f t="array" ref="X133">+IF(Todos!$C133 = "",MODE.MATCH(Todos!$C$2:$C$4029),Todos!$C133)</f>
        <v>M</v>
      </c>
    </row>
    <row r="134" spans="1:24" x14ac:dyDescent="0.35">
      <c r="A134" s="6">
        <v>61275</v>
      </c>
      <c r="B134" s="7" t="s">
        <v>34</v>
      </c>
      <c r="C134" s="7" t="s">
        <v>14</v>
      </c>
      <c r="D134" s="7">
        <v>791</v>
      </c>
      <c r="E134" s="7">
        <v>361</v>
      </c>
      <c r="F134" s="7">
        <v>428</v>
      </c>
      <c r="G134" s="7">
        <v>1</v>
      </c>
      <c r="H134" s="7">
        <v>13805</v>
      </c>
      <c r="I134" s="7">
        <v>1</v>
      </c>
      <c r="J134" s="7">
        <v>74</v>
      </c>
      <c r="K134" s="7">
        <v>407</v>
      </c>
      <c r="L134" s="7">
        <v>390</v>
      </c>
      <c r="M134" s="7">
        <v>7.6363636359999996</v>
      </c>
      <c r="N134" s="7">
        <f>VLOOKUP(Todos!$A134,vlookup_table[#All],2,FALSE)</f>
        <v>1</v>
      </c>
      <c r="O134" s="7" t="str">
        <f>VLOOKUP(Todos!$A134,vlookup_table[#All],3,FALSE)</f>
        <v>IN</v>
      </c>
      <c r="P134" s="7">
        <f>VLOOKUP(Todos!$A134,vlookup_table[#All],4,FALSE)</f>
        <v>4801</v>
      </c>
      <c r="Q134" s="9" t="str">
        <f>VLOOKUP(Todos!$A134,vlookup_table[#All],5,FALSE)</f>
        <v>T2</v>
      </c>
      <c r="R134" s="9" t="str">
        <f>VLOOKUP(Todos!$A134,vlookup_table[#All],6,FALSE)</f>
        <v>M</v>
      </c>
      <c r="S134" s="9">
        <f>VLOOKUP(Todos!$A134,vlookup_table[#All],7,FALSE)</f>
        <v>12</v>
      </c>
      <c r="T134" s="9">
        <f>ROUND((9706-Todos!$P134)/100, 0)</f>
        <v>49</v>
      </c>
      <c r="U134" s="9" t="str" cm="1">
        <f t="array" ref="U134">_xlfn.IFS(
    ISNUMBER(SEARCH("C", Q134)), "Ciudad",
    ISNUMBER(SEARCH("T", Q134)), "Pueblo",
    ISNUMBER(SEARCH("R", Q134)), "Rural",
    ISNUMBER(SEARCH("S", Q134)), "Suburbano",
    ISNUMBER(SEARCH("U", Q134)), "Urbano"
)</f>
        <v>Pueblo</v>
      </c>
      <c r="V134" s="24" t="str" cm="1">
        <f t="array" ref="V134">_xlfn.LET(
    _xlpm.txt, _xlfn.TEXTJOIN("", TRUE, IF(ISNUMBER(--MID(Todos!$H134, _xlfn.SEQUENCE(LEN(Todos!$H134)), 1)), MID(Todos!$H134, _xlfn.SEQUENCE(LEN(Todos!$H134)), 1), "")),
    IF(ISNUMBER(--RIGHT(_xlpm.txt,1)), _xlpm.txt, LEFT(_xlpm.txt, LEN(_xlpm.txt)-1))
)</f>
        <v>13805</v>
      </c>
      <c r="W134" s="9" t="str">
        <f>UPPER(LEFT(Todos!$B134,2))</f>
        <v>IN</v>
      </c>
      <c r="X134" s="10" t="str" cm="1">
        <f t="array" ref="X134">+IF(Todos!$C134 = "",MODE.MATCH(Todos!$C$2:$C$4029),Todos!$C134)</f>
        <v>M</v>
      </c>
    </row>
    <row r="135" spans="1:24" x14ac:dyDescent="0.35">
      <c r="A135" s="11">
        <v>36141</v>
      </c>
      <c r="B135" s="12" t="s">
        <v>13</v>
      </c>
      <c r="C135" s="12" t="s">
        <v>17</v>
      </c>
      <c r="D135" s="12">
        <v>957</v>
      </c>
      <c r="E135" s="12">
        <v>408</v>
      </c>
      <c r="F135" s="12">
        <v>459</v>
      </c>
      <c r="G135" s="12">
        <v>16</v>
      </c>
      <c r="H135" s="12">
        <v>17718</v>
      </c>
      <c r="I135" s="12">
        <v>5</v>
      </c>
      <c r="J135" s="12">
        <v>17</v>
      </c>
      <c r="K135" s="12">
        <v>399</v>
      </c>
      <c r="L135" s="12">
        <v>450</v>
      </c>
      <c r="M135" s="12">
        <v>15</v>
      </c>
      <c r="N135" s="12">
        <f>VLOOKUP(Todos!$A135,vlookup_table[#All],2,FALSE)</f>
        <v>28</v>
      </c>
      <c r="O135" s="12" t="str">
        <f>VLOOKUP(Todos!$A135,vlookup_table[#All],3,FALSE)</f>
        <v>FL</v>
      </c>
      <c r="P135" s="12">
        <f>VLOOKUP(Todos!$A135,vlookup_table[#All],4,FALSE)</f>
        <v>2805</v>
      </c>
      <c r="Q135" s="14" t="str">
        <f>VLOOKUP(Todos!$A135,vlookup_table[#All],5,FALSE)</f>
        <v>C1</v>
      </c>
      <c r="R135" s="14" t="str">
        <f>VLOOKUP(Todos!$A135,vlookup_table[#All],6,FALSE)</f>
        <v>F</v>
      </c>
      <c r="S135" s="14">
        <f>VLOOKUP(Todos!$A135,vlookup_table[#All],7,FALSE)</f>
        <v>10</v>
      </c>
      <c r="T135" s="14">
        <f>ROUND((9706-Todos!$P135)/100, 0)</f>
        <v>69</v>
      </c>
      <c r="U135" s="14" t="str" cm="1">
        <f t="array" ref="U135">_xlfn.IFS(
    ISNUMBER(SEARCH("C", Q135)), "Ciudad",
    ISNUMBER(SEARCH("T", Q135)), "Pueblo",
    ISNUMBER(SEARCH("R", Q135)), "Rural",
    ISNUMBER(SEARCH("S", Q135)), "Suburbano",
    ISNUMBER(SEARCH("U", Q135)), "Urbano"
)</f>
        <v>Ciudad</v>
      </c>
      <c r="V135" s="25" t="str" cm="1">
        <f t="array" ref="V135">_xlfn.LET(
    _xlpm.txt, _xlfn.TEXTJOIN("", TRUE, IF(ISNUMBER(--MID(Todos!$H135, _xlfn.SEQUENCE(LEN(Todos!$H135)), 1)), MID(Todos!$H135, _xlfn.SEQUENCE(LEN(Todos!$H135)), 1), "")),
    IF(ISNUMBER(--RIGHT(_xlpm.txt,1)), _xlpm.txt, LEFT(_xlpm.txt, LEN(_xlpm.txt)-1))
)</f>
        <v>17718</v>
      </c>
      <c r="W135" s="14" t="str">
        <f>UPPER(LEFT(Todos!$B135,2))</f>
        <v>FL</v>
      </c>
      <c r="X135" s="15" t="str" cm="1">
        <f t="array" ref="X135">+IF(Todos!$C135 = "",MODE.MATCH(Todos!$C$2:$C$4029),Todos!$C135)</f>
        <v>F</v>
      </c>
    </row>
    <row r="136" spans="1:24" x14ac:dyDescent="0.35">
      <c r="A136" s="6">
        <v>85716</v>
      </c>
      <c r="B136" s="7" t="s">
        <v>57</v>
      </c>
      <c r="C136" s="7" t="s">
        <v>17</v>
      </c>
      <c r="D136" s="7">
        <v>357</v>
      </c>
      <c r="E136" s="7">
        <v>164</v>
      </c>
      <c r="F136" s="7">
        <v>254</v>
      </c>
      <c r="G136" s="7">
        <v>0</v>
      </c>
      <c r="H136" s="7">
        <v>8443</v>
      </c>
      <c r="I136" s="7">
        <v>1</v>
      </c>
      <c r="J136" s="7">
        <v>78</v>
      </c>
      <c r="K136" s="7">
        <v>214</v>
      </c>
      <c r="L136" s="7">
        <v>215</v>
      </c>
      <c r="M136" s="7">
        <v>25</v>
      </c>
      <c r="N136" s="7">
        <f>VLOOKUP(Todos!$A136,vlookup_table[#All],2,FALSE)</f>
        <v>0</v>
      </c>
      <c r="O136" s="7" t="str">
        <f>VLOOKUP(Todos!$A136,vlookup_table[#All],3,FALSE)</f>
        <v>MN</v>
      </c>
      <c r="P136" s="7">
        <f>VLOOKUP(Todos!$A136,vlookup_table[#All],4,FALSE)</f>
        <v>2401</v>
      </c>
      <c r="Q136" s="9" t="str">
        <f>VLOOKUP(Todos!$A136,vlookup_table[#All],5,FALSE)</f>
        <v>R3</v>
      </c>
      <c r="R136" s="9" t="str">
        <f>VLOOKUP(Todos!$A136,vlookup_table[#All],6,FALSE)</f>
        <v>F</v>
      </c>
      <c r="S136" s="9">
        <f>VLOOKUP(Todos!$A136,vlookup_table[#All],7,FALSE)</f>
        <v>25</v>
      </c>
      <c r="T136" s="9">
        <f>ROUND((9706-Todos!$P136)/100, 0)</f>
        <v>73</v>
      </c>
      <c r="U136" s="9" t="str" cm="1">
        <f t="array" ref="U136">_xlfn.IFS(
    ISNUMBER(SEARCH("C", Q136)), "Ciudad",
    ISNUMBER(SEARCH("T", Q136)), "Pueblo",
    ISNUMBER(SEARCH("R", Q136)), "Rural",
    ISNUMBER(SEARCH("S", Q136)), "Suburbano",
    ISNUMBER(SEARCH("U", Q136)), "Urbano"
)</f>
        <v>Rural</v>
      </c>
      <c r="V136" s="24" t="str" cm="1">
        <f t="array" ref="V136">_xlfn.LET(
    _xlpm.txt, _xlfn.TEXTJOIN("", TRUE, IF(ISNUMBER(--MID(Todos!$H136, _xlfn.SEQUENCE(LEN(Todos!$H136)), 1)), MID(Todos!$H136, _xlfn.SEQUENCE(LEN(Todos!$H136)), 1), "")),
    IF(ISNUMBER(--RIGHT(_xlpm.txt,1)), _xlpm.txt, LEFT(_xlpm.txt, LEN(_xlpm.txt)-1))
)</f>
        <v>8443</v>
      </c>
      <c r="W136" s="9" t="str">
        <f>UPPER(LEFT(Todos!$B136,2))</f>
        <v>MN</v>
      </c>
      <c r="X136" s="10" t="str" cm="1">
        <f t="array" ref="X136">+IF(Todos!$C136 = "",MODE.MATCH(Todos!$C$2:$C$4029),Todos!$C136)</f>
        <v>F</v>
      </c>
    </row>
    <row r="137" spans="1:24" x14ac:dyDescent="0.35">
      <c r="A137" s="11">
        <v>154195</v>
      </c>
      <c r="B137" s="12" t="s">
        <v>25</v>
      </c>
      <c r="C137" s="12" t="s">
        <v>17</v>
      </c>
      <c r="D137" s="12">
        <v>896</v>
      </c>
      <c r="E137" s="12">
        <v>336</v>
      </c>
      <c r="F137" s="12">
        <v>418</v>
      </c>
      <c r="G137" s="12">
        <v>2</v>
      </c>
      <c r="H137" s="12">
        <v>14513</v>
      </c>
      <c r="I137" s="12">
        <v>7</v>
      </c>
      <c r="J137" s="12">
        <v>46</v>
      </c>
      <c r="K137" s="12">
        <v>362</v>
      </c>
      <c r="L137" s="12">
        <v>389</v>
      </c>
      <c r="M137" s="12">
        <v>20</v>
      </c>
      <c r="N137" s="12">
        <f>VLOOKUP(Todos!$A137,vlookup_table[#All],2,FALSE)</f>
        <v>0</v>
      </c>
      <c r="O137" s="12" t="str">
        <f>VLOOKUP(Todos!$A137,vlookup_table[#All],3,FALSE)</f>
        <v>CA</v>
      </c>
      <c r="P137" s="12">
        <f>VLOOKUP(Todos!$A137,vlookup_table[#All],4,FALSE)</f>
        <v>0</v>
      </c>
      <c r="Q137" s="14" t="str">
        <f>VLOOKUP(Todos!$A137,vlookup_table[#All],5,FALSE)</f>
        <v>T2</v>
      </c>
      <c r="R137" s="14" t="str">
        <f>VLOOKUP(Todos!$A137,vlookup_table[#All],6,FALSE)</f>
        <v>F</v>
      </c>
      <c r="S137" s="14">
        <f>VLOOKUP(Todos!$A137,vlookup_table[#All],7,FALSE)</f>
        <v>20</v>
      </c>
      <c r="T137" s="14">
        <f>ROUND((9706-Todos!$P137)/100, 0)</f>
        <v>97</v>
      </c>
      <c r="U137" s="14" t="str" cm="1">
        <f t="array" ref="U137">_xlfn.IFS(
    ISNUMBER(SEARCH("C", Q137)), "Ciudad",
    ISNUMBER(SEARCH("T", Q137)), "Pueblo",
    ISNUMBER(SEARCH("R", Q137)), "Rural",
    ISNUMBER(SEARCH("S", Q137)), "Suburbano",
    ISNUMBER(SEARCH("U", Q137)), "Urbano"
)</f>
        <v>Pueblo</v>
      </c>
      <c r="V137" s="25" t="str" cm="1">
        <f t="array" ref="V137">_xlfn.LET(
    _xlpm.txt, _xlfn.TEXTJOIN("", TRUE, IF(ISNUMBER(--MID(Todos!$H137, _xlfn.SEQUENCE(LEN(Todos!$H137)), 1)), MID(Todos!$H137, _xlfn.SEQUENCE(LEN(Todos!$H137)), 1), "")),
    IF(ISNUMBER(--RIGHT(_xlpm.txt,1)), _xlpm.txt, LEFT(_xlpm.txt, LEN(_xlpm.txt)-1))
)</f>
        <v>14513</v>
      </c>
      <c r="W137" s="14" t="str">
        <f>UPPER(LEFT(Todos!$B137,2))</f>
        <v>CA</v>
      </c>
      <c r="X137" s="15" t="str" cm="1">
        <f t="array" ref="X137">+IF(Todos!$C137 = "",MODE.MATCH(Todos!$C$2:$C$4029),Todos!$C137)</f>
        <v>F</v>
      </c>
    </row>
    <row r="138" spans="1:24" x14ac:dyDescent="0.35">
      <c r="A138" s="6">
        <v>46755</v>
      </c>
      <c r="B138" s="7" t="s">
        <v>44</v>
      </c>
      <c r="C138" s="7" t="s">
        <v>17</v>
      </c>
      <c r="D138" s="7">
        <v>402</v>
      </c>
      <c r="E138" s="7">
        <v>232</v>
      </c>
      <c r="F138" s="7">
        <v>300</v>
      </c>
      <c r="G138" s="7">
        <v>0</v>
      </c>
      <c r="H138" s="7">
        <v>10540</v>
      </c>
      <c r="I138" s="7">
        <v>1</v>
      </c>
      <c r="J138" s="7">
        <v>86</v>
      </c>
      <c r="K138" s="7">
        <v>249</v>
      </c>
      <c r="L138" s="7">
        <v>276</v>
      </c>
      <c r="M138" s="7">
        <v>4.8333333329999997</v>
      </c>
      <c r="N138" s="7">
        <f>VLOOKUP(Todos!$A138,vlookup_table[#All],2,FALSE)</f>
        <v>0</v>
      </c>
      <c r="O138" s="7" t="str">
        <f>VLOOKUP(Todos!$A138,vlookup_table[#All],3,FALSE)</f>
        <v>AL</v>
      </c>
      <c r="P138" s="7">
        <f>VLOOKUP(Todos!$A138,vlookup_table[#All],4,FALSE)</f>
        <v>0</v>
      </c>
      <c r="Q138" s="9" t="str">
        <f>VLOOKUP(Todos!$A138,vlookup_table[#All],5,FALSE)</f>
        <v>R2</v>
      </c>
      <c r="R138" s="9" t="str">
        <f>VLOOKUP(Todos!$A138,vlookup_table[#All],6,FALSE)</f>
        <v>F</v>
      </c>
      <c r="S138" s="9">
        <f>VLOOKUP(Todos!$A138,vlookup_table[#All],7,FALSE)</f>
        <v>5</v>
      </c>
      <c r="T138" s="9">
        <f>ROUND((9706-Todos!$P138)/100, 0)</f>
        <v>97</v>
      </c>
      <c r="U138" s="9" t="str" cm="1">
        <f t="array" ref="U138">_xlfn.IFS(
    ISNUMBER(SEARCH("C", Q138)), "Ciudad",
    ISNUMBER(SEARCH("T", Q138)), "Pueblo",
    ISNUMBER(SEARCH("R", Q138)), "Rural",
    ISNUMBER(SEARCH("S", Q138)), "Suburbano",
    ISNUMBER(SEARCH("U", Q138)), "Urbano"
)</f>
        <v>Rural</v>
      </c>
      <c r="V138" s="24" t="str" cm="1">
        <f t="array" ref="V138">_xlfn.LET(
    _xlpm.txt, _xlfn.TEXTJOIN("", TRUE, IF(ISNUMBER(--MID(Todos!$H138, _xlfn.SEQUENCE(LEN(Todos!$H138)), 1)), MID(Todos!$H138, _xlfn.SEQUENCE(LEN(Todos!$H138)), 1), "")),
    IF(ISNUMBER(--RIGHT(_xlpm.txt,1)), _xlpm.txt, LEFT(_xlpm.txt, LEN(_xlpm.txt)-1))
)</f>
        <v>10540</v>
      </c>
      <c r="W138" s="9" t="str">
        <f>UPPER(LEFT(Todos!$B138,2))</f>
        <v>AL</v>
      </c>
      <c r="X138" s="10" t="str" cm="1">
        <f t="array" ref="X138">+IF(Todos!$C138 = "",MODE.MATCH(Todos!$C$2:$C$4029),Todos!$C138)</f>
        <v>F</v>
      </c>
    </row>
    <row r="139" spans="1:24" x14ac:dyDescent="0.35">
      <c r="A139" s="11">
        <v>13239</v>
      </c>
      <c r="B139" s="12" t="s">
        <v>13</v>
      </c>
      <c r="C139" s="12" t="s">
        <v>14</v>
      </c>
      <c r="D139" s="12">
        <v>3083</v>
      </c>
      <c r="E139" s="12">
        <v>166</v>
      </c>
      <c r="F139" s="12">
        <v>332</v>
      </c>
      <c r="G139" s="12">
        <v>52</v>
      </c>
      <c r="H139" s="12">
        <v>16019</v>
      </c>
      <c r="I139" s="12">
        <v>26</v>
      </c>
      <c r="J139" s="12">
        <v>3</v>
      </c>
      <c r="K139" s="12">
        <v>270</v>
      </c>
      <c r="L139" s="12">
        <v>233</v>
      </c>
      <c r="M139" s="12">
        <v>2.9166666669999999</v>
      </c>
      <c r="N139" s="12">
        <f>VLOOKUP(Todos!$A139,vlookup_table[#All],2,FALSE)</f>
        <v>1</v>
      </c>
      <c r="O139" s="12" t="str">
        <f>VLOOKUP(Todos!$A139,vlookup_table[#All],3,FALSE)</f>
        <v>FL</v>
      </c>
      <c r="P139" s="12">
        <f>VLOOKUP(Todos!$A139,vlookup_table[#All],4,FALSE)</f>
        <v>2901</v>
      </c>
      <c r="Q139" s="14" t="str">
        <f>VLOOKUP(Todos!$A139,vlookup_table[#All],5,FALSE)</f>
        <v>C1</v>
      </c>
      <c r="R139" s="14" t="str">
        <f>VLOOKUP(Todos!$A139,vlookup_table[#All],6,FALSE)</f>
        <v>M</v>
      </c>
      <c r="S139" s="14">
        <f>VLOOKUP(Todos!$A139,vlookup_table[#All],7,FALSE)</f>
        <v>3</v>
      </c>
      <c r="T139" s="14">
        <f>ROUND((9706-Todos!$P139)/100, 0)</f>
        <v>68</v>
      </c>
      <c r="U139" s="14" t="str" cm="1">
        <f t="array" ref="U139">_xlfn.IFS(
    ISNUMBER(SEARCH("C", Q139)), "Ciudad",
    ISNUMBER(SEARCH("T", Q139)), "Pueblo",
    ISNUMBER(SEARCH("R", Q139)), "Rural",
    ISNUMBER(SEARCH("S", Q139)), "Suburbano",
    ISNUMBER(SEARCH("U", Q139)), "Urbano"
)</f>
        <v>Ciudad</v>
      </c>
      <c r="V139" s="25" t="str" cm="1">
        <f t="array" ref="V139">_xlfn.LET(
    _xlpm.txt, _xlfn.TEXTJOIN("", TRUE, IF(ISNUMBER(--MID(Todos!$H139, _xlfn.SEQUENCE(LEN(Todos!$H139)), 1)), MID(Todos!$H139, _xlfn.SEQUENCE(LEN(Todos!$H139)), 1), "")),
    IF(ISNUMBER(--RIGHT(_xlpm.txt,1)), _xlpm.txt, LEFT(_xlpm.txt, LEN(_xlpm.txt)-1))
)</f>
        <v>16019</v>
      </c>
      <c r="W139" s="14" t="str">
        <f>UPPER(LEFT(Todos!$B139,2))</f>
        <v>FL</v>
      </c>
      <c r="X139" s="15" t="str" cm="1">
        <f t="array" ref="X139">+IF(Todos!$C139 = "",MODE.MATCH(Todos!$C$2:$C$4029),Todos!$C139)</f>
        <v>M</v>
      </c>
    </row>
    <row r="140" spans="1:24" x14ac:dyDescent="0.35">
      <c r="A140" s="6">
        <v>86068</v>
      </c>
      <c r="B140" s="7" t="s">
        <v>53</v>
      </c>
      <c r="C140" s="7" t="s">
        <v>17</v>
      </c>
      <c r="D140" s="7">
        <v>460</v>
      </c>
      <c r="E140" s="7">
        <v>247</v>
      </c>
      <c r="F140" s="7">
        <v>372</v>
      </c>
      <c r="G140" s="7">
        <v>0</v>
      </c>
      <c r="H140" s="7">
        <v>11245</v>
      </c>
      <c r="I140" s="7">
        <v>1</v>
      </c>
      <c r="J140" s="7">
        <v>69</v>
      </c>
      <c r="K140" s="7">
        <v>357</v>
      </c>
      <c r="L140" s="7">
        <v>300</v>
      </c>
      <c r="M140" s="7">
        <v>9.3636363639999995</v>
      </c>
      <c r="N140" s="7">
        <f>VLOOKUP(Todos!$A140,vlookup_table[#All],2,FALSE)</f>
        <v>0</v>
      </c>
      <c r="O140" s="7" t="str">
        <f>VLOOKUP(Todos!$A140,vlookup_table[#All],3,FALSE)</f>
        <v>SD</v>
      </c>
      <c r="P140" s="7">
        <f>VLOOKUP(Todos!$A140,vlookup_table[#All],4,FALSE)</f>
        <v>0</v>
      </c>
      <c r="Q140" s="9" t="str">
        <f>VLOOKUP(Todos!$A140,vlookup_table[#All],5,FALSE)</f>
        <v>R2</v>
      </c>
      <c r="R140" s="9" t="str">
        <f>VLOOKUP(Todos!$A140,vlookup_table[#All],6,FALSE)</f>
        <v>F</v>
      </c>
      <c r="S140" s="9">
        <f>VLOOKUP(Todos!$A140,vlookup_table[#All],7,FALSE)</f>
        <v>5</v>
      </c>
      <c r="T140" s="9">
        <f>ROUND((9706-Todos!$P140)/100, 0)</f>
        <v>97</v>
      </c>
      <c r="U140" s="9" t="str" cm="1">
        <f t="array" ref="U140">_xlfn.IFS(
    ISNUMBER(SEARCH("C", Q140)), "Ciudad",
    ISNUMBER(SEARCH("T", Q140)), "Pueblo",
    ISNUMBER(SEARCH("R", Q140)), "Rural",
    ISNUMBER(SEARCH("S", Q140)), "Suburbano",
    ISNUMBER(SEARCH("U", Q140)), "Urbano"
)</f>
        <v>Rural</v>
      </c>
      <c r="V140" s="24" t="str" cm="1">
        <f t="array" ref="V140">_xlfn.LET(
    _xlpm.txt, _xlfn.TEXTJOIN("", TRUE, IF(ISNUMBER(--MID(Todos!$H140, _xlfn.SEQUENCE(LEN(Todos!$H140)), 1)), MID(Todos!$H140, _xlfn.SEQUENCE(LEN(Todos!$H140)), 1), "")),
    IF(ISNUMBER(--RIGHT(_xlpm.txt,1)), _xlpm.txt, LEFT(_xlpm.txt, LEN(_xlpm.txt)-1))
)</f>
        <v>11245</v>
      </c>
      <c r="W140" s="9" t="str">
        <f>UPPER(LEFT(Todos!$B140,2))</f>
        <v>SD</v>
      </c>
      <c r="X140" s="10" t="str" cm="1">
        <f t="array" ref="X140">+IF(Todos!$C140 = "",MODE.MATCH(Todos!$C$2:$C$4029),Todos!$C140)</f>
        <v>F</v>
      </c>
    </row>
    <row r="141" spans="1:24" x14ac:dyDescent="0.35">
      <c r="A141" s="11">
        <v>67900</v>
      </c>
      <c r="B141" s="12" t="s">
        <v>30</v>
      </c>
      <c r="C141" s="12" t="s">
        <v>14</v>
      </c>
      <c r="D141" s="12">
        <v>294</v>
      </c>
      <c r="E141" s="12">
        <v>279</v>
      </c>
      <c r="F141" s="12">
        <v>404</v>
      </c>
      <c r="G141" s="12">
        <v>0</v>
      </c>
      <c r="H141" s="12">
        <v>10385</v>
      </c>
      <c r="I141" s="12">
        <v>2</v>
      </c>
      <c r="J141" s="12">
        <v>80</v>
      </c>
      <c r="K141" s="12">
        <v>355</v>
      </c>
      <c r="L141" s="12">
        <v>391</v>
      </c>
      <c r="M141" s="12">
        <v>17.5</v>
      </c>
      <c r="N141" s="12">
        <f>VLOOKUP(Todos!$A141,vlookup_table[#All],2,FALSE)</f>
        <v>1</v>
      </c>
      <c r="O141" s="12" t="str">
        <f>VLOOKUP(Todos!$A141,vlookup_table[#All],3,FALSE)</f>
        <v>MI</v>
      </c>
      <c r="P141" s="12">
        <f>VLOOKUP(Todos!$A141,vlookup_table[#All],4,FALSE)</f>
        <v>4801</v>
      </c>
      <c r="Q141" s="14" t="str">
        <f>VLOOKUP(Todos!$A141,vlookup_table[#All],5,FALSE)</f>
        <v>U4</v>
      </c>
      <c r="R141" s="14" t="str">
        <f>VLOOKUP(Todos!$A141,vlookup_table[#All],6,FALSE)</f>
        <v>M</v>
      </c>
      <c r="S141" s="14">
        <f>VLOOKUP(Todos!$A141,vlookup_table[#All],7,FALSE)</f>
        <v>20</v>
      </c>
      <c r="T141" s="14">
        <f>ROUND((9706-Todos!$P141)/100, 0)</f>
        <v>49</v>
      </c>
      <c r="U141" s="14" t="str" cm="1">
        <f t="array" ref="U141">_xlfn.IFS(
    ISNUMBER(SEARCH("C", Q141)), "Ciudad",
    ISNUMBER(SEARCH("T", Q141)), "Pueblo",
    ISNUMBER(SEARCH("R", Q141)), "Rural",
    ISNUMBER(SEARCH("S", Q141)), "Suburbano",
    ISNUMBER(SEARCH("U", Q141)), "Urbano"
)</f>
        <v>Urbano</v>
      </c>
      <c r="V141" s="25" t="str" cm="1">
        <f t="array" ref="V141">_xlfn.LET(
    _xlpm.txt, _xlfn.TEXTJOIN("", TRUE, IF(ISNUMBER(--MID(Todos!$H141, _xlfn.SEQUENCE(LEN(Todos!$H141)), 1)), MID(Todos!$H141, _xlfn.SEQUENCE(LEN(Todos!$H141)), 1), "")),
    IF(ISNUMBER(--RIGHT(_xlpm.txt,1)), _xlpm.txt, LEFT(_xlpm.txt, LEN(_xlpm.txt)-1))
)</f>
        <v>10385</v>
      </c>
      <c r="W141" s="14" t="str">
        <f>UPPER(LEFT(Todos!$B141,2))</f>
        <v>MI</v>
      </c>
      <c r="X141" s="15" t="str" cm="1">
        <f t="array" ref="X141">+IF(Todos!$C141 = "",MODE.MATCH(Todos!$C$2:$C$4029),Todos!$C141)</f>
        <v>M</v>
      </c>
    </row>
    <row r="142" spans="1:24" x14ac:dyDescent="0.35">
      <c r="A142" s="6">
        <v>59610</v>
      </c>
      <c r="B142" s="7" t="s">
        <v>34</v>
      </c>
      <c r="C142" s="7" t="s">
        <v>17</v>
      </c>
      <c r="D142" s="7">
        <v>1199</v>
      </c>
      <c r="E142" s="7">
        <v>547</v>
      </c>
      <c r="F142" s="7">
        <v>605</v>
      </c>
      <c r="G142" s="7">
        <v>2</v>
      </c>
      <c r="H142" s="7">
        <v>20694</v>
      </c>
      <c r="I142" s="7">
        <v>0</v>
      </c>
      <c r="J142" s="7">
        <v>69</v>
      </c>
      <c r="K142" s="7">
        <v>556</v>
      </c>
      <c r="L142" s="7">
        <v>597</v>
      </c>
      <c r="M142" s="7">
        <v>10</v>
      </c>
      <c r="N142" s="7">
        <f>VLOOKUP(Todos!$A142,vlookup_table[#All],2,FALSE)</f>
        <v>28</v>
      </c>
      <c r="O142" s="7" t="str">
        <f>VLOOKUP(Todos!$A142,vlookup_table[#All],3,FALSE)</f>
        <v>IN</v>
      </c>
      <c r="P142" s="7">
        <f>VLOOKUP(Todos!$A142,vlookup_table[#All],4,FALSE)</f>
        <v>2301</v>
      </c>
      <c r="Q142" s="9" t="str">
        <f>VLOOKUP(Todos!$A142,vlookup_table[#All],5,FALSE)</f>
        <v>T1</v>
      </c>
      <c r="R142" s="9" t="str">
        <f>VLOOKUP(Todos!$A142,vlookup_table[#All],6,FALSE)</f>
        <v>F</v>
      </c>
      <c r="S142" s="9">
        <f>VLOOKUP(Todos!$A142,vlookup_table[#All],7,FALSE)</f>
        <v>15</v>
      </c>
      <c r="T142" s="9">
        <f>ROUND((9706-Todos!$P142)/100, 0)</f>
        <v>74</v>
      </c>
      <c r="U142" s="9" t="str" cm="1">
        <f t="array" ref="U142">_xlfn.IFS(
    ISNUMBER(SEARCH("C", Q142)), "Ciudad",
    ISNUMBER(SEARCH("T", Q142)), "Pueblo",
    ISNUMBER(SEARCH("R", Q142)), "Rural",
    ISNUMBER(SEARCH("S", Q142)), "Suburbano",
    ISNUMBER(SEARCH("U", Q142)), "Urbano"
)</f>
        <v>Pueblo</v>
      </c>
      <c r="V142" s="24" t="str" cm="1">
        <f t="array" ref="V142">_xlfn.LET(
    _xlpm.txt, _xlfn.TEXTJOIN("", TRUE, IF(ISNUMBER(--MID(Todos!$H142, _xlfn.SEQUENCE(LEN(Todos!$H142)), 1)), MID(Todos!$H142, _xlfn.SEQUENCE(LEN(Todos!$H142)), 1), "")),
    IF(ISNUMBER(--RIGHT(_xlpm.txt,1)), _xlpm.txt, LEFT(_xlpm.txt, LEN(_xlpm.txt)-1))
)</f>
        <v>20694</v>
      </c>
      <c r="W142" s="9" t="str">
        <f>UPPER(LEFT(Todos!$B142,2))</f>
        <v>IN</v>
      </c>
      <c r="X142" s="10" t="str" cm="1">
        <f t="array" ref="X142">+IF(Todos!$C142 = "",MODE.MATCH(Todos!$C$2:$C$4029),Todos!$C142)</f>
        <v>F</v>
      </c>
    </row>
    <row r="143" spans="1:24" x14ac:dyDescent="0.35">
      <c r="A143" s="11">
        <v>13378</v>
      </c>
      <c r="B143" s="12" t="s">
        <v>22</v>
      </c>
      <c r="C143" s="12" t="s">
        <v>17</v>
      </c>
      <c r="D143" s="12">
        <v>1125</v>
      </c>
      <c r="E143" s="12">
        <v>280</v>
      </c>
      <c r="F143" s="12">
        <v>362</v>
      </c>
      <c r="G143" s="12">
        <v>15</v>
      </c>
      <c r="H143" s="12">
        <v>10857</v>
      </c>
      <c r="I143" s="12">
        <v>10</v>
      </c>
      <c r="J143" s="12">
        <v>51</v>
      </c>
      <c r="K143" s="12">
        <v>336</v>
      </c>
      <c r="L143" s="12">
        <v>305</v>
      </c>
      <c r="M143" s="12">
        <v>5.7142857139999998</v>
      </c>
      <c r="N143" s="12">
        <f>VLOOKUP(Todos!$A143,vlookup_table[#All],2,FALSE)</f>
        <v>0</v>
      </c>
      <c r="O143" s="12" t="str">
        <f>VLOOKUP(Todos!$A143,vlookup_table[#All],3,FALSE)</f>
        <v>CA</v>
      </c>
      <c r="P143" s="12">
        <f>VLOOKUP(Todos!$A143,vlookup_table[#All],4,FALSE)</f>
        <v>2401</v>
      </c>
      <c r="Q143" s="14" t="str">
        <f>VLOOKUP(Todos!$A143,vlookup_table[#All],5,FALSE)</f>
        <v>T2</v>
      </c>
      <c r="R143" s="14" t="str">
        <f>VLOOKUP(Todos!$A143,vlookup_table[#All],6,FALSE)</f>
        <v>F</v>
      </c>
      <c r="S143" s="14">
        <f>VLOOKUP(Todos!$A143,vlookup_table[#All],7,FALSE)</f>
        <v>7</v>
      </c>
      <c r="T143" s="14">
        <f>ROUND((9706-Todos!$P143)/100, 0)</f>
        <v>73</v>
      </c>
      <c r="U143" s="14" t="str" cm="1">
        <f t="array" ref="U143">_xlfn.IFS(
    ISNUMBER(SEARCH("C", Q143)), "Ciudad",
    ISNUMBER(SEARCH("T", Q143)), "Pueblo",
    ISNUMBER(SEARCH("R", Q143)), "Rural",
    ISNUMBER(SEARCH("S", Q143)), "Suburbano",
    ISNUMBER(SEARCH("U", Q143)), "Urbano"
)</f>
        <v>Pueblo</v>
      </c>
      <c r="V143" s="25" t="str" cm="1">
        <f t="array" ref="V143">_xlfn.LET(
    _xlpm.txt, _xlfn.TEXTJOIN("", TRUE, IF(ISNUMBER(--MID(Todos!$H143, _xlfn.SEQUENCE(LEN(Todos!$H143)), 1)), MID(Todos!$H143, _xlfn.SEQUENCE(LEN(Todos!$H143)), 1), "")),
    IF(ISNUMBER(--RIGHT(_xlpm.txt,1)), _xlpm.txt, LEFT(_xlpm.txt, LEN(_xlpm.txt)-1))
)</f>
        <v>10857</v>
      </c>
      <c r="W143" s="14" t="str">
        <f>UPPER(LEFT(Todos!$B143,2))</f>
        <v>CA</v>
      </c>
      <c r="X143" s="15" t="str" cm="1">
        <f t="array" ref="X143">+IF(Todos!$C143 = "",MODE.MATCH(Todos!$C$2:$C$4029),Todos!$C143)</f>
        <v>F</v>
      </c>
    </row>
    <row r="144" spans="1:24" x14ac:dyDescent="0.35">
      <c r="A144" s="6">
        <v>20752</v>
      </c>
      <c r="B144" s="7" t="s">
        <v>18</v>
      </c>
      <c r="C144" s="7" t="s">
        <v>14</v>
      </c>
      <c r="D144" s="7">
        <v>974</v>
      </c>
      <c r="E144" s="7">
        <v>252</v>
      </c>
      <c r="F144" s="7">
        <v>330</v>
      </c>
      <c r="G144" s="7">
        <v>3</v>
      </c>
      <c r="H144" s="7">
        <v>13321</v>
      </c>
      <c r="I144" s="7">
        <v>2</v>
      </c>
      <c r="J144" s="7">
        <v>32</v>
      </c>
      <c r="K144" s="7">
        <v>279</v>
      </c>
      <c r="L144" s="7">
        <v>300</v>
      </c>
      <c r="M144" s="7">
        <v>8.5333333329999999</v>
      </c>
      <c r="N144" s="7">
        <f>VLOOKUP(Todos!$A144,vlookup_table[#All],2,FALSE)</f>
        <v>2</v>
      </c>
      <c r="O144" s="7" t="str">
        <f>VLOOKUP(Todos!$A144,vlookup_table[#All],3,FALSE)</f>
        <v>NC</v>
      </c>
      <c r="P144" s="7">
        <f>VLOOKUP(Todos!$A144,vlookup_table[#All],4,FALSE)</f>
        <v>2001</v>
      </c>
      <c r="Q144" s="9" t="str">
        <f>VLOOKUP(Todos!$A144,vlookup_table[#All],5,FALSE)</f>
        <v>C2</v>
      </c>
      <c r="R144" s="9" t="str">
        <f>VLOOKUP(Todos!$A144,vlookup_table[#All],6,FALSE)</f>
        <v>M</v>
      </c>
      <c r="S144" s="9">
        <f>VLOOKUP(Todos!$A144,vlookup_table[#All],7,FALSE)</f>
        <v>13</v>
      </c>
      <c r="T144" s="9">
        <f>ROUND((9706-Todos!$P144)/100, 0)</f>
        <v>77</v>
      </c>
      <c r="U144" s="9" t="str" cm="1">
        <f t="array" ref="U144">_xlfn.IFS(
    ISNUMBER(SEARCH("C", Q144)), "Ciudad",
    ISNUMBER(SEARCH("T", Q144)), "Pueblo",
    ISNUMBER(SEARCH("R", Q144)), "Rural",
    ISNUMBER(SEARCH("S", Q144)), "Suburbano",
    ISNUMBER(SEARCH("U", Q144)), "Urbano"
)</f>
        <v>Ciudad</v>
      </c>
      <c r="V144" s="24" t="str" cm="1">
        <f t="array" ref="V144">_xlfn.LET(
    _xlpm.txt, _xlfn.TEXTJOIN("", TRUE, IF(ISNUMBER(--MID(Todos!$H144, _xlfn.SEQUENCE(LEN(Todos!$H144)), 1)), MID(Todos!$H144, _xlfn.SEQUENCE(LEN(Todos!$H144)), 1), "")),
    IF(ISNUMBER(--RIGHT(_xlpm.txt,1)), _xlpm.txt, LEFT(_xlpm.txt, LEN(_xlpm.txt)-1))
)</f>
        <v>13321</v>
      </c>
      <c r="W144" s="9" t="str">
        <f>UPPER(LEFT(Todos!$B144,2))</f>
        <v>NC</v>
      </c>
      <c r="X144" s="10" t="str" cm="1">
        <f t="array" ref="X144">+IF(Todos!$C144 = "",MODE.MATCH(Todos!$C$2:$C$4029),Todos!$C144)</f>
        <v>M</v>
      </c>
    </row>
    <row r="145" spans="1:24" x14ac:dyDescent="0.35">
      <c r="A145" s="11">
        <v>30934</v>
      </c>
      <c r="B145" s="12" t="s">
        <v>40</v>
      </c>
      <c r="C145" s="12" t="s">
        <v>14</v>
      </c>
      <c r="D145" s="12">
        <v>316</v>
      </c>
      <c r="E145" s="12">
        <v>213</v>
      </c>
      <c r="F145" s="12">
        <v>280</v>
      </c>
      <c r="G145" s="12">
        <v>0</v>
      </c>
      <c r="H145" s="12">
        <v>8956</v>
      </c>
      <c r="I145" s="12">
        <v>0</v>
      </c>
      <c r="J145" s="12">
        <v>79</v>
      </c>
      <c r="K145" s="12">
        <v>238</v>
      </c>
      <c r="L145" s="12">
        <v>254</v>
      </c>
      <c r="M145" s="12">
        <v>12.5</v>
      </c>
      <c r="N145" s="12">
        <f>VLOOKUP(Todos!$A145,vlookup_table[#All],2,FALSE)</f>
        <v>0</v>
      </c>
      <c r="O145" s="12" t="str">
        <f>VLOOKUP(Todos!$A145,vlookup_table[#All],3,FALSE)</f>
        <v>GA</v>
      </c>
      <c r="P145" s="12">
        <f>VLOOKUP(Todos!$A145,vlookup_table[#All],4,FALSE)</f>
        <v>905</v>
      </c>
      <c r="Q145" s="14" t="str">
        <f>VLOOKUP(Todos!$A145,vlookup_table[#All],5,FALSE)</f>
        <v>R2</v>
      </c>
      <c r="R145" s="14" t="str">
        <f>VLOOKUP(Todos!$A145,vlookup_table[#All],6,FALSE)</f>
        <v>M</v>
      </c>
      <c r="S145" s="14">
        <f>VLOOKUP(Todos!$A145,vlookup_table[#All],7,FALSE)</f>
        <v>15</v>
      </c>
      <c r="T145" s="14">
        <f>ROUND((9706-Todos!$P145)/100, 0)</f>
        <v>88</v>
      </c>
      <c r="U145" s="14" t="str" cm="1">
        <f t="array" ref="U145">_xlfn.IFS(
    ISNUMBER(SEARCH("C", Q145)), "Ciudad",
    ISNUMBER(SEARCH("T", Q145)), "Pueblo",
    ISNUMBER(SEARCH("R", Q145)), "Rural",
    ISNUMBER(SEARCH("S", Q145)), "Suburbano",
    ISNUMBER(SEARCH("U", Q145)), "Urbano"
)</f>
        <v>Rural</v>
      </c>
      <c r="V145" s="25" t="str" cm="1">
        <f t="array" ref="V145">_xlfn.LET(
    _xlpm.txt, _xlfn.TEXTJOIN("", TRUE, IF(ISNUMBER(--MID(Todos!$H145, _xlfn.SEQUENCE(LEN(Todos!$H145)), 1)), MID(Todos!$H145, _xlfn.SEQUENCE(LEN(Todos!$H145)), 1), "")),
    IF(ISNUMBER(--RIGHT(_xlpm.txt,1)), _xlpm.txt, LEFT(_xlpm.txt, LEN(_xlpm.txt)-1))
)</f>
        <v>8956</v>
      </c>
      <c r="W145" s="14" t="str">
        <f>UPPER(LEFT(Todos!$B145,2))</f>
        <v>GA</v>
      </c>
      <c r="X145" s="15" t="str" cm="1">
        <f t="array" ref="X145">+IF(Todos!$C145 = "",MODE.MATCH(Todos!$C$2:$C$4029),Todos!$C145)</f>
        <v>M</v>
      </c>
    </row>
    <row r="146" spans="1:24" x14ac:dyDescent="0.35">
      <c r="A146" s="6">
        <v>102163</v>
      </c>
      <c r="B146" s="7" t="s">
        <v>37</v>
      </c>
      <c r="C146" s="7" t="s">
        <v>17</v>
      </c>
      <c r="D146" s="7">
        <v>825</v>
      </c>
      <c r="E146" s="7">
        <v>401</v>
      </c>
      <c r="F146" s="7">
        <v>555</v>
      </c>
      <c r="G146" s="7">
        <v>1</v>
      </c>
      <c r="H146" s="7">
        <v>28003</v>
      </c>
      <c r="I146" s="7">
        <v>4</v>
      </c>
      <c r="J146" s="7">
        <v>49</v>
      </c>
      <c r="K146" s="7">
        <v>463</v>
      </c>
      <c r="L146" s="7">
        <v>464</v>
      </c>
      <c r="M146" s="7">
        <v>25</v>
      </c>
      <c r="N146" s="7">
        <f>VLOOKUP(Todos!$A146,vlookup_table[#All],2,FALSE)</f>
        <v>0</v>
      </c>
      <c r="O146" s="7" t="str">
        <f>VLOOKUP(Todos!$A146,vlookup_table[#All],3,FALSE)</f>
        <v>MO</v>
      </c>
      <c r="P146" s="7">
        <f>VLOOKUP(Todos!$A146,vlookup_table[#All],4,FALSE)</f>
        <v>4301</v>
      </c>
      <c r="Q146" s="9" t="str">
        <f>VLOOKUP(Todos!$A146,vlookup_table[#All],5,FALSE)</f>
        <v>C1</v>
      </c>
      <c r="R146" s="9" t="str">
        <f>VLOOKUP(Todos!$A146,vlookup_table[#All],6,FALSE)</f>
        <v>F</v>
      </c>
      <c r="S146" s="9">
        <f>VLOOKUP(Todos!$A146,vlookup_table[#All],7,FALSE)</f>
        <v>30</v>
      </c>
      <c r="T146" s="9">
        <f>ROUND((9706-Todos!$P146)/100, 0)</f>
        <v>54</v>
      </c>
      <c r="U146" s="9" t="str" cm="1">
        <f t="array" ref="U146">_xlfn.IFS(
    ISNUMBER(SEARCH("C", Q146)), "Ciudad",
    ISNUMBER(SEARCH("T", Q146)), "Pueblo",
    ISNUMBER(SEARCH("R", Q146)), "Rural",
    ISNUMBER(SEARCH("S", Q146)), "Suburbano",
    ISNUMBER(SEARCH("U", Q146)), "Urbano"
)</f>
        <v>Ciudad</v>
      </c>
      <c r="V146" s="24" t="str" cm="1">
        <f t="array" ref="V146">_xlfn.LET(
    _xlpm.txt, _xlfn.TEXTJOIN("", TRUE, IF(ISNUMBER(--MID(Todos!$H146, _xlfn.SEQUENCE(LEN(Todos!$H146)), 1)), MID(Todos!$H146, _xlfn.SEQUENCE(LEN(Todos!$H146)), 1), "")),
    IF(ISNUMBER(--RIGHT(_xlpm.txt,1)), _xlpm.txt, LEFT(_xlpm.txt, LEN(_xlpm.txt)-1))
)</f>
        <v>28003</v>
      </c>
      <c r="W146" s="9" t="str">
        <f>UPPER(LEFT(Todos!$B146,2))</f>
        <v>MO</v>
      </c>
      <c r="X146" s="10" t="str" cm="1">
        <f t="array" ref="X146">+IF(Todos!$C146 = "",MODE.MATCH(Todos!$C$2:$C$4029),Todos!$C146)</f>
        <v>F</v>
      </c>
    </row>
    <row r="147" spans="1:24" x14ac:dyDescent="0.35">
      <c r="A147" s="11">
        <v>128976</v>
      </c>
      <c r="B147" s="12" t="s">
        <v>21</v>
      </c>
      <c r="C147" s="12" t="s">
        <v>17</v>
      </c>
      <c r="D147" s="12">
        <v>642</v>
      </c>
      <c r="E147" s="12">
        <v>271</v>
      </c>
      <c r="F147" s="12">
        <v>312</v>
      </c>
      <c r="G147" s="12">
        <v>0</v>
      </c>
      <c r="H147" s="12">
        <v>9453</v>
      </c>
      <c r="I147" s="12">
        <v>12</v>
      </c>
      <c r="J147" s="12">
        <v>35</v>
      </c>
      <c r="K147" s="12">
        <v>284</v>
      </c>
      <c r="L147" s="12">
        <v>306</v>
      </c>
      <c r="M147" s="12">
        <v>6.1428571429999996</v>
      </c>
      <c r="N147" s="12">
        <f>VLOOKUP(Todos!$A147,vlookup_table[#All],2,FALSE)</f>
        <v>0</v>
      </c>
      <c r="O147" s="12" t="str">
        <f>VLOOKUP(Todos!$A147,vlookup_table[#All],3,FALSE)</f>
        <v>TX</v>
      </c>
      <c r="P147" s="12">
        <f>VLOOKUP(Todos!$A147,vlookup_table[#All],4,FALSE)</f>
        <v>7001</v>
      </c>
      <c r="Q147" s="14" t="str">
        <f>VLOOKUP(Todos!$A147,vlookup_table[#All],5,FALSE)</f>
        <v>S2</v>
      </c>
      <c r="R147" s="14" t="str">
        <f>VLOOKUP(Todos!$A147,vlookup_table[#All],6,FALSE)</f>
        <v>F</v>
      </c>
      <c r="S147" s="14">
        <f>VLOOKUP(Todos!$A147,vlookup_table[#All],7,FALSE)</f>
        <v>10</v>
      </c>
      <c r="T147" s="14">
        <f>ROUND((9706-Todos!$P147)/100, 0)</f>
        <v>27</v>
      </c>
      <c r="U147" s="14" t="str" cm="1">
        <f t="array" ref="U147">_xlfn.IFS(
    ISNUMBER(SEARCH("C", Q147)), "Ciudad",
    ISNUMBER(SEARCH("T", Q147)), "Pueblo",
    ISNUMBER(SEARCH("R", Q147)), "Rural",
    ISNUMBER(SEARCH("S", Q147)), "Suburbano",
    ISNUMBER(SEARCH("U", Q147)), "Urbano"
)</f>
        <v>Suburbano</v>
      </c>
      <c r="V147" s="25" t="str" cm="1">
        <f t="array" ref="V147">_xlfn.LET(
    _xlpm.txt, _xlfn.TEXTJOIN("", TRUE, IF(ISNUMBER(--MID(Todos!$H147, _xlfn.SEQUENCE(LEN(Todos!$H147)), 1)), MID(Todos!$H147, _xlfn.SEQUENCE(LEN(Todos!$H147)), 1), "")),
    IF(ISNUMBER(--RIGHT(_xlpm.txt,1)), _xlpm.txt, LEFT(_xlpm.txt, LEN(_xlpm.txt)-1))
)</f>
        <v>9453</v>
      </c>
      <c r="W147" s="14" t="str">
        <f>UPPER(LEFT(Todos!$B147,2))</f>
        <v>TX</v>
      </c>
      <c r="X147" s="15" t="str" cm="1">
        <f t="array" ref="X147">+IF(Todos!$C147 = "",MODE.MATCH(Todos!$C$2:$C$4029),Todos!$C147)</f>
        <v>F</v>
      </c>
    </row>
    <row r="148" spans="1:24" x14ac:dyDescent="0.35">
      <c r="A148" s="6">
        <v>44088</v>
      </c>
      <c r="B148" s="7" t="s">
        <v>34</v>
      </c>
      <c r="C148" s="7" t="s">
        <v>14</v>
      </c>
      <c r="D148" s="7">
        <v>1263</v>
      </c>
      <c r="E148" s="7">
        <v>468</v>
      </c>
      <c r="F148" s="7">
        <v>601</v>
      </c>
      <c r="G148" s="7">
        <v>21</v>
      </c>
      <c r="H148" s="7">
        <v>26265</v>
      </c>
      <c r="I148" s="7">
        <v>4</v>
      </c>
      <c r="J148" s="7">
        <v>58</v>
      </c>
      <c r="K148" s="7">
        <v>517</v>
      </c>
      <c r="L148" s="7">
        <v>548</v>
      </c>
      <c r="M148" s="7">
        <v>7.6875</v>
      </c>
      <c r="N148" s="7">
        <f>VLOOKUP(Todos!$A148,vlookup_table[#All],2,FALSE)</f>
        <v>1</v>
      </c>
      <c r="O148" s="7" t="str">
        <f>VLOOKUP(Todos!$A148,vlookup_table[#All],3,FALSE)</f>
        <v>IN</v>
      </c>
      <c r="P148" s="7">
        <f>VLOOKUP(Todos!$A148,vlookup_table[#All],4,FALSE)</f>
        <v>3602</v>
      </c>
      <c r="Q148" s="9" t="str">
        <f>VLOOKUP(Todos!$A148,vlookup_table[#All],5,FALSE)</f>
        <v>C1</v>
      </c>
      <c r="R148" s="9" t="str">
        <f>VLOOKUP(Todos!$A148,vlookup_table[#All],6,FALSE)</f>
        <v>M</v>
      </c>
      <c r="S148" s="9">
        <f>VLOOKUP(Todos!$A148,vlookup_table[#All],7,FALSE)</f>
        <v>10</v>
      </c>
      <c r="T148" s="9">
        <f>ROUND((9706-Todos!$P148)/100, 0)</f>
        <v>61</v>
      </c>
      <c r="U148" s="9" t="str" cm="1">
        <f t="array" ref="U148">_xlfn.IFS(
    ISNUMBER(SEARCH("C", Q148)), "Ciudad",
    ISNUMBER(SEARCH("T", Q148)), "Pueblo",
    ISNUMBER(SEARCH("R", Q148)), "Rural",
    ISNUMBER(SEARCH("S", Q148)), "Suburbano",
    ISNUMBER(SEARCH("U", Q148)), "Urbano"
)</f>
        <v>Ciudad</v>
      </c>
      <c r="V148" s="24" t="str" cm="1">
        <f t="array" ref="V148">_xlfn.LET(
    _xlpm.txt, _xlfn.TEXTJOIN("", TRUE, IF(ISNUMBER(--MID(Todos!$H148, _xlfn.SEQUENCE(LEN(Todos!$H148)), 1)), MID(Todos!$H148, _xlfn.SEQUENCE(LEN(Todos!$H148)), 1), "")),
    IF(ISNUMBER(--RIGHT(_xlpm.txt,1)), _xlpm.txt, LEFT(_xlpm.txt, LEN(_xlpm.txt)-1))
)</f>
        <v>26265</v>
      </c>
      <c r="W148" s="9" t="str">
        <f>UPPER(LEFT(Todos!$B148,2))</f>
        <v>IN</v>
      </c>
      <c r="X148" s="10" t="str" cm="1">
        <f t="array" ref="X148">+IF(Todos!$C148 = "",MODE.MATCH(Todos!$C$2:$C$4029),Todos!$C148)</f>
        <v>M</v>
      </c>
    </row>
    <row r="149" spans="1:24" x14ac:dyDescent="0.35">
      <c r="A149" s="11">
        <v>154931</v>
      </c>
      <c r="B149" s="12" t="s">
        <v>22</v>
      </c>
      <c r="C149" s="12" t="s">
        <v>17</v>
      </c>
      <c r="D149" s="12">
        <v>1809</v>
      </c>
      <c r="E149" s="12">
        <v>454</v>
      </c>
      <c r="F149" s="12">
        <v>543</v>
      </c>
      <c r="G149" s="12">
        <v>35</v>
      </c>
      <c r="H149" s="12">
        <v>15886</v>
      </c>
      <c r="I149" s="12">
        <v>12</v>
      </c>
      <c r="J149" s="12">
        <v>44</v>
      </c>
      <c r="K149" s="12">
        <v>466</v>
      </c>
      <c r="L149" s="12">
        <v>503</v>
      </c>
      <c r="M149" s="12">
        <v>8</v>
      </c>
      <c r="N149" s="12">
        <f>VLOOKUP(Todos!$A149,vlookup_table[#All],2,FALSE)</f>
        <v>28</v>
      </c>
      <c r="O149" s="12" t="str">
        <f>VLOOKUP(Todos!$A149,vlookup_table[#All],3,FALSE)</f>
        <v>CA</v>
      </c>
      <c r="P149" s="12">
        <f>VLOOKUP(Todos!$A149,vlookup_table[#All],4,FALSE)</f>
        <v>0</v>
      </c>
      <c r="Q149" s="14" t="str">
        <f>VLOOKUP(Todos!$A149,vlookup_table[#All],5,FALSE)</f>
        <v>C2</v>
      </c>
      <c r="R149" s="14" t="str">
        <f>VLOOKUP(Todos!$A149,vlookup_table[#All],6,FALSE)</f>
        <v>F</v>
      </c>
      <c r="S149" s="14">
        <f>VLOOKUP(Todos!$A149,vlookup_table[#All],7,FALSE)</f>
        <v>10</v>
      </c>
      <c r="T149" s="14">
        <f>ROUND((9706-Todos!$P149)/100, 0)</f>
        <v>97</v>
      </c>
      <c r="U149" s="14" t="str" cm="1">
        <f t="array" ref="U149">_xlfn.IFS(
    ISNUMBER(SEARCH("C", Q149)), "Ciudad",
    ISNUMBER(SEARCH("T", Q149)), "Pueblo",
    ISNUMBER(SEARCH("R", Q149)), "Rural",
    ISNUMBER(SEARCH("S", Q149)), "Suburbano",
    ISNUMBER(SEARCH("U", Q149)), "Urbano"
)</f>
        <v>Ciudad</v>
      </c>
      <c r="V149" s="25" t="str" cm="1">
        <f t="array" ref="V149">_xlfn.LET(
    _xlpm.txt, _xlfn.TEXTJOIN("", TRUE, IF(ISNUMBER(--MID(Todos!$H149, _xlfn.SEQUENCE(LEN(Todos!$H149)), 1)), MID(Todos!$H149, _xlfn.SEQUENCE(LEN(Todos!$H149)), 1), "")),
    IF(ISNUMBER(--RIGHT(_xlpm.txt,1)), _xlpm.txt, LEFT(_xlpm.txt, LEN(_xlpm.txt)-1))
)</f>
        <v>15886</v>
      </c>
      <c r="W149" s="14" t="str">
        <f>UPPER(LEFT(Todos!$B149,2))</f>
        <v>CA</v>
      </c>
      <c r="X149" s="15" t="str" cm="1">
        <f t="array" ref="X149">+IF(Todos!$C149 = "",MODE.MATCH(Todos!$C$2:$C$4029),Todos!$C149)</f>
        <v>F</v>
      </c>
    </row>
    <row r="150" spans="1:24" x14ac:dyDescent="0.35">
      <c r="A150" s="6">
        <v>87939</v>
      </c>
      <c r="B150" s="7" t="s">
        <v>16</v>
      </c>
      <c r="C150" s="7" t="s">
        <v>14</v>
      </c>
      <c r="D150" s="7">
        <v>5294</v>
      </c>
      <c r="E150" s="7">
        <v>1035</v>
      </c>
      <c r="F150" s="7">
        <v>1065</v>
      </c>
      <c r="G150" s="7">
        <v>96</v>
      </c>
      <c r="H150" s="7">
        <v>60053</v>
      </c>
      <c r="I150" s="7">
        <v>12</v>
      </c>
      <c r="J150" s="7">
        <v>57</v>
      </c>
      <c r="K150" s="7">
        <v>1165</v>
      </c>
      <c r="L150" s="7">
        <v>1012</v>
      </c>
      <c r="M150" s="7">
        <v>13</v>
      </c>
      <c r="N150" s="7">
        <f>VLOOKUP(Todos!$A150,vlookup_table[#All],2,FALSE)</f>
        <v>2</v>
      </c>
      <c r="O150" s="7" t="str">
        <f>VLOOKUP(Todos!$A150,vlookup_table[#All],3,FALSE)</f>
        <v>IL</v>
      </c>
      <c r="P150" s="7">
        <f>VLOOKUP(Todos!$A150,vlookup_table[#All],4,FALSE)</f>
        <v>901</v>
      </c>
      <c r="Q150" s="9" t="str">
        <f>VLOOKUP(Todos!$A150,vlookup_table[#All],5,FALSE)</f>
        <v>S1</v>
      </c>
      <c r="R150" s="9" t="str">
        <f>VLOOKUP(Todos!$A150,vlookup_table[#All],6,FALSE)</f>
        <v>M</v>
      </c>
      <c r="S150" s="9">
        <f>VLOOKUP(Todos!$A150,vlookup_table[#All],7,FALSE)</f>
        <v>30</v>
      </c>
      <c r="T150" s="9">
        <f>ROUND((9706-Todos!$P150)/100, 0)</f>
        <v>88</v>
      </c>
      <c r="U150" s="9" t="str" cm="1">
        <f t="array" ref="U150">_xlfn.IFS(
    ISNUMBER(SEARCH("C", Q150)), "Ciudad",
    ISNUMBER(SEARCH("T", Q150)), "Pueblo",
    ISNUMBER(SEARCH("R", Q150)), "Rural",
    ISNUMBER(SEARCH("S", Q150)), "Suburbano",
    ISNUMBER(SEARCH("U", Q150)), "Urbano"
)</f>
        <v>Suburbano</v>
      </c>
      <c r="V150" s="24" t="str" cm="1">
        <f t="array" ref="V150">_xlfn.LET(
    _xlpm.txt, _xlfn.TEXTJOIN("", TRUE, IF(ISNUMBER(--MID(Todos!$H150, _xlfn.SEQUENCE(LEN(Todos!$H150)), 1)), MID(Todos!$H150, _xlfn.SEQUENCE(LEN(Todos!$H150)), 1), "")),
    IF(ISNUMBER(--RIGHT(_xlpm.txt,1)), _xlpm.txt, LEFT(_xlpm.txt, LEN(_xlpm.txt)-1))
)</f>
        <v>60053</v>
      </c>
      <c r="W150" s="9" t="str">
        <f>UPPER(LEFT(Todos!$B150,2))</f>
        <v>IL</v>
      </c>
      <c r="X150" s="10" t="str" cm="1">
        <f t="array" ref="X150">+IF(Todos!$C150 = "",MODE.MATCH(Todos!$C$2:$C$4029),Todos!$C150)</f>
        <v>M</v>
      </c>
    </row>
    <row r="151" spans="1:24" x14ac:dyDescent="0.35">
      <c r="A151" s="11">
        <v>140779</v>
      </c>
      <c r="B151" s="12" t="s">
        <v>24</v>
      </c>
      <c r="C151" s="12" t="s">
        <v>17</v>
      </c>
      <c r="D151" s="12">
        <v>1161</v>
      </c>
      <c r="E151" s="12">
        <v>448</v>
      </c>
      <c r="F151" s="12">
        <v>570</v>
      </c>
      <c r="G151" s="12">
        <v>5</v>
      </c>
      <c r="H151" s="12">
        <v>20691</v>
      </c>
      <c r="I151" s="12">
        <v>8</v>
      </c>
      <c r="J151" s="12">
        <v>14</v>
      </c>
      <c r="K151" s="12">
        <v>484</v>
      </c>
      <c r="L151" s="12">
        <v>536</v>
      </c>
      <c r="M151" s="12">
        <v>5.75</v>
      </c>
      <c r="N151" s="12">
        <f>VLOOKUP(Todos!$A151,vlookup_table[#All],2,FALSE)</f>
        <v>0</v>
      </c>
      <c r="O151" s="12" t="str">
        <f>VLOOKUP(Todos!$A151,vlookup_table[#All],3,FALSE)</f>
        <v>NV</v>
      </c>
      <c r="P151" s="12">
        <f>VLOOKUP(Todos!$A151,vlookup_table[#All],4,FALSE)</f>
        <v>4601</v>
      </c>
      <c r="Q151" s="14" t="str">
        <f>VLOOKUP(Todos!$A151,vlookup_table[#All],5,FALSE)</f>
        <v>S1</v>
      </c>
      <c r="R151" s="14" t="str">
        <f>VLOOKUP(Todos!$A151,vlookup_table[#All],6,FALSE)</f>
        <v>F</v>
      </c>
      <c r="S151" s="14">
        <f>VLOOKUP(Todos!$A151,vlookup_table[#All],7,FALSE)</f>
        <v>6</v>
      </c>
      <c r="T151" s="14">
        <f>ROUND((9706-Todos!$P151)/100, 0)</f>
        <v>51</v>
      </c>
      <c r="U151" s="14" t="str" cm="1">
        <f t="array" ref="U151">_xlfn.IFS(
    ISNUMBER(SEARCH("C", Q151)), "Ciudad",
    ISNUMBER(SEARCH("T", Q151)), "Pueblo",
    ISNUMBER(SEARCH("R", Q151)), "Rural",
    ISNUMBER(SEARCH("S", Q151)), "Suburbano",
    ISNUMBER(SEARCH("U", Q151)), "Urbano"
)</f>
        <v>Suburbano</v>
      </c>
      <c r="V151" s="25" t="str" cm="1">
        <f t="array" ref="V151">_xlfn.LET(
    _xlpm.txt, _xlfn.TEXTJOIN("", TRUE, IF(ISNUMBER(--MID(Todos!$H151, _xlfn.SEQUENCE(LEN(Todos!$H151)), 1)), MID(Todos!$H151, _xlfn.SEQUENCE(LEN(Todos!$H151)), 1), "")),
    IF(ISNUMBER(--RIGHT(_xlpm.txt,1)), _xlpm.txt, LEFT(_xlpm.txt, LEN(_xlpm.txt)-1))
)</f>
        <v>20691</v>
      </c>
      <c r="W151" s="14" t="str">
        <f>UPPER(LEFT(Todos!$B151,2))</f>
        <v>NV</v>
      </c>
      <c r="X151" s="15" t="str" cm="1">
        <f t="array" ref="X151">+IF(Todos!$C151 = "",MODE.MATCH(Todos!$C$2:$C$4029),Todos!$C151)</f>
        <v>F</v>
      </c>
    </row>
    <row r="152" spans="1:24" x14ac:dyDescent="0.35">
      <c r="A152" s="6">
        <v>113838</v>
      </c>
      <c r="B152" s="7" t="s">
        <v>32</v>
      </c>
      <c r="C152" s="7" t="s">
        <v>17</v>
      </c>
      <c r="D152" s="7">
        <v>295</v>
      </c>
      <c r="E152" s="7">
        <v>150</v>
      </c>
      <c r="F152" s="7">
        <v>248</v>
      </c>
      <c r="G152" s="7">
        <v>0</v>
      </c>
      <c r="H152" s="7">
        <v>8962</v>
      </c>
      <c r="I152" s="7">
        <v>1</v>
      </c>
      <c r="J152" s="7">
        <v>62</v>
      </c>
      <c r="K152" s="7">
        <v>203</v>
      </c>
      <c r="L152" s="7">
        <v>195</v>
      </c>
      <c r="M152" s="7">
        <v>6.3333333329999997</v>
      </c>
      <c r="N152" s="7">
        <f>VLOOKUP(Todos!$A152,vlookup_table[#All],2,FALSE)</f>
        <v>2</v>
      </c>
      <c r="O152" s="7" t="str">
        <f>VLOOKUP(Todos!$A152,vlookup_table[#All],3,FALSE)</f>
        <v>OK</v>
      </c>
      <c r="P152" s="7">
        <f>VLOOKUP(Todos!$A152,vlookup_table[#All],4,FALSE)</f>
        <v>0</v>
      </c>
      <c r="Q152" s="9" t="str">
        <f>VLOOKUP(Todos!$A152,vlookup_table[#All],5,FALSE)</f>
        <v>R3</v>
      </c>
      <c r="R152" s="9" t="str">
        <f>VLOOKUP(Todos!$A152,vlookup_table[#All],6,FALSE)</f>
        <v>F</v>
      </c>
      <c r="S152" s="9">
        <f>VLOOKUP(Todos!$A152,vlookup_table[#All],7,FALSE)</f>
        <v>8</v>
      </c>
      <c r="T152" s="9">
        <f>ROUND((9706-Todos!$P152)/100, 0)</f>
        <v>97</v>
      </c>
      <c r="U152" s="9" t="str" cm="1">
        <f t="array" ref="U152">_xlfn.IFS(
    ISNUMBER(SEARCH("C", Q152)), "Ciudad",
    ISNUMBER(SEARCH("T", Q152)), "Pueblo",
    ISNUMBER(SEARCH("R", Q152)), "Rural",
    ISNUMBER(SEARCH("S", Q152)), "Suburbano",
    ISNUMBER(SEARCH("U", Q152)), "Urbano"
)</f>
        <v>Rural</v>
      </c>
      <c r="V152" s="24" t="str" cm="1">
        <f t="array" ref="V152">_xlfn.LET(
    _xlpm.txt, _xlfn.TEXTJOIN("", TRUE, IF(ISNUMBER(--MID(Todos!$H152, _xlfn.SEQUENCE(LEN(Todos!$H152)), 1)), MID(Todos!$H152, _xlfn.SEQUENCE(LEN(Todos!$H152)), 1), "")),
    IF(ISNUMBER(--RIGHT(_xlpm.txt,1)), _xlpm.txt, LEFT(_xlpm.txt, LEN(_xlpm.txt)-1))
)</f>
        <v>8962</v>
      </c>
      <c r="W152" s="9" t="str">
        <f>UPPER(LEFT(Todos!$B152,2))</f>
        <v>OK</v>
      </c>
      <c r="X152" s="10" t="str" cm="1">
        <f t="array" ref="X152">+IF(Todos!$C152 = "",MODE.MATCH(Todos!$C$2:$C$4029),Todos!$C152)</f>
        <v>F</v>
      </c>
    </row>
    <row r="153" spans="1:24" x14ac:dyDescent="0.35">
      <c r="A153" s="11">
        <v>156568</v>
      </c>
      <c r="B153" s="12" t="s">
        <v>22</v>
      </c>
      <c r="C153" s="12"/>
      <c r="D153" s="12">
        <v>3020</v>
      </c>
      <c r="E153" s="12">
        <v>756</v>
      </c>
      <c r="F153" s="12">
        <v>823</v>
      </c>
      <c r="G153" s="12">
        <v>95</v>
      </c>
      <c r="H153" s="12">
        <v>26135</v>
      </c>
      <c r="I153" s="12">
        <v>4</v>
      </c>
      <c r="J153" s="12">
        <v>46</v>
      </c>
      <c r="K153" s="12">
        <v>765</v>
      </c>
      <c r="L153" s="12">
        <v>809</v>
      </c>
      <c r="M153" s="12">
        <v>40.083333330000002</v>
      </c>
      <c r="N153" s="12">
        <f>VLOOKUP(Todos!$A153,vlookup_table[#All],2,FALSE)</f>
        <v>0</v>
      </c>
      <c r="O153" s="12" t="str">
        <f>VLOOKUP(Todos!$A153,vlookup_table[#All],3,FALSE)</f>
        <v>CA</v>
      </c>
      <c r="P153" s="12">
        <f>VLOOKUP(Todos!$A153,vlookup_table[#All],4,FALSE)</f>
        <v>4812</v>
      </c>
      <c r="Q153" s="14" t="str">
        <f>VLOOKUP(Todos!$A153,vlookup_table[#All],5,FALSE)</f>
        <v>S1</v>
      </c>
      <c r="R153" s="14" t="str">
        <f>VLOOKUP(Todos!$A153,vlookup_table[#All],6,FALSE)</f>
        <v/>
      </c>
      <c r="S153" s="14">
        <f>VLOOKUP(Todos!$A153,vlookup_table[#All],7,FALSE)</f>
        <v>75</v>
      </c>
      <c r="T153" s="14">
        <f>ROUND((9706-Todos!$P153)/100, 0)</f>
        <v>49</v>
      </c>
      <c r="U153" s="14" t="str" cm="1">
        <f t="array" ref="U153">_xlfn.IFS(
    ISNUMBER(SEARCH("C", Q153)), "Ciudad",
    ISNUMBER(SEARCH("T", Q153)), "Pueblo",
    ISNUMBER(SEARCH("R", Q153)), "Rural",
    ISNUMBER(SEARCH("S", Q153)), "Suburbano",
    ISNUMBER(SEARCH("U", Q153)), "Urbano"
)</f>
        <v>Suburbano</v>
      </c>
      <c r="V153" s="25" t="str" cm="1">
        <f t="array" ref="V153">_xlfn.LET(
    _xlpm.txt, _xlfn.TEXTJOIN("", TRUE, IF(ISNUMBER(--MID(Todos!$H153, _xlfn.SEQUENCE(LEN(Todos!$H153)), 1)), MID(Todos!$H153, _xlfn.SEQUENCE(LEN(Todos!$H153)), 1), "")),
    IF(ISNUMBER(--RIGHT(_xlpm.txt,1)), _xlpm.txt, LEFT(_xlpm.txt, LEN(_xlpm.txt)-1))
)</f>
        <v>26135</v>
      </c>
      <c r="W153" s="14" t="str">
        <f>UPPER(LEFT(Todos!$B153,2))</f>
        <v>CA</v>
      </c>
      <c r="X153" s="15" t="e" cm="1">
        <f t="array" aca="1" ref="X153" ca="1">+IF(Todos!$C153 = "",MODE.MATCH(Todos!$C$2:$C$4029),Todos!$C153)</f>
        <v>#NAME?</v>
      </c>
    </row>
    <row r="154" spans="1:24" x14ac:dyDescent="0.35">
      <c r="A154" s="6">
        <v>130485</v>
      </c>
      <c r="B154" s="7" t="s">
        <v>49</v>
      </c>
      <c r="C154" s="7" t="s">
        <v>17</v>
      </c>
      <c r="D154" s="7">
        <v>431</v>
      </c>
      <c r="E154" s="7">
        <v>258</v>
      </c>
      <c r="F154" s="7">
        <v>541</v>
      </c>
      <c r="G154" s="7">
        <v>0</v>
      </c>
      <c r="H154" s="7">
        <v>25828</v>
      </c>
      <c r="I154" s="7">
        <v>3</v>
      </c>
      <c r="J154" s="7">
        <v>32</v>
      </c>
      <c r="K154" s="7">
        <v>342</v>
      </c>
      <c r="L154" s="7">
        <v>386</v>
      </c>
      <c r="M154" s="7">
        <v>8.5714285710000002</v>
      </c>
      <c r="N154" s="7">
        <f>VLOOKUP(Todos!$A154,vlookup_table[#All],2,FALSE)</f>
        <v>0</v>
      </c>
      <c r="O154" s="7" t="str">
        <f>VLOOKUP(Todos!$A154,vlookup_table[#All],3,FALSE)</f>
        <v>CO</v>
      </c>
      <c r="P154" s="7">
        <f>VLOOKUP(Todos!$A154,vlookup_table[#All],4,FALSE)</f>
        <v>3001</v>
      </c>
      <c r="Q154" s="9" t="str">
        <f>VLOOKUP(Todos!$A154,vlookup_table[#All],5,FALSE)</f>
        <v>U2</v>
      </c>
      <c r="R154" s="9" t="str">
        <f>VLOOKUP(Todos!$A154,vlookup_table[#All],6,FALSE)</f>
        <v>F</v>
      </c>
      <c r="S154" s="9">
        <f>VLOOKUP(Todos!$A154,vlookup_table[#All],7,FALSE)</f>
        <v>16</v>
      </c>
      <c r="T154" s="9">
        <f>ROUND((9706-Todos!$P154)/100, 0)</f>
        <v>67</v>
      </c>
      <c r="U154" s="9" t="str" cm="1">
        <f t="array" ref="U154">_xlfn.IFS(
    ISNUMBER(SEARCH("C", Q154)), "Ciudad",
    ISNUMBER(SEARCH("T", Q154)), "Pueblo",
    ISNUMBER(SEARCH("R", Q154)), "Rural",
    ISNUMBER(SEARCH("S", Q154)), "Suburbano",
    ISNUMBER(SEARCH("U", Q154)), "Urbano"
)</f>
        <v>Urbano</v>
      </c>
      <c r="V154" s="24" t="str" cm="1">
        <f t="array" ref="V154">_xlfn.LET(
    _xlpm.txt, _xlfn.TEXTJOIN("", TRUE, IF(ISNUMBER(--MID(Todos!$H154, _xlfn.SEQUENCE(LEN(Todos!$H154)), 1)), MID(Todos!$H154, _xlfn.SEQUENCE(LEN(Todos!$H154)), 1), "")),
    IF(ISNUMBER(--RIGHT(_xlpm.txt,1)), _xlpm.txt, LEFT(_xlpm.txt, LEN(_xlpm.txt)-1))
)</f>
        <v>25828</v>
      </c>
      <c r="W154" s="9" t="str">
        <f>UPPER(LEFT(Todos!$B154,2))</f>
        <v>CO</v>
      </c>
      <c r="X154" s="10" t="str" cm="1">
        <f t="array" ref="X154">+IF(Todos!$C154 = "",MODE.MATCH(Todos!$C$2:$C$4029),Todos!$C154)</f>
        <v>F</v>
      </c>
    </row>
    <row r="155" spans="1:24" x14ac:dyDescent="0.35">
      <c r="A155" s="11">
        <v>101803</v>
      </c>
      <c r="B155" s="12" t="s">
        <v>37</v>
      </c>
      <c r="C155" s="12" t="s">
        <v>17</v>
      </c>
      <c r="D155" s="12">
        <v>544</v>
      </c>
      <c r="E155" s="12">
        <v>264</v>
      </c>
      <c r="F155" s="12">
        <v>340</v>
      </c>
      <c r="G155" s="12">
        <v>0</v>
      </c>
      <c r="H155" s="12">
        <v>16194</v>
      </c>
      <c r="I155" s="12">
        <v>1</v>
      </c>
      <c r="J155" s="12">
        <v>71</v>
      </c>
      <c r="K155" s="12">
        <v>283</v>
      </c>
      <c r="L155" s="12">
        <v>326</v>
      </c>
      <c r="M155" s="12">
        <v>11</v>
      </c>
      <c r="N155" s="12">
        <f>VLOOKUP(Todos!$A155,vlookup_table[#All],2,FALSE)</f>
        <v>0</v>
      </c>
      <c r="O155" s="12" t="str">
        <f>VLOOKUP(Todos!$A155,vlookup_table[#All],3,FALSE)</f>
        <v>MO</v>
      </c>
      <c r="P155" s="12">
        <f>VLOOKUP(Todos!$A155,vlookup_table[#All],4,FALSE)</f>
        <v>4701</v>
      </c>
      <c r="Q155" s="14" t="str">
        <f>VLOOKUP(Todos!$A155,vlookup_table[#All],5,FALSE)</f>
        <v>C3</v>
      </c>
      <c r="R155" s="14" t="str">
        <f>VLOOKUP(Todos!$A155,vlookup_table[#All],6,FALSE)</f>
        <v>F</v>
      </c>
      <c r="S155" s="14">
        <f>VLOOKUP(Todos!$A155,vlookup_table[#All],7,FALSE)</f>
        <v>25</v>
      </c>
      <c r="T155" s="14">
        <f>ROUND((9706-Todos!$P155)/100, 0)</f>
        <v>50</v>
      </c>
      <c r="U155" s="14" t="str" cm="1">
        <f t="array" ref="U155">_xlfn.IFS(
    ISNUMBER(SEARCH("C", Q155)), "Ciudad",
    ISNUMBER(SEARCH("T", Q155)), "Pueblo",
    ISNUMBER(SEARCH("R", Q155)), "Rural",
    ISNUMBER(SEARCH("S", Q155)), "Suburbano",
    ISNUMBER(SEARCH("U", Q155)), "Urbano"
)</f>
        <v>Ciudad</v>
      </c>
      <c r="V155" s="25" t="str" cm="1">
        <f t="array" ref="V155">_xlfn.LET(
    _xlpm.txt, _xlfn.TEXTJOIN("", TRUE, IF(ISNUMBER(--MID(Todos!$H155, _xlfn.SEQUENCE(LEN(Todos!$H155)), 1)), MID(Todos!$H155, _xlfn.SEQUENCE(LEN(Todos!$H155)), 1), "")),
    IF(ISNUMBER(--RIGHT(_xlpm.txt,1)), _xlpm.txt, LEFT(_xlpm.txt, LEN(_xlpm.txt)-1))
)</f>
        <v>16194</v>
      </c>
      <c r="W155" s="14" t="str">
        <f>UPPER(LEFT(Todos!$B155,2))</f>
        <v>MO</v>
      </c>
      <c r="X155" s="15" t="str" cm="1">
        <f t="array" ref="X155">+IF(Todos!$C155 = "",MODE.MATCH(Todos!$C$2:$C$4029),Todos!$C155)</f>
        <v>F</v>
      </c>
    </row>
    <row r="156" spans="1:24" x14ac:dyDescent="0.35">
      <c r="A156" s="6">
        <v>41899</v>
      </c>
      <c r="B156" s="7" t="s">
        <v>13</v>
      </c>
      <c r="C156" s="7" t="s">
        <v>14</v>
      </c>
      <c r="D156" s="7">
        <v>618</v>
      </c>
      <c r="E156" s="7">
        <v>223</v>
      </c>
      <c r="F156" s="7">
        <v>335</v>
      </c>
      <c r="G156" s="7">
        <v>2</v>
      </c>
      <c r="H156" s="7">
        <v>13341</v>
      </c>
      <c r="I156" s="7">
        <v>7</v>
      </c>
      <c r="J156" s="7">
        <v>22</v>
      </c>
      <c r="K156" s="7">
        <v>278</v>
      </c>
      <c r="L156" s="7">
        <v>278</v>
      </c>
      <c r="M156" s="7">
        <v>7.846153846</v>
      </c>
      <c r="N156" s="7">
        <f>VLOOKUP(Todos!$A156,vlookup_table[#All],2,FALSE)</f>
        <v>1002</v>
      </c>
      <c r="O156" s="7" t="str">
        <f>VLOOKUP(Todos!$A156,vlookup_table[#All],3,FALSE)</f>
        <v>FL</v>
      </c>
      <c r="P156" s="7">
        <f>VLOOKUP(Todos!$A156,vlookup_table[#All],4,FALSE)</f>
        <v>0</v>
      </c>
      <c r="Q156" s="9" t="str">
        <f>VLOOKUP(Todos!$A156,vlookup_table[#All],5,FALSE)</f>
        <v>U3</v>
      </c>
      <c r="R156" s="9" t="str">
        <f>VLOOKUP(Todos!$A156,vlookup_table[#All],6,FALSE)</f>
        <v>M</v>
      </c>
      <c r="S156" s="9">
        <f>VLOOKUP(Todos!$A156,vlookup_table[#All],7,FALSE)</f>
        <v>10</v>
      </c>
      <c r="T156" s="9">
        <f>ROUND((9706-Todos!$P156)/100, 0)</f>
        <v>97</v>
      </c>
      <c r="U156" s="9" t="str" cm="1">
        <f t="array" ref="U156">_xlfn.IFS(
    ISNUMBER(SEARCH("C", Q156)), "Ciudad",
    ISNUMBER(SEARCH("T", Q156)), "Pueblo",
    ISNUMBER(SEARCH("R", Q156)), "Rural",
    ISNUMBER(SEARCH("S", Q156)), "Suburbano",
    ISNUMBER(SEARCH("U", Q156)), "Urbano"
)</f>
        <v>Urbano</v>
      </c>
      <c r="V156" s="24" t="str" cm="1">
        <f t="array" ref="V156">_xlfn.LET(
    _xlpm.txt, _xlfn.TEXTJOIN("", TRUE, IF(ISNUMBER(--MID(Todos!$H156, _xlfn.SEQUENCE(LEN(Todos!$H156)), 1)), MID(Todos!$H156, _xlfn.SEQUENCE(LEN(Todos!$H156)), 1), "")),
    IF(ISNUMBER(--RIGHT(_xlpm.txt,1)), _xlpm.txt, LEFT(_xlpm.txt, LEN(_xlpm.txt)-1))
)</f>
        <v>13341</v>
      </c>
      <c r="W156" s="9" t="str">
        <f>UPPER(LEFT(Todos!$B156,2))</f>
        <v>FL</v>
      </c>
      <c r="X156" s="10" t="str" cm="1">
        <f t="array" ref="X156">+IF(Todos!$C156 = "",MODE.MATCH(Todos!$C$2:$C$4029),Todos!$C156)</f>
        <v>M</v>
      </c>
    </row>
    <row r="157" spans="1:24" x14ac:dyDescent="0.35">
      <c r="A157" s="11">
        <v>30795</v>
      </c>
      <c r="B157" s="12" t="s">
        <v>40</v>
      </c>
      <c r="C157" s="12" t="s">
        <v>14</v>
      </c>
      <c r="D157" s="12">
        <v>323</v>
      </c>
      <c r="E157" s="12">
        <v>183</v>
      </c>
      <c r="F157" s="12">
        <v>210</v>
      </c>
      <c r="G157" s="12">
        <v>2</v>
      </c>
      <c r="H157" s="12">
        <v>7139</v>
      </c>
      <c r="I157" s="12">
        <v>0</v>
      </c>
      <c r="J157" s="12">
        <v>77</v>
      </c>
      <c r="K157" s="12">
        <v>207</v>
      </c>
      <c r="L157" s="12">
        <v>201</v>
      </c>
      <c r="M157" s="12">
        <v>5.4444444440000002</v>
      </c>
      <c r="N157" s="12">
        <f>VLOOKUP(Todos!$A157,vlookup_table[#All],2,FALSE)</f>
        <v>2</v>
      </c>
      <c r="O157" s="12" t="str">
        <f>VLOOKUP(Todos!$A157,vlookup_table[#All],3,FALSE)</f>
        <v>GA</v>
      </c>
      <c r="P157" s="12">
        <f>VLOOKUP(Todos!$A157,vlookup_table[#All],4,FALSE)</f>
        <v>0</v>
      </c>
      <c r="Q157" s="14" t="str">
        <f>VLOOKUP(Todos!$A157,vlookup_table[#All],5,FALSE)</f>
        <v>T3</v>
      </c>
      <c r="R157" s="14" t="str">
        <f>VLOOKUP(Todos!$A157,vlookup_table[#All],6,FALSE)</f>
        <v>M</v>
      </c>
      <c r="S157" s="14">
        <f>VLOOKUP(Todos!$A157,vlookup_table[#All],7,FALSE)</f>
        <v>10</v>
      </c>
      <c r="T157" s="14">
        <f>ROUND((9706-Todos!$P157)/100, 0)</f>
        <v>97</v>
      </c>
      <c r="U157" s="14" t="str" cm="1">
        <f t="array" ref="U157">_xlfn.IFS(
    ISNUMBER(SEARCH("C", Q157)), "Ciudad",
    ISNUMBER(SEARCH("T", Q157)), "Pueblo",
    ISNUMBER(SEARCH("R", Q157)), "Rural",
    ISNUMBER(SEARCH("S", Q157)), "Suburbano",
    ISNUMBER(SEARCH("U", Q157)), "Urbano"
)</f>
        <v>Pueblo</v>
      </c>
      <c r="V157" s="25" t="str" cm="1">
        <f t="array" ref="V157">_xlfn.LET(
    _xlpm.txt, _xlfn.TEXTJOIN("", TRUE, IF(ISNUMBER(--MID(Todos!$H157, _xlfn.SEQUENCE(LEN(Todos!$H157)), 1)), MID(Todos!$H157, _xlfn.SEQUENCE(LEN(Todos!$H157)), 1), "")),
    IF(ISNUMBER(--RIGHT(_xlpm.txt,1)), _xlpm.txt, LEFT(_xlpm.txt, LEN(_xlpm.txt)-1))
)</f>
        <v>7139</v>
      </c>
      <c r="W157" s="14" t="str">
        <f>UPPER(LEFT(Todos!$B157,2))</f>
        <v>GA</v>
      </c>
      <c r="X157" s="15" t="str" cm="1">
        <f t="array" ref="X157">+IF(Todos!$C157 = "",MODE.MATCH(Todos!$C$2:$C$4029),Todos!$C157)</f>
        <v>M</v>
      </c>
    </row>
    <row r="158" spans="1:24" x14ac:dyDescent="0.35">
      <c r="A158" s="6">
        <v>133256</v>
      </c>
      <c r="B158" s="7" t="s">
        <v>42</v>
      </c>
      <c r="C158" s="7" t="s">
        <v>14</v>
      </c>
      <c r="D158" s="7">
        <v>1104</v>
      </c>
      <c r="E158" s="7">
        <v>511</v>
      </c>
      <c r="F158" s="7">
        <v>566</v>
      </c>
      <c r="G158" s="7">
        <v>7</v>
      </c>
      <c r="H158" s="7">
        <v>17366</v>
      </c>
      <c r="I158" s="7">
        <v>3</v>
      </c>
      <c r="J158" s="7">
        <v>50</v>
      </c>
      <c r="K158" s="7">
        <v>528</v>
      </c>
      <c r="L158" s="7">
        <v>534</v>
      </c>
      <c r="M158" s="7">
        <v>13</v>
      </c>
      <c r="N158" s="7">
        <f>VLOOKUP(Todos!$A158,vlookup_table[#All],2,FALSE)</f>
        <v>2</v>
      </c>
      <c r="O158" s="7" t="str">
        <f>VLOOKUP(Todos!$A158,vlookup_table[#All],3,FALSE)</f>
        <v>ID</v>
      </c>
      <c r="P158" s="7">
        <f>VLOOKUP(Todos!$A158,vlookup_table[#All],4,FALSE)</f>
        <v>2002</v>
      </c>
      <c r="Q158" s="9" t="str">
        <f>VLOOKUP(Todos!$A158,vlookup_table[#All],5,FALSE)</f>
        <v>C1</v>
      </c>
      <c r="R158" s="9" t="str">
        <f>VLOOKUP(Todos!$A158,vlookup_table[#All],6,FALSE)</f>
        <v>M</v>
      </c>
      <c r="S158" s="9">
        <f>VLOOKUP(Todos!$A158,vlookup_table[#All],7,FALSE)</f>
        <v>10</v>
      </c>
      <c r="T158" s="9">
        <f>ROUND((9706-Todos!$P158)/100, 0)</f>
        <v>77</v>
      </c>
      <c r="U158" s="9" t="str" cm="1">
        <f t="array" ref="U158">_xlfn.IFS(
    ISNUMBER(SEARCH("C", Q158)), "Ciudad",
    ISNUMBER(SEARCH("T", Q158)), "Pueblo",
    ISNUMBER(SEARCH("R", Q158)), "Rural",
    ISNUMBER(SEARCH("S", Q158)), "Suburbano",
    ISNUMBER(SEARCH("U", Q158)), "Urbano"
)</f>
        <v>Ciudad</v>
      </c>
      <c r="V158" s="24" t="str" cm="1">
        <f t="array" ref="V158">_xlfn.LET(
    _xlpm.txt, _xlfn.TEXTJOIN("", TRUE, IF(ISNUMBER(--MID(Todos!$H158, _xlfn.SEQUENCE(LEN(Todos!$H158)), 1)), MID(Todos!$H158, _xlfn.SEQUENCE(LEN(Todos!$H158)), 1), "")),
    IF(ISNUMBER(--RIGHT(_xlpm.txt,1)), _xlpm.txt, LEFT(_xlpm.txt, LEN(_xlpm.txt)-1))
)</f>
        <v>17366</v>
      </c>
      <c r="W158" s="9" t="str">
        <f>UPPER(LEFT(Todos!$B158,2))</f>
        <v>ID</v>
      </c>
      <c r="X158" s="10" t="str" cm="1">
        <f t="array" ref="X158">+IF(Todos!$C158 = "",MODE.MATCH(Todos!$C$2:$C$4029),Todos!$C158)</f>
        <v>M</v>
      </c>
    </row>
    <row r="159" spans="1:24" x14ac:dyDescent="0.35">
      <c r="A159" s="11">
        <v>151203</v>
      </c>
      <c r="B159" s="12" t="s">
        <v>22</v>
      </c>
      <c r="C159" s="12" t="s">
        <v>31</v>
      </c>
      <c r="D159" s="12">
        <v>2135</v>
      </c>
      <c r="E159" s="12">
        <v>417</v>
      </c>
      <c r="F159" s="12">
        <v>456</v>
      </c>
      <c r="G159" s="12">
        <v>58</v>
      </c>
      <c r="H159" s="12">
        <v>18907</v>
      </c>
      <c r="I159" s="12">
        <v>10</v>
      </c>
      <c r="J159" s="12">
        <v>55</v>
      </c>
      <c r="K159" s="12">
        <v>417</v>
      </c>
      <c r="L159" s="12">
        <v>433</v>
      </c>
      <c r="M159" s="12">
        <v>8.1999999999999993</v>
      </c>
      <c r="N159" s="12">
        <f>VLOOKUP(Todos!$A159,vlookup_table[#All],2,FALSE)</f>
        <v>0</v>
      </c>
      <c r="O159" s="12" t="str">
        <f>VLOOKUP(Todos!$A159,vlookup_table[#All],3,FALSE)</f>
        <v>CA</v>
      </c>
      <c r="P159" s="12">
        <f>VLOOKUP(Todos!$A159,vlookup_table[#All],4,FALSE)</f>
        <v>0</v>
      </c>
      <c r="Q159" s="14" t="str">
        <f>VLOOKUP(Todos!$A159,vlookup_table[#All],5,FALSE)</f>
        <v/>
      </c>
      <c r="R159" s="14" t="str">
        <f>VLOOKUP(Todos!$A159,vlookup_table[#All],6,FALSE)</f>
        <v>U</v>
      </c>
      <c r="S159" s="14">
        <f>VLOOKUP(Todos!$A159,vlookup_table[#All],7,FALSE)</f>
        <v>5</v>
      </c>
      <c r="T159" s="14">
        <f>ROUND((9706-Todos!$P159)/100, 0)</f>
        <v>97</v>
      </c>
      <c r="U159" s="14" t="e" cm="1">
        <f t="array" ref="U159">_xlfn.IFS(
    ISNUMBER(SEARCH("C", Q159)), "Ciudad",
    ISNUMBER(SEARCH("T", Q159)), "Pueblo",
    ISNUMBER(SEARCH("R", Q159)), "Rural",
    ISNUMBER(SEARCH("S", Q159)), "Suburbano",
    ISNUMBER(SEARCH("U", Q159)), "Urbano"
)</f>
        <v>#N/A</v>
      </c>
      <c r="V159" s="25" t="str" cm="1">
        <f t="array" ref="V159">_xlfn.LET(
    _xlpm.txt, _xlfn.TEXTJOIN("", TRUE, IF(ISNUMBER(--MID(Todos!$H159, _xlfn.SEQUENCE(LEN(Todos!$H159)), 1)), MID(Todos!$H159, _xlfn.SEQUENCE(LEN(Todos!$H159)), 1), "")),
    IF(ISNUMBER(--RIGHT(_xlpm.txt,1)), _xlpm.txt, LEFT(_xlpm.txt, LEN(_xlpm.txt)-1))
)</f>
        <v>18907</v>
      </c>
      <c r="W159" s="14" t="str">
        <f>UPPER(LEFT(Todos!$B159,2))</f>
        <v>CA</v>
      </c>
      <c r="X159" s="15" t="str" cm="1">
        <f t="array" ref="X159">+IF(Todos!$C159 = "",MODE.MATCH(Todos!$C$2:$C$4029),Todos!$C159)</f>
        <v>U</v>
      </c>
    </row>
    <row r="160" spans="1:24" x14ac:dyDescent="0.35">
      <c r="A160" s="6">
        <v>31425</v>
      </c>
      <c r="B160" s="7" t="s">
        <v>40</v>
      </c>
      <c r="C160" s="7" t="s">
        <v>14</v>
      </c>
      <c r="D160" s="7">
        <v>671</v>
      </c>
      <c r="E160" s="7">
        <v>287</v>
      </c>
      <c r="F160" s="7">
        <v>441</v>
      </c>
      <c r="G160" s="7">
        <v>3</v>
      </c>
      <c r="H160" s="7">
        <v>16517</v>
      </c>
      <c r="I160" s="7">
        <v>4</v>
      </c>
      <c r="J160" s="7">
        <v>70</v>
      </c>
      <c r="K160" s="7">
        <v>365</v>
      </c>
      <c r="L160" s="7">
        <v>372</v>
      </c>
      <c r="M160" s="7">
        <v>4.8888888890000004</v>
      </c>
      <c r="N160" s="7">
        <f>VLOOKUP(Todos!$A160,vlookup_table[#All],2,FALSE)</f>
        <v>0</v>
      </c>
      <c r="O160" s="7" t="str">
        <f>VLOOKUP(Todos!$A160,vlookup_table[#All],3,FALSE)</f>
        <v>GA</v>
      </c>
      <c r="P160" s="7">
        <f>VLOOKUP(Todos!$A160,vlookup_table[#All],4,FALSE)</f>
        <v>3901</v>
      </c>
      <c r="Q160" s="9" t="str">
        <f>VLOOKUP(Todos!$A160,vlookup_table[#All],5,FALSE)</f>
        <v>T3</v>
      </c>
      <c r="R160" s="9" t="str">
        <f>VLOOKUP(Todos!$A160,vlookup_table[#All],6,FALSE)</f>
        <v>M</v>
      </c>
      <c r="S160" s="9">
        <f>VLOOKUP(Todos!$A160,vlookup_table[#All],7,FALSE)</f>
        <v>16</v>
      </c>
      <c r="T160" s="9">
        <f>ROUND((9706-Todos!$P160)/100, 0)</f>
        <v>58</v>
      </c>
      <c r="U160" s="9" t="str" cm="1">
        <f t="array" ref="U160">_xlfn.IFS(
    ISNUMBER(SEARCH("C", Q160)), "Ciudad",
    ISNUMBER(SEARCH("T", Q160)), "Pueblo",
    ISNUMBER(SEARCH("R", Q160)), "Rural",
    ISNUMBER(SEARCH("S", Q160)), "Suburbano",
    ISNUMBER(SEARCH("U", Q160)), "Urbano"
)</f>
        <v>Pueblo</v>
      </c>
      <c r="V160" s="24" t="str" cm="1">
        <f t="array" ref="V160">_xlfn.LET(
    _xlpm.txt, _xlfn.TEXTJOIN("", TRUE, IF(ISNUMBER(--MID(Todos!$H160, _xlfn.SEQUENCE(LEN(Todos!$H160)), 1)), MID(Todos!$H160, _xlfn.SEQUENCE(LEN(Todos!$H160)), 1), "")),
    IF(ISNUMBER(--RIGHT(_xlpm.txt,1)), _xlpm.txt, LEFT(_xlpm.txt, LEN(_xlpm.txt)-1))
)</f>
        <v>16517</v>
      </c>
      <c r="W160" s="9" t="str">
        <f>UPPER(LEFT(Todos!$B160,2))</f>
        <v>GA</v>
      </c>
      <c r="X160" s="10" t="str" cm="1">
        <f t="array" ref="X160">+IF(Todos!$C160 = "",MODE.MATCH(Todos!$C$2:$C$4029),Todos!$C160)</f>
        <v>M</v>
      </c>
    </row>
    <row r="161" spans="1:24" x14ac:dyDescent="0.35">
      <c r="A161" s="11">
        <v>70524</v>
      </c>
      <c r="B161" s="12" t="s">
        <v>30</v>
      </c>
      <c r="C161" s="12" t="s">
        <v>17</v>
      </c>
      <c r="D161" s="12">
        <v>510</v>
      </c>
      <c r="E161" s="12">
        <v>228</v>
      </c>
      <c r="F161" s="12">
        <v>394</v>
      </c>
      <c r="G161" s="12">
        <v>0</v>
      </c>
      <c r="H161" s="12">
        <v>12576</v>
      </c>
      <c r="I161" s="12">
        <v>1</v>
      </c>
      <c r="J161" s="12">
        <v>80</v>
      </c>
      <c r="K161" s="12">
        <v>370</v>
      </c>
      <c r="L161" s="12">
        <v>324</v>
      </c>
      <c r="M161" s="12">
        <v>10.8</v>
      </c>
      <c r="N161" s="12">
        <f>VLOOKUP(Todos!$A161,vlookup_table[#All],2,FALSE)</f>
        <v>0</v>
      </c>
      <c r="O161" s="12" t="str">
        <f>VLOOKUP(Todos!$A161,vlookup_table[#All],3,FALSE)</f>
        <v>MI</v>
      </c>
      <c r="P161" s="12">
        <f>VLOOKUP(Todos!$A161,vlookup_table[#All],4,FALSE)</f>
        <v>3204</v>
      </c>
      <c r="Q161" s="14" t="str">
        <f>VLOOKUP(Todos!$A161,vlookup_table[#All],5,FALSE)</f>
        <v>R2</v>
      </c>
      <c r="R161" s="14" t="str">
        <f>VLOOKUP(Todos!$A161,vlookup_table[#All],6,FALSE)</f>
        <v>F</v>
      </c>
      <c r="S161" s="14">
        <f>VLOOKUP(Todos!$A161,vlookup_table[#All],7,FALSE)</f>
        <v>23</v>
      </c>
      <c r="T161" s="14">
        <f>ROUND((9706-Todos!$P161)/100, 0)</f>
        <v>65</v>
      </c>
      <c r="U161" s="14" t="str" cm="1">
        <f t="array" ref="U161">_xlfn.IFS(
    ISNUMBER(SEARCH("C", Q161)), "Ciudad",
    ISNUMBER(SEARCH("T", Q161)), "Pueblo",
    ISNUMBER(SEARCH("R", Q161)), "Rural",
    ISNUMBER(SEARCH("S", Q161)), "Suburbano",
    ISNUMBER(SEARCH("U", Q161)), "Urbano"
)</f>
        <v>Rural</v>
      </c>
      <c r="V161" s="25" t="str" cm="1">
        <f t="array" ref="V161">_xlfn.LET(
    _xlpm.txt, _xlfn.TEXTJOIN("", TRUE, IF(ISNUMBER(--MID(Todos!$H161, _xlfn.SEQUENCE(LEN(Todos!$H161)), 1)), MID(Todos!$H161, _xlfn.SEQUENCE(LEN(Todos!$H161)), 1), "")),
    IF(ISNUMBER(--RIGHT(_xlpm.txt,1)), _xlpm.txt, LEFT(_xlpm.txt, LEN(_xlpm.txt)-1))
)</f>
        <v>12576</v>
      </c>
      <c r="W161" s="14" t="str">
        <f>UPPER(LEFT(Todos!$B161,2))</f>
        <v>MI</v>
      </c>
      <c r="X161" s="15" t="str" cm="1">
        <f t="array" ref="X161">+IF(Todos!$C161 = "",MODE.MATCH(Todos!$C$2:$C$4029),Todos!$C161)</f>
        <v>F</v>
      </c>
    </row>
    <row r="162" spans="1:24" x14ac:dyDescent="0.35">
      <c r="A162" s="6">
        <v>161229</v>
      </c>
      <c r="B162" s="7" t="s">
        <v>22</v>
      </c>
      <c r="C162" s="7" t="s">
        <v>17</v>
      </c>
      <c r="D162" s="7">
        <v>650</v>
      </c>
      <c r="E162" s="7">
        <v>302</v>
      </c>
      <c r="F162" s="7">
        <v>318</v>
      </c>
      <c r="G162" s="7">
        <v>13</v>
      </c>
      <c r="H162" s="7">
        <v>7080</v>
      </c>
      <c r="I162" s="7">
        <v>43</v>
      </c>
      <c r="J162" s="7">
        <v>49</v>
      </c>
      <c r="K162" s="7">
        <v>302</v>
      </c>
      <c r="L162" s="7">
        <v>315</v>
      </c>
      <c r="M162" s="7">
        <v>8.6666666669999994</v>
      </c>
      <c r="N162" s="7">
        <f>VLOOKUP(Todos!$A162,vlookup_table[#All],2,FALSE)</f>
        <v>0</v>
      </c>
      <c r="O162" s="7" t="str">
        <f>VLOOKUP(Todos!$A162,vlookup_table[#All],3,FALSE)</f>
        <v>CA</v>
      </c>
      <c r="P162" s="7">
        <f>VLOOKUP(Todos!$A162,vlookup_table[#All],4,FALSE)</f>
        <v>4201</v>
      </c>
      <c r="Q162" s="9" t="str">
        <f>VLOOKUP(Todos!$A162,vlookup_table[#All],5,FALSE)</f>
        <v>R2</v>
      </c>
      <c r="R162" s="9" t="str">
        <f>VLOOKUP(Todos!$A162,vlookup_table[#All],6,FALSE)</f>
        <v>F</v>
      </c>
      <c r="S162" s="9">
        <f>VLOOKUP(Todos!$A162,vlookup_table[#All],7,FALSE)</f>
        <v>21</v>
      </c>
      <c r="T162" s="9">
        <f>ROUND((9706-Todos!$P162)/100, 0)</f>
        <v>55</v>
      </c>
      <c r="U162" s="9" t="str" cm="1">
        <f t="array" ref="U162">_xlfn.IFS(
    ISNUMBER(SEARCH("C", Q162)), "Ciudad",
    ISNUMBER(SEARCH("T", Q162)), "Pueblo",
    ISNUMBER(SEARCH("R", Q162)), "Rural",
    ISNUMBER(SEARCH("S", Q162)), "Suburbano",
    ISNUMBER(SEARCH("U", Q162)), "Urbano"
)</f>
        <v>Rural</v>
      </c>
      <c r="V162" s="24" t="str" cm="1">
        <f t="array" ref="V162">_xlfn.LET(
    _xlpm.txt, _xlfn.TEXTJOIN("", TRUE, IF(ISNUMBER(--MID(Todos!$H162, _xlfn.SEQUENCE(LEN(Todos!$H162)), 1)), MID(Todos!$H162, _xlfn.SEQUENCE(LEN(Todos!$H162)), 1), "")),
    IF(ISNUMBER(--RIGHT(_xlpm.txt,1)), _xlpm.txt, LEFT(_xlpm.txt, LEN(_xlpm.txt)-1))
)</f>
        <v>7080</v>
      </c>
      <c r="W162" s="9" t="str">
        <f>UPPER(LEFT(Todos!$B162,2))</f>
        <v>CA</v>
      </c>
      <c r="X162" s="10" t="str" cm="1">
        <f t="array" ref="X162">+IF(Todos!$C162 = "",MODE.MATCH(Todos!$C$2:$C$4029),Todos!$C162)</f>
        <v>F</v>
      </c>
    </row>
    <row r="163" spans="1:24" x14ac:dyDescent="0.35">
      <c r="A163" s="11">
        <v>83181</v>
      </c>
      <c r="B163" s="12" t="s">
        <v>57</v>
      </c>
      <c r="C163" s="12" t="s">
        <v>17</v>
      </c>
      <c r="D163" s="12">
        <v>487</v>
      </c>
      <c r="E163" s="12">
        <v>248</v>
      </c>
      <c r="F163" s="12">
        <v>327</v>
      </c>
      <c r="G163" s="12">
        <v>0</v>
      </c>
      <c r="H163" s="12">
        <v>10792</v>
      </c>
      <c r="I163" s="12">
        <v>1</v>
      </c>
      <c r="J163" s="12">
        <v>88</v>
      </c>
      <c r="K163" s="12">
        <v>287</v>
      </c>
      <c r="L163" s="12">
        <v>286</v>
      </c>
      <c r="M163" s="12">
        <v>12.727272729999999</v>
      </c>
      <c r="N163" s="12">
        <f>VLOOKUP(Todos!$A163,vlookup_table[#All],2,FALSE)</f>
        <v>0</v>
      </c>
      <c r="O163" s="12" t="str">
        <f>VLOOKUP(Todos!$A163,vlookup_table[#All],3,FALSE)</f>
        <v>MN</v>
      </c>
      <c r="P163" s="12">
        <f>VLOOKUP(Todos!$A163,vlookup_table[#All],4,FALSE)</f>
        <v>0</v>
      </c>
      <c r="Q163" s="14" t="str">
        <f>VLOOKUP(Todos!$A163,vlookup_table[#All],5,FALSE)</f>
        <v>R2</v>
      </c>
      <c r="R163" s="14" t="str">
        <f>VLOOKUP(Todos!$A163,vlookup_table[#All],6,FALSE)</f>
        <v>F</v>
      </c>
      <c r="S163" s="14">
        <f>VLOOKUP(Todos!$A163,vlookup_table[#All],7,FALSE)</f>
        <v>15</v>
      </c>
      <c r="T163" s="14">
        <f>ROUND((9706-Todos!$P163)/100, 0)</f>
        <v>97</v>
      </c>
      <c r="U163" s="14" t="str" cm="1">
        <f t="array" ref="U163">_xlfn.IFS(
    ISNUMBER(SEARCH("C", Q163)), "Ciudad",
    ISNUMBER(SEARCH("T", Q163)), "Pueblo",
    ISNUMBER(SEARCH("R", Q163)), "Rural",
    ISNUMBER(SEARCH("S", Q163)), "Suburbano",
    ISNUMBER(SEARCH("U", Q163)), "Urbano"
)</f>
        <v>Rural</v>
      </c>
      <c r="V163" s="25" t="str" cm="1">
        <f t="array" ref="V163">_xlfn.LET(
    _xlpm.txt, _xlfn.TEXTJOIN("", TRUE, IF(ISNUMBER(--MID(Todos!$H163, _xlfn.SEQUENCE(LEN(Todos!$H163)), 1)), MID(Todos!$H163, _xlfn.SEQUENCE(LEN(Todos!$H163)), 1), "")),
    IF(ISNUMBER(--RIGHT(_xlpm.txt,1)), _xlpm.txt, LEFT(_xlpm.txt, LEN(_xlpm.txt)-1))
)</f>
        <v>10792</v>
      </c>
      <c r="W163" s="14" t="str">
        <f>UPPER(LEFT(Todos!$B163,2))</f>
        <v>MN</v>
      </c>
      <c r="X163" s="15" t="str" cm="1">
        <f t="array" ref="X163">+IF(Todos!$C163 = "",MODE.MATCH(Todos!$C$2:$C$4029),Todos!$C163)</f>
        <v>F</v>
      </c>
    </row>
    <row r="164" spans="1:24" x14ac:dyDescent="0.35">
      <c r="A164" s="6">
        <v>143528</v>
      </c>
      <c r="B164" s="7" t="s">
        <v>22</v>
      </c>
      <c r="C164" s="7" t="s">
        <v>17</v>
      </c>
      <c r="D164" s="7">
        <v>2925</v>
      </c>
      <c r="E164" s="7">
        <v>288</v>
      </c>
      <c r="F164" s="7">
        <v>376</v>
      </c>
      <c r="G164" s="7">
        <v>83</v>
      </c>
      <c r="H164" s="7">
        <v>23046</v>
      </c>
      <c r="I164" s="7">
        <v>27</v>
      </c>
      <c r="J164" s="7">
        <v>21</v>
      </c>
      <c r="K164" s="7">
        <v>305</v>
      </c>
      <c r="L164" s="7">
        <v>353</v>
      </c>
      <c r="M164" s="7">
        <v>7.5238095239999998</v>
      </c>
      <c r="N164" s="7">
        <f>VLOOKUP(Todos!$A164,vlookup_table[#All],2,FALSE)</f>
        <v>0</v>
      </c>
      <c r="O164" s="7" t="str">
        <f>VLOOKUP(Todos!$A164,vlookup_table[#All],3,FALSE)</f>
        <v>CA</v>
      </c>
      <c r="P164" s="7">
        <f>VLOOKUP(Todos!$A164,vlookup_table[#All],4,FALSE)</f>
        <v>4905</v>
      </c>
      <c r="Q164" s="9" t="str">
        <f>VLOOKUP(Todos!$A164,vlookup_table[#All],5,FALSE)</f>
        <v>U1</v>
      </c>
      <c r="R164" s="9" t="str">
        <f>VLOOKUP(Todos!$A164,vlookup_table[#All],6,FALSE)</f>
        <v>F</v>
      </c>
      <c r="S164" s="9">
        <f>VLOOKUP(Todos!$A164,vlookup_table[#All],7,FALSE)</f>
        <v>10</v>
      </c>
      <c r="T164" s="9">
        <f>ROUND((9706-Todos!$P164)/100, 0)</f>
        <v>48</v>
      </c>
      <c r="U164" s="9" t="str" cm="1">
        <f t="array" ref="U164">_xlfn.IFS(
    ISNUMBER(SEARCH("C", Q164)), "Ciudad",
    ISNUMBER(SEARCH("T", Q164)), "Pueblo",
    ISNUMBER(SEARCH("R", Q164)), "Rural",
    ISNUMBER(SEARCH("S", Q164)), "Suburbano",
    ISNUMBER(SEARCH("U", Q164)), "Urbano"
)</f>
        <v>Urbano</v>
      </c>
      <c r="V164" s="24" t="str" cm="1">
        <f t="array" ref="V164">_xlfn.LET(
    _xlpm.txt, _xlfn.TEXTJOIN("", TRUE, IF(ISNUMBER(--MID(Todos!$H164, _xlfn.SEQUENCE(LEN(Todos!$H164)), 1)), MID(Todos!$H164, _xlfn.SEQUENCE(LEN(Todos!$H164)), 1), "")),
    IF(ISNUMBER(--RIGHT(_xlpm.txt,1)), _xlpm.txt, LEFT(_xlpm.txt, LEN(_xlpm.txt)-1))
)</f>
        <v>23046</v>
      </c>
      <c r="W164" s="9" t="str">
        <f>UPPER(LEFT(Todos!$B164,2))</f>
        <v>CA</v>
      </c>
      <c r="X164" s="10" t="str" cm="1">
        <f t="array" ref="X164">+IF(Todos!$C164 = "",MODE.MATCH(Todos!$C$2:$C$4029),Todos!$C164)</f>
        <v>F</v>
      </c>
    </row>
    <row r="165" spans="1:24" x14ac:dyDescent="0.35">
      <c r="A165" s="11">
        <v>42970</v>
      </c>
      <c r="B165" s="12" t="s">
        <v>13</v>
      </c>
      <c r="C165" s="12" t="s">
        <v>14</v>
      </c>
      <c r="D165" s="12">
        <v>884</v>
      </c>
      <c r="E165" s="12">
        <v>242</v>
      </c>
      <c r="F165" s="12">
        <v>313</v>
      </c>
      <c r="G165" s="12">
        <v>1</v>
      </c>
      <c r="H165" s="12">
        <v>13491</v>
      </c>
      <c r="I165" s="12">
        <v>6</v>
      </c>
      <c r="J165" s="12">
        <v>6</v>
      </c>
      <c r="K165" s="12">
        <v>268</v>
      </c>
      <c r="L165" s="12">
        <v>271</v>
      </c>
      <c r="M165" s="12">
        <v>4.4285714289999998</v>
      </c>
      <c r="N165" s="12">
        <f>VLOOKUP(Todos!$A165,vlookup_table[#All],2,FALSE)</f>
        <v>1</v>
      </c>
      <c r="O165" s="12" t="str">
        <f>VLOOKUP(Todos!$A165,vlookup_table[#All],3,FALSE)</f>
        <v>FL</v>
      </c>
      <c r="P165" s="12">
        <f>VLOOKUP(Todos!$A165,vlookup_table[#All],4,FALSE)</f>
        <v>0</v>
      </c>
      <c r="Q165" s="14" t="str">
        <f>VLOOKUP(Todos!$A165,vlookup_table[#All],5,FALSE)</f>
        <v>T2</v>
      </c>
      <c r="R165" s="14" t="str">
        <f>VLOOKUP(Todos!$A165,vlookup_table[#All],6,FALSE)</f>
        <v>M</v>
      </c>
      <c r="S165" s="14">
        <f>VLOOKUP(Todos!$A165,vlookup_table[#All],7,FALSE)</f>
        <v>3</v>
      </c>
      <c r="T165" s="14">
        <f>ROUND((9706-Todos!$P165)/100, 0)</f>
        <v>97</v>
      </c>
      <c r="U165" s="14" t="str" cm="1">
        <f t="array" ref="U165">_xlfn.IFS(
    ISNUMBER(SEARCH("C", Q165)), "Ciudad",
    ISNUMBER(SEARCH("T", Q165)), "Pueblo",
    ISNUMBER(SEARCH("R", Q165)), "Rural",
    ISNUMBER(SEARCH("S", Q165)), "Suburbano",
    ISNUMBER(SEARCH("U", Q165)), "Urbano"
)</f>
        <v>Pueblo</v>
      </c>
      <c r="V165" s="25" t="str" cm="1">
        <f t="array" ref="V165">_xlfn.LET(
    _xlpm.txt, _xlfn.TEXTJOIN("", TRUE, IF(ISNUMBER(--MID(Todos!$H165, _xlfn.SEQUENCE(LEN(Todos!$H165)), 1)), MID(Todos!$H165, _xlfn.SEQUENCE(LEN(Todos!$H165)), 1), "")),
    IF(ISNUMBER(--RIGHT(_xlpm.txt,1)), _xlpm.txt, LEFT(_xlpm.txt, LEN(_xlpm.txt)-1))
)</f>
        <v>13491</v>
      </c>
      <c r="W165" s="14" t="str">
        <f>UPPER(LEFT(Todos!$B165,2))</f>
        <v>FL</v>
      </c>
      <c r="X165" s="15" t="str" cm="1">
        <f t="array" ref="X165">+IF(Todos!$C165 = "",MODE.MATCH(Todos!$C$2:$C$4029),Todos!$C165)</f>
        <v>M</v>
      </c>
    </row>
    <row r="166" spans="1:24" x14ac:dyDescent="0.35">
      <c r="A166" s="6">
        <v>83708</v>
      </c>
      <c r="B166" s="7" t="s">
        <v>57</v>
      </c>
      <c r="C166" s="7" t="s">
        <v>17</v>
      </c>
      <c r="D166" s="7">
        <v>753</v>
      </c>
      <c r="E166" s="7">
        <v>341</v>
      </c>
      <c r="F166" s="7">
        <v>442</v>
      </c>
      <c r="G166" s="7">
        <v>0</v>
      </c>
      <c r="H166" s="7">
        <v>15502</v>
      </c>
      <c r="I166" s="7">
        <v>1</v>
      </c>
      <c r="J166" s="7">
        <v>80</v>
      </c>
      <c r="K166" s="7">
        <v>393</v>
      </c>
      <c r="L166" s="7">
        <v>373</v>
      </c>
      <c r="M166" s="7">
        <v>8.4</v>
      </c>
      <c r="N166" s="7">
        <f>VLOOKUP(Todos!$A166,vlookup_table[#All],2,FALSE)</f>
        <v>28</v>
      </c>
      <c r="O166" s="7" t="str">
        <f>VLOOKUP(Todos!$A166,vlookup_table[#All],3,FALSE)</f>
        <v>MN</v>
      </c>
      <c r="P166" s="7">
        <f>VLOOKUP(Todos!$A166,vlookup_table[#All],4,FALSE)</f>
        <v>5609</v>
      </c>
      <c r="Q166" s="9" t="str">
        <f>VLOOKUP(Todos!$A166,vlookup_table[#All],5,FALSE)</f>
        <v>S1</v>
      </c>
      <c r="R166" s="9" t="str">
        <f>VLOOKUP(Todos!$A166,vlookup_table[#All],6,FALSE)</f>
        <v>F</v>
      </c>
      <c r="S166" s="9">
        <f>VLOOKUP(Todos!$A166,vlookup_table[#All],7,FALSE)</f>
        <v>10</v>
      </c>
      <c r="T166" s="9">
        <f>ROUND((9706-Todos!$P166)/100, 0)</f>
        <v>41</v>
      </c>
      <c r="U166" s="9" t="str" cm="1">
        <f t="array" ref="U166">_xlfn.IFS(
    ISNUMBER(SEARCH("C", Q166)), "Ciudad",
    ISNUMBER(SEARCH("T", Q166)), "Pueblo",
    ISNUMBER(SEARCH("R", Q166)), "Rural",
    ISNUMBER(SEARCH("S", Q166)), "Suburbano",
    ISNUMBER(SEARCH("U", Q166)), "Urbano"
)</f>
        <v>Suburbano</v>
      </c>
      <c r="V166" s="24" t="str" cm="1">
        <f t="array" ref="V166">_xlfn.LET(
    _xlpm.txt, _xlfn.TEXTJOIN("", TRUE, IF(ISNUMBER(--MID(Todos!$H166, _xlfn.SEQUENCE(LEN(Todos!$H166)), 1)), MID(Todos!$H166, _xlfn.SEQUENCE(LEN(Todos!$H166)), 1), "")),
    IF(ISNUMBER(--RIGHT(_xlpm.txt,1)), _xlpm.txt, LEFT(_xlpm.txt, LEN(_xlpm.txt)-1))
)</f>
        <v>15502</v>
      </c>
      <c r="W166" s="9" t="str">
        <f>UPPER(LEFT(Todos!$B166,2))</f>
        <v>MN</v>
      </c>
      <c r="X166" s="10" t="str" cm="1">
        <f t="array" ref="X166">+IF(Todos!$C166 = "",MODE.MATCH(Todos!$C$2:$C$4029),Todos!$C166)</f>
        <v>F</v>
      </c>
    </row>
    <row r="167" spans="1:24" x14ac:dyDescent="0.35">
      <c r="A167" s="11">
        <v>101390</v>
      </c>
      <c r="B167" s="12" t="s">
        <v>37</v>
      </c>
      <c r="C167" s="12" t="s">
        <v>17</v>
      </c>
      <c r="D167" s="12">
        <v>594</v>
      </c>
      <c r="E167" s="12">
        <v>337</v>
      </c>
      <c r="F167" s="12">
        <v>347</v>
      </c>
      <c r="G167" s="12">
        <v>1</v>
      </c>
      <c r="H167" s="12">
        <v>13094</v>
      </c>
      <c r="I167" s="12">
        <v>0</v>
      </c>
      <c r="J167" s="12">
        <v>79</v>
      </c>
      <c r="K167" s="12">
        <v>350</v>
      </c>
      <c r="L167" s="12">
        <v>343</v>
      </c>
      <c r="M167" s="12">
        <v>2.5714285710000002</v>
      </c>
      <c r="N167" s="12">
        <f>VLOOKUP(Todos!$A167,vlookup_table[#All],2,FALSE)</f>
        <v>2</v>
      </c>
      <c r="O167" s="12" t="str">
        <f>VLOOKUP(Todos!$A167,vlookup_table[#All],3,FALSE)</f>
        <v>MO</v>
      </c>
      <c r="P167" s="12">
        <f>VLOOKUP(Todos!$A167,vlookup_table[#All],4,FALSE)</f>
        <v>5701</v>
      </c>
      <c r="Q167" s="14" t="str">
        <f>VLOOKUP(Todos!$A167,vlookup_table[#All],5,FALSE)</f>
        <v>C2</v>
      </c>
      <c r="R167" s="14" t="str">
        <f>VLOOKUP(Todos!$A167,vlookup_table[#All],6,FALSE)</f>
        <v>F</v>
      </c>
      <c r="S167" s="14">
        <f>VLOOKUP(Todos!$A167,vlookup_table[#All],7,FALSE)</f>
        <v>2</v>
      </c>
      <c r="T167" s="14">
        <f>ROUND((9706-Todos!$P167)/100, 0)</f>
        <v>40</v>
      </c>
      <c r="U167" s="14" t="str" cm="1">
        <f t="array" ref="U167">_xlfn.IFS(
    ISNUMBER(SEARCH("C", Q167)), "Ciudad",
    ISNUMBER(SEARCH("T", Q167)), "Pueblo",
    ISNUMBER(SEARCH("R", Q167)), "Rural",
    ISNUMBER(SEARCH("S", Q167)), "Suburbano",
    ISNUMBER(SEARCH("U", Q167)), "Urbano"
)</f>
        <v>Ciudad</v>
      </c>
      <c r="V167" s="25" t="str" cm="1">
        <f t="array" ref="V167">_xlfn.LET(
    _xlpm.txt, _xlfn.TEXTJOIN("", TRUE, IF(ISNUMBER(--MID(Todos!$H167, _xlfn.SEQUENCE(LEN(Todos!$H167)), 1)), MID(Todos!$H167, _xlfn.SEQUENCE(LEN(Todos!$H167)), 1), "")),
    IF(ISNUMBER(--RIGHT(_xlpm.txt,1)), _xlpm.txt, LEFT(_xlpm.txt, LEN(_xlpm.txt)-1))
)</f>
        <v>13094</v>
      </c>
      <c r="W167" s="14" t="str">
        <f>UPPER(LEFT(Todos!$B167,2))</f>
        <v>MO</v>
      </c>
      <c r="X167" s="15" t="str" cm="1">
        <f t="array" ref="X167">+IF(Todos!$C167 = "",MODE.MATCH(Todos!$C$2:$C$4029),Todos!$C167)</f>
        <v>F</v>
      </c>
    </row>
    <row r="168" spans="1:24" x14ac:dyDescent="0.35">
      <c r="A168" s="6">
        <v>77898</v>
      </c>
      <c r="B168" s="7" t="s">
        <v>36</v>
      </c>
      <c r="C168" s="7" t="s">
        <v>52</v>
      </c>
      <c r="D168" s="7">
        <v>627</v>
      </c>
      <c r="E168" s="7">
        <v>367</v>
      </c>
      <c r="F168" s="7">
        <v>444</v>
      </c>
      <c r="G168" s="7">
        <v>0</v>
      </c>
      <c r="H168" s="7">
        <v>15350</v>
      </c>
      <c r="I168" s="7">
        <v>6</v>
      </c>
      <c r="J168" s="7">
        <v>71</v>
      </c>
      <c r="K168" s="7">
        <v>427</v>
      </c>
      <c r="L168" s="7">
        <v>394</v>
      </c>
      <c r="M168" s="7">
        <v>7.5</v>
      </c>
      <c r="N168" s="7">
        <f>VLOOKUP(Todos!$A168,vlookup_table[#All],2,FALSE)</f>
        <v>1</v>
      </c>
      <c r="O168" s="7" t="str">
        <f>VLOOKUP(Todos!$A168,vlookup_table[#All],3,FALSE)</f>
        <v>WI</v>
      </c>
      <c r="P168" s="7">
        <f>VLOOKUP(Todos!$A168,vlookup_table[#All],4,FALSE)</f>
        <v>2808</v>
      </c>
      <c r="Q168" s="9" t="str">
        <f>VLOOKUP(Todos!$A168,vlookup_table[#All],5,FALSE)</f>
        <v>S2</v>
      </c>
      <c r="R168" s="9" t="str">
        <f>VLOOKUP(Todos!$A168,vlookup_table[#All],6,FALSE)</f>
        <v>M</v>
      </c>
      <c r="S168" s="9">
        <f>VLOOKUP(Todos!$A168,vlookup_table[#All],7,FALSE)</f>
        <v>10</v>
      </c>
      <c r="T168" s="9">
        <f>ROUND((9706-Todos!$P168)/100, 0)</f>
        <v>69</v>
      </c>
      <c r="U168" s="9" t="str" cm="1">
        <f t="array" ref="U168">_xlfn.IFS(
    ISNUMBER(SEARCH("C", Q168)), "Ciudad",
    ISNUMBER(SEARCH("T", Q168)), "Pueblo",
    ISNUMBER(SEARCH("R", Q168)), "Rural",
    ISNUMBER(SEARCH("S", Q168)), "Suburbano",
    ISNUMBER(SEARCH("U", Q168)), "Urbano"
)</f>
        <v>Suburbano</v>
      </c>
      <c r="V168" s="24" t="str" cm="1">
        <f t="array" ref="V168">_xlfn.LET(
    _xlpm.txt, _xlfn.TEXTJOIN("", TRUE, IF(ISNUMBER(--MID(Todos!$H168, _xlfn.SEQUENCE(LEN(Todos!$H168)), 1)), MID(Todos!$H168, _xlfn.SEQUENCE(LEN(Todos!$H168)), 1), "")),
    IF(ISNUMBER(--RIGHT(_xlpm.txt,1)), _xlpm.txt, LEFT(_xlpm.txt, LEN(_xlpm.txt)-1))
)</f>
        <v>15350</v>
      </c>
      <c r="W168" s="9" t="str">
        <f>UPPER(LEFT(Todos!$B168,2))</f>
        <v>WI</v>
      </c>
      <c r="X168" s="10" t="str" cm="1">
        <f t="array" ref="X168">+IF(Todos!$C168 = "",MODE.MATCH(Todos!$C$2:$C$4029),Todos!$C168)</f>
        <v>male</v>
      </c>
    </row>
    <row r="169" spans="1:24" x14ac:dyDescent="0.35">
      <c r="A169" s="11">
        <v>77345</v>
      </c>
      <c r="B169" s="12" t="s">
        <v>36</v>
      </c>
      <c r="C169" s="12" t="s">
        <v>52</v>
      </c>
      <c r="D169" s="12">
        <v>806</v>
      </c>
      <c r="E169" s="12">
        <v>331</v>
      </c>
      <c r="F169" s="12">
        <v>447</v>
      </c>
      <c r="G169" s="12">
        <v>0</v>
      </c>
      <c r="H169" s="12">
        <v>15120</v>
      </c>
      <c r="I169" s="12">
        <v>1</v>
      </c>
      <c r="J169" s="12">
        <v>85</v>
      </c>
      <c r="K169" s="12">
        <v>420</v>
      </c>
      <c r="L169" s="12">
        <v>382</v>
      </c>
      <c r="M169" s="12">
        <v>13.2</v>
      </c>
      <c r="N169" s="12">
        <f>VLOOKUP(Todos!$A169,vlookup_table[#All],2,FALSE)</f>
        <v>1</v>
      </c>
      <c r="O169" s="12" t="str">
        <f>VLOOKUP(Todos!$A169,vlookup_table[#All],3,FALSE)</f>
        <v>WI</v>
      </c>
      <c r="P169" s="12">
        <f>VLOOKUP(Todos!$A169,vlookup_table[#All],4,FALSE)</f>
        <v>0</v>
      </c>
      <c r="Q169" s="14" t="str">
        <f>VLOOKUP(Todos!$A169,vlookup_table[#All],5,FALSE)</f>
        <v>S1</v>
      </c>
      <c r="R169" s="14" t="str">
        <f>VLOOKUP(Todos!$A169,vlookup_table[#All],6,FALSE)</f>
        <v>M</v>
      </c>
      <c r="S169" s="14">
        <f>VLOOKUP(Todos!$A169,vlookup_table[#All],7,FALSE)</f>
        <v>16</v>
      </c>
      <c r="T169" s="14">
        <f>ROUND((9706-Todos!$P169)/100, 0)</f>
        <v>97</v>
      </c>
      <c r="U169" s="14" t="str" cm="1">
        <f t="array" ref="U169">_xlfn.IFS(
    ISNUMBER(SEARCH("C", Q169)), "Ciudad",
    ISNUMBER(SEARCH("T", Q169)), "Pueblo",
    ISNUMBER(SEARCH("R", Q169)), "Rural",
    ISNUMBER(SEARCH("S", Q169)), "Suburbano",
    ISNUMBER(SEARCH("U", Q169)), "Urbano"
)</f>
        <v>Suburbano</v>
      </c>
      <c r="V169" s="25" t="str" cm="1">
        <f t="array" ref="V169">_xlfn.LET(
    _xlpm.txt, _xlfn.TEXTJOIN("", TRUE, IF(ISNUMBER(--MID(Todos!$H169, _xlfn.SEQUENCE(LEN(Todos!$H169)), 1)), MID(Todos!$H169, _xlfn.SEQUENCE(LEN(Todos!$H169)), 1), "")),
    IF(ISNUMBER(--RIGHT(_xlpm.txt,1)), _xlpm.txt, LEFT(_xlpm.txt, LEN(_xlpm.txt)-1))
)</f>
        <v>15120</v>
      </c>
      <c r="W169" s="14" t="str">
        <f>UPPER(LEFT(Todos!$B169,2))</f>
        <v>WI</v>
      </c>
      <c r="X169" s="15" t="str" cm="1">
        <f t="array" ref="X169">+IF(Todos!$C169 = "",MODE.MATCH(Todos!$C$2:$C$4029),Todos!$C169)</f>
        <v>male</v>
      </c>
    </row>
    <row r="170" spans="1:24" x14ac:dyDescent="0.35">
      <c r="A170" s="6">
        <v>142579</v>
      </c>
      <c r="B170" s="7" t="s">
        <v>22</v>
      </c>
      <c r="C170" s="7" t="s">
        <v>17</v>
      </c>
      <c r="D170" s="7">
        <v>3149</v>
      </c>
      <c r="E170" s="7">
        <v>504</v>
      </c>
      <c r="F170" s="7">
        <v>672</v>
      </c>
      <c r="G170" s="7">
        <v>80</v>
      </c>
      <c r="H170" s="7">
        <v>22033</v>
      </c>
      <c r="I170" s="7">
        <v>8</v>
      </c>
      <c r="J170" s="7">
        <v>33</v>
      </c>
      <c r="K170" s="7">
        <v>601</v>
      </c>
      <c r="L170" s="7">
        <v>562</v>
      </c>
      <c r="M170" s="7">
        <v>10.71428571</v>
      </c>
      <c r="N170" s="7">
        <f>VLOOKUP(Todos!$A170,vlookup_table[#All],2,FALSE)</f>
        <v>0</v>
      </c>
      <c r="O170" s="7" t="str">
        <f>VLOOKUP(Todos!$A170,vlookup_table[#All],3,FALSE)</f>
        <v>CA</v>
      </c>
      <c r="P170" s="7">
        <f>VLOOKUP(Todos!$A170,vlookup_table[#All],4,FALSE)</f>
        <v>201</v>
      </c>
      <c r="Q170" s="9" t="str">
        <f>VLOOKUP(Todos!$A170,vlookup_table[#All],5,FALSE)</f>
        <v>U1</v>
      </c>
      <c r="R170" s="9" t="str">
        <f>VLOOKUP(Todos!$A170,vlookup_table[#All],6,FALSE)</f>
        <v>F</v>
      </c>
      <c r="S170" s="9">
        <f>VLOOKUP(Todos!$A170,vlookup_table[#All],7,FALSE)</f>
        <v>20</v>
      </c>
      <c r="T170" s="9">
        <f>ROUND((9706-Todos!$P170)/100, 0)</f>
        <v>95</v>
      </c>
      <c r="U170" s="9" t="str" cm="1">
        <f t="array" ref="U170">_xlfn.IFS(
    ISNUMBER(SEARCH("C", Q170)), "Ciudad",
    ISNUMBER(SEARCH("T", Q170)), "Pueblo",
    ISNUMBER(SEARCH("R", Q170)), "Rural",
    ISNUMBER(SEARCH("S", Q170)), "Suburbano",
    ISNUMBER(SEARCH("U", Q170)), "Urbano"
)</f>
        <v>Urbano</v>
      </c>
      <c r="V170" s="24" t="str" cm="1">
        <f t="array" ref="V170">_xlfn.LET(
    _xlpm.txt, _xlfn.TEXTJOIN("", TRUE, IF(ISNUMBER(--MID(Todos!$H170, _xlfn.SEQUENCE(LEN(Todos!$H170)), 1)), MID(Todos!$H170, _xlfn.SEQUENCE(LEN(Todos!$H170)), 1), "")),
    IF(ISNUMBER(--RIGHT(_xlpm.txt,1)), _xlpm.txt, LEFT(_xlpm.txt, LEN(_xlpm.txt)-1))
)</f>
        <v>22033</v>
      </c>
      <c r="W170" s="9" t="str">
        <f>UPPER(LEFT(Todos!$B170,2))</f>
        <v>CA</v>
      </c>
      <c r="X170" s="10" t="str" cm="1">
        <f t="array" ref="X170">+IF(Todos!$C170 = "",MODE.MATCH(Todos!$C$2:$C$4029),Todos!$C170)</f>
        <v>F</v>
      </c>
    </row>
    <row r="171" spans="1:24" x14ac:dyDescent="0.35">
      <c r="A171" s="11">
        <v>162209</v>
      </c>
      <c r="B171" s="12" t="s">
        <v>22</v>
      </c>
      <c r="C171" s="12" t="s">
        <v>17</v>
      </c>
      <c r="D171" s="12">
        <v>5266</v>
      </c>
      <c r="E171" s="12">
        <v>495</v>
      </c>
      <c r="F171" s="12">
        <v>785</v>
      </c>
      <c r="G171" s="12">
        <v>96</v>
      </c>
      <c r="H171" s="12">
        <v>43828</v>
      </c>
      <c r="I171" s="12">
        <v>17</v>
      </c>
      <c r="J171" s="12">
        <v>36</v>
      </c>
      <c r="K171" s="12">
        <v>675</v>
      </c>
      <c r="L171" s="12">
        <v>669</v>
      </c>
      <c r="M171" s="12">
        <v>9.1999999999999993</v>
      </c>
      <c r="N171" s="12">
        <f>VLOOKUP(Todos!$A171,vlookup_table[#All],2,FALSE)</f>
        <v>0</v>
      </c>
      <c r="O171" s="12" t="str">
        <f>VLOOKUP(Todos!$A171,vlookup_table[#All],3,FALSE)</f>
        <v>CA</v>
      </c>
      <c r="P171" s="12">
        <f>VLOOKUP(Todos!$A171,vlookup_table[#All],4,FALSE)</f>
        <v>2005</v>
      </c>
      <c r="Q171" s="14" t="str">
        <f>VLOOKUP(Todos!$A171,vlookup_table[#All],5,FALSE)</f>
        <v>S1</v>
      </c>
      <c r="R171" s="14" t="str">
        <f>VLOOKUP(Todos!$A171,vlookup_table[#All],6,FALSE)</f>
        <v>F</v>
      </c>
      <c r="S171" s="14">
        <f>VLOOKUP(Todos!$A171,vlookup_table[#All],7,FALSE)</f>
        <v>10</v>
      </c>
      <c r="T171" s="14">
        <f>ROUND((9706-Todos!$P171)/100, 0)</f>
        <v>77</v>
      </c>
      <c r="U171" s="14" t="str" cm="1">
        <f t="array" ref="U171">_xlfn.IFS(
    ISNUMBER(SEARCH("C", Q171)), "Ciudad",
    ISNUMBER(SEARCH("T", Q171)), "Pueblo",
    ISNUMBER(SEARCH("R", Q171)), "Rural",
    ISNUMBER(SEARCH("S", Q171)), "Suburbano",
    ISNUMBER(SEARCH("U", Q171)), "Urbano"
)</f>
        <v>Suburbano</v>
      </c>
      <c r="V171" s="25" t="str" cm="1">
        <f t="array" ref="V171">_xlfn.LET(
    _xlpm.txt, _xlfn.TEXTJOIN("", TRUE, IF(ISNUMBER(--MID(Todos!$H171, _xlfn.SEQUENCE(LEN(Todos!$H171)), 1)), MID(Todos!$H171, _xlfn.SEQUENCE(LEN(Todos!$H171)), 1), "")),
    IF(ISNUMBER(--RIGHT(_xlpm.txt,1)), _xlpm.txt, LEFT(_xlpm.txt, LEN(_xlpm.txt)-1))
)</f>
        <v>43828</v>
      </c>
      <c r="W171" s="14" t="str">
        <f>UPPER(LEFT(Todos!$B171,2))</f>
        <v>CA</v>
      </c>
      <c r="X171" s="15" t="str" cm="1">
        <f t="array" ref="X171">+IF(Todos!$C171 = "",MODE.MATCH(Todos!$C$2:$C$4029),Todos!$C171)</f>
        <v>F</v>
      </c>
    </row>
    <row r="172" spans="1:24" x14ac:dyDescent="0.35">
      <c r="A172" s="6">
        <v>171396</v>
      </c>
      <c r="B172" s="7" t="s">
        <v>22</v>
      </c>
      <c r="C172" s="7" t="s">
        <v>14</v>
      </c>
      <c r="D172" s="7">
        <v>1401</v>
      </c>
      <c r="E172" s="7">
        <v>441</v>
      </c>
      <c r="F172" s="7">
        <v>466</v>
      </c>
      <c r="G172" s="7">
        <v>1</v>
      </c>
      <c r="H172" s="7">
        <v>15438</v>
      </c>
      <c r="I172" s="7">
        <v>6</v>
      </c>
      <c r="J172" s="7">
        <v>49</v>
      </c>
      <c r="K172" s="7">
        <v>445</v>
      </c>
      <c r="L172" s="7">
        <v>462</v>
      </c>
      <c r="M172" s="7">
        <v>5</v>
      </c>
      <c r="N172" s="7">
        <f>VLOOKUP(Todos!$A172,vlookup_table[#All],2,FALSE)</f>
        <v>0</v>
      </c>
      <c r="O172" s="7" t="str">
        <f>VLOOKUP(Todos!$A172,vlookup_table[#All],3,FALSE)</f>
        <v>CA</v>
      </c>
      <c r="P172" s="7">
        <f>VLOOKUP(Todos!$A172,vlookup_table[#All],4,FALSE)</f>
        <v>0</v>
      </c>
      <c r="Q172" s="9" t="str">
        <f>VLOOKUP(Todos!$A172,vlookup_table[#All],5,FALSE)</f>
        <v>C2</v>
      </c>
      <c r="R172" s="9" t="str">
        <f>VLOOKUP(Todos!$A172,vlookup_table[#All],6,FALSE)</f>
        <v>M</v>
      </c>
      <c r="S172" s="9">
        <f>VLOOKUP(Todos!$A172,vlookup_table[#All],7,FALSE)</f>
        <v>6</v>
      </c>
      <c r="T172" s="9">
        <f>ROUND((9706-Todos!$P172)/100, 0)</f>
        <v>97</v>
      </c>
      <c r="U172" s="9" t="str" cm="1">
        <f t="array" ref="U172">_xlfn.IFS(
    ISNUMBER(SEARCH("C", Q172)), "Ciudad",
    ISNUMBER(SEARCH("T", Q172)), "Pueblo",
    ISNUMBER(SEARCH("R", Q172)), "Rural",
    ISNUMBER(SEARCH("S", Q172)), "Suburbano",
    ISNUMBER(SEARCH("U", Q172)), "Urbano"
)</f>
        <v>Ciudad</v>
      </c>
      <c r="V172" s="24" t="str" cm="1">
        <f t="array" ref="V172">_xlfn.LET(
    _xlpm.txt, _xlfn.TEXTJOIN("", TRUE, IF(ISNUMBER(--MID(Todos!$H172, _xlfn.SEQUENCE(LEN(Todos!$H172)), 1)), MID(Todos!$H172, _xlfn.SEQUENCE(LEN(Todos!$H172)), 1), "")),
    IF(ISNUMBER(--RIGHT(_xlpm.txt,1)), _xlpm.txt, LEFT(_xlpm.txt, LEN(_xlpm.txt)-1))
)</f>
        <v>15438</v>
      </c>
      <c r="W172" s="9" t="str">
        <f>UPPER(LEFT(Todos!$B172,2))</f>
        <v>CA</v>
      </c>
      <c r="X172" s="10" t="str" cm="1">
        <f t="array" ref="X172">+IF(Todos!$C172 = "",MODE.MATCH(Todos!$C$2:$C$4029),Todos!$C172)</f>
        <v>M</v>
      </c>
    </row>
    <row r="173" spans="1:24" x14ac:dyDescent="0.35">
      <c r="A173" s="11">
        <v>129530</v>
      </c>
      <c r="B173" s="12" t="s">
        <v>49</v>
      </c>
      <c r="C173" s="12" t="s">
        <v>14</v>
      </c>
      <c r="D173" s="12">
        <v>593</v>
      </c>
      <c r="E173" s="12">
        <v>163</v>
      </c>
      <c r="F173" s="12">
        <v>230</v>
      </c>
      <c r="G173" s="12">
        <v>0</v>
      </c>
      <c r="H173" s="12">
        <v>9520</v>
      </c>
      <c r="I173" s="12">
        <v>8</v>
      </c>
      <c r="J173" s="12">
        <v>33</v>
      </c>
      <c r="K173" s="12">
        <v>180</v>
      </c>
      <c r="L173" s="12">
        <v>207</v>
      </c>
      <c r="M173" s="12">
        <v>12.5</v>
      </c>
      <c r="N173" s="12">
        <f>VLOOKUP(Todos!$A173,vlookup_table[#All],2,FALSE)</f>
        <v>1</v>
      </c>
      <c r="O173" s="12" t="str">
        <f>VLOOKUP(Todos!$A173,vlookup_table[#All],3,FALSE)</f>
        <v>CO</v>
      </c>
      <c r="P173" s="12">
        <f>VLOOKUP(Todos!$A173,vlookup_table[#All],4,FALSE)</f>
        <v>5401</v>
      </c>
      <c r="Q173" s="14" t="str">
        <f>VLOOKUP(Todos!$A173,vlookup_table[#All],5,FALSE)</f>
        <v>S2</v>
      </c>
      <c r="R173" s="14" t="str">
        <f>VLOOKUP(Todos!$A173,vlookup_table[#All],6,FALSE)</f>
        <v>M</v>
      </c>
      <c r="S173" s="14">
        <f>VLOOKUP(Todos!$A173,vlookup_table[#All],7,FALSE)</f>
        <v>10</v>
      </c>
      <c r="T173" s="14">
        <f>ROUND((9706-Todos!$P173)/100, 0)</f>
        <v>43</v>
      </c>
      <c r="U173" s="14" t="str" cm="1">
        <f t="array" ref="U173">_xlfn.IFS(
    ISNUMBER(SEARCH("C", Q173)), "Ciudad",
    ISNUMBER(SEARCH("T", Q173)), "Pueblo",
    ISNUMBER(SEARCH("R", Q173)), "Rural",
    ISNUMBER(SEARCH("S", Q173)), "Suburbano",
    ISNUMBER(SEARCH("U", Q173)), "Urbano"
)</f>
        <v>Suburbano</v>
      </c>
      <c r="V173" s="25" t="str" cm="1">
        <f t="array" ref="V173">_xlfn.LET(
    _xlpm.txt, _xlfn.TEXTJOIN("", TRUE, IF(ISNUMBER(--MID(Todos!$H173, _xlfn.SEQUENCE(LEN(Todos!$H173)), 1)), MID(Todos!$H173, _xlfn.SEQUENCE(LEN(Todos!$H173)), 1), "")),
    IF(ISNUMBER(--RIGHT(_xlpm.txt,1)), _xlpm.txt, LEFT(_xlpm.txt, LEN(_xlpm.txt)-1))
)</f>
        <v>9520</v>
      </c>
      <c r="W173" s="14" t="str">
        <f>UPPER(LEFT(Todos!$B173,2))</f>
        <v>CO</v>
      </c>
      <c r="X173" s="15" t="str" cm="1">
        <f t="array" ref="X173">+IF(Todos!$C173 = "",MODE.MATCH(Todos!$C$2:$C$4029),Todos!$C173)</f>
        <v>M</v>
      </c>
    </row>
    <row r="174" spans="1:24" x14ac:dyDescent="0.35">
      <c r="A174" s="6">
        <v>33773</v>
      </c>
      <c r="B174" s="7" t="s">
        <v>13</v>
      </c>
      <c r="C174" s="7" t="s">
        <v>17</v>
      </c>
      <c r="D174" s="7">
        <v>915</v>
      </c>
      <c r="E174" s="7">
        <v>308</v>
      </c>
      <c r="F174" s="7">
        <v>438</v>
      </c>
      <c r="G174" s="7">
        <v>13</v>
      </c>
      <c r="H174" s="7">
        <v>17783</v>
      </c>
      <c r="I174" s="7">
        <v>8</v>
      </c>
      <c r="J174" s="7">
        <v>19</v>
      </c>
      <c r="K174" s="7">
        <v>357</v>
      </c>
      <c r="L174" s="7">
        <v>367</v>
      </c>
      <c r="M174" s="7">
        <v>13</v>
      </c>
      <c r="N174" s="7">
        <f>VLOOKUP(Todos!$A174,vlookup_table[#All],2,FALSE)</f>
        <v>0</v>
      </c>
      <c r="O174" s="7" t="str">
        <f>VLOOKUP(Todos!$A174,vlookup_table[#All],3,FALSE)</f>
        <v>FL</v>
      </c>
      <c r="P174" s="7">
        <f>VLOOKUP(Todos!$A174,vlookup_table[#All],4,FALSE)</f>
        <v>0</v>
      </c>
      <c r="Q174" s="9" t="str">
        <f>VLOOKUP(Todos!$A174,vlookup_table[#All],5,FALSE)</f>
        <v>R1</v>
      </c>
      <c r="R174" s="9" t="str">
        <f>VLOOKUP(Todos!$A174,vlookup_table[#All],6,FALSE)</f>
        <v>F</v>
      </c>
      <c r="S174" s="9">
        <f>VLOOKUP(Todos!$A174,vlookup_table[#All],7,FALSE)</f>
        <v>20</v>
      </c>
      <c r="T174" s="9">
        <f>ROUND((9706-Todos!$P174)/100, 0)</f>
        <v>97</v>
      </c>
      <c r="U174" s="9" t="str" cm="1">
        <f t="array" ref="U174">_xlfn.IFS(
    ISNUMBER(SEARCH("C", Q174)), "Ciudad",
    ISNUMBER(SEARCH("T", Q174)), "Pueblo",
    ISNUMBER(SEARCH("R", Q174)), "Rural",
    ISNUMBER(SEARCH("S", Q174)), "Suburbano",
    ISNUMBER(SEARCH("U", Q174)), "Urbano"
)</f>
        <v>Rural</v>
      </c>
      <c r="V174" s="24" t="str" cm="1">
        <f t="array" ref="V174">_xlfn.LET(
    _xlpm.txt, _xlfn.TEXTJOIN("", TRUE, IF(ISNUMBER(--MID(Todos!$H174, _xlfn.SEQUENCE(LEN(Todos!$H174)), 1)), MID(Todos!$H174, _xlfn.SEQUENCE(LEN(Todos!$H174)), 1), "")),
    IF(ISNUMBER(--RIGHT(_xlpm.txt,1)), _xlpm.txt, LEFT(_xlpm.txt, LEN(_xlpm.txt)-1))
)</f>
        <v>17783</v>
      </c>
      <c r="W174" s="9" t="str">
        <f>UPPER(LEFT(Todos!$B174,2))</f>
        <v>FL</v>
      </c>
      <c r="X174" s="10" t="str" cm="1">
        <f t="array" ref="X174">+IF(Todos!$C174 = "",MODE.MATCH(Todos!$C$2:$C$4029),Todos!$C174)</f>
        <v>F</v>
      </c>
    </row>
    <row r="175" spans="1:24" x14ac:dyDescent="0.35">
      <c r="A175" s="11">
        <v>10031</v>
      </c>
      <c r="B175" s="12" t="s">
        <v>60</v>
      </c>
      <c r="C175" s="12" t="s">
        <v>17</v>
      </c>
      <c r="D175" s="12">
        <v>456</v>
      </c>
      <c r="E175" s="12">
        <v>258</v>
      </c>
      <c r="F175" s="12">
        <v>381</v>
      </c>
      <c r="G175" s="12">
        <v>2</v>
      </c>
      <c r="H175" s="12">
        <v>13411</v>
      </c>
      <c r="I175" s="12">
        <v>2</v>
      </c>
      <c r="J175" s="12">
        <v>75</v>
      </c>
      <c r="K175" s="12">
        <v>311</v>
      </c>
      <c r="L175" s="12">
        <v>314</v>
      </c>
      <c r="M175" s="12">
        <v>7.2857142860000002</v>
      </c>
      <c r="N175" s="12">
        <f>VLOOKUP(Todos!$A175,vlookup_table[#All],2,FALSE)</f>
        <v>0</v>
      </c>
      <c r="O175" s="12" t="str">
        <f>VLOOKUP(Todos!$A175,vlookup_table[#All],3,FALSE)</f>
        <v>NE</v>
      </c>
      <c r="P175" s="12">
        <f>VLOOKUP(Todos!$A175,vlookup_table[#All],4,FALSE)</f>
        <v>3001</v>
      </c>
      <c r="Q175" s="14" t="str">
        <f>VLOOKUP(Todos!$A175,vlookup_table[#All],5,FALSE)</f>
        <v>T2</v>
      </c>
      <c r="R175" s="14" t="str">
        <f>VLOOKUP(Todos!$A175,vlookup_table[#All],6,FALSE)</f>
        <v>F</v>
      </c>
      <c r="S175" s="14">
        <f>VLOOKUP(Todos!$A175,vlookup_table[#All],7,FALSE)</f>
        <v>10</v>
      </c>
      <c r="T175" s="14">
        <f>ROUND((9706-Todos!$P175)/100, 0)</f>
        <v>67</v>
      </c>
      <c r="U175" s="14" t="str" cm="1">
        <f t="array" ref="U175">_xlfn.IFS(
    ISNUMBER(SEARCH("C", Q175)), "Ciudad",
    ISNUMBER(SEARCH("T", Q175)), "Pueblo",
    ISNUMBER(SEARCH("R", Q175)), "Rural",
    ISNUMBER(SEARCH("S", Q175)), "Suburbano",
    ISNUMBER(SEARCH("U", Q175)), "Urbano"
)</f>
        <v>Pueblo</v>
      </c>
      <c r="V175" s="25" t="str" cm="1">
        <f t="array" ref="V175">_xlfn.LET(
    _xlpm.txt, _xlfn.TEXTJOIN("", TRUE, IF(ISNUMBER(--MID(Todos!$H175, _xlfn.SEQUENCE(LEN(Todos!$H175)), 1)), MID(Todos!$H175, _xlfn.SEQUENCE(LEN(Todos!$H175)), 1), "")),
    IF(ISNUMBER(--RIGHT(_xlpm.txt,1)), _xlpm.txt, LEFT(_xlpm.txt, LEN(_xlpm.txt)-1))
)</f>
        <v>13411</v>
      </c>
      <c r="W175" s="14" t="str">
        <f>UPPER(LEFT(Todos!$B175,2))</f>
        <v>NE</v>
      </c>
      <c r="X175" s="15" t="str" cm="1">
        <f t="array" ref="X175">+IF(Todos!$C175 = "",MODE.MATCH(Todos!$C$2:$C$4029),Todos!$C175)</f>
        <v>F</v>
      </c>
    </row>
    <row r="176" spans="1:24" x14ac:dyDescent="0.35">
      <c r="A176" s="6">
        <v>62056</v>
      </c>
      <c r="B176" s="7" t="s">
        <v>34</v>
      </c>
      <c r="C176" s="7" t="s">
        <v>14</v>
      </c>
      <c r="D176" s="7">
        <v>610</v>
      </c>
      <c r="E176" s="7">
        <v>319</v>
      </c>
      <c r="F176" s="7">
        <v>407</v>
      </c>
      <c r="G176" s="7">
        <v>0</v>
      </c>
      <c r="H176" s="7">
        <v>11815</v>
      </c>
      <c r="I176" s="7">
        <v>0</v>
      </c>
      <c r="J176" s="7">
        <v>86</v>
      </c>
      <c r="K176" s="7">
        <v>336</v>
      </c>
      <c r="L176" s="7">
        <v>384</v>
      </c>
      <c r="M176" s="7">
        <v>4.625</v>
      </c>
      <c r="N176" s="7">
        <f>VLOOKUP(Todos!$A176,vlookup_table[#All],2,FALSE)</f>
        <v>0</v>
      </c>
      <c r="O176" s="7" t="str">
        <f>VLOOKUP(Todos!$A176,vlookup_table[#All],3,FALSE)</f>
        <v>IN</v>
      </c>
      <c r="P176" s="7">
        <f>VLOOKUP(Todos!$A176,vlookup_table[#All],4,FALSE)</f>
        <v>4601</v>
      </c>
      <c r="Q176" s="9" t="str">
        <f>VLOOKUP(Todos!$A176,vlookup_table[#All],5,FALSE)</f>
        <v>R2</v>
      </c>
      <c r="R176" s="9" t="str">
        <f>VLOOKUP(Todos!$A176,vlookup_table[#All],6,FALSE)</f>
        <v>M</v>
      </c>
      <c r="S176" s="9">
        <f>VLOOKUP(Todos!$A176,vlookup_table[#All],7,FALSE)</f>
        <v>7</v>
      </c>
      <c r="T176" s="9">
        <f>ROUND((9706-Todos!$P176)/100, 0)</f>
        <v>51</v>
      </c>
      <c r="U176" s="9" t="str" cm="1">
        <f t="array" ref="U176">_xlfn.IFS(
    ISNUMBER(SEARCH("C", Q176)), "Ciudad",
    ISNUMBER(SEARCH("T", Q176)), "Pueblo",
    ISNUMBER(SEARCH("R", Q176)), "Rural",
    ISNUMBER(SEARCH("S", Q176)), "Suburbano",
    ISNUMBER(SEARCH("U", Q176)), "Urbano"
)</f>
        <v>Rural</v>
      </c>
      <c r="V176" s="24" t="str" cm="1">
        <f t="array" ref="V176">_xlfn.LET(
    _xlpm.txt, _xlfn.TEXTJOIN("", TRUE, IF(ISNUMBER(--MID(Todos!$H176, _xlfn.SEQUENCE(LEN(Todos!$H176)), 1)), MID(Todos!$H176, _xlfn.SEQUENCE(LEN(Todos!$H176)), 1), "")),
    IF(ISNUMBER(--RIGHT(_xlpm.txt,1)), _xlpm.txt, LEFT(_xlpm.txt, LEN(_xlpm.txt)-1))
)</f>
        <v>11815</v>
      </c>
      <c r="W176" s="9" t="str">
        <f>UPPER(LEFT(Todos!$B176,2))</f>
        <v>IN</v>
      </c>
      <c r="X176" s="10" t="str" cm="1">
        <f t="array" ref="X176">+IF(Todos!$C176 = "",MODE.MATCH(Todos!$C$2:$C$4029),Todos!$C176)</f>
        <v>M</v>
      </c>
    </row>
    <row r="177" spans="1:24" x14ac:dyDescent="0.35">
      <c r="A177" s="11">
        <v>11494</v>
      </c>
      <c r="B177" s="12" t="s">
        <v>13</v>
      </c>
      <c r="C177" s="12" t="s">
        <v>14</v>
      </c>
      <c r="D177" s="12">
        <v>1229</v>
      </c>
      <c r="E177" s="12">
        <v>469</v>
      </c>
      <c r="F177" s="12">
        <v>544</v>
      </c>
      <c r="G177" s="12">
        <v>21</v>
      </c>
      <c r="H177" s="12">
        <v>17313</v>
      </c>
      <c r="I177" s="12">
        <v>2</v>
      </c>
      <c r="J177" s="12">
        <v>30</v>
      </c>
      <c r="K177" s="12">
        <v>502</v>
      </c>
      <c r="L177" s="12">
        <v>507</v>
      </c>
      <c r="M177" s="12">
        <v>8.4</v>
      </c>
      <c r="N177" s="12">
        <f>VLOOKUP(Todos!$A177,vlookup_table[#All],2,FALSE)</f>
        <v>2</v>
      </c>
      <c r="O177" s="12" t="str">
        <f>VLOOKUP(Todos!$A177,vlookup_table[#All],3,FALSE)</f>
        <v>FL</v>
      </c>
      <c r="P177" s="12">
        <f>VLOOKUP(Todos!$A177,vlookup_table[#All],4,FALSE)</f>
        <v>6501</v>
      </c>
      <c r="Q177" s="14" t="str">
        <f>VLOOKUP(Todos!$A177,vlookup_table[#All],5,FALSE)</f>
        <v>T1</v>
      </c>
      <c r="R177" s="14" t="str">
        <f>VLOOKUP(Todos!$A177,vlookup_table[#All],6,FALSE)</f>
        <v>M</v>
      </c>
      <c r="S177" s="14">
        <f>VLOOKUP(Todos!$A177,vlookup_table[#All],7,FALSE)</f>
        <v>5</v>
      </c>
      <c r="T177" s="14">
        <f>ROUND((9706-Todos!$P177)/100, 0)</f>
        <v>32</v>
      </c>
      <c r="U177" s="14" t="str" cm="1">
        <f t="array" ref="U177">_xlfn.IFS(
    ISNUMBER(SEARCH("C", Q177)), "Ciudad",
    ISNUMBER(SEARCH("T", Q177)), "Pueblo",
    ISNUMBER(SEARCH("R", Q177)), "Rural",
    ISNUMBER(SEARCH("S", Q177)), "Suburbano",
    ISNUMBER(SEARCH("U", Q177)), "Urbano"
)</f>
        <v>Pueblo</v>
      </c>
      <c r="V177" s="25" t="str" cm="1">
        <f t="array" ref="V177">_xlfn.LET(
    _xlpm.txt, _xlfn.TEXTJOIN("", TRUE, IF(ISNUMBER(--MID(Todos!$H177, _xlfn.SEQUENCE(LEN(Todos!$H177)), 1)), MID(Todos!$H177, _xlfn.SEQUENCE(LEN(Todos!$H177)), 1), "")),
    IF(ISNUMBER(--RIGHT(_xlpm.txt,1)), _xlpm.txt, LEFT(_xlpm.txt, LEN(_xlpm.txt)-1))
)</f>
        <v>17313</v>
      </c>
      <c r="W177" s="14" t="str">
        <f>UPPER(LEFT(Todos!$B177,2))</f>
        <v>FL</v>
      </c>
      <c r="X177" s="15" t="str" cm="1">
        <f t="array" ref="X177">+IF(Todos!$C177 = "",MODE.MATCH(Todos!$C$2:$C$4029),Todos!$C177)</f>
        <v>M</v>
      </c>
    </row>
    <row r="178" spans="1:24" x14ac:dyDescent="0.35">
      <c r="A178" s="6">
        <v>44847</v>
      </c>
      <c r="B178" s="7" t="s">
        <v>13</v>
      </c>
      <c r="C178" s="7" t="s">
        <v>14</v>
      </c>
      <c r="D178" s="7">
        <v>428</v>
      </c>
      <c r="E178" s="7">
        <v>140</v>
      </c>
      <c r="F178" s="7">
        <v>208</v>
      </c>
      <c r="G178" s="7">
        <v>1</v>
      </c>
      <c r="H178" s="7">
        <v>9064</v>
      </c>
      <c r="I178" s="7">
        <v>7</v>
      </c>
      <c r="J178" s="7">
        <v>35</v>
      </c>
      <c r="K178" s="7">
        <v>196</v>
      </c>
      <c r="L178" s="7">
        <v>171</v>
      </c>
      <c r="M178" s="7">
        <v>9.769230769</v>
      </c>
      <c r="N178" s="7">
        <f>VLOOKUP(Todos!$A178,vlookup_table[#All],2,FALSE)</f>
        <v>0</v>
      </c>
      <c r="O178" s="7" t="str">
        <f>VLOOKUP(Todos!$A178,vlookup_table[#All],3,FALSE)</f>
        <v>FL</v>
      </c>
      <c r="P178" s="7">
        <f>VLOOKUP(Todos!$A178,vlookup_table[#All],4,FALSE)</f>
        <v>5201</v>
      </c>
      <c r="Q178" s="9" t="str">
        <f>VLOOKUP(Todos!$A178,vlookup_table[#All],5,FALSE)</f>
        <v>T2</v>
      </c>
      <c r="R178" s="9" t="str">
        <f>VLOOKUP(Todos!$A178,vlookup_table[#All],6,FALSE)</f>
        <v>M</v>
      </c>
      <c r="S178" s="9">
        <f>VLOOKUP(Todos!$A178,vlookup_table[#All],7,FALSE)</f>
        <v>10</v>
      </c>
      <c r="T178" s="9">
        <f>ROUND((9706-Todos!$P178)/100, 0)</f>
        <v>45</v>
      </c>
      <c r="U178" s="9" t="str" cm="1">
        <f t="array" ref="U178">_xlfn.IFS(
    ISNUMBER(SEARCH("C", Q178)), "Ciudad",
    ISNUMBER(SEARCH("T", Q178)), "Pueblo",
    ISNUMBER(SEARCH("R", Q178)), "Rural",
    ISNUMBER(SEARCH("S", Q178)), "Suburbano",
    ISNUMBER(SEARCH("U", Q178)), "Urbano"
)</f>
        <v>Pueblo</v>
      </c>
      <c r="V178" s="24" t="str" cm="1">
        <f t="array" ref="V178">_xlfn.LET(
    _xlpm.txt, _xlfn.TEXTJOIN("", TRUE, IF(ISNUMBER(--MID(Todos!$H178, _xlfn.SEQUENCE(LEN(Todos!$H178)), 1)), MID(Todos!$H178, _xlfn.SEQUENCE(LEN(Todos!$H178)), 1), "")),
    IF(ISNUMBER(--RIGHT(_xlpm.txt,1)), _xlpm.txt, LEFT(_xlpm.txt, LEN(_xlpm.txt)-1))
)</f>
        <v>9064</v>
      </c>
      <c r="W178" s="9" t="str">
        <f>UPPER(LEFT(Todos!$B178,2))</f>
        <v>FL</v>
      </c>
      <c r="X178" s="10" t="str" cm="1">
        <f t="array" ref="X178">+IF(Todos!$C178 = "",MODE.MATCH(Todos!$C$2:$C$4029),Todos!$C178)</f>
        <v>M</v>
      </c>
    </row>
    <row r="179" spans="1:24" x14ac:dyDescent="0.35">
      <c r="A179" s="11">
        <v>94851</v>
      </c>
      <c r="B179" s="12" t="s">
        <v>16</v>
      </c>
      <c r="C179" s="12" t="s">
        <v>17</v>
      </c>
      <c r="D179" s="12">
        <v>2333</v>
      </c>
      <c r="E179" s="12">
        <v>316</v>
      </c>
      <c r="F179" s="12">
        <v>744</v>
      </c>
      <c r="G179" s="12">
        <v>61</v>
      </c>
      <c r="H179" s="12">
        <v>33535</v>
      </c>
      <c r="I179" s="12">
        <v>18</v>
      </c>
      <c r="J179" s="12">
        <v>45</v>
      </c>
      <c r="K179" s="12">
        <v>643</v>
      </c>
      <c r="L179" s="12">
        <v>420</v>
      </c>
      <c r="M179" s="12">
        <v>7.307692308</v>
      </c>
      <c r="N179" s="12">
        <f>VLOOKUP(Todos!$A179,vlookup_table[#All],2,FALSE)</f>
        <v>2</v>
      </c>
      <c r="O179" s="12" t="str">
        <f>VLOOKUP(Todos!$A179,vlookup_table[#All],3,FALSE)</f>
        <v>IL</v>
      </c>
      <c r="P179" s="12">
        <f>VLOOKUP(Todos!$A179,vlookup_table[#All],4,FALSE)</f>
        <v>1601</v>
      </c>
      <c r="Q179" s="14" t="str">
        <f>VLOOKUP(Todos!$A179,vlookup_table[#All],5,FALSE)</f>
        <v>U1</v>
      </c>
      <c r="R179" s="14" t="str">
        <f>VLOOKUP(Todos!$A179,vlookup_table[#All],6,FALSE)</f>
        <v>F</v>
      </c>
      <c r="S179" s="14">
        <f>VLOOKUP(Todos!$A179,vlookup_table[#All],7,FALSE)</f>
        <v>10</v>
      </c>
      <c r="T179" s="14">
        <f>ROUND((9706-Todos!$P179)/100, 0)</f>
        <v>81</v>
      </c>
      <c r="U179" s="14" t="str" cm="1">
        <f t="array" ref="U179">_xlfn.IFS(
    ISNUMBER(SEARCH("C", Q179)), "Ciudad",
    ISNUMBER(SEARCH("T", Q179)), "Pueblo",
    ISNUMBER(SEARCH("R", Q179)), "Rural",
    ISNUMBER(SEARCH("S", Q179)), "Suburbano",
    ISNUMBER(SEARCH("U", Q179)), "Urbano"
)</f>
        <v>Urbano</v>
      </c>
      <c r="V179" s="25" t="str" cm="1">
        <f t="array" ref="V179">_xlfn.LET(
    _xlpm.txt, _xlfn.TEXTJOIN("", TRUE, IF(ISNUMBER(--MID(Todos!$H179, _xlfn.SEQUENCE(LEN(Todos!$H179)), 1)), MID(Todos!$H179, _xlfn.SEQUENCE(LEN(Todos!$H179)), 1), "")),
    IF(ISNUMBER(--RIGHT(_xlpm.txt,1)), _xlpm.txt, LEFT(_xlpm.txt, LEN(_xlpm.txt)-1))
)</f>
        <v>33535</v>
      </c>
      <c r="W179" s="14" t="str">
        <f>UPPER(LEFT(Todos!$B179,2))</f>
        <v>IL</v>
      </c>
      <c r="X179" s="15" t="str" cm="1">
        <f t="array" ref="X179">+IF(Todos!$C179 = "",MODE.MATCH(Todos!$C$2:$C$4029),Todos!$C179)</f>
        <v>F</v>
      </c>
    </row>
    <row r="180" spans="1:24" x14ac:dyDescent="0.35">
      <c r="A180" s="6">
        <v>15668</v>
      </c>
      <c r="B180" s="7" t="s">
        <v>18</v>
      </c>
      <c r="C180" s="7" t="s">
        <v>14</v>
      </c>
      <c r="D180" s="7">
        <v>707</v>
      </c>
      <c r="E180" s="7">
        <v>383</v>
      </c>
      <c r="F180" s="7">
        <v>433</v>
      </c>
      <c r="G180" s="7">
        <v>0</v>
      </c>
      <c r="H180" s="7">
        <v>13852</v>
      </c>
      <c r="I180" s="7">
        <v>0</v>
      </c>
      <c r="J180" s="7">
        <v>84</v>
      </c>
      <c r="K180" s="7">
        <v>400</v>
      </c>
      <c r="L180" s="7">
        <v>398</v>
      </c>
      <c r="M180" s="7">
        <v>9.3333333330000006</v>
      </c>
      <c r="N180" s="7">
        <f>VLOOKUP(Todos!$A180,vlookup_table[#All],2,FALSE)</f>
        <v>0</v>
      </c>
      <c r="O180" s="7" t="str">
        <f>VLOOKUP(Todos!$A180,vlookup_table[#All],3,FALSE)</f>
        <v>NC</v>
      </c>
      <c r="P180" s="7">
        <f>VLOOKUP(Todos!$A180,vlookup_table[#All],4,FALSE)</f>
        <v>4101</v>
      </c>
      <c r="Q180" s="9" t="str">
        <f>VLOOKUP(Todos!$A180,vlookup_table[#All],5,FALSE)</f>
        <v>R2</v>
      </c>
      <c r="R180" s="9" t="str">
        <f>VLOOKUP(Todos!$A180,vlookup_table[#All],6,FALSE)</f>
        <v>M</v>
      </c>
      <c r="S180" s="9">
        <f>VLOOKUP(Todos!$A180,vlookup_table[#All],7,FALSE)</f>
        <v>45</v>
      </c>
      <c r="T180" s="9">
        <f>ROUND((9706-Todos!$P180)/100, 0)</f>
        <v>56</v>
      </c>
      <c r="U180" s="9" t="str" cm="1">
        <f t="array" ref="U180">_xlfn.IFS(
    ISNUMBER(SEARCH("C", Q180)), "Ciudad",
    ISNUMBER(SEARCH("T", Q180)), "Pueblo",
    ISNUMBER(SEARCH("R", Q180)), "Rural",
    ISNUMBER(SEARCH("S", Q180)), "Suburbano",
    ISNUMBER(SEARCH("U", Q180)), "Urbano"
)</f>
        <v>Rural</v>
      </c>
      <c r="V180" s="24" t="str" cm="1">
        <f t="array" ref="V180">_xlfn.LET(
    _xlpm.txt, _xlfn.TEXTJOIN("", TRUE, IF(ISNUMBER(--MID(Todos!$H180, _xlfn.SEQUENCE(LEN(Todos!$H180)), 1)), MID(Todos!$H180, _xlfn.SEQUENCE(LEN(Todos!$H180)), 1), "")),
    IF(ISNUMBER(--RIGHT(_xlpm.txt,1)), _xlpm.txt, LEFT(_xlpm.txt, LEN(_xlpm.txt)-1))
)</f>
        <v>13852</v>
      </c>
      <c r="W180" s="9" t="str">
        <f>UPPER(LEFT(Todos!$B180,2))</f>
        <v>NC</v>
      </c>
      <c r="X180" s="10" t="str" cm="1">
        <f t="array" ref="X180">+IF(Todos!$C180 = "",MODE.MATCH(Todos!$C$2:$C$4029),Todos!$C180)</f>
        <v>M</v>
      </c>
    </row>
    <row r="181" spans="1:24" x14ac:dyDescent="0.35">
      <c r="A181" s="11">
        <v>175579</v>
      </c>
      <c r="B181" s="12" t="s">
        <v>51</v>
      </c>
      <c r="C181" s="12" t="s">
        <v>17</v>
      </c>
      <c r="D181" s="12">
        <v>377</v>
      </c>
      <c r="E181" s="12">
        <v>171</v>
      </c>
      <c r="F181" s="12">
        <v>187</v>
      </c>
      <c r="G181" s="12">
        <v>0</v>
      </c>
      <c r="H181" s="12">
        <v>21980</v>
      </c>
      <c r="I181" s="12">
        <v>16</v>
      </c>
      <c r="J181" s="12">
        <v>42</v>
      </c>
      <c r="K181" s="12">
        <v>199</v>
      </c>
      <c r="L181" s="12">
        <v>219</v>
      </c>
      <c r="M181" s="12">
        <v>16.666666670000001</v>
      </c>
      <c r="N181" s="12">
        <f>VLOOKUP(Todos!$A181,vlookup_table[#All],2,FALSE)</f>
        <v>0</v>
      </c>
      <c r="O181" s="12" t="str">
        <f>VLOOKUP(Todos!$A181,vlookup_table[#All],3,FALSE)</f>
        <v>OR</v>
      </c>
      <c r="P181" s="12">
        <f>VLOOKUP(Todos!$A181,vlookup_table[#All],4,FALSE)</f>
        <v>4806</v>
      </c>
      <c r="Q181" s="14" t="str">
        <f>VLOOKUP(Todos!$A181,vlookup_table[#All],5,FALSE)</f>
        <v>U4</v>
      </c>
      <c r="R181" s="14" t="str">
        <f>VLOOKUP(Todos!$A181,vlookup_table[#All],6,FALSE)</f>
        <v>F</v>
      </c>
      <c r="S181" s="14">
        <f>VLOOKUP(Todos!$A181,vlookup_table[#All],7,FALSE)</f>
        <v>20</v>
      </c>
      <c r="T181" s="14">
        <f>ROUND((9706-Todos!$P181)/100, 0)</f>
        <v>49</v>
      </c>
      <c r="U181" s="14" t="str" cm="1">
        <f t="array" ref="U181">_xlfn.IFS(
    ISNUMBER(SEARCH("C", Q181)), "Ciudad",
    ISNUMBER(SEARCH("T", Q181)), "Pueblo",
    ISNUMBER(SEARCH("R", Q181)), "Rural",
    ISNUMBER(SEARCH("S", Q181)), "Suburbano",
    ISNUMBER(SEARCH("U", Q181)), "Urbano"
)</f>
        <v>Urbano</v>
      </c>
      <c r="V181" s="25" t="str" cm="1">
        <f t="array" ref="V181">_xlfn.LET(
    _xlpm.txt, _xlfn.TEXTJOIN("", TRUE, IF(ISNUMBER(--MID(Todos!$H181, _xlfn.SEQUENCE(LEN(Todos!$H181)), 1)), MID(Todos!$H181, _xlfn.SEQUENCE(LEN(Todos!$H181)), 1), "")),
    IF(ISNUMBER(--RIGHT(_xlpm.txt,1)), _xlpm.txt, LEFT(_xlpm.txt, LEN(_xlpm.txt)-1))
)</f>
        <v>21980</v>
      </c>
      <c r="W181" s="14" t="str">
        <f>UPPER(LEFT(Todos!$B181,2))</f>
        <v>OR</v>
      </c>
      <c r="X181" s="15" t="str" cm="1">
        <f t="array" ref="X181">+IF(Todos!$C181 = "",MODE.MATCH(Todos!$C$2:$C$4029),Todos!$C181)</f>
        <v>F</v>
      </c>
    </row>
    <row r="182" spans="1:24" x14ac:dyDescent="0.35">
      <c r="A182" s="6">
        <v>150534</v>
      </c>
      <c r="B182" s="7" t="s">
        <v>22</v>
      </c>
      <c r="C182" s="7" t="s">
        <v>31</v>
      </c>
      <c r="D182" s="7">
        <v>1624</v>
      </c>
      <c r="E182" s="7">
        <v>380</v>
      </c>
      <c r="F182" s="7">
        <v>408</v>
      </c>
      <c r="G182" s="7">
        <v>13</v>
      </c>
      <c r="H182" s="7">
        <v>9685</v>
      </c>
      <c r="I182" s="7">
        <v>38</v>
      </c>
      <c r="J182" s="7">
        <v>47</v>
      </c>
      <c r="K182" s="7">
        <v>382</v>
      </c>
      <c r="L182" s="7">
        <v>407</v>
      </c>
      <c r="M182" s="7">
        <v>5</v>
      </c>
      <c r="N182" s="7">
        <f>VLOOKUP(Todos!$A182,vlookup_table[#All],2,FALSE)</f>
        <v>980</v>
      </c>
      <c r="O182" s="7" t="str">
        <f>VLOOKUP(Todos!$A182,vlookup_table[#All],3,FALSE)</f>
        <v>CA</v>
      </c>
      <c r="P182" s="7">
        <f>VLOOKUP(Todos!$A182,vlookup_table[#All],4,FALSE)</f>
        <v>0</v>
      </c>
      <c r="Q182" s="9" t="str">
        <f>VLOOKUP(Todos!$A182,vlookup_table[#All],5,FALSE)</f>
        <v>U3</v>
      </c>
      <c r="R182" s="9" t="str">
        <f>VLOOKUP(Todos!$A182,vlookup_table[#All],6,FALSE)</f>
        <v>U</v>
      </c>
      <c r="S182" s="9">
        <f>VLOOKUP(Todos!$A182,vlookup_table[#All],7,FALSE)</f>
        <v>4</v>
      </c>
      <c r="T182" s="9">
        <f>ROUND((9706-Todos!$P182)/100, 0)</f>
        <v>97</v>
      </c>
      <c r="U182" s="9" t="str" cm="1">
        <f t="array" ref="U182">_xlfn.IFS(
    ISNUMBER(SEARCH("C", Q182)), "Ciudad",
    ISNUMBER(SEARCH("T", Q182)), "Pueblo",
    ISNUMBER(SEARCH("R", Q182)), "Rural",
    ISNUMBER(SEARCH("S", Q182)), "Suburbano",
    ISNUMBER(SEARCH("U", Q182)), "Urbano"
)</f>
        <v>Urbano</v>
      </c>
      <c r="V182" s="24" t="str" cm="1">
        <f t="array" ref="V182">_xlfn.LET(
    _xlpm.txt, _xlfn.TEXTJOIN("", TRUE, IF(ISNUMBER(--MID(Todos!$H182, _xlfn.SEQUENCE(LEN(Todos!$H182)), 1)), MID(Todos!$H182, _xlfn.SEQUENCE(LEN(Todos!$H182)), 1), "")),
    IF(ISNUMBER(--RIGHT(_xlpm.txt,1)), _xlpm.txt, LEFT(_xlpm.txt, LEN(_xlpm.txt)-1))
)</f>
        <v>9685</v>
      </c>
      <c r="W182" s="9" t="str">
        <f>UPPER(LEFT(Todos!$B182,2))</f>
        <v>CA</v>
      </c>
      <c r="X182" s="10" t="str" cm="1">
        <f t="array" ref="X182">+IF(Todos!$C182 = "",MODE.MATCH(Todos!$C$2:$C$4029),Todos!$C182)</f>
        <v>U</v>
      </c>
    </row>
    <row r="183" spans="1:24" x14ac:dyDescent="0.35">
      <c r="A183" s="11">
        <v>68441</v>
      </c>
      <c r="B183" s="12" t="s">
        <v>30</v>
      </c>
      <c r="C183" s="12" t="s">
        <v>17</v>
      </c>
      <c r="D183" s="12">
        <v>348</v>
      </c>
      <c r="E183" s="12">
        <v>184</v>
      </c>
      <c r="F183" s="12">
        <v>316</v>
      </c>
      <c r="G183" s="12">
        <v>0</v>
      </c>
      <c r="H183" s="12">
        <v>11686</v>
      </c>
      <c r="I183" s="12">
        <v>0</v>
      </c>
      <c r="J183" s="12">
        <v>71</v>
      </c>
      <c r="K183" s="12">
        <v>269</v>
      </c>
      <c r="L183" s="12">
        <v>264</v>
      </c>
      <c r="M183" s="12">
        <v>27.5</v>
      </c>
      <c r="N183" s="12">
        <f>VLOOKUP(Todos!$A183,vlookup_table[#All],2,FALSE)</f>
        <v>0</v>
      </c>
      <c r="O183" s="12" t="str">
        <f>VLOOKUP(Todos!$A183,vlookup_table[#All],3,FALSE)</f>
        <v>MI</v>
      </c>
      <c r="P183" s="12">
        <f>VLOOKUP(Todos!$A183,vlookup_table[#All],4,FALSE)</f>
        <v>4201</v>
      </c>
      <c r="Q183" s="14" t="str">
        <f>VLOOKUP(Todos!$A183,vlookup_table[#All],5,FALSE)</f>
        <v>U4</v>
      </c>
      <c r="R183" s="14" t="str">
        <f>VLOOKUP(Todos!$A183,vlookup_table[#All],6,FALSE)</f>
        <v>F</v>
      </c>
      <c r="S183" s="14">
        <f>VLOOKUP(Todos!$A183,vlookup_table[#All],7,FALSE)</f>
        <v>30</v>
      </c>
      <c r="T183" s="14">
        <f>ROUND((9706-Todos!$P183)/100, 0)</f>
        <v>55</v>
      </c>
      <c r="U183" s="14" t="str" cm="1">
        <f t="array" ref="U183">_xlfn.IFS(
    ISNUMBER(SEARCH("C", Q183)), "Ciudad",
    ISNUMBER(SEARCH("T", Q183)), "Pueblo",
    ISNUMBER(SEARCH("R", Q183)), "Rural",
    ISNUMBER(SEARCH("S", Q183)), "Suburbano",
    ISNUMBER(SEARCH("U", Q183)), "Urbano"
)</f>
        <v>Urbano</v>
      </c>
      <c r="V183" s="25" t="str" cm="1">
        <f t="array" ref="V183">_xlfn.LET(
    _xlpm.txt, _xlfn.TEXTJOIN("", TRUE, IF(ISNUMBER(--MID(Todos!$H183, _xlfn.SEQUENCE(LEN(Todos!$H183)), 1)), MID(Todos!$H183, _xlfn.SEQUENCE(LEN(Todos!$H183)), 1), "")),
    IF(ISNUMBER(--RIGHT(_xlpm.txt,1)), _xlpm.txt, LEFT(_xlpm.txt, LEN(_xlpm.txt)-1))
)</f>
        <v>11686</v>
      </c>
      <c r="W183" s="14" t="str">
        <f>UPPER(LEFT(Todos!$B183,2))</f>
        <v>MI</v>
      </c>
      <c r="X183" s="15" t="str" cm="1">
        <f t="array" ref="X183">+IF(Todos!$C183 = "",MODE.MATCH(Todos!$C$2:$C$4029),Todos!$C183)</f>
        <v>F</v>
      </c>
    </row>
    <row r="184" spans="1:24" x14ac:dyDescent="0.35">
      <c r="A184" s="6">
        <v>157185</v>
      </c>
      <c r="B184" s="7" t="s">
        <v>22</v>
      </c>
      <c r="C184" s="7" t="s">
        <v>17</v>
      </c>
      <c r="D184" s="7">
        <v>1878</v>
      </c>
      <c r="E184" s="7">
        <v>523</v>
      </c>
      <c r="F184" s="7">
        <v>566</v>
      </c>
      <c r="G184" s="7">
        <v>35</v>
      </c>
      <c r="H184" s="7">
        <v>16084</v>
      </c>
      <c r="I184" s="7">
        <v>8</v>
      </c>
      <c r="J184" s="7">
        <v>62</v>
      </c>
      <c r="K184" s="7">
        <v>526</v>
      </c>
      <c r="L184" s="7">
        <v>564</v>
      </c>
      <c r="M184" s="7">
        <v>6.785652174</v>
      </c>
      <c r="N184" s="7">
        <f>VLOOKUP(Todos!$A184,vlookup_table[#All],2,FALSE)</f>
        <v>0</v>
      </c>
      <c r="O184" s="7" t="str">
        <f>VLOOKUP(Todos!$A184,vlookup_table[#All],3,FALSE)</f>
        <v>CA</v>
      </c>
      <c r="P184" s="7">
        <f>VLOOKUP(Todos!$A184,vlookup_table[#All],4,FALSE)</f>
        <v>0</v>
      </c>
      <c r="Q184" s="9" t="str">
        <f>VLOOKUP(Todos!$A184,vlookup_table[#All],5,FALSE)</f>
        <v>C1</v>
      </c>
      <c r="R184" s="9" t="str">
        <f>VLOOKUP(Todos!$A184,vlookup_table[#All],6,FALSE)</f>
        <v>F</v>
      </c>
      <c r="S184" s="9">
        <f>VLOOKUP(Todos!$A184,vlookup_table[#All],7,FALSE)</f>
        <v>5</v>
      </c>
      <c r="T184" s="9">
        <f>ROUND((9706-Todos!$P184)/100, 0)</f>
        <v>97</v>
      </c>
      <c r="U184" s="9" t="str" cm="1">
        <f t="array" ref="U184">_xlfn.IFS(
    ISNUMBER(SEARCH("C", Q184)), "Ciudad",
    ISNUMBER(SEARCH("T", Q184)), "Pueblo",
    ISNUMBER(SEARCH("R", Q184)), "Rural",
    ISNUMBER(SEARCH("S", Q184)), "Suburbano",
    ISNUMBER(SEARCH("U", Q184)), "Urbano"
)</f>
        <v>Ciudad</v>
      </c>
      <c r="V184" s="24" t="str" cm="1">
        <f t="array" ref="V184">_xlfn.LET(
    _xlpm.txt, _xlfn.TEXTJOIN("", TRUE, IF(ISNUMBER(--MID(Todos!$H184, _xlfn.SEQUENCE(LEN(Todos!$H184)), 1)), MID(Todos!$H184, _xlfn.SEQUENCE(LEN(Todos!$H184)), 1), "")),
    IF(ISNUMBER(--RIGHT(_xlpm.txt,1)), _xlpm.txt, LEFT(_xlpm.txt, LEN(_xlpm.txt)-1))
)</f>
        <v>16084</v>
      </c>
      <c r="W184" s="9" t="str">
        <f>UPPER(LEFT(Todos!$B184,2))</f>
        <v>CA</v>
      </c>
      <c r="X184" s="10" t="str" cm="1">
        <f t="array" ref="X184">+IF(Todos!$C184 = "",MODE.MATCH(Todos!$C$2:$C$4029),Todos!$C184)</f>
        <v>F</v>
      </c>
    </row>
    <row r="185" spans="1:24" x14ac:dyDescent="0.35">
      <c r="A185" s="11">
        <v>90816</v>
      </c>
      <c r="B185" s="12" t="s">
        <v>16</v>
      </c>
      <c r="C185" s="12" t="s">
        <v>17</v>
      </c>
      <c r="D185" s="12">
        <v>777</v>
      </c>
      <c r="E185" s="12">
        <v>378</v>
      </c>
      <c r="F185" s="12">
        <v>423</v>
      </c>
      <c r="G185" s="12">
        <v>0</v>
      </c>
      <c r="H185" s="12">
        <v>14106</v>
      </c>
      <c r="I185" s="12">
        <v>6</v>
      </c>
      <c r="J185" s="12">
        <v>84</v>
      </c>
      <c r="K185" s="12">
        <v>386</v>
      </c>
      <c r="L185" s="12">
        <v>396</v>
      </c>
      <c r="M185" s="12">
        <v>17.8</v>
      </c>
      <c r="N185" s="12">
        <f>VLOOKUP(Todos!$A185,vlookup_table[#All],2,FALSE)</f>
        <v>0</v>
      </c>
      <c r="O185" s="12" t="str">
        <f>VLOOKUP(Todos!$A185,vlookup_table[#All],3,FALSE)</f>
        <v>IL</v>
      </c>
      <c r="P185" s="12">
        <f>VLOOKUP(Todos!$A185,vlookup_table[#All],4,FALSE)</f>
        <v>5309</v>
      </c>
      <c r="Q185" s="14" t="str">
        <f>VLOOKUP(Todos!$A185,vlookup_table[#All],5,FALSE)</f>
        <v>S2</v>
      </c>
      <c r="R185" s="14" t="str">
        <f>VLOOKUP(Todos!$A185,vlookup_table[#All],6,FALSE)</f>
        <v>F</v>
      </c>
      <c r="S185" s="14">
        <f>VLOOKUP(Todos!$A185,vlookup_table[#All],7,FALSE)</f>
        <v>20</v>
      </c>
      <c r="T185" s="14">
        <f>ROUND((9706-Todos!$P185)/100, 0)</f>
        <v>44</v>
      </c>
      <c r="U185" s="14" t="str" cm="1">
        <f t="array" ref="U185">_xlfn.IFS(
    ISNUMBER(SEARCH("C", Q185)), "Ciudad",
    ISNUMBER(SEARCH("T", Q185)), "Pueblo",
    ISNUMBER(SEARCH("R", Q185)), "Rural",
    ISNUMBER(SEARCH("S", Q185)), "Suburbano",
    ISNUMBER(SEARCH("U", Q185)), "Urbano"
)</f>
        <v>Suburbano</v>
      </c>
      <c r="V185" s="25" t="str" cm="1">
        <f t="array" ref="V185">_xlfn.LET(
    _xlpm.txt, _xlfn.TEXTJOIN("", TRUE, IF(ISNUMBER(--MID(Todos!$H185, _xlfn.SEQUENCE(LEN(Todos!$H185)), 1)), MID(Todos!$H185, _xlfn.SEQUENCE(LEN(Todos!$H185)), 1), "")),
    IF(ISNUMBER(--RIGHT(_xlpm.txt,1)), _xlpm.txt, LEFT(_xlpm.txt, LEN(_xlpm.txt)-1))
)</f>
        <v>14106</v>
      </c>
      <c r="W185" s="14" t="str">
        <f>UPPER(LEFT(Todos!$B185,2))</f>
        <v>IL</v>
      </c>
      <c r="X185" s="15" t="str" cm="1">
        <f t="array" ref="X185">+IF(Todos!$C185 = "",MODE.MATCH(Todos!$C$2:$C$4029),Todos!$C185)</f>
        <v>F</v>
      </c>
    </row>
    <row r="186" spans="1:24" x14ac:dyDescent="0.35">
      <c r="A186" s="6">
        <v>94915</v>
      </c>
      <c r="B186" s="7" t="s">
        <v>16</v>
      </c>
      <c r="C186" s="7" t="s">
        <v>17</v>
      </c>
      <c r="D186" s="7">
        <v>1463</v>
      </c>
      <c r="E186" s="7">
        <v>117</v>
      </c>
      <c r="F186" s="7">
        <v>523</v>
      </c>
      <c r="G186" s="7">
        <v>8</v>
      </c>
      <c r="H186" s="7">
        <v>13344</v>
      </c>
      <c r="I186" s="7">
        <v>26</v>
      </c>
      <c r="J186" s="7">
        <v>60</v>
      </c>
      <c r="K186" s="7">
        <v>439</v>
      </c>
      <c r="L186" s="7">
        <v>266</v>
      </c>
      <c r="M186" s="7">
        <v>12.16666667</v>
      </c>
      <c r="N186" s="7">
        <f>VLOOKUP(Todos!$A186,vlookup_table[#All],2,FALSE)</f>
        <v>0</v>
      </c>
      <c r="O186" s="7" t="str">
        <f>VLOOKUP(Todos!$A186,vlookup_table[#All],3,FALSE)</f>
        <v>IL</v>
      </c>
      <c r="P186" s="7">
        <f>VLOOKUP(Todos!$A186,vlookup_table[#All],4,FALSE)</f>
        <v>4309</v>
      </c>
      <c r="Q186" s="9" t="str">
        <f>VLOOKUP(Todos!$A186,vlookup_table[#All],5,FALSE)</f>
        <v>U1</v>
      </c>
      <c r="R186" s="9" t="str">
        <f>VLOOKUP(Todos!$A186,vlookup_table[#All],6,FALSE)</f>
        <v>F</v>
      </c>
      <c r="S186" s="9">
        <f>VLOOKUP(Todos!$A186,vlookup_table[#All],7,FALSE)</f>
        <v>15</v>
      </c>
      <c r="T186" s="9">
        <f>ROUND((9706-Todos!$P186)/100, 0)</f>
        <v>54</v>
      </c>
      <c r="U186" s="9" t="str" cm="1">
        <f t="array" ref="U186">_xlfn.IFS(
    ISNUMBER(SEARCH("C", Q186)), "Ciudad",
    ISNUMBER(SEARCH("T", Q186)), "Pueblo",
    ISNUMBER(SEARCH("R", Q186)), "Rural",
    ISNUMBER(SEARCH("S", Q186)), "Suburbano",
    ISNUMBER(SEARCH("U", Q186)), "Urbano"
)</f>
        <v>Urbano</v>
      </c>
      <c r="V186" s="24" t="str" cm="1">
        <f t="array" ref="V186">_xlfn.LET(
    _xlpm.txt, _xlfn.TEXTJOIN("", TRUE, IF(ISNUMBER(--MID(Todos!$H186, _xlfn.SEQUENCE(LEN(Todos!$H186)), 1)), MID(Todos!$H186, _xlfn.SEQUENCE(LEN(Todos!$H186)), 1), "")),
    IF(ISNUMBER(--RIGHT(_xlpm.txt,1)), _xlpm.txt, LEFT(_xlpm.txt, LEN(_xlpm.txt)-1))
)</f>
        <v>13344</v>
      </c>
      <c r="W186" s="9" t="str">
        <f>UPPER(LEFT(Todos!$B186,2))</f>
        <v>IL</v>
      </c>
      <c r="X186" s="10" t="str" cm="1">
        <f t="array" ref="X186">+IF(Todos!$C186 = "",MODE.MATCH(Todos!$C$2:$C$4029),Todos!$C186)</f>
        <v>F</v>
      </c>
    </row>
    <row r="187" spans="1:24" x14ac:dyDescent="0.35">
      <c r="A187" s="11">
        <v>118392</v>
      </c>
      <c r="B187" s="12" t="s">
        <v>21</v>
      </c>
      <c r="C187" s="12" t="s">
        <v>14</v>
      </c>
      <c r="D187" s="12">
        <v>375</v>
      </c>
      <c r="E187" s="12">
        <v>153</v>
      </c>
      <c r="F187" s="12">
        <v>248</v>
      </c>
      <c r="G187" s="12">
        <v>0</v>
      </c>
      <c r="H187" s="12">
        <v>7798</v>
      </c>
      <c r="I187" s="12">
        <v>1</v>
      </c>
      <c r="J187" s="12">
        <v>84</v>
      </c>
      <c r="K187" s="12">
        <v>214</v>
      </c>
      <c r="L187" s="12">
        <v>206</v>
      </c>
      <c r="M187" s="12">
        <v>5.3478260869999996</v>
      </c>
      <c r="N187" s="12">
        <f>VLOOKUP(Todos!$A187,vlookup_table[#All],2,FALSE)</f>
        <v>2</v>
      </c>
      <c r="O187" s="12" t="str">
        <f>VLOOKUP(Todos!$A187,vlookup_table[#All],3,FALSE)</f>
        <v>TX</v>
      </c>
      <c r="P187" s="12">
        <f>VLOOKUP(Todos!$A187,vlookup_table[#All],4,FALSE)</f>
        <v>1701</v>
      </c>
      <c r="Q187" s="14" t="str">
        <f>VLOOKUP(Todos!$A187,vlookup_table[#All],5,FALSE)</f>
        <v>R3</v>
      </c>
      <c r="R187" s="14" t="str">
        <f>VLOOKUP(Todos!$A187,vlookup_table[#All],6,FALSE)</f>
        <v>M</v>
      </c>
      <c r="S187" s="14">
        <f>VLOOKUP(Todos!$A187,vlookup_table[#All],7,FALSE)</f>
        <v>12</v>
      </c>
      <c r="T187" s="14">
        <f>ROUND((9706-Todos!$P187)/100, 0)</f>
        <v>80</v>
      </c>
      <c r="U187" s="14" t="str" cm="1">
        <f t="array" ref="U187">_xlfn.IFS(
    ISNUMBER(SEARCH("C", Q187)), "Ciudad",
    ISNUMBER(SEARCH("T", Q187)), "Pueblo",
    ISNUMBER(SEARCH("R", Q187)), "Rural",
    ISNUMBER(SEARCH("S", Q187)), "Suburbano",
    ISNUMBER(SEARCH("U", Q187)), "Urbano"
)</f>
        <v>Rural</v>
      </c>
      <c r="V187" s="25" t="str" cm="1">
        <f t="array" ref="V187">_xlfn.LET(
    _xlpm.txt, _xlfn.TEXTJOIN("", TRUE, IF(ISNUMBER(--MID(Todos!$H187, _xlfn.SEQUENCE(LEN(Todos!$H187)), 1)), MID(Todos!$H187, _xlfn.SEQUENCE(LEN(Todos!$H187)), 1), "")),
    IF(ISNUMBER(--RIGHT(_xlpm.txt,1)), _xlpm.txt, LEFT(_xlpm.txt, LEN(_xlpm.txt)-1))
)</f>
        <v>7798</v>
      </c>
      <c r="W187" s="14" t="str">
        <f>UPPER(LEFT(Todos!$B187,2))</f>
        <v>TX</v>
      </c>
      <c r="X187" s="15" t="str" cm="1">
        <f t="array" ref="X187">+IF(Todos!$C187 = "",MODE.MATCH(Todos!$C$2:$C$4029),Todos!$C187)</f>
        <v>M</v>
      </c>
    </row>
    <row r="188" spans="1:24" x14ac:dyDescent="0.35">
      <c r="A188" s="6">
        <v>187571</v>
      </c>
      <c r="B188" s="7" t="s">
        <v>34</v>
      </c>
      <c r="C188" s="7"/>
      <c r="D188" s="7">
        <v>561</v>
      </c>
      <c r="E188" s="7">
        <v>302</v>
      </c>
      <c r="F188" s="7">
        <v>331</v>
      </c>
      <c r="G188" s="7">
        <v>1</v>
      </c>
      <c r="H188" s="7">
        <v>10873</v>
      </c>
      <c r="I188" s="7">
        <v>0</v>
      </c>
      <c r="J188" s="7">
        <v>60</v>
      </c>
      <c r="K188" s="7">
        <v>301</v>
      </c>
      <c r="L188" s="7">
        <v>323</v>
      </c>
      <c r="M188" s="7">
        <v>19.666666670000001</v>
      </c>
      <c r="N188" s="7">
        <f>VLOOKUP(Todos!$A188,vlookup_table[#All],2,FALSE)</f>
        <v>0</v>
      </c>
      <c r="O188" s="7" t="str">
        <f>VLOOKUP(Todos!$A188,vlookup_table[#All],3,FALSE)</f>
        <v>IN</v>
      </c>
      <c r="P188" s="7">
        <f>VLOOKUP(Todos!$A188,vlookup_table[#All],4,FALSE)</f>
        <v>0</v>
      </c>
      <c r="Q188" s="9" t="str">
        <f>VLOOKUP(Todos!$A188,vlookup_table[#All],5,FALSE)</f>
        <v>R2</v>
      </c>
      <c r="R188" s="9" t="str">
        <f>VLOOKUP(Todos!$A188,vlookup_table[#All],6,FALSE)</f>
        <v/>
      </c>
      <c r="S188" s="9">
        <f>VLOOKUP(Todos!$A188,vlookup_table[#All],7,FALSE)</f>
        <v>26</v>
      </c>
      <c r="T188" s="9">
        <f>ROUND((9706-Todos!$P188)/100, 0)</f>
        <v>97</v>
      </c>
      <c r="U188" s="9" t="str" cm="1">
        <f t="array" ref="U188">_xlfn.IFS(
    ISNUMBER(SEARCH("C", Q188)), "Ciudad",
    ISNUMBER(SEARCH("T", Q188)), "Pueblo",
    ISNUMBER(SEARCH("R", Q188)), "Rural",
    ISNUMBER(SEARCH("S", Q188)), "Suburbano",
    ISNUMBER(SEARCH("U", Q188)), "Urbano"
)</f>
        <v>Rural</v>
      </c>
      <c r="V188" s="24" t="str" cm="1">
        <f t="array" ref="V188">_xlfn.LET(
    _xlpm.txt, _xlfn.TEXTJOIN("", TRUE, IF(ISNUMBER(--MID(Todos!$H188, _xlfn.SEQUENCE(LEN(Todos!$H188)), 1)), MID(Todos!$H188, _xlfn.SEQUENCE(LEN(Todos!$H188)), 1), "")),
    IF(ISNUMBER(--RIGHT(_xlpm.txt,1)), _xlpm.txt, LEFT(_xlpm.txt, LEN(_xlpm.txt)-1))
)</f>
        <v>10873</v>
      </c>
      <c r="W188" s="9" t="str">
        <f>UPPER(LEFT(Todos!$B188,2))</f>
        <v>IN</v>
      </c>
      <c r="X188" s="10" t="e" cm="1">
        <f t="array" aca="1" ref="X188" ca="1">+IF(Todos!$C188 = "",MODE.MATCH(Todos!$C$2:$C$4029),Todos!$C188)</f>
        <v>#NAME?</v>
      </c>
    </row>
    <row r="189" spans="1:24" x14ac:dyDescent="0.35">
      <c r="A189" s="11">
        <v>21659</v>
      </c>
      <c r="B189" s="12" t="s">
        <v>18</v>
      </c>
      <c r="C189" s="12" t="s">
        <v>14</v>
      </c>
      <c r="D189" s="12">
        <v>502</v>
      </c>
      <c r="E189" s="12">
        <v>199</v>
      </c>
      <c r="F189" s="12">
        <v>261</v>
      </c>
      <c r="G189" s="12">
        <v>1</v>
      </c>
      <c r="H189" s="12">
        <v>8726</v>
      </c>
      <c r="I189" s="12">
        <v>0</v>
      </c>
      <c r="J189" s="12">
        <v>85</v>
      </c>
      <c r="K189" s="12">
        <v>250</v>
      </c>
      <c r="L189" s="12">
        <v>229</v>
      </c>
      <c r="M189" s="12">
        <v>7.875</v>
      </c>
      <c r="N189" s="12">
        <f>VLOOKUP(Todos!$A189,vlookup_table[#All],2,FALSE)</f>
        <v>1002</v>
      </c>
      <c r="O189" s="12" t="str">
        <f>VLOOKUP(Todos!$A189,vlookup_table[#All],3,FALSE)</f>
        <v>NC</v>
      </c>
      <c r="P189" s="12">
        <f>VLOOKUP(Todos!$A189,vlookup_table[#All],4,FALSE)</f>
        <v>5401</v>
      </c>
      <c r="Q189" s="14" t="str">
        <f>VLOOKUP(Todos!$A189,vlookup_table[#All],5,FALSE)</f>
        <v>R2</v>
      </c>
      <c r="R189" s="14" t="str">
        <f>VLOOKUP(Todos!$A189,vlookup_table[#All],6,FALSE)</f>
        <v>M</v>
      </c>
      <c r="S189" s="14">
        <f>VLOOKUP(Todos!$A189,vlookup_table[#All],7,FALSE)</f>
        <v>10</v>
      </c>
      <c r="T189" s="14">
        <f>ROUND((9706-Todos!$P189)/100, 0)</f>
        <v>43</v>
      </c>
      <c r="U189" s="14" t="str" cm="1">
        <f t="array" ref="U189">_xlfn.IFS(
    ISNUMBER(SEARCH("C", Q189)), "Ciudad",
    ISNUMBER(SEARCH("T", Q189)), "Pueblo",
    ISNUMBER(SEARCH("R", Q189)), "Rural",
    ISNUMBER(SEARCH("S", Q189)), "Suburbano",
    ISNUMBER(SEARCH("U", Q189)), "Urbano"
)</f>
        <v>Rural</v>
      </c>
      <c r="V189" s="25" t="str" cm="1">
        <f t="array" ref="V189">_xlfn.LET(
    _xlpm.txt, _xlfn.TEXTJOIN("", TRUE, IF(ISNUMBER(--MID(Todos!$H189, _xlfn.SEQUENCE(LEN(Todos!$H189)), 1)), MID(Todos!$H189, _xlfn.SEQUENCE(LEN(Todos!$H189)), 1), "")),
    IF(ISNUMBER(--RIGHT(_xlpm.txt,1)), _xlpm.txt, LEFT(_xlpm.txt, LEN(_xlpm.txt)-1))
)</f>
        <v>8726</v>
      </c>
      <c r="W189" s="14" t="str">
        <f>UPPER(LEFT(Todos!$B189,2))</f>
        <v>NC</v>
      </c>
      <c r="X189" s="15" t="str" cm="1">
        <f t="array" ref="X189">+IF(Todos!$C189 = "",MODE.MATCH(Todos!$C$2:$C$4029),Todos!$C189)</f>
        <v>M</v>
      </c>
    </row>
    <row r="190" spans="1:24" x14ac:dyDescent="0.35">
      <c r="A190" s="6">
        <v>157672</v>
      </c>
      <c r="B190" s="7" t="s">
        <v>22</v>
      </c>
      <c r="C190" s="7" t="s">
        <v>14</v>
      </c>
      <c r="D190" s="7">
        <v>4206</v>
      </c>
      <c r="E190" s="7">
        <v>789</v>
      </c>
      <c r="F190" s="7">
        <v>850</v>
      </c>
      <c r="G190" s="7">
        <v>93</v>
      </c>
      <c r="H190" s="7">
        <v>37411</v>
      </c>
      <c r="I190" s="7">
        <v>19</v>
      </c>
      <c r="J190" s="7">
        <v>36</v>
      </c>
      <c r="K190" s="7">
        <v>804</v>
      </c>
      <c r="L190" s="7">
        <v>834</v>
      </c>
      <c r="M190" s="7">
        <v>12.66666667</v>
      </c>
      <c r="N190" s="7">
        <f>VLOOKUP(Todos!$A190,vlookup_table[#All],2,FALSE)</f>
        <v>2</v>
      </c>
      <c r="O190" s="7" t="str">
        <f>VLOOKUP(Todos!$A190,vlookup_table[#All],3,FALSE)</f>
        <v>CA</v>
      </c>
      <c r="P190" s="7">
        <f>VLOOKUP(Todos!$A190,vlookup_table[#All],4,FALSE)</f>
        <v>3101</v>
      </c>
      <c r="Q190" s="9" t="str">
        <f>VLOOKUP(Todos!$A190,vlookup_table[#All],5,FALSE)</f>
        <v>C1</v>
      </c>
      <c r="R190" s="9" t="str">
        <f>VLOOKUP(Todos!$A190,vlookup_table[#All],6,FALSE)</f>
        <v>M</v>
      </c>
      <c r="S190" s="9">
        <f>VLOOKUP(Todos!$A190,vlookup_table[#All],7,FALSE)</f>
        <v>10</v>
      </c>
      <c r="T190" s="9">
        <f>ROUND((9706-Todos!$P190)/100, 0)</f>
        <v>66</v>
      </c>
      <c r="U190" s="9" t="str" cm="1">
        <f t="array" ref="U190">_xlfn.IFS(
    ISNUMBER(SEARCH("C", Q190)), "Ciudad",
    ISNUMBER(SEARCH("T", Q190)), "Pueblo",
    ISNUMBER(SEARCH("R", Q190)), "Rural",
    ISNUMBER(SEARCH("S", Q190)), "Suburbano",
    ISNUMBER(SEARCH("U", Q190)), "Urbano"
)</f>
        <v>Ciudad</v>
      </c>
      <c r="V190" s="24" t="str" cm="1">
        <f t="array" ref="V190">_xlfn.LET(
    _xlpm.txt, _xlfn.TEXTJOIN("", TRUE, IF(ISNUMBER(--MID(Todos!$H190, _xlfn.SEQUENCE(LEN(Todos!$H190)), 1)), MID(Todos!$H190, _xlfn.SEQUENCE(LEN(Todos!$H190)), 1), "")),
    IF(ISNUMBER(--RIGHT(_xlpm.txt,1)), _xlpm.txt, LEFT(_xlpm.txt, LEN(_xlpm.txt)-1))
)</f>
        <v>37411</v>
      </c>
      <c r="W190" s="9" t="str">
        <f>UPPER(LEFT(Todos!$B190,2))</f>
        <v>CA</v>
      </c>
      <c r="X190" s="10" t="str" cm="1">
        <f t="array" ref="X190">+IF(Todos!$C190 = "",MODE.MATCH(Todos!$C$2:$C$4029),Todos!$C190)</f>
        <v>M</v>
      </c>
    </row>
    <row r="191" spans="1:24" x14ac:dyDescent="0.35">
      <c r="A191" s="11">
        <v>64166</v>
      </c>
      <c r="B191" s="12" t="s">
        <v>34</v>
      </c>
      <c r="C191" s="12" t="s">
        <v>14</v>
      </c>
      <c r="D191" s="12">
        <v>800</v>
      </c>
      <c r="E191" s="12">
        <v>283</v>
      </c>
      <c r="F191" s="12">
        <v>425</v>
      </c>
      <c r="G191" s="12">
        <v>4</v>
      </c>
      <c r="H191" s="12">
        <v>15160</v>
      </c>
      <c r="I191" s="12">
        <v>7</v>
      </c>
      <c r="J191" s="12">
        <v>60</v>
      </c>
      <c r="K191" s="12">
        <v>398</v>
      </c>
      <c r="L191" s="12">
        <v>338</v>
      </c>
      <c r="M191" s="12">
        <v>16.600000000000001</v>
      </c>
      <c r="N191" s="12">
        <f>VLOOKUP(Todos!$A191,vlookup_table[#All],2,FALSE)</f>
        <v>1</v>
      </c>
      <c r="O191" s="12" t="str">
        <f>VLOOKUP(Todos!$A191,vlookup_table[#All],3,FALSE)</f>
        <v>IN</v>
      </c>
      <c r="P191" s="12">
        <f>VLOOKUP(Todos!$A191,vlookup_table[#All],4,FALSE)</f>
        <v>1701</v>
      </c>
      <c r="Q191" s="14" t="str">
        <f>VLOOKUP(Todos!$A191,vlookup_table[#All],5,FALSE)</f>
        <v>T2</v>
      </c>
      <c r="R191" s="14" t="str">
        <f>VLOOKUP(Todos!$A191,vlookup_table[#All],6,FALSE)</f>
        <v>M</v>
      </c>
      <c r="S191" s="14">
        <f>VLOOKUP(Todos!$A191,vlookup_table[#All],7,FALSE)</f>
        <v>23</v>
      </c>
      <c r="T191" s="14">
        <f>ROUND((9706-Todos!$P191)/100, 0)</f>
        <v>80</v>
      </c>
      <c r="U191" s="14" t="str" cm="1">
        <f t="array" ref="U191">_xlfn.IFS(
    ISNUMBER(SEARCH("C", Q191)), "Ciudad",
    ISNUMBER(SEARCH("T", Q191)), "Pueblo",
    ISNUMBER(SEARCH("R", Q191)), "Rural",
    ISNUMBER(SEARCH("S", Q191)), "Suburbano",
    ISNUMBER(SEARCH("U", Q191)), "Urbano"
)</f>
        <v>Pueblo</v>
      </c>
      <c r="V191" s="25" t="str" cm="1">
        <f t="array" ref="V191">_xlfn.LET(
    _xlpm.txt, _xlfn.TEXTJOIN("", TRUE, IF(ISNUMBER(--MID(Todos!$H191, _xlfn.SEQUENCE(LEN(Todos!$H191)), 1)), MID(Todos!$H191, _xlfn.SEQUENCE(LEN(Todos!$H191)), 1), "")),
    IF(ISNUMBER(--RIGHT(_xlpm.txt,1)), _xlpm.txt, LEFT(_xlpm.txt, LEN(_xlpm.txt)-1))
)</f>
        <v>15160</v>
      </c>
      <c r="W191" s="14" t="str">
        <f>UPPER(LEFT(Todos!$B191,2))</f>
        <v>IN</v>
      </c>
      <c r="X191" s="15" t="str" cm="1">
        <f t="array" ref="X191">+IF(Todos!$C191 = "",MODE.MATCH(Todos!$C$2:$C$4029),Todos!$C191)</f>
        <v>M</v>
      </c>
    </row>
    <row r="192" spans="1:24" x14ac:dyDescent="0.35">
      <c r="A192" s="6">
        <v>185304</v>
      </c>
      <c r="B192" s="7" t="s">
        <v>49</v>
      </c>
      <c r="C192" s="7" t="s">
        <v>14</v>
      </c>
      <c r="D192" s="7">
        <v>1472</v>
      </c>
      <c r="E192" s="7">
        <v>625</v>
      </c>
      <c r="F192" s="7">
        <v>732</v>
      </c>
      <c r="G192" s="7">
        <v>27</v>
      </c>
      <c r="H192" s="7">
        <v>27469</v>
      </c>
      <c r="I192" s="7">
        <v>3</v>
      </c>
      <c r="J192" s="7">
        <v>24</v>
      </c>
      <c r="K192" s="7">
        <v>653</v>
      </c>
      <c r="L192" s="7">
        <v>687</v>
      </c>
      <c r="M192" s="7">
        <v>15.21428571</v>
      </c>
      <c r="N192" s="7">
        <f>VLOOKUP(Todos!$A192,vlookup_table[#All],2,FALSE)</f>
        <v>1</v>
      </c>
      <c r="O192" s="7" t="str">
        <f>VLOOKUP(Todos!$A192,vlookup_table[#All],3,FALSE)</f>
        <v>CO</v>
      </c>
      <c r="P192" s="7">
        <f>VLOOKUP(Todos!$A192,vlookup_table[#All],4,FALSE)</f>
        <v>2505</v>
      </c>
      <c r="Q192" s="9" t="str">
        <f>VLOOKUP(Todos!$A192,vlookup_table[#All],5,FALSE)</f>
        <v>T1</v>
      </c>
      <c r="R192" s="9" t="str">
        <f>VLOOKUP(Todos!$A192,vlookup_table[#All],6,FALSE)</f>
        <v>M</v>
      </c>
      <c r="S192" s="9">
        <f>VLOOKUP(Todos!$A192,vlookup_table[#All],7,FALSE)</f>
        <v>21</v>
      </c>
      <c r="T192" s="9">
        <f>ROUND((9706-Todos!$P192)/100, 0)</f>
        <v>72</v>
      </c>
      <c r="U192" s="9" t="str" cm="1">
        <f t="array" ref="U192">_xlfn.IFS(
    ISNUMBER(SEARCH("C", Q192)), "Ciudad",
    ISNUMBER(SEARCH("T", Q192)), "Pueblo",
    ISNUMBER(SEARCH("R", Q192)), "Rural",
    ISNUMBER(SEARCH("S", Q192)), "Suburbano",
    ISNUMBER(SEARCH("U", Q192)), "Urbano"
)</f>
        <v>Pueblo</v>
      </c>
      <c r="V192" s="24" t="str" cm="1">
        <f t="array" ref="V192">_xlfn.LET(
    _xlpm.txt, _xlfn.TEXTJOIN("", TRUE, IF(ISNUMBER(--MID(Todos!$H192, _xlfn.SEQUENCE(LEN(Todos!$H192)), 1)), MID(Todos!$H192, _xlfn.SEQUENCE(LEN(Todos!$H192)), 1), "")),
    IF(ISNUMBER(--RIGHT(_xlpm.txt,1)), _xlpm.txt, LEFT(_xlpm.txt, LEN(_xlpm.txt)-1))
)</f>
        <v>27469</v>
      </c>
      <c r="W192" s="9" t="str">
        <f>UPPER(LEFT(Todos!$B192,2))</f>
        <v>CO</v>
      </c>
      <c r="X192" s="10" t="str" cm="1">
        <f t="array" ref="X192">+IF(Todos!$C192 = "",MODE.MATCH(Todos!$C$2:$C$4029),Todos!$C192)</f>
        <v>M</v>
      </c>
    </row>
    <row r="193" spans="1:24" x14ac:dyDescent="0.35">
      <c r="A193" s="11">
        <v>57963</v>
      </c>
      <c r="B193" s="12" t="s">
        <v>58</v>
      </c>
      <c r="C193" s="12" t="s">
        <v>17</v>
      </c>
      <c r="D193" s="12">
        <v>492</v>
      </c>
      <c r="E193" s="12">
        <v>332</v>
      </c>
      <c r="F193" s="12">
        <v>471</v>
      </c>
      <c r="G193" s="12">
        <v>3</v>
      </c>
      <c r="H193" s="12">
        <v>21410</v>
      </c>
      <c r="I193" s="12">
        <v>0</v>
      </c>
      <c r="J193" s="12">
        <v>71</v>
      </c>
      <c r="K193" s="12">
        <v>450</v>
      </c>
      <c r="L193" s="12">
        <v>425</v>
      </c>
      <c r="M193" s="12">
        <v>8.4375</v>
      </c>
      <c r="N193" s="12">
        <f>VLOOKUP(Todos!$A193,vlookup_table[#All],2,FALSE)</f>
        <v>28</v>
      </c>
      <c r="O193" s="12" t="str">
        <f>VLOOKUP(Todos!$A193,vlookup_table[#All],3,FALSE)</f>
        <v>KY</v>
      </c>
      <c r="P193" s="12">
        <f>VLOOKUP(Todos!$A193,vlookup_table[#All],4,FALSE)</f>
        <v>2709</v>
      </c>
      <c r="Q193" s="14" t="str">
        <f>VLOOKUP(Todos!$A193,vlookup_table[#All],5,FALSE)</f>
        <v>C2</v>
      </c>
      <c r="R193" s="14" t="str">
        <f>VLOOKUP(Todos!$A193,vlookup_table[#All],6,FALSE)</f>
        <v>F</v>
      </c>
      <c r="S193" s="14">
        <f>VLOOKUP(Todos!$A193,vlookup_table[#All],7,FALSE)</f>
        <v>10</v>
      </c>
      <c r="T193" s="14">
        <f>ROUND((9706-Todos!$P193)/100, 0)</f>
        <v>70</v>
      </c>
      <c r="U193" s="14" t="str" cm="1">
        <f t="array" ref="U193">_xlfn.IFS(
    ISNUMBER(SEARCH("C", Q193)), "Ciudad",
    ISNUMBER(SEARCH("T", Q193)), "Pueblo",
    ISNUMBER(SEARCH("R", Q193)), "Rural",
    ISNUMBER(SEARCH("S", Q193)), "Suburbano",
    ISNUMBER(SEARCH("U", Q193)), "Urbano"
)</f>
        <v>Ciudad</v>
      </c>
      <c r="V193" s="25" t="str" cm="1">
        <f t="array" ref="V193">_xlfn.LET(
    _xlpm.txt, _xlfn.TEXTJOIN("", TRUE, IF(ISNUMBER(--MID(Todos!$H193, _xlfn.SEQUENCE(LEN(Todos!$H193)), 1)), MID(Todos!$H193, _xlfn.SEQUENCE(LEN(Todos!$H193)), 1), "")),
    IF(ISNUMBER(--RIGHT(_xlpm.txt,1)), _xlpm.txt, LEFT(_xlpm.txt, LEN(_xlpm.txt)-1))
)</f>
        <v>21410</v>
      </c>
      <c r="W193" s="14" t="str">
        <f>UPPER(LEFT(Todos!$B193,2))</f>
        <v>KY</v>
      </c>
      <c r="X193" s="15" t="str" cm="1">
        <f t="array" ref="X193">+IF(Todos!$C193 = "",MODE.MATCH(Todos!$C$2:$C$4029),Todos!$C193)</f>
        <v>F</v>
      </c>
    </row>
    <row r="194" spans="1:24" x14ac:dyDescent="0.35">
      <c r="A194" s="6">
        <v>98249</v>
      </c>
      <c r="B194" s="7" t="s">
        <v>16</v>
      </c>
      <c r="C194" s="7" t="s">
        <v>17</v>
      </c>
      <c r="D194" s="7">
        <v>609</v>
      </c>
      <c r="E194" s="7">
        <v>314</v>
      </c>
      <c r="F194" s="7">
        <v>385</v>
      </c>
      <c r="G194" s="7">
        <v>1</v>
      </c>
      <c r="H194" s="7">
        <v>11360</v>
      </c>
      <c r="I194" s="7">
        <v>0</v>
      </c>
      <c r="J194" s="7">
        <v>92</v>
      </c>
      <c r="K194" s="7">
        <v>347</v>
      </c>
      <c r="L194" s="7">
        <v>349</v>
      </c>
      <c r="M194" s="7">
        <v>6.6666666670000003</v>
      </c>
      <c r="N194" s="7">
        <f>VLOOKUP(Todos!$A194,vlookup_table[#All],2,FALSE)</f>
        <v>0</v>
      </c>
      <c r="O194" s="7" t="str">
        <f>VLOOKUP(Todos!$A194,vlookup_table[#All],3,FALSE)</f>
        <v>IL</v>
      </c>
      <c r="P194" s="7">
        <f>VLOOKUP(Todos!$A194,vlookup_table[#All],4,FALSE)</f>
        <v>0</v>
      </c>
      <c r="Q194" s="9" t="str">
        <f>VLOOKUP(Todos!$A194,vlookup_table[#All],5,FALSE)</f>
        <v>R2</v>
      </c>
      <c r="R194" s="9" t="str">
        <f>VLOOKUP(Todos!$A194,vlookup_table[#All],6,FALSE)</f>
        <v>F</v>
      </c>
      <c r="S194" s="9">
        <f>VLOOKUP(Todos!$A194,vlookup_table[#All],7,FALSE)</f>
        <v>10</v>
      </c>
      <c r="T194" s="9">
        <f>ROUND((9706-Todos!$P194)/100, 0)</f>
        <v>97</v>
      </c>
      <c r="U194" s="9" t="str" cm="1">
        <f t="array" ref="U194">_xlfn.IFS(
    ISNUMBER(SEARCH("C", Q194)), "Ciudad",
    ISNUMBER(SEARCH("T", Q194)), "Pueblo",
    ISNUMBER(SEARCH("R", Q194)), "Rural",
    ISNUMBER(SEARCH("S", Q194)), "Suburbano",
    ISNUMBER(SEARCH("U", Q194)), "Urbano"
)</f>
        <v>Rural</v>
      </c>
      <c r="V194" s="24" t="str" cm="1">
        <f t="array" ref="V194">_xlfn.LET(
    _xlpm.txt, _xlfn.TEXTJOIN("", TRUE, IF(ISNUMBER(--MID(Todos!$H194, _xlfn.SEQUENCE(LEN(Todos!$H194)), 1)), MID(Todos!$H194, _xlfn.SEQUENCE(LEN(Todos!$H194)), 1), "")),
    IF(ISNUMBER(--RIGHT(_xlpm.txt,1)), _xlpm.txt, LEFT(_xlpm.txt, LEN(_xlpm.txt)-1))
)</f>
        <v>11360</v>
      </c>
      <c r="W194" s="9" t="str">
        <f>UPPER(LEFT(Todos!$B194,2))</f>
        <v>IL</v>
      </c>
      <c r="X194" s="10" t="str" cm="1">
        <f t="array" ref="X194">+IF(Todos!$C194 = "",MODE.MATCH(Todos!$C$2:$C$4029),Todos!$C194)</f>
        <v>F</v>
      </c>
    </row>
    <row r="195" spans="1:24" x14ac:dyDescent="0.35">
      <c r="A195" s="11">
        <v>153689</v>
      </c>
      <c r="B195" s="12" t="s">
        <v>22</v>
      </c>
      <c r="C195" s="12" t="s">
        <v>17</v>
      </c>
      <c r="D195" s="12">
        <v>2430</v>
      </c>
      <c r="E195" s="12">
        <v>604</v>
      </c>
      <c r="F195" s="12">
        <v>669</v>
      </c>
      <c r="G195" s="12">
        <v>85</v>
      </c>
      <c r="H195" s="12">
        <v>20529</v>
      </c>
      <c r="I195" s="12">
        <v>11</v>
      </c>
      <c r="J195" s="12">
        <v>42</v>
      </c>
      <c r="K195" s="12">
        <v>610</v>
      </c>
      <c r="L195" s="12">
        <v>659</v>
      </c>
      <c r="M195" s="12">
        <v>9.5</v>
      </c>
      <c r="N195" s="12">
        <f>VLOOKUP(Todos!$A195,vlookup_table[#All],2,FALSE)</f>
        <v>0</v>
      </c>
      <c r="O195" s="12" t="str">
        <f>VLOOKUP(Todos!$A195,vlookup_table[#All],3,FALSE)</f>
        <v>CA</v>
      </c>
      <c r="P195" s="12">
        <f>VLOOKUP(Todos!$A195,vlookup_table[#All],4,FALSE)</f>
        <v>3001</v>
      </c>
      <c r="Q195" s="14" t="str">
        <f>VLOOKUP(Todos!$A195,vlookup_table[#All],5,FALSE)</f>
        <v>S1</v>
      </c>
      <c r="R195" s="14" t="str">
        <f>VLOOKUP(Todos!$A195,vlookup_table[#All],6,FALSE)</f>
        <v>F</v>
      </c>
      <c r="S195" s="14">
        <f>VLOOKUP(Todos!$A195,vlookup_table[#All],7,FALSE)</f>
        <v>20</v>
      </c>
      <c r="T195" s="14">
        <f>ROUND((9706-Todos!$P195)/100, 0)</f>
        <v>67</v>
      </c>
      <c r="U195" s="14" t="str" cm="1">
        <f t="array" ref="U195">_xlfn.IFS(
    ISNUMBER(SEARCH("C", Q195)), "Ciudad",
    ISNUMBER(SEARCH("T", Q195)), "Pueblo",
    ISNUMBER(SEARCH("R", Q195)), "Rural",
    ISNUMBER(SEARCH("S", Q195)), "Suburbano",
    ISNUMBER(SEARCH("U", Q195)), "Urbano"
)</f>
        <v>Suburbano</v>
      </c>
      <c r="V195" s="25" t="str" cm="1">
        <f t="array" ref="V195">_xlfn.LET(
    _xlpm.txt, _xlfn.TEXTJOIN("", TRUE, IF(ISNUMBER(--MID(Todos!$H195, _xlfn.SEQUENCE(LEN(Todos!$H195)), 1)), MID(Todos!$H195, _xlfn.SEQUENCE(LEN(Todos!$H195)), 1), "")),
    IF(ISNUMBER(--RIGHT(_xlpm.txt,1)), _xlpm.txt, LEFT(_xlpm.txt, LEN(_xlpm.txt)-1))
)</f>
        <v>20529</v>
      </c>
      <c r="W195" s="14" t="str">
        <f>UPPER(LEFT(Todos!$B195,2))</f>
        <v>CA</v>
      </c>
      <c r="X195" s="15" t="str" cm="1">
        <f t="array" ref="X195">+IF(Todos!$C195 = "",MODE.MATCH(Todos!$C$2:$C$4029),Todos!$C195)</f>
        <v>F</v>
      </c>
    </row>
    <row r="196" spans="1:24" x14ac:dyDescent="0.35">
      <c r="A196" s="6">
        <v>157807</v>
      </c>
      <c r="B196" s="7" t="s">
        <v>22</v>
      </c>
      <c r="C196" s="7" t="s">
        <v>14</v>
      </c>
      <c r="D196" s="7">
        <v>2559</v>
      </c>
      <c r="E196" s="7">
        <v>581</v>
      </c>
      <c r="F196" s="7">
        <v>651</v>
      </c>
      <c r="G196" s="7">
        <v>84</v>
      </c>
      <c r="H196" s="7">
        <v>21559</v>
      </c>
      <c r="I196" s="7">
        <v>13</v>
      </c>
      <c r="J196" s="7">
        <v>51</v>
      </c>
      <c r="K196" s="7">
        <v>591</v>
      </c>
      <c r="L196" s="7">
        <v>614</v>
      </c>
      <c r="M196" s="7">
        <v>10.25</v>
      </c>
      <c r="N196" s="7">
        <f>VLOOKUP(Todos!$A196,vlookup_table[#All],2,FALSE)</f>
        <v>1</v>
      </c>
      <c r="O196" s="7" t="str">
        <f>VLOOKUP(Todos!$A196,vlookup_table[#All],3,FALSE)</f>
        <v>CA</v>
      </c>
      <c r="P196" s="7">
        <f>VLOOKUP(Todos!$A196,vlookup_table[#All],4,FALSE)</f>
        <v>2401</v>
      </c>
      <c r="Q196" s="9" t="str">
        <f>VLOOKUP(Todos!$A196,vlookup_table[#All],5,FALSE)</f>
        <v>S1</v>
      </c>
      <c r="R196" s="9" t="str">
        <f>VLOOKUP(Todos!$A196,vlookup_table[#All],6,FALSE)</f>
        <v>M</v>
      </c>
      <c r="S196" s="9">
        <f>VLOOKUP(Todos!$A196,vlookup_table[#All],7,FALSE)</f>
        <v>16</v>
      </c>
      <c r="T196" s="9">
        <f>ROUND((9706-Todos!$P196)/100, 0)</f>
        <v>73</v>
      </c>
      <c r="U196" s="9" t="str" cm="1">
        <f t="array" ref="U196">_xlfn.IFS(
    ISNUMBER(SEARCH("C", Q196)), "Ciudad",
    ISNUMBER(SEARCH("T", Q196)), "Pueblo",
    ISNUMBER(SEARCH("R", Q196)), "Rural",
    ISNUMBER(SEARCH("S", Q196)), "Suburbano",
    ISNUMBER(SEARCH("U", Q196)), "Urbano"
)</f>
        <v>Suburbano</v>
      </c>
      <c r="V196" s="24" t="str" cm="1">
        <f t="array" ref="V196">_xlfn.LET(
    _xlpm.txt, _xlfn.TEXTJOIN("", TRUE, IF(ISNUMBER(--MID(Todos!$H196, _xlfn.SEQUENCE(LEN(Todos!$H196)), 1)), MID(Todos!$H196, _xlfn.SEQUENCE(LEN(Todos!$H196)), 1), "")),
    IF(ISNUMBER(--RIGHT(_xlpm.txt,1)), _xlpm.txt, LEFT(_xlpm.txt, LEN(_xlpm.txt)-1))
)</f>
        <v>21559</v>
      </c>
      <c r="W196" s="9" t="str">
        <f>UPPER(LEFT(Todos!$B196,2))</f>
        <v>CA</v>
      </c>
      <c r="X196" s="10" t="str" cm="1">
        <f t="array" ref="X196">+IF(Todos!$C196 = "",MODE.MATCH(Todos!$C$2:$C$4029),Todos!$C196)</f>
        <v>M</v>
      </c>
    </row>
    <row r="197" spans="1:24" x14ac:dyDescent="0.35">
      <c r="A197" s="11">
        <v>41715</v>
      </c>
      <c r="B197" s="12" t="s">
        <v>13</v>
      </c>
      <c r="C197" s="12"/>
      <c r="D197" s="12">
        <v>696</v>
      </c>
      <c r="E197" s="12">
        <v>272</v>
      </c>
      <c r="F197" s="12">
        <v>427</v>
      </c>
      <c r="G197" s="12">
        <v>7</v>
      </c>
      <c r="H197" s="12">
        <v>16474</v>
      </c>
      <c r="I197" s="12">
        <v>7</v>
      </c>
      <c r="J197" s="12">
        <v>22</v>
      </c>
      <c r="K197" s="12">
        <v>357</v>
      </c>
      <c r="L197" s="12">
        <v>358</v>
      </c>
      <c r="M197" s="12">
        <v>3.3</v>
      </c>
      <c r="N197" s="12">
        <f>VLOOKUP(Todos!$A197,vlookup_table[#All],2,FALSE)</f>
        <v>0</v>
      </c>
      <c r="O197" s="12" t="str">
        <f>VLOOKUP(Todos!$A197,vlookup_table[#All],3,FALSE)</f>
        <v>FL</v>
      </c>
      <c r="P197" s="12">
        <f>VLOOKUP(Todos!$A197,vlookup_table[#All],4,FALSE)</f>
        <v>0</v>
      </c>
      <c r="Q197" s="14" t="str">
        <f>VLOOKUP(Todos!$A197,vlookup_table[#All],5,FALSE)</f>
        <v>U3</v>
      </c>
      <c r="R197" s="14" t="str">
        <f>VLOOKUP(Todos!$A197,vlookup_table[#All],6,FALSE)</f>
        <v/>
      </c>
      <c r="S197" s="14">
        <f>VLOOKUP(Todos!$A197,vlookup_table[#All],7,FALSE)</f>
        <v>3</v>
      </c>
      <c r="T197" s="14">
        <f>ROUND((9706-Todos!$P197)/100, 0)</f>
        <v>97</v>
      </c>
      <c r="U197" s="14" t="str" cm="1">
        <f t="array" ref="U197">_xlfn.IFS(
    ISNUMBER(SEARCH("C", Q197)), "Ciudad",
    ISNUMBER(SEARCH("T", Q197)), "Pueblo",
    ISNUMBER(SEARCH("R", Q197)), "Rural",
    ISNUMBER(SEARCH("S", Q197)), "Suburbano",
    ISNUMBER(SEARCH("U", Q197)), "Urbano"
)</f>
        <v>Urbano</v>
      </c>
      <c r="V197" s="25" t="str" cm="1">
        <f t="array" ref="V197">_xlfn.LET(
    _xlpm.txt, _xlfn.TEXTJOIN("", TRUE, IF(ISNUMBER(--MID(Todos!$H197, _xlfn.SEQUENCE(LEN(Todos!$H197)), 1)), MID(Todos!$H197, _xlfn.SEQUENCE(LEN(Todos!$H197)), 1), "")),
    IF(ISNUMBER(--RIGHT(_xlpm.txt,1)), _xlpm.txt, LEFT(_xlpm.txt, LEN(_xlpm.txt)-1))
)</f>
        <v>16474</v>
      </c>
      <c r="W197" s="14" t="str">
        <f>UPPER(LEFT(Todos!$B197,2))</f>
        <v>FL</v>
      </c>
      <c r="X197" s="15" t="e" cm="1">
        <f t="array" aca="1" ref="X197" ca="1">+IF(Todos!$C197 = "",MODE.MATCH(Todos!$C$2:$C$4029),Todos!$C197)</f>
        <v>#NAME?</v>
      </c>
    </row>
    <row r="198" spans="1:24" x14ac:dyDescent="0.35">
      <c r="A198" s="6">
        <v>45356</v>
      </c>
      <c r="B198" s="7" t="s">
        <v>13</v>
      </c>
      <c r="C198" s="7" t="s">
        <v>14</v>
      </c>
      <c r="D198" s="7">
        <v>762</v>
      </c>
      <c r="E198" s="7">
        <v>254</v>
      </c>
      <c r="F198" s="7">
        <v>411</v>
      </c>
      <c r="G198" s="7">
        <v>7</v>
      </c>
      <c r="H198" s="7">
        <v>17458</v>
      </c>
      <c r="I198" s="7">
        <v>7</v>
      </c>
      <c r="J198" s="7">
        <v>13</v>
      </c>
      <c r="K198" s="7">
        <v>355</v>
      </c>
      <c r="L198" s="7">
        <v>327</v>
      </c>
      <c r="M198" s="7">
        <v>6.6086956519999998</v>
      </c>
      <c r="N198" s="7">
        <f>VLOOKUP(Todos!$A198,vlookup_table[#All],2,FALSE)</f>
        <v>1</v>
      </c>
      <c r="O198" s="7" t="str">
        <f>VLOOKUP(Todos!$A198,vlookup_table[#All],3,FALSE)</f>
        <v>FL</v>
      </c>
      <c r="P198" s="7">
        <f>VLOOKUP(Todos!$A198,vlookup_table[#All],4,FALSE)</f>
        <v>2006</v>
      </c>
      <c r="Q198" s="9" t="str">
        <f>VLOOKUP(Todos!$A198,vlookup_table[#All],5,FALSE)</f>
        <v>U2</v>
      </c>
      <c r="R198" s="9" t="str">
        <f>VLOOKUP(Todos!$A198,vlookup_table[#All],6,FALSE)</f>
        <v>M</v>
      </c>
      <c r="S198" s="9">
        <f>VLOOKUP(Todos!$A198,vlookup_table[#All],7,FALSE)</f>
        <v>8</v>
      </c>
      <c r="T198" s="9">
        <f>ROUND((9706-Todos!$P198)/100, 0)</f>
        <v>77</v>
      </c>
      <c r="U198" s="9" t="str" cm="1">
        <f t="array" ref="U198">_xlfn.IFS(
    ISNUMBER(SEARCH("C", Q198)), "Ciudad",
    ISNUMBER(SEARCH("T", Q198)), "Pueblo",
    ISNUMBER(SEARCH("R", Q198)), "Rural",
    ISNUMBER(SEARCH("S", Q198)), "Suburbano",
    ISNUMBER(SEARCH("U", Q198)), "Urbano"
)</f>
        <v>Urbano</v>
      </c>
      <c r="V198" s="24" t="str" cm="1">
        <f t="array" ref="V198">_xlfn.LET(
    _xlpm.txt, _xlfn.TEXTJOIN("", TRUE, IF(ISNUMBER(--MID(Todos!$H198, _xlfn.SEQUENCE(LEN(Todos!$H198)), 1)), MID(Todos!$H198, _xlfn.SEQUENCE(LEN(Todos!$H198)), 1), "")),
    IF(ISNUMBER(--RIGHT(_xlpm.txt,1)), _xlpm.txt, LEFT(_xlpm.txt, LEN(_xlpm.txt)-1))
)</f>
        <v>17458</v>
      </c>
      <c r="W198" s="9" t="str">
        <f>UPPER(LEFT(Todos!$B198,2))</f>
        <v>FL</v>
      </c>
      <c r="X198" s="10" t="str" cm="1">
        <f t="array" ref="X198">+IF(Todos!$C198 = "",MODE.MATCH(Todos!$C$2:$C$4029),Todos!$C198)</f>
        <v>M</v>
      </c>
    </row>
    <row r="199" spans="1:24" x14ac:dyDescent="0.35">
      <c r="A199" s="11">
        <v>163506</v>
      </c>
      <c r="B199" s="12" t="s">
        <v>22</v>
      </c>
      <c r="C199" s="12" t="s">
        <v>17</v>
      </c>
      <c r="D199" s="12">
        <v>3556</v>
      </c>
      <c r="E199" s="12">
        <v>735</v>
      </c>
      <c r="F199" s="12">
        <v>805</v>
      </c>
      <c r="G199" s="12">
        <v>98</v>
      </c>
      <c r="H199" s="12">
        <v>34382</v>
      </c>
      <c r="I199" s="12">
        <v>9</v>
      </c>
      <c r="J199" s="12">
        <v>55</v>
      </c>
      <c r="K199" s="12">
        <v>701</v>
      </c>
      <c r="L199" s="12">
        <v>838</v>
      </c>
      <c r="M199" s="12">
        <v>15.85714286</v>
      </c>
      <c r="N199" s="12">
        <f>VLOOKUP(Todos!$A199,vlookup_table[#All],2,FALSE)</f>
        <v>0</v>
      </c>
      <c r="O199" s="12" t="str">
        <f>VLOOKUP(Todos!$A199,vlookup_table[#All],3,FALSE)</f>
        <v>CA</v>
      </c>
      <c r="P199" s="12">
        <f>VLOOKUP(Todos!$A199,vlookup_table[#All],4,FALSE)</f>
        <v>0</v>
      </c>
      <c r="Q199" s="14" t="str">
        <f>VLOOKUP(Todos!$A199,vlookup_table[#All],5,FALSE)</f>
        <v>U1</v>
      </c>
      <c r="R199" s="14" t="str">
        <f>VLOOKUP(Todos!$A199,vlookup_table[#All],6,FALSE)</f>
        <v>F</v>
      </c>
      <c r="S199" s="14">
        <f>VLOOKUP(Todos!$A199,vlookup_table[#All],7,FALSE)</f>
        <v>15</v>
      </c>
      <c r="T199" s="14">
        <f>ROUND((9706-Todos!$P199)/100, 0)</f>
        <v>97</v>
      </c>
      <c r="U199" s="14" t="str" cm="1">
        <f t="array" ref="U199">_xlfn.IFS(
    ISNUMBER(SEARCH("C", Q199)), "Ciudad",
    ISNUMBER(SEARCH("T", Q199)), "Pueblo",
    ISNUMBER(SEARCH("R", Q199)), "Rural",
    ISNUMBER(SEARCH("S", Q199)), "Suburbano",
    ISNUMBER(SEARCH("U", Q199)), "Urbano"
)</f>
        <v>Urbano</v>
      </c>
      <c r="V199" s="25" t="str" cm="1">
        <f t="array" ref="V199">_xlfn.LET(
    _xlpm.txt, _xlfn.TEXTJOIN("", TRUE, IF(ISNUMBER(--MID(Todos!$H199, _xlfn.SEQUENCE(LEN(Todos!$H199)), 1)), MID(Todos!$H199, _xlfn.SEQUENCE(LEN(Todos!$H199)), 1), "")),
    IF(ISNUMBER(--RIGHT(_xlpm.txt,1)), _xlpm.txt, LEFT(_xlpm.txt, LEN(_xlpm.txt)-1))
)</f>
        <v>34382</v>
      </c>
      <c r="W199" s="14" t="str">
        <f>UPPER(LEFT(Todos!$B199,2))</f>
        <v>CA</v>
      </c>
      <c r="X199" s="15" t="str" cm="1">
        <f t="array" ref="X199">+IF(Todos!$C199 = "",MODE.MATCH(Todos!$C$2:$C$4029),Todos!$C199)</f>
        <v>F</v>
      </c>
    </row>
    <row r="200" spans="1:24" x14ac:dyDescent="0.35">
      <c r="A200" s="6">
        <v>107727</v>
      </c>
      <c r="B200" s="7" t="s">
        <v>60</v>
      </c>
      <c r="C200" s="7" t="s">
        <v>17</v>
      </c>
      <c r="D200" s="7">
        <v>441</v>
      </c>
      <c r="E200" s="7">
        <v>260</v>
      </c>
      <c r="F200" s="7">
        <v>353</v>
      </c>
      <c r="G200" s="7">
        <v>0</v>
      </c>
      <c r="H200" s="7">
        <v>12452</v>
      </c>
      <c r="I200" s="7">
        <v>1</v>
      </c>
      <c r="J200" s="7">
        <v>75</v>
      </c>
      <c r="K200" s="7">
        <v>321</v>
      </c>
      <c r="L200" s="7">
        <v>300</v>
      </c>
      <c r="M200" s="7">
        <v>5.2790697670000002</v>
      </c>
      <c r="N200" s="7">
        <f>VLOOKUP(Todos!$A200,vlookup_table[#All],2,FALSE)</f>
        <v>0</v>
      </c>
      <c r="O200" s="7" t="str">
        <f>VLOOKUP(Todos!$A200,vlookup_table[#All],3,FALSE)</f>
        <v>NE</v>
      </c>
      <c r="P200" s="7">
        <f>VLOOKUP(Todos!$A200,vlookup_table[#All],4,FALSE)</f>
        <v>4007</v>
      </c>
      <c r="Q200" s="9" t="str">
        <f>VLOOKUP(Todos!$A200,vlookup_table[#All],5,FALSE)</f>
        <v>T2</v>
      </c>
      <c r="R200" s="9" t="str">
        <f>VLOOKUP(Todos!$A200,vlookup_table[#All],6,FALSE)</f>
        <v>F</v>
      </c>
      <c r="S200" s="9">
        <f>VLOOKUP(Todos!$A200,vlookup_table[#All],7,FALSE)</f>
        <v>7</v>
      </c>
      <c r="T200" s="9">
        <f>ROUND((9706-Todos!$P200)/100, 0)</f>
        <v>57</v>
      </c>
      <c r="U200" s="9" t="str" cm="1">
        <f t="array" ref="U200">_xlfn.IFS(
    ISNUMBER(SEARCH("C", Q200)), "Ciudad",
    ISNUMBER(SEARCH("T", Q200)), "Pueblo",
    ISNUMBER(SEARCH("R", Q200)), "Rural",
    ISNUMBER(SEARCH("S", Q200)), "Suburbano",
    ISNUMBER(SEARCH("U", Q200)), "Urbano"
)</f>
        <v>Pueblo</v>
      </c>
      <c r="V200" s="24" t="str" cm="1">
        <f t="array" ref="V200">_xlfn.LET(
    _xlpm.txt, _xlfn.TEXTJOIN("", TRUE, IF(ISNUMBER(--MID(Todos!$H200, _xlfn.SEQUENCE(LEN(Todos!$H200)), 1)), MID(Todos!$H200, _xlfn.SEQUENCE(LEN(Todos!$H200)), 1), "")),
    IF(ISNUMBER(--RIGHT(_xlpm.txt,1)), _xlpm.txt, LEFT(_xlpm.txt, LEN(_xlpm.txt)-1))
)</f>
        <v>12452</v>
      </c>
      <c r="W200" s="9" t="str">
        <f>UPPER(LEFT(Todos!$B200,2))</f>
        <v>NE</v>
      </c>
      <c r="X200" s="10" t="str" cm="1">
        <f t="array" ref="X200">+IF(Todos!$C200 = "",MODE.MATCH(Todos!$C$2:$C$4029),Todos!$C200)</f>
        <v>F</v>
      </c>
    </row>
    <row r="201" spans="1:24" x14ac:dyDescent="0.35">
      <c r="A201" s="11">
        <v>64212</v>
      </c>
      <c r="B201" s="12" t="s">
        <v>34</v>
      </c>
      <c r="C201" s="12" t="s">
        <v>17</v>
      </c>
      <c r="D201" s="12">
        <v>502</v>
      </c>
      <c r="E201" s="12">
        <v>319</v>
      </c>
      <c r="F201" s="12">
        <v>388</v>
      </c>
      <c r="G201" s="12">
        <v>0</v>
      </c>
      <c r="H201" s="12">
        <v>12989</v>
      </c>
      <c r="I201" s="12">
        <v>1</v>
      </c>
      <c r="J201" s="12">
        <v>80</v>
      </c>
      <c r="K201" s="12">
        <v>363</v>
      </c>
      <c r="L201" s="12">
        <v>341</v>
      </c>
      <c r="M201" s="12">
        <v>15.66666667</v>
      </c>
      <c r="N201" s="12">
        <f>VLOOKUP(Todos!$A201,vlookup_table[#All],2,FALSE)</f>
        <v>0</v>
      </c>
      <c r="O201" s="12" t="str">
        <f>VLOOKUP(Todos!$A201,vlookup_table[#All],3,FALSE)</f>
        <v>IN</v>
      </c>
      <c r="P201" s="12">
        <f>VLOOKUP(Todos!$A201,vlookup_table[#All],4,FALSE)</f>
        <v>2601</v>
      </c>
      <c r="Q201" s="14" t="str">
        <f>VLOOKUP(Todos!$A201,vlookup_table[#All],5,FALSE)</f>
        <v>C2</v>
      </c>
      <c r="R201" s="14" t="str">
        <f>VLOOKUP(Todos!$A201,vlookup_table[#All],6,FALSE)</f>
        <v>F</v>
      </c>
      <c r="S201" s="14">
        <f>VLOOKUP(Todos!$A201,vlookup_table[#All],7,FALSE)</f>
        <v>20</v>
      </c>
      <c r="T201" s="14">
        <f>ROUND((9706-Todos!$P201)/100, 0)</f>
        <v>71</v>
      </c>
      <c r="U201" s="14" t="str" cm="1">
        <f t="array" ref="U201">_xlfn.IFS(
    ISNUMBER(SEARCH("C", Q201)), "Ciudad",
    ISNUMBER(SEARCH("T", Q201)), "Pueblo",
    ISNUMBER(SEARCH("R", Q201)), "Rural",
    ISNUMBER(SEARCH("S", Q201)), "Suburbano",
    ISNUMBER(SEARCH("U", Q201)), "Urbano"
)</f>
        <v>Ciudad</v>
      </c>
      <c r="V201" s="25" t="str" cm="1">
        <f t="array" ref="V201">_xlfn.LET(
    _xlpm.txt, _xlfn.TEXTJOIN("", TRUE, IF(ISNUMBER(--MID(Todos!$H201, _xlfn.SEQUENCE(LEN(Todos!$H201)), 1)), MID(Todos!$H201, _xlfn.SEQUENCE(LEN(Todos!$H201)), 1), "")),
    IF(ISNUMBER(--RIGHT(_xlpm.txt,1)), _xlpm.txt, LEFT(_xlpm.txt, LEN(_xlpm.txt)-1))
)</f>
        <v>12989</v>
      </c>
      <c r="W201" s="14" t="str">
        <f>UPPER(LEFT(Todos!$B201,2))</f>
        <v>IN</v>
      </c>
      <c r="X201" s="15" t="str" cm="1">
        <f t="array" ref="X201">+IF(Todos!$C201 = "",MODE.MATCH(Todos!$C$2:$C$4029),Todos!$C201)</f>
        <v>F</v>
      </c>
    </row>
    <row r="202" spans="1:24" x14ac:dyDescent="0.35">
      <c r="A202" s="6">
        <v>60252</v>
      </c>
      <c r="B202" s="7" t="s">
        <v>34</v>
      </c>
      <c r="C202" s="7" t="s">
        <v>14</v>
      </c>
      <c r="D202" s="7">
        <v>673</v>
      </c>
      <c r="E202" s="7">
        <v>284</v>
      </c>
      <c r="F202" s="7">
        <v>373</v>
      </c>
      <c r="G202" s="7">
        <v>0</v>
      </c>
      <c r="H202" s="7">
        <v>15149</v>
      </c>
      <c r="I202" s="7">
        <v>1</v>
      </c>
      <c r="J202" s="7">
        <v>67</v>
      </c>
      <c r="K202" s="7">
        <v>330</v>
      </c>
      <c r="L202" s="7">
        <v>335</v>
      </c>
      <c r="M202" s="7">
        <v>13.45454546</v>
      </c>
      <c r="N202" s="7">
        <f>VLOOKUP(Todos!$A202,vlookup_table[#All],2,FALSE)</f>
        <v>1</v>
      </c>
      <c r="O202" s="7" t="str">
        <f>VLOOKUP(Todos!$A202,vlookup_table[#All],3,FALSE)</f>
        <v>IN</v>
      </c>
      <c r="P202" s="7">
        <f>VLOOKUP(Todos!$A202,vlookup_table[#All],4,FALSE)</f>
        <v>0</v>
      </c>
      <c r="Q202" s="9" t="str">
        <f>VLOOKUP(Todos!$A202,vlookup_table[#All],5,FALSE)</f>
        <v>S2</v>
      </c>
      <c r="R202" s="9" t="str">
        <f>VLOOKUP(Todos!$A202,vlookup_table[#All],6,FALSE)</f>
        <v>M</v>
      </c>
      <c r="S202" s="9">
        <f>VLOOKUP(Todos!$A202,vlookup_table[#All],7,FALSE)</f>
        <v>15</v>
      </c>
      <c r="T202" s="9">
        <f>ROUND((9706-Todos!$P202)/100, 0)</f>
        <v>97</v>
      </c>
      <c r="U202" s="9" t="str" cm="1">
        <f t="array" ref="U202">_xlfn.IFS(
    ISNUMBER(SEARCH("C", Q202)), "Ciudad",
    ISNUMBER(SEARCH("T", Q202)), "Pueblo",
    ISNUMBER(SEARCH("R", Q202)), "Rural",
    ISNUMBER(SEARCH("S", Q202)), "Suburbano",
    ISNUMBER(SEARCH("U", Q202)), "Urbano"
)</f>
        <v>Suburbano</v>
      </c>
      <c r="V202" s="24" t="str" cm="1">
        <f t="array" ref="V202">_xlfn.LET(
    _xlpm.txt, _xlfn.TEXTJOIN("", TRUE, IF(ISNUMBER(--MID(Todos!$H202, _xlfn.SEQUENCE(LEN(Todos!$H202)), 1)), MID(Todos!$H202, _xlfn.SEQUENCE(LEN(Todos!$H202)), 1), "")),
    IF(ISNUMBER(--RIGHT(_xlpm.txt,1)), _xlpm.txt, LEFT(_xlpm.txt, LEN(_xlpm.txt)-1))
)</f>
        <v>15149</v>
      </c>
      <c r="W202" s="9" t="str">
        <f>UPPER(LEFT(Todos!$B202,2))</f>
        <v>IN</v>
      </c>
      <c r="X202" s="10" t="str" cm="1">
        <f t="array" ref="X202">+IF(Todos!$C202 = "",MODE.MATCH(Todos!$C$2:$C$4029),Todos!$C202)</f>
        <v>M</v>
      </c>
    </row>
    <row r="203" spans="1:24" x14ac:dyDescent="0.35">
      <c r="A203" s="11">
        <v>45101</v>
      </c>
      <c r="B203" s="12" t="s">
        <v>13</v>
      </c>
      <c r="C203" s="12" t="s">
        <v>17</v>
      </c>
      <c r="D203" s="12">
        <v>1173</v>
      </c>
      <c r="E203" s="12">
        <v>322</v>
      </c>
      <c r="F203" s="12">
        <v>494</v>
      </c>
      <c r="G203" s="12">
        <v>5</v>
      </c>
      <c r="H203" s="12">
        <v>18738</v>
      </c>
      <c r="I203" s="12">
        <v>7</v>
      </c>
      <c r="J203" s="12">
        <v>14</v>
      </c>
      <c r="K203" s="12">
        <v>424</v>
      </c>
      <c r="L203" s="12">
        <v>407</v>
      </c>
      <c r="M203" s="12">
        <v>4.125</v>
      </c>
      <c r="N203" s="12">
        <f>VLOOKUP(Todos!$A203,vlookup_table[#All],2,FALSE)</f>
        <v>2</v>
      </c>
      <c r="O203" s="12" t="str">
        <f>VLOOKUP(Todos!$A203,vlookup_table[#All],3,FALSE)</f>
        <v>FL</v>
      </c>
      <c r="P203" s="12">
        <f>VLOOKUP(Todos!$A203,vlookup_table[#All],4,FALSE)</f>
        <v>0</v>
      </c>
      <c r="Q203" s="14" t="str">
        <f>VLOOKUP(Todos!$A203,vlookup_table[#All],5,FALSE)</f>
        <v>C1</v>
      </c>
      <c r="R203" s="14" t="str">
        <f>VLOOKUP(Todos!$A203,vlookup_table[#All],6,FALSE)</f>
        <v>F</v>
      </c>
      <c r="S203" s="14">
        <f>VLOOKUP(Todos!$A203,vlookup_table[#All],7,FALSE)</f>
        <v>3</v>
      </c>
      <c r="T203" s="14">
        <f>ROUND((9706-Todos!$P203)/100, 0)</f>
        <v>97</v>
      </c>
      <c r="U203" s="14" t="str" cm="1">
        <f t="array" ref="U203">_xlfn.IFS(
    ISNUMBER(SEARCH("C", Q203)), "Ciudad",
    ISNUMBER(SEARCH("T", Q203)), "Pueblo",
    ISNUMBER(SEARCH("R", Q203)), "Rural",
    ISNUMBER(SEARCH("S", Q203)), "Suburbano",
    ISNUMBER(SEARCH("U", Q203)), "Urbano"
)</f>
        <v>Ciudad</v>
      </c>
      <c r="V203" s="25" t="str" cm="1">
        <f t="array" ref="V203">_xlfn.LET(
    _xlpm.txt, _xlfn.TEXTJOIN("", TRUE, IF(ISNUMBER(--MID(Todos!$H203, _xlfn.SEQUENCE(LEN(Todos!$H203)), 1)), MID(Todos!$H203, _xlfn.SEQUENCE(LEN(Todos!$H203)), 1), "")),
    IF(ISNUMBER(--RIGHT(_xlpm.txt,1)), _xlpm.txt, LEFT(_xlpm.txt, LEN(_xlpm.txt)-1))
)</f>
        <v>18738</v>
      </c>
      <c r="W203" s="14" t="str">
        <f>UPPER(LEFT(Todos!$B203,2))</f>
        <v>FL</v>
      </c>
      <c r="X203" s="15" t="str" cm="1">
        <f t="array" ref="X203">+IF(Todos!$C203 = "",MODE.MATCH(Todos!$C$2:$C$4029),Todos!$C203)</f>
        <v>F</v>
      </c>
    </row>
    <row r="204" spans="1:24" x14ac:dyDescent="0.35">
      <c r="A204" s="6">
        <v>36528</v>
      </c>
      <c r="B204" s="7" t="s">
        <v>13</v>
      </c>
      <c r="C204" s="7" t="s">
        <v>17</v>
      </c>
      <c r="D204" s="7">
        <v>934</v>
      </c>
      <c r="E204" s="7">
        <v>323</v>
      </c>
      <c r="F204" s="7">
        <v>400</v>
      </c>
      <c r="G204" s="7">
        <v>1</v>
      </c>
      <c r="H204" s="7">
        <v>9980</v>
      </c>
      <c r="I204" s="7">
        <v>73</v>
      </c>
      <c r="J204" s="7">
        <v>17</v>
      </c>
      <c r="K204" s="7">
        <v>373</v>
      </c>
      <c r="L204" s="7">
        <v>376</v>
      </c>
      <c r="M204" s="7">
        <v>25</v>
      </c>
      <c r="N204" s="7">
        <f>VLOOKUP(Todos!$A204,vlookup_table[#All],2,FALSE)</f>
        <v>0</v>
      </c>
      <c r="O204" s="7" t="str">
        <f>VLOOKUP(Todos!$A204,vlookup_table[#All],3,FALSE)</f>
        <v>FL</v>
      </c>
      <c r="P204" s="7">
        <f>VLOOKUP(Todos!$A204,vlookup_table[#All],4,FALSE)</f>
        <v>2303</v>
      </c>
      <c r="Q204" s="9" t="str">
        <f>VLOOKUP(Todos!$A204,vlookup_table[#All],5,FALSE)</f>
        <v>S2</v>
      </c>
      <c r="R204" s="9" t="str">
        <f>VLOOKUP(Todos!$A204,vlookup_table[#All],6,FALSE)</f>
        <v>F</v>
      </c>
      <c r="S204" s="9">
        <f>VLOOKUP(Todos!$A204,vlookup_table[#All],7,FALSE)</f>
        <v>25</v>
      </c>
      <c r="T204" s="9">
        <f>ROUND((9706-Todos!$P204)/100, 0)</f>
        <v>74</v>
      </c>
      <c r="U204" s="9" t="str" cm="1">
        <f t="array" ref="U204">_xlfn.IFS(
    ISNUMBER(SEARCH("C", Q204)), "Ciudad",
    ISNUMBER(SEARCH("T", Q204)), "Pueblo",
    ISNUMBER(SEARCH("R", Q204)), "Rural",
    ISNUMBER(SEARCH("S", Q204)), "Suburbano",
    ISNUMBER(SEARCH("U", Q204)), "Urbano"
)</f>
        <v>Suburbano</v>
      </c>
      <c r="V204" s="24" t="str" cm="1">
        <f t="array" ref="V204">_xlfn.LET(
    _xlpm.txt, _xlfn.TEXTJOIN("", TRUE, IF(ISNUMBER(--MID(Todos!$H204, _xlfn.SEQUENCE(LEN(Todos!$H204)), 1)), MID(Todos!$H204, _xlfn.SEQUENCE(LEN(Todos!$H204)), 1), "")),
    IF(ISNUMBER(--RIGHT(_xlpm.txt,1)), _xlpm.txt, LEFT(_xlpm.txt, LEN(_xlpm.txt)-1))
)</f>
        <v>9980</v>
      </c>
      <c r="W204" s="9" t="str">
        <f>UPPER(LEFT(Todos!$B204,2))</f>
        <v>FL</v>
      </c>
      <c r="X204" s="10" t="str" cm="1">
        <f t="array" ref="X204">+IF(Todos!$C204 = "",MODE.MATCH(Todos!$C$2:$C$4029),Todos!$C204)</f>
        <v>F</v>
      </c>
    </row>
    <row r="205" spans="1:24" x14ac:dyDescent="0.35">
      <c r="A205" s="11">
        <v>38820</v>
      </c>
      <c r="B205" s="12" t="s">
        <v>13</v>
      </c>
      <c r="C205" s="12" t="s">
        <v>14</v>
      </c>
      <c r="D205" s="12">
        <v>1332</v>
      </c>
      <c r="E205" s="12">
        <v>357</v>
      </c>
      <c r="F205" s="12">
        <v>497</v>
      </c>
      <c r="G205" s="12">
        <v>2</v>
      </c>
      <c r="H205" s="12">
        <v>21444</v>
      </c>
      <c r="I205" s="12">
        <v>14</v>
      </c>
      <c r="J205" s="12">
        <v>15</v>
      </c>
      <c r="K205" s="12">
        <v>411</v>
      </c>
      <c r="L205" s="12">
        <v>422</v>
      </c>
      <c r="M205" s="12">
        <v>9.576923077</v>
      </c>
      <c r="N205" s="12">
        <f>VLOOKUP(Todos!$A205,vlookup_table[#All],2,FALSE)</f>
        <v>2</v>
      </c>
      <c r="O205" s="12" t="str">
        <f>VLOOKUP(Todos!$A205,vlookup_table[#All],3,FALSE)</f>
        <v>FL</v>
      </c>
      <c r="P205" s="12">
        <f>VLOOKUP(Todos!$A205,vlookup_table[#All],4,FALSE)</f>
        <v>1306</v>
      </c>
      <c r="Q205" s="14" t="str">
        <f>VLOOKUP(Todos!$A205,vlookup_table[#All],5,FALSE)</f>
        <v>C1</v>
      </c>
      <c r="R205" s="14" t="str">
        <f>VLOOKUP(Todos!$A205,vlookup_table[#All],6,FALSE)</f>
        <v>M</v>
      </c>
      <c r="S205" s="14">
        <f>VLOOKUP(Todos!$A205,vlookup_table[#All],7,FALSE)</f>
        <v>20</v>
      </c>
      <c r="T205" s="14">
        <f>ROUND((9706-Todos!$P205)/100, 0)</f>
        <v>84</v>
      </c>
      <c r="U205" s="14" t="str" cm="1">
        <f t="array" ref="U205">_xlfn.IFS(
    ISNUMBER(SEARCH("C", Q205)), "Ciudad",
    ISNUMBER(SEARCH("T", Q205)), "Pueblo",
    ISNUMBER(SEARCH("R", Q205)), "Rural",
    ISNUMBER(SEARCH("S", Q205)), "Suburbano",
    ISNUMBER(SEARCH("U", Q205)), "Urbano"
)</f>
        <v>Ciudad</v>
      </c>
      <c r="V205" s="25" t="str" cm="1">
        <f t="array" ref="V205">_xlfn.LET(
    _xlpm.txt, _xlfn.TEXTJOIN("", TRUE, IF(ISNUMBER(--MID(Todos!$H205, _xlfn.SEQUENCE(LEN(Todos!$H205)), 1)), MID(Todos!$H205, _xlfn.SEQUENCE(LEN(Todos!$H205)), 1), "")),
    IF(ISNUMBER(--RIGHT(_xlpm.txt,1)), _xlpm.txt, LEFT(_xlpm.txt, LEN(_xlpm.txt)-1))
)</f>
        <v>21444</v>
      </c>
      <c r="W205" s="14" t="str">
        <f>UPPER(LEFT(Todos!$B205,2))</f>
        <v>FL</v>
      </c>
      <c r="X205" s="15" t="str" cm="1">
        <f t="array" ref="X205">+IF(Todos!$C205 = "",MODE.MATCH(Todos!$C$2:$C$4029),Todos!$C205)</f>
        <v>M</v>
      </c>
    </row>
    <row r="206" spans="1:24" x14ac:dyDescent="0.35">
      <c r="A206" s="6">
        <v>133906</v>
      </c>
      <c r="B206" s="7" t="s">
        <v>42</v>
      </c>
      <c r="C206" s="7" t="s">
        <v>17</v>
      </c>
      <c r="D206" s="7">
        <v>451</v>
      </c>
      <c r="E206" s="7">
        <v>225</v>
      </c>
      <c r="F206" s="7">
        <v>294</v>
      </c>
      <c r="G206" s="7">
        <v>1</v>
      </c>
      <c r="H206" s="7">
        <v>10244</v>
      </c>
      <c r="I206" s="7">
        <v>1</v>
      </c>
      <c r="J206" s="7">
        <v>43</v>
      </c>
      <c r="K206" s="7">
        <v>261</v>
      </c>
      <c r="L206" s="7">
        <v>262</v>
      </c>
      <c r="M206" s="7">
        <v>15</v>
      </c>
      <c r="N206" s="7">
        <f>VLOOKUP(Todos!$A206,vlookup_table[#All],2,FALSE)</f>
        <v>0</v>
      </c>
      <c r="O206" s="7" t="str">
        <f>VLOOKUP(Todos!$A206,vlookup_table[#All],3,FALSE)</f>
        <v>ID</v>
      </c>
      <c r="P206" s="7">
        <f>VLOOKUP(Todos!$A206,vlookup_table[#All],4,FALSE)</f>
        <v>0</v>
      </c>
      <c r="Q206" s="9" t="str">
        <f>VLOOKUP(Todos!$A206,vlookup_table[#All],5,FALSE)</f>
        <v>R2</v>
      </c>
      <c r="R206" s="9" t="str">
        <f>VLOOKUP(Todos!$A206,vlookup_table[#All],6,FALSE)</f>
        <v>F</v>
      </c>
      <c r="S206" s="9">
        <f>VLOOKUP(Todos!$A206,vlookup_table[#All],7,FALSE)</f>
        <v>10</v>
      </c>
      <c r="T206" s="9">
        <f>ROUND((9706-Todos!$P206)/100, 0)</f>
        <v>97</v>
      </c>
      <c r="U206" s="9" t="str" cm="1">
        <f t="array" ref="U206">_xlfn.IFS(
    ISNUMBER(SEARCH("C", Q206)), "Ciudad",
    ISNUMBER(SEARCH("T", Q206)), "Pueblo",
    ISNUMBER(SEARCH("R", Q206)), "Rural",
    ISNUMBER(SEARCH("S", Q206)), "Suburbano",
    ISNUMBER(SEARCH("U", Q206)), "Urbano"
)</f>
        <v>Rural</v>
      </c>
      <c r="V206" s="24" t="str" cm="1">
        <f t="array" ref="V206">_xlfn.LET(
    _xlpm.txt, _xlfn.TEXTJOIN("", TRUE, IF(ISNUMBER(--MID(Todos!$H206, _xlfn.SEQUENCE(LEN(Todos!$H206)), 1)), MID(Todos!$H206, _xlfn.SEQUENCE(LEN(Todos!$H206)), 1), "")),
    IF(ISNUMBER(--RIGHT(_xlpm.txt,1)), _xlpm.txt, LEFT(_xlpm.txt, LEN(_xlpm.txt)-1))
)</f>
        <v>10244</v>
      </c>
      <c r="W206" s="9" t="str">
        <f>UPPER(LEFT(Todos!$B206,2))</f>
        <v>ID</v>
      </c>
      <c r="X206" s="10" t="str" cm="1">
        <f t="array" ref="X206">+IF(Todos!$C206 = "",MODE.MATCH(Todos!$C$2:$C$4029),Todos!$C206)</f>
        <v>F</v>
      </c>
    </row>
    <row r="207" spans="1:24" x14ac:dyDescent="0.35">
      <c r="A207" s="11">
        <v>12226</v>
      </c>
      <c r="B207" s="12" t="s">
        <v>49</v>
      </c>
      <c r="C207" s="12" t="s">
        <v>17</v>
      </c>
      <c r="D207" s="12">
        <v>649</v>
      </c>
      <c r="E207" s="12">
        <v>238</v>
      </c>
      <c r="F207" s="12">
        <v>302</v>
      </c>
      <c r="G207" s="12">
        <v>0</v>
      </c>
      <c r="H207" s="12">
        <v>10417</v>
      </c>
      <c r="I207" s="12">
        <v>7</v>
      </c>
      <c r="J207" s="12">
        <v>60</v>
      </c>
      <c r="K207" s="12">
        <v>273</v>
      </c>
      <c r="L207" s="12">
        <v>272</v>
      </c>
      <c r="M207" s="12">
        <v>5.4117647059999996</v>
      </c>
      <c r="N207" s="12">
        <f>VLOOKUP(Todos!$A207,vlookup_table[#All],2,FALSE)</f>
        <v>0</v>
      </c>
      <c r="O207" s="12" t="str">
        <f>VLOOKUP(Todos!$A207,vlookup_table[#All],3,FALSE)</f>
        <v>CO</v>
      </c>
      <c r="P207" s="12">
        <f>VLOOKUP(Todos!$A207,vlookup_table[#All],4,FALSE)</f>
        <v>1301</v>
      </c>
      <c r="Q207" s="14" t="str">
        <f>VLOOKUP(Todos!$A207,vlookup_table[#All],5,FALSE)</f>
        <v>C2</v>
      </c>
      <c r="R207" s="14" t="str">
        <f>VLOOKUP(Todos!$A207,vlookup_table[#All],6,FALSE)</f>
        <v>F</v>
      </c>
      <c r="S207" s="14">
        <f>VLOOKUP(Todos!$A207,vlookup_table[#All],7,FALSE)</f>
        <v>8</v>
      </c>
      <c r="T207" s="14">
        <f>ROUND((9706-Todos!$P207)/100, 0)</f>
        <v>84</v>
      </c>
      <c r="U207" s="14" t="str" cm="1">
        <f t="array" ref="U207">_xlfn.IFS(
    ISNUMBER(SEARCH("C", Q207)), "Ciudad",
    ISNUMBER(SEARCH("T", Q207)), "Pueblo",
    ISNUMBER(SEARCH("R", Q207)), "Rural",
    ISNUMBER(SEARCH("S", Q207)), "Suburbano",
    ISNUMBER(SEARCH("U", Q207)), "Urbano"
)</f>
        <v>Ciudad</v>
      </c>
      <c r="V207" s="25" t="str" cm="1">
        <f t="array" ref="V207">_xlfn.LET(
    _xlpm.txt, _xlfn.TEXTJOIN("", TRUE, IF(ISNUMBER(--MID(Todos!$H207, _xlfn.SEQUENCE(LEN(Todos!$H207)), 1)), MID(Todos!$H207, _xlfn.SEQUENCE(LEN(Todos!$H207)), 1), "")),
    IF(ISNUMBER(--RIGHT(_xlpm.txt,1)), _xlpm.txt, LEFT(_xlpm.txt, LEN(_xlpm.txt)-1))
)</f>
        <v>10417</v>
      </c>
      <c r="W207" s="14" t="str">
        <f>UPPER(LEFT(Todos!$B207,2))</f>
        <v>CO</v>
      </c>
      <c r="X207" s="15" t="str" cm="1">
        <f t="array" ref="X207">+IF(Todos!$C207 = "",MODE.MATCH(Todos!$C$2:$C$4029),Todos!$C207)</f>
        <v>F</v>
      </c>
    </row>
    <row r="208" spans="1:24" x14ac:dyDescent="0.35">
      <c r="A208" s="6">
        <v>8696</v>
      </c>
      <c r="B208" s="7" t="s">
        <v>32</v>
      </c>
      <c r="C208" s="7" t="s">
        <v>17</v>
      </c>
      <c r="D208" s="7">
        <v>590</v>
      </c>
      <c r="E208" s="7">
        <v>410</v>
      </c>
      <c r="F208" s="7">
        <v>456</v>
      </c>
      <c r="G208" s="7">
        <v>0</v>
      </c>
      <c r="H208" s="7">
        <v>13115</v>
      </c>
      <c r="I208" s="7">
        <v>1</v>
      </c>
      <c r="J208" s="7">
        <v>65</v>
      </c>
      <c r="K208" s="7">
        <v>439</v>
      </c>
      <c r="L208" s="7">
        <v>433</v>
      </c>
      <c r="M208" s="7">
        <v>13</v>
      </c>
      <c r="N208" s="7">
        <f>VLOOKUP(Todos!$A208,vlookup_table[#All],2,FALSE)</f>
        <v>2</v>
      </c>
      <c r="O208" s="7" t="str">
        <f>VLOOKUP(Todos!$A208,vlookup_table[#All],3,FALSE)</f>
        <v>OK</v>
      </c>
      <c r="P208" s="7">
        <f>VLOOKUP(Todos!$A208,vlookup_table[#All],4,FALSE)</f>
        <v>0</v>
      </c>
      <c r="Q208" s="9" t="str">
        <f>VLOOKUP(Todos!$A208,vlookup_table[#All],5,FALSE)</f>
        <v>T2</v>
      </c>
      <c r="R208" s="9" t="str">
        <f>VLOOKUP(Todos!$A208,vlookup_table[#All],6,FALSE)</f>
        <v>F</v>
      </c>
      <c r="S208" s="9">
        <f>VLOOKUP(Todos!$A208,vlookup_table[#All],7,FALSE)</f>
        <v>11</v>
      </c>
      <c r="T208" s="9">
        <f>ROUND((9706-Todos!$P208)/100, 0)</f>
        <v>97</v>
      </c>
      <c r="U208" s="9" t="str" cm="1">
        <f t="array" ref="U208">_xlfn.IFS(
    ISNUMBER(SEARCH("C", Q208)), "Ciudad",
    ISNUMBER(SEARCH("T", Q208)), "Pueblo",
    ISNUMBER(SEARCH("R", Q208)), "Rural",
    ISNUMBER(SEARCH("S", Q208)), "Suburbano",
    ISNUMBER(SEARCH("U", Q208)), "Urbano"
)</f>
        <v>Pueblo</v>
      </c>
      <c r="V208" s="24" t="str" cm="1">
        <f t="array" ref="V208">_xlfn.LET(
    _xlpm.txt, _xlfn.TEXTJOIN("", TRUE, IF(ISNUMBER(--MID(Todos!$H208, _xlfn.SEQUENCE(LEN(Todos!$H208)), 1)), MID(Todos!$H208, _xlfn.SEQUENCE(LEN(Todos!$H208)), 1), "")),
    IF(ISNUMBER(--RIGHT(_xlpm.txt,1)), _xlpm.txt, LEFT(_xlpm.txt, LEN(_xlpm.txt)-1))
)</f>
        <v>13115</v>
      </c>
      <c r="W208" s="9" t="str">
        <f>UPPER(LEFT(Todos!$B208,2))</f>
        <v>OK</v>
      </c>
      <c r="X208" s="10" t="str" cm="1">
        <f t="array" ref="X208">+IF(Todos!$C208 = "",MODE.MATCH(Todos!$C$2:$C$4029),Todos!$C208)</f>
        <v>F</v>
      </c>
    </row>
    <row r="209" spans="1:24" x14ac:dyDescent="0.35">
      <c r="A209" s="11">
        <v>119368</v>
      </c>
      <c r="B209" s="12" t="s">
        <v>21</v>
      </c>
      <c r="C209" s="12" t="s">
        <v>17</v>
      </c>
      <c r="D209" s="12">
        <v>500</v>
      </c>
      <c r="E209" s="12">
        <v>291</v>
      </c>
      <c r="F209" s="12">
        <v>379</v>
      </c>
      <c r="G209" s="12">
        <v>0</v>
      </c>
      <c r="H209" s="12">
        <v>19609</v>
      </c>
      <c r="I209" s="12">
        <v>6</v>
      </c>
      <c r="J209" s="12">
        <v>50</v>
      </c>
      <c r="K209" s="12">
        <v>316</v>
      </c>
      <c r="L209" s="12">
        <v>314</v>
      </c>
      <c r="M209" s="12">
        <v>11.5</v>
      </c>
      <c r="N209" s="12">
        <f>VLOOKUP(Todos!$A209,vlookup_table[#All],2,FALSE)</f>
        <v>28</v>
      </c>
      <c r="O209" s="12" t="str">
        <f>VLOOKUP(Todos!$A209,vlookup_table[#All],3,FALSE)</f>
        <v>TX</v>
      </c>
      <c r="P209" s="12">
        <f>VLOOKUP(Todos!$A209,vlookup_table[#All],4,FALSE)</f>
        <v>4008</v>
      </c>
      <c r="Q209" s="14" t="str">
        <f>VLOOKUP(Todos!$A209,vlookup_table[#All],5,FALSE)</f>
        <v>C1</v>
      </c>
      <c r="R209" s="14" t="str">
        <f>VLOOKUP(Todos!$A209,vlookup_table[#All],6,FALSE)</f>
        <v>F</v>
      </c>
      <c r="S209" s="14">
        <f>VLOOKUP(Todos!$A209,vlookup_table[#All],7,FALSE)</f>
        <v>25</v>
      </c>
      <c r="T209" s="14">
        <f>ROUND((9706-Todos!$P209)/100, 0)</f>
        <v>57</v>
      </c>
      <c r="U209" s="14" t="str" cm="1">
        <f t="array" ref="U209">_xlfn.IFS(
    ISNUMBER(SEARCH("C", Q209)), "Ciudad",
    ISNUMBER(SEARCH("T", Q209)), "Pueblo",
    ISNUMBER(SEARCH("R", Q209)), "Rural",
    ISNUMBER(SEARCH("S", Q209)), "Suburbano",
    ISNUMBER(SEARCH("U", Q209)), "Urbano"
)</f>
        <v>Ciudad</v>
      </c>
      <c r="V209" s="25" t="str" cm="1">
        <f t="array" ref="V209">_xlfn.LET(
    _xlpm.txt, _xlfn.TEXTJOIN("", TRUE, IF(ISNUMBER(--MID(Todos!$H209, _xlfn.SEQUENCE(LEN(Todos!$H209)), 1)), MID(Todos!$H209, _xlfn.SEQUENCE(LEN(Todos!$H209)), 1), "")),
    IF(ISNUMBER(--RIGHT(_xlpm.txt,1)), _xlpm.txt, LEFT(_xlpm.txt, LEN(_xlpm.txt)-1))
)</f>
        <v>19609</v>
      </c>
      <c r="W209" s="14" t="str">
        <f>UPPER(LEFT(Todos!$B209,2))</f>
        <v>TX</v>
      </c>
      <c r="X209" s="15" t="str" cm="1">
        <f t="array" ref="X209">+IF(Todos!$C209 = "",MODE.MATCH(Todos!$C$2:$C$4029),Todos!$C209)</f>
        <v>F</v>
      </c>
    </row>
    <row r="210" spans="1:24" x14ac:dyDescent="0.35">
      <c r="A210" s="6">
        <v>14319</v>
      </c>
      <c r="B210" s="7" t="s">
        <v>13</v>
      </c>
      <c r="C210" s="7" t="s">
        <v>14</v>
      </c>
      <c r="D210" s="7">
        <v>368</v>
      </c>
      <c r="E210" s="7">
        <v>230</v>
      </c>
      <c r="F210" s="7">
        <v>295</v>
      </c>
      <c r="G210" s="7">
        <v>0</v>
      </c>
      <c r="H210" s="7">
        <v>9547</v>
      </c>
      <c r="I210" s="7">
        <v>0</v>
      </c>
      <c r="J210" s="7">
        <v>68</v>
      </c>
      <c r="K210" s="7">
        <v>271</v>
      </c>
      <c r="L210" s="7">
        <v>261</v>
      </c>
      <c r="M210" s="7">
        <v>10.7</v>
      </c>
      <c r="N210" s="7">
        <f>VLOOKUP(Todos!$A210,vlookup_table[#All],2,FALSE)</f>
        <v>1</v>
      </c>
      <c r="O210" s="7" t="str">
        <f>VLOOKUP(Todos!$A210,vlookup_table[#All],3,FALSE)</f>
        <v>FL</v>
      </c>
      <c r="P210" s="7">
        <f>VLOOKUP(Todos!$A210,vlookup_table[#All],4,FALSE)</f>
        <v>2601</v>
      </c>
      <c r="Q210" s="9" t="str">
        <f>VLOOKUP(Todos!$A210,vlookup_table[#All],5,FALSE)</f>
        <v>S3</v>
      </c>
      <c r="R210" s="9" t="str">
        <f>VLOOKUP(Todos!$A210,vlookup_table[#All],6,FALSE)</f>
        <v>M</v>
      </c>
      <c r="S210" s="9">
        <f>VLOOKUP(Todos!$A210,vlookup_table[#All],7,FALSE)</f>
        <v>19</v>
      </c>
      <c r="T210" s="9">
        <f>ROUND((9706-Todos!$P210)/100, 0)</f>
        <v>71</v>
      </c>
      <c r="U210" s="9" t="str" cm="1">
        <f t="array" ref="U210">_xlfn.IFS(
    ISNUMBER(SEARCH("C", Q210)), "Ciudad",
    ISNUMBER(SEARCH("T", Q210)), "Pueblo",
    ISNUMBER(SEARCH("R", Q210)), "Rural",
    ISNUMBER(SEARCH("S", Q210)), "Suburbano",
    ISNUMBER(SEARCH("U", Q210)), "Urbano"
)</f>
        <v>Suburbano</v>
      </c>
      <c r="V210" s="24" t="str" cm="1">
        <f t="array" ref="V210">_xlfn.LET(
    _xlpm.txt, _xlfn.TEXTJOIN("", TRUE, IF(ISNUMBER(--MID(Todos!$H210, _xlfn.SEQUENCE(LEN(Todos!$H210)), 1)), MID(Todos!$H210, _xlfn.SEQUENCE(LEN(Todos!$H210)), 1), "")),
    IF(ISNUMBER(--RIGHT(_xlpm.txt,1)), _xlpm.txt, LEFT(_xlpm.txt, LEN(_xlpm.txt)-1))
)</f>
        <v>9547</v>
      </c>
      <c r="W210" s="9" t="str">
        <f>UPPER(LEFT(Todos!$B210,2))</f>
        <v>FL</v>
      </c>
      <c r="X210" s="10" t="str" cm="1">
        <f t="array" ref="X210">+IF(Todos!$C210 = "",MODE.MATCH(Todos!$C$2:$C$4029),Todos!$C210)</f>
        <v>M</v>
      </c>
    </row>
    <row r="211" spans="1:24" x14ac:dyDescent="0.35">
      <c r="A211" s="11">
        <v>118408</v>
      </c>
      <c r="B211" s="12" t="s">
        <v>21</v>
      </c>
      <c r="C211" s="12" t="s">
        <v>14</v>
      </c>
      <c r="D211" s="12">
        <v>427</v>
      </c>
      <c r="E211" s="12">
        <v>315</v>
      </c>
      <c r="F211" s="12">
        <v>377</v>
      </c>
      <c r="G211" s="12">
        <v>0</v>
      </c>
      <c r="H211" s="12">
        <v>11299</v>
      </c>
      <c r="I211" s="12">
        <v>2</v>
      </c>
      <c r="J211" s="12">
        <v>86</v>
      </c>
      <c r="K211" s="12">
        <v>365</v>
      </c>
      <c r="L211" s="12">
        <v>340</v>
      </c>
      <c r="M211" s="12">
        <v>9</v>
      </c>
      <c r="N211" s="12">
        <f>VLOOKUP(Todos!$A211,vlookup_table[#All],2,FALSE)</f>
        <v>1</v>
      </c>
      <c r="O211" s="12" t="str">
        <f>VLOOKUP(Todos!$A211,vlookup_table[#All],3,FALSE)</f>
        <v>TX</v>
      </c>
      <c r="P211" s="12">
        <f>VLOOKUP(Todos!$A211,vlookup_table[#All],4,FALSE)</f>
        <v>2109</v>
      </c>
      <c r="Q211" s="14" t="str">
        <f>VLOOKUP(Todos!$A211,vlookup_table[#All],5,FALSE)</f>
        <v>R2</v>
      </c>
      <c r="R211" s="14" t="str">
        <f>VLOOKUP(Todos!$A211,vlookup_table[#All],6,FALSE)</f>
        <v>M</v>
      </c>
      <c r="S211" s="14">
        <f>VLOOKUP(Todos!$A211,vlookup_table[#All],7,FALSE)</f>
        <v>15</v>
      </c>
      <c r="T211" s="14">
        <f>ROUND((9706-Todos!$P211)/100, 0)</f>
        <v>76</v>
      </c>
      <c r="U211" s="14" t="str" cm="1">
        <f t="array" ref="U211">_xlfn.IFS(
    ISNUMBER(SEARCH("C", Q211)), "Ciudad",
    ISNUMBER(SEARCH("T", Q211)), "Pueblo",
    ISNUMBER(SEARCH("R", Q211)), "Rural",
    ISNUMBER(SEARCH("S", Q211)), "Suburbano",
    ISNUMBER(SEARCH("U", Q211)), "Urbano"
)</f>
        <v>Rural</v>
      </c>
      <c r="V211" s="25" t="str" cm="1">
        <f t="array" ref="V211">_xlfn.LET(
    _xlpm.txt, _xlfn.TEXTJOIN("", TRUE, IF(ISNUMBER(--MID(Todos!$H211, _xlfn.SEQUENCE(LEN(Todos!$H211)), 1)), MID(Todos!$H211, _xlfn.SEQUENCE(LEN(Todos!$H211)), 1), "")),
    IF(ISNUMBER(--RIGHT(_xlpm.txt,1)), _xlpm.txt, LEFT(_xlpm.txt, LEN(_xlpm.txt)-1))
)</f>
        <v>11299</v>
      </c>
      <c r="W211" s="14" t="str">
        <f>UPPER(LEFT(Todos!$B211,2))</f>
        <v>TX</v>
      </c>
      <c r="X211" s="15" t="str" cm="1">
        <f t="array" ref="X211">+IF(Todos!$C211 = "",MODE.MATCH(Todos!$C$2:$C$4029),Todos!$C211)</f>
        <v>M</v>
      </c>
    </row>
    <row r="212" spans="1:24" x14ac:dyDescent="0.35">
      <c r="A212" s="6">
        <v>146585</v>
      </c>
      <c r="B212" s="7" t="s">
        <v>22</v>
      </c>
      <c r="C212" s="7" t="s">
        <v>17</v>
      </c>
      <c r="D212" s="7">
        <v>1458</v>
      </c>
      <c r="E212" s="7">
        <v>173</v>
      </c>
      <c r="F212" s="7">
        <v>249</v>
      </c>
      <c r="G212" s="7">
        <v>7</v>
      </c>
      <c r="H212" s="7">
        <v>8381</v>
      </c>
      <c r="I212" s="7">
        <v>40</v>
      </c>
      <c r="J212" s="7">
        <v>38</v>
      </c>
      <c r="K212" s="7">
        <v>191</v>
      </c>
      <c r="L212" s="7">
        <v>220</v>
      </c>
      <c r="M212" s="7">
        <v>4.2432432430000002</v>
      </c>
      <c r="N212" s="7">
        <f>VLOOKUP(Todos!$A212,vlookup_table[#All],2,FALSE)</f>
        <v>0</v>
      </c>
      <c r="O212" s="7" t="str">
        <f>VLOOKUP(Todos!$A212,vlookup_table[#All],3,FALSE)</f>
        <v>CA</v>
      </c>
      <c r="P212" s="7">
        <f>VLOOKUP(Todos!$A212,vlookup_table[#All],4,FALSE)</f>
        <v>0</v>
      </c>
      <c r="Q212" s="9" t="str">
        <f>VLOOKUP(Todos!$A212,vlookup_table[#All],5,FALSE)</f>
        <v>U3</v>
      </c>
      <c r="R212" s="9" t="str">
        <f>VLOOKUP(Todos!$A212,vlookup_table[#All],6,FALSE)</f>
        <v>F</v>
      </c>
      <c r="S212" s="9">
        <f>VLOOKUP(Todos!$A212,vlookup_table[#All],7,FALSE)</f>
        <v>8</v>
      </c>
      <c r="T212" s="9">
        <f>ROUND((9706-Todos!$P212)/100, 0)</f>
        <v>97</v>
      </c>
      <c r="U212" s="9" t="str" cm="1">
        <f t="array" ref="U212">_xlfn.IFS(
    ISNUMBER(SEARCH("C", Q212)), "Ciudad",
    ISNUMBER(SEARCH("T", Q212)), "Pueblo",
    ISNUMBER(SEARCH("R", Q212)), "Rural",
    ISNUMBER(SEARCH("S", Q212)), "Suburbano",
    ISNUMBER(SEARCH("U", Q212)), "Urbano"
)</f>
        <v>Urbano</v>
      </c>
      <c r="V212" s="24" t="str" cm="1">
        <f t="array" ref="V212">_xlfn.LET(
    _xlpm.txt, _xlfn.TEXTJOIN("", TRUE, IF(ISNUMBER(--MID(Todos!$H212, _xlfn.SEQUENCE(LEN(Todos!$H212)), 1)), MID(Todos!$H212, _xlfn.SEQUENCE(LEN(Todos!$H212)), 1), "")),
    IF(ISNUMBER(--RIGHT(_xlpm.txt,1)), _xlpm.txt, LEFT(_xlpm.txt, LEN(_xlpm.txt)-1))
)</f>
        <v>8381</v>
      </c>
      <c r="W212" s="9" t="str">
        <f>UPPER(LEFT(Todos!$B212,2))</f>
        <v>CA</v>
      </c>
      <c r="X212" s="10" t="str" cm="1">
        <f t="array" ref="X212">+IF(Todos!$C212 = "",MODE.MATCH(Todos!$C$2:$C$4029),Todos!$C212)</f>
        <v>F</v>
      </c>
    </row>
    <row r="213" spans="1:24" x14ac:dyDescent="0.35">
      <c r="A213" s="11">
        <v>120115</v>
      </c>
      <c r="B213" s="12" t="s">
        <v>21</v>
      </c>
      <c r="C213" s="12" t="s">
        <v>14</v>
      </c>
      <c r="D213" s="12">
        <v>274</v>
      </c>
      <c r="E213" s="12">
        <v>154</v>
      </c>
      <c r="F213" s="12">
        <v>256</v>
      </c>
      <c r="G213" s="12">
        <v>1</v>
      </c>
      <c r="H213" s="12">
        <v>8881</v>
      </c>
      <c r="I213" s="12">
        <v>6</v>
      </c>
      <c r="J213" s="12">
        <v>84</v>
      </c>
      <c r="K213" s="12">
        <v>214</v>
      </c>
      <c r="L213" s="12">
        <v>199</v>
      </c>
      <c r="M213" s="12">
        <v>40.875</v>
      </c>
      <c r="N213" s="12">
        <f>VLOOKUP(Todos!$A213,vlookup_table[#All],2,FALSE)</f>
        <v>1</v>
      </c>
      <c r="O213" s="12" t="str">
        <f>VLOOKUP(Todos!$A213,vlookup_table[#All],3,FALSE)</f>
        <v>TX</v>
      </c>
      <c r="P213" s="12">
        <f>VLOOKUP(Todos!$A213,vlookup_table[#All],4,FALSE)</f>
        <v>701</v>
      </c>
      <c r="Q213" s="14" t="str">
        <f>VLOOKUP(Todos!$A213,vlookup_table[#All],5,FALSE)</f>
        <v>R3</v>
      </c>
      <c r="R213" s="14" t="str">
        <f>VLOOKUP(Todos!$A213,vlookup_table[#All],6,FALSE)</f>
        <v>M</v>
      </c>
      <c r="S213" s="14">
        <f>VLOOKUP(Todos!$A213,vlookup_table[#All],7,FALSE)</f>
        <v>200</v>
      </c>
      <c r="T213" s="14">
        <f>ROUND((9706-Todos!$P213)/100, 0)</f>
        <v>90</v>
      </c>
      <c r="U213" s="14" t="str" cm="1">
        <f t="array" ref="U213">_xlfn.IFS(
    ISNUMBER(SEARCH("C", Q213)), "Ciudad",
    ISNUMBER(SEARCH("T", Q213)), "Pueblo",
    ISNUMBER(SEARCH("R", Q213)), "Rural",
    ISNUMBER(SEARCH("S", Q213)), "Suburbano",
    ISNUMBER(SEARCH("U", Q213)), "Urbano"
)</f>
        <v>Rural</v>
      </c>
      <c r="V213" s="25" t="str" cm="1">
        <f t="array" ref="V213">_xlfn.LET(
    _xlpm.txt, _xlfn.TEXTJOIN("", TRUE, IF(ISNUMBER(--MID(Todos!$H213, _xlfn.SEQUENCE(LEN(Todos!$H213)), 1)), MID(Todos!$H213, _xlfn.SEQUENCE(LEN(Todos!$H213)), 1), "")),
    IF(ISNUMBER(--RIGHT(_xlpm.txt,1)), _xlpm.txt, LEFT(_xlpm.txt, LEN(_xlpm.txt)-1))
)</f>
        <v>8881</v>
      </c>
      <c r="W213" s="14" t="str">
        <f>UPPER(LEFT(Todos!$B213,2))</f>
        <v>TX</v>
      </c>
      <c r="X213" s="15" t="str" cm="1">
        <f t="array" ref="X213">+IF(Todos!$C213 = "",MODE.MATCH(Todos!$C$2:$C$4029),Todos!$C213)</f>
        <v>M</v>
      </c>
    </row>
    <row r="214" spans="1:24" x14ac:dyDescent="0.35">
      <c r="A214" s="6">
        <v>57463</v>
      </c>
      <c r="B214" s="7" t="s">
        <v>58</v>
      </c>
      <c r="C214" s="7" t="s">
        <v>17</v>
      </c>
      <c r="D214" s="7">
        <v>584</v>
      </c>
      <c r="E214" s="7">
        <v>274</v>
      </c>
      <c r="F214" s="7">
        <v>341</v>
      </c>
      <c r="G214" s="7">
        <v>0</v>
      </c>
      <c r="H214" s="7">
        <v>15105</v>
      </c>
      <c r="I214" s="7">
        <v>3</v>
      </c>
      <c r="J214" s="7">
        <v>62</v>
      </c>
      <c r="K214" s="7">
        <v>287</v>
      </c>
      <c r="L214" s="7">
        <v>336</v>
      </c>
      <c r="M214" s="7">
        <v>11.14285714</v>
      </c>
      <c r="N214" s="7">
        <f>VLOOKUP(Todos!$A214,vlookup_table[#All],2,FALSE)</f>
        <v>0</v>
      </c>
      <c r="O214" s="7" t="str">
        <f>VLOOKUP(Todos!$A214,vlookup_table[#All],3,FALSE)</f>
        <v>KY</v>
      </c>
      <c r="P214" s="7">
        <f>VLOOKUP(Todos!$A214,vlookup_table[#All],4,FALSE)</f>
        <v>2512</v>
      </c>
      <c r="Q214" s="9" t="str">
        <f>VLOOKUP(Todos!$A214,vlookup_table[#All],5,FALSE)</f>
        <v>S2</v>
      </c>
      <c r="R214" s="9" t="str">
        <f>VLOOKUP(Todos!$A214,vlookup_table[#All],6,FALSE)</f>
        <v>F</v>
      </c>
      <c r="S214" s="9">
        <f>VLOOKUP(Todos!$A214,vlookup_table[#All],7,FALSE)</f>
        <v>10</v>
      </c>
      <c r="T214" s="9">
        <f>ROUND((9706-Todos!$P214)/100, 0)</f>
        <v>72</v>
      </c>
      <c r="U214" s="9" t="str" cm="1">
        <f t="array" ref="U214">_xlfn.IFS(
    ISNUMBER(SEARCH("C", Q214)), "Ciudad",
    ISNUMBER(SEARCH("T", Q214)), "Pueblo",
    ISNUMBER(SEARCH("R", Q214)), "Rural",
    ISNUMBER(SEARCH("S", Q214)), "Suburbano",
    ISNUMBER(SEARCH("U", Q214)), "Urbano"
)</f>
        <v>Suburbano</v>
      </c>
      <c r="V214" s="24" t="str" cm="1">
        <f t="array" ref="V214">_xlfn.LET(
    _xlpm.txt, _xlfn.TEXTJOIN("", TRUE, IF(ISNUMBER(--MID(Todos!$H214, _xlfn.SEQUENCE(LEN(Todos!$H214)), 1)), MID(Todos!$H214, _xlfn.SEQUENCE(LEN(Todos!$H214)), 1), "")),
    IF(ISNUMBER(--RIGHT(_xlpm.txt,1)), _xlpm.txt, LEFT(_xlpm.txt, LEN(_xlpm.txt)-1))
)</f>
        <v>15105</v>
      </c>
      <c r="W214" s="9" t="str">
        <f>UPPER(LEFT(Todos!$B214,2))</f>
        <v>KY</v>
      </c>
      <c r="X214" s="10" t="str" cm="1">
        <f t="array" ref="X214">+IF(Todos!$C214 = "",MODE.MATCH(Todos!$C$2:$C$4029),Todos!$C214)</f>
        <v>F</v>
      </c>
    </row>
    <row r="215" spans="1:24" x14ac:dyDescent="0.35">
      <c r="A215" s="11">
        <v>94394</v>
      </c>
      <c r="B215" s="12" t="s">
        <v>16</v>
      </c>
      <c r="C215" s="12" t="s">
        <v>17</v>
      </c>
      <c r="D215" s="12">
        <v>553</v>
      </c>
      <c r="E215" s="12">
        <v>306</v>
      </c>
      <c r="F215" s="12">
        <v>348</v>
      </c>
      <c r="G215" s="12">
        <v>0</v>
      </c>
      <c r="H215" s="12">
        <v>9296</v>
      </c>
      <c r="I215" s="12">
        <v>2</v>
      </c>
      <c r="J215" s="12">
        <v>72</v>
      </c>
      <c r="K215" s="12">
        <v>309</v>
      </c>
      <c r="L215" s="12">
        <v>333</v>
      </c>
      <c r="M215" s="12">
        <v>8.9166666669999994</v>
      </c>
      <c r="N215" s="12">
        <f>VLOOKUP(Todos!$A215,vlookup_table[#All],2,FALSE)</f>
        <v>2</v>
      </c>
      <c r="O215" s="12" t="str">
        <f>VLOOKUP(Todos!$A215,vlookup_table[#All],3,FALSE)</f>
        <v>IL</v>
      </c>
      <c r="P215" s="12">
        <f>VLOOKUP(Todos!$A215,vlookup_table[#All],4,FALSE)</f>
        <v>3308</v>
      </c>
      <c r="Q215" s="14" t="str">
        <f>VLOOKUP(Todos!$A215,vlookup_table[#All],5,FALSE)</f>
        <v>U3</v>
      </c>
      <c r="R215" s="14" t="str">
        <f>VLOOKUP(Todos!$A215,vlookup_table[#All],6,FALSE)</f>
        <v>F</v>
      </c>
      <c r="S215" s="14">
        <f>VLOOKUP(Todos!$A215,vlookup_table[#All],7,FALSE)</f>
        <v>10</v>
      </c>
      <c r="T215" s="14">
        <f>ROUND((9706-Todos!$P215)/100, 0)</f>
        <v>64</v>
      </c>
      <c r="U215" s="14" t="str" cm="1">
        <f t="array" ref="U215">_xlfn.IFS(
    ISNUMBER(SEARCH("C", Q215)), "Ciudad",
    ISNUMBER(SEARCH("T", Q215)), "Pueblo",
    ISNUMBER(SEARCH("R", Q215)), "Rural",
    ISNUMBER(SEARCH("S", Q215)), "Suburbano",
    ISNUMBER(SEARCH("U", Q215)), "Urbano"
)</f>
        <v>Urbano</v>
      </c>
      <c r="V215" s="25" t="str" cm="1">
        <f t="array" ref="V215">_xlfn.LET(
    _xlpm.txt, _xlfn.TEXTJOIN("", TRUE, IF(ISNUMBER(--MID(Todos!$H215, _xlfn.SEQUENCE(LEN(Todos!$H215)), 1)), MID(Todos!$H215, _xlfn.SEQUENCE(LEN(Todos!$H215)), 1), "")),
    IF(ISNUMBER(--RIGHT(_xlpm.txt,1)), _xlpm.txt, LEFT(_xlpm.txt, LEN(_xlpm.txt)-1))
)</f>
        <v>9296</v>
      </c>
      <c r="W215" s="14" t="str">
        <f>UPPER(LEFT(Todos!$B215,2))</f>
        <v>IL</v>
      </c>
      <c r="X215" s="15" t="str" cm="1">
        <f t="array" ref="X215">+IF(Todos!$C215 = "",MODE.MATCH(Todos!$C$2:$C$4029),Todos!$C215)</f>
        <v>F</v>
      </c>
    </row>
    <row r="216" spans="1:24" x14ac:dyDescent="0.35">
      <c r="A216" s="6">
        <v>155135</v>
      </c>
      <c r="B216" s="7" t="s">
        <v>22</v>
      </c>
      <c r="C216" s="7" t="s">
        <v>14</v>
      </c>
      <c r="D216" s="7">
        <v>903</v>
      </c>
      <c r="E216" s="7">
        <v>321</v>
      </c>
      <c r="F216" s="7">
        <v>390</v>
      </c>
      <c r="G216" s="7">
        <v>0</v>
      </c>
      <c r="H216" s="7">
        <v>10985</v>
      </c>
      <c r="I216" s="7">
        <v>8</v>
      </c>
      <c r="J216" s="7">
        <v>54</v>
      </c>
      <c r="K216" s="7">
        <v>406</v>
      </c>
      <c r="L216" s="7">
        <v>358</v>
      </c>
      <c r="M216" s="7">
        <v>6.75</v>
      </c>
      <c r="N216" s="7">
        <f>VLOOKUP(Todos!$A216,vlookup_table[#All],2,FALSE)</f>
        <v>1</v>
      </c>
      <c r="O216" s="7" t="str">
        <f>VLOOKUP(Todos!$A216,vlookup_table[#All],3,FALSE)</f>
        <v>CA</v>
      </c>
      <c r="P216" s="7">
        <f>VLOOKUP(Todos!$A216,vlookup_table[#All],4,FALSE)</f>
        <v>3001</v>
      </c>
      <c r="Q216" s="9" t="str">
        <f>VLOOKUP(Todos!$A216,vlookup_table[#All],5,FALSE)</f>
        <v>S3</v>
      </c>
      <c r="R216" s="9" t="str">
        <f>VLOOKUP(Todos!$A216,vlookup_table[#All],6,FALSE)</f>
        <v>M</v>
      </c>
      <c r="S216" s="9">
        <f>VLOOKUP(Todos!$A216,vlookup_table[#All],7,FALSE)</f>
        <v>7</v>
      </c>
      <c r="T216" s="9">
        <f>ROUND((9706-Todos!$P216)/100, 0)</f>
        <v>67</v>
      </c>
      <c r="U216" s="9" t="str" cm="1">
        <f t="array" ref="U216">_xlfn.IFS(
    ISNUMBER(SEARCH("C", Q216)), "Ciudad",
    ISNUMBER(SEARCH("T", Q216)), "Pueblo",
    ISNUMBER(SEARCH("R", Q216)), "Rural",
    ISNUMBER(SEARCH("S", Q216)), "Suburbano",
    ISNUMBER(SEARCH("U", Q216)), "Urbano"
)</f>
        <v>Suburbano</v>
      </c>
      <c r="V216" s="24" t="str" cm="1">
        <f t="array" ref="V216">_xlfn.LET(
    _xlpm.txt, _xlfn.TEXTJOIN("", TRUE, IF(ISNUMBER(--MID(Todos!$H216, _xlfn.SEQUENCE(LEN(Todos!$H216)), 1)), MID(Todos!$H216, _xlfn.SEQUENCE(LEN(Todos!$H216)), 1), "")),
    IF(ISNUMBER(--RIGHT(_xlpm.txt,1)), _xlpm.txt, LEFT(_xlpm.txt, LEN(_xlpm.txt)-1))
)</f>
        <v>10985</v>
      </c>
      <c r="W216" s="9" t="str">
        <f>UPPER(LEFT(Todos!$B216,2))</f>
        <v>CA</v>
      </c>
      <c r="X216" s="10" t="str" cm="1">
        <f t="array" ref="X216">+IF(Todos!$C216 = "",MODE.MATCH(Todos!$C$2:$C$4029),Todos!$C216)</f>
        <v>M</v>
      </c>
    </row>
    <row r="217" spans="1:24" x14ac:dyDescent="0.35">
      <c r="A217" s="11">
        <v>149595</v>
      </c>
      <c r="B217" s="12" t="s">
        <v>22</v>
      </c>
      <c r="C217" s="12" t="s">
        <v>14</v>
      </c>
      <c r="D217" s="12">
        <v>2545</v>
      </c>
      <c r="E217" s="12">
        <v>361</v>
      </c>
      <c r="F217" s="12">
        <v>358</v>
      </c>
      <c r="G217" s="12">
        <v>80</v>
      </c>
      <c r="H217" s="12">
        <v>14300</v>
      </c>
      <c r="I217" s="12">
        <v>38</v>
      </c>
      <c r="J217" s="12">
        <v>37</v>
      </c>
      <c r="K217" s="12">
        <v>304</v>
      </c>
      <c r="L217" s="12">
        <v>386</v>
      </c>
      <c r="M217" s="12">
        <v>12.5</v>
      </c>
      <c r="N217" s="12">
        <f>VLOOKUP(Todos!$A217,vlookup_table[#All],2,FALSE)</f>
        <v>1</v>
      </c>
      <c r="O217" s="12" t="str">
        <f>VLOOKUP(Todos!$A217,vlookup_table[#All],3,FALSE)</f>
        <v>CA</v>
      </c>
      <c r="P217" s="12">
        <f>VLOOKUP(Todos!$A217,vlookup_table[#All],4,FALSE)</f>
        <v>6008</v>
      </c>
      <c r="Q217" s="14" t="str">
        <f>VLOOKUP(Todos!$A217,vlookup_table[#All],5,FALSE)</f>
        <v>S2</v>
      </c>
      <c r="R217" s="14" t="str">
        <f>VLOOKUP(Todos!$A217,vlookup_table[#All],6,FALSE)</f>
        <v>M</v>
      </c>
      <c r="S217" s="14">
        <f>VLOOKUP(Todos!$A217,vlookup_table[#All],7,FALSE)</f>
        <v>17</v>
      </c>
      <c r="T217" s="14">
        <f>ROUND((9706-Todos!$P217)/100, 0)</f>
        <v>37</v>
      </c>
      <c r="U217" s="14" t="str" cm="1">
        <f t="array" ref="U217">_xlfn.IFS(
    ISNUMBER(SEARCH("C", Q217)), "Ciudad",
    ISNUMBER(SEARCH("T", Q217)), "Pueblo",
    ISNUMBER(SEARCH("R", Q217)), "Rural",
    ISNUMBER(SEARCH("S", Q217)), "Suburbano",
    ISNUMBER(SEARCH("U", Q217)), "Urbano"
)</f>
        <v>Suburbano</v>
      </c>
      <c r="V217" s="25" t="str" cm="1">
        <f t="array" ref="V217">_xlfn.LET(
    _xlpm.txt, _xlfn.TEXTJOIN("", TRUE, IF(ISNUMBER(--MID(Todos!$H217, _xlfn.SEQUENCE(LEN(Todos!$H217)), 1)), MID(Todos!$H217, _xlfn.SEQUENCE(LEN(Todos!$H217)), 1), "")),
    IF(ISNUMBER(--RIGHT(_xlpm.txt,1)), _xlpm.txt, LEFT(_xlpm.txt, LEN(_xlpm.txt)-1))
)</f>
        <v>14300</v>
      </c>
      <c r="W217" s="14" t="str">
        <f>UPPER(LEFT(Todos!$B217,2))</f>
        <v>CA</v>
      </c>
      <c r="X217" s="15" t="str" cm="1">
        <f t="array" ref="X217">+IF(Todos!$C217 = "",MODE.MATCH(Todos!$C$2:$C$4029),Todos!$C217)</f>
        <v>M</v>
      </c>
    </row>
    <row r="218" spans="1:24" x14ac:dyDescent="0.35">
      <c r="A218" s="6">
        <v>166606</v>
      </c>
      <c r="B218" s="7" t="s">
        <v>22</v>
      </c>
      <c r="C218" s="7" t="s">
        <v>17</v>
      </c>
      <c r="D218" s="7">
        <v>1778</v>
      </c>
      <c r="E218" s="7">
        <v>411</v>
      </c>
      <c r="F218" s="7">
        <v>503</v>
      </c>
      <c r="G218" s="7">
        <v>27</v>
      </c>
      <c r="H218" s="7">
        <v>18236</v>
      </c>
      <c r="I218" s="7">
        <v>21</v>
      </c>
      <c r="J218" s="7">
        <v>41</v>
      </c>
      <c r="K218" s="7">
        <v>480</v>
      </c>
      <c r="L218" s="7">
        <v>439</v>
      </c>
      <c r="M218" s="7">
        <v>39.444444439999998</v>
      </c>
      <c r="N218" s="7">
        <f>VLOOKUP(Todos!$A218,vlookup_table[#All],2,FALSE)</f>
        <v>0</v>
      </c>
      <c r="O218" s="7" t="str">
        <f>VLOOKUP(Todos!$A218,vlookup_table[#All],3,FALSE)</f>
        <v>CA</v>
      </c>
      <c r="P218" s="7">
        <f>VLOOKUP(Todos!$A218,vlookup_table[#All],4,FALSE)</f>
        <v>3401</v>
      </c>
      <c r="Q218" s="9" t="str">
        <f>VLOOKUP(Todos!$A218,vlookup_table[#All],5,FALSE)</f>
        <v>U1</v>
      </c>
      <c r="R218" s="9" t="str">
        <f>VLOOKUP(Todos!$A218,vlookup_table[#All],6,FALSE)</f>
        <v>F</v>
      </c>
      <c r="S218" s="9">
        <f>VLOOKUP(Todos!$A218,vlookup_table[#All],7,FALSE)</f>
        <v>50</v>
      </c>
      <c r="T218" s="9">
        <f>ROUND((9706-Todos!$P218)/100, 0)</f>
        <v>63</v>
      </c>
      <c r="U218" s="9" t="str" cm="1">
        <f t="array" ref="U218">_xlfn.IFS(
    ISNUMBER(SEARCH("C", Q218)), "Ciudad",
    ISNUMBER(SEARCH("T", Q218)), "Pueblo",
    ISNUMBER(SEARCH("R", Q218)), "Rural",
    ISNUMBER(SEARCH("S", Q218)), "Suburbano",
    ISNUMBER(SEARCH("U", Q218)), "Urbano"
)</f>
        <v>Urbano</v>
      </c>
      <c r="V218" s="24" t="str" cm="1">
        <f t="array" ref="V218">_xlfn.LET(
    _xlpm.txt, _xlfn.TEXTJOIN("", TRUE, IF(ISNUMBER(--MID(Todos!$H218, _xlfn.SEQUENCE(LEN(Todos!$H218)), 1)), MID(Todos!$H218, _xlfn.SEQUENCE(LEN(Todos!$H218)), 1), "")),
    IF(ISNUMBER(--RIGHT(_xlpm.txt,1)), _xlpm.txt, LEFT(_xlpm.txt, LEN(_xlpm.txt)-1))
)</f>
        <v>18236</v>
      </c>
      <c r="W218" s="9" t="str">
        <f>UPPER(LEFT(Todos!$B218,2))</f>
        <v>CA</v>
      </c>
      <c r="X218" s="10" t="str" cm="1">
        <f t="array" ref="X218">+IF(Todos!$C218 = "",MODE.MATCH(Todos!$C$2:$C$4029),Todos!$C218)</f>
        <v>F</v>
      </c>
    </row>
    <row r="219" spans="1:24" x14ac:dyDescent="0.35">
      <c r="A219" s="11">
        <v>8240</v>
      </c>
      <c r="B219" s="12" t="s">
        <v>22</v>
      </c>
      <c r="C219" s="12"/>
      <c r="D219" s="12">
        <v>1187</v>
      </c>
      <c r="E219" s="12">
        <v>328</v>
      </c>
      <c r="F219" s="12">
        <v>428</v>
      </c>
      <c r="G219" s="12">
        <v>11</v>
      </c>
      <c r="H219" s="12">
        <v>13978</v>
      </c>
      <c r="I219" s="12">
        <v>11</v>
      </c>
      <c r="J219" s="12">
        <v>49</v>
      </c>
      <c r="K219" s="12">
        <v>366</v>
      </c>
      <c r="L219" s="12">
        <v>393</v>
      </c>
      <c r="M219" s="12">
        <v>10.81481482</v>
      </c>
      <c r="N219" s="12">
        <f>VLOOKUP(Todos!$A219,vlookup_table[#All],2,FALSE)</f>
        <v>1</v>
      </c>
      <c r="O219" s="12" t="str">
        <f>VLOOKUP(Todos!$A219,vlookup_table[#All],3,FALSE)</f>
        <v>CA</v>
      </c>
      <c r="P219" s="12">
        <f>VLOOKUP(Todos!$A219,vlookup_table[#All],4,FALSE)</f>
        <v>0</v>
      </c>
      <c r="Q219" s="14" t="str">
        <f>VLOOKUP(Todos!$A219,vlookup_table[#All],5,FALSE)</f>
        <v/>
      </c>
      <c r="R219" s="14" t="str">
        <f>VLOOKUP(Todos!$A219,vlookup_table[#All],6,FALSE)</f>
        <v/>
      </c>
      <c r="S219" s="14">
        <f>VLOOKUP(Todos!$A219,vlookup_table[#All],7,FALSE)</f>
        <v>10</v>
      </c>
      <c r="T219" s="14">
        <f>ROUND((9706-Todos!$P219)/100, 0)</f>
        <v>97</v>
      </c>
      <c r="U219" s="14" t="e" cm="1">
        <f t="array" ref="U219">_xlfn.IFS(
    ISNUMBER(SEARCH("C", Q219)), "Ciudad",
    ISNUMBER(SEARCH("T", Q219)), "Pueblo",
    ISNUMBER(SEARCH("R", Q219)), "Rural",
    ISNUMBER(SEARCH("S", Q219)), "Suburbano",
    ISNUMBER(SEARCH("U", Q219)), "Urbano"
)</f>
        <v>#N/A</v>
      </c>
      <c r="V219" s="25" t="str" cm="1">
        <f t="array" ref="V219">_xlfn.LET(
    _xlpm.txt, _xlfn.TEXTJOIN("", TRUE, IF(ISNUMBER(--MID(Todos!$H219, _xlfn.SEQUENCE(LEN(Todos!$H219)), 1)), MID(Todos!$H219, _xlfn.SEQUENCE(LEN(Todos!$H219)), 1), "")),
    IF(ISNUMBER(--RIGHT(_xlpm.txt,1)), _xlpm.txt, LEFT(_xlpm.txt, LEN(_xlpm.txt)-1))
)</f>
        <v>13978</v>
      </c>
      <c r="W219" s="14" t="str">
        <f>UPPER(LEFT(Todos!$B219,2))</f>
        <v>CA</v>
      </c>
      <c r="X219" s="15" t="e" cm="1">
        <f t="array" aca="1" ref="X219" ca="1">+IF(Todos!$C219 = "",MODE.MATCH(Todos!$C$2:$C$4029),Todos!$C219)</f>
        <v>#NAME?</v>
      </c>
    </row>
    <row r="220" spans="1:24" x14ac:dyDescent="0.35">
      <c r="A220" s="6">
        <v>185904</v>
      </c>
      <c r="B220" s="7" t="s">
        <v>21</v>
      </c>
      <c r="C220" s="7" t="s">
        <v>17</v>
      </c>
      <c r="D220" s="7">
        <v>1448</v>
      </c>
      <c r="E220" s="7">
        <v>651</v>
      </c>
      <c r="F220" s="7">
        <v>724</v>
      </c>
      <c r="G220" s="7">
        <v>18</v>
      </c>
      <c r="H220" s="7">
        <v>24736</v>
      </c>
      <c r="I220" s="7">
        <v>3</v>
      </c>
      <c r="J220" s="7">
        <v>49</v>
      </c>
      <c r="K220" s="7">
        <v>667</v>
      </c>
      <c r="L220" s="7">
        <v>698</v>
      </c>
      <c r="M220" s="7">
        <v>7.076923077</v>
      </c>
      <c r="N220" s="7">
        <f>VLOOKUP(Todos!$A220,vlookup_table[#All],2,FALSE)</f>
        <v>0</v>
      </c>
      <c r="O220" s="7" t="str">
        <f>VLOOKUP(Todos!$A220,vlookup_table[#All],3,FALSE)</f>
        <v>TX</v>
      </c>
      <c r="P220" s="7">
        <f>VLOOKUP(Todos!$A220,vlookup_table[#All],4,FALSE)</f>
        <v>5801</v>
      </c>
      <c r="Q220" s="9" t="str">
        <f>VLOOKUP(Todos!$A220,vlookup_table[#All],5,FALSE)</f>
        <v>S1</v>
      </c>
      <c r="R220" s="9" t="str">
        <f>VLOOKUP(Todos!$A220,vlookup_table[#All],6,FALSE)</f>
        <v>F</v>
      </c>
      <c r="S220" s="9">
        <f>VLOOKUP(Todos!$A220,vlookup_table[#All],7,FALSE)</f>
        <v>13</v>
      </c>
      <c r="T220" s="9">
        <f>ROUND((9706-Todos!$P220)/100, 0)</f>
        <v>39</v>
      </c>
      <c r="U220" s="9" t="str" cm="1">
        <f t="array" ref="U220">_xlfn.IFS(
    ISNUMBER(SEARCH("C", Q220)), "Ciudad",
    ISNUMBER(SEARCH("T", Q220)), "Pueblo",
    ISNUMBER(SEARCH("R", Q220)), "Rural",
    ISNUMBER(SEARCH("S", Q220)), "Suburbano",
    ISNUMBER(SEARCH("U", Q220)), "Urbano"
)</f>
        <v>Suburbano</v>
      </c>
      <c r="V220" s="24" t="str" cm="1">
        <f t="array" ref="V220">_xlfn.LET(
    _xlpm.txt, _xlfn.TEXTJOIN("", TRUE, IF(ISNUMBER(--MID(Todos!$H220, _xlfn.SEQUENCE(LEN(Todos!$H220)), 1)), MID(Todos!$H220, _xlfn.SEQUENCE(LEN(Todos!$H220)), 1), "")),
    IF(ISNUMBER(--RIGHT(_xlpm.txt,1)), _xlpm.txt, LEFT(_xlpm.txt, LEN(_xlpm.txt)-1))
)</f>
        <v>24736</v>
      </c>
      <c r="W220" s="9" t="str">
        <f>UPPER(LEFT(Todos!$B220,2))</f>
        <v>TX</v>
      </c>
      <c r="X220" s="10" t="str" cm="1">
        <f t="array" ref="X220">+IF(Todos!$C220 = "",MODE.MATCH(Todos!$C$2:$C$4029),Todos!$C220)</f>
        <v>F</v>
      </c>
    </row>
    <row r="221" spans="1:24" x14ac:dyDescent="0.35">
      <c r="A221" s="11">
        <v>49351</v>
      </c>
      <c r="B221" s="12" t="s">
        <v>44</v>
      </c>
      <c r="C221" s="12" t="s">
        <v>27</v>
      </c>
      <c r="D221" s="12">
        <v>712</v>
      </c>
      <c r="E221" s="12">
        <v>377</v>
      </c>
      <c r="F221" s="12">
        <v>472</v>
      </c>
      <c r="G221" s="12">
        <v>1</v>
      </c>
      <c r="H221" s="12">
        <v>15013</v>
      </c>
      <c r="I221" s="12">
        <v>0</v>
      </c>
      <c r="J221" s="12">
        <v>73</v>
      </c>
      <c r="K221" s="12">
        <v>398</v>
      </c>
      <c r="L221" s="12">
        <v>446</v>
      </c>
      <c r="M221" s="12">
        <v>14.2</v>
      </c>
      <c r="N221" s="12">
        <f>VLOOKUP(Todos!$A221,vlookup_table[#All],2,FALSE)</f>
        <v>1</v>
      </c>
      <c r="O221" s="12" t="str">
        <f>VLOOKUP(Todos!$A221,vlookup_table[#All],3,FALSE)</f>
        <v>AL</v>
      </c>
      <c r="P221" s="12">
        <f>VLOOKUP(Todos!$A221,vlookup_table[#All],4,FALSE)</f>
        <v>3401</v>
      </c>
      <c r="Q221" s="14" t="str">
        <f>VLOOKUP(Todos!$A221,vlookup_table[#All],5,FALSE)</f>
        <v>T2</v>
      </c>
      <c r="R221" s="14" t="str">
        <f>VLOOKUP(Todos!$A221,vlookup_table[#All],6,FALSE)</f>
        <v>M</v>
      </c>
      <c r="S221" s="14">
        <f>VLOOKUP(Todos!$A221,vlookup_table[#All],7,FALSE)</f>
        <v>15</v>
      </c>
      <c r="T221" s="14">
        <f>ROUND((9706-Todos!$P221)/100, 0)</f>
        <v>63</v>
      </c>
      <c r="U221" s="14" t="str" cm="1">
        <f t="array" ref="U221">_xlfn.IFS(
    ISNUMBER(SEARCH("C", Q221)), "Ciudad",
    ISNUMBER(SEARCH("T", Q221)), "Pueblo",
    ISNUMBER(SEARCH("R", Q221)), "Rural",
    ISNUMBER(SEARCH("S", Q221)), "Suburbano",
    ISNUMBER(SEARCH("U", Q221)), "Urbano"
)</f>
        <v>Pueblo</v>
      </c>
      <c r="V221" s="25" t="str" cm="1">
        <f t="array" ref="V221">_xlfn.LET(
    _xlpm.txt, _xlfn.TEXTJOIN("", TRUE, IF(ISNUMBER(--MID(Todos!$H221, _xlfn.SEQUENCE(LEN(Todos!$H221)), 1)), MID(Todos!$H221, _xlfn.SEQUENCE(LEN(Todos!$H221)), 1), "")),
    IF(ISNUMBER(--RIGHT(_xlpm.txt,1)), _xlpm.txt, LEFT(_xlpm.txt, LEN(_xlpm.txt)-1))
)</f>
        <v>15013</v>
      </c>
      <c r="W221" s="14" t="str">
        <f>UPPER(LEFT(Todos!$B221,2))</f>
        <v>AL</v>
      </c>
      <c r="X221" s="15" t="str" cm="1">
        <f t="array" ref="X221">+IF(Todos!$C221 = "",MODE.MATCH(Todos!$C$2:$C$4029),Todos!$C221)</f>
        <v>Male</v>
      </c>
    </row>
    <row r="222" spans="1:24" x14ac:dyDescent="0.35">
      <c r="A222" s="6">
        <v>191779</v>
      </c>
      <c r="B222" s="7" t="s">
        <v>13</v>
      </c>
      <c r="C222" s="7" t="s">
        <v>14</v>
      </c>
      <c r="D222" s="7">
        <v>1432</v>
      </c>
      <c r="E222" s="7">
        <v>636</v>
      </c>
      <c r="F222" s="7">
        <v>772</v>
      </c>
      <c r="G222" s="7">
        <v>24</v>
      </c>
      <c r="H222" s="7">
        <v>35544</v>
      </c>
      <c r="I222" s="7">
        <v>0</v>
      </c>
      <c r="J222" s="7">
        <v>44</v>
      </c>
      <c r="K222" s="7">
        <v>693</v>
      </c>
      <c r="L222" s="7">
        <v>680</v>
      </c>
      <c r="M222" s="7">
        <v>25</v>
      </c>
      <c r="N222" s="7">
        <f>VLOOKUP(Todos!$A222,vlookup_table[#All],2,FALSE)</f>
        <v>1</v>
      </c>
      <c r="O222" s="7" t="str">
        <f>VLOOKUP(Todos!$A222,vlookup_table[#All],3,FALSE)</f>
        <v>FL</v>
      </c>
      <c r="P222" s="7">
        <f>VLOOKUP(Todos!$A222,vlookup_table[#All],4,FALSE)</f>
        <v>2701</v>
      </c>
      <c r="Q222" s="9" t="str">
        <f>VLOOKUP(Todos!$A222,vlookup_table[#All],5,FALSE)</f>
        <v/>
      </c>
      <c r="R222" s="9" t="str">
        <f>VLOOKUP(Todos!$A222,vlookup_table[#All],6,FALSE)</f>
        <v>M</v>
      </c>
      <c r="S222" s="9">
        <f>VLOOKUP(Todos!$A222,vlookup_table[#All],7,FALSE)</f>
        <v>150</v>
      </c>
      <c r="T222" s="9">
        <f>ROUND((9706-Todos!$P222)/100, 0)</f>
        <v>70</v>
      </c>
      <c r="U222" s="9" t="e" cm="1">
        <f t="array" ref="U222">_xlfn.IFS(
    ISNUMBER(SEARCH("C", Q222)), "Ciudad",
    ISNUMBER(SEARCH("T", Q222)), "Pueblo",
    ISNUMBER(SEARCH("R", Q222)), "Rural",
    ISNUMBER(SEARCH("S", Q222)), "Suburbano",
    ISNUMBER(SEARCH("U", Q222)), "Urbano"
)</f>
        <v>#N/A</v>
      </c>
      <c r="V222" s="24" t="str" cm="1">
        <f t="array" ref="V222">_xlfn.LET(
    _xlpm.txt, _xlfn.TEXTJOIN("", TRUE, IF(ISNUMBER(--MID(Todos!$H222, _xlfn.SEQUENCE(LEN(Todos!$H222)), 1)), MID(Todos!$H222, _xlfn.SEQUENCE(LEN(Todos!$H222)), 1), "")),
    IF(ISNUMBER(--RIGHT(_xlpm.txt,1)), _xlpm.txt, LEFT(_xlpm.txt, LEN(_xlpm.txt)-1))
)</f>
        <v>35544</v>
      </c>
      <c r="W222" s="9" t="str">
        <f>UPPER(LEFT(Todos!$B222,2))</f>
        <v>FL</v>
      </c>
      <c r="X222" s="10" t="str" cm="1">
        <f t="array" ref="X222">+IF(Todos!$C222 = "",MODE.MATCH(Todos!$C$2:$C$4029),Todos!$C222)</f>
        <v>M</v>
      </c>
    </row>
    <row r="223" spans="1:24" x14ac:dyDescent="0.35">
      <c r="A223" s="11">
        <v>169881</v>
      </c>
      <c r="B223" s="12" t="s">
        <v>22</v>
      </c>
      <c r="C223" s="12" t="s">
        <v>17</v>
      </c>
      <c r="D223" s="12">
        <v>2598</v>
      </c>
      <c r="E223" s="12">
        <v>470</v>
      </c>
      <c r="F223" s="12">
        <v>661</v>
      </c>
      <c r="G223" s="12">
        <v>74</v>
      </c>
      <c r="H223" s="12">
        <v>31631</v>
      </c>
      <c r="I223" s="12">
        <v>9</v>
      </c>
      <c r="J223" s="12">
        <v>36</v>
      </c>
      <c r="K223" s="12">
        <v>557</v>
      </c>
      <c r="L223" s="12">
        <v>562</v>
      </c>
      <c r="M223" s="12">
        <v>8.2222222219999992</v>
      </c>
      <c r="N223" s="12">
        <f>VLOOKUP(Todos!$A223,vlookup_table[#All],2,FALSE)</f>
        <v>0</v>
      </c>
      <c r="O223" s="12" t="str">
        <f>VLOOKUP(Todos!$A223,vlookup_table[#All],3,FALSE)</f>
        <v>CA</v>
      </c>
      <c r="P223" s="12">
        <f>VLOOKUP(Todos!$A223,vlookup_table[#All],4,FALSE)</f>
        <v>0</v>
      </c>
      <c r="Q223" s="14" t="str">
        <f>VLOOKUP(Todos!$A223,vlookup_table[#All],5,FALSE)</f>
        <v>C1</v>
      </c>
      <c r="R223" s="14" t="str">
        <f>VLOOKUP(Todos!$A223,vlookup_table[#All],6,FALSE)</f>
        <v>F</v>
      </c>
      <c r="S223" s="14">
        <f>VLOOKUP(Todos!$A223,vlookup_table[#All],7,FALSE)</f>
        <v>15</v>
      </c>
      <c r="T223" s="14">
        <f>ROUND((9706-Todos!$P223)/100, 0)</f>
        <v>97</v>
      </c>
      <c r="U223" s="14" t="str" cm="1">
        <f t="array" ref="U223">_xlfn.IFS(
    ISNUMBER(SEARCH("C", Q223)), "Ciudad",
    ISNUMBER(SEARCH("T", Q223)), "Pueblo",
    ISNUMBER(SEARCH("R", Q223)), "Rural",
    ISNUMBER(SEARCH("S", Q223)), "Suburbano",
    ISNUMBER(SEARCH("U", Q223)), "Urbano"
)</f>
        <v>Ciudad</v>
      </c>
      <c r="V223" s="25" t="str" cm="1">
        <f t="array" ref="V223">_xlfn.LET(
    _xlpm.txt, _xlfn.TEXTJOIN("", TRUE, IF(ISNUMBER(--MID(Todos!$H223, _xlfn.SEQUENCE(LEN(Todos!$H223)), 1)), MID(Todos!$H223, _xlfn.SEQUENCE(LEN(Todos!$H223)), 1), "")),
    IF(ISNUMBER(--RIGHT(_xlpm.txt,1)), _xlpm.txt, LEFT(_xlpm.txt, LEN(_xlpm.txt)-1))
)</f>
        <v>31631</v>
      </c>
      <c r="W223" s="14" t="str">
        <f>UPPER(LEFT(Todos!$B223,2))</f>
        <v>CA</v>
      </c>
      <c r="X223" s="15" t="str" cm="1">
        <f t="array" ref="X223">+IF(Todos!$C223 = "",MODE.MATCH(Todos!$C$2:$C$4029),Todos!$C223)</f>
        <v>F</v>
      </c>
    </row>
    <row r="224" spans="1:24" x14ac:dyDescent="0.35">
      <c r="A224" s="6">
        <v>144356</v>
      </c>
      <c r="B224" s="7" t="s">
        <v>22</v>
      </c>
      <c r="C224" s="7" t="s">
        <v>17</v>
      </c>
      <c r="D224" s="7">
        <v>2855</v>
      </c>
      <c r="E224" s="7">
        <v>311</v>
      </c>
      <c r="F224" s="7">
        <v>537</v>
      </c>
      <c r="G224" s="7">
        <v>78</v>
      </c>
      <c r="H224" s="7">
        <v>18525</v>
      </c>
      <c r="I224" s="7">
        <v>28</v>
      </c>
      <c r="J224" s="7">
        <v>47</v>
      </c>
      <c r="K224" s="7">
        <v>385</v>
      </c>
      <c r="L224" s="7">
        <v>484</v>
      </c>
      <c r="M224" s="7">
        <v>6.538461539</v>
      </c>
      <c r="N224" s="7">
        <f>VLOOKUP(Todos!$A224,vlookup_table[#All],2,FALSE)</f>
        <v>3</v>
      </c>
      <c r="O224" s="7" t="str">
        <f>VLOOKUP(Todos!$A224,vlookup_table[#All],3,FALSE)</f>
        <v>CA</v>
      </c>
      <c r="P224" s="7">
        <f>VLOOKUP(Todos!$A224,vlookup_table[#All],4,FALSE)</f>
        <v>0</v>
      </c>
      <c r="Q224" s="9" t="str">
        <f>VLOOKUP(Todos!$A224,vlookup_table[#All],5,FALSE)</f>
        <v>U2</v>
      </c>
      <c r="R224" s="9" t="str">
        <f>VLOOKUP(Todos!$A224,vlookup_table[#All],6,FALSE)</f>
        <v>F</v>
      </c>
      <c r="S224" s="9">
        <f>VLOOKUP(Todos!$A224,vlookup_table[#All],7,FALSE)</f>
        <v>20</v>
      </c>
      <c r="T224" s="9">
        <f>ROUND((9706-Todos!$P224)/100, 0)</f>
        <v>97</v>
      </c>
      <c r="U224" s="9" t="str" cm="1">
        <f t="array" ref="U224">_xlfn.IFS(
    ISNUMBER(SEARCH("C", Q224)), "Ciudad",
    ISNUMBER(SEARCH("T", Q224)), "Pueblo",
    ISNUMBER(SEARCH("R", Q224)), "Rural",
    ISNUMBER(SEARCH("S", Q224)), "Suburbano",
    ISNUMBER(SEARCH("U", Q224)), "Urbano"
)</f>
        <v>Urbano</v>
      </c>
      <c r="V224" s="24" t="str" cm="1">
        <f t="array" ref="V224">_xlfn.LET(
    _xlpm.txt, _xlfn.TEXTJOIN("", TRUE, IF(ISNUMBER(--MID(Todos!$H224, _xlfn.SEQUENCE(LEN(Todos!$H224)), 1)), MID(Todos!$H224, _xlfn.SEQUENCE(LEN(Todos!$H224)), 1), "")),
    IF(ISNUMBER(--RIGHT(_xlpm.txt,1)), _xlpm.txt, LEFT(_xlpm.txt, LEN(_xlpm.txt)-1))
)</f>
        <v>18525</v>
      </c>
      <c r="W224" s="9" t="str">
        <f>UPPER(LEFT(Todos!$B224,2))</f>
        <v>CA</v>
      </c>
      <c r="X224" s="10" t="str" cm="1">
        <f t="array" ref="X224">+IF(Todos!$C224 = "",MODE.MATCH(Todos!$C$2:$C$4029),Todos!$C224)</f>
        <v>F</v>
      </c>
    </row>
    <row r="225" spans="1:24" x14ac:dyDescent="0.35">
      <c r="A225" s="11">
        <v>186528</v>
      </c>
      <c r="B225" s="12" t="s">
        <v>21</v>
      </c>
      <c r="C225" s="12" t="s">
        <v>17</v>
      </c>
      <c r="D225" s="12">
        <v>535</v>
      </c>
      <c r="E225" s="12">
        <v>244</v>
      </c>
      <c r="F225" s="12">
        <v>402</v>
      </c>
      <c r="G225" s="12">
        <v>3</v>
      </c>
      <c r="H225" s="12">
        <v>17053</v>
      </c>
      <c r="I225" s="12">
        <v>8</v>
      </c>
      <c r="J225" s="12">
        <v>86</v>
      </c>
      <c r="K225" s="12">
        <v>437</v>
      </c>
      <c r="L225" s="12">
        <v>317</v>
      </c>
      <c r="M225" s="12">
        <v>9.8125</v>
      </c>
      <c r="N225" s="12">
        <f>VLOOKUP(Todos!$A225,vlookup_table[#All],2,FALSE)</f>
        <v>2</v>
      </c>
      <c r="O225" s="12" t="str">
        <f>VLOOKUP(Todos!$A225,vlookup_table[#All],3,FALSE)</f>
        <v>TX</v>
      </c>
      <c r="P225" s="12">
        <f>VLOOKUP(Todos!$A225,vlookup_table[#All],4,FALSE)</f>
        <v>2212</v>
      </c>
      <c r="Q225" s="14" t="str">
        <f>VLOOKUP(Todos!$A225,vlookup_table[#All],5,FALSE)</f>
        <v>C2</v>
      </c>
      <c r="R225" s="14" t="str">
        <f>VLOOKUP(Todos!$A225,vlookup_table[#All],6,FALSE)</f>
        <v>F</v>
      </c>
      <c r="S225" s="14">
        <f>VLOOKUP(Todos!$A225,vlookup_table[#All],7,FALSE)</f>
        <v>15</v>
      </c>
      <c r="T225" s="14">
        <f>ROUND((9706-Todos!$P225)/100, 0)</f>
        <v>75</v>
      </c>
      <c r="U225" s="14" t="str" cm="1">
        <f t="array" ref="U225">_xlfn.IFS(
    ISNUMBER(SEARCH("C", Q225)), "Ciudad",
    ISNUMBER(SEARCH("T", Q225)), "Pueblo",
    ISNUMBER(SEARCH("R", Q225)), "Rural",
    ISNUMBER(SEARCH("S", Q225)), "Suburbano",
    ISNUMBER(SEARCH("U", Q225)), "Urbano"
)</f>
        <v>Ciudad</v>
      </c>
      <c r="V225" s="25" t="str" cm="1">
        <f t="array" ref="V225">_xlfn.LET(
    _xlpm.txt, _xlfn.TEXTJOIN("", TRUE, IF(ISNUMBER(--MID(Todos!$H225, _xlfn.SEQUENCE(LEN(Todos!$H225)), 1)), MID(Todos!$H225, _xlfn.SEQUENCE(LEN(Todos!$H225)), 1), "")),
    IF(ISNUMBER(--RIGHT(_xlpm.txt,1)), _xlpm.txt, LEFT(_xlpm.txt, LEN(_xlpm.txt)-1))
)</f>
        <v>17053</v>
      </c>
      <c r="W225" s="14" t="str">
        <f>UPPER(LEFT(Todos!$B225,2))</f>
        <v>TX</v>
      </c>
      <c r="X225" s="15" t="str" cm="1">
        <f t="array" ref="X225">+IF(Todos!$C225 = "",MODE.MATCH(Todos!$C$2:$C$4029),Todos!$C225)</f>
        <v>F</v>
      </c>
    </row>
    <row r="226" spans="1:24" x14ac:dyDescent="0.35">
      <c r="A226" s="6">
        <v>14161</v>
      </c>
      <c r="B226" s="7" t="s">
        <v>41</v>
      </c>
      <c r="C226" s="7" t="s">
        <v>52</v>
      </c>
      <c r="D226" s="7">
        <v>703</v>
      </c>
      <c r="E226" s="7">
        <v>161</v>
      </c>
      <c r="F226" s="7">
        <v>232</v>
      </c>
      <c r="G226" s="7">
        <v>0</v>
      </c>
      <c r="H226" s="7">
        <v>8860</v>
      </c>
      <c r="I226" s="7">
        <v>2</v>
      </c>
      <c r="J226" s="7">
        <v>55</v>
      </c>
      <c r="K226" s="7">
        <v>206</v>
      </c>
      <c r="L226" s="7">
        <v>206</v>
      </c>
      <c r="M226" s="7">
        <v>7.8181818180000002</v>
      </c>
      <c r="N226" s="7">
        <f>VLOOKUP(Todos!$A226,vlookup_table[#All],2,FALSE)</f>
        <v>0</v>
      </c>
      <c r="O226" s="7" t="str">
        <f>VLOOKUP(Todos!$A226,vlookup_table[#All],3,FALSE)</f>
        <v>WA</v>
      </c>
      <c r="P226" s="7">
        <f>VLOOKUP(Todos!$A226,vlookup_table[#All],4,FALSE)</f>
        <v>2805</v>
      </c>
      <c r="Q226" s="9" t="str">
        <f>VLOOKUP(Todos!$A226,vlookup_table[#All],5,FALSE)</f>
        <v>T3</v>
      </c>
      <c r="R226" s="9" t="str">
        <f>VLOOKUP(Todos!$A226,vlookup_table[#All],6,FALSE)</f>
        <v>M</v>
      </c>
      <c r="S226" s="9">
        <f>VLOOKUP(Todos!$A226,vlookup_table[#All],7,FALSE)</f>
        <v>10</v>
      </c>
      <c r="T226" s="9">
        <f>ROUND((9706-Todos!$P226)/100, 0)</f>
        <v>69</v>
      </c>
      <c r="U226" s="9" t="str" cm="1">
        <f t="array" ref="U226">_xlfn.IFS(
    ISNUMBER(SEARCH("C", Q226)), "Ciudad",
    ISNUMBER(SEARCH("T", Q226)), "Pueblo",
    ISNUMBER(SEARCH("R", Q226)), "Rural",
    ISNUMBER(SEARCH("S", Q226)), "Suburbano",
    ISNUMBER(SEARCH("U", Q226)), "Urbano"
)</f>
        <v>Pueblo</v>
      </c>
      <c r="V226" s="24" t="str" cm="1">
        <f t="array" ref="V226">_xlfn.LET(
    _xlpm.txt, _xlfn.TEXTJOIN("", TRUE, IF(ISNUMBER(--MID(Todos!$H226, _xlfn.SEQUENCE(LEN(Todos!$H226)), 1)), MID(Todos!$H226, _xlfn.SEQUENCE(LEN(Todos!$H226)), 1), "")),
    IF(ISNUMBER(--RIGHT(_xlpm.txt,1)), _xlpm.txt, LEFT(_xlpm.txt, LEN(_xlpm.txt)-1))
)</f>
        <v>8860</v>
      </c>
      <c r="W226" s="9" t="str">
        <f>UPPER(LEFT(Todos!$B226,2))</f>
        <v>WA</v>
      </c>
      <c r="X226" s="10" t="str" cm="1">
        <f t="array" ref="X226">+IF(Todos!$C226 = "",MODE.MATCH(Todos!$C$2:$C$4029),Todos!$C226)</f>
        <v>male</v>
      </c>
    </row>
    <row r="227" spans="1:24" x14ac:dyDescent="0.35">
      <c r="A227" s="11">
        <v>190839</v>
      </c>
      <c r="B227" s="12" t="s">
        <v>16</v>
      </c>
      <c r="C227" s="12" t="s">
        <v>14</v>
      </c>
      <c r="D227" s="12">
        <v>662</v>
      </c>
      <c r="E227" s="12">
        <v>352</v>
      </c>
      <c r="F227" s="12">
        <v>456</v>
      </c>
      <c r="G227" s="12">
        <v>1</v>
      </c>
      <c r="H227" s="12">
        <v>13460</v>
      </c>
      <c r="I227" s="12">
        <v>17</v>
      </c>
      <c r="J227" s="12">
        <v>60</v>
      </c>
      <c r="K227" s="12">
        <v>406</v>
      </c>
      <c r="L227" s="12">
        <v>394</v>
      </c>
      <c r="M227" s="12">
        <v>12.5</v>
      </c>
      <c r="N227" s="12">
        <f>VLOOKUP(Todos!$A227,vlookup_table[#All],2,FALSE)</f>
        <v>1</v>
      </c>
      <c r="O227" s="12" t="str">
        <f>VLOOKUP(Todos!$A227,vlookup_table[#All],3,FALSE)</f>
        <v>IL</v>
      </c>
      <c r="P227" s="12">
        <f>VLOOKUP(Todos!$A227,vlookup_table[#All],4,FALSE)</f>
        <v>5601</v>
      </c>
      <c r="Q227" s="14" t="str">
        <f>VLOOKUP(Todos!$A227,vlookup_table[#All],5,FALSE)</f>
        <v>U3</v>
      </c>
      <c r="R227" s="14" t="str">
        <f>VLOOKUP(Todos!$A227,vlookup_table[#All],6,FALSE)</f>
        <v>M</v>
      </c>
      <c r="S227" s="14">
        <f>VLOOKUP(Todos!$A227,vlookup_table[#All],7,FALSE)</f>
        <v>15</v>
      </c>
      <c r="T227" s="14">
        <f>ROUND((9706-Todos!$P227)/100, 0)</f>
        <v>41</v>
      </c>
      <c r="U227" s="14" t="str" cm="1">
        <f t="array" ref="U227">_xlfn.IFS(
    ISNUMBER(SEARCH("C", Q227)), "Ciudad",
    ISNUMBER(SEARCH("T", Q227)), "Pueblo",
    ISNUMBER(SEARCH("R", Q227)), "Rural",
    ISNUMBER(SEARCH("S", Q227)), "Suburbano",
    ISNUMBER(SEARCH("U", Q227)), "Urbano"
)</f>
        <v>Urbano</v>
      </c>
      <c r="V227" s="25" t="str" cm="1">
        <f t="array" ref="V227">_xlfn.LET(
    _xlpm.txt, _xlfn.TEXTJOIN("", TRUE, IF(ISNUMBER(--MID(Todos!$H227, _xlfn.SEQUENCE(LEN(Todos!$H227)), 1)), MID(Todos!$H227, _xlfn.SEQUENCE(LEN(Todos!$H227)), 1), "")),
    IF(ISNUMBER(--RIGHT(_xlpm.txt,1)), _xlpm.txt, LEFT(_xlpm.txt, LEN(_xlpm.txt)-1))
)</f>
        <v>13460</v>
      </c>
      <c r="W227" s="14" t="str">
        <f>UPPER(LEFT(Todos!$B227,2))</f>
        <v>IL</v>
      </c>
      <c r="X227" s="15" t="str" cm="1">
        <f t="array" ref="X227">+IF(Todos!$C227 = "",MODE.MATCH(Todos!$C$2:$C$4029),Todos!$C227)</f>
        <v>M</v>
      </c>
    </row>
    <row r="228" spans="1:24" x14ac:dyDescent="0.35">
      <c r="A228" s="6">
        <v>146269</v>
      </c>
      <c r="B228" s="7" t="s">
        <v>22</v>
      </c>
      <c r="C228" s="7" t="s">
        <v>17</v>
      </c>
      <c r="D228" s="7">
        <v>2973</v>
      </c>
      <c r="E228" s="7">
        <v>576</v>
      </c>
      <c r="F228" s="7">
        <v>654</v>
      </c>
      <c r="G228" s="7">
        <v>85</v>
      </c>
      <c r="H228" s="7">
        <v>18497</v>
      </c>
      <c r="I228" s="7">
        <v>39</v>
      </c>
      <c r="J228" s="7">
        <v>41</v>
      </c>
      <c r="K228" s="7">
        <v>591</v>
      </c>
      <c r="L228" s="7">
        <v>624</v>
      </c>
      <c r="M228" s="7">
        <v>7.25</v>
      </c>
      <c r="N228" s="7">
        <f>VLOOKUP(Todos!$A228,vlookup_table[#All],2,FALSE)</f>
        <v>2</v>
      </c>
      <c r="O228" s="7" t="str">
        <f>VLOOKUP(Todos!$A228,vlookup_table[#All],3,FALSE)</f>
        <v>CA</v>
      </c>
      <c r="P228" s="7">
        <f>VLOOKUP(Todos!$A228,vlookup_table[#All],4,FALSE)</f>
        <v>4601</v>
      </c>
      <c r="Q228" s="9" t="str">
        <f>VLOOKUP(Todos!$A228,vlookup_table[#All],5,FALSE)</f>
        <v>U1</v>
      </c>
      <c r="R228" s="9" t="str">
        <f>VLOOKUP(Todos!$A228,vlookup_table[#All],6,FALSE)</f>
        <v>F</v>
      </c>
      <c r="S228" s="9">
        <f>VLOOKUP(Todos!$A228,vlookup_table[#All],7,FALSE)</f>
        <v>10</v>
      </c>
      <c r="T228" s="9">
        <f>ROUND((9706-Todos!$P228)/100, 0)</f>
        <v>51</v>
      </c>
      <c r="U228" s="9" t="str" cm="1">
        <f t="array" ref="U228">_xlfn.IFS(
    ISNUMBER(SEARCH("C", Q228)), "Ciudad",
    ISNUMBER(SEARCH("T", Q228)), "Pueblo",
    ISNUMBER(SEARCH("R", Q228)), "Rural",
    ISNUMBER(SEARCH("S", Q228)), "Suburbano",
    ISNUMBER(SEARCH("U", Q228)), "Urbano"
)</f>
        <v>Urbano</v>
      </c>
      <c r="V228" s="24" t="str" cm="1">
        <f t="array" ref="V228">_xlfn.LET(
    _xlpm.txt, _xlfn.TEXTJOIN("", TRUE, IF(ISNUMBER(--MID(Todos!$H228, _xlfn.SEQUENCE(LEN(Todos!$H228)), 1)), MID(Todos!$H228, _xlfn.SEQUENCE(LEN(Todos!$H228)), 1), "")),
    IF(ISNUMBER(--RIGHT(_xlpm.txt,1)), _xlpm.txt, LEFT(_xlpm.txt, LEN(_xlpm.txt)-1))
)</f>
        <v>18497</v>
      </c>
      <c r="W228" s="9" t="str">
        <f>UPPER(LEFT(Todos!$B228,2))</f>
        <v>CA</v>
      </c>
      <c r="X228" s="10" t="str" cm="1">
        <f t="array" ref="X228">+IF(Todos!$C228 = "",MODE.MATCH(Todos!$C$2:$C$4029),Todos!$C228)</f>
        <v>F</v>
      </c>
    </row>
    <row r="229" spans="1:24" x14ac:dyDescent="0.35">
      <c r="A229" s="11">
        <v>188507</v>
      </c>
      <c r="B229" s="12" t="s">
        <v>22</v>
      </c>
      <c r="C229" s="12" t="s">
        <v>17</v>
      </c>
      <c r="D229" s="12">
        <v>2289</v>
      </c>
      <c r="E229" s="12">
        <v>631</v>
      </c>
      <c r="F229" s="12">
        <v>679</v>
      </c>
      <c r="G229" s="12">
        <v>66</v>
      </c>
      <c r="H229" s="12">
        <v>22571</v>
      </c>
      <c r="I229" s="12">
        <v>8</v>
      </c>
      <c r="J229" s="12">
        <v>61</v>
      </c>
      <c r="K229" s="12">
        <v>647</v>
      </c>
      <c r="L229" s="12">
        <v>657</v>
      </c>
      <c r="M229" s="12">
        <v>9.769230769</v>
      </c>
      <c r="N229" s="12">
        <f>VLOOKUP(Todos!$A229,vlookup_table[#All],2,FALSE)</f>
        <v>2</v>
      </c>
      <c r="O229" s="12" t="str">
        <f>VLOOKUP(Todos!$A229,vlookup_table[#All],3,FALSE)</f>
        <v>CA</v>
      </c>
      <c r="P229" s="12">
        <f>VLOOKUP(Todos!$A229,vlookup_table[#All],4,FALSE)</f>
        <v>2601</v>
      </c>
      <c r="Q229" s="14" t="str">
        <f>VLOOKUP(Todos!$A229,vlookup_table[#All],5,FALSE)</f>
        <v>T1</v>
      </c>
      <c r="R229" s="14" t="str">
        <f>VLOOKUP(Todos!$A229,vlookup_table[#All],6,FALSE)</f>
        <v>F</v>
      </c>
      <c r="S229" s="14">
        <f>VLOOKUP(Todos!$A229,vlookup_table[#All],7,FALSE)</f>
        <v>10</v>
      </c>
      <c r="T229" s="14">
        <f>ROUND((9706-Todos!$P229)/100, 0)</f>
        <v>71</v>
      </c>
      <c r="U229" s="14" t="str" cm="1">
        <f t="array" ref="U229">_xlfn.IFS(
    ISNUMBER(SEARCH("C", Q229)), "Ciudad",
    ISNUMBER(SEARCH("T", Q229)), "Pueblo",
    ISNUMBER(SEARCH("R", Q229)), "Rural",
    ISNUMBER(SEARCH("S", Q229)), "Suburbano",
    ISNUMBER(SEARCH("U", Q229)), "Urbano"
)</f>
        <v>Pueblo</v>
      </c>
      <c r="V229" s="25" t="str" cm="1">
        <f t="array" ref="V229">_xlfn.LET(
    _xlpm.txt, _xlfn.TEXTJOIN("", TRUE, IF(ISNUMBER(--MID(Todos!$H229, _xlfn.SEQUENCE(LEN(Todos!$H229)), 1)), MID(Todos!$H229, _xlfn.SEQUENCE(LEN(Todos!$H229)), 1), "")),
    IF(ISNUMBER(--RIGHT(_xlpm.txt,1)), _xlpm.txt, LEFT(_xlpm.txt, LEN(_xlpm.txt)-1))
)</f>
        <v>22571</v>
      </c>
      <c r="W229" s="14" t="str">
        <f>UPPER(LEFT(Todos!$B229,2))</f>
        <v>CA</v>
      </c>
      <c r="X229" s="15" t="str" cm="1">
        <f t="array" ref="X229">+IF(Todos!$C229 = "",MODE.MATCH(Todos!$C$2:$C$4029),Todos!$C229)</f>
        <v>F</v>
      </c>
    </row>
    <row r="230" spans="1:24" x14ac:dyDescent="0.35">
      <c r="A230" s="6">
        <v>116251</v>
      </c>
      <c r="B230" s="7" t="s">
        <v>21</v>
      </c>
      <c r="C230" s="7" t="s">
        <v>17</v>
      </c>
      <c r="D230" s="7">
        <v>1274</v>
      </c>
      <c r="E230" s="7">
        <v>789</v>
      </c>
      <c r="F230" s="7">
        <v>825</v>
      </c>
      <c r="G230" s="7">
        <v>1</v>
      </c>
      <c r="H230" s="7">
        <v>26360</v>
      </c>
      <c r="I230" s="7">
        <v>4</v>
      </c>
      <c r="J230" s="7">
        <v>31</v>
      </c>
      <c r="K230" s="7">
        <v>798</v>
      </c>
      <c r="L230" s="7">
        <v>804</v>
      </c>
      <c r="M230" s="7">
        <v>6.4090909089999997</v>
      </c>
      <c r="N230" s="7">
        <f>VLOOKUP(Todos!$A230,vlookup_table[#All],2,FALSE)</f>
        <v>0</v>
      </c>
      <c r="O230" s="7" t="str">
        <f>VLOOKUP(Todos!$A230,vlookup_table[#All],3,FALSE)</f>
        <v>TX</v>
      </c>
      <c r="P230" s="7">
        <f>VLOOKUP(Todos!$A230,vlookup_table[#All],4,FALSE)</f>
        <v>505</v>
      </c>
      <c r="Q230" s="9" t="str">
        <f>VLOOKUP(Todos!$A230,vlookup_table[#All],5,FALSE)</f>
        <v>S1</v>
      </c>
      <c r="R230" s="9" t="str">
        <f>VLOOKUP(Todos!$A230,vlookup_table[#All],6,FALSE)</f>
        <v>F</v>
      </c>
      <c r="S230" s="9">
        <f>VLOOKUP(Todos!$A230,vlookup_table[#All],7,FALSE)</f>
        <v>10</v>
      </c>
      <c r="T230" s="9">
        <f>ROUND((9706-Todos!$P230)/100, 0)</f>
        <v>92</v>
      </c>
      <c r="U230" s="9" t="str" cm="1">
        <f t="array" ref="U230">_xlfn.IFS(
    ISNUMBER(SEARCH("C", Q230)), "Ciudad",
    ISNUMBER(SEARCH("T", Q230)), "Pueblo",
    ISNUMBER(SEARCH("R", Q230)), "Rural",
    ISNUMBER(SEARCH("S", Q230)), "Suburbano",
    ISNUMBER(SEARCH("U", Q230)), "Urbano"
)</f>
        <v>Suburbano</v>
      </c>
      <c r="V230" s="24" t="str" cm="1">
        <f t="array" ref="V230">_xlfn.LET(
    _xlpm.txt, _xlfn.TEXTJOIN("", TRUE, IF(ISNUMBER(--MID(Todos!$H230, _xlfn.SEQUENCE(LEN(Todos!$H230)), 1)), MID(Todos!$H230, _xlfn.SEQUENCE(LEN(Todos!$H230)), 1), "")),
    IF(ISNUMBER(--RIGHT(_xlpm.txt,1)), _xlpm.txt, LEFT(_xlpm.txt, LEN(_xlpm.txt)-1))
)</f>
        <v>26360</v>
      </c>
      <c r="W230" s="9" t="str">
        <f>UPPER(LEFT(Todos!$B230,2))</f>
        <v>TX</v>
      </c>
      <c r="X230" s="10" t="str" cm="1">
        <f t="array" ref="X230">+IF(Todos!$C230 = "",MODE.MATCH(Todos!$C$2:$C$4029),Todos!$C230)</f>
        <v>F</v>
      </c>
    </row>
    <row r="231" spans="1:24" x14ac:dyDescent="0.35">
      <c r="A231" s="11">
        <v>81945</v>
      </c>
      <c r="B231" s="12" t="s">
        <v>36</v>
      </c>
      <c r="C231" s="12" t="s">
        <v>52</v>
      </c>
      <c r="D231" s="12">
        <v>840</v>
      </c>
      <c r="E231" s="12">
        <v>458</v>
      </c>
      <c r="F231" s="12">
        <v>548</v>
      </c>
      <c r="G231" s="12">
        <v>11</v>
      </c>
      <c r="H231" s="12">
        <v>20327</v>
      </c>
      <c r="I231" s="12">
        <v>1</v>
      </c>
      <c r="J231" s="12">
        <v>79</v>
      </c>
      <c r="K231" s="12">
        <v>471</v>
      </c>
      <c r="L231" s="12">
        <v>513</v>
      </c>
      <c r="M231" s="12">
        <v>15</v>
      </c>
      <c r="N231" s="12">
        <f>VLOOKUP(Todos!$A231,vlookup_table[#All],2,FALSE)</f>
        <v>1</v>
      </c>
      <c r="O231" s="12" t="str">
        <f>VLOOKUP(Todos!$A231,vlookup_table[#All],3,FALSE)</f>
        <v>WI</v>
      </c>
      <c r="P231" s="12">
        <f>VLOOKUP(Todos!$A231,vlookup_table[#All],4,FALSE)</f>
        <v>6401</v>
      </c>
      <c r="Q231" s="14" t="str">
        <f>VLOOKUP(Todos!$A231,vlookup_table[#All],5,FALSE)</f>
        <v>S1</v>
      </c>
      <c r="R231" s="14" t="str">
        <f>VLOOKUP(Todos!$A231,vlookup_table[#All],6,FALSE)</f>
        <v>M</v>
      </c>
      <c r="S231" s="14">
        <f>VLOOKUP(Todos!$A231,vlookup_table[#All],7,FALSE)</f>
        <v>20</v>
      </c>
      <c r="T231" s="14">
        <f>ROUND((9706-Todos!$P231)/100, 0)</f>
        <v>33</v>
      </c>
      <c r="U231" s="14" t="str" cm="1">
        <f t="array" ref="U231">_xlfn.IFS(
    ISNUMBER(SEARCH("C", Q231)), "Ciudad",
    ISNUMBER(SEARCH("T", Q231)), "Pueblo",
    ISNUMBER(SEARCH("R", Q231)), "Rural",
    ISNUMBER(SEARCH("S", Q231)), "Suburbano",
    ISNUMBER(SEARCH("U", Q231)), "Urbano"
)</f>
        <v>Suburbano</v>
      </c>
      <c r="V231" s="25" t="str" cm="1">
        <f t="array" ref="V231">_xlfn.LET(
    _xlpm.txt, _xlfn.TEXTJOIN("", TRUE, IF(ISNUMBER(--MID(Todos!$H231, _xlfn.SEQUENCE(LEN(Todos!$H231)), 1)), MID(Todos!$H231, _xlfn.SEQUENCE(LEN(Todos!$H231)), 1), "")),
    IF(ISNUMBER(--RIGHT(_xlpm.txt,1)), _xlpm.txt, LEFT(_xlpm.txt, LEN(_xlpm.txt)-1))
)</f>
        <v>20327</v>
      </c>
      <c r="W231" s="14" t="str">
        <f>UPPER(LEFT(Todos!$B231,2))</f>
        <v>WI</v>
      </c>
      <c r="X231" s="15" t="str" cm="1">
        <f t="array" ref="X231">+IF(Todos!$C231 = "",MODE.MATCH(Todos!$C$2:$C$4029),Todos!$C231)</f>
        <v>male</v>
      </c>
    </row>
    <row r="232" spans="1:24" x14ac:dyDescent="0.35">
      <c r="A232" s="6">
        <v>8989</v>
      </c>
      <c r="B232" s="7" t="s">
        <v>41</v>
      </c>
      <c r="C232" s="7" t="s">
        <v>17</v>
      </c>
      <c r="D232" s="7">
        <v>1024</v>
      </c>
      <c r="E232" s="7">
        <v>441</v>
      </c>
      <c r="F232" s="7">
        <v>472</v>
      </c>
      <c r="G232" s="7">
        <v>5</v>
      </c>
      <c r="H232" s="7">
        <v>13462</v>
      </c>
      <c r="I232" s="7">
        <v>5</v>
      </c>
      <c r="J232" s="7">
        <v>46</v>
      </c>
      <c r="K232" s="7">
        <v>451</v>
      </c>
      <c r="L232" s="7">
        <v>446</v>
      </c>
      <c r="M232" s="7">
        <v>10.5</v>
      </c>
      <c r="N232" s="7">
        <f>VLOOKUP(Todos!$A232,vlookup_table[#All],2,FALSE)</f>
        <v>2</v>
      </c>
      <c r="O232" s="7" t="str">
        <f>VLOOKUP(Todos!$A232,vlookup_table[#All],3,FALSE)</f>
        <v>WA</v>
      </c>
      <c r="P232" s="7">
        <f>VLOOKUP(Todos!$A232,vlookup_table[#All],4,FALSE)</f>
        <v>1401</v>
      </c>
      <c r="Q232" s="9" t="str">
        <f>VLOOKUP(Todos!$A232,vlookup_table[#All],5,FALSE)</f>
        <v>T2</v>
      </c>
      <c r="R232" s="9" t="str">
        <f>VLOOKUP(Todos!$A232,vlookup_table[#All],6,FALSE)</f>
        <v>F</v>
      </c>
      <c r="S232" s="9">
        <f>VLOOKUP(Todos!$A232,vlookup_table[#All],7,FALSE)</f>
        <v>32</v>
      </c>
      <c r="T232" s="9">
        <f>ROUND((9706-Todos!$P232)/100, 0)</f>
        <v>83</v>
      </c>
      <c r="U232" s="9" t="str" cm="1">
        <f t="array" ref="U232">_xlfn.IFS(
    ISNUMBER(SEARCH("C", Q232)), "Ciudad",
    ISNUMBER(SEARCH("T", Q232)), "Pueblo",
    ISNUMBER(SEARCH("R", Q232)), "Rural",
    ISNUMBER(SEARCH("S", Q232)), "Suburbano",
    ISNUMBER(SEARCH("U", Q232)), "Urbano"
)</f>
        <v>Pueblo</v>
      </c>
      <c r="V232" s="24" t="str" cm="1">
        <f t="array" ref="V232">_xlfn.LET(
    _xlpm.txt, _xlfn.TEXTJOIN("", TRUE, IF(ISNUMBER(--MID(Todos!$H232, _xlfn.SEQUENCE(LEN(Todos!$H232)), 1)), MID(Todos!$H232, _xlfn.SEQUENCE(LEN(Todos!$H232)), 1), "")),
    IF(ISNUMBER(--RIGHT(_xlpm.txt,1)), _xlpm.txt, LEFT(_xlpm.txt, LEN(_xlpm.txt)-1))
)</f>
        <v>13462</v>
      </c>
      <c r="W232" s="9" t="str">
        <f>UPPER(LEFT(Todos!$B232,2))</f>
        <v>WA</v>
      </c>
      <c r="X232" s="10" t="str" cm="1">
        <f t="array" ref="X232">+IF(Todos!$C232 = "",MODE.MATCH(Todos!$C$2:$C$4029),Todos!$C232)</f>
        <v>F</v>
      </c>
    </row>
    <row r="233" spans="1:24" x14ac:dyDescent="0.35">
      <c r="A233" s="11">
        <v>47282</v>
      </c>
      <c r="B233" s="12" t="s">
        <v>44</v>
      </c>
      <c r="C233" s="12" t="s">
        <v>17</v>
      </c>
      <c r="D233" s="12">
        <v>558</v>
      </c>
      <c r="E233" s="12">
        <v>336</v>
      </c>
      <c r="F233" s="12">
        <v>398</v>
      </c>
      <c r="G233" s="12">
        <v>0</v>
      </c>
      <c r="H233" s="12">
        <v>13299</v>
      </c>
      <c r="I233" s="12">
        <v>2</v>
      </c>
      <c r="J233" s="12">
        <v>77</v>
      </c>
      <c r="K233" s="12">
        <v>354</v>
      </c>
      <c r="L233" s="12">
        <v>382</v>
      </c>
      <c r="M233" s="12">
        <v>7.5</v>
      </c>
      <c r="N233" s="12">
        <f>VLOOKUP(Todos!$A233,vlookup_table[#All],2,FALSE)</f>
        <v>0</v>
      </c>
      <c r="O233" s="12" t="str">
        <f>VLOOKUP(Todos!$A233,vlookup_table[#All],3,FALSE)</f>
        <v>AL</v>
      </c>
      <c r="P233" s="12">
        <f>VLOOKUP(Todos!$A233,vlookup_table[#All],4,FALSE)</f>
        <v>5701</v>
      </c>
      <c r="Q233" s="14" t="str">
        <f>VLOOKUP(Todos!$A233,vlookup_table[#All],5,FALSE)</f>
        <v>S2</v>
      </c>
      <c r="R233" s="14" t="str">
        <f>VLOOKUP(Todos!$A233,vlookup_table[#All],6,FALSE)</f>
        <v>F</v>
      </c>
      <c r="S233" s="14">
        <f>VLOOKUP(Todos!$A233,vlookup_table[#All],7,FALSE)</f>
        <v>15</v>
      </c>
      <c r="T233" s="14">
        <f>ROUND((9706-Todos!$P233)/100, 0)</f>
        <v>40</v>
      </c>
      <c r="U233" s="14" t="str" cm="1">
        <f t="array" ref="U233">_xlfn.IFS(
    ISNUMBER(SEARCH("C", Q233)), "Ciudad",
    ISNUMBER(SEARCH("T", Q233)), "Pueblo",
    ISNUMBER(SEARCH("R", Q233)), "Rural",
    ISNUMBER(SEARCH("S", Q233)), "Suburbano",
    ISNUMBER(SEARCH("U", Q233)), "Urbano"
)</f>
        <v>Suburbano</v>
      </c>
      <c r="V233" s="25" t="str" cm="1">
        <f t="array" ref="V233">_xlfn.LET(
    _xlpm.txt, _xlfn.TEXTJOIN("", TRUE, IF(ISNUMBER(--MID(Todos!$H233, _xlfn.SEQUENCE(LEN(Todos!$H233)), 1)), MID(Todos!$H233, _xlfn.SEQUENCE(LEN(Todos!$H233)), 1), "")),
    IF(ISNUMBER(--RIGHT(_xlpm.txt,1)), _xlpm.txt, LEFT(_xlpm.txt, LEN(_xlpm.txt)-1))
)</f>
        <v>13299</v>
      </c>
      <c r="W233" s="14" t="str">
        <f>UPPER(LEFT(Todos!$B233,2))</f>
        <v>AL</v>
      </c>
      <c r="X233" s="15" t="str" cm="1">
        <f t="array" ref="X233">+IF(Todos!$C233 = "",MODE.MATCH(Todos!$C$2:$C$4029),Todos!$C233)</f>
        <v>F</v>
      </c>
    </row>
    <row r="234" spans="1:24" x14ac:dyDescent="0.35">
      <c r="A234" s="6">
        <v>2950</v>
      </c>
      <c r="B234" s="7" t="s">
        <v>35</v>
      </c>
      <c r="C234" s="7" t="s">
        <v>14</v>
      </c>
      <c r="D234" s="7">
        <v>717</v>
      </c>
      <c r="E234" s="7">
        <v>306</v>
      </c>
      <c r="F234" s="7">
        <v>358</v>
      </c>
      <c r="G234" s="7">
        <v>1</v>
      </c>
      <c r="H234" s="7">
        <v>11279</v>
      </c>
      <c r="I234" s="7">
        <v>2</v>
      </c>
      <c r="J234" s="7">
        <v>37</v>
      </c>
      <c r="K234" s="7">
        <v>315</v>
      </c>
      <c r="L234" s="7">
        <v>333</v>
      </c>
      <c r="M234" s="7">
        <v>4.8499999999999996</v>
      </c>
      <c r="N234" s="7">
        <f>VLOOKUP(Todos!$A234,vlookup_table[#All],2,FALSE)</f>
        <v>0</v>
      </c>
      <c r="O234" s="7" t="str">
        <f>VLOOKUP(Todos!$A234,vlookup_table[#All],3,FALSE)</f>
        <v>MT</v>
      </c>
      <c r="P234" s="7">
        <f>VLOOKUP(Todos!$A234,vlookup_table[#All],4,FALSE)</f>
        <v>0</v>
      </c>
      <c r="Q234" s="9" t="str">
        <f>VLOOKUP(Todos!$A234,vlookup_table[#All],5,FALSE)</f>
        <v>R1</v>
      </c>
      <c r="R234" s="9" t="str">
        <f>VLOOKUP(Todos!$A234,vlookup_table[#All],6,FALSE)</f>
        <v>M</v>
      </c>
      <c r="S234" s="9">
        <f>VLOOKUP(Todos!$A234,vlookup_table[#All],7,FALSE)</f>
        <v>2</v>
      </c>
      <c r="T234" s="9">
        <f>ROUND((9706-Todos!$P234)/100, 0)</f>
        <v>97</v>
      </c>
      <c r="U234" s="9" t="str" cm="1">
        <f t="array" ref="U234">_xlfn.IFS(
    ISNUMBER(SEARCH("C", Q234)), "Ciudad",
    ISNUMBER(SEARCH("T", Q234)), "Pueblo",
    ISNUMBER(SEARCH("R", Q234)), "Rural",
    ISNUMBER(SEARCH("S", Q234)), "Suburbano",
    ISNUMBER(SEARCH("U", Q234)), "Urbano"
)</f>
        <v>Rural</v>
      </c>
      <c r="V234" s="24" t="str" cm="1">
        <f t="array" ref="V234">_xlfn.LET(
    _xlpm.txt, _xlfn.TEXTJOIN("", TRUE, IF(ISNUMBER(--MID(Todos!$H234, _xlfn.SEQUENCE(LEN(Todos!$H234)), 1)), MID(Todos!$H234, _xlfn.SEQUENCE(LEN(Todos!$H234)), 1), "")),
    IF(ISNUMBER(--RIGHT(_xlpm.txt,1)), _xlpm.txt, LEFT(_xlpm.txt, LEN(_xlpm.txt)-1))
)</f>
        <v>11279</v>
      </c>
      <c r="W234" s="9" t="str">
        <f>UPPER(LEFT(Todos!$B234,2))</f>
        <v>MT</v>
      </c>
      <c r="X234" s="10" t="str" cm="1">
        <f t="array" ref="X234">+IF(Todos!$C234 = "",MODE.MATCH(Todos!$C$2:$C$4029),Todos!$C234)</f>
        <v>M</v>
      </c>
    </row>
    <row r="235" spans="1:24" x14ac:dyDescent="0.35">
      <c r="A235" s="11">
        <v>87771</v>
      </c>
      <c r="B235" s="12" t="s">
        <v>16</v>
      </c>
      <c r="C235" s="12" t="s">
        <v>17</v>
      </c>
      <c r="D235" s="12">
        <v>1667</v>
      </c>
      <c r="E235" s="12">
        <v>541</v>
      </c>
      <c r="F235" s="12">
        <v>624</v>
      </c>
      <c r="G235" s="12">
        <v>26</v>
      </c>
      <c r="H235" s="12">
        <v>21458</v>
      </c>
      <c r="I235" s="12">
        <v>8</v>
      </c>
      <c r="J235" s="12">
        <v>65</v>
      </c>
      <c r="K235" s="12">
        <v>603</v>
      </c>
      <c r="L235" s="12">
        <v>592</v>
      </c>
      <c r="M235" s="12">
        <v>13.33333333</v>
      </c>
      <c r="N235" s="12">
        <f>VLOOKUP(Todos!$A235,vlookup_table[#All],2,FALSE)</f>
        <v>0</v>
      </c>
      <c r="O235" s="12" t="str">
        <f>VLOOKUP(Todos!$A235,vlookup_table[#All],3,FALSE)</f>
        <v>IL</v>
      </c>
      <c r="P235" s="12">
        <f>VLOOKUP(Todos!$A235,vlookup_table[#All],4,FALSE)</f>
        <v>6401</v>
      </c>
      <c r="Q235" s="14" t="str">
        <f>VLOOKUP(Todos!$A235,vlookup_table[#All],5,FALSE)</f>
        <v>U1</v>
      </c>
      <c r="R235" s="14" t="str">
        <f>VLOOKUP(Todos!$A235,vlookup_table[#All],6,FALSE)</f>
        <v>F</v>
      </c>
      <c r="S235" s="14">
        <f>VLOOKUP(Todos!$A235,vlookup_table[#All],7,FALSE)</f>
        <v>20</v>
      </c>
      <c r="T235" s="14">
        <f>ROUND((9706-Todos!$P235)/100, 0)</f>
        <v>33</v>
      </c>
      <c r="U235" s="14" t="str" cm="1">
        <f t="array" ref="U235">_xlfn.IFS(
    ISNUMBER(SEARCH("C", Q235)), "Ciudad",
    ISNUMBER(SEARCH("T", Q235)), "Pueblo",
    ISNUMBER(SEARCH("R", Q235)), "Rural",
    ISNUMBER(SEARCH("S", Q235)), "Suburbano",
    ISNUMBER(SEARCH("U", Q235)), "Urbano"
)</f>
        <v>Urbano</v>
      </c>
      <c r="V235" s="25" t="str" cm="1">
        <f t="array" ref="V235">_xlfn.LET(
    _xlpm.txt, _xlfn.TEXTJOIN("", TRUE, IF(ISNUMBER(--MID(Todos!$H235, _xlfn.SEQUENCE(LEN(Todos!$H235)), 1)), MID(Todos!$H235, _xlfn.SEQUENCE(LEN(Todos!$H235)), 1), "")),
    IF(ISNUMBER(--RIGHT(_xlpm.txt,1)), _xlpm.txt, LEFT(_xlpm.txt, LEN(_xlpm.txt)-1))
)</f>
        <v>21458</v>
      </c>
      <c r="W235" s="14" t="str">
        <f>UPPER(LEFT(Todos!$B235,2))</f>
        <v>IL</v>
      </c>
      <c r="X235" s="15" t="str" cm="1">
        <f t="array" ref="X235">+IF(Todos!$C235 = "",MODE.MATCH(Todos!$C$2:$C$4029),Todos!$C235)</f>
        <v>F</v>
      </c>
    </row>
    <row r="236" spans="1:24" x14ac:dyDescent="0.35">
      <c r="A236" s="6">
        <v>167934</v>
      </c>
      <c r="B236" s="7" t="s">
        <v>41</v>
      </c>
      <c r="C236" s="7" t="s">
        <v>17</v>
      </c>
      <c r="D236" s="7">
        <v>843</v>
      </c>
      <c r="E236" s="7">
        <v>423</v>
      </c>
      <c r="F236" s="7">
        <v>486</v>
      </c>
      <c r="G236" s="7">
        <v>5</v>
      </c>
      <c r="H236" s="7">
        <v>16476</v>
      </c>
      <c r="I236" s="7">
        <v>6</v>
      </c>
      <c r="J236" s="7">
        <v>32</v>
      </c>
      <c r="K236" s="7">
        <v>424</v>
      </c>
      <c r="L236" s="7">
        <v>475</v>
      </c>
      <c r="M236" s="7">
        <v>10.727272729999999</v>
      </c>
      <c r="N236" s="7">
        <f>VLOOKUP(Todos!$A236,vlookup_table[#All],2,FALSE)</f>
        <v>28</v>
      </c>
      <c r="O236" s="7" t="str">
        <f>VLOOKUP(Todos!$A236,vlookup_table[#All],3,FALSE)</f>
        <v>WA</v>
      </c>
      <c r="P236" s="7">
        <f>VLOOKUP(Todos!$A236,vlookup_table[#All],4,FALSE)</f>
        <v>3201</v>
      </c>
      <c r="Q236" s="9" t="str">
        <f>VLOOKUP(Todos!$A236,vlookup_table[#All],5,FALSE)</f>
        <v>S2</v>
      </c>
      <c r="R236" s="9" t="str">
        <f>VLOOKUP(Todos!$A236,vlookup_table[#All],6,FALSE)</f>
        <v>F</v>
      </c>
      <c r="S236" s="9">
        <f>VLOOKUP(Todos!$A236,vlookup_table[#All],7,FALSE)</f>
        <v>21</v>
      </c>
      <c r="T236" s="9">
        <f>ROUND((9706-Todos!$P236)/100, 0)</f>
        <v>65</v>
      </c>
      <c r="U236" s="9" t="str" cm="1">
        <f t="array" ref="U236">_xlfn.IFS(
    ISNUMBER(SEARCH("C", Q236)), "Ciudad",
    ISNUMBER(SEARCH("T", Q236)), "Pueblo",
    ISNUMBER(SEARCH("R", Q236)), "Rural",
    ISNUMBER(SEARCH("S", Q236)), "Suburbano",
    ISNUMBER(SEARCH("U", Q236)), "Urbano"
)</f>
        <v>Suburbano</v>
      </c>
      <c r="V236" s="24" t="str" cm="1">
        <f t="array" ref="V236">_xlfn.LET(
    _xlpm.txt, _xlfn.TEXTJOIN("", TRUE, IF(ISNUMBER(--MID(Todos!$H236, _xlfn.SEQUENCE(LEN(Todos!$H236)), 1)), MID(Todos!$H236, _xlfn.SEQUENCE(LEN(Todos!$H236)), 1), "")),
    IF(ISNUMBER(--RIGHT(_xlpm.txt,1)), _xlpm.txt, LEFT(_xlpm.txt, LEN(_xlpm.txt)-1))
)</f>
        <v>16476</v>
      </c>
      <c r="W236" s="9" t="str">
        <f>UPPER(LEFT(Todos!$B236,2))</f>
        <v>WA</v>
      </c>
      <c r="X236" s="10" t="str" cm="1">
        <f t="array" ref="X236">+IF(Todos!$C236 = "",MODE.MATCH(Todos!$C$2:$C$4029),Todos!$C236)</f>
        <v>F</v>
      </c>
    </row>
    <row r="237" spans="1:24" x14ac:dyDescent="0.35">
      <c r="A237" s="11">
        <v>26045</v>
      </c>
      <c r="B237" s="12" t="s">
        <v>40</v>
      </c>
      <c r="C237" s="12" t="s">
        <v>17</v>
      </c>
      <c r="D237" s="12">
        <v>583</v>
      </c>
      <c r="E237" s="12">
        <v>360</v>
      </c>
      <c r="F237" s="12">
        <v>434</v>
      </c>
      <c r="G237" s="12">
        <v>5</v>
      </c>
      <c r="H237" s="12">
        <v>24198</v>
      </c>
      <c r="I237" s="12">
        <v>4</v>
      </c>
      <c r="J237" s="12">
        <v>22</v>
      </c>
      <c r="K237" s="12">
        <v>374</v>
      </c>
      <c r="L237" s="12">
        <v>405</v>
      </c>
      <c r="M237" s="12">
        <v>9.6666666669999994</v>
      </c>
      <c r="N237" s="12">
        <f>VLOOKUP(Todos!$A237,vlookup_table[#All],2,FALSE)</f>
        <v>28</v>
      </c>
      <c r="O237" s="12" t="str">
        <f>VLOOKUP(Todos!$A237,vlookup_table[#All],3,FALSE)</f>
        <v>GA</v>
      </c>
      <c r="P237" s="12">
        <f>VLOOKUP(Todos!$A237,vlookup_table[#All],4,FALSE)</f>
        <v>4801</v>
      </c>
      <c r="Q237" s="14" t="str">
        <f>VLOOKUP(Todos!$A237,vlookup_table[#All],5,FALSE)</f>
        <v>C1</v>
      </c>
      <c r="R237" s="14" t="str">
        <f>VLOOKUP(Todos!$A237,vlookup_table[#All],6,FALSE)</f>
        <v>F</v>
      </c>
      <c r="S237" s="14">
        <f>VLOOKUP(Todos!$A237,vlookup_table[#All],7,FALSE)</f>
        <v>14</v>
      </c>
      <c r="T237" s="14">
        <f>ROUND((9706-Todos!$P237)/100, 0)</f>
        <v>49</v>
      </c>
      <c r="U237" s="14" t="str" cm="1">
        <f t="array" ref="U237">_xlfn.IFS(
    ISNUMBER(SEARCH("C", Q237)), "Ciudad",
    ISNUMBER(SEARCH("T", Q237)), "Pueblo",
    ISNUMBER(SEARCH("R", Q237)), "Rural",
    ISNUMBER(SEARCH("S", Q237)), "Suburbano",
    ISNUMBER(SEARCH("U", Q237)), "Urbano"
)</f>
        <v>Ciudad</v>
      </c>
      <c r="V237" s="25" t="str" cm="1">
        <f t="array" ref="V237">_xlfn.LET(
    _xlpm.txt, _xlfn.TEXTJOIN("", TRUE, IF(ISNUMBER(--MID(Todos!$H237, _xlfn.SEQUENCE(LEN(Todos!$H237)), 1)), MID(Todos!$H237, _xlfn.SEQUENCE(LEN(Todos!$H237)), 1), "")),
    IF(ISNUMBER(--RIGHT(_xlpm.txt,1)), _xlpm.txt, LEFT(_xlpm.txt, LEN(_xlpm.txt)-1))
)</f>
        <v>24198</v>
      </c>
      <c r="W237" s="14" t="str">
        <f>UPPER(LEFT(Todos!$B237,2))</f>
        <v>GA</v>
      </c>
      <c r="X237" s="15" t="str" cm="1">
        <f t="array" ref="X237">+IF(Todos!$C237 = "",MODE.MATCH(Todos!$C$2:$C$4029),Todos!$C237)</f>
        <v>F</v>
      </c>
    </row>
    <row r="238" spans="1:24" x14ac:dyDescent="0.35">
      <c r="A238" s="6">
        <v>661</v>
      </c>
      <c r="B238" s="7" t="s">
        <v>22</v>
      </c>
      <c r="C238" s="7" t="s">
        <v>14</v>
      </c>
      <c r="D238" s="7">
        <v>1801</v>
      </c>
      <c r="E238" s="7">
        <v>495</v>
      </c>
      <c r="F238" s="7">
        <v>525</v>
      </c>
      <c r="G238" s="7">
        <v>34</v>
      </c>
      <c r="H238" s="7">
        <v>18663</v>
      </c>
      <c r="I238" s="7">
        <v>3</v>
      </c>
      <c r="J238" s="7">
        <v>48</v>
      </c>
      <c r="K238" s="7">
        <v>534</v>
      </c>
      <c r="L238" s="7">
        <v>475</v>
      </c>
      <c r="M238" s="7">
        <v>19.470588240000001</v>
      </c>
      <c r="N238" s="7">
        <f>VLOOKUP(Todos!$A238,vlookup_table[#All],2,FALSE)</f>
        <v>0</v>
      </c>
      <c r="O238" s="7" t="str">
        <f>VLOOKUP(Todos!$A238,vlookup_table[#All],3,FALSE)</f>
        <v>CA</v>
      </c>
      <c r="P238" s="7">
        <f>VLOOKUP(Todos!$A238,vlookup_table[#All],4,FALSE)</f>
        <v>6509</v>
      </c>
      <c r="Q238" s="9" t="str">
        <f>VLOOKUP(Todos!$A238,vlookup_table[#All],5,FALSE)</f>
        <v>U2</v>
      </c>
      <c r="R238" s="9" t="str">
        <f>VLOOKUP(Todos!$A238,vlookup_table[#All],6,FALSE)</f>
        <v>M</v>
      </c>
      <c r="S238" s="9">
        <f>VLOOKUP(Todos!$A238,vlookup_table[#All],7,FALSE)</f>
        <v>20</v>
      </c>
      <c r="T238" s="9">
        <f>ROUND((9706-Todos!$P238)/100, 0)</f>
        <v>32</v>
      </c>
      <c r="U238" s="9" t="str" cm="1">
        <f t="array" ref="U238">_xlfn.IFS(
    ISNUMBER(SEARCH("C", Q238)), "Ciudad",
    ISNUMBER(SEARCH("T", Q238)), "Pueblo",
    ISNUMBER(SEARCH("R", Q238)), "Rural",
    ISNUMBER(SEARCH("S", Q238)), "Suburbano",
    ISNUMBER(SEARCH("U", Q238)), "Urbano"
)</f>
        <v>Urbano</v>
      </c>
      <c r="V238" s="24" t="str" cm="1">
        <f t="array" ref="V238">_xlfn.LET(
    _xlpm.txt, _xlfn.TEXTJOIN("", TRUE, IF(ISNUMBER(--MID(Todos!$H238, _xlfn.SEQUENCE(LEN(Todos!$H238)), 1)), MID(Todos!$H238, _xlfn.SEQUENCE(LEN(Todos!$H238)), 1), "")),
    IF(ISNUMBER(--RIGHT(_xlpm.txt,1)), _xlpm.txt, LEFT(_xlpm.txt, LEN(_xlpm.txt)-1))
)</f>
        <v>18663</v>
      </c>
      <c r="W238" s="9" t="str">
        <f>UPPER(LEFT(Todos!$B238,2))</f>
        <v>CA</v>
      </c>
      <c r="X238" s="10" t="str" cm="1">
        <f t="array" ref="X238">+IF(Todos!$C238 = "",MODE.MATCH(Todos!$C$2:$C$4029),Todos!$C238)</f>
        <v>M</v>
      </c>
    </row>
    <row r="239" spans="1:24" x14ac:dyDescent="0.35">
      <c r="A239" s="11">
        <v>47569</v>
      </c>
      <c r="B239" s="12" t="s">
        <v>44</v>
      </c>
      <c r="C239" s="12" t="s">
        <v>17</v>
      </c>
      <c r="D239" s="12">
        <v>863</v>
      </c>
      <c r="E239" s="12">
        <v>406</v>
      </c>
      <c r="F239" s="12">
        <v>562</v>
      </c>
      <c r="G239" s="12">
        <v>2</v>
      </c>
      <c r="H239" s="12">
        <v>19862</v>
      </c>
      <c r="I239" s="12">
        <v>3</v>
      </c>
      <c r="J239" s="12">
        <v>58</v>
      </c>
      <c r="K239" s="12">
        <v>527</v>
      </c>
      <c r="L239" s="12">
        <v>459</v>
      </c>
      <c r="M239" s="12">
        <v>9.153846154</v>
      </c>
      <c r="N239" s="12">
        <f>VLOOKUP(Todos!$A239,vlookup_table[#All],2,FALSE)</f>
        <v>0</v>
      </c>
      <c r="O239" s="12" t="str">
        <f>VLOOKUP(Todos!$A239,vlookup_table[#All],3,FALSE)</f>
        <v>AL</v>
      </c>
      <c r="P239" s="12">
        <f>VLOOKUP(Todos!$A239,vlookup_table[#All],4,FALSE)</f>
        <v>0</v>
      </c>
      <c r="Q239" s="14" t="str">
        <f>VLOOKUP(Todos!$A239,vlookup_table[#All],5,FALSE)</f>
        <v>C2</v>
      </c>
      <c r="R239" s="14" t="str">
        <f>VLOOKUP(Todos!$A239,vlookup_table[#All],6,FALSE)</f>
        <v>F</v>
      </c>
      <c r="S239" s="14">
        <f>VLOOKUP(Todos!$A239,vlookup_table[#All],7,FALSE)</f>
        <v>10</v>
      </c>
      <c r="T239" s="14">
        <f>ROUND((9706-Todos!$P239)/100, 0)</f>
        <v>97</v>
      </c>
      <c r="U239" s="14" t="str" cm="1">
        <f t="array" ref="U239">_xlfn.IFS(
    ISNUMBER(SEARCH("C", Q239)), "Ciudad",
    ISNUMBER(SEARCH("T", Q239)), "Pueblo",
    ISNUMBER(SEARCH("R", Q239)), "Rural",
    ISNUMBER(SEARCH("S", Q239)), "Suburbano",
    ISNUMBER(SEARCH("U", Q239)), "Urbano"
)</f>
        <v>Ciudad</v>
      </c>
      <c r="V239" s="25" t="str" cm="1">
        <f t="array" ref="V239">_xlfn.LET(
    _xlpm.txt, _xlfn.TEXTJOIN("", TRUE, IF(ISNUMBER(--MID(Todos!$H239, _xlfn.SEQUENCE(LEN(Todos!$H239)), 1)), MID(Todos!$H239, _xlfn.SEQUENCE(LEN(Todos!$H239)), 1), "")),
    IF(ISNUMBER(--RIGHT(_xlpm.txt,1)), _xlpm.txt, LEFT(_xlpm.txt, LEN(_xlpm.txt)-1))
)</f>
        <v>19862</v>
      </c>
      <c r="W239" s="14" t="str">
        <f>UPPER(LEFT(Todos!$B239,2))</f>
        <v>AL</v>
      </c>
      <c r="X239" s="15" t="str" cm="1">
        <f t="array" ref="X239">+IF(Todos!$C239 = "",MODE.MATCH(Todos!$C$2:$C$4029),Todos!$C239)</f>
        <v>F</v>
      </c>
    </row>
    <row r="240" spans="1:24" x14ac:dyDescent="0.35">
      <c r="A240" s="6">
        <v>176743</v>
      </c>
      <c r="B240" s="7" t="s">
        <v>51</v>
      </c>
      <c r="C240" s="7" t="s">
        <v>14</v>
      </c>
      <c r="D240" s="7">
        <v>335</v>
      </c>
      <c r="E240" s="7">
        <v>140</v>
      </c>
      <c r="F240" s="7">
        <v>170</v>
      </c>
      <c r="G240" s="7">
        <v>0</v>
      </c>
      <c r="H240" s="7">
        <v>6682</v>
      </c>
      <c r="I240" s="7">
        <v>7</v>
      </c>
      <c r="J240" s="7">
        <v>36</v>
      </c>
      <c r="K240" s="7">
        <v>157</v>
      </c>
      <c r="L240" s="7">
        <v>154</v>
      </c>
      <c r="M240" s="7">
        <v>4.8571428570000004</v>
      </c>
      <c r="N240" s="7">
        <f>VLOOKUP(Todos!$A240,vlookup_table[#All],2,FALSE)</f>
        <v>1</v>
      </c>
      <c r="O240" s="7" t="str">
        <f>VLOOKUP(Todos!$A240,vlookup_table[#All],3,FALSE)</f>
        <v>OR</v>
      </c>
      <c r="P240" s="7">
        <f>VLOOKUP(Todos!$A240,vlookup_table[#All],4,FALSE)</f>
        <v>201</v>
      </c>
      <c r="Q240" s="9" t="str">
        <f>VLOOKUP(Todos!$A240,vlookup_table[#All],5,FALSE)</f>
        <v>C3</v>
      </c>
      <c r="R240" s="9" t="str">
        <f>VLOOKUP(Todos!$A240,vlookup_table[#All],6,FALSE)</f>
        <v>M</v>
      </c>
      <c r="S240" s="9">
        <f>VLOOKUP(Todos!$A240,vlookup_table[#All],7,FALSE)</f>
        <v>7</v>
      </c>
      <c r="T240" s="9">
        <f>ROUND((9706-Todos!$P240)/100, 0)</f>
        <v>95</v>
      </c>
      <c r="U240" s="9" t="str" cm="1">
        <f t="array" ref="U240">_xlfn.IFS(
    ISNUMBER(SEARCH("C", Q240)), "Ciudad",
    ISNUMBER(SEARCH("T", Q240)), "Pueblo",
    ISNUMBER(SEARCH("R", Q240)), "Rural",
    ISNUMBER(SEARCH("S", Q240)), "Suburbano",
    ISNUMBER(SEARCH("U", Q240)), "Urbano"
)</f>
        <v>Ciudad</v>
      </c>
      <c r="V240" s="24" t="str" cm="1">
        <f t="array" ref="V240">_xlfn.LET(
    _xlpm.txt, _xlfn.TEXTJOIN("", TRUE, IF(ISNUMBER(--MID(Todos!$H240, _xlfn.SEQUENCE(LEN(Todos!$H240)), 1)), MID(Todos!$H240, _xlfn.SEQUENCE(LEN(Todos!$H240)), 1), "")),
    IF(ISNUMBER(--RIGHT(_xlpm.txt,1)), _xlpm.txt, LEFT(_xlpm.txt, LEN(_xlpm.txt)-1))
)</f>
        <v>6682</v>
      </c>
      <c r="W240" s="9" t="str">
        <f>UPPER(LEFT(Todos!$B240,2))</f>
        <v>OR</v>
      </c>
      <c r="X240" s="10" t="str" cm="1">
        <f t="array" ref="X240">+IF(Todos!$C240 = "",MODE.MATCH(Todos!$C$2:$C$4029),Todos!$C240)</f>
        <v>M</v>
      </c>
    </row>
    <row r="241" spans="1:24" x14ac:dyDescent="0.35">
      <c r="A241" s="11">
        <v>188164</v>
      </c>
      <c r="B241" s="12" t="s">
        <v>21</v>
      </c>
      <c r="C241" s="12"/>
      <c r="D241" s="12">
        <v>1362</v>
      </c>
      <c r="E241" s="12">
        <v>575</v>
      </c>
      <c r="F241" s="12">
        <v>718</v>
      </c>
      <c r="G241" s="12">
        <v>8</v>
      </c>
      <c r="H241" s="12">
        <v>21447</v>
      </c>
      <c r="I241" s="12">
        <v>4</v>
      </c>
      <c r="J241" s="12">
        <v>63</v>
      </c>
      <c r="K241" s="12">
        <v>645</v>
      </c>
      <c r="L241" s="12">
        <v>627</v>
      </c>
      <c r="M241" s="12">
        <v>8.5333333329999999</v>
      </c>
      <c r="N241" s="12">
        <f>VLOOKUP(Todos!$A241,vlookup_table[#All],2,FALSE)</f>
        <v>0</v>
      </c>
      <c r="O241" s="12" t="str">
        <f>VLOOKUP(Todos!$A241,vlookup_table[#All],3,FALSE)</f>
        <v>TX</v>
      </c>
      <c r="P241" s="12">
        <f>VLOOKUP(Todos!$A241,vlookup_table[#All],4,FALSE)</f>
        <v>0</v>
      </c>
      <c r="Q241" s="14" t="str">
        <f>VLOOKUP(Todos!$A241,vlookup_table[#All],5,FALSE)</f>
        <v>S1</v>
      </c>
      <c r="R241" s="14" t="str">
        <f>VLOOKUP(Todos!$A241,vlookup_table[#All],6,FALSE)</f>
        <v/>
      </c>
      <c r="S241" s="14">
        <f>VLOOKUP(Todos!$A241,vlookup_table[#All],7,FALSE)</f>
        <v>10</v>
      </c>
      <c r="T241" s="14">
        <f>ROUND((9706-Todos!$P241)/100, 0)</f>
        <v>97</v>
      </c>
      <c r="U241" s="14" t="str" cm="1">
        <f t="array" ref="U241">_xlfn.IFS(
    ISNUMBER(SEARCH("C", Q241)), "Ciudad",
    ISNUMBER(SEARCH("T", Q241)), "Pueblo",
    ISNUMBER(SEARCH("R", Q241)), "Rural",
    ISNUMBER(SEARCH("S", Q241)), "Suburbano",
    ISNUMBER(SEARCH("U", Q241)), "Urbano"
)</f>
        <v>Suburbano</v>
      </c>
      <c r="V241" s="25" t="str" cm="1">
        <f t="array" ref="V241">_xlfn.LET(
    _xlpm.txt, _xlfn.TEXTJOIN("", TRUE, IF(ISNUMBER(--MID(Todos!$H241, _xlfn.SEQUENCE(LEN(Todos!$H241)), 1)), MID(Todos!$H241, _xlfn.SEQUENCE(LEN(Todos!$H241)), 1), "")),
    IF(ISNUMBER(--RIGHT(_xlpm.txt,1)), _xlpm.txt, LEFT(_xlpm.txt, LEN(_xlpm.txt)-1))
)</f>
        <v>21447</v>
      </c>
      <c r="W241" s="14" t="str">
        <f>UPPER(LEFT(Todos!$B241,2))</f>
        <v>TX</v>
      </c>
      <c r="X241" s="15" t="e" cm="1">
        <f t="array" aca="1" ref="X241" ca="1">+IF(Todos!$C241 = "",MODE.MATCH(Todos!$C$2:$C$4029),Todos!$C241)</f>
        <v>#NAME?</v>
      </c>
    </row>
    <row r="242" spans="1:24" x14ac:dyDescent="0.35">
      <c r="A242" s="6">
        <v>134364</v>
      </c>
      <c r="B242" s="7" t="s">
        <v>39</v>
      </c>
      <c r="C242" s="7" t="s">
        <v>17</v>
      </c>
      <c r="D242" s="7">
        <v>700</v>
      </c>
      <c r="E242" s="7">
        <v>252</v>
      </c>
      <c r="F242" s="7">
        <v>302</v>
      </c>
      <c r="G242" s="7">
        <v>0</v>
      </c>
      <c r="H242" s="7">
        <v>12806</v>
      </c>
      <c r="I242" s="7">
        <v>6</v>
      </c>
      <c r="J242" s="7">
        <v>63</v>
      </c>
      <c r="K242" s="7">
        <v>257</v>
      </c>
      <c r="L242" s="7">
        <v>281</v>
      </c>
      <c r="M242" s="7">
        <v>20</v>
      </c>
      <c r="N242" s="7">
        <f>VLOOKUP(Todos!$A242,vlookup_table[#All],2,FALSE)</f>
        <v>0</v>
      </c>
      <c r="O242" s="7" t="str">
        <f>VLOOKUP(Todos!$A242,vlookup_table[#All],3,FALSE)</f>
        <v>UT</v>
      </c>
      <c r="P242" s="7">
        <f>VLOOKUP(Todos!$A242,vlookup_table[#All],4,FALSE)</f>
        <v>0</v>
      </c>
      <c r="Q242" s="9" t="str">
        <f>VLOOKUP(Todos!$A242,vlookup_table[#All],5,FALSE)</f>
        <v>U2</v>
      </c>
      <c r="R242" s="9" t="str">
        <f>VLOOKUP(Todos!$A242,vlookup_table[#All],6,FALSE)</f>
        <v>F</v>
      </c>
      <c r="S242" s="9">
        <f>VLOOKUP(Todos!$A242,vlookup_table[#All],7,FALSE)</f>
        <v>20</v>
      </c>
      <c r="T242" s="9">
        <f>ROUND((9706-Todos!$P242)/100, 0)</f>
        <v>97</v>
      </c>
      <c r="U242" s="9" t="str" cm="1">
        <f t="array" ref="U242">_xlfn.IFS(
    ISNUMBER(SEARCH("C", Q242)), "Ciudad",
    ISNUMBER(SEARCH("T", Q242)), "Pueblo",
    ISNUMBER(SEARCH("R", Q242)), "Rural",
    ISNUMBER(SEARCH("S", Q242)), "Suburbano",
    ISNUMBER(SEARCH("U", Q242)), "Urbano"
)</f>
        <v>Urbano</v>
      </c>
      <c r="V242" s="24" t="str" cm="1">
        <f t="array" ref="V242">_xlfn.LET(
    _xlpm.txt, _xlfn.TEXTJOIN("", TRUE, IF(ISNUMBER(--MID(Todos!$H242, _xlfn.SEQUENCE(LEN(Todos!$H242)), 1)), MID(Todos!$H242, _xlfn.SEQUENCE(LEN(Todos!$H242)), 1), "")),
    IF(ISNUMBER(--RIGHT(_xlpm.txt,1)), _xlpm.txt, LEFT(_xlpm.txt, LEN(_xlpm.txt)-1))
)</f>
        <v>12806</v>
      </c>
      <c r="W242" s="9" t="str">
        <f>UPPER(LEFT(Todos!$B242,2))</f>
        <v>UT</v>
      </c>
      <c r="X242" s="10" t="str" cm="1">
        <f t="array" ref="X242">+IF(Todos!$C242 = "",MODE.MATCH(Todos!$C$2:$C$4029),Todos!$C242)</f>
        <v>F</v>
      </c>
    </row>
    <row r="243" spans="1:24" x14ac:dyDescent="0.35">
      <c r="A243" s="11">
        <v>93742</v>
      </c>
      <c r="B243" s="12" t="s">
        <v>16</v>
      </c>
      <c r="C243" s="12" t="s">
        <v>17</v>
      </c>
      <c r="D243" s="12">
        <v>562</v>
      </c>
      <c r="E243" s="12">
        <v>360</v>
      </c>
      <c r="F243" s="12">
        <v>474</v>
      </c>
      <c r="G243" s="12">
        <v>0</v>
      </c>
      <c r="H243" s="12">
        <v>12391</v>
      </c>
      <c r="I243" s="12">
        <v>24</v>
      </c>
      <c r="J243" s="12">
        <v>69</v>
      </c>
      <c r="K243" s="12">
        <v>480</v>
      </c>
      <c r="L243" s="12">
        <v>388</v>
      </c>
      <c r="M243" s="12">
        <v>20</v>
      </c>
      <c r="N243" s="12">
        <f>VLOOKUP(Todos!$A243,vlookup_table[#All],2,FALSE)</f>
        <v>2</v>
      </c>
      <c r="O243" s="12" t="str">
        <f>VLOOKUP(Todos!$A243,vlookup_table[#All],3,FALSE)</f>
        <v>IL</v>
      </c>
      <c r="P243" s="12">
        <f>VLOOKUP(Todos!$A243,vlookup_table[#All],4,FALSE)</f>
        <v>3504</v>
      </c>
      <c r="Q243" s="14" t="str">
        <f>VLOOKUP(Todos!$A243,vlookup_table[#All],5,FALSE)</f>
        <v>U3</v>
      </c>
      <c r="R243" s="14" t="str">
        <f>VLOOKUP(Todos!$A243,vlookup_table[#All],6,FALSE)</f>
        <v>F</v>
      </c>
      <c r="S243" s="14">
        <f>VLOOKUP(Todos!$A243,vlookup_table[#All],7,FALSE)</f>
        <v>30</v>
      </c>
      <c r="T243" s="14">
        <f>ROUND((9706-Todos!$P243)/100, 0)</f>
        <v>62</v>
      </c>
      <c r="U243" s="14" t="str" cm="1">
        <f t="array" ref="U243">_xlfn.IFS(
    ISNUMBER(SEARCH("C", Q243)), "Ciudad",
    ISNUMBER(SEARCH("T", Q243)), "Pueblo",
    ISNUMBER(SEARCH("R", Q243)), "Rural",
    ISNUMBER(SEARCH("S", Q243)), "Suburbano",
    ISNUMBER(SEARCH("U", Q243)), "Urbano"
)</f>
        <v>Urbano</v>
      </c>
      <c r="V243" s="25" t="str" cm="1">
        <f t="array" ref="V243">_xlfn.LET(
    _xlpm.txt, _xlfn.TEXTJOIN("", TRUE, IF(ISNUMBER(--MID(Todos!$H243, _xlfn.SEQUENCE(LEN(Todos!$H243)), 1)), MID(Todos!$H243, _xlfn.SEQUENCE(LEN(Todos!$H243)), 1), "")),
    IF(ISNUMBER(--RIGHT(_xlpm.txt,1)), _xlpm.txt, LEFT(_xlpm.txt, LEN(_xlpm.txt)-1))
)</f>
        <v>12391</v>
      </c>
      <c r="W243" s="14" t="str">
        <f>UPPER(LEFT(Todos!$B243,2))</f>
        <v>IL</v>
      </c>
      <c r="X243" s="15" t="str" cm="1">
        <f t="array" ref="X243">+IF(Todos!$C243 = "",MODE.MATCH(Todos!$C$2:$C$4029),Todos!$C243)</f>
        <v>F</v>
      </c>
    </row>
    <row r="244" spans="1:24" x14ac:dyDescent="0.35">
      <c r="A244" s="6">
        <v>39479</v>
      </c>
      <c r="B244" s="7" t="s">
        <v>13</v>
      </c>
      <c r="C244" s="7" t="s">
        <v>14</v>
      </c>
      <c r="D244" s="7">
        <v>1287</v>
      </c>
      <c r="E244" s="7">
        <v>479</v>
      </c>
      <c r="F244" s="7">
        <v>616</v>
      </c>
      <c r="G244" s="7">
        <v>7</v>
      </c>
      <c r="H244" s="7">
        <v>20795</v>
      </c>
      <c r="I244" s="7">
        <v>15</v>
      </c>
      <c r="J244" s="7">
        <v>35</v>
      </c>
      <c r="K244" s="7">
        <v>508</v>
      </c>
      <c r="L244" s="7">
        <v>567</v>
      </c>
      <c r="M244" s="7">
        <v>4.105769231</v>
      </c>
      <c r="N244" s="7">
        <f>VLOOKUP(Todos!$A244,vlookup_table[#All],2,FALSE)</f>
        <v>2</v>
      </c>
      <c r="O244" s="7" t="str">
        <f>VLOOKUP(Todos!$A244,vlookup_table[#All],3,FALSE)</f>
        <v>FL</v>
      </c>
      <c r="P244" s="7">
        <f>VLOOKUP(Todos!$A244,vlookup_table[#All],4,FALSE)</f>
        <v>3306</v>
      </c>
      <c r="Q244" s="9" t="str">
        <f>VLOOKUP(Todos!$A244,vlookup_table[#All],5,FALSE)</f>
        <v>C2</v>
      </c>
      <c r="R244" s="9" t="str">
        <f>VLOOKUP(Todos!$A244,vlookup_table[#All],6,FALSE)</f>
        <v>M</v>
      </c>
      <c r="S244" s="9">
        <f>VLOOKUP(Todos!$A244,vlookup_table[#All],7,FALSE)</f>
        <v>4</v>
      </c>
      <c r="T244" s="9">
        <f>ROUND((9706-Todos!$P244)/100, 0)</f>
        <v>64</v>
      </c>
      <c r="U244" s="9" t="str" cm="1">
        <f t="array" ref="U244">_xlfn.IFS(
    ISNUMBER(SEARCH("C", Q244)), "Ciudad",
    ISNUMBER(SEARCH("T", Q244)), "Pueblo",
    ISNUMBER(SEARCH("R", Q244)), "Rural",
    ISNUMBER(SEARCH("S", Q244)), "Suburbano",
    ISNUMBER(SEARCH("U", Q244)), "Urbano"
)</f>
        <v>Ciudad</v>
      </c>
      <c r="V244" s="24" t="str" cm="1">
        <f t="array" ref="V244">_xlfn.LET(
    _xlpm.txt, _xlfn.TEXTJOIN("", TRUE, IF(ISNUMBER(--MID(Todos!$H244, _xlfn.SEQUENCE(LEN(Todos!$H244)), 1)), MID(Todos!$H244, _xlfn.SEQUENCE(LEN(Todos!$H244)), 1), "")),
    IF(ISNUMBER(--RIGHT(_xlpm.txt,1)), _xlpm.txt, LEFT(_xlpm.txt, LEN(_xlpm.txt)-1))
)</f>
        <v>20795</v>
      </c>
      <c r="W244" s="9" t="str">
        <f>UPPER(LEFT(Todos!$B244,2))</f>
        <v>FL</v>
      </c>
      <c r="X244" s="10" t="str" cm="1">
        <f t="array" ref="X244">+IF(Todos!$C244 = "",MODE.MATCH(Todos!$C$2:$C$4029),Todos!$C244)</f>
        <v>M</v>
      </c>
    </row>
    <row r="245" spans="1:24" x14ac:dyDescent="0.35">
      <c r="A245" s="11">
        <v>54142</v>
      </c>
      <c r="B245" s="12" t="s">
        <v>54</v>
      </c>
      <c r="C245" s="12" t="s">
        <v>17</v>
      </c>
      <c r="D245" s="12">
        <v>476</v>
      </c>
      <c r="E245" s="12">
        <v>210</v>
      </c>
      <c r="F245" s="12">
        <v>310</v>
      </c>
      <c r="G245" s="12">
        <v>0</v>
      </c>
      <c r="H245" s="12">
        <v>10171</v>
      </c>
      <c r="I245" s="12">
        <v>0</v>
      </c>
      <c r="J245" s="12">
        <v>55</v>
      </c>
      <c r="K245" s="12">
        <v>254</v>
      </c>
      <c r="L245" s="12">
        <v>272</v>
      </c>
      <c r="M245" s="12">
        <v>13</v>
      </c>
      <c r="N245" s="12">
        <f>VLOOKUP(Todos!$A245,vlookup_table[#All],2,FALSE)</f>
        <v>2</v>
      </c>
      <c r="O245" s="12" t="str">
        <f>VLOOKUP(Todos!$A245,vlookup_table[#All],3,FALSE)</f>
        <v>TN</v>
      </c>
      <c r="P245" s="12">
        <f>VLOOKUP(Todos!$A245,vlookup_table[#All],4,FALSE)</f>
        <v>4601</v>
      </c>
      <c r="Q245" s="14" t="str">
        <f>VLOOKUP(Todos!$A245,vlookup_table[#All],5,FALSE)</f>
        <v>R2</v>
      </c>
      <c r="R245" s="14" t="str">
        <f>VLOOKUP(Todos!$A245,vlookup_table[#All],6,FALSE)</f>
        <v>F</v>
      </c>
      <c r="S245" s="14">
        <f>VLOOKUP(Todos!$A245,vlookup_table[#All],7,FALSE)</f>
        <v>21</v>
      </c>
      <c r="T245" s="14">
        <f>ROUND((9706-Todos!$P245)/100, 0)</f>
        <v>51</v>
      </c>
      <c r="U245" s="14" t="str" cm="1">
        <f t="array" ref="U245">_xlfn.IFS(
    ISNUMBER(SEARCH("C", Q245)), "Ciudad",
    ISNUMBER(SEARCH("T", Q245)), "Pueblo",
    ISNUMBER(SEARCH("R", Q245)), "Rural",
    ISNUMBER(SEARCH("S", Q245)), "Suburbano",
    ISNUMBER(SEARCH("U", Q245)), "Urbano"
)</f>
        <v>Rural</v>
      </c>
      <c r="V245" s="25" t="str" cm="1">
        <f t="array" ref="V245">_xlfn.LET(
    _xlpm.txt, _xlfn.TEXTJOIN("", TRUE, IF(ISNUMBER(--MID(Todos!$H245, _xlfn.SEQUENCE(LEN(Todos!$H245)), 1)), MID(Todos!$H245, _xlfn.SEQUENCE(LEN(Todos!$H245)), 1), "")),
    IF(ISNUMBER(--RIGHT(_xlpm.txt,1)), _xlpm.txt, LEFT(_xlpm.txt, LEN(_xlpm.txt)-1))
)</f>
        <v>10171</v>
      </c>
      <c r="W245" s="14" t="str">
        <f>UPPER(LEFT(Todos!$B245,2))</f>
        <v>TN</v>
      </c>
      <c r="X245" s="15" t="str" cm="1">
        <f t="array" ref="X245">+IF(Todos!$C245 = "",MODE.MATCH(Todos!$C$2:$C$4029),Todos!$C245)</f>
        <v>F</v>
      </c>
    </row>
    <row r="246" spans="1:24" x14ac:dyDescent="0.35">
      <c r="A246" s="6">
        <v>168038</v>
      </c>
      <c r="B246" s="7" t="s">
        <v>22</v>
      </c>
      <c r="C246" s="7" t="s">
        <v>14</v>
      </c>
      <c r="D246" s="7">
        <v>5939</v>
      </c>
      <c r="E246" s="7">
        <v>1214</v>
      </c>
      <c r="F246" s="7">
        <v>1085</v>
      </c>
      <c r="G246" s="7">
        <v>99</v>
      </c>
      <c r="H246" s="7">
        <v>64833</v>
      </c>
      <c r="I246" s="7">
        <v>19</v>
      </c>
      <c r="J246" s="7">
        <v>42</v>
      </c>
      <c r="K246" s="7">
        <v>1211</v>
      </c>
      <c r="L246" s="7">
        <v>1080</v>
      </c>
      <c r="M246" s="7">
        <v>20</v>
      </c>
      <c r="N246" s="7">
        <f>VLOOKUP(Todos!$A246,vlookup_table[#All],2,FALSE)</f>
        <v>0</v>
      </c>
      <c r="O246" s="7" t="str">
        <f>VLOOKUP(Todos!$A246,vlookup_table[#All],3,FALSE)</f>
        <v>CA</v>
      </c>
      <c r="P246" s="7">
        <f>VLOOKUP(Todos!$A246,vlookup_table[#All],4,FALSE)</f>
        <v>4703</v>
      </c>
      <c r="Q246" s="9" t="str">
        <f>VLOOKUP(Todos!$A246,vlookup_table[#All],5,FALSE)</f>
        <v>S1</v>
      </c>
      <c r="R246" s="9" t="str">
        <f>VLOOKUP(Todos!$A246,vlookup_table[#All],6,FALSE)</f>
        <v>M</v>
      </c>
      <c r="S246" s="9">
        <f>VLOOKUP(Todos!$A246,vlookup_table[#All],7,FALSE)</f>
        <v>36</v>
      </c>
      <c r="T246" s="9">
        <f>ROUND((9706-Todos!$P246)/100, 0)</f>
        <v>50</v>
      </c>
      <c r="U246" s="9" t="str" cm="1">
        <f t="array" ref="U246">_xlfn.IFS(
    ISNUMBER(SEARCH("C", Q246)), "Ciudad",
    ISNUMBER(SEARCH("T", Q246)), "Pueblo",
    ISNUMBER(SEARCH("R", Q246)), "Rural",
    ISNUMBER(SEARCH("S", Q246)), "Suburbano",
    ISNUMBER(SEARCH("U", Q246)), "Urbano"
)</f>
        <v>Suburbano</v>
      </c>
      <c r="V246" s="24" t="str" cm="1">
        <f t="array" ref="V246">_xlfn.LET(
    _xlpm.txt, _xlfn.TEXTJOIN("", TRUE, IF(ISNUMBER(--MID(Todos!$H246, _xlfn.SEQUENCE(LEN(Todos!$H246)), 1)), MID(Todos!$H246, _xlfn.SEQUENCE(LEN(Todos!$H246)), 1), "")),
    IF(ISNUMBER(--RIGHT(_xlpm.txt,1)), _xlpm.txt, LEFT(_xlpm.txt, LEN(_xlpm.txt)-1))
)</f>
        <v>64833</v>
      </c>
      <c r="W246" s="9" t="str">
        <f>UPPER(LEFT(Todos!$B246,2))</f>
        <v>CA</v>
      </c>
      <c r="X246" s="10" t="str" cm="1">
        <f t="array" ref="X246">+IF(Todos!$C246 = "",MODE.MATCH(Todos!$C$2:$C$4029),Todos!$C246)</f>
        <v>M</v>
      </c>
    </row>
    <row r="247" spans="1:24" x14ac:dyDescent="0.35">
      <c r="A247" s="11">
        <v>48675</v>
      </c>
      <c r="B247" s="12" t="s">
        <v>44</v>
      </c>
      <c r="C247" s="12" t="s">
        <v>17</v>
      </c>
      <c r="D247" s="12">
        <v>648</v>
      </c>
      <c r="E247" s="12">
        <v>353</v>
      </c>
      <c r="F247" s="12">
        <v>453</v>
      </c>
      <c r="G247" s="12">
        <v>0</v>
      </c>
      <c r="H247" s="12">
        <v>16873</v>
      </c>
      <c r="I247" s="12">
        <v>0</v>
      </c>
      <c r="J247" s="12">
        <v>77</v>
      </c>
      <c r="K247" s="12">
        <v>418</v>
      </c>
      <c r="L247" s="12">
        <v>357</v>
      </c>
      <c r="M247" s="12">
        <v>7</v>
      </c>
      <c r="N247" s="12">
        <f>VLOOKUP(Todos!$A247,vlookup_table[#All],2,FALSE)</f>
        <v>0</v>
      </c>
      <c r="O247" s="12" t="str">
        <f>VLOOKUP(Todos!$A247,vlookup_table[#All],3,FALSE)</f>
        <v>AL</v>
      </c>
      <c r="P247" s="12">
        <f>VLOOKUP(Todos!$A247,vlookup_table[#All],4,FALSE)</f>
        <v>2601</v>
      </c>
      <c r="Q247" s="14" t="str">
        <f>VLOOKUP(Todos!$A247,vlookup_table[#All],5,FALSE)</f>
        <v>C1</v>
      </c>
      <c r="R247" s="14" t="str">
        <f>VLOOKUP(Todos!$A247,vlookup_table[#All],6,FALSE)</f>
        <v>F</v>
      </c>
      <c r="S247" s="14">
        <f>VLOOKUP(Todos!$A247,vlookup_table[#All],7,FALSE)</f>
        <v>5</v>
      </c>
      <c r="T247" s="14">
        <f>ROUND((9706-Todos!$P247)/100, 0)</f>
        <v>71</v>
      </c>
      <c r="U247" s="14" t="str" cm="1">
        <f t="array" ref="U247">_xlfn.IFS(
    ISNUMBER(SEARCH("C", Q247)), "Ciudad",
    ISNUMBER(SEARCH("T", Q247)), "Pueblo",
    ISNUMBER(SEARCH("R", Q247)), "Rural",
    ISNUMBER(SEARCH("S", Q247)), "Suburbano",
    ISNUMBER(SEARCH("U", Q247)), "Urbano"
)</f>
        <v>Ciudad</v>
      </c>
      <c r="V247" s="25" t="str" cm="1">
        <f t="array" ref="V247">_xlfn.LET(
    _xlpm.txt, _xlfn.TEXTJOIN("", TRUE, IF(ISNUMBER(--MID(Todos!$H247, _xlfn.SEQUENCE(LEN(Todos!$H247)), 1)), MID(Todos!$H247, _xlfn.SEQUENCE(LEN(Todos!$H247)), 1), "")),
    IF(ISNUMBER(--RIGHT(_xlpm.txt,1)), _xlpm.txt, LEFT(_xlpm.txt, LEN(_xlpm.txt)-1))
)</f>
        <v>16873</v>
      </c>
      <c r="W247" s="14" t="str">
        <f>UPPER(LEFT(Todos!$B247,2))</f>
        <v>AL</v>
      </c>
      <c r="X247" s="15" t="str" cm="1">
        <f t="array" ref="X247">+IF(Todos!$C247 = "",MODE.MATCH(Todos!$C$2:$C$4029),Todos!$C247)</f>
        <v>F</v>
      </c>
    </row>
    <row r="248" spans="1:24" x14ac:dyDescent="0.35">
      <c r="A248" s="6">
        <v>158980</v>
      </c>
      <c r="B248" s="7" t="s">
        <v>22</v>
      </c>
      <c r="C248" s="7" t="s">
        <v>14</v>
      </c>
      <c r="D248" s="7">
        <v>1862</v>
      </c>
      <c r="E248" s="7">
        <v>365</v>
      </c>
      <c r="F248" s="7">
        <v>425</v>
      </c>
      <c r="G248" s="7">
        <v>23</v>
      </c>
      <c r="H248" s="7">
        <v>10521</v>
      </c>
      <c r="I248" s="7">
        <v>25</v>
      </c>
      <c r="J248" s="7">
        <v>45</v>
      </c>
      <c r="K248" s="7">
        <v>372</v>
      </c>
      <c r="L248" s="7">
        <v>401</v>
      </c>
      <c r="M248" s="7">
        <v>17.85714286</v>
      </c>
      <c r="N248" s="7">
        <f>VLOOKUP(Todos!$A248,vlookup_table[#All],2,FALSE)</f>
        <v>0</v>
      </c>
      <c r="O248" s="7" t="str">
        <f>VLOOKUP(Todos!$A248,vlookup_table[#All],3,FALSE)</f>
        <v>CA</v>
      </c>
      <c r="P248" s="7">
        <f>VLOOKUP(Todos!$A248,vlookup_table[#All],4,FALSE)</f>
        <v>6201</v>
      </c>
      <c r="Q248" s="9" t="str">
        <f>VLOOKUP(Todos!$A248,vlookup_table[#All],5,FALSE)</f>
        <v>S2</v>
      </c>
      <c r="R248" s="9" t="str">
        <f>VLOOKUP(Todos!$A248,vlookup_table[#All],6,FALSE)</f>
        <v>M</v>
      </c>
      <c r="S248" s="9">
        <f>VLOOKUP(Todos!$A248,vlookup_table[#All],7,FALSE)</f>
        <v>20</v>
      </c>
      <c r="T248" s="9">
        <f>ROUND((9706-Todos!$P248)/100, 0)</f>
        <v>35</v>
      </c>
      <c r="U248" s="9" t="str" cm="1">
        <f t="array" ref="U248">_xlfn.IFS(
    ISNUMBER(SEARCH("C", Q248)), "Ciudad",
    ISNUMBER(SEARCH("T", Q248)), "Pueblo",
    ISNUMBER(SEARCH("R", Q248)), "Rural",
    ISNUMBER(SEARCH("S", Q248)), "Suburbano",
    ISNUMBER(SEARCH("U", Q248)), "Urbano"
)</f>
        <v>Suburbano</v>
      </c>
      <c r="V248" s="24" t="str" cm="1">
        <f t="array" ref="V248">_xlfn.LET(
    _xlpm.txt, _xlfn.TEXTJOIN("", TRUE, IF(ISNUMBER(--MID(Todos!$H248, _xlfn.SEQUENCE(LEN(Todos!$H248)), 1)), MID(Todos!$H248, _xlfn.SEQUENCE(LEN(Todos!$H248)), 1), "")),
    IF(ISNUMBER(--RIGHT(_xlpm.txt,1)), _xlpm.txt, LEFT(_xlpm.txt, LEN(_xlpm.txt)-1))
)</f>
        <v>10521</v>
      </c>
      <c r="W248" s="9" t="str">
        <f>UPPER(LEFT(Todos!$B248,2))</f>
        <v>CA</v>
      </c>
      <c r="X248" s="10" t="str" cm="1">
        <f t="array" ref="X248">+IF(Todos!$C248 = "",MODE.MATCH(Todos!$C$2:$C$4029),Todos!$C248)</f>
        <v>M</v>
      </c>
    </row>
    <row r="249" spans="1:24" x14ac:dyDescent="0.35">
      <c r="A249" s="11">
        <v>153888</v>
      </c>
      <c r="B249" s="12" t="s">
        <v>22</v>
      </c>
      <c r="C249" s="12" t="s">
        <v>17</v>
      </c>
      <c r="D249" s="12">
        <v>1843</v>
      </c>
      <c r="E249" s="12">
        <v>515</v>
      </c>
      <c r="F249" s="12">
        <v>582</v>
      </c>
      <c r="G249" s="12">
        <v>34</v>
      </c>
      <c r="H249" s="12">
        <v>23660</v>
      </c>
      <c r="I249" s="12">
        <v>15</v>
      </c>
      <c r="J249" s="12">
        <v>29</v>
      </c>
      <c r="K249" s="12">
        <v>511</v>
      </c>
      <c r="L249" s="12">
        <v>575</v>
      </c>
      <c r="M249" s="12">
        <v>19</v>
      </c>
      <c r="N249" s="12">
        <f>VLOOKUP(Todos!$A249,vlookup_table[#All],2,FALSE)</f>
        <v>0</v>
      </c>
      <c r="O249" s="12" t="str">
        <f>VLOOKUP(Todos!$A249,vlookup_table[#All],3,FALSE)</f>
        <v>CA</v>
      </c>
      <c r="P249" s="12">
        <f>VLOOKUP(Todos!$A249,vlookup_table[#All],4,FALSE)</f>
        <v>3801</v>
      </c>
      <c r="Q249" s="14" t="str">
        <f>VLOOKUP(Todos!$A249,vlookup_table[#All],5,FALSE)</f>
        <v>S1</v>
      </c>
      <c r="R249" s="14" t="str">
        <f>VLOOKUP(Todos!$A249,vlookup_table[#All],6,FALSE)</f>
        <v>F</v>
      </c>
      <c r="S249" s="14">
        <f>VLOOKUP(Todos!$A249,vlookup_table[#All],7,FALSE)</f>
        <v>10</v>
      </c>
      <c r="T249" s="14">
        <f>ROUND((9706-Todos!$P249)/100, 0)</f>
        <v>59</v>
      </c>
      <c r="U249" s="14" t="str" cm="1">
        <f t="array" ref="U249">_xlfn.IFS(
    ISNUMBER(SEARCH("C", Q249)), "Ciudad",
    ISNUMBER(SEARCH("T", Q249)), "Pueblo",
    ISNUMBER(SEARCH("R", Q249)), "Rural",
    ISNUMBER(SEARCH("S", Q249)), "Suburbano",
    ISNUMBER(SEARCH("U", Q249)), "Urbano"
)</f>
        <v>Suburbano</v>
      </c>
      <c r="V249" s="25" t="str" cm="1">
        <f t="array" ref="V249">_xlfn.LET(
    _xlpm.txt, _xlfn.TEXTJOIN("", TRUE, IF(ISNUMBER(--MID(Todos!$H249, _xlfn.SEQUENCE(LEN(Todos!$H249)), 1)), MID(Todos!$H249, _xlfn.SEQUENCE(LEN(Todos!$H249)), 1), "")),
    IF(ISNUMBER(--RIGHT(_xlpm.txt,1)), _xlpm.txt, LEFT(_xlpm.txt, LEN(_xlpm.txt)-1))
)</f>
        <v>23660</v>
      </c>
      <c r="W249" s="14" t="str">
        <f>UPPER(LEFT(Todos!$B249,2))</f>
        <v>CA</v>
      </c>
      <c r="X249" s="15" t="str" cm="1">
        <f t="array" ref="X249">+IF(Todos!$C249 = "",MODE.MATCH(Todos!$C$2:$C$4029),Todos!$C249)</f>
        <v>F</v>
      </c>
    </row>
    <row r="250" spans="1:24" x14ac:dyDescent="0.35">
      <c r="A250" s="6">
        <v>162300</v>
      </c>
      <c r="B250" s="7" t="s">
        <v>22</v>
      </c>
      <c r="C250" s="7" t="s">
        <v>14</v>
      </c>
      <c r="D250" s="7">
        <v>5190</v>
      </c>
      <c r="E250" s="7">
        <v>870</v>
      </c>
      <c r="F250" s="7">
        <v>918</v>
      </c>
      <c r="G250" s="7">
        <v>98</v>
      </c>
      <c r="H250" s="7">
        <v>39481</v>
      </c>
      <c r="I250" s="7">
        <v>10</v>
      </c>
      <c r="J250" s="7">
        <v>47</v>
      </c>
      <c r="K250" s="7">
        <v>892</v>
      </c>
      <c r="L250" s="7">
        <v>871</v>
      </c>
      <c r="M250" s="7">
        <v>9.8888888890000004</v>
      </c>
      <c r="N250" s="7">
        <f>VLOOKUP(Todos!$A250,vlookup_table[#All],2,FALSE)</f>
        <v>1002</v>
      </c>
      <c r="O250" s="7" t="str">
        <f>VLOOKUP(Todos!$A250,vlookup_table[#All],3,FALSE)</f>
        <v>CA</v>
      </c>
      <c r="P250" s="7">
        <f>VLOOKUP(Todos!$A250,vlookup_table[#All],4,FALSE)</f>
        <v>2001</v>
      </c>
      <c r="Q250" s="9" t="str">
        <f>VLOOKUP(Todos!$A250,vlookup_table[#All],5,FALSE)</f>
        <v>S1</v>
      </c>
      <c r="R250" s="9" t="str">
        <f>VLOOKUP(Todos!$A250,vlookup_table[#All],6,FALSE)</f>
        <v>M</v>
      </c>
      <c r="S250" s="9">
        <f>VLOOKUP(Todos!$A250,vlookup_table[#All],7,FALSE)</f>
        <v>20</v>
      </c>
      <c r="T250" s="9">
        <f>ROUND((9706-Todos!$P250)/100, 0)</f>
        <v>77</v>
      </c>
      <c r="U250" s="9" t="str" cm="1">
        <f t="array" ref="U250">_xlfn.IFS(
    ISNUMBER(SEARCH("C", Q250)), "Ciudad",
    ISNUMBER(SEARCH("T", Q250)), "Pueblo",
    ISNUMBER(SEARCH("R", Q250)), "Rural",
    ISNUMBER(SEARCH("S", Q250)), "Suburbano",
    ISNUMBER(SEARCH("U", Q250)), "Urbano"
)</f>
        <v>Suburbano</v>
      </c>
      <c r="V250" s="24" t="str" cm="1">
        <f t="array" ref="V250">_xlfn.LET(
    _xlpm.txt, _xlfn.TEXTJOIN("", TRUE, IF(ISNUMBER(--MID(Todos!$H250, _xlfn.SEQUENCE(LEN(Todos!$H250)), 1)), MID(Todos!$H250, _xlfn.SEQUENCE(LEN(Todos!$H250)), 1), "")),
    IF(ISNUMBER(--RIGHT(_xlpm.txt,1)), _xlpm.txt, LEFT(_xlpm.txt, LEN(_xlpm.txt)-1))
)</f>
        <v>39481</v>
      </c>
      <c r="W250" s="9" t="str">
        <f>UPPER(LEFT(Todos!$B250,2))</f>
        <v>CA</v>
      </c>
      <c r="X250" s="10" t="str" cm="1">
        <f t="array" ref="X250">+IF(Todos!$C250 = "",MODE.MATCH(Todos!$C$2:$C$4029),Todos!$C250)</f>
        <v>M</v>
      </c>
    </row>
    <row r="251" spans="1:24" x14ac:dyDescent="0.35">
      <c r="A251" s="11">
        <v>163081</v>
      </c>
      <c r="B251" s="12" t="s">
        <v>22</v>
      </c>
      <c r="C251" s="12" t="s">
        <v>14</v>
      </c>
      <c r="D251" s="12">
        <v>3912</v>
      </c>
      <c r="E251" s="12">
        <v>351</v>
      </c>
      <c r="F251" s="12">
        <v>454</v>
      </c>
      <c r="G251" s="12">
        <v>98</v>
      </c>
      <c r="H251" s="12">
        <v>19508</v>
      </c>
      <c r="I251" s="12">
        <v>22</v>
      </c>
      <c r="J251" s="12">
        <v>32</v>
      </c>
      <c r="K251" s="12">
        <v>410</v>
      </c>
      <c r="L251" s="12">
        <v>404</v>
      </c>
      <c r="M251" s="12">
        <v>6</v>
      </c>
      <c r="N251" s="12">
        <f>VLOOKUP(Todos!$A251,vlookup_table[#All],2,FALSE)</f>
        <v>1</v>
      </c>
      <c r="O251" s="12" t="str">
        <f>VLOOKUP(Todos!$A251,vlookup_table[#All],3,FALSE)</f>
        <v>CA</v>
      </c>
      <c r="P251" s="12">
        <f>VLOOKUP(Todos!$A251,vlookup_table[#All],4,FALSE)</f>
        <v>0</v>
      </c>
      <c r="Q251" s="14" t="str">
        <f>VLOOKUP(Todos!$A251,vlookup_table[#All],5,FALSE)</f>
        <v>U1</v>
      </c>
      <c r="R251" s="14" t="str">
        <f>VLOOKUP(Todos!$A251,vlookup_table[#All],6,FALSE)</f>
        <v>M</v>
      </c>
      <c r="S251" s="14">
        <f>VLOOKUP(Todos!$A251,vlookup_table[#All],7,FALSE)</f>
        <v>7</v>
      </c>
      <c r="T251" s="14">
        <f>ROUND((9706-Todos!$P251)/100, 0)</f>
        <v>97</v>
      </c>
      <c r="U251" s="14" t="str" cm="1">
        <f t="array" ref="U251">_xlfn.IFS(
    ISNUMBER(SEARCH("C", Q251)), "Ciudad",
    ISNUMBER(SEARCH("T", Q251)), "Pueblo",
    ISNUMBER(SEARCH("R", Q251)), "Rural",
    ISNUMBER(SEARCH("S", Q251)), "Suburbano",
    ISNUMBER(SEARCH("U", Q251)), "Urbano"
)</f>
        <v>Urbano</v>
      </c>
      <c r="V251" s="25" t="str" cm="1">
        <f t="array" ref="V251">_xlfn.LET(
    _xlpm.txt, _xlfn.TEXTJOIN("", TRUE, IF(ISNUMBER(--MID(Todos!$H251, _xlfn.SEQUENCE(LEN(Todos!$H251)), 1)), MID(Todos!$H251, _xlfn.SEQUENCE(LEN(Todos!$H251)), 1), "")),
    IF(ISNUMBER(--RIGHT(_xlpm.txt,1)), _xlpm.txt, LEFT(_xlpm.txt, LEN(_xlpm.txt)-1))
)</f>
        <v>19508</v>
      </c>
      <c r="W251" s="14" t="str">
        <f>UPPER(LEFT(Todos!$B251,2))</f>
        <v>CA</v>
      </c>
      <c r="X251" s="15" t="str" cm="1">
        <f t="array" ref="X251">+IF(Todos!$C251 = "",MODE.MATCH(Todos!$C$2:$C$4029),Todos!$C251)</f>
        <v>M</v>
      </c>
    </row>
    <row r="252" spans="1:24" x14ac:dyDescent="0.35">
      <c r="A252" s="6">
        <v>14000</v>
      </c>
      <c r="B252" s="7" t="s">
        <v>32</v>
      </c>
      <c r="C252" s="7" t="s">
        <v>17</v>
      </c>
      <c r="D252" s="7">
        <v>1537</v>
      </c>
      <c r="E252" s="7">
        <v>791</v>
      </c>
      <c r="F252" s="7">
        <v>949</v>
      </c>
      <c r="G252" s="7">
        <v>26</v>
      </c>
      <c r="H252" s="7">
        <v>32640</v>
      </c>
      <c r="I252" s="7">
        <v>2</v>
      </c>
      <c r="J252" s="7">
        <v>54</v>
      </c>
      <c r="K252" s="7">
        <v>783</v>
      </c>
      <c r="L252" s="7">
        <v>916</v>
      </c>
      <c r="M252" s="7">
        <v>11.0625</v>
      </c>
      <c r="N252" s="7">
        <f>VLOOKUP(Todos!$A252,vlookup_table[#All],2,FALSE)</f>
        <v>0</v>
      </c>
      <c r="O252" s="7" t="str">
        <f>VLOOKUP(Todos!$A252,vlookup_table[#All],3,FALSE)</f>
        <v>OK</v>
      </c>
      <c r="P252" s="7">
        <f>VLOOKUP(Todos!$A252,vlookup_table[#All],4,FALSE)</f>
        <v>2101</v>
      </c>
      <c r="Q252" s="9" t="str">
        <f>VLOOKUP(Todos!$A252,vlookup_table[#All],5,FALSE)</f>
        <v>S1</v>
      </c>
      <c r="R252" s="9" t="str">
        <f>VLOOKUP(Todos!$A252,vlookup_table[#All],6,FALSE)</f>
        <v>F</v>
      </c>
      <c r="S252" s="9">
        <f>VLOOKUP(Todos!$A252,vlookup_table[#All],7,FALSE)</f>
        <v>12</v>
      </c>
      <c r="T252" s="9">
        <f>ROUND((9706-Todos!$P252)/100, 0)</f>
        <v>76</v>
      </c>
      <c r="U252" s="9" t="str" cm="1">
        <f t="array" ref="U252">_xlfn.IFS(
    ISNUMBER(SEARCH("C", Q252)), "Ciudad",
    ISNUMBER(SEARCH("T", Q252)), "Pueblo",
    ISNUMBER(SEARCH("R", Q252)), "Rural",
    ISNUMBER(SEARCH("S", Q252)), "Suburbano",
    ISNUMBER(SEARCH("U", Q252)), "Urbano"
)</f>
        <v>Suburbano</v>
      </c>
      <c r="V252" s="24" t="str" cm="1">
        <f t="array" ref="V252">_xlfn.LET(
    _xlpm.txt, _xlfn.TEXTJOIN("", TRUE, IF(ISNUMBER(--MID(Todos!$H252, _xlfn.SEQUENCE(LEN(Todos!$H252)), 1)), MID(Todos!$H252, _xlfn.SEQUENCE(LEN(Todos!$H252)), 1), "")),
    IF(ISNUMBER(--RIGHT(_xlpm.txt,1)), _xlpm.txt, LEFT(_xlpm.txt, LEN(_xlpm.txt)-1))
)</f>
        <v>32640</v>
      </c>
      <c r="W252" s="9" t="str">
        <f>UPPER(LEFT(Todos!$B252,2))</f>
        <v>OK</v>
      </c>
      <c r="X252" s="10" t="str" cm="1">
        <f t="array" ref="X252">+IF(Todos!$C252 = "",MODE.MATCH(Todos!$C$2:$C$4029),Todos!$C252)</f>
        <v>F</v>
      </c>
    </row>
    <row r="253" spans="1:24" x14ac:dyDescent="0.35">
      <c r="A253" s="11">
        <v>6599</v>
      </c>
      <c r="B253" s="12" t="s">
        <v>41</v>
      </c>
      <c r="C253" s="12" t="s">
        <v>17</v>
      </c>
      <c r="D253" s="12">
        <v>719</v>
      </c>
      <c r="E253" s="12">
        <v>330</v>
      </c>
      <c r="F253" s="12">
        <v>416</v>
      </c>
      <c r="G253" s="12">
        <v>1</v>
      </c>
      <c r="H253" s="12">
        <v>14248</v>
      </c>
      <c r="I253" s="12">
        <v>3</v>
      </c>
      <c r="J253" s="12">
        <v>57</v>
      </c>
      <c r="K253" s="12">
        <v>340</v>
      </c>
      <c r="L253" s="12">
        <v>389</v>
      </c>
      <c r="M253" s="12">
        <v>10.866666670000001</v>
      </c>
      <c r="N253" s="12">
        <f>VLOOKUP(Todos!$A253,vlookup_table[#All],2,FALSE)</f>
        <v>0</v>
      </c>
      <c r="O253" s="12" t="str">
        <f>VLOOKUP(Todos!$A253,vlookup_table[#All],3,FALSE)</f>
        <v>WA</v>
      </c>
      <c r="P253" s="12">
        <f>VLOOKUP(Todos!$A253,vlookup_table[#All],4,FALSE)</f>
        <v>3601</v>
      </c>
      <c r="Q253" s="14" t="str">
        <f>VLOOKUP(Todos!$A253,vlookup_table[#All],5,FALSE)</f>
        <v>S2</v>
      </c>
      <c r="R253" s="14" t="str">
        <f>VLOOKUP(Todos!$A253,vlookup_table[#All],6,FALSE)</f>
        <v>F</v>
      </c>
      <c r="S253" s="14">
        <f>VLOOKUP(Todos!$A253,vlookup_table[#All],7,FALSE)</f>
        <v>11</v>
      </c>
      <c r="T253" s="14">
        <f>ROUND((9706-Todos!$P253)/100, 0)</f>
        <v>61</v>
      </c>
      <c r="U253" s="14" t="str" cm="1">
        <f t="array" ref="U253">_xlfn.IFS(
    ISNUMBER(SEARCH("C", Q253)), "Ciudad",
    ISNUMBER(SEARCH("T", Q253)), "Pueblo",
    ISNUMBER(SEARCH("R", Q253)), "Rural",
    ISNUMBER(SEARCH("S", Q253)), "Suburbano",
    ISNUMBER(SEARCH("U", Q253)), "Urbano"
)</f>
        <v>Suburbano</v>
      </c>
      <c r="V253" s="25" t="str" cm="1">
        <f t="array" ref="V253">_xlfn.LET(
    _xlpm.txt, _xlfn.TEXTJOIN("", TRUE, IF(ISNUMBER(--MID(Todos!$H253, _xlfn.SEQUENCE(LEN(Todos!$H253)), 1)), MID(Todos!$H253, _xlfn.SEQUENCE(LEN(Todos!$H253)), 1), "")),
    IF(ISNUMBER(--RIGHT(_xlpm.txt,1)), _xlpm.txt, LEFT(_xlpm.txt, LEN(_xlpm.txt)-1))
)</f>
        <v>14248</v>
      </c>
      <c r="W253" s="14" t="str">
        <f>UPPER(LEFT(Todos!$B253,2))</f>
        <v>WA</v>
      </c>
      <c r="X253" s="15" t="str" cm="1">
        <f t="array" ref="X253">+IF(Todos!$C253 = "",MODE.MATCH(Todos!$C$2:$C$4029),Todos!$C253)</f>
        <v>F</v>
      </c>
    </row>
    <row r="254" spans="1:24" x14ac:dyDescent="0.35">
      <c r="A254" s="6">
        <v>135454</v>
      </c>
      <c r="B254" s="7" t="s">
        <v>56</v>
      </c>
      <c r="C254" s="7" t="s">
        <v>14</v>
      </c>
      <c r="D254" s="7">
        <v>1074</v>
      </c>
      <c r="E254" s="7">
        <v>469</v>
      </c>
      <c r="F254" s="7">
        <v>516</v>
      </c>
      <c r="G254" s="7">
        <v>11</v>
      </c>
      <c r="H254" s="7">
        <v>18042</v>
      </c>
      <c r="I254" s="7">
        <v>2</v>
      </c>
      <c r="J254" s="7">
        <v>34</v>
      </c>
      <c r="K254" s="7">
        <v>472</v>
      </c>
      <c r="L254" s="7">
        <v>510</v>
      </c>
      <c r="M254" s="7">
        <v>8.8235294119999992</v>
      </c>
      <c r="N254" s="7">
        <f>VLOOKUP(Todos!$A254,vlookup_table[#All],2,FALSE)</f>
        <v>0</v>
      </c>
      <c r="O254" s="7" t="str">
        <f>VLOOKUP(Todos!$A254,vlookup_table[#All],3,FALSE)</f>
        <v>AZ</v>
      </c>
      <c r="P254" s="7">
        <f>VLOOKUP(Todos!$A254,vlookup_table[#All],4,FALSE)</f>
        <v>0</v>
      </c>
      <c r="Q254" s="9" t="str">
        <f>VLOOKUP(Todos!$A254,vlookup_table[#All],5,FALSE)</f>
        <v>T1</v>
      </c>
      <c r="R254" s="9" t="str">
        <f>VLOOKUP(Todos!$A254,vlookup_table[#All],6,FALSE)</f>
        <v>M</v>
      </c>
      <c r="S254" s="9">
        <f>VLOOKUP(Todos!$A254,vlookup_table[#All],7,FALSE)</f>
        <v>15</v>
      </c>
      <c r="T254" s="9">
        <f>ROUND((9706-Todos!$P254)/100, 0)</f>
        <v>97</v>
      </c>
      <c r="U254" s="9" t="str" cm="1">
        <f t="array" ref="U254">_xlfn.IFS(
    ISNUMBER(SEARCH("C", Q254)), "Ciudad",
    ISNUMBER(SEARCH("T", Q254)), "Pueblo",
    ISNUMBER(SEARCH("R", Q254)), "Rural",
    ISNUMBER(SEARCH("S", Q254)), "Suburbano",
    ISNUMBER(SEARCH("U", Q254)), "Urbano"
)</f>
        <v>Pueblo</v>
      </c>
      <c r="V254" s="24" t="str" cm="1">
        <f t="array" ref="V254">_xlfn.LET(
    _xlpm.txt, _xlfn.TEXTJOIN("", TRUE, IF(ISNUMBER(--MID(Todos!$H254, _xlfn.SEQUENCE(LEN(Todos!$H254)), 1)), MID(Todos!$H254, _xlfn.SEQUENCE(LEN(Todos!$H254)), 1), "")),
    IF(ISNUMBER(--RIGHT(_xlpm.txt,1)), _xlpm.txt, LEFT(_xlpm.txt, LEN(_xlpm.txt)-1))
)</f>
        <v>18042</v>
      </c>
      <c r="W254" s="9" t="str">
        <f>UPPER(LEFT(Todos!$B254,2))</f>
        <v>AZ</v>
      </c>
      <c r="X254" s="10" t="str" cm="1">
        <f t="array" ref="X254">+IF(Todos!$C254 = "",MODE.MATCH(Todos!$C$2:$C$4029),Todos!$C254)</f>
        <v>M</v>
      </c>
    </row>
    <row r="255" spans="1:24" x14ac:dyDescent="0.35">
      <c r="A255" s="11">
        <v>128643</v>
      </c>
      <c r="B255" s="12" t="s">
        <v>21</v>
      </c>
      <c r="C255" s="12" t="s">
        <v>14</v>
      </c>
      <c r="D255" s="12">
        <v>298</v>
      </c>
      <c r="E255" s="12">
        <v>268</v>
      </c>
      <c r="F255" s="12">
        <v>303</v>
      </c>
      <c r="G255" s="12">
        <v>0</v>
      </c>
      <c r="H255" s="12">
        <v>9838</v>
      </c>
      <c r="I255" s="12">
        <v>3</v>
      </c>
      <c r="J255" s="12">
        <v>75</v>
      </c>
      <c r="K255" s="12">
        <v>281</v>
      </c>
      <c r="L255" s="12">
        <v>267</v>
      </c>
      <c r="M255" s="12">
        <v>6.625</v>
      </c>
      <c r="N255" s="12">
        <f>VLOOKUP(Todos!$A255,vlookup_table[#All],2,FALSE)</f>
        <v>1</v>
      </c>
      <c r="O255" s="12" t="str">
        <f>VLOOKUP(Todos!$A255,vlookup_table[#All],3,FALSE)</f>
        <v>TX</v>
      </c>
      <c r="P255" s="12">
        <f>VLOOKUP(Todos!$A255,vlookup_table[#All],4,FALSE)</f>
        <v>2809</v>
      </c>
      <c r="Q255" s="14" t="str">
        <f>VLOOKUP(Todos!$A255,vlookup_table[#All],5,FALSE)</f>
        <v>C3</v>
      </c>
      <c r="R255" s="14" t="str">
        <f>VLOOKUP(Todos!$A255,vlookup_table[#All],6,FALSE)</f>
        <v>M</v>
      </c>
      <c r="S255" s="14">
        <f>VLOOKUP(Todos!$A255,vlookup_table[#All],7,FALSE)</f>
        <v>4</v>
      </c>
      <c r="T255" s="14">
        <f>ROUND((9706-Todos!$P255)/100, 0)</f>
        <v>69</v>
      </c>
      <c r="U255" s="14" t="str" cm="1">
        <f t="array" ref="U255">_xlfn.IFS(
    ISNUMBER(SEARCH("C", Q255)), "Ciudad",
    ISNUMBER(SEARCH("T", Q255)), "Pueblo",
    ISNUMBER(SEARCH("R", Q255)), "Rural",
    ISNUMBER(SEARCH("S", Q255)), "Suburbano",
    ISNUMBER(SEARCH("U", Q255)), "Urbano"
)</f>
        <v>Ciudad</v>
      </c>
      <c r="V255" s="25" t="str" cm="1">
        <f t="array" ref="V255">_xlfn.LET(
    _xlpm.txt, _xlfn.TEXTJOIN("", TRUE, IF(ISNUMBER(--MID(Todos!$H255, _xlfn.SEQUENCE(LEN(Todos!$H255)), 1)), MID(Todos!$H255, _xlfn.SEQUENCE(LEN(Todos!$H255)), 1), "")),
    IF(ISNUMBER(--RIGHT(_xlpm.txt,1)), _xlpm.txt, LEFT(_xlpm.txt, LEN(_xlpm.txt)-1))
)</f>
        <v>9838</v>
      </c>
      <c r="W255" s="14" t="str">
        <f>UPPER(LEFT(Todos!$B255,2))</f>
        <v>TX</v>
      </c>
      <c r="X255" s="15" t="str" cm="1">
        <f t="array" ref="X255">+IF(Todos!$C255 = "",MODE.MATCH(Todos!$C$2:$C$4029),Todos!$C255)</f>
        <v>M</v>
      </c>
    </row>
    <row r="256" spans="1:24" x14ac:dyDescent="0.35">
      <c r="A256" s="6">
        <v>116420</v>
      </c>
      <c r="B256" s="7" t="s">
        <v>21</v>
      </c>
      <c r="C256" s="7" t="s">
        <v>14</v>
      </c>
      <c r="D256" s="7">
        <v>1951</v>
      </c>
      <c r="E256" s="7">
        <v>807</v>
      </c>
      <c r="F256" s="7">
        <v>896</v>
      </c>
      <c r="G256" s="7">
        <v>49</v>
      </c>
      <c r="H256" s="7">
        <v>31111</v>
      </c>
      <c r="I256" s="7">
        <v>6</v>
      </c>
      <c r="J256" s="7">
        <v>32</v>
      </c>
      <c r="K256" s="7">
        <v>838</v>
      </c>
      <c r="L256" s="7">
        <v>870</v>
      </c>
      <c r="M256" s="7">
        <v>9.3333333330000006</v>
      </c>
      <c r="N256" s="7">
        <f>VLOOKUP(Todos!$A256,vlookup_table[#All],2,FALSE)</f>
        <v>0</v>
      </c>
      <c r="O256" s="7" t="str">
        <f>VLOOKUP(Todos!$A256,vlookup_table[#All],3,FALSE)</f>
        <v>TX</v>
      </c>
      <c r="P256" s="7">
        <f>VLOOKUP(Todos!$A256,vlookup_table[#All],4,FALSE)</f>
        <v>0</v>
      </c>
      <c r="Q256" s="9" t="str">
        <f>VLOOKUP(Todos!$A256,vlookup_table[#All],5,FALSE)</f>
        <v>S1</v>
      </c>
      <c r="R256" s="9" t="str">
        <f>VLOOKUP(Todos!$A256,vlookup_table[#All],6,FALSE)</f>
        <v>M</v>
      </c>
      <c r="S256" s="9">
        <f>VLOOKUP(Todos!$A256,vlookup_table[#All],7,FALSE)</f>
        <v>20</v>
      </c>
      <c r="T256" s="9">
        <f>ROUND((9706-Todos!$P256)/100, 0)</f>
        <v>97</v>
      </c>
      <c r="U256" s="9" t="str" cm="1">
        <f t="array" ref="U256">_xlfn.IFS(
    ISNUMBER(SEARCH("C", Q256)), "Ciudad",
    ISNUMBER(SEARCH("T", Q256)), "Pueblo",
    ISNUMBER(SEARCH("R", Q256)), "Rural",
    ISNUMBER(SEARCH("S", Q256)), "Suburbano",
    ISNUMBER(SEARCH("U", Q256)), "Urbano"
)</f>
        <v>Suburbano</v>
      </c>
      <c r="V256" s="24" t="str" cm="1">
        <f t="array" ref="V256">_xlfn.LET(
    _xlpm.txt, _xlfn.TEXTJOIN("", TRUE, IF(ISNUMBER(--MID(Todos!$H256, _xlfn.SEQUENCE(LEN(Todos!$H256)), 1)), MID(Todos!$H256, _xlfn.SEQUENCE(LEN(Todos!$H256)), 1), "")),
    IF(ISNUMBER(--RIGHT(_xlpm.txt,1)), _xlpm.txt, LEFT(_xlpm.txt, LEN(_xlpm.txt)-1))
)</f>
        <v>31111</v>
      </c>
      <c r="W256" s="9" t="str">
        <f>UPPER(LEFT(Todos!$B256,2))</f>
        <v>TX</v>
      </c>
      <c r="X256" s="10" t="str" cm="1">
        <f t="array" ref="X256">+IF(Todos!$C256 = "",MODE.MATCH(Todos!$C$2:$C$4029),Todos!$C256)</f>
        <v>M</v>
      </c>
    </row>
    <row r="257" spans="1:24" x14ac:dyDescent="0.35">
      <c r="A257" s="11">
        <v>35101</v>
      </c>
      <c r="B257" s="12" t="s">
        <v>13</v>
      </c>
      <c r="C257" s="12" t="s">
        <v>14</v>
      </c>
      <c r="D257" s="12">
        <v>1434</v>
      </c>
      <c r="E257" s="12">
        <v>388</v>
      </c>
      <c r="F257" s="12">
        <v>577</v>
      </c>
      <c r="G257" s="12">
        <v>25</v>
      </c>
      <c r="H257" s="12">
        <v>18405</v>
      </c>
      <c r="I257" s="12">
        <v>3</v>
      </c>
      <c r="J257" s="12">
        <v>37</v>
      </c>
      <c r="K257" s="12">
        <v>479</v>
      </c>
      <c r="L257" s="12">
        <v>513</v>
      </c>
      <c r="M257" s="12">
        <v>18</v>
      </c>
      <c r="N257" s="12">
        <f>VLOOKUP(Todos!$A257,vlookup_table[#All],2,FALSE)</f>
        <v>1</v>
      </c>
      <c r="O257" s="12" t="str">
        <f>VLOOKUP(Todos!$A257,vlookup_table[#All],3,FALSE)</f>
        <v>FL</v>
      </c>
      <c r="P257" s="12">
        <f>VLOOKUP(Todos!$A257,vlookup_table[#All],4,FALSE)</f>
        <v>1911</v>
      </c>
      <c r="Q257" s="14" t="str">
        <f>VLOOKUP(Todos!$A257,vlookup_table[#All],5,FALSE)</f>
        <v>S1</v>
      </c>
      <c r="R257" s="14" t="str">
        <f>VLOOKUP(Todos!$A257,vlookup_table[#All],6,FALSE)</f>
        <v>M</v>
      </c>
      <c r="S257" s="14">
        <f>VLOOKUP(Todos!$A257,vlookup_table[#All],7,FALSE)</f>
        <v>20</v>
      </c>
      <c r="T257" s="14">
        <f>ROUND((9706-Todos!$P257)/100, 0)</f>
        <v>78</v>
      </c>
      <c r="U257" s="14" t="str" cm="1">
        <f t="array" ref="U257">_xlfn.IFS(
    ISNUMBER(SEARCH("C", Q257)), "Ciudad",
    ISNUMBER(SEARCH("T", Q257)), "Pueblo",
    ISNUMBER(SEARCH("R", Q257)), "Rural",
    ISNUMBER(SEARCH("S", Q257)), "Suburbano",
    ISNUMBER(SEARCH("U", Q257)), "Urbano"
)</f>
        <v>Suburbano</v>
      </c>
      <c r="V257" s="25" t="str" cm="1">
        <f t="array" ref="V257">_xlfn.LET(
    _xlpm.txt, _xlfn.TEXTJOIN("", TRUE, IF(ISNUMBER(--MID(Todos!$H257, _xlfn.SEQUENCE(LEN(Todos!$H257)), 1)), MID(Todos!$H257, _xlfn.SEQUENCE(LEN(Todos!$H257)), 1), "")),
    IF(ISNUMBER(--RIGHT(_xlpm.txt,1)), _xlpm.txt, LEFT(_xlpm.txt, LEN(_xlpm.txt)-1))
)</f>
        <v>18405</v>
      </c>
      <c r="W257" s="14" t="str">
        <f>UPPER(LEFT(Todos!$B257,2))</f>
        <v>FL</v>
      </c>
      <c r="X257" s="15" t="str" cm="1">
        <f t="array" ref="X257">+IF(Todos!$C257 = "",MODE.MATCH(Todos!$C$2:$C$4029),Todos!$C257)</f>
        <v>M</v>
      </c>
    </row>
    <row r="258" spans="1:24" x14ac:dyDescent="0.35">
      <c r="A258" s="6">
        <v>75474</v>
      </c>
      <c r="B258" s="7" t="s">
        <v>48</v>
      </c>
      <c r="C258" s="7" t="s">
        <v>14</v>
      </c>
      <c r="D258" s="7">
        <v>206</v>
      </c>
      <c r="E258" s="7">
        <v>229</v>
      </c>
      <c r="F258" s="7">
        <v>288</v>
      </c>
      <c r="G258" s="7">
        <v>0</v>
      </c>
      <c r="H258" s="7">
        <v>9248</v>
      </c>
      <c r="I258" s="7">
        <v>0</v>
      </c>
      <c r="J258" s="7">
        <v>86</v>
      </c>
      <c r="K258" s="7">
        <v>251</v>
      </c>
      <c r="L258" s="7">
        <v>267</v>
      </c>
      <c r="M258" s="7">
        <v>11.66666667</v>
      </c>
      <c r="N258" s="7">
        <f>VLOOKUP(Todos!$A258,vlookup_table[#All],2,FALSE)</f>
        <v>0</v>
      </c>
      <c r="O258" s="7" t="str">
        <f>VLOOKUP(Todos!$A258,vlookup_table[#All],3,FALSE)</f>
        <v>IA</v>
      </c>
      <c r="P258" s="7">
        <f>VLOOKUP(Todos!$A258,vlookup_table[#All],4,FALSE)</f>
        <v>0</v>
      </c>
      <c r="Q258" s="9" t="str">
        <f>VLOOKUP(Todos!$A258,vlookup_table[#All],5,FALSE)</f>
        <v>R3</v>
      </c>
      <c r="R258" s="9" t="str">
        <f>VLOOKUP(Todos!$A258,vlookup_table[#All],6,FALSE)</f>
        <v>M</v>
      </c>
      <c r="S258" s="9">
        <f>VLOOKUP(Todos!$A258,vlookup_table[#All],7,FALSE)</f>
        <v>15</v>
      </c>
      <c r="T258" s="9">
        <f>ROUND((9706-Todos!$P258)/100, 0)</f>
        <v>97</v>
      </c>
      <c r="U258" s="9" t="str" cm="1">
        <f t="array" ref="U258">_xlfn.IFS(
    ISNUMBER(SEARCH("C", Q258)), "Ciudad",
    ISNUMBER(SEARCH("T", Q258)), "Pueblo",
    ISNUMBER(SEARCH("R", Q258)), "Rural",
    ISNUMBER(SEARCH("S", Q258)), "Suburbano",
    ISNUMBER(SEARCH("U", Q258)), "Urbano"
)</f>
        <v>Rural</v>
      </c>
      <c r="V258" s="24" t="str" cm="1">
        <f t="array" ref="V258">_xlfn.LET(
    _xlpm.txt, _xlfn.TEXTJOIN("", TRUE, IF(ISNUMBER(--MID(Todos!$H258, _xlfn.SEQUENCE(LEN(Todos!$H258)), 1)), MID(Todos!$H258, _xlfn.SEQUENCE(LEN(Todos!$H258)), 1), "")),
    IF(ISNUMBER(--RIGHT(_xlpm.txt,1)), _xlpm.txt, LEFT(_xlpm.txt, LEN(_xlpm.txt)-1))
)</f>
        <v>9248</v>
      </c>
      <c r="W258" s="9" t="str">
        <f>UPPER(LEFT(Todos!$B258,2))</f>
        <v>IA</v>
      </c>
      <c r="X258" s="10" t="str" cm="1">
        <f t="array" ref="X258">+IF(Todos!$C258 = "",MODE.MATCH(Todos!$C$2:$C$4029),Todos!$C258)</f>
        <v>M</v>
      </c>
    </row>
    <row r="259" spans="1:24" x14ac:dyDescent="0.35">
      <c r="A259" s="11">
        <v>785</v>
      </c>
      <c r="B259" s="12" t="s">
        <v>30</v>
      </c>
      <c r="C259" s="12" t="s">
        <v>14</v>
      </c>
      <c r="D259" s="12">
        <v>613</v>
      </c>
      <c r="E259" s="12">
        <v>146</v>
      </c>
      <c r="F259" s="12">
        <v>349</v>
      </c>
      <c r="G259" s="12">
        <v>0</v>
      </c>
      <c r="H259" s="12">
        <v>13209</v>
      </c>
      <c r="I259" s="12">
        <v>39</v>
      </c>
      <c r="J259" s="12">
        <v>42</v>
      </c>
      <c r="K259" s="12">
        <v>267</v>
      </c>
      <c r="L259" s="12">
        <v>209</v>
      </c>
      <c r="M259" s="12">
        <v>17.5</v>
      </c>
      <c r="N259" s="12">
        <f>VLOOKUP(Todos!$A259,vlookup_table[#All],2,FALSE)</f>
        <v>0</v>
      </c>
      <c r="O259" s="12" t="str">
        <f>VLOOKUP(Todos!$A259,vlookup_table[#All],3,FALSE)</f>
        <v>MI</v>
      </c>
      <c r="P259" s="12">
        <f>VLOOKUP(Todos!$A259,vlookup_table[#All],4,FALSE)</f>
        <v>4507</v>
      </c>
      <c r="Q259" s="14" t="str">
        <f>VLOOKUP(Todos!$A259,vlookup_table[#All],5,FALSE)</f>
        <v>C1</v>
      </c>
      <c r="R259" s="14" t="str">
        <f>VLOOKUP(Todos!$A259,vlookup_table[#All],6,FALSE)</f>
        <v>M</v>
      </c>
      <c r="S259" s="14">
        <f>VLOOKUP(Todos!$A259,vlookup_table[#All],7,FALSE)</f>
        <v>18</v>
      </c>
      <c r="T259" s="14">
        <f>ROUND((9706-Todos!$P259)/100, 0)</f>
        <v>52</v>
      </c>
      <c r="U259" s="14" t="str" cm="1">
        <f t="array" ref="U259">_xlfn.IFS(
    ISNUMBER(SEARCH("C", Q259)), "Ciudad",
    ISNUMBER(SEARCH("T", Q259)), "Pueblo",
    ISNUMBER(SEARCH("R", Q259)), "Rural",
    ISNUMBER(SEARCH("S", Q259)), "Suburbano",
    ISNUMBER(SEARCH("U", Q259)), "Urbano"
)</f>
        <v>Ciudad</v>
      </c>
      <c r="V259" s="25" t="str" cm="1">
        <f t="array" ref="V259">_xlfn.LET(
    _xlpm.txt, _xlfn.TEXTJOIN("", TRUE, IF(ISNUMBER(--MID(Todos!$H259, _xlfn.SEQUENCE(LEN(Todos!$H259)), 1)), MID(Todos!$H259, _xlfn.SEQUENCE(LEN(Todos!$H259)), 1), "")),
    IF(ISNUMBER(--RIGHT(_xlpm.txt,1)), _xlpm.txt, LEFT(_xlpm.txt, LEN(_xlpm.txt)-1))
)</f>
        <v>13209</v>
      </c>
      <c r="W259" s="14" t="str">
        <f>UPPER(LEFT(Todos!$B259,2))</f>
        <v>MI</v>
      </c>
      <c r="X259" s="15" t="str" cm="1">
        <f t="array" ref="X259">+IF(Todos!$C259 = "",MODE.MATCH(Todos!$C$2:$C$4029),Todos!$C259)</f>
        <v>M</v>
      </c>
    </row>
    <row r="260" spans="1:24" x14ac:dyDescent="0.35">
      <c r="A260" s="6">
        <v>27624</v>
      </c>
      <c r="B260" s="7" t="s">
        <v>40</v>
      </c>
      <c r="C260" s="7" t="s">
        <v>17</v>
      </c>
      <c r="D260" s="7">
        <v>991</v>
      </c>
      <c r="E260" s="7">
        <v>493</v>
      </c>
      <c r="F260" s="7">
        <v>548</v>
      </c>
      <c r="G260" s="7">
        <v>3</v>
      </c>
      <c r="H260" s="7">
        <v>17344</v>
      </c>
      <c r="I260" s="7">
        <v>2</v>
      </c>
      <c r="J260" s="7">
        <v>46</v>
      </c>
      <c r="K260" s="7">
        <v>506</v>
      </c>
      <c r="L260" s="7">
        <v>532</v>
      </c>
      <c r="M260" s="7">
        <v>7.769230769</v>
      </c>
      <c r="N260" s="7">
        <f>VLOOKUP(Todos!$A260,vlookup_table[#All],2,FALSE)</f>
        <v>2</v>
      </c>
      <c r="O260" s="7" t="str">
        <f>VLOOKUP(Todos!$A260,vlookup_table[#All],3,FALSE)</f>
        <v>GA</v>
      </c>
      <c r="P260" s="7">
        <f>VLOOKUP(Todos!$A260,vlookup_table[#All],4,FALSE)</f>
        <v>3701</v>
      </c>
      <c r="Q260" s="9" t="str">
        <f>VLOOKUP(Todos!$A260,vlookup_table[#All],5,FALSE)</f>
        <v>T1</v>
      </c>
      <c r="R260" s="9" t="str">
        <f>VLOOKUP(Todos!$A260,vlookup_table[#All],6,FALSE)</f>
        <v>F</v>
      </c>
      <c r="S260" s="9">
        <f>VLOOKUP(Todos!$A260,vlookup_table[#All],7,FALSE)</f>
        <v>8</v>
      </c>
      <c r="T260" s="9">
        <f>ROUND((9706-Todos!$P260)/100, 0)</f>
        <v>60</v>
      </c>
      <c r="U260" s="9" t="str" cm="1">
        <f t="array" ref="U260">_xlfn.IFS(
    ISNUMBER(SEARCH("C", Q260)), "Ciudad",
    ISNUMBER(SEARCH("T", Q260)), "Pueblo",
    ISNUMBER(SEARCH("R", Q260)), "Rural",
    ISNUMBER(SEARCH("S", Q260)), "Suburbano",
    ISNUMBER(SEARCH("U", Q260)), "Urbano"
)</f>
        <v>Pueblo</v>
      </c>
      <c r="V260" s="24" t="str" cm="1">
        <f t="array" ref="V260">_xlfn.LET(
    _xlpm.txt, _xlfn.TEXTJOIN("", TRUE, IF(ISNUMBER(--MID(Todos!$H260, _xlfn.SEQUENCE(LEN(Todos!$H260)), 1)), MID(Todos!$H260, _xlfn.SEQUENCE(LEN(Todos!$H260)), 1), "")),
    IF(ISNUMBER(--RIGHT(_xlpm.txt,1)), _xlpm.txt, LEFT(_xlpm.txt, LEN(_xlpm.txt)-1))
)</f>
        <v>17344</v>
      </c>
      <c r="W260" s="9" t="str">
        <f>UPPER(LEFT(Todos!$B260,2))</f>
        <v>GA</v>
      </c>
      <c r="X260" s="10" t="str" cm="1">
        <f t="array" ref="X260">+IF(Todos!$C260 = "",MODE.MATCH(Todos!$C$2:$C$4029),Todos!$C260)</f>
        <v>F</v>
      </c>
    </row>
    <row r="261" spans="1:24" x14ac:dyDescent="0.35">
      <c r="A261" s="11">
        <v>73754</v>
      </c>
      <c r="B261" s="12" t="s">
        <v>30</v>
      </c>
      <c r="C261" s="12" t="s">
        <v>17</v>
      </c>
      <c r="D261" s="12">
        <v>900</v>
      </c>
      <c r="E261" s="12">
        <v>343</v>
      </c>
      <c r="F261" s="12">
        <v>465</v>
      </c>
      <c r="G261" s="12">
        <v>0</v>
      </c>
      <c r="H261" s="12">
        <v>16254</v>
      </c>
      <c r="I261" s="12">
        <v>3</v>
      </c>
      <c r="J261" s="12">
        <v>74</v>
      </c>
      <c r="K261" s="12">
        <v>420</v>
      </c>
      <c r="L261" s="12">
        <v>386</v>
      </c>
      <c r="M261" s="12">
        <v>13.31818182</v>
      </c>
      <c r="N261" s="12">
        <f>VLOOKUP(Todos!$A261,vlookup_table[#All],2,FALSE)</f>
        <v>0</v>
      </c>
      <c r="O261" s="12" t="str">
        <f>VLOOKUP(Todos!$A261,vlookup_table[#All],3,FALSE)</f>
        <v>MI</v>
      </c>
      <c r="P261" s="12">
        <f>VLOOKUP(Todos!$A261,vlookup_table[#All],4,FALSE)</f>
        <v>1801</v>
      </c>
      <c r="Q261" s="14" t="str">
        <f>VLOOKUP(Todos!$A261,vlookup_table[#All],5,FALSE)</f>
        <v>S1</v>
      </c>
      <c r="R261" s="14" t="str">
        <f>VLOOKUP(Todos!$A261,vlookup_table[#All],6,FALSE)</f>
        <v>F</v>
      </c>
      <c r="S261" s="14">
        <f>VLOOKUP(Todos!$A261,vlookup_table[#All],7,FALSE)</f>
        <v>25</v>
      </c>
      <c r="T261" s="14">
        <f>ROUND((9706-Todos!$P261)/100, 0)</f>
        <v>79</v>
      </c>
      <c r="U261" s="14" t="str" cm="1">
        <f t="array" ref="U261">_xlfn.IFS(
    ISNUMBER(SEARCH("C", Q261)), "Ciudad",
    ISNUMBER(SEARCH("T", Q261)), "Pueblo",
    ISNUMBER(SEARCH("R", Q261)), "Rural",
    ISNUMBER(SEARCH("S", Q261)), "Suburbano",
    ISNUMBER(SEARCH("U", Q261)), "Urbano"
)</f>
        <v>Suburbano</v>
      </c>
      <c r="V261" s="25" t="str" cm="1">
        <f t="array" ref="V261">_xlfn.LET(
    _xlpm.txt, _xlfn.TEXTJOIN("", TRUE, IF(ISNUMBER(--MID(Todos!$H261, _xlfn.SEQUENCE(LEN(Todos!$H261)), 1)), MID(Todos!$H261, _xlfn.SEQUENCE(LEN(Todos!$H261)), 1), "")),
    IF(ISNUMBER(--RIGHT(_xlpm.txt,1)), _xlpm.txt, LEFT(_xlpm.txt, LEN(_xlpm.txt)-1))
)</f>
        <v>16254</v>
      </c>
      <c r="W261" s="14" t="str">
        <f>UPPER(LEFT(Todos!$B261,2))</f>
        <v>MI</v>
      </c>
      <c r="X261" s="15" t="str" cm="1">
        <f t="array" ref="X261">+IF(Todos!$C261 = "",MODE.MATCH(Todos!$C$2:$C$4029),Todos!$C261)</f>
        <v>F</v>
      </c>
    </row>
    <row r="262" spans="1:24" x14ac:dyDescent="0.35">
      <c r="A262" s="6">
        <v>141189</v>
      </c>
      <c r="B262" s="7" t="s">
        <v>24</v>
      </c>
      <c r="C262" s="7" t="s">
        <v>17</v>
      </c>
      <c r="D262" s="7">
        <v>1163</v>
      </c>
      <c r="E262" s="7">
        <v>468</v>
      </c>
      <c r="F262" s="7">
        <v>548</v>
      </c>
      <c r="G262" s="7">
        <v>7</v>
      </c>
      <c r="H262" s="7">
        <v>18824</v>
      </c>
      <c r="I262" s="7">
        <v>3</v>
      </c>
      <c r="J262" s="7">
        <v>26</v>
      </c>
      <c r="K262" s="7">
        <v>493</v>
      </c>
      <c r="L262" s="7">
        <v>511</v>
      </c>
      <c r="M262" s="7">
        <v>53</v>
      </c>
      <c r="N262" s="7">
        <f>VLOOKUP(Todos!$A262,vlookup_table[#All],2,FALSE)</f>
        <v>0</v>
      </c>
      <c r="O262" s="7" t="str">
        <f>VLOOKUP(Todos!$A262,vlookup_table[#All],3,FALSE)</f>
        <v>NV</v>
      </c>
      <c r="P262" s="7">
        <f>VLOOKUP(Todos!$A262,vlookup_table[#All],4,FALSE)</f>
        <v>0</v>
      </c>
      <c r="Q262" s="9" t="str">
        <f>VLOOKUP(Todos!$A262,vlookup_table[#All],5,FALSE)</f>
        <v>S2</v>
      </c>
      <c r="R262" s="9" t="str">
        <f>VLOOKUP(Todos!$A262,vlookup_table[#All],6,FALSE)</f>
        <v>F</v>
      </c>
      <c r="S262" s="9">
        <f>VLOOKUP(Todos!$A262,vlookup_table[#All],7,FALSE)</f>
        <v>25</v>
      </c>
      <c r="T262" s="9">
        <f>ROUND((9706-Todos!$P262)/100, 0)</f>
        <v>97</v>
      </c>
      <c r="U262" s="9" t="str" cm="1">
        <f t="array" ref="U262">_xlfn.IFS(
    ISNUMBER(SEARCH("C", Q262)), "Ciudad",
    ISNUMBER(SEARCH("T", Q262)), "Pueblo",
    ISNUMBER(SEARCH("R", Q262)), "Rural",
    ISNUMBER(SEARCH("S", Q262)), "Suburbano",
    ISNUMBER(SEARCH("U", Q262)), "Urbano"
)</f>
        <v>Suburbano</v>
      </c>
      <c r="V262" s="24" t="str" cm="1">
        <f t="array" ref="V262">_xlfn.LET(
    _xlpm.txt, _xlfn.TEXTJOIN("", TRUE, IF(ISNUMBER(--MID(Todos!$H262, _xlfn.SEQUENCE(LEN(Todos!$H262)), 1)), MID(Todos!$H262, _xlfn.SEQUENCE(LEN(Todos!$H262)), 1), "")),
    IF(ISNUMBER(--RIGHT(_xlpm.txt,1)), _xlpm.txt, LEFT(_xlpm.txt, LEN(_xlpm.txt)-1))
)</f>
        <v>18824</v>
      </c>
      <c r="W262" s="9" t="str">
        <f>UPPER(LEFT(Todos!$B262,2))</f>
        <v>NV</v>
      </c>
      <c r="X262" s="10" t="str" cm="1">
        <f t="array" ref="X262">+IF(Todos!$C262 = "",MODE.MATCH(Todos!$C$2:$C$4029),Todos!$C262)</f>
        <v>F</v>
      </c>
    </row>
    <row r="263" spans="1:24" x14ac:dyDescent="0.35">
      <c r="A263" s="11">
        <v>1544</v>
      </c>
      <c r="B263" s="12" t="s">
        <v>38</v>
      </c>
      <c r="C263" s="12" t="s">
        <v>17</v>
      </c>
      <c r="D263" s="12">
        <v>3260</v>
      </c>
      <c r="E263" s="12">
        <v>509</v>
      </c>
      <c r="F263" s="12">
        <v>581</v>
      </c>
      <c r="G263" s="12">
        <v>87</v>
      </c>
      <c r="H263" s="12">
        <v>19165</v>
      </c>
      <c r="I263" s="12">
        <v>19</v>
      </c>
      <c r="J263" s="12">
        <v>52</v>
      </c>
      <c r="K263" s="12">
        <v>542</v>
      </c>
      <c r="L263" s="12">
        <v>552</v>
      </c>
      <c r="M263" s="12">
        <v>13</v>
      </c>
      <c r="N263" s="12">
        <f>VLOOKUP(Todos!$A263,vlookup_table[#All],2,FALSE)</f>
        <v>28</v>
      </c>
      <c r="O263" s="12" t="str">
        <f>VLOOKUP(Todos!$A263,vlookup_table[#All],3,FALSE)</f>
        <v>HI</v>
      </c>
      <c r="P263" s="12">
        <f>VLOOKUP(Todos!$A263,vlookup_table[#All],4,FALSE)</f>
        <v>5201</v>
      </c>
      <c r="Q263" s="14" t="str">
        <f>VLOOKUP(Todos!$A263,vlookup_table[#All],5,FALSE)</f>
        <v>S1</v>
      </c>
      <c r="R263" s="14" t="str">
        <f>VLOOKUP(Todos!$A263,vlookup_table[#All],6,FALSE)</f>
        <v>F</v>
      </c>
      <c r="S263" s="14">
        <f>VLOOKUP(Todos!$A263,vlookup_table[#All],7,FALSE)</f>
        <v>10</v>
      </c>
      <c r="T263" s="14">
        <f>ROUND((9706-Todos!$P263)/100, 0)</f>
        <v>45</v>
      </c>
      <c r="U263" s="14" t="str" cm="1">
        <f t="array" ref="U263">_xlfn.IFS(
    ISNUMBER(SEARCH("C", Q263)), "Ciudad",
    ISNUMBER(SEARCH("T", Q263)), "Pueblo",
    ISNUMBER(SEARCH("R", Q263)), "Rural",
    ISNUMBER(SEARCH("S", Q263)), "Suburbano",
    ISNUMBER(SEARCH("U", Q263)), "Urbano"
)</f>
        <v>Suburbano</v>
      </c>
      <c r="V263" s="25" t="str" cm="1">
        <f t="array" ref="V263">_xlfn.LET(
    _xlpm.txt, _xlfn.TEXTJOIN("", TRUE, IF(ISNUMBER(--MID(Todos!$H263, _xlfn.SEQUENCE(LEN(Todos!$H263)), 1)), MID(Todos!$H263, _xlfn.SEQUENCE(LEN(Todos!$H263)), 1), "")),
    IF(ISNUMBER(--RIGHT(_xlpm.txt,1)), _xlpm.txt, LEFT(_xlpm.txt, LEN(_xlpm.txt)-1))
)</f>
        <v>19165</v>
      </c>
      <c r="W263" s="14" t="str">
        <f>UPPER(LEFT(Todos!$B263,2))</f>
        <v>HI</v>
      </c>
      <c r="X263" s="15" t="str" cm="1">
        <f t="array" ref="X263">+IF(Todos!$C263 = "",MODE.MATCH(Todos!$C$2:$C$4029),Todos!$C263)</f>
        <v>F</v>
      </c>
    </row>
    <row r="264" spans="1:24" x14ac:dyDescent="0.35">
      <c r="A264" s="6">
        <v>124149</v>
      </c>
      <c r="B264" s="7" t="s">
        <v>21</v>
      </c>
      <c r="C264" s="7" t="s">
        <v>14</v>
      </c>
      <c r="D264" s="7">
        <v>430</v>
      </c>
      <c r="E264" s="7">
        <v>237</v>
      </c>
      <c r="F264" s="7">
        <v>320</v>
      </c>
      <c r="G264" s="7">
        <v>0</v>
      </c>
      <c r="H264" s="7">
        <v>10269</v>
      </c>
      <c r="I264" s="7">
        <v>1</v>
      </c>
      <c r="J264" s="7">
        <v>82</v>
      </c>
      <c r="K264" s="7">
        <v>283</v>
      </c>
      <c r="L264" s="7">
        <v>281</v>
      </c>
      <c r="M264" s="7">
        <v>12</v>
      </c>
      <c r="N264" s="7">
        <f>VLOOKUP(Todos!$A264,vlookup_table[#All],2,FALSE)</f>
        <v>0</v>
      </c>
      <c r="O264" s="7" t="str">
        <f>VLOOKUP(Todos!$A264,vlookup_table[#All],3,FALSE)</f>
        <v>TX</v>
      </c>
      <c r="P264" s="7">
        <f>VLOOKUP(Todos!$A264,vlookup_table[#All],4,FALSE)</f>
        <v>1801</v>
      </c>
      <c r="Q264" s="9" t="str">
        <f>VLOOKUP(Todos!$A264,vlookup_table[#All],5,FALSE)</f>
        <v>T2</v>
      </c>
      <c r="R264" s="9" t="str">
        <f>VLOOKUP(Todos!$A264,vlookup_table[#All],6,FALSE)</f>
        <v>M</v>
      </c>
      <c r="S264" s="9">
        <f>VLOOKUP(Todos!$A264,vlookup_table[#All],7,FALSE)</f>
        <v>14</v>
      </c>
      <c r="T264" s="9">
        <f>ROUND((9706-Todos!$P264)/100, 0)</f>
        <v>79</v>
      </c>
      <c r="U264" s="9" t="str" cm="1">
        <f t="array" ref="U264">_xlfn.IFS(
    ISNUMBER(SEARCH("C", Q264)), "Ciudad",
    ISNUMBER(SEARCH("T", Q264)), "Pueblo",
    ISNUMBER(SEARCH("R", Q264)), "Rural",
    ISNUMBER(SEARCH("S", Q264)), "Suburbano",
    ISNUMBER(SEARCH("U", Q264)), "Urbano"
)</f>
        <v>Pueblo</v>
      </c>
      <c r="V264" s="24" t="str" cm="1">
        <f t="array" ref="V264">_xlfn.LET(
    _xlpm.txt, _xlfn.TEXTJOIN("", TRUE, IF(ISNUMBER(--MID(Todos!$H264, _xlfn.SEQUENCE(LEN(Todos!$H264)), 1)), MID(Todos!$H264, _xlfn.SEQUENCE(LEN(Todos!$H264)), 1), "")),
    IF(ISNUMBER(--RIGHT(_xlpm.txt,1)), _xlpm.txt, LEFT(_xlpm.txt, LEN(_xlpm.txt)-1))
)</f>
        <v>10269</v>
      </c>
      <c r="W264" s="9" t="str">
        <f>UPPER(LEFT(Todos!$B264,2))</f>
        <v>TX</v>
      </c>
      <c r="X264" s="10" t="str" cm="1">
        <f t="array" ref="X264">+IF(Todos!$C264 = "",MODE.MATCH(Todos!$C$2:$C$4029),Todos!$C264)</f>
        <v>M</v>
      </c>
    </row>
    <row r="265" spans="1:24" x14ac:dyDescent="0.35">
      <c r="A265" s="11">
        <v>85890</v>
      </c>
      <c r="B265" s="12" t="s">
        <v>53</v>
      </c>
      <c r="C265" s="12" t="s">
        <v>17</v>
      </c>
      <c r="D265" s="12">
        <v>167</v>
      </c>
      <c r="E265" s="12">
        <v>214</v>
      </c>
      <c r="F265" s="12">
        <v>290</v>
      </c>
      <c r="G265" s="12">
        <v>0</v>
      </c>
      <c r="H265" s="12">
        <v>9452</v>
      </c>
      <c r="I265" s="12">
        <v>0</v>
      </c>
      <c r="J265" s="12">
        <v>85</v>
      </c>
      <c r="K265" s="12">
        <v>273</v>
      </c>
      <c r="L265" s="12">
        <v>247</v>
      </c>
      <c r="M265" s="12">
        <v>14.41176471</v>
      </c>
      <c r="N265" s="12">
        <f>VLOOKUP(Todos!$A265,vlookup_table[#All],2,FALSE)</f>
        <v>2</v>
      </c>
      <c r="O265" s="12" t="str">
        <f>VLOOKUP(Todos!$A265,vlookup_table[#All],3,FALSE)</f>
        <v>SD</v>
      </c>
      <c r="P265" s="12">
        <f>VLOOKUP(Todos!$A265,vlookup_table[#All],4,FALSE)</f>
        <v>0</v>
      </c>
      <c r="Q265" s="14" t="str">
        <f>VLOOKUP(Todos!$A265,vlookup_table[#All],5,FALSE)</f>
        <v>R3</v>
      </c>
      <c r="R265" s="14" t="str">
        <f>VLOOKUP(Todos!$A265,vlookup_table[#All],6,FALSE)</f>
        <v>F</v>
      </c>
      <c r="S265" s="14">
        <f>VLOOKUP(Todos!$A265,vlookup_table[#All],7,FALSE)</f>
        <v>20</v>
      </c>
      <c r="T265" s="14">
        <f>ROUND((9706-Todos!$P265)/100, 0)</f>
        <v>97</v>
      </c>
      <c r="U265" s="14" t="str" cm="1">
        <f t="array" ref="U265">_xlfn.IFS(
    ISNUMBER(SEARCH("C", Q265)), "Ciudad",
    ISNUMBER(SEARCH("T", Q265)), "Pueblo",
    ISNUMBER(SEARCH("R", Q265)), "Rural",
    ISNUMBER(SEARCH("S", Q265)), "Suburbano",
    ISNUMBER(SEARCH("U", Q265)), "Urbano"
)</f>
        <v>Rural</v>
      </c>
      <c r="V265" s="25" t="str" cm="1">
        <f t="array" ref="V265">_xlfn.LET(
    _xlpm.txt, _xlfn.TEXTJOIN("", TRUE, IF(ISNUMBER(--MID(Todos!$H265, _xlfn.SEQUENCE(LEN(Todos!$H265)), 1)), MID(Todos!$H265, _xlfn.SEQUENCE(LEN(Todos!$H265)), 1), "")),
    IF(ISNUMBER(--RIGHT(_xlpm.txt,1)), _xlpm.txt, LEFT(_xlpm.txt, LEN(_xlpm.txt)-1))
)</f>
        <v>9452</v>
      </c>
      <c r="W265" s="14" t="str">
        <f>UPPER(LEFT(Todos!$B265,2))</f>
        <v>SD</v>
      </c>
      <c r="X265" s="15" t="str" cm="1">
        <f t="array" ref="X265">+IF(Todos!$C265 = "",MODE.MATCH(Todos!$C$2:$C$4029),Todos!$C265)</f>
        <v>F</v>
      </c>
    </row>
    <row r="266" spans="1:24" x14ac:dyDescent="0.35">
      <c r="A266" s="6">
        <v>37005</v>
      </c>
      <c r="B266" s="7" t="s">
        <v>13</v>
      </c>
      <c r="C266" s="7" t="s">
        <v>17</v>
      </c>
      <c r="D266" s="7">
        <v>1380</v>
      </c>
      <c r="E266" s="7">
        <v>260</v>
      </c>
      <c r="F266" s="7">
        <v>371</v>
      </c>
      <c r="G266" s="7">
        <v>14</v>
      </c>
      <c r="H266" s="7">
        <v>13011</v>
      </c>
      <c r="I266" s="7">
        <v>8</v>
      </c>
      <c r="J266" s="7">
        <v>26</v>
      </c>
      <c r="K266" s="7">
        <v>325</v>
      </c>
      <c r="L266" s="7">
        <v>299</v>
      </c>
      <c r="M266" s="7">
        <v>7.875</v>
      </c>
      <c r="N266" s="7">
        <f>VLOOKUP(Todos!$A266,vlookup_table[#All],2,FALSE)</f>
        <v>0</v>
      </c>
      <c r="O266" s="7" t="str">
        <f>VLOOKUP(Todos!$A266,vlookup_table[#All],3,FALSE)</f>
        <v>FL</v>
      </c>
      <c r="P266" s="7">
        <f>VLOOKUP(Todos!$A266,vlookup_table[#All],4,FALSE)</f>
        <v>0</v>
      </c>
      <c r="Q266" s="9" t="str">
        <f>VLOOKUP(Todos!$A266,vlookup_table[#All],5,FALSE)</f>
        <v>T2</v>
      </c>
      <c r="R266" s="9" t="str">
        <f>VLOOKUP(Todos!$A266,vlookup_table[#All],6,FALSE)</f>
        <v>F</v>
      </c>
      <c r="S266" s="9">
        <f>VLOOKUP(Todos!$A266,vlookup_table[#All],7,FALSE)</f>
        <v>11</v>
      </c>
      <c r="T266" s="9">
        <f>ROUND((9706-Todos!$P266)/100, 0)</f>
        <v>97</v>
      </c>
      <c r="U266" s="9" t="str" cm="1">
        <f t="array" ref="U266">_xlfn.IFS(
    ISNUMBER(SEARCH("C", Q266)), "Ciudad",
    ISNUMBER(SEARCH("T", Q266)), "Pueblo",
    ISNUMBER(SEARCH("R", Q266)), "Rural",
    ISNUMBER(SEARCH("S", Q266)), "Suburbano",
    ISNUMBER(SEARCH("U", Q266)), "Urbano"
)</f>
        <v>Pueblo</v>
      </c>
      <c r="V266" s="24" t="str" cm="1">
        <f t="array" ref="V266">_xlfn.LET(
    _xlpm.txt, _xlfn.TEXTJOIN("", TRUE, IF(ISNUMBER(--MID(Todos!$H266, _xlfn.SEQUENCE(LEN(Todos!$H266)), 1)), MID(Todos!$H266, _xlfn.SEQUENCE(LEN(Todos!$H266)), 1), "")),
    IF(ISNUMBER(--RIGHT(_xlpm.txt,1)), _xlpm.txt, LEFT(_xlpm.txt, LEN(_xlpm.txt)-1))
)</f>
        <v>13011</v>
      </c>
      <c r="W266" s="9" t="str">
        <f>UPPER(LEFT(Todos!$B266,2))</f>
        <v>FL</v>
      </c>
      <c r="X266" s="10" t="str" cm="1">
        <f t="array" ref="X266">+IF(Todos!$C266 = "",MODE.MATCH(Todos!$C$2:$C$4029),Todos!$C266)</f>
        <v>F</v>
      </c>
    </row>
    <row r="267" spans="1:24" x14ac:dyDescent="0.35">
      <c r="A267" s="11">
        <v>166324</v>
      </c>
      <c r="B267" s="12" t="s">
        <v>22</v>
      </c>
      <c r="C267" s="12" t="s">
        <v>31</v>
      </c>
      <c r="D267" s="12">
        <v>3357</v>
      </c>
      <c r="E267" s="12">
        <v>284</v>
      </c>
      <c r="F267" s="12">
        <v>447</v>
      </c>
      <c r="G267" s="12">
        <v>73</v>
      </c>
      <c r="H267" s="12">
        <v>24240</v>
      </c>
      <c r="I267" s="12">
        <v>15</v>
      </c>
      <c r="J267" s="12">
        <v>33</v>
      </c>
      <c r="K267" s="12">
        <v>455</v>
      </c>
      <c r="L267" s="12">
        <v>343</v>
      </c>
      <c r="M267" s="12">
        <v>11.85714286</v>
      </c>
      <c r="N267" s="12">
        <f>VLOOKUP(Todos!$A267,vlookup_table[#All],2,FALSE)</f>
        <v>0</v>
      </c>
      <c r="O267" s="12" t="str">
        <f>VLOOKUP(Todos!$A267,vlookup_table[#All],3,FALSE)</f>
        <v>CA</v>
      </c>
      <c r="P267" s="12">
        <f>VLOOKUP(Todos!$A267,vlookup_table[#All],4,FALSE)</f>
        <v>0</v>
      </c>
      <c r="Q267" s="14" t="str">
        <f>VLOOKUP(Todos!$A267,vlookup_table[#All],5,FALSE)</f>
        <v>U1</v>
      </c>
      <c r="R267" s="14" t="str">
        <f>VLOOKUP(Todos!$A267,vlookup_table[#All],6,FALSE)</f>
        <v>U</v>
      </c>
      <c r="S267" s="14">
        <f>VLOOKUP(Todos!$A267,vlookup_table[#All],7,FALSE)</f>
        <v>19</v>
      </c>
      <c r="T267" s="14">
        <f>ROUND((9706-Todos!$P267)/100, 0)</f>
        <v>97</v>
      </c>
      <c r="U267" s="14" t="str" cm="1">
        <f t="array" ref="U267">_xlfn.IFS(
    ISNUMBER(SEARCH("C", Q267)), "Ciudad",
    ISNUMBER(SEARCH("T", Q267)), "Pueblo",
    ISNUMBER(SEARCH("R", Q267)), "Rural",
    ISNUMBER(SEARCH("S", Q267)), "Suburbano",
    ISNUMBER(SEARCH("U", Q267)), "Urbano"
)</f>
        <v>Urbano</v>
      </c>
      <c r="V267" s="25" t="str" cm="1">
        <f t="array" ref="V267">_xlfn.LET(
    _xlpm.txt, _xlfn.TEXTJOIN("", TRUE, IF(ISNUMBER(--MID(Todos!$H267, _xlfn.SEQUENCE(LEN(Todos!$H267)), 1)), MID(Todos!$H267, _xlfn.SEQUENCE(LEN(Todos!$H267)), 1), "")),
    IF(ISNUMBER(--RIGHT(_xlpm.txt,1)), _xlpm.txt, LEFT(_xlpm.txt, LEN(_xlpm.txt)-1))
)</f>
        <v>24240</v>
      </c>
      <c r="W267" s="14" t="str">
        <f>UPPER(LEFT(Todos!$B267,2))</f>
        <v>CA</v>
      </c>
      <c r="X267" s="15" t="str" cm="1">
        <f t="array" ref="X267">+IF(Todos!$C267 = "",MODE.MATCH(Todos!$C$2:$C$4029),Todos!$C267)</f>
        <v>U</v>
      </c>
    </row>
    <row r="268" spans="1:24" x14ac:dyDescent="0.35">
      <c r="A268" s="6">
        <v>13448</v>
      </c>
      <c r="B268" s="7" t="s">
        <v>22</v>
      </c>
      <c r="C268" s="7" t="s">
        <v>17</v>
      </c>
      <c r="D268" s="7">
        <v>1518</v>
      </c>
      <c r="E268" s="7">
        <v>150</v>
      </c>
      <c r="F268" s="7">
        <v>218</v>
      </c>
      <c r="G268" s="7">
        <v>13</v>
      </c>
      <c r="H268" s="7">
        <v>5043</v>
      </c>
      <c r="I268" s="7">
        <v>64</v>
      </c>
      <c r="J268" s="7">
        <v>27</v>
      </c>
      <c r="K268" s="7">
        <v>171</v>
      </c>
      <c r="L268" s="7">
        <v>208</v>
      </c>
      <c r="M268" s="7">
        <v>5.0555555559999998</v>
      </c>
      <c r="N268" s="7">
        <f>VLOOKUP(Todos!$A268,vlookup_table[#All],2,FALSE)</f>
        <v>28</v>
      </c>
      <c r="O268" s="7" t="str">
        <f>VLOOKUP(Todos!$A268,vlookup_table[#All],3,FALSE)</f>
        <v>CA</v>
      </c>
      <c r="P268" s="7">
        <f>VLOOKUP(Todos!$A268,vlookup_table[#All],4,FALSE)</f>
        <v>3001</v>
      </c>
      <c r="Q268" s="9" t="str">
        <f>VLOOKUP(Todos!$A268,vlookup_table[#All],5,FALSE)</f>
        <v>U4</v>
      </c>
      <c r="R268" s="9" t="str">
        <f>VLOOKUP(Todos!$A268,vlookup_table[#All],6,FALSE)</f>
        <v>F</v>
      </c>
      <c r="S268" s="9">
        <f>VLOOKUP(Todos!$A268,vlookup_table[#All],7,FALSE)</f>
        <v>5</v>
      </c>
      <c r="T268" s="9">
        <f>ROUND((9706-Todos!$P268)/100, 0)</f>
        <v>67</v>
      </c>
      <c r="U268" s="9" t="str" cm="1">
        <f t="array" ref="U268">_xlfn.IFS(
    ISNUMBER(SEARCH("C", Q268)), "Ciudad",
    ISNUMBER(SEARCH("T", Q268)), "Pueblo",
    ISNUMBER(SEARCH("R", Q268)), "Rural",
    ISNUMBER(SEARCH("S", Q268)), "Suburbano",
    ISNUMBER(SEARCH("U", Q268)), "Urbano"
)</f>
        <v>Urbano</v>
      </c>
      <c r="V268" s="24" t="str" cm="1">
        <f t="array" ref="V268">_xlfn.LET(
    _xlpm.txt, _xlfn.TEXTJOIN("", TRUE, IF(ISNUMBER(--MID(Todos!$H268, _xlfn.SEQUENCE(LEN(Todos!$H268)), 1)), MID(Todos!$H268, _xlfn.SEQUENCE(LEN(Todos!$H268)), 1), "")),
    IF(ISNUMBER(--RIGHT(_xlpm.txt,1)), _xlpm.txt, LEFT(_xlpm.txt, LEN(_xlpm.txt)-1))
)</f>
        <v>5043</v>
      </c>
      <c r="W268" s="9" t="str">
        <f>UPPER(LEFT(Todos!$B268,2))</f>
        <v>CA</v>
      </c>
      <c r="X268" s="10" t="str" cm="1">
        <f t="array" ref="X268">+IF(Todos!$C268 = "",MODE.MATCH(Todos!$C$2:$C$4029),Todos!$C268)</f>
        <v>F</v>
      </c>
    </row>
    <row r="269" spans="1:24" x14ac:dyDescent="0.35">
      <c r="A269" s="11">
        <v>180428</v>
      </c>
      <c r="B269" s="12" t="s">
        <v>41</v>
      </c>
      <c r="C269" s="12" t="s">
        <v>52</v>
      </c>
      <c r="D269" s="12">
        <v>1390</v>
      </c>
      <c r="E269" s="12">
        <v>426</v>
      </c>
      <c r="F269" s="12">
        <v>470</v>
      </c>
      <c r="G269" s="12">
        <v>12</v>
      </c>
      <c r="H269" s="12">
        <v>15022</v>
      </c>
      <c r="I269" s="12">
        <v>3</v>
      </c>
      <c r="J269" s="12">
        <v>63</v>
      </c>
      <c r="K269" s="12">
        <v>430</v>
      </c>
      <c r="L269" s="12">
        <v>463</v>
      </c>
      <c r="M269" s="12">
        <v>18</v>
      </c>
      <c r="N269" s="12">
        <f>VLOOKUP(Todos!$A269,vlookup_table[#All],2,FALSE)</f>
        <v>1</v>
      </c>
      <c r="O269" s="12" t="str">
        <f>VLOOKUP(Todos!$A269,vlookup_table[#All],3,FALSE)</f>
        <v>WA</v>
      </c>
      <c r="P269" s="12">
        <f>VLOOKUP(Todos!$A269,vlookup_table[#All],4,FALSE)</f>
        <v>4811</v>
      </c>
      <c r="Q269" s="14" t="str">
        <f>VLOOKUP(Todos!$A269,vlookup_table[#All],5,FALSE)</f>
        <v>T2</v>
      </c>
      <c r="R269" s="14" t="str">
        <f>VLOOKUP(Todos!$A269,vlookup_table[#All],6,FALSE)</f>
        <v>M</v>
      </c>
      <c r="S269" s="14">
        <f>VLOOKUP(Todos!$A269,vlookup_table[#All],7,FALSE)</f>
        <v>20</v>
      </c>
      <c r="T269" s="14">
        <f>ROUND((9706-Todos!$P269)/100, 0)</f>
        <v>49</v>
      </c>
      <c r="U269" s="14" t="str" cm="1">
        <f t="array" ref="U269">_xlfn.IFS(
    ISNUMBER(SEARCH("C", Q269)), "Ciudad",
    ISNUMBER(SEARCH("T", Q269)), "Pueblo",
    ISNUMBER(SEARCH("R", Q269)), "Rural",
    ISNUMBER(SEARCH("S", Q269)), "Suburbano",
    ISNUMBER(SEARCH("U", Q269)), "Urbano"
)</f>
        <v>Pueblo</v>
      </c>
      <c r="V269" s="25" t="str" cm="1">
        <f t="array" ref="V269">_xlfn.LET(
    _xlpm.txt, _xlfn.TEXTJOIN("", TRUE, IF(ISNUMBER(--MID(Todos!$H269, _xlfn.SEQUENCE(LEN(Todos!$H269)), 1)), MID(Todos!$H269, _xlfn.SEQUENCE(LEN(Todos!$H269)), 1), "")),
    IF(ISNUMBER(--RIGHT(_xlpm.txt,1)), _xlpm.txt, LEFT(_xlpm.txt, LEN(_xlpm.txt)-1))
)</f>
        <v>15022</v>
      </c>
      <c r="W269" s="14" t="str">
        <f>UPPER(LEFT(Todos!$B269,2))</f>
        <v>WA</v>
      </c>
      <c r="X269" s="15" t="str" cm="1">
        <f t="array" ref="X269">+IF(Todos!$C269 = "",MODE.MATCH(Todos!$C$2:$C$4029),Todos!$C269)</f>
        <v>male</v>
      </c>
    </row>
    <row r="270" spans="1:24" x14ac:dyDescent="0.35">
      <c r="A270" s="6">
        <v>12517</v>
      </c>
      <c r="B270" s="7" t="s">
        <v>37</v>
      </c>
      <c r="C270" s="7" t="s">
        <v>14</v>
      </c>
      <c r="D270" s="7">
        <v>1224</v>
      </c>
      <c r="E270" s="7">
        <v>575</v>
      </c>
      <c r="F270" s="7">
        <v>611</v>
      </c>
      <c r="G270" s="7">
        <v>7</v>
      </c>
      <c r="H270" s="7">
        <v>18029</v>
      </c>
      <c r="I270" s="7">
        <v>2</v>
      </c>
      <c r="J270" s="7">
        <v>77</v>
      </c>
      <c r="K270" s="7">
        <v>577</v>
      </c>
      <c r="L270" s="7">
        <v>608</v>
      </c>
      <c r="M270" s="7">
        <v>2.8125</v>
      </c>
      <c r="N270" s="7">
        <f>VLOOKUP(Todos!$A270,vlookup_table[#All],2,FALSE)</f>
        <v>1</v>
      </c>
      <c r="O270" s="7" t="str">
        <f>VLOOKUP(Todos!$A270,vlookup_table[#All],3,FALSE)</f>
        <v>MO</v>
      </c>
      <c r="P270" s="7">
        <f>VLOOKUP(Todos!$A270,vlookup_table[#All],4,FALSE)</f>
        <v>3201</v>
      </c>
      <c r="Q270" s="9" t="str">
        <f>VLOOKUP(Todos!$A270,vlookup_table[#All],5,FALSE)</f>
        <v>S1</v>
      </c>
      <c r="R270" s="9" t="str">
        <f>VLOOKUP(Todos!$A270,vlookup_table[#All],6,FALSE)</f>
        <v>M</v>
      </c>
      <c r="S270" s="9">
        <f>VLOOKUP(Todos!$A270,vlookup_table[#All],7,FALSE)</f>
        <v>1</v>
      </c>
      <c r="T270" s="9">
        <f>ROUND((9706-Todos!$P270)/100, 0)</f>
        <v>65</v>
      </c>
      <c r="U270" s="9" t="str" cm="1">
        <f t="array" ref="U270">_xlfn.IFS(
    ISNUMBER(SEARCH("C", Q270)), "Ciudad",
    ISNUMBER(SEARCH("T", Q270)), "Pueblo",
    ISNUMBER(SEARCH("R", Q270)), "Rural",
    ISNUMBER(SEARCH("S", Q270)), "Suburbano",
    ISNUMBER(SEARCH("U", Q270)), "Urbano"
)</f>
        <v>Suburbano</v>
      </c>
      <c r="V270" s="24" t="str" cm="1">
        <f t="array" ref="V270">_xlfn.LET(
    _xlpm.txt, _xlfn.TEXTJOIN("", TRUE, IF(ISNUMBER(--MID(Todos!$H270, _xlfn.SEQUENCE(LEN(Todos!$H270)), 1)), MID(Todos!$H270, _xlfn.SEQUENCE(LEN(Todos!$H270)), 1), "")),
    IF(ISNUMBER(--RIGHT(_xlpm.txt,1)), _xlpm.txt, LEFT(_xlpm.txt, LEN(_xlpm.txt)-1))
)</f>
        <v>18029</v>
      </c>
      <c r="W270" s="9" t="str">
        <f>UPPER(LEFT(Todos!$B270,2))</f>
        <v>MO</v>
      </c>
      <c r="X270" s="10" t="str" cm="1">
        <f t="array" ref="X270">+IF(Todos!$C270 = "",MODE.MATCH(Todos!$C$2:$C$4029),Todos!$C270)</f>
        <v>M</v>
      </c>
    </row>
    <row r="271" spans="1:24" x14ac:dyDescent="0.35">
      <c r="A271" s="11">
        <v>99246</v>
      </c>
      <c r="B271" s="12" t="s">
        <v>16</v>
      </c>
      <c r="C271" s="12" t="s">
        <v>17</v>
      </c>
      <c r="D271" s="12">
        <v>182</v>
      </c>
      <c r="E271" s="12">
        <v>171</v>
      </c>
      <c r="F271" s="12">
        <v>278</v>
      </c>
      <c r="G271" s="12">
        <v>0</v>
      </c>
      <c r="H271" s="12">
        <v>9240</v>
      </c>
      <c r="I271" s="12">
        <v>0</v>
      </c>
      <c r="J271" s="12">
        <v>64</v>
      </c>
      <c r="K271" s="12">
        <v>217</v>
      </c>
      <c r="L271" s="12">
        <v>242</v>
      </c>
      <c r="M271" s="12">
        <v>10.266666669999999</v>
      </c>
      <c r="N271" s="12">
        <f>VLOOKUP(Todos!$A271,vlookup_table[#All],2,FALSE)</f>
        <v>0</v>
      </c>
      <c r="O271" s="12" t="str">
        <f>VLOOKUP(Todos!$A271,vlookup_table[#All],3,FALSE)</f>
        <v>IL</v>
      </c>
      <c r="P271" s="12">
        <f>VLOOKUP(Todos!$A271,vlookup_table[#All],4,FALSE)</f>
        <v>2201</v>
      </c>
      <c r="Q271" s="14" t="str">
        <f>VLOOKUP(Todos!$A271,vlookup_table[#All],5,FALSE)</f>
        <v>R3</v>
      </c>
      <c r="R271" s="14" t="str">
        <f>VLOOKUP(Todos!$A271,vlookup_table[#All],6,FALSE)</f>
        <v>F</v>
      </c>
      <c r="S271" s="14">
        <f>VLOOKUP(Todos!$A271,vlookup_table[#All],7,FALSE)</f>
        <v>20</v>
      </c>
      <c r="T271" s="14">
        <f>ROUND((9706-Todos!$P271)/100, 0)</f>
        <v>75</v>
      </c>
      <c r="U271" s="14" t="str" cm="1">
        <f t="array" ref="U271">_xlfn.IFS(
    ISNUMBER(SEARCH("C", Q271)), "Ciudad",
    ISNUMBER(SEARCH("T", Q271)), "Pueblo",
    ISNUMBER(SEARCH("R", Q271)), "Rural",
    ISNUMBER(SEARCH("S", Q271)), "Suburbano",
    ISNUMBER(SEARCH("U", Q271)), "Urbano"
)</f>
        <v>Rural</v>
      </c>
      <c r="V271" s="25" t="str" cm="1">
        <f t="array" ref="V271">_xlfn.LET(
    _xlpm.txt, _xlfn.TEXTJOIN("", TRUE, IF(ISNUMBER(--MID(Todos!$H271, _xlfn.SEQUENCE(LEN(Todos!$H271)), 1)), MID(Todos!$H271, _xlfn.SEQUENCE(LEN(Todos!$H271)), 1), "")),
    IF(ISNUMBER(--RIGHT(_xlpm.txt,1)), _xlpm.txt, LEFT(_xlpm.txt, LEN(_xlpm.txt)-1))
)</f>
        <v>9240</v>
      </c>
      <c r="W271" s="14" t="str">
        <f>UPPER(LEFT(Todos!$B271,2))</f>
        <v>IL</v>
      </c>
      <c r="X271" s="15" t="str" cm="1">
        <f t="array" ref="X271">+IF(Todos!$C271 = "",MODE.MATCH(Todos!$C$2:$C$4029),Todos!$C271)</f>
        <v>F</v>
      </c>
    </row>
    <row r="272" spans="1:24" x14ac:dyDescent="0.35">
      <c r="A272" s="6">
        <v>174760</v>
      </c>
      <c r="B272" s="7" t="s">
        <v>51</v>
      </c>
      <c r="C272" s="7" t="s">
        <v>17</v>
      </c>
      <c r="D272" s="7">
        <v>786</v>
      </c>
      <c r="E272" s="7">
        <v>419</v>
      </c>
      <c r="F272" s="7">
        <v>466</v>
      </c>
      <c r="G272" s="7">
        <v>1</v>
      </c>
      <c r="H272" s="7">
        <v>15010</v>
      </c>
      <c r="I272" s="7">
        <v>1</v>
      </c>
      <c r="J272" s="7">
        <v>59</v>
      </c>
      <c r="K272" s="7">
        <v>452</v>
      </c>
      <c r="L272" s="7">
        <v>444</v>
      </c>
      <c r="M272" s="7">
        <v>4.5555555559999998</v>
      </c>
      <c r="N272" s="7">
        <f>VLOOKUP(Todos!$A272,vlookup_table[#All],2,FALSE)</f>
        <v>2</v>
      </c>
      <c r="O272" s="7" t="str">
        <f>VLOOKUP(Todos!$A272,vlookup_table[#All],3,FALSE)</f>
        <v>OR</v>
      </c>
      <c r="P272" s="7">
        <f>VLOOKUP(Todos!$A272,vlookup_table[#All],4,FALSE)</f>
        <v>2501</v>
      </c>
      <c r="Q272" s="9" t="str">
        <f>VLOOKUP(Todos!$A272,vlookup_table[#All],5,FALSE)</f>
        <v>T2</v>
      </c>
      <c r="R272" s="9" t="str">
        <f>VLOOKUP(Todos!$A272,vlookup_table[#All],6,FALSE)</f>
        <v>F</v>
      </c>
      <c r="S272" s="9">
        <f>VLOOKUP(Todos!$A272,vlookup_table[#All],7,FALSE)</f>
        <v>5</v>
      </c>
      <c r="T272" s="9">
        <f>ROUND((9706-Todos!$P272)/100, 0)</f>
        <v>72</v>
      </c>
      <c r="U272" s="9" t="str" cm="1">
        <f t="array" ref="U272">_xlfn.IFS(
    ISNUMBER(SEARCH("C", Q272)), "Ciudad",
    ISNUMBER(SEARCH("T", Q272)), "Pueblo",
    ISNUMBER(SEARCH("R", Q272)), "Rural",
    ISNUMBER(SEARCH("S", Q272)), "Suburbano",
    ISNUMBER(SEARCH("U", Q272)), "Urbano"
)</f>
        <v>Pueblo</v>
      </c>
      <c r="V272" s="24" t="str" cm="1">
        <f t="array" ref="V272">_xlfn.LET(
    _xlpm.txt, _xlfn.TEXTJOIN("", TRUE, IF(ISNUMBER(--MID(Todos!$H272, _xlfn.SEQUENCE(LEN(Todos!$H272)), 1)), MID(Todos!$H272, _xlfn.SEQUENCE(LEN(Todos!$H272)), 1), "")),
    IF(ISNUMBER(--RIGHT(_xlpm.txt,1)), _xlpm.txt, LEFT(_xlpm.txt, LEN(_xlpm.txt)-1))
)</f>
        <v>15010</v>
      </c>
      <c r="W272" s="9" t="str">
        <f>UPPER(LEFT(Todos!$B272,2))</f>
        <v>OR</v>
      </c>
      <c r="X272" s="10" t="str" cm="1">
        <f t="array" ref="X272">+IF(Todos!$C272 = "",MODE.MATCH(Todos!$C$2:$C$4029),Todos!$C272)</f>
        <v>F</v>
      </c>
    </row>
    <row r="273" spans="1:24" x14ac:dyDescent="0.35">
      <c r="A273" s="11">
        <v>124379</v>
      </c>
      <c r="B273" s="12" t="s">
        <v>21</v>
      </c>
      <c r="C273" s="12" t="s">
        <v>14</v>
      </c>
      <c r="D273" s="12">
        <v>308</v>
      </c>
      <c r="E273" s="12">
        <v>161</v>
      </c>
      <c r="F273" s="12">
        <v>219</v>
      </c>
      <c r="G273" s="12">
        <v>0</v>
      </c>
      <c r="H273" s="12">
        <v>6576</v>
      </c>
      <c r="I273" s="12">
        <v>10</v>
      </c>
      <c r="J273" s="12">
        <v>72</v>
      </c>
      <c r="K273" s="12">
        <v>186</v>
      </c>
      <c r="L273" s="12">
        <v>204</v>
      </c>
      <c r="M273" s="12">
        <v>4.5</v>
      </c>
      <c r="N273" s="12">
        <f>VLOOKUP(Todos!$A273,vlookup_table[#All],2,FALSE)</f>
        <v>1</v>
      </c>
      <c r="O273" s="12" t="str">
        <f>VLOOKUP(Todos!$A273,vlookup_table[#All],3,FALSE)</f>
        <v>TX</v>
      </c>
      <c r="P273" s="12">
        <f>VLOOKUP(Todos!$A273,vlookup_table[#All],4,FALSE)</f>
        <v>4401</v>
      </c>
      <c r="Q273" s="14" t="str">
        <f>VLOOKUP(Todos!$A273,vlookup_table[#All],5,FALSE)</f>
        <v/>
      </c>
      <c r="R273" s="14" t="str">
        <f>VLOOKUP(Todos!$A273,vlookup_table[#All],6,FALSE)</f>
        <v>M</v>
      </c>
      <c r="S273" s="14">
        <f>VLOOKUP(Todos!$A273,vlookup_table[#All],7,FALSE)</f>
        <v>5</v>
      </c>
      <c r="T273" s="14">
        <f>ROUND((9706-Todos!$P273)/100, 0)</f>
        <v>53</v>
      </c>
      <c r="U273" s="14" t="e" cm="1">
        <f t="array" ref="U273">_xlfn.IFS(
    ISNUMBER(SEARCH("C", Q273)), "Ciudad",
    ISNUMBER(SEARCH("T", Q273)), "Pueblo",
    ISNUMBER(SEARCH("R", Q273)), "Rural",
    ISNUMBER(SEARCH("S", Q273)), "Suburbano",
    ISNUMBER(SEARCH("U", Q273)), "Urbano"
)</f>
        <v>#N/A</v>
      </c>
      <c r="V273" s="25" t="str" cm="1">
        <f t="array" ref="V273">_xlfn.LET(
    _xlpm.txt, _xlfn.TEXTJOIN("", TRUE, IF(ISNUMBER(--MID(Todos!$H273, _xlfn.SEQUENCE(LEN(Todos!$H273)), 1)), MID(Todos!$H273, _xlfn.SEQUENCE(LEN(Todos!$H273)), 1), "")),
    IF(ISNUMBER(--RIGHT(_xlpm.txt,1)), _xlpm.txt, LEFT(_xlpm.txt, LEN(_xlpm.txt)-1))
)</f>
        <v>6576</v>
      </c>
      <c r="W273" s="14" t="str">
        <f>UPPER(LEFT(Todos!$B273,2))</f>
        <v>TX</v>
      </c>
      <c r="X273" s="15" t="str" cm="1">
        <f t="array" ref="X273">+IF(Todos!$C273 = "",MODE.MATCH(Todos!$C$2:$C$4029),Todos!$C273)</f>
        <v>M</v>
      </c>
    </row>
    <row r="274" spans="1:24" x14ac:dyDescent="0.35">
      <c r="A274" s="6">
        <v>176862</v>
      </c>
      <c r="B274" s="7" t="s">
        <v>51</v>
      </c>
      <c r="C274" s="7" t="s">
        <v>17</v>
      </c>
      <c r="D274" s="7">
        <v>1074</v>
      </c>
      <c r="E274" s="7">
        <v>232</v>
      </c>
      <c r="F274" s="7">
        <v>309</v>
      </c>
      <c r="G274" s="7">
        <v>15</v>
      </c>
      <c r="H274" s="7">
        <v>15070</v>
      </c>
      <c r="I274" s="7">
        <v>1</v>
      </c>
      <c r="J274" s="7">
        <v>18</v>
      </c>
      <c r="K274" s="7">
        <v>252</v>
      </c>
      <c r="L274" s="7">
        <v>294</v>
      </c>
      <c r="M274" s="7">
        <v>10.043478260000001</v>
      </c>
      <c r="N274" s="7">
        <f>VLOOKUP(Todos!$A274,vlookup_table[#All],2,FALSE)</f>
        <v>2</v>
      </c>
      <c r="O274" s="7" t="str">
        <f>VLOOKUP(Todos!$A274,vlookup_table[#All],3,FALSE)</f>
        <v>OR</v>
      </c>
      <c r="P274" s="7">
        <f>VLOOKUP(Todos!$A274,vlookup_table[#All],4,FALSE)</f>
        <v>0</v>
      </c>
      <c r="Q274" s="9" t="str">
        <f>VLOOKUP(Todos!$A274,vlookup_table[#All],5,FALSE)</f>
        <v>T2</v>
      </c>
      <c r="R274" s="9" t="str">
        <f>VLOOKUP(Todos!$A274,vlookup_table[#All],6,FALSE)</f>
        <v>F</v>
      </c>
      <c r="S274" s="9">
        <f>VLOOKUP(Todos!$A274,vlookup_table[#All],7,FALSE)</f>
        <v>20</v>
      </c>
      <c r="T274" s="9">
        <f>ROUND((9706-Todos!$P274)/100, 0)</f>
        <v>97</v>
      </c>
      <c r="U274" s="9" t="str" cm="1">
        <f t="array" ref="U274">_xlfn.IFS(
    ISNUMBER(SEARCH("C", Q274)), "Ciudad",
    ISNUMBER(SEARCH("T", Q274)), "Pueblo",
    ISNUMBER(SEARCH("R", Q274)), "Rural",
    ISNUMBER(SEARCH("S", Q274)), "Suburbano",
    ISNUMBER(SEARCH("U", Q274)), "Urbano"
)</f>
        <v>Pueblo</v>
      </c>
      <c r="V274" s="24" t="str" cm="1">
        <f t="array" ref="V274">_xlfn.LET(
    _xlpm.txt, _xlfn.TEXTJOIN("", TRUE, IF(ISNUMBER(--MID(Todos!$H274, _xlfn.SEQUENCE(LEN(Todos!$H274)), 1)), MID(Todos!$H274, _xlfn.SEQUENCE(LEN(Todos!$H274)), 1), "")),
    IF(ISNUMBER(--RIGHT(_xlpm.txt,1)), _xlpm.txt, LEFT(_xlpm.txt, LEN(_xlpm.txt)-1))
)</f>
        <v>15070</v>
      </c>
      <c r="W274" s="9" t="str">
        <f>UPPER(LEFT(Todos!$B274,2))</f>
        <v>OR</v>
      </c>
      <c r="X274" s="10" t="str" cm="1">
        <f t="array" ref="X274">+IF(Todos!$C274 = "",MODE.MATCH(Todos!$C$2:$C$4029),Todos!$C274)</f>
        <v>F</v>
      </c>
    </row>
    <row r="275" spans="1:24" x14ac:dyDescent="0.35">
      <c r="A275" s="11">
        <v>188986</v>
      </c>
      <c r="B275" s="12" t="s">
        <v>56</v>
      </c>
      <c r="C275" s="12" t="s">
        <v>14</v>
      </c>
      <c r="D275" s="12">
        <v>885</v>
      </c>
      <c r="E275" s="12">
        <v>367</v>
      </c>
      <c r="F275" s="12">
        <v>454</v>
      </c>
      <c r="G275" s="12">
        <v>12</v>
      </c>
      <c r="H275" s="12">
        <v>21767</v>
      </c>
      <c r="I275" s="12">
        <v>8</v>
      </c>
      <c r="J275" s="12">
        <v>1</v>
      </c>
      <c r="K275" s="12">
        <v>408</v>
      </c>
      <c r="L275" s="12">
        <v>417</v>
      </c>
      <c r="M275" s="12">
        <v>9.7142857140000007</v>
      </c>
      <c r="N275" s="12">
        <f>VLOOKUP(Todos!$A275,vlookup_table[#All],2,FALSE)</f>
        <v>1</v>
      </c>
      <c r="O275" s="12" t="str">
        <f>VLOOKUP(Todos!$A275,vlookup_table[#All],3,FALSE)</f>
        <v>AZ</v>
      </c>
      <c r="P275" s="12">
        <f>VLOOKUP(Todos!$A275,vlookup_table[#All],4,FALSE)</f>
        <v>2101</v>
      </c>
      <c r="Q275" s="14" t="str">
        <f>VLOOKUP(Todos!$A275,vlookup_table[#All],5,FALSE)</f>
        <v>C2</v>
      </c>
      <c r="R275" s="14" t="str">
        <f>VLOOKUP(Todos!$A275,vlookup_table[#All],6,FALSE)</f>
        <v>M</v>
      </c>
      <c r="S275" s="14">
        <f>VLOOKUP(Todos!$A275,vlookup_table[#All],7,FALSE)</f>
        <v>9</v>
      </c>
      <c r="T275" s="14">
        <f>ROUND((9706-Todos!$P275)/100, 0)</f>
        <v>76</v>
      </c>
      <c r="U275" s="14" t="str" cm="1">
        <f t="array" ref="U275">_xlfn.IFS(
    ISNUMBER(SEARCH("C", Q275)), "Ciudad",
    ISNUMBER(SEARCH("T", Q275)), "Pueblo",
    ISNUMBER(SEARCH("R", Q275)), "Rural",
    ISNUMBER(SEARCH("S", Q275)), "Suburbano",
    ISNUMBER(SEARCH("U", Q275)), "Urbano"
)</f>
        <v>Ciudad</v>
      </c>
      <c r="V275" s="25" t="str" cm="1">
        <f t="array" ref="V275">_xlfn.LET(
    _xlpm.txt, _xlfn.TEXTJOIN("", TRUE, IF(ISNUMBER(--MID(Todos!$H275, _xlfn.SEQUENCE(LEN(Todos!$H275)), 1)), MID(Todos!$H275, _xlfn.SEQUENCE(LEN(Todos!$H275)), 1), "")),
    IF(ISNUMBER(--RIGHT(_xlpm.txt,1)), _xlpm.txt, LEFT(_xlpm.txt, LEN(_xlpm.txt)-1))
)</f>
        <v>21767</v>
      </c>
      <c r="W275" s="14" t="str">
        <f>UPPER(LEFT(Todos!$B275,2))</f>
        <v>AZ</v>
      </c>
      <c r="X275" s="15" t="str" cm="1">
        <f t="array" ref="X275">+IF(Todos!$C275 = "",MODE.MATCH(Todos!$C$2:$C$4029),Todos!$C275)</f>
        <v>M</v>
      </c>
    </row>
    <row r="276" spans="1:24" x14ac:dyDescent="0.35">
      <c r="A276" s="6">
        <v>148906</v>
      </c>
      <c r="B276" s="7" t="s">
        <v>22</v>
      </c>
      <c r="C276" s="7" t="s">
        <v>17</v>
      </c>
      <c r="D276" s="7">
        <v>2375</v>
      </c>
      <c r="E276" s="7">
        <v>371</v>
      </c>
      <c r="F276" s="7">
        <v>363</v>
      </c>
      <c r="G276" s="7">
        <v>71</v>
      </c>
      <c r="H276" s="7">
        <v>15361</v>
      </c>
      <c r="I276" s="7">
        <v>21</v>
      </c>
      <c r="J276" s="7">
        <v>39</v>
      </c>
      <c r="K276" s="7">
        <v>363</v>
      </c>
      <c r="L276" s="7">
        <v>411</v>
      </c>
      <c r="M276" s="7">
        <v>4.1428571429999996</v>
      </c>
      <c r="N276" s="7">
        <f>VLOOKUP(Todos!$A276,vlookup_table[#All],2,FALSE)</f>
        <v>0</v>
      </c>
      <c r="O276" s="7" t="str">
        <f>VLOOKUP(Todos!$A276,vlookup_table[#All],3,FALSE)</f>
        <v>CA</v>
      </c>
      <c r="P276" s="7">
        <f>VLOOKUP(Todos!$A276,vlookup_table[#All],4,FALSE)</f>
        <v>6201</v>
      </c>
      <c r="Q276" s="9" t="str">
        <f>VLOOKUP(Todos!$A276,vlookup_table[#All],5,FALSE)</f>
        <v>C2</v>
      </c>
      <c r="R276" s="9" t="str">
        <f>VLOOKUP(Todos!$A276,vlookup_table[#All],6,FALSE)</f>
        <v>F</v>
      </c>
      <c r="S276" s="9">
        <f>VLOOKUP(Todos!$A276,vlookup_table[#All],7,FALSE)</f>
        <v>6</v>
      </c>
      <c r="T276" s="9">
        <f>ROUND((9706-Todos!$P276)/100, 0)</f>
        <v>35</v>
      </c>
      <c r="U276" s="9" t="str" cm="1">
        <f t="array" ref="U276">_xlfn.IFS(
    ISNUMBER(SEARCH("C", Q276)), "Ciudad",
    ISNUMBER(SEARCH("T", Q276)), "Pueblo",
    ISNUMBER(SEARCH("R", Q276)), "Rural",
    ISNUMBER(SEARCH("S", Q276)), "Suburbano",
    ISNUMBER(SEARCH("U", Q276)), "Urbano"
)</f>
        <v>Ciudad</v>
      </c>
      <c r="V276" s="24" t="str" cm="1">
        <f t="array" ref="V276">_xlfn.LET(
    _xlpm.txt, _xlfn.TEXTJOIN("", TRUE, IF(ISNUMBER(--MID(Todos!$H276, _xlfn.SEQUENCE(LEN(Todos!$H276)), 1)), MID(Todos!$H276, _xlfn.SEQUENCE(LEN(Todos!$H276)), 1), "")),
    IF(ISNUMBER(--RIGHT(_xlpm.txt,1)), _xlpm.txt, LEFT(_xlpm.txt, LEN(_xlpm.txt)-1))
)</f>
        <v>15361</v>
      </c>
      <c r="W276" s="9" t="str">
        <f>UPPER(LEFT(Todos!$B276,2))</f>
        <v>CA</v>
      </c>
      <c r="X276" s="10" t="str" cm="1">
        <f t="array" ref="X276">+IF(Todos!$C276 = "",MODE.MATCH(Todos!$C$2:$C$4029),Todos!$C276)</f>
        <v>F</v>
      </c>
    </row>
    <row r="277" spans="1:24" x14ac:dyDescent="0.35">
      <c r="A277" s="11">
        <v>109646</v>
      </c>
      <c r="B277" s="12" t="s">
        <v>50</v>
      </c>
      <c r="C277" s="12" t="s">
        <v>14</v>
      </c>
      <c r="D277" s="12">
        <v>657</v>
      </c>
      <c r="E277" s="12">
        <v>265</v>
      </c>
      <c r="F277" s="12">
        <v>325</v>
      </c>
      <c r="G277" s="12">
        <v>3</v>
      </c>
      <c r="H277" s="12">
        <v>12509</v>
      </c>
      <c r="I277" s="12">
        <v>0</v>
      </c>
      <c r="J277" s="12">
        <v>87</v>
      </c>
      <c r="K277" s="12">
        <v>293</v>
      </c>
      <c r="L277" s="12">
        <v>303</v>
      </c>
      <c r="M277" s="12">
        <v>9.4722222219999992</v>
      </c>
      <c r="N277" s="12">
        <f>VLOOKUP(Todos!$A277,vlookup_table[#All],2,FALSE)</f>
        <v>1</v>
      </c>
      <c r="O277" s="12" t="str">
        <f>VLOOKUP(Todos!$A277,vlookup_table[#All],3,FALSE)</f>
        <v>LA</v>
      </c>
      <c r="P277" s="12">
        <f>VLOOKUP(Todos!$A277,vlookup_table[#All],4,FALSE)</f>
        <v>5201</v>
      </c>
      <c r="Q277" s="14" t="str">
        <f>VLOOKUP(Todos!$A277,vlookup_table[#All],5,FALSE)</f>
        <v>T3</v>
      </c>
      <c r="R277" s="14" t="str">
        <f>VLOOKUP(Todos!$A277,vlookup_table[#All],6,FALSE)</f>
        <v>M</v>
      </c>
      <c r="S277" s="14">
        <f>VLOOKUP(Todos!$A277,vlookup_table[#All],7,FALSE)</f>
        <v>10</v>
      </c>
      <c r="T277" s="14">
        <f>ROUND((9706-Todos!$P277)/100, 0)</f>
        <v>45</v>
      </c>
      <c r="U277" s="14" t="str" cm="1">
        <f t="array" ref="U277">_xlfn.IFS(
    ISNUMBER(SEARCH("C", Q277)), "Ciudad",
    ISNUMBER(SEARCH("T", Q277)), "Pueblo",
    ISNUMBER(SEARCH("R", Q277)), "Rural",
    ISNUMBER(SEARCH("S", Q277)), "Suburbano",
    ISNUMBER(SEARCH("U", Q277)), "Urbano"
)</f>
        <v>Pueblo</v>
      </c>
      <c r="V277" s="25" t="str" cm="1">
        <f t="array" ref="V277">_xlfn.LET(
    _xlpm.txt, _xlfn.TEXTJOIN("", TRUE, IF(ISNUMBER(--MID(Todos!$H277, _xlfn.SEQUENCE(LEN(Todos!$H277)), 1)), MID(Todos!$H277, _xlfn.SEQUENCE(LEN(Todos!$H277)), 1), "")),
    IF(ISNUMBER(--RIGHT(_xlpm.txt,1)), _xlpm.txt, LEFT(_xlpm.txt, LEN(_xlpm.txt)-1))
)</f>
        <v>12509</v>
      </c>
      <c r="W277" s="14" t="str">
        <f>UPPER(LEFT(Todos!$B277,2))</f>
        <v>LA</v>
      </c>
      <c r="X277" s="15" t="str" cm="1">
        <f t="array" ref="X277">+IF(Todos!$C277 = "",MODE.MATCH(Todos!$C$2:$C$4029),Todos!$C277)</f>
        <v>M</v>
      </c>
    </row>
    <row r="278" spans="1:24" x14ac:dyDescent="0.35">
      <c r="A278" s="6">
        <v>62295</v>
      </c>
      <c r="B278" s="7" t="s">
        <v>34</v>
      </c>
      <c r="C278" s="7" t="s">
        <v>17</v>
      </c>
      <c r="D278" s="7">
        <v>581</v>
      </c>
      <c r="E278" s="7">
        <v>369</v>
      </c>
      <c r="F278" s="7">
        <v>383</v>
      </c>
      <c r="G278" s="7">
        <v>0</v>
      </c>
      <c r="H278" s="7">
        <v>12835</v>
      </c>
      <c r="I278" s="7">
        <v>7</v>
      </c>
      <c r="J278" s="7">
        <v>70</v>
      </c>
      <c r="K278" s="7">
        <v>372</v>
      </c>
      <c r="L278" s="7">
        <v>369</v>
      </c>
      <c r="M278" s="7">
        <v>25.5</v>
      </c>
      <c r="N278" s="7">
        <f>VLOOKUP(Todos!$A278,vlookup_table[#All],2,FALSE)</f>
        <v>0</v>
      </c>
      <c r="O278" s="7" t="str">
        <f>VLOOKUP(Todos!$A278,vlookup_table[#All],3,FALSE)</f>
        <v>IN</v>
      </c>
      <c r="P278" s="7">
        <f>VLOOKUP(Todos!$A278,vlookup_table[#All],4,FALSE)</f>
        <v>5601</v>
      </c>
      <c r="Q278" s="9" t="str">
        <f>VLOOKUP(Todos!$A278,vlookup_table[#All],5,FALSE)</f>
        <v>C2</v>
      </c>
      <c r="R278" s="9" t="str">
        <f>VLOOKUP(Todos!$A278,vlookup_table[#All],6,FALSE)</f>
        <v>F</v>
      </c>
      <c r="S278" s="9">
        <f>VLOOKUP(Todos!$A278,vlookup_table[#All],7,FALSE)</f>
        <v>20</v>
      </c>
      <c r="T278" s="9">
        <f>ROUND((9706-Todos!$P278)/100, 0)</f>
        <v>41</v>
      </c>
      <c r="U278" s="9" t="str" cm="1">
        <f t="array" ref="U278">_xlfn.IFS(
    ISNUMBER(SEARCH("C", Q278)), "Ciudad",
    ISNUMBER(SEARCH("T", Q278)), "Pueblo",
    ISNUMBER(SEARCH("R", Q278)), "Rural",
    ISNUMBER(SEARCH("S", Q278)), "Suburbano",
    ISNUMBER(SEARCH("U", Q278)), "Urbano"
)</f>
        <v>Ciudad</v>
      </c>
      <c r="V278" s="24" t="str" cm="1">
        <f t="array" ref="V278">_xlfn.LET(
    _xlpm.txt, _xlfn.TEXTJOIN("", TRUE, IF(ISNUMBER(--MID(Todos!$H278, _xlfn.SEQUENCE(LEN(Todos!$H278)), 1)), MID(Todos!$H278, _xlfn.SEQUENCE(LEN(Todos!$H278)), 1), "")),
    IF(ISNUMBER(--RIGHT(_xlpm.txt,1)), _xlpm.txt, LEFT(_xlpm.txt, LEN(_xlpm.txt)-1))
)</f>
        <v>12835</v>
      </c>
      <c r="W278" s="9" t="str">
        <f>UPPER(LEFT(Todos!$B278,2))</f>
        <v>IN</v>
      </c>
      <c r="X278" s="10" t="str" cm="1">
        <f t="array" ref="X278">+IF(Todos!$C278 = "",MODE.MATCH(Todos!$C$2:$C$4029),Todos!$C278)</f>
        <v>F</v>
      </c>
    </row>
    <row r="279" spans="1:24" x14ac:dyDescent="0.35">
      <c r="A279" s="11">
        <v>162650</v>
      </c>
      <c r="B279" s="12" t="s">
        <v>22</v>
      </c>
      <c r="C279" s="12" t="s">
        <v>14</v>
      </c>
      <c r="D279" s="12">
        <v>3010</v>
      </c>
      <c r="E279" s="12">
        <v>410</v>
      </c>
      <c r="F279" s="12">
        <v>559</v>
      </c>
      <c r="G279" s="12">
        <v>93</v>
      </c>
      <c r="H279" s="12">
        <v>19149</v>
      </c>
      <c r="I279" s="12">
        <v>20</v>
      </c>
      <c r="J279" s="12">
        <v>56</v>
      </c>
      <c r="K279" s="12">
        <v>518</v>
      </c>
      <c r="L279" s="12">
        <v>431</v>
      </c>
      <c r="M279" s="12">
        <v>8.3333333330000006</v>
      </c>
      <c r="N279" s="12">
        <f>VLOOKUP(Todos!$A279,vlookup_table[#All],2,FALSE)</f>
        <v>1</v>
      </c>
      <c r="O279" s="12" t="str">
        <f>VLOOKUP(Todos!$A279,vlookup_table[#All],3,FALSE)</f>
        <v>CA</v>
      </c>
      <c r="P279" s="12">
        <f>VLOOKUP(Todos!$A279,vlookup_table[#All],4,FALSE)</f>
        <v>0</v>
      </c>
      <c r="Q279" s="14" t="str">
        <f>VLOOKUP(Todos!$A279,vlookup_table[#All],5,FALSE)</f>
        <v>S1</v>
      </c>
      <c r="R279" s="14" t="str">
        <f>VLOOKUP(Todos!$A279,vlookup_table[#All],6,FALSE)</f>
        <v>M</v>
      </c>
      <c r="S279" s="14">
        <f>VLOOKUP(Todos!$A279,vlookup_table[#All],7,FALSE)</f>
        <v>5</v>
      </c>
      <c r="T279" s="14">
        <f>ROUND((9706-Todos!$P279)/100, 0)</f>
        <v>97</v>
      </c>
      <c r="U279" s="14" t="str" cm="1">
        <f t="array" ref="U279">_xlfn.IFS(
    ISNUMBER(SEARCH("C", Q279)), "Ciudad",
    ISNUMBER(SEARCH("T", Q279)), "Pueblo",
    ISNUMBER(SEARCH("R", Q279)), "Rural",
    ISNUMBER(SEARCH("S", Q279)), "Suburbano",
    ISNUMBER(SEARCH("U", Q279)), "Urbano"
)</f>
        <v>Suburbano</v>
      </c>
      <c r="V279" s="25" t="str" cm="1">
        <f t="array" ref="V279">_xlfn.LET(
    _xlpm.txt, _xlfn.TEXTJOIN("", TRUE, IF(ISNUMBER(--MID(Todos!$H279, _xlfn.SEQUENCE(LEN(Todos!$H279)), 1)), MID(Todos!$H279, _xlfn.SEQUENCE(LEN(Todos!$H279)), 1), "")),
    IF(ISNUMBER(--RIGHT(_xlpm.txt,1)), _xlpm.txt, LEFT(_xlpm.txt, LEN(_xlpm.txt)-1))
)</f>
        <v>19149</v>
      </c>
      <c r="W279" s="14" t="str">
        <f>UPPER(LEFT(Todos!$B279,2))</f>
        <v>CA</v>
      </c>
      <c r="X279" s="15" t="str" cm="1">
        <f t="array" ref="X279">+IF(Todos!$C279 = "",MODE.MATCH(Todos!$C$2:$C$4029),Todos!$C279)</f>
        <v>M</v>
      </c>
    </row>
    <row r="280" spans="1:24" x14ac:dyDescent="0.35">
      <c r="A280" s="6">
        <v>99836</v>
      </c>
      <c r="B280" s="7" t="s">
        <v>37</v>
      </c>
      <c r="C280" s="7" t="s">
        <v>14</v>
      </c>
      <c r="D280" s="7">
        <v>548</v>
      </c>
      <c r="E280" s="7">
        <v>262</v>
      </c>
      <c r="F280" s="7">
        <v>342</v>
      </c>
      <c r="G280" s="7">
        <v>0</v>
      </c>
      <c r="H280" s="7">
        <v>12621</v>
      </c>
      <c r="I280" s="7">
        <v>0</v>
      </c>
      <c r="J280" s="7">
        <v>96</v>
      </c>
      <c r="K280" s="7">
        <v>355</v>
      </c>
      <c r="L280" s="7">
        <v>298</v>
      </c>
      <c r="M280" s="7">
        <v>15</v>
      </c>
      <c r="N280" s="7">
        <f>VLOOKUP(Todos!$A280,vlookup_table[#All],2,FALSE)</f>
        <v>1</v>
      </c>
      <c r="O280" s="7" t="str">
        <f>VLOOKUP(Todos!$A280,vlookup_table[#All],3,FALSE)</f>
        <v>MO</v>
      </c>
      <c r="P280" s="7">
        <f>VLOOKUP(Todos!$A280,vlookup_table[#All],4,FALSE)</f>
        <v>3101</v>
      </c>
      <c r="Q280" s="9" t="str">
        <f>VLOOKUP(Todos!$A280,vlookup_table[#All],5,FALSE)</f>
        <v>S3</v>
      </c>
      <c r="R280" s="9" t="str">
        <f>VLOOKUP(Todos!$A280,vlookup_table[#All],6,FALSE)</f>
        <v>M</v>
      </c>
      <c r="S280" s="9">
        <f>VLOOKUP(Todos!$A280,vlookup_table[#All],7,FALSE)</f>
        <v>21</v>
      </c>
      <c r="T280" s="9">
        <f>ROUND((9706-Todos!$P280)/100, 0)</f>
        <v>66</v>
      </c>
      <c r="U280" s="9" t="str" cm="1">
        <f t="array" ref="U280">_xlfn.IFS(
    ISNUMBER(SEARCH("C", Q280)), "Ciudad",
    ISNUMBER(SEARCH("T", Q280)), "Pueblo",
    ISNUMBER(SEARCH("R", Q280)), "Rural",
    ISNUMBER(SEARCH("S", Q280)), "Suburbano",
    ISNUMBER(SEARCH("U", Q280)), "Urbano"
)</f>
        <v>Suburbano</v>
      </c>
      <c r="V280" s="24" t="str" cm="1">
        <f t="array" ref="V280">_xlfn.LET(
    _xlpm.txt, _xlfn.TEXTJOIN("", TRUE, IF(ISNUMBER(--MID(Todos!$H280, _xlfn.SEQUENCE(LEN(Todos!$H280)), 1)), MID(Todos!$H280, _xlfn.SEQUENCE(LEN(Todos!$H280)), 1), "")),
    IF(ISNUMBER(--RIGHT(_xlpm.txt,1)), _xlpm.txt, LEFT(_xlpm.txt, LEN(_xlpm.txt)-1))
)</f>
        <v>12621</v>
      </c>
      <c r="W280" s="9" t="str">
        <f>UPPER(LEFT(Todos!$B280,2))</f>
        <v>MO</v>
      </c>
      <c r="X280" s="10" t="str" cm="1">
        <f t="array" ref="X280">+IF(Todos!$C280 = "",MODE.MATCH(Todos!$C$2:$C$4029),Todos!$C280)</f>
        <v>M</v>
      </c>
    </row>
    <row r="281" spans="1:24" x14ac:dyDescent="0.35">
      <c r="A281" s="11">
        <v>33994</v>
      </c>
      <c r="B281" s="12" t="s">
        <v>13</v>
      </c>
      <c r="C281" s="12" t="s">
        <v>14</v>
      </c>
      <c r="D281" s="12">
        <v>819</v>
      </c>
      <c r="E281" s="12">
        <v>348</v>
      </c>
      <c r="F281" s="12">
        <v>459</v>
      </c>
      <c r="G281" s="12">
        <v>3</v>
      </c>
      <c r="H281" s="12">
        <v>15958</v>
      </c>
      <c r="I281" s="12">
        <v>1</v>
      </c>
      <c r="J281" s="12">
        <v>47</v>
      </c>
      <c r="K281" s="12">
        <v>388</v>
      </c>
      <c r="L281" s="12">
        <v>421</v>
      </c>
      <c r="M281" s="12">
        <v>7.0909090910000003</v>
      </c>
      <c r="N281" s="12">
        <f>VLOOKUP(Todos!$A281,vlookup_table[#All],2,FALSE)</f>
        <v>1</v>
      </c>
      <c r="O281" s="12" t="str">
        <f>VLOOKUP(Todos!$A281,vlookup_table[#All],3,FALSE)</f>
        <v>FL</v>
      </c>
      <c r="P281" s="12">
        <f>VLOOKUP(Todos!$A281,vlookup_table[#All],4,FALSE)</f>
        <v>5304</v>
      </c>
      <c r="Q281" s="14" t="str">
        <f>VLOOKUP(Todos!$A281,vlookup_table[#All],5,FALSE)</f>
        <v>T2</v>
      </c>
      <c r="R281" s="14" t="str">
        <f>VLOOKUP(Todos!$A281,vlookup_table[#All],6,FALSE)</f>
        <v>M</v>
      </c>
      <c r="S281" s="14">
        <f>VLOOKUP(Todos!$A281,vlookup_table[#All],7,FALSE)</f>
        <v>6</v>
      </c>
      <c r="T281" s="14">
        <f>ROUND((9706-Todos!$P281)/100, 0)</f>
        <v>44</v>
      </c>
      <c r="U281" s="14" t="str" cm="1">
        <f t="array" ref="U281">_xlfn.IFS(
    ISNUMBER(SEARCH("C", Q281)), "Ciudad",
    ISNUMBER(SEARCH("T", Q281)), "Pueblo",
    ISNUMBER(SEARCH("R", Q281)), "Rural",
    ISNUMBER(SEARCH("S", Q281)), "Suburbano",
    ISNUMBER(SEARCH("U", Q281)), "Urbano"
)</f>
        <v>Pueblo</v>
      </c>
      <c r="V281" s="25" t="str" cm="1">
        <f t="array" ref="V281">_xlfn.LET(
    _xlpm.txt, _xlfn.TEXTJOIN("", TRUE, IF(ISNUMBER(--MID(Todos!$H281, _xlfn.SEQUENCE(LEN(Todos!$H281)), 1)), MID(Todos!$H281, _xlfn.SEQUENCE(LEN(Todos!$H281)), 1), "")),
    IF(ISNUMBER(--RIGHT(_xlpm.txt,1)), _xlpm.txt, LEFT(_xlpm.txt, LEN(_xlpm.txt)-1))
)</f>
        <v>15958</v>
      </c>
      <c r="W281" s="14" t="str">
        <f>UPPER(LEFT(Todos!$B281,2))</f>
        <v>FL</v>
      </c>
      <c r="X281" s="15" t="str" cm="1">
        <f t="array" ref="X281">+IF(Todos!$C281 = "",MODE.MATCH(Todos!$C$2:$C$4029),Todos!$C281)</f>
        <v>M</v>
      </c>
    </row>
    <row r="282" spans="1:24" x14ac:dyDescent="0.35">
      <c r="A282" s="6">
        <v>93432</v>
      </c>
      <c r="B282" s="7" t="s">
        <v>16</v>
      </c>
      <c r="C282" s="7" t="s">
        <v>17</v>
      </c>
      <c r="D282" s="7">
        <v>613</v>
      </c>
      <c r="E282" s="7">
        <v>212</v>
      </c>
      <c r="F282" s="7">
        <v>355</v>
      </c>
      <c r="G282" s="7">
        <v>0</v>
      </c>
      <c r="H282" s="7">
        <v>11792</v>
      </c>
      <c r="I282" s="7">
        <v>1</v>
      </c>
      <c r="J282" s="7">
        <v>60</v>
      </c>
      <c r="K282" s="7">
        <v>245</v>
      </c>
      <c r="L282" s="7">
        <v>294</v>
      </c>
      <c r="M282" s="7">
        <v>6</v>
      </c>
      <c r="N282" s="7">
        <f>VLOOKUP(Todos!$A282,vlookup_table[#All],2,FALSE)</f>
        <v>28</v>
      </c>
      <c r="O282" s="7" t="str">
        <f>VLOOKUP(Todos!$A282,vlookup_table[#All],3,FALSE)</f>
        <v>IL</v>
      </c>
      <c r="P282" s="7">
        <f>VLOOKUP(Todos!$A282,vlookup_table[#All],4,FALSE)</f>
        <v>0</v>
      </c>
      <c r="Q282" s="9" t="str">
        <f>VLOOKUP(Todos!$A282,vlookup_table[#All],5,FALSE)</f>
        <v>U3</v>
      </c>
      <c r="R282" s="9" t="str">
        <f>VLOOKUP(Todos!$A282,vlookup_table[#All],6,FALSE)</f>
        <v>F</v>
      </c>
      <c r="S282" s="9">
        <f>VLOOKUP(Todos!$A282,vlookup_table[#All],7,FALSE)</f>
        <v>11</v>
      </c>
      <c r="T282" s="9">
        <f>ROUND((9706-Todos!$P282)/100, 0)</f>
        <v>97</v>
      </c>
      <c r="U282" s="9" t="str" cm="1">
        <f t="array" ref="U282">_xlfn.IFS(
    ISNUMBER(SEARCH("C", Q282)), "Ciudad",
    ISNUMBER(SEARCH("T", Q282)), "Pueblo",
    ISNUMBER(SEARCH("R", Q282)), "Rural",
    ISNUMBER(SEARCH("S", Q282)), "Suburbano",
    ISNUMBER(SEARCH("U", Q282)), "Urbano"
)</f>
        <v>Urbano</v>
      </c>
      <c r="V282" s="24" t="str" cm="1">
        <f t="array" ref="V282">_xlfn.LET(
    _xlpm.txt, _xlfn.TEXTJOIN("", TRUE, IF(ISNUMBER(--MID(Todos!$H282, _xlfn.SEQUENCE(LEN(Todos!$H282)), 1)), MID(Todos!$H282, _xlfn.SEQUENCE(LEN(Todos!$H282)), 1), "")),
    IF(ISNUMBER(--RIGHT(_xlpm.txt,1)), _xlpm.txt, LEFT(_xlpm.txt, LEN(_xlpm.txt)-1))
)</f>
        <v>11792</v>
      </c>
      <c r="W282" s="9" t="str">
        <f>UPPER(LEFT(Todos!$B282,2))</f>
        <v>IL</v>
      </c>
      <c r="X282" s="10" t="str" cm="1">
        <f t="array" ref="X282">+IF(Todos!$C282 = "",MODE.MATCH(Todos!$C$2:$C$4029),Todos!$C282)</f>
        <v>F</v>
      </c>
    </row>
    <row r="283" spans="1:24" x14ac:dyDescent="0.35">
      <c r="A283" s="11">
        <v>62786</v>
      </c>
      <c r="B283" s="12" t="s">
        <v>34</v>
      </c>
      <c r="C283" s="12" t="s">
        <v>17</v>
      </c>
      <c r="D283" s="12">
        <v>431</v>
      </c>
      <c r="E283" s="12">
        <v>280</v>
      </c>
      <c r="F283" s="12">
        <v>347</v>
      </c>
      <c r="G283" s="12">
        <v>0</v>
      </c>
      <c r="H283" s="12">
        <v>11052</v>
      </c>
      <c r="I283" s="12">
        <v>0</v>
      </c>
      <c r="J283" s="12">
        <v>62</v>
      </c>
      <c r="K283" s="12">
        <v>314</v>
      </c>
      <c r="L283" s="12">
        <v>310</v>
      </c>
      <c r="M283" s="12">
        <v>8.2352941180000006</v>
      </c>
      <c r="N283" s="12">
        <f>VLOOKUP(Todos!$A283,vlookup_table[#All],2,FALSE)</f>
        <v>2</v>
      </c>
      <c r="O283" s="12" t="str">
        <f>VLOOKUP(Todos!$A283,vlookup_table[#All],3,FALSE)</f>
        <v>IN</v>
      </c>
      <c r="P283" s="12">
        <f>VLOOKUP(Todos!$A283,vlookup_table[#All],4,FALSE)</f>
        <v>3501</v>
      </c>
      <c r="Q283" s="14" t="str">
        <f>VLOOKUP(Todos!$A283,vlookup_table[#All],5,FALSE)</f>
        <v>R2</v>
      </c>
      <c r="R283" s="14" t="str">
        <f>VLOOKUP(Todos!$A283,vlookup_table[#All],6,FALSE)</f>
        <v>F</v>
      </c>
      <c r="S283" s="14">
        <f>VLOOKUP(Todos!$A283,vlookup_table[#All],7,FALSE)</f>
        <v>11</v>
      </c>
      <c r="T283" s="14">
        <f>ROUND((9706-Todos!$P283)/100, 0)</f>
        <v>62</v>
      </c>
      <c r="U283" s="14" t="str" cm="1">
        <f t="array" ref="U283">_xlfn.IFS(
    ISNUMBER(SEARCH("C", Q283)), "Ciudad",
    ISNUMBER(SEARCH("T", Q283)), "Pueblo",
    ISNUMBER(SEARCH("R", Q283)), "Rural",
    ISNUMBER(SEARCH("S", Q283)), "Suburbano",
    ISNUMBER(SEARCH("U", Q283)), "Urbano"
)</f>
        <v>Rural</v>
      </c>
      <c r="V283" s="25" t="str" cm="1">
        <f t="array" ref="V283">_xlfn.LET(
    _xlpm.txt, _xlfn.TEXTJOIN("", TRUE, IF(ISNUMBER(--MID(Todos!$H283, _xlfn.SEQUENCE(LEN(Todos!$H283)), 1)), MID(Todos!$H283, _xlfn.SEQUENCE(LEN(Todos!$H283)), 1), "")),
    IF(ISNUMBER(--RIGHT(_xlpm.txt,1)), _xlpm.txt, LEFT(_xlpm.txt, LEN(_xlpm.txt)-1))
)</f>
        <v>11052</v>
      </c>
      <c r="W283" s="14" t="str">
        <f>UPPER(LEFT(Todos!$B283,2))</f>
        <v>IN</v>
      </c>
      <c r="X283" s="15" t="str" cm="1">
        <f t="array" ref="X283">+IF(Todos!$C283 = "",MODE.MATCH(Todos!$C$2:$C$4029),Todos!$C283)</f>
        <v>F</v>
      </c>
    </row>
    <row r="284" spans="1:24" x14ac:dyDescent="0.35">
      <c r="A284" s="6">
        <v>44634</v>
      </c>
      <c r="B284" s="7" t="s">
        <v>13</v>
      </c>
      <c r="C284" s="7" t="s">
        <v>14</v>
      </c>
      <c r="D284" s="7">
        <v>710</v>
      </c>
      <c r="E284" s="7">
        <v>254</v>
      </c>
      <c r="F284" s="7">
        <v>391</v>
      </c>
      <c r="G284" s="7">
        <v>6</v>
      </c>
      <c r="H284" s="7">
        <v>15970</v>
      </c>
      <c r="I284" s="7">
        <v>4</v>
      </c>
      <c r="J284" s="7">
        <v>30</v>
      </c>
      <c r="K284" s="7">
        <v>287</v>
      </c>
      <c r="L284" s="7">
        <v>325</v>
      </c>
      <c r="M284" s="7">
        <v>7.2857142860000002</v>
      </c>
      <c r="N284" s="7">
        <f>VLOOKUP(Todos!$A284,vlookup_table[#All],2,FALSE)</f>
        <v>1</v>
      </c>
      <c r="O284" s="7" t="str">
        <f>VLOOKUP(Todos!$A284,vlookup_table[#All],3,FALSE)</f>
        <v>FL</v>
      </c>
      <c r="P284" s="7">
        <f>VLOOKUP(Todos!$A284,vlookup_table[#All],4,FALSE)</f>
        <v>3701</v>
      </c>
      <c r="Q284" s="9" t="str">
        <f>VLOOKUP(Todos!$A284,vlookup_table[#All],5,FALSE)</f>
        <v>C2</v>
      </c>
      <c r="R284" s="9" t="str">
        <f>VLOOKUP(Todos!$A284,vlookup_table[#All],6,FALSE)</f>
        <v>M</v>
      </c>
      <c r="S284" s="9">
        <f>VLOOKUP(Todos!$A284,vlookup_table[#All],7,FALSE)</f>
        <v>10</v>
      </c>
      <c r="T284" s="9">
        <f>ROUND((9706-Todos!$P284)/100, 0)</f>
        <v>60</v>
      </c>
      <c r="U284" s="9" t="str" cm="1">
        <f t="array" ref="U284">_xlfn.IFS(
    ISNUMBER(SEARCH("C", Q284)), "Ciudad",
    ISNUMBER(SEARCH("T", Q284)), "Pueblo",
    ISNUMBER(SEARCH("R", Q284)), "Rural",
    ISNUMBER(SEARCH("S", Q284)), "Suburbano",
    ISNUMBER(SEARCH("U", Q284)), "Urbano"
)</f>
        <v>Ciudad</v>
      </c>
      <c r="V284" s="24" t="str" cm="1">
        <f t="array" ref="V284">_xlfn.LET(
    _xlpm.txt, _xlfn.TEXTJOIN("", TRUE, IF(ISNUMBER(--MID(Todos!$H284, _xlfn.SEQUENCE(LEN(Todos!$H284)), 1)), MID(Todos!$H284, _xlfn.SEQUENCE(LEN(Todos!$H284)), 1), "")),
    IF(ISNUMBER(--RIGHT(_xlpm.txt,1)), _xlpm.txt, LEFT(_xlpm.txt, LEN(_xlpm.txt)-1))
)</f>
        <v>15970</v>
      </c>
      <c r="W284" s="9" t="str">
        <f>UPPER(LEFT(Todos!$B284,2))</f>
        <v>FL</v>
      </c>
      <c r="X284" s="10" t="str" cm="1">
        <f t="array" ref="X284">+IF(Todos!$C284 = "",MODE.MATCH(Todos!$C$2:$C$4029),Todos!$C284)</f>
        <v>M</v>
      </c>
    </row>
    <row r="285" spans="1:24" x14ac:dyDescent="0.35">
      <c r="A285" s="11">
        <v>146914</v>
      </c>
      <c r="B285" s="12" t="s">
        <v>22</v>
      </c>
      <c r="C285" s="12" t="s">
        <v>17</v>
      </c>
      <c r="D285" s="12">
        <v>3673</v>
      </c>
      <c r="E285" s="12">
        <v>515</v>
      </c>
      <c r="F285" s="12">
        <v>725</v>
      </c>
      <c r="G285" s="12">
        <v>97</v>
      </c>
      <c r="H285" s="12">
        <v>31773</v>
      </c>
      <c r="I285" s="12">
        <v>10</v>
      </c>
      <c r="J285" s="12">
        <v>39</v>
      </c>
      <c r="K285" s="12">
        <v>675</v>
      </c>
      <c r="L285" s="12">
        <v>589</v>
      </c>
      <c r="M285" s="12">
        <v>6.5</v>
      </c>
      <c r="N285" s="12">
        <f>VLOOKUP(Todos!$A285,vlookup_table[#All],2,FALSE)</f>
        <v>0</v>
      </c>
      <c r="O285" s="12" t="str">
        <f>VLOOKUP(Todos!$A285,vlookup_table[#All],3,FALSE)</f>
        <v>CA</v>
      </c>
      <c r="P285" s="12">
        <f>VLOOKUP(Todos!$A285,vlookup_table[#All],4,FALSE)</f>
        <v>5401</v>
      </c>
      <c r="Q285" s="14" t="str">
        <f>VLOOKUP(Todos!$A285,vlookup_table[#All],5,FALSE)</f>
        <v>U1</v>
      </c>
      <c r="R285" s="14" t="str">
        <f>VLOOKUP(Todos!$A285,vlookup_table[#All],6,FALSE)</f>
        <v>F</v>
      </c>
      <c r="S285" s="14">
        <f>VLOOKUP(Todos!$A285,vlookup_table[#All],7,FALSE)</f>
        <v>10</v>
      </c>
      <c r="T285" s="14">
        <f>ROUND((9706-Todos!$P285)/100, 0)</f>
        <v>43</v>
      </c>
      <c r="U285" s="14" t="str" cm="1">
        <f t="array" ref="U285">_xlfn.IFS(
    ISNUMBER(SEARCH("C", Q285)), "Ciudad",
    ISNUMBER(SEARCH("T", Q285)), "Pueblo",
    ISNUMBER(SEARCH("R", Q285)), "Rural",
    ISNUMBER(SEARCH("S", Q285)), "Suburbano",
    ISNUMBER(SEARCH("U", Q285)), "Urbano"
)</f>
        <v>Urbano</v>
      </c>
      <c r="V285" s="25" t="str" cm="1">
        <f t="array" ref="V285">_xlfn.LET(
    _xlpm.txt, _xlfn.TEXTJOIN("", TRUE, IF(ISNUMBER(--MID(Todos!$H285, _xlfn.SEQUENCE(LEN(Todos!$H285)), 1)), MID(Todos!$H285, _xlfn.SEQUENCE(LEN(Todos!$H285)), 1), "")),
    IF(ISNUMBER(--RIGHT(_xlpm.txt,1)), _xlpm.txt, LEFT(_xlpm.txt, LEN(_xlpm.txt)-1))
)</f>
        <v>31773</v>
      </c>
      <c r="W285" s="14" t="str">
        <f>UPPER(LEFT(Todos!$B285,2))</f>
        <v>CA</v>
      </c>
      <c r="X285" s="15" t="str" cm="1">
        <f t="array" ref="X285">+IF(Todos!$C285 = "",MODE.MATCH(Todos!$C$2:$C$4029),Todos!$C285)</f>
        <v>F</v>
      </c>
    </row>
    <row r="286" spans="1:24" x14ac:dyDescent="0.35">
      <c r="A286" s="6">
        <v>70079</v>
      </c>
      <c r="B286" s="7" t="s">
        <v>30</v>
      </c>
      <c r="C286" s="7" t="s">
        <v>17</v>
      </c>
      <c r="D286" s="7">
        <v>365</v>
      </c>
      <c r="E286" s="7">
        <v>98</v>
      </c>
      <c r="F286" s="7">
        <v>330</v>
      </c>
      <c r="G286" s="7">
        <v>0</v>
      </c>
      <c r="H286" s="7">
        <v>9470</v>
      </c>
      <c r="I286" s="7">
        <v>0</v>
      </c>
      <c r="J286" s="7">
        <v>53</v>
      </c>
      <c r="K286" s="7">
        <v>310</v>
      </c>
      <c r="L286" s="7">
        <v>221</v>
      </c>
      <c r="M286" s="7">
        <v>15</v>
      </c>
      <c r="N286" s="7">
        <f>VLOOKUP(Todos!$A286,vlookup_table[#All],2,FALSE)</f>
        <v>2</v>
      </c>
      <c r="O286" s="7" t="str">
        <f>VLOOKUP(Todos!$A286,vlookup_table[#All],3,FALSE)</f>
        <v>MI</v>
      </c>
      <c r="P286" s="7">
        <f>VLOOKUP(Todos!$A286,vlookup_table[#All],4,FALSE)</f>
        <v>4701</v>
      </c>
      <c r="Q286" s="9" t="str">
        <f>VLOOKUP(Todos!$A286,vlookup_table[#All],5,FALSE)</f>
        <v>C3</v>
      </c>
      <c r="R286" s="9" t="str">
        <f>VLOOKUP(Todos!$A286,vlookup_table[#All],6,FALSE)</f>
        <v>F</v>
      </c>
      <c r="S286" s="9">
        <f>VLOOKUP(Todos!$A286,vlookup_table[#All],7,FALSE)</f>
        <v>15</v>
      </c>
      <c r="T286" s="9">
        <f>ROUND((9706-Todos!$P286)/100, 0)</f>
        <v>50</v>
      </c>
      <c r="U286" s="9" t="str" cm="1">
        <f t="array" ref="U286">_xlfn.IFS(
    ISNUMBER(SEARCH("C", Q286)), "Ciudad",
    ISNUMBER(SEARCH("T", Q286)), "Pueblo",
    ISNUMBER(SEARCH("R", Q286)), "Rural",
    ISNUMBER(SEARCH("S", Q286)), "Suburbano",
    ISNUMBER(SEARCH("U", Q286)), "Urbano"
)</f>
        <v>Ciudad</v>
      </c>
      <c r="V286" s="24" t="str" cm="1">
        <f t="array" ref="V286">_xlfn.LET(
    _xlpm.txt, _xlfn.TEXTJOIN("", TRUE, IF(ISNUMBER(--MID(Todos!$H286, _xlfn.SEQUENCE(LEN(Todos!$H286)), 1)), MID(Todos!$H286, _xlfn.SEQUENCE(LEN(Todos!$H286)), 1), "")),
    IF(ISNUMBER(--RIGHT(_xlpm.txt,1)), _xlpm.txt, LEFT(_xlpm.txt, LEN(_xlpm.txt)-1))
)</f>
        <v>9470</v>
      </c>
      <c r="W286" s="9" t="str">
        <f>UPPER(LEFT(Todos!$B286,2))</f>
        <v>MI</v>
      </c>
      <c r="X286" s="10" t="str" cm="1">
        <f t="array" ref="X286">+IF(Todos!$C286 = "",MODE.MATCH(Todos!$C$2:$C$4029),Todos!$C286)</f>
        <v>F</v>
      </c>
    </row>
    <row r="287" spans="1:24" x14ac:dyDescent="0.35">
      <c r="A287" s="11">
        <v>24871</v>
      </c>
      <c r="B287" s="12" t="s">
        <v>47</v>
      </c>
      <c r="C287" s="12" t="s">
        <v>17</v>
      </c>
      <c r="D287" s="12">
        <v>682</v>
      </c>
      <c r="E287" s="12">
        <v>366</v>
      </c>
      <c r="F287" s="12">
        <v>498</v>
      </c>
      <c r="G287" s="12">
        <v>2</v>
      </c>
      <c r="H287" s="12">
        <v>14538</v>
      </c>
      <c r="I287" s="12">
        <v>3</v>
      </c>
      <c r="J287" s="12">
        <v>63</v>
      </c>
      <c r="K287" s="12">
        <v>464</v>
      </c>
      <c r="L287" s="12">
        <v>421</v>
      </c>
      <c r="M287" s="12">
        <v>9.6666666669999994</v>
      </c>
      <c r="N287" s="12">
        <f>VLOOKUP(Todos!$A287,vlookup_table[#All],2,FALSE)</f>
        <v>2</v>
      </c>
      <c r="O287" s="12" t="str">
        <f>VLOOKUP(Todos!$A287,vlookup_table[#All],3,FALSE)</f>
        <v>SC</v>
      </c>
      <c r="P287" s="12">
        <f>VLOOKUP(Todos!$A287,vlookup_table[#All],4,FALSE)</f>
        <v>4401</v>
      </c>
      <c r="Q287" s="14" t="str">
        <f>VLOOKUP(Todos!$A287,vlookup_table[#All],5,FALSE)</f>
        <v>T2</v>
      </c>
      <c r="R287" s="14" t="str">
        <f>VLOOKUP(Todos!$A287,vlookup_table[#All],6,FALSE)</f>
        <v>F</v>
      </c>
      <c r="S287" s="14">
        <f>VLOOKUP(Todos!$A287,vlookup_table[#All],7,FALSE)</f>
        <v>16</v>
      </c>
      <c r="T287" s="14">
        <f>ROUND((9706-Todos!$P287)/100, 0)</f>
        <v>53</v>
      </c>
      <c r="U287" s="14" t="str" cm="1">
        <f t="array" ref="U287">_xlfn.IFS(
    ISNUMBER(SEARCH("C", Q287)), "Ciudad",
    ISNUMBER(SEARCH("T", Q287)), "Pueblo",
    ISNUMBER(SEARCH("R", Q287)), "Rural",
    ISNUMBER(SEARCH("S", Q287)), "Suburbano",
    ISNUMBER(SEARCH("U", Q287)), "Urbano"
)</f>
        <v>Pueblo</v>
      </c>
      <c r="V287" s="25" t="str" cm="1">
        <f t="array" ref="V287">_xlfn.LET(
    _xlpm.txt, _xlfn.TEXTJOIN("", TRUE, IF(ISNUMBER(--MID(Todos!$H287, _xlfn.SEQUENCE(LEN(Todos!$H287)), 1)), MID(Todos!$H287, _xlfn.SEQUENCE(LEN(Todos!$H287)), 1), "")),
    IF(ISNUMBER(--RIGHT(_xlpm.txt,1)), _xlpm.txt, LEFT(_xlpm.txt, LEN(_xlpm.txt)-1))
)</f>
        <v>14538</v>
      </c>
      <c r="W287" s="14" t="str">
        <f>UPPER(LEFT(Todos!$B287,2))</f>
        <v>SC</v>
      </c>
      <c r="X287" s="15" t="str" cm="1">
        <f t="array" ref="X287">+IF(Todos!$C287 = "",MODE.MATCH(Todos!$C$2:$C$4029),Todos!$C287)</f>
        <v>F</v>
      </c>
    </row>
    <row r="288" spans="1:24" x14ac:dyDescent="0.35">
      <c r="A288" s="6">
        <v>150660</v>
      </c>
      <c r="B288" s="7" t="s">
        <v>39</v>
      </c>
      <c r="C288" s="7" t="s">
        <v>17</v>
      </c>
      <c r="D288" s="7">
        <v>901</v>
      </c>
      <c r="E288" s="7">
        <v>327</v>
      </c>
      <c r="F288" s="7">
        <v>437</v>
      </c>
      <c r="G288" s="7">
        <v>1</v>
      </c>
      <c r="H288" s="7">
        <v>17854</v>
      </c>
      <c r="I288" s="7">
        <v>8</v>
      </c>
      <c r="J288" s="7">
        <v>61</v>
      </c>
      <c r="K288" s="7">
        <v>336</v>
      </c>
      <c r="L288" s="7">
        <v>411</v>
      </c>
      <c r="M288" s="7">
        <v>10.20588235</v>
      </c>
      <c r="N288" s="7">
        <f>VLOOKUP(Todos!$A288,vlookup_table[#All],2,FALSE)</f>
        <v>0</v>
      </c>
      <c r="O288" s="7" t="str">
        <f>VLOOKUP(Todos!$A288,vlookup_table[#All],3,FALSE)</f>
        <v>UT</v>
      </c>
      <c r="P288" s="7">
        <f>VLOOKUP(Todos!$A288,vlookup_table[#All],4,FALSE)</f>
        <v>4601</v>
      </c>
      <c r="Q288" s="9" t="str">
        <f>VLOOKUP(Todos!$A288,vlookup_table[#All],5,FALSE)</f>
        <v>U1</v>
      </c>
      <c r="R288" s="9" t="str">
        <f>VLOOKUP(Todos!$A288,vlookup_table[#All],6,FALSE)</f>
        <v>F</v>
      </c>
      <c r="S288" s="9">
        <f>VLOOKUP(Todos!$A288,vlookup_table[#All],7,FALSE)</f>
        <v>12</v>
      </c>
      <c r="T288" s="9">
        <f>ROUND((9706-Todos!$P288)/100, 0)</f>
        <v>51</v>
      </c>
      <c r="U288" s="9" t="str" cm="1">
        <f t="array" ref="U288">_xlfn.IFS(
    ISNUMBER(SEARCH("C", Q288)), "Ciudad",
    ISNUMBER(SEARCH("T", Q288)), "Pueblo",
    ISNUMBER(SEARCH("R", Q288)), "Rural",
    ISNUMBER(SEARCH("S", Q288)), "Suburbano",
    ISNUMBER(SEARCH("U", Q288)), "Urbano"
)</f>
        <v>Urbano</v>
      </c>
      <c r="V288" s="24" t="str" cm="1">
        <f t="array" ref="V288">_xlfn.LET(
    _xlpm.txt, _xlfn.TEXTJOIN("", TRUE, IF(ISNUMBER(--MID(Todos!$H288, _xlfn.SEQUENCE(LEN(Todos!$H288)), 1)), MID(Todos!$H288, _xlfn.SEQUENCE(LEN(Todos!$H288)), 1), "")),
    IF(ISNUMBER(--RIGHT(_xlpm.txt,1)), _xlpm.txt, LEFT(_xlpm.txt, LEN(_xlpm.txt)-1))
)</f>
        <v>17854</v>
      </c>
      <c r="W288" s="9" t="str">
        <f>UPPER(LEFT(Todos!$B288,2))</f>
        <v>UT</v>
      </c>
      <c r="X288" s="10" t="str" cm="1">
        <f t="array" ref="X288">+IF(Todos!$C288 = "",MODE.MATCH(Todos!$C$2:$C$4029),Todos!$C288)</f>
        <v>F</v>
      </c>
    </row>
    <row r="289" spans="1:24" x14ac:dyDescent="0.35">
      <c r="A289" s="11">
        <v>169700</v>
      </c>
      <c r="B289" s="12" t="s">
        <v>62</v>
      </c>
      <c r="C289" s="12" t="s">
        <v>14</v>
      </c>
      <c r="D289" s="12">
        <v>1676</v>
      </c>
      <c r="E289" s="12">
        <v>371</v>
      </c>
      <c r="F289" s="12">
        <v>372</v>
      </c>
      <c r="G289" s="12">
        <v>9</v>
      </c>
      <c r="H289" s="12">
        <v>13231</v>
      </c>
      <c r="I289" s="12">
        <v>6</v>
      </c>
      <c r="J289" s="12">
        <v>69</v>
      </c>
      <c r="K289" s="12">
        <v>336</v>
      </c>
      <c r="L289" s="12">
        <v>398</v>
      </c>
      <c r="M289" s="12">
        <v>5.5714285710000002</v>
      </c>
      <c r="N289" s="12">
        <f>VLOOKUP(Todos!$A289,vlookup_table[#All],2,FALSE)</f>
        <v>1</v>
      </c>
      <c r="O289" s="12" t="str">
        <f>VLOOKUP(Todos!$A289,vlookup_table[#All],3,FALSE)</f>
        <v>CA</v>
      </c>
      <c r="P289" s="12">
        <f>VLOOKUP(Todos!$A289,vlookup_table[#All],4,FALSE)</f>
        <v>0</v>
      </c>
      <c r="Q289" s="14" t="str">
        <f>VLOOKUP(Todos!$A289,vlookup_table[#All],5,FALSE)</f>
        <v>C2</v>
      </c>
      <c r="R289" s="14" t="str">
        <f>VLOOKUP(Todos!$A289,vlookup_table[#All],6,FALSE)</f>
        <v>M</v>
      </c>
      <c r="S289" s="14">
        <f>VLOOKUP(Todos!$A289,vlookup_table[#All],7,FALSE)</f>
        <v>25</v>
      </c>
      <c r="T289" s="14">
        <f>ROUND((9706-Todos!$P289)/100, 0)</f>
        <v>97</v>
      </c>
      <c r="U289" s="14" t="str" cm="1">
        <f t="array" ref="U289">_xlfn.IFS(
    ISNUMBER(SEARCH("C", Q289)), "Ciudad",
    ISNUMBER(SEARCH("T", Q289)), "Pueblo",
    ISNUMBER(SEARCH("R", Q289)), "Rural",
    ISNUMBER(SEARCH("S", Q289)), "Suburbano",
    ISNUMBER(SEARCH("U", Q289)), "Urbano"
)</f>
        <v>Ciudad</v>
      </c>
      <c r="V289" s="25" t="str" cm="1">
        <f t="array" ref="V289">_xlfn.LET(
    _xlpm.txt, _xlfn.TEXTJOIN("", TRUE, IF(ISNUMBER(--MID(Todos!$H289, _xlfn.SEQUENCE(LEN(Todos!$H289)), 1)), MID(Todos!$H289, _xlfn.SEQUENCE(LEN(Todos!$H289)), 1), "")),
    IF(ISNUMBER(--RIGHT(_xlpm.txt,1)), _xlpm.txt, LEFT(_xlpm.txt, LEN(_xlpm.txt)-1))
)</f>
        <v>13231</v>
      </c>
      <c r="W289" s="14" t="str">
        <f>UPPER(LEFT(Todos!$B289,2))</f>
        <v>CA</v>
      </c>
      <c r="X289" s="15" t="str" cm="1">
        <f t="array" ref="X289">+IF(Todos!$C289 = "",MODE.MATCH(Todos!$C$2:$C$4029),Todos!$C289)</f>
        <v>M</v>
      </c>
    </row>
    <row r="290" spans="1:24" x14ac:dyDescent="0.35">
      <c r="A290" s="6">
        <v>63542</v>
      </c>
      <c r="B290" s="7" t="s">
        <v>34</v>
      </c>
      <c r="C290" s="7" t="s">
        <v>17</v>
      </c>
      <c r="D290" s="7">
        <v>445</v>
      </c>
      <c r="E290" s="7">
        <v>332</v>
      </c>
      <c r="F290" s="7">
        <v>423</v>
      </c>
      <c r="G290" s="7">
        <v>0</v>
      </c>
      <c r="H290" s="7">
        <v>13662</v>
      </c>
      <c r="I290" s="7">
        <v>0</v>
      </c>
      <c r="J290" s="7">
        <v>78</v>
      </c>
      <c r="K290" s="7">
        <v>398</v>
      </c>
      <c r="L290" s="7">
        <v>370</v>
      </c>
      <c r="M290" s="7">
        <v>14.55555556</v>
      </c>
      <c r="N290" s="7">
        <f>VLOOKUP(Todos!$A290,vlookup_table[#All],2,FALSE)</f>
        <v>0</v>
      </c>
      <c r="O290" s="7" t="str">
        <f>VLOOKUP(Todos!$A290,vlookup_table[#All],3,FALSE)</f>
        <v>IN</v>
      </c>
      <c r="P290" s="7">
        <f>VLOOKUP(Todos!$A290,vlookup_table[#All],4,FALSE)</f>
        <v>4801</v>
      </c>
      <c r="Q290" s="9" t="str">
        <f>VLOOKUP(Todos!$A290,vlookup_table[#All],5,FALSE)</f>
        <v>T2</v>
      </c>
      <c r="R290" s="9" t="str">
        <f>VLOOKUP(Todos!$A290,vlookup_table[#All],6,FALSE)</f>
        <v>F</v>
      </c>
      <c r="S290" s="9">
        <f>VLOOKUP(Todos!$A290,vlookup_table[#All],7,FALSE)</f>
        <v>26</v>
      </c>
      <c r="T290" s="9">
        <f>ROUND((9706-Todos!$P290)/100, 0)</f>
        <v>49</v>
      </c>
      <c r="U290" s="9" t="str" cm="1">
        <f t="array" ref="U290">_xlfn.IFS(
    ISNUMBER(SEARCH("C", Q290)), "Ciudad",
    ISNUMBER(SEARCH("T", Q290)), "Pueblo",
    ISNUMBER(SEARCH("R", Q290)), "Rural",
    ISNUMBER(SEARCH("S", Q290)), "Suburbano",
    ISNUMBER(SEARCH("U", Q290)), "Urbano"
)</f>
        <v>Pueblo</v>
      </c>
      <c r="V290" s="24" t="str" cm="1">
        <f t="array" ref="V290">_xlfn.LET(
    _xlpm.txt, _xlfn.TEXTJOIN("", TRUE, IF(ISNUMBER(--MID(Todos!$H290, _xlfn.SEQUENCE(LEN(Todos!$H290)), 1)), MID(Todos!$H290, _xlfn.SEQUENCE(LEN(Todos!$H290)), 1), "")),
    IF(ISNUMBER(--RIGHT(_xlpm.txt,1)), _xlpm.txt, LEFT(_xlpm.txt, LEN(_xlpm.txt)-1))
)</f>
        <v>13662</v>
      </c>
      <c r="W290" s="9" t="str">
        <f>UPPER(LEFT(Todos!$B290,2))</f>
        <v>IN</v>
      </c>
      <c r="X290" s="10" t="str" cm="1">
        <f t="array" ref="X290">+IF(Todos!$C290 = "",MODE.MATCH(Todos!$C$2:$C$4029),Todos!$C290)</f>
        <v>F</v>
      </c>
    </row>
    <row r="291" spans="1:24" x14ac:dyDescent="0.35">
      <c r="A291" s="11">
        <v>125164</v>
      </c>
      <c r="B291" s="12" t="s">
        <v>21</v>
      </c>
      <c r="C291" s="12" t="s">
        <v>17</v>
      </c>
      <c r="D291" s="12">
        <v>588</v>
      </c>
      <c r="E291" s="12">
        <v>316</v>
      </c>
      <c r="F291" s="12">
        <v>381</v>
      </c>
      <c r="G291" s="12">
        <v>0</v>
      </c>
      <c r="H291" s="12">
        <v>14293</v>
      </c>
      <c r="I291" s="12">
        <v>5</v>
      </c>
      <c r="J291" s="12">
        <v>85</v>
      </c>
      <c r="K291" s="12">
        <v>383</v>
      </c>
      <c r="L291" s="12">
        <v>344</v>
      </c>
      <c r="M291" s="12">
        <v>22.6</v>
      </c>
      <c r="N291" s="12">
        <f>VLOOKUP(Todos!$A291,vlookup_table[#All],2,FALSE)</f>
        <v>2</v>
      </c>
      <c r="O291" s="12" t="str">
        <f>VLOOKUP(Todos!$A291,vlookup_table[#All],3,FALSE)</f>
        <v>TX</v>
      </c>
      <c r="P291" s="12">
        <f>VLOOKUP(Todos!$A291,vlookup_table[#All],4,FALSE)</f>
        <v>1601</v>
      </c>
      <c r="Q291" s="14" t="str">
        <f>VLOOKUP(Todos!$A291,vlookup_table[#All],5,FALSE)</f>
        <v>S2</v>
      </c>
      <c r="R291" s="14" t="str">
        <f>VLOOKUP(Todos!$A291,vlookup_table[#All],6,FALSE)</f>
        <v>F</v>
      </c>
      <c r="S291" s="14">
        <f>VLOOKUP(Todos!$A291,vlookup_table[#All],7,FALSE)</f>
        <v>50</v>
      </c>
      <c r="T291" s="14">
        <f>ROUND((9706-Todos!$P291)/100, 0)</f>
        <v>81</v>
      </c>
      <c r="U291" s="14" t="str" cm="1">
        <f t="array" ref="U291">_xlfn.IFS(
    ISNUMBER(SEARCH("C", Q291)), "Ciudad",
    ISNUMBER(SEARCH("T", Q291)), "Pueblo",
    ISNUMBER(SEARCH("R", Q291)), "Rural",
    ISNUMBER(SEARCH("S", Q291)), "Suburbano",
    ISNUMBER(SEARCH("U", Q291)), "Urbano"
)</f>
        <v>Suburbano</v>
      </c>
      <c r="V291" s="25" t="str" cm="1">
        <f t="array" ref="V291">_xlfn.LET(
    _xlpm.txt, _xlfn.TEXTJOIN("", TRUE, IF(ISNUMBER(--MID(Todos!$H291, _xlfn.SEQUENCE(LEN(Todos!$H291)), 1)), MID(Todos!$H291, _xlfn.SEQUENCE(LEN(Todos!$H291)), 1), "")),
    IF(ISNUMBER(--RIGHT(_xlpm.txt,1)), _xlpm.txt, LEFT(_xlpm.txt, LEN(_xlpm.txt)-1))
)</f>
        <v>14293</v>
      </c>
      <c r="W291" s="14" t="str">
        <f>UPPER(LEFT(Todos!$B291,2))</f>
        <v>TX</v>
      </c>
      <c r="X291" s="15" t="str" cm="1">
        <f t="array" ref="X291">+IF(Todos!$C291 = "",MODE.MATCH(Todos!$C$2:$C$4029),Todos!$C291)</f>
        <v>F</v>
      </c>
    </row>
    <row r="292" spans="1:24" x14ac:dyDescent="0.35">
      <c r="A292" s="6">
        <v>65634</v>
      </c>
      <c r="B292" s="7" t="s">
        <v>30</v>
      </c>
      <c r="C292" s="7" t="s">
        <v>17</v>
      </c>
      <c r="D292" s="7">
        <v>413</v>
      </c>
      <c r="E292" s="7">
        <v>95</v>
      </c>
      <c r="F292" s="7">
        <v>231</v>
      </c>
      <c r="G292" s="7">
        <v>0</v>
      </c>
      <c r="H292" s="7">
        <v>9020</v>
      </c>
      <c r="I292" s="7">
        <v>12</v>
      </c>
      <c r="J292" s="7">
        <v>46</v>
      </c>
      <c r="K292" s="7">
        <v>171</v>
      </c>
      <c r="L292" s="7">
        <v>123</v>
      </c>
      <c r="M292" s="7">
        <v>10.16666667</v>
      </c>
      <c r="N292" s="7">
        <f>VLOOKUP(Todos!$A292,vlookup_table[#All],2,FALSE)</f>
        <v>0</v>
      </c>
      <c r="O292" s="7" t="str">
        <f>VLOOKUP(Todos!$A292,vlookup_table[#All],3,FALSE)</f>
        <v>MI</v>
      </c>
      <c r="P292" s="7">
        <f>VLOOKUP(Todos!$A292,vlookup_table[#All],4,FALSE)</f>
        <v>801</v>
      </c>
      <c r="Q292" s="9" t="str">
        <f>VLOOKUP(Todos!$A292,vlookup_table[#All],5,FALSE)</f>
        <v>C3</v>
      </c>
      <c r="R292" s="9" t="str">
        <f>VLOOKUP(Todos!$A292,vlookup_table[#All],6,FALSE)</f>
        <v>F</v>
      </c>
      <c r="S292" s="9">
        <f>VLOOKUP(Todos!$A292,vlookup_table[#All],7,FALSE)</f>
        <v>12</v>
      </c>
      <c r="T292" s="9">
        <f>ROUND((9706-Todos!$P292)/100, 0)</f>
        <v>89</v>
      </c>
      <c r="U292" s="9" t="str" cm="1">
        <f t="array" ref="U292">_xlfn.IFS(
    ISNUMBER(SEARCH("C", Q292)), "Ciudad",
    ISNUMBER(SEARCH("T", Q292)), "Pueblo",
    ISNUMBER(SEARCH("R", Q292)), "Rural",
    ISNUMBER(SEARCH("S", Q292)), "Suburbano",
    ISNUMBER(SEARCH("U", Q292)), "Urbano"
)</f>
        <v>Ciudad</v>
      </c>
      <c r="V292" s="24" t="str" cm="1">
        <f t="array" ref="V292">_xlfn.LET(
    _xlpm.txt, _xlfn.TEXTJOIN("", TRUE, IF(ISNUMBER(--MID(Todos!$H292, _xlfn.SEQUENCE(LEN(Todos!$H292)), 1)), MID(Todos!$H292, _xlfn.SEQUENCE(LEN(Todos!$H292)), 1), "")),
    IF(ISNUMBER(--RIGHT(_xlpm.txt,1)), _xlpm.txt, LEFT(_xlpm.txt, LEN(_xlpm.txt)-1))
)</f>
        <v>9020</v>
      </c>
      <c r="W292" s="9" t="str">
        <f>UPPER(LEFT(Todos!$B292,2))</f>
        <v>MI</v>
      </c>
      <c r="X292" s="10" t="str" cm="1">
        <f t="array" ref="X292">+IF(Todos!$C292 = "",MODE.MATCH(Todos!$C$2:$C$4029),Todos!$C292)</f>
        <v>F</v>
      </c>
    </row>
    <row r="293" spans="1:24" x14ac:dyDescent="0.35">
      <c r="A293" s="11">
        <v>59285</v>
      </c>
      <c r="B293" s="12" t="s">
        <v>34</v>
      </c>
      <c r="C293" s="12" t="s">
        <v>17</v>
      </c>
      <c r="D293" s="12">
        <v>522</v>
      </c>
      <c r="E293" s="12">
        <v>225</v>
      </c>
      <c r="F293" s="12">
        <v>403</v>
      </c>
      <c r="G293" s="12">
        <v>0</v>
      </c>
      <c r="H293" s="12">
        <v>13669</v>
      </c>
      <c r="I293" s="12">
        <v>1</v>
      </c>
      <c r="J293" s="12">
        <v>84</v>
      </c>
      <c r="K293" s="12">
        <v>349</v>
      </c>
      <c r="L293" s="12">
        <v>326</v>
      </c>
      <c r="M293" s="12">
        <v>12</v>
      </c>
      <c r="N293" s="12">
        <f>VLOOKUP(Todos!$A293,vlookup_table[#All],2,FALSE)</f>
        <v>2</v>
      </c>
      <c r="O293" s="12" t="str">
        <f>VLOOKUP(Todos!$A293,vlookup_table[#All],3,FALSE)</f>
        <v>IN</v>
      </c>
      <c r="P293" s="12">
        <f>VLOOKUP(Todos!$A293,vlookup_table[#All],4,FALSE)</f>
        <v>5101</v>
      </c>
      <c r="Q293" s="14" t="str">
        <f>VLOOKUP(Todos!$A293,vlookup_table[#All],5,FALSE)</f>
        <v>T3</v>
      </c>
      <c r="R293" s="14" t="str">
        <f>VLOOKUP(Todos!$A293,vlookup_table[#All],6,FALSE)</f>
        <v>F</v>
      </c>
      <c r="S293" s="14">
        <f>VLOOKUP(Todos!$A293,vlookup_table[#All],7,FALSE)</f>
        <v>10</v>
      </c>
      <c r="T293" s="14">
        <f>ROUND((9706-Todos!$P293)/100, 0)</f>
        <v>46</v>
      </c>
      <c r="U293" s="14" t="str" cm="1">
        <f t="array" ref="U293">_xlfn.IFS(
    ISNUMBER(SEARCH("C", Q293)), "Ciudad",
    ISNUMBER(SEARCH("T", Q293)), "Pueblo",
    ISNUMBER(SEARCH("R", Q293)), "Rural",
    ISNUMBER(SEARCH("S", Q293)), "Suburbano",
    ISNUMBER(SEARCH("U", Q293)), "Urbano"
)</f>
        <v>Pueblo</v>
      </c>
      <c r="V293" s="25" t="str" cm="1">
        <f t="array" ref="V293">_xlfn.LET(
    _xlpm.txt, _xlfn.TEXTJOIN("", TRUE, IF(ISNUMBER(--MID(Todos!$H293, _xlfn.SEQUENCE(LEN(Todos!$H293)), 1)), MID(Todos!$H293, _xlfn.SEQUENCE(LEN(Todos!$H293)), 1), "")),
    IF(ISNUMBER(--RIGHT(_xlpm.txt,1)), _xlpm.txt, LEFT(_xlpm.txt, LEN(_xlpm.txt)-1))
)</f>
        <v>13669</v>
      </c>
      <c r="W293" s="14" t="str">
        <f>UPPER(LEFT(Todos!$B293,2))</f>
        <v>IN</v>
      </c>
      <c r="X293" s="15" t="str" cm="1">
        <f t="array" ref="X293">+IF(Todos!$C293 = "",MODE.MATCH(Todos!$C$2:$C$4029),Todos!$C293)</f>
        <v>F</v>
      </c>
    </row>
    <row r="294" spans="1:24" x14ac:dyDescent="0.35">
      <c r="A294" s="6">
        <v>78802</v>
      </c>
      <c r="B294" s="7" t="s">
        <v>36</v>
      </c>
      <c r="C294" s="7" t="s">
        <v>45</v>
      </c>
      <c r="D294" s="7">
        <v>667</v>
      </c>
      <c r="E294" s="7">
        <v>293</v>
      </c>
      <c r="F294" s="7">
        <v>422</v>
      </c>
      <c r="G294" s="7">
        <v>0</v>
      </c>
      <c r="H294" s="7">
        <v>17527</v>
      </c>
      <c r="I294" s="7">
        <v>5</v>
      </c>
      <c r="J294" s="7">
        <v>68</v>
      </c>
      <c r="K294" s="7">
        <v>385</v>
      </c>
      <c r="L294" s="7">
        <v>334</v>
      </c>
      <c r="M294" s="7">
        <v>15</v>
      </c>
      <c r="N294" s="7">
        <f>VLOOKUP(Todos!$A294,vlookup_table[#All],2,FALSE)</f>
        <v>1002</v>
      </c>
      <c r="O294" s="7" t="str">
        <f>VLOOKUP(Todos!$A294,vlookup_table[#All],3,FALSE)</f>
        <v>WI</v>
      </c>
      <c r="P294" s="7">
        <f>VLOOKUP(Todos!$A294,vlookup_table[#All],4,FALSE)</f>
        <v>1301</v>
      </c>
      <c r="Q294" s="9" t="str">
        <f>VLOOKUP(Todos!$A294,vlookup_table[#All],5,FALSE)</f>
        <v>S2</v>
      </c>
      <c r="R294" s="9" t="str">
        <f>VLOOKUP(Todos!$A294,vlookup_table[#All],6,FALSE)</f>
        <v>J</v>
      </c>
      <c r="S294" s="9">
        <f>VLOOKUP(Todos!$A294,vlookup_table[#All],7,FALSE)</f>
        <v>15</v>
      </c>
      <c r="T294" s="9">
        <f>ROUND((9706-Todos!$P294)/100, 0)</f>
        <v>84</v>
      </c>
      <c r="U294" s="9" t="str" cm="1">
        <f t="array" ref="U294">_xlfn.IFS(
    ISNUMBER(SEARCH("C", Q294)), "Ciudad",
    ISNUMBER(SEARCH("T", Q294)), "Pueblo",
    ISNUMBER(SEARCH("R", Q294)), "Rural",
    ISNUMBER(SEARCH("S", Q294)), "Suburbano",
    ISNUMBER(SEARCH("U", Q294)), "Urbano"
)</f>
        <v>Suburbano</v>
      </c>
      <c r="V294" s="24" t="str" cm="1">
        <f t="array" ref="V294">_xlfn.LET(
    _xlpm.txt, _xlfn.TEXTJOIN("", TRUE, IF(ISNUMBER(--MID(Todos!$H294, _xlfn.SEQUENCE(LEN(Todos!$H294)), 1)), MID(Todos!$H294, _xlfn.SEQUENCE(LEN(Todos!$H294)), 1), "")),
    IF(ISNUMBER(--RIGHT(_xlpm.txt,1)), _xlpm.txt, LEFT(_xlpm.txt, LEN(_xlpm.txt)-1))
)</f>
        <v>17527</v>
      </c>
      <c r="W294" s="9" t="str">
        <f>UPPER(LEFT(Todos!$B294,2))</f>
        <v>WI</v>
      </c>
      <c r="X294" s="10" t="str" cm="1">
        <f t="array" ref="X294">+IF(Todos!$C294 = "",MODE.MATCH(Todos!$C$2:$C$4029),Todos!$C294)</f>
        <v>J</v>
      </c>
    </row>
    <row r="295" spans="1:24" x14ac:dyDescent="0.35">
      <c r="A295" s="11">
        <v>186460</v>
      </c>
      <c r="B295" s="12" t="s">
        <v>36</v>
      </c>
      <c r="C295" s="12" t="s">
        <v>17</v>
      </c>
      <c r="D295" s="12">
        <v>303</v>
      </c>
      <c r="E295" s="12">
        <v>175</v>
      </c>
      <c r="F295" s="12">
        <v>253</v>
      </c>
      <c r="G295" s="12">
        <v>0</v>
      </c>
      <c r="H295" s="12">
        <v>7115</v>
      </c>
      <c r="I295" s="12">
        <v>1</v>
      </c>
      <c r="J295" s="12">
        <v>76</v>
      </c>
      <c r="K295" s="12">
        <v>217</v>
      </c>
      <c r="L295" s="12">
        <v>219</v>
      </c>
      <c r="M295" s="12">
        <v>10.375</v>
      </c>
      <c r="N295" s="12">
        <f>VLOOKUP(Todos!$A295,vlookup_table[#All],2,FALSE)</f>
        <v>2</v>
      </c>
      <c r="O295" s="12" t="str">
        <f>VLOOKUP(Todos!$A295,vlookup_table[#All],3,FALSE)</f>
        <v>WI</v>
      </c>
      <c r="P295" s="12">
        <f>VLOOKUP(Todos!$A295,vlookup_table[#All],4,FALSE)</f>
        <v>0</v>
      </c>
      <c r="Q295" s="14" t="str">
        <f>VLOOKUP(Todos!$A295,vlookup_table[#All],5,FALSE)</f>
        <v>R3</v>
      </c>
      <c r="R295" s="14" t="str">
        <f>VLOOKUP(Todos!$A295,vlookup_table[#All],6,FALSE)</f>
        <v>F</v>
      </c>
      <c r="S295" s="14">
        <f>VLOOKUP(Todos!$A295,vlookup_table[#All],7,FALSE)</f>
        <v>20</v>
      </c>
      <c r="T295" s="14">
        <f>ROUND((9706-Todos!$P295)/100, 0)</f>
        <v>97</v>
      </c>
      <c r="U295" s="14" t="str" cm="1">
        <f t="array" ref="U295">_xlfn.IFS(
    ISNUMBER(SEARCH("C", Q295)), "Ciudad",
    ISNUMBER(SEARCH("T", Q295)), "Pueblo",
    ISNUMBER(SEARCH("R", Q295)), "Rural",
    ISNUMBER(SEARCH("S", Q295)), "Suburbano",
    ISNUMBER(SEARCH("U", Q295)), "Urbano"
)</f>
        <v>Rural</v>
      </c>
      <c r="V295" s="25" t="str" cm="1">
        <f t="array" ref="V295">_xlfn.LET(
    _xlpm.txt, _xlfn.TEXTJOIN("", TRUE, IF(ISNUMBER(--MID(Todos!$H295, _xlfn.SEQUENCE(LEN(Todos!$H295)), 1)), MID(Todos!$H295, _xlfn.SEQUENCE(LEN(Todos!$H295)), 1), "")),
    IF(ISNUMBER(--RIGHT(_xlpm.txt,1)), _xlpm.txt, LEFT(_xlpm.txt, LEN(_xlpm.txt)-1))
)</f>
        <v>7115</v>
      </c>
      <c r="W295" s="14" t="str">
        <f>UPPER(LEFT(Todos!$B295,2))</f>
        <v>WI</v>
      </c>
      <c r="X295" s="15" t="str" cm="1">
        <f t="array" ref="X295">+IF(Todos!$C295 = "",MODE.MATCH(Todos!$C$2:$C$4029),Todos!$C295)</f>
        <v>F</v>
      </c>
    </row>
    <row r="296" spans="1:24" x14ac:dyDescent="0.35">
      <c r="A296" s="6">
        <v>114579</v>
      </c>
      <c r="B296" s="7" t="s">
        <v>32</v>
      </c>
      <c r="C296" s="7" t="s">
        <v>14</v>
      </c>
      <c r="D296" s="7">
        <v>633</v>
      </c>
      <c r="E296" s="7">
        <v>399</v>
      </c>
      <c r="F296" s="7">
        <v>517</v>
      </c>
      <c r="G296" s="7">
        <v>0</v>
      </c>
      <c r="H296" s="7">
        <v>17637</v>
      </c>
      <c r="I296" s="7">
        <v>0</v>
      </c>
      <c r="J296" s="7">
        <v>63</v>
      </c>
      <c r="K296" s="7">
        <v>442</v>
      </c>
      <c r="L296" s="7">
        <v>439</v>
      </c>
      <c r="M296" s="7">
        <v>13.16666667</v>
      </c>
      <c r="N296" s="7">
        <f>VLOOKUP(Todos!$A296,vlookup_table[#All],2,FALSE)</f>
        <v>1</v>
      </c>
      <c r="O296" s="7" t="str">
        <f>VLOOKUP(Todos!$A296,vlookup_table[#All],3,FALSE)</f>
        <v>OK</v>
      </c>
      <c r="P296" s="7">
        <f>VLOOKUP(Todos!$A296,vlookup_table[#All],4,FALSE)</f>
        <v>2112</v>
      </c>
      <c r="Q296" s="9" t="str">
        <f>VLOOKUP(Todos!$A296,vlookup_table[#All],5,FALSE)</f>
        <v>C1</v>
      </c>
      <c r="R296" s="9" t="str">
        <f>VLOOKUP(Todos!$A296,vlookup_table[#All],6,FALSE)</f>
        <v>M</v>
      </c>
      <c r="S296" s="9">
        <f>VLOOKUP(Todos!$A296,vlookup_table[#All],7,FALSE)</f>
        <v>10</v>
      </c>
      <c r="T296" s="9">
        <f>ROUND((9706-Todos!$P296)/100, 0)</f>
        <v>76</v>
      </c>
      <c r="U296" s="9" t="str" cm="1">
        <f t="array" ref="U296">_xlfn.IFS(
    ISNUMBER(SEARCH("C", Q296)), "Ciudad",
    ISNUMBER(SEARCH("T", Q296)), "Pueblo",
    ISNUMBER(SEARCH("R", Q296)), "Rural",
    ISNUMBER(SEARCH("S", Q296)), "Suburbano",
    ISNUMBER(SEARCH("U", Q296)), "Urbano"
)</f>
        <v>Ciudad</v>
      </c>
      <c r="V296" s="24" t="str" cm="1">
        <f t="array" ref="V296">_xlfn.LET(
    _xlpm.txt, _xlfn.TEXTJOIN("", TRUE, IF(ISNUMBER(--MID(Todos!$H296, _xlfn.SEQUENCE(LEN(Todos!$H296)), 1)), MID(Todos!$H296, _xlfn.SEQUENCE(LEN(Todos!$H296)), 1), "")),
    IF(ISNUMBER(--RIGHT(_xlpm.txt,1)), _xlpm.txt, LEFT(_xlpm.txt, LEN(_xlpm.txt)-1))
)</f>
        <v>17637</v>
      </c>
      <c r="W296" s="9" t="str">
        <f>UPPER(LEFT(Todos!$B296,2))</f>
        <v>OK</v>
      </c>
      <c r="X296" s="10" t="str" cm="1">
        <f t="array" ref="X296">+IF(Todos!$C296 = "",MODE.MATCH(Todos!$C$2:$C$4029),Todos!$C296)</f>
        <v>M</v>
      </c>
    </row>
    <row r="297" spans="1:24" x14ac:dyDescent="0.35">
      <c r="A297" s="11">
        <v>23184</v>
      </c>
      <c r="B297" s="12" t="s">
        <v>47</v>
      </c>
      <c r="C297" s="12" t="s">
        <v>17</v>
      </c>
      <c r="D297" s="12">
        <v>391</v>
      </c>
      <c r="E297" s="12">
        <v>214</v>
      </c>
      <c r="F297" s="12">
        <v>269</v>
      </c>
      <c r="G297" s="12">
        <v>0</v>
      </c>
      <c r="H297" s="12">
        <v>9853</v>
      </c>
      <c r="I297" s="12">
        <v>0</v>
      </c>
      <c r="J297" s="12">
        <v>77</v>
      </c>
      <c r="K297" s="12">
        <v>243</v>
      </c>
      <c r="L297" s="12">
        <v>242</v>
      </c>
      <c r="M297" s="12">
        <v>14</v>
      </c>
      <c r="N297" s="12">
        <f>VLOOKUP(Todos!$A297,vlookup_table[#All],2,FALSE)</f>
        <v>0</v>
      </c>
      <c r="O297" s="12" t="str">
        <f>VLOOKUP(Todos!$A297,vlookup_table[#All],3,FALSE)</f>
        <v>SC</v>
      </c>
      <c r="P297" s="12">
        <f>VLOOKUP(Todos!$A297,vlookup_table[#All],4,FALSE)</f>
        <v>0</v>
      </c>
      <c r="Q297" s="14" t="str">
        <f>VLOOKUP(Todos!$A297,vlookup_table[#All],5,FALSE)</f>
        <v>C3</v>
      </c>
      <c r="R297" s="14" t="str">
        <f>VLOOKUP(Todos!$A297,vlookup_table[#All],6,FALSE)</f>
        <v>F</v>
      </c>
      <c r="S297" s="14">
        <f>VLOOKUP(Todos!$A297,vlookup_table[#All],7,FALSE)</f>
        <v>10</v>
      </c>
      <c r="T297" s="14">
        <f>ROUND((9706-Todos!$P297)/100, 0)</f>
        <v>97</v>
      </c>
      <c r="U297" s="14" t="str" cm="1">
        <f t="array" ref="U297">_xlfn.IFS(
    ISNUMBER(SEARCH("C", Q297)), "Ciudad",
    ISNUMBER(SEARCH("T", Q297)), "Pueblo",
    ISNUMBER(SEARCH("R", Q297)), "Rural",
    ISNUMBER(SEARCH("S", Q297)), "Suburbano",
    ISNUMBER(SEARCH("U", Q297)), "Urbano"
)</f>
        <v>Ciudad</v>
      </c>
      <c r="V297" s="25" t="str" cm="1">
        <f t="array" ref="V297">_xlfn.LET(
    _xlpm.txt, _xlfn.TEXTJOIN("", TRUE, IF(ISNUMBER(--MID(Todos!$H297, _xlfn.SEQUENCE(LEN(Todos!$H297)), 1)), MID(Todos!$H297, _xlfn.SEQUENCE(LEN(Todos!$H297)), 1), "")),
    IF(ISNUMBER(--RIGHT(_xlpm.txt,1)), _xlpm.txt, LEFT(_xlpm.txt, LEN(_xlpm.txt)-1))
)</f>
        <v>9853</v>
      </c>
      <c r="W297" s="14" t="str">
        <f>UPPER(LEFT(Todos!$B297,2))</f>
        <v>SC</v>
      </c>
      <c r="X297" s="15" t="str" cm="1">
        <f t="array" ref="X297">+IF(Todos!$C297 = "",MODE.MATCH(Todos!$C$2:$C$4029),Todos!$C297)</f>
        <v>F</v>
      </c>
    </row>
    <row r="298" spans="1:24" x14ac:dyDescent="0.35">
      <c r="A298" s="6">
        <v>125289</v>
      </c>
      <c r="B298" s="7" t="s">
        <v>21</v>
      </c>
      <c r="C298" s="7" t="s">
        <v>17</v>
      </c>
      <c r="D298" s="7">
        <v>707</v>
      </c>
      <c r="E298" s="7">
        <v>246</v>
      </c>
      <c r="F298" s="7">
        <v>327</v>
      </c>
      <c r="G298" s="7">
        <v>0</v>
      </c>
      <c r="H298" s="7">
        <v>15322</v>
      </c>
      <c r="I298" s="7">
        <v>13</v>
      </c>
      <c r="J298" s="7">
        <v>63</v>
      </c>
      <c r="K298" s="7">
        <v>283</v>
      </c>
      <c r="L298" s="7">
        <v>291</v>
      </c>
      <c r="M298" s="7">
        <v>5.25</v>
      </c>
      <c r="N298" s="7">
        <f>VLOOKUP(Todos!$A298,vlookup_table[#All],2,FALSE)</f>
        <v>0</v>
      </c>
      <c r="O298" s="7" t="str">
        <f>VLOOKUP(Todos!$A298,vlookup_table[#All],3,FALSE)</f>
        <v>TX</v>
      </c>
      <c r="P298" s="7">
        <f>VLOOKUP(Todos!$A298,vlookup_table[#All],4,FALSE)</f>
        <v>1802</v>
      </c>
      <c r="Q298" s="9" t="str">
        <f>VLOOKUP(Todos!$A298,vlookup_table[#All],5,FALSE)</f>
        <v>S2</v>
      </c>
      <c r="R298" s="9" t="str">
        <f>VLOOKUP(Todos!$A298,vlookup_table[#All],6,FALSE)</f>
        <v>F</v>
      </c>
      <c r="S298" s="9">
        <f>VLOOKUP(Todos!$A298,vlookup_table[#All],7,FALSE)</f>
        <v>7</v>
      </c>
      <c r="T298" s="9">
        <f>ROUND((9706-Todos!$P298)/100, 0)</f>
        <v>79</v>
      </c>
      <c r="U298" s="9" t="str" cm="1">
        <f t="array" ref="U298">_xlfn.IFS(
    ISNUMBER(SEARCH("C", Q298)), "Ciudad",
    ISNUMBER(SEARCH("T", Q298)), "Pueblo",
    ISNUMBER(SEARCH("R", Q298)), "Rural",
    ISNUMBER(SEARCH("S", Q298)), "Suburbano",
    ISNUMBER(SEARCH("U", Q298)), "Urbano"
)</f>
        <v>Suburbano</v>
      </c>
      <c r="V298" s="24" t="str" cm="1">
        <f t="array" ref="V298">_xlfn.LET(
    _xlpm.txt, _xlfn.TEXTJOIN("", TRUE, IF(ISNUMBER(--MID(Todos!$H298, _xlfn.SEQUENCE(LEN(Todos!$H298)), 1)), MID(Todos!$H298, _xlfn.SEQUENCE(LEN(Todos!$H298)), 1), "")),
    IF(ISNUMBER(--RIGHT(_xlpm.txt,1)), _xlpm.txt, LEFT(_xlpm.txt, LEN(_xlpm.txt)-1))
)</f>
        <v>15322</v>
      </c>
      <c r="W298" s="9" t="str">
        <f>UPPER(LEFT(Todos!$B298,2))</f>
        <v>TX</v>
      </c>
      <c r="X298" s="10" t="str" cm="1">
        <f t="array" ref="X298">+IF(Todos!$C298 = "",MODE.MATCH(Todos!$C$2:$C$4029),Todos!$C298)</f>
        <v>F</v>
      </c>
    </row>
    <row r="299" spans="1:24" x14ac:dyDescent="0.35">
      <c r="A299" s="11">
        <v>10502</v>
      </c>
      <c r="B299" s="12" t="s">
        <v>30</v>
      </c>
      <c r="C299" s="12" t="s">
        <v>14</v>
      </c>
      <c r="D299" s="12">
        <v>1179</v>
      </c>
      <c r="E299" s="12">
        <v>464</v>
      </c>
      <c r="F299" s="12">
        <v>501</v>
      </c>
      <c r="G299" s="12">
        <v>2</v>
      </c>
      <c r="H299" s="12">
        <v>15910</v>
      </c>
      <c r="I299" s="12">
        <v>2</v>
      </c>
      <c r="J299" s="12">
        <v>82</v>
      </c>
      <c r="K299" s="12">
        <v>496</v>
      </c>
      <c r="L299" s="12">
        <v>462</v>
      </c>
      <c r="M299" s="12">
        <v>13.46666667</v>
      </c>
      <c r="N299" s="12">
        <f>VLOOKUP(Todos!$A299,vlookup_table[#All],2,FALSE)</f>
        <v>0</v>
      </c>
      <c r="O299" s="12" t="str">
        <f>VLOOKUP(Todos!$A299,vlookup_table[#All],3,FALSE)</f>
        <v>MI</v>
      </c>
      <c r="P299" s="12">
        <f>VLOOKUP(Todos!$A299,vlookup_table[#All],4,FALSE)</f>
        <v>0</v>
      </c>
      <c r="Q299" s="14" t="str">
        <f>VLOOKUP(Todos!$A299,vlookup_table[#All],5,FALSE)</f>
        <v>T2</v>
      </c>
      <c r="R299" s="14" t="str">
        <f>VLOOKUP(Todos!$A299,vlookup_table[#All],6,FALSE)</f>
        <v>M</v>
      </c>
      <c r="S299" s="14">
        <f>VLOOKUP(Todos!$A299,vlookup_table[#All],7,FALSE)</f>
        <v>15</v>
      </c>
      <c r="T299" s="14">
        <f>ROUND((9706-Todos!$P299)/100, 0)</f>
        <v>97</v>
      </c>
      <c r="U299" s="14" t="str" cm="1">
        <f t="array" ref="U299">_xlfn.IFS(
    ISNUMBER(SEARCH("C", Q299)), "Ciudad",
    ISNUMBER(SEARCH("T", Q299)), "Pueblo",
    ISNUMBER(SEARCH("R", Q299)), "Rural",
    ISNUMBER(SEARCH("S", Q299)), "Suburbano",
    ISNUMBER(SEARCH("U", Q299)), "Urbano"
)</f>
        <v>Pueblo</v>
      </c>
      <c r="V299" s="25" t="str" cm="1">
        <f t="array" ref="V299">_xlfn.LET(
    _xlpm.txt, _xlfn.TEXTJOIN("", TRUE, IF(ISNUMBER(--MID(Todos!$H299, _xlfn.SEQUENCE(LEN(Todos!$H299)), 1)), MID(Todos!$H299, _xlfn.SEQUENCE(LEN(Todos!$H299)), 1), "")),
    IF(ISNUMBER(--RIGHT(_xlpm.txt,1)), _xlpm.txt, LEFT(_xlpm.txt, LEN(_xlpm.txt)-1))
)</f>
        <v>15910</v>
      </c>
      <c r="W299" s="14" t="str">
        <f>UPPER(LEFT(Todos!$B299,2))</f>
        <v>MI</v>
      </c>
      <c r="X299" s="15" t="str" cm="1">
        <f t="array" ref="X299">+IF(Todos!$C299 = "",MODE.MATCH(Todos!$C$2:$C$4029),Todos!$C299)</f>
        <v>M</v>
      </c>
    </row>
    <row r="300" spans="1:24" x14ac:dyDescent="0.35">
      <c r="A300" s="6">
        <v>46844</v>
      </c>
      <c r="B300" s="7" t="s">
        <v>44</v>
      </c>
      <c r="C300" s="7" t="s">
        <v>27</v>
      </c>
      <c r="D300" s="7">
        <v>453</v>
      </c>
      <c r="E300" s="7">
        <v>219</v>
      </c>
      <c r="F300" s="7">
        <v>299</v>
      </c>
      <c r="G300" s="7">
        <v>0</v>
      </c>
      <c r="H300" s="7">
        <v>9654</v>
      </c>
      <c r="I300" s="7">
        <v>0</v>
      </c>
      <c r="J300" s="7">
        <v>90</v>
      </c>
      <c r="K300" s="7">
        <v>264</v>
      </c>
      <c r="L300" s="7">
        <v>263</v>
      </c>
      <c r="M300" s="7">
        <v>7</v>
      </c>
      <c r="N300" s="7">
        <f>VLOOKUP(Todos!$A300,vlookup_table[#All],2,FALSE)</f>
        <v>0</v>
      </c>
      <c r="O300" s="7" t="str">
        <f>VLOOKUP(Todos!$A300,vlookup_table[#All],3,FALSE)</f>
        <v>AL</v>
      </c>
      <c r="P300" s="7">
        <f>VLOOKUP(Todos!$A300,vlookup_table[#All],4,FALSE)</f>
        <v>0</v>
      </c>
      <c r="Q300" s="9" t="str">
        <f>VLOOKUP(Todos!$A300,vlookup_table[#All],5,FALSE)</f>
        <v>R3</v>
      </c>
      <c r="R300" s="9" t="str">
        <f>VLOOKUP(Todos!$A300,vlookup_table[#All],6,FALSE)</f>
        <v>M</v>
      </c>
      <c r="S300" s="9">
        <f>VLOOKUP(Todos!$A300,vlookup_table[#All],7,FALSE)</f>
        <v>10</v>
      </c>
      <c r="T300" s="9">
        <f>ROUND((9706-Todos!$P300)/100, 0)</f>
        <v>97</v>
      </c>
      <c r="U300" s="9" t="str" cm="1">
        <f t="array" ref="U300">_xlfn.IFS(
    ISNUMBER(SEARCH("C", Q300)), "Ciudad",
    ISNUMBER(SEARCH("T", Q300)), "Pueblo",
    ISNUMBER(SEARCH("R", Q300)), "Rural",
    ISNUMBER(SEARCH("S", Q300)), "Suburbano",
    ISNUMBER(SEARCH("U", Q300)), "Urbano"
)</f>
        <v>Rural</v>
      </c>
      <c r="V300" s="24" t="str" cm="1">
        <f t="array" ref="V300">_xlfn.LET(
    _xlpm.txt, _xlfn.TEXTJOIN("", TRUE, IF(ISNUMBER(--MID(Todos!$H300, _xlfn.SEQUENCE(LEN(Todos!$H300)), 1)), MID(Todos!$H300, _xlfn.SEQUENCE(LEN(Todos!$H300)), 1), "")),
    IF(ISNUMBER(--RIGHT(_xlpm.txt,1)), _xlpm.txt, LEFT(_xlpm.txt, LEN(_xlpm.txt)-1))
)</f>
        <v>9654</v>
      </c>
      <c r="W300" s="9" t="str">
        <f>UPPER(LEFT(Todos!$B300,2))</f>
        <v>AL</v>
      </c>
      <c r="X300" s="10" t="str" cm="1">
        <f t="array" ref="X300">+IF(Todos!$C300 = "",MODE.MATCH(Todos!$C$2:$C$4029),Todos!$C300)</f>
        <v>Male</v>
      </c>
    </row>
    <row r="301" spans="1:24" x14ac:dyDescent="0.35">
      <c r="A301" s="11">
        <v>162814</v>
      </c>
      <c r="B301" s="12" t="s">
        <v>22</v>
      </c>
      <c r="C301" s="12" t="s">
        <v>14</v>
      </c>
      <c r="D301" s="12">
        <v>3365</v>
      </c>
      <c r="E301" s="12">
        <v>544</v>
      </c>
      <c r="F301" s="12">
        <v>621</v>
      </c>
      <c r="G301" s="12">
        <v>94</v>
      </c>
      <c r="H301" s="12">
        <v>27608</v>
      </c>
      <c r="I301" s="12">
        <v>8</v>
      </c>
      <c r="J301" s="12">
        <v>59</v>
      </c>
      <c r="K301" s="12">
        <v>525</v>
      </c>
      <c r="L301" s="12">
        <v>655</v>
      </c>
      <c r="M301" s="12">
        <v>6.2</v>
      </c>
      <c r="N301" s="12">
        <f>VLOOKUP(Todos!$A301,vlookup_table[#All],2,FALSE)</f>
        <v>1</v>
      </c>
      <c r="O301" s="12" t="str">
        <f>VLOOKUP(Todos!$A301,vlookup_table[#All],3,FALSE)</f>
        <v>CA</v>
      </c>
      <c r="P301" s="12">
        <f>VLOOKUP(Todos!$A301,vlookup_table[#All],4,FALSE)</f>
        <v>3701</v>
      </c>
      <c r="Q301" s="14" t="str">
        <f>VLOOKUP(Todos!$A301,vlookup_table[#All],5,FALSE)</f>
        <v>U1</v>
      </c>
      <c r="R301" s="14" t="str">
        <f>VLOOKUP(Todos!$A301,vlookup_table[#All],6,FALSE)</f>
        <v>M</v>
      </c>
      <c r="S301" s="14">
        <f>VLOOKUP(Todos!$A301,vlookup_table[#All],7,FALSE)</f>
        <v>10</v>
      </c>
      <c r="T301" s="14">
        <f>ROUND((9706-Todos!$P301)/100, 0)</f>
        <v>60</v>
      </c>
      <c r="U301" s="14" t="str" cm="1">
        <f t="array" ref="U301">_xlfn.IFS(
    ISNUMBER(SEARCH("C", Q301)), "Ciudad",
    ISNUMBER(SEARCH("T", Q301)), "Pueblo",
    ISNUMBER(SEARCH("R", Q301)), "Rural",
    ISNUMBER(SEARCH("S", Q301)), "Suburbano",
    ISNUMBER(SEARCH("U", Q301)), "Urbano"
)</f>
        <v>Urbano</v>
      </c>
      <c r="V301" s="25" t="str" cm="1">
        <f t="array" ref="V301">_xlfn.LET(
    _xlpm.txt, _xlfn.TEXTJOIN("", TRUE, IF(ISNUMBER(--MID(Todos!$H301, _xlfn.SEQUENCE(LEN(Todos!$H301)), 1)), MID(Todos!$H301, _xlfn.SEQUENCE(LEN(Todos!$H301)), 1), "")),
    IF(ISNUMBER(--RIGHT(_xlpm.txt,1)), _xlpm.txt, LEFT(_xlpm.txt, LEN(_xlpm.txt)-1))
)</f>
        <v>27608</v>
      </c>
      <c r="W301" s="14" t="str">
        <f>UPPER(LEFT(Todos!$B301,2))</f>
        <v>CA</v>
      </c>
      <c r="X301" s="15" t="str" cm="1">
        <f t="array" ref="X301">+IF(Todos!$C301 = "",MODE.MATCH(Todos!$C$2:$C$4029),Todos!$C301)</f>
        <v>M</v>
      </c>
    </row>
    <row r="302" spans="1:24" x14ac:dyDescent="0.35">
      <c r="A302" s="6">
        <v>89653</v>
      </c>
      <c r="B302" s="7" t="s">
        <v>16</v>
      </c>
      <c r="C302" s="7" t="s">
        <v>14</v>
      </c>
      <c r="D302" s="7">
        <v>1315</v>
      </c>
      <c r="E302" s="7">
        <v>328</v>
      </c>
      <c r="F302" s="7">
        <v>472</v>
      </c>
      <c r="G302" s="7">
        <v>9</v>
      </c>
      <c r="H302" s="7">
        <v>15767</v>
      </c>
      <c r="I302" s="7">
        <v>5</v>
      </c>
      <c r="J302" s="7">
        <v>64</v>
      </c>
      <c r="K302" s="7">
        <v>384</v>
      </c>
      <c r="L302" s="7">
        <v>398</v>
      </c>
      <c r="M302" s="7">
        <v>4.8181818180000002</v>
      </c>
      <c r="N302" s="7">
        <f>VLOOKUP(Todos!$A302,vlookup_table[#All],2,FALSE)</f>
        <v>0</v>
      </c>
      <c r="O302" s="7" t="str">
        <f>VLOOKUP(Todos!$A302,vlookup_table[#All],3,FALSE)</f>
        <v>IL</v>
      </c>
      <c r="P302" s="7">
        <f>VLOOKUP(Todos!$A302,vlookup_table[#All],4,FALSE)</f>
        <v>1708</v>
      </c>
      <c r="Q302" s="9" t="str">
        <f>VLOOKUP(Todos!$A302,vlookup_table[#All],5,FALSE)</f>
        <v>C2</v>
      </c>
      <c r="R302" s="9" t="str">
        <f>VLOOKUP(Todos!$A302,vlookup_table[#All],6,FALSE)</f>
        <v>M</v>
      </c>
      <c r="S302" s="9">
        <f>VLOOKUP(Todos!$A302,vlookup_table[#All],7,FALSE)</f>
        <v>3</v>
      </c>
      <c r="T302" s="9">
        <f>ROUND((9706-Todos!$P302)/100, 0)</f>
        <v>80</v>
      </c>
      <c r="U302" s="9" t="str" cm="1">
        <f t="array" ref="U302">_xlfn.IFS(
    ISNUMBER(SEARCH("C", Q302)), "Ciudad",
    ISNUMBER(SEARCH("T", Q302)), "Pueblo",
    ISNUMBER(SEARCH("R", Q302)), "Rural",
    ISNUMBER(SEARCH("S", Q302)), "Suburbano",
    ISNUMBER(SEARCH("U", Q302)), "Urbano"
)</f>
        <v>Ciudad</v>
      </c>
      <c r="V302" s="24" t="str" cm="1">
        <f t="array" ref="V302">_xlfn.LET(
    _xlpm.txt, _xlfn.TEXTJOIN("", TRUE, IF(ISNUMBER(--MID(Todos!$H302, _xlfn.SEQUENCE(LEN(Todos!$H302)), 1)), MID(Todos!$H302, _xlfn.SEQUENCE(LEN(Todos!$H302)), 1), "")),
    IF(ISNUMBER(--RIGHT(_xlpm.txt,1)), _xlpm.txt, LEFT(_xlpm.txt, LEN(_xlpm.txt)-1))
)</f>
        <v>15767</v>
      </c>
      <c r="W302" s="9" t="str">
        <f>UPPER(LEFT(Todos!$B302,2))</f>
        <v>IL</v>
      </c>
      <c r="X302" s="10" t="str" cm="1">
        <f t="array" ref="X302">+IF(Todos!$C302 = "",MODE.MATCH(Todos!$C$2:$C$4029),Todos!$C302)</f>
        <v>M</v>
      </c>
    </row>
    <row r="303" spans="1:24" x14ac:dyDescent="0.35">
      <c r="A303" s="11">
        <v>170818</v>
      </c>
      <c r="B303" s="12" t="s">
        <v>22</v>
      </c>
      <c r="C303" s="12" t="s">
        <v>17</v>
      </c>
      <c r="D303" s="12">
        <v>668</v>
      </c>
      <c r="E303" s="12">
        <v>187</v>
      </c>
      <c r="F303" s="12">
        <v>240</v>
      </c>
      <c r="G303" s="12">
        <v>0</v>
      </c>
      <c r="H303" s="12">
        <v>6845</v>
      </c>
      <c r="I303" s="12">
        <v>32</v>
      </c>
      <c r="J303" s="12">
        <v>39</v>
      </c>
      <c r="K303" s="12">
        <v>191</v>
      </c>
      <c r="L303" s="12">
        <v>239</v>
      </c>
      <c r="M303" s="12">
        <v>6</v>
      </c>
      <c r="N303" s="12">
        <f>VLOOKUP(Todos!$A303,vlookup_table[#All],2,FALSE)</f>
        <v>2</v>
      </c>
      <c r="O303" s="12" t="str">
        <f>VLOOKUP(Todos!$A303,vlookup_table[#All],3,FALSE)</f>
        <v>CA</v>
      </c>
      <c r="P303" s="12">
        <f>VLOOKUP(Todos!$A303,vlookup_table[#All],4,FALSE)</f>
        <v>6209</v>
      </c>
      <c r="Q303" s="14" t="str">
        <f>VLOOKUP(Todos!$A303,vlookup_table[#All],5,FALSE)</f>
        <v>S1</v>
      </c>
      <c r="R303" s="14" t="str">
        <f>VLOOKUP(Todos!$A303,vlookup_table[#All],6,FALSE)</f>
        <v>F</v>
      </c>
      <c r="S303" s="14">
        <f>VLOOKUP(Todos!$A303,vlookup_table[#All],7,FALSE)</f>
        <v>10</v>
      </c>
      <c r="T303" s="14">
        <f>ROUND((9706-Todos!$P303)/100, 0)</f>
        <v>35</v>
      </c>
      <c r="U303" s="14" t="str" cm="1">
        <f t="array" ref="U303">_xlfn.IFS(
    ISNUMBER(SEARCH("C", Q303)), "Ciudad",
    ISNUMBER(SEARCH("T", Q303)), "Pueblo",
    ISNUMBER(SEARCH("R", Q303)), "Rural",
    ISNUMBER(SEARCH("S", Q303)), "Suburbano",
    ISNUMBER(SEARCH("U", Q303)), "Urbano"
)</f>
        <v>Suburbano</v>
      </c>
      <c r="V303" s="25" t="str" cm="1">
        <f t="array" ref="V303">_xlfn.LET(
    _xlpm.txt, _xlfn.TEXTJOIN("", TRUE, IF(ISNUMBER(--MID(Todos!$H303, _xlfn.SEQUENCE(LEN(Todos!$H303)), 1)), MID(Todos!$H303, _xlfn.SEQUENCE(LEN(Todos!$H303)), 1), "")),
    IF(ISNUMBER(--RIGHT(_xlpm.txt,1)), _xlpm.txt, LEFT(_xlpm.txt, LEN(_xlpm.txt)-1))
)</f>
        <v>6845</v>
      </c>
      <c r="W303" s="14" t="str">
        <f>UPPER(LEFT(Todos!$B303,2))</f>
        <v>CA</v>
      </c>
      <c r="X303" s="15" t="str" cm="1">
        <f t="array" ref="X303">+IF(Todos!$C303 = "",MODE.MATCH(Todos!$C$2:$C$4029),Todos!$C303)</f>
        <v>F</v>
      </c>
    </row>
    <row r="304" spans="1:24" x14ac:dyDescent="0.35">
      <c r="A304" s="6">
        <v>6147</v>
      </c>
      <c r="B304" s="7" t="s">
        <v>47</v>
      </c>
      <c r="C304" s="7" t="s">
        <v>14</v>
      </c>
      <c r="D304" s="7">
        <v>399</v>
      </c>
      <c r="E304" s="7">
        <v>221</v>
      </c>
      <c r="F304" s="7">
        <v>302</v>
      </c>
      <c r="G304" s="7">
        <v>0</v>
      </c>
      <c r="H304" s="7">
        <v>10150</v>
      </c>
      <c r="I304" s="7">
        <v>0</v>
      </c>
      <c r="J304" s="7">
        <v>88</v>
      </c>
      <c r="K304" s="7">
        <v>266</v>
      </c>
      <c r="L304" s="7">
        <v>259</v>
      </c>
      <c r="M304" s="7">
        <v>13.90909091</v>
      </c>
      <c r="N304" s="7">
        <f>VLOOKUP(Todos!$A304,vlookup_table[#All],2,FALSE)</f>
        <v>1</v>
      </c>
      <c r="O304" s="7" t="str">
        <f>VLOOKUP(Todos!$A304,vlookup_table[#All],3,FALSE)</f>
        <v>SC</v>
      </c>
      <c r="P304" s="7">
        <f>VLOOKUP(Todos!$A304,vlookup_table[#All],4,FALSE)</f>
        <v>2101</v>
      </c>
      <c r="Q304" s="9" t="str">
        <f>VLOOKUP(Todos!$A304,vlookup_table[#All],5,FALSE)</f>
        <v>T2</v>
      </c>
      <c r="R304" s="9" t="str">
        <f>VLOOKUP(Todos!$A304,vlookup_table[#All],6,FALSE)</f>
        <v>M</v>
      </c>
      <c r="S304" s="9">
        <f>VLOOKUP(Todos!$A304,vlookup_table[#All],7,FALSE)</f>
        <v>24</v>
      </c>
      <c r="T304" s="9">
        <f>ROUND((9706-Todos!$P304)/100, 0)</f>
        <v>76</v>
      </c>
      <c r="U304" s="9" t="str" cm="1">
        <f t="array" ref="U304">_xlfn.IFS(
    ISNUMBER(SEARCH("C", Q304)), "Ciudad",
    ISNUMBER(SEARCH("T", Q304)), "Pueblo",
    ISNUMBER(SEARCH("R", Q304)), "Rural",
    ISNUMBER(SEARCH("S", Q304)), "Suburbano",
    ISNUMBER(SEARCH("U", Q304)), "Urbano"
)</f>
        <v>Pueblo</v>
      </c>
      <c r="V304" s="24" t="str" cm="1">
        <f t="array" ref="V304">_xlfn.LET(
    _xlpm.txt, _xlfn.TEXTJOIN("", TRUE, IF(ISNUMBER(--MID(Todos!$H304, _xlfn.SEQUENCE(LEN(Todos!$H304)), 1)), MID(Todos!$H304, _xlfn.SEQUENCE(LEN(Todos!$H304)), 1), "")),
    IF(ISNUMBER(--RIGHT(_xlpm.txt,1)), _xlpm.txt, LEFT(_xlpm.txt, LEN(_xlpm.txt)-1))
)</f>
        <v>10150</v>
      </c>
      <c r="W304" s="9" t="str">
        <f>UPPER(LEFT(Todos!$B304,2))</f>
        <v>SC</v>
      </c>
      <c r="X304" s="10" t="str" cm="1">
        <f t="array" ref="X304">+IF(Todos!$C304 = "",MODE.MATCH(Todos!$C$2:$C$4029),Todos!$C304)</f>
        <v>M</v>
      </c>
    </row>
    <row r="305" spans="1:24" x14ac:dyDescent="0.35">
      <c r="A305" s="11">
        <v>14276</v>
      </c>
      <c r="B305" s="12" t="s">
        <v>22</v>
      </c>
      <c r="C305" s="12" t="s">
        <v>17</v>
      </c>
      <c r="D305" s="12">
        <v>3200</v>
      </c>
      <c r="E305" s="12">
        <v>267</v>
      </c>
      <c r="F305" s="12">
        <v>338</v>
      </c>
      <c r="G305" s="12">
        <v>87</v>
      </c>
      <c r="H305" s="12">
        <v>11115</v>
      </c>
      <c r="I305" s="12">
        <v>36</v>
      </c>
      <c r="J305" s="12">
        <v>43</v>
      </c>
      <c r="K305" s="12">
        <v>292</v>
      </c>
      <c r="L305" s="12">
        <v>325</v>
      </c>
      <c r="M305" s="12">
        <v>13.2</v>
      </c>
      <c r="N305" s="12">
        <f>VLOOKUP(Todos!$A305,vlookup_table[#All],2,FALSE)</f>
        <v>0</v>
      </c>
      <c r="O305" s="12" t="str">
        <f>VLOOKUP(Todos!$A305,vlookup_table[#All],3,FALSE)</f>
        <v>CA</v>
      </c>
      <c r="P305" s="12">
        <f>VLOOKUP(Todos!$A305,vlookup_table[#All],4,FALSE)</f>
        <v>2801</v>
      </c>
      <c r="Q305" s="14" t="str">
        <f>VLOOKUP(Todos!$A305,vlookup_table[#All],5,FALSE)</f>
        <v>U2</v>
      </c>
      <c r="R305" s="14" t="str">
        <f>VLOOKUP(Todos!$A305,vlookup_table[#All],6,FALSE)</f>
        <v>F</v>
      </c>
      <c r="S305" s="14">
        <f>VLOOKUP(Todos!$A305,vlookup_table[#All],7,FALSE)</f>
        <v>15</v>
      </c>
      <c r="T305" s="14">
        <f>ROUND((9706-Todos!$P305)/100, 0)</f>
        <v>69</v>
      </c>
      <c r="U305" s="14" t="str" cm="1">
        <f t="array" ref="U305">_xlfn.IFS(
    ISNUMBER(SEARCH("C", Q305)), "Ciudad",
    ISNUMBER(SEARCH("T", Q305)), "Pueblo",
    ISNUMBER(SEARCH("R", Q305)), "Rural",
    ISNUMBER(SEARCH("S", Q305)), "Suburbano",
    ISNUMBER(SEARCH("U", Q305)), "Urbano"
)</f>
        <v>Urbano</v>
      </c>
      <c r="V305" s="25" t="str" cm="1">
        <f t="array" ref="V305">_xlfn.LET(
    _xlpm.txt, _xlfn.TEXTJOIN("", TRUE, IF(ISNUMBER(--MID(Todos!$H305, _xlfn.SEQUENCE(LEN(Todos!$H305)), 1)), MID(Todos!$H305, _xlfn.SEQUENCE(LEN(Todos!$H305)), 1), "")),
    IF(ISNUMBER(--RIGHT(_xlpm.txt,1)), _xlpm.txt, LEFT(_xlpm.txt, LEN(_xlpm.txt)-1))
)</f>
        <v>11115</v>
      </c>
      <c r="W305" s="14" t="str">
        <f>UPPER(LEFT(Todos!$B305,2))</f>
        <v>CA</v>
      </c>
      <c r="X305" s="15" t="str" cm="1">
        <f t="array" ref="X305">+IF(Todos!$C305 = "",MODE.MATCH(Todos!$C$2:$C$4029),Todos!$C305)</f>
        <v>F</v>
      </c>
    </row>
    <row r="306" spans="1:24" x14ac:dyDescent="0.35">
      <c r="A306" s="6">
        <v>120166</v>
      </c>
      <c r="B306" s="7" t="s">
        <v>21</v>
      </c>
      <c r="C306" s="7" t="s">
        <v>17</v>
      </c>
      <c r="D306" s="7">
        <v>289</v>
      </c>
      <c r="E306" s="7">
        <v>171</v>
      </c>
      <c r="F306" s="7">
        <v>283</v>
      </c>
      <c r="G306" s="7">
        <v>0</v>
      </c>
      <c r="H306" s="7">
        <v>9765</v>
      </c>
      <c r="I306" s="7">
        <v>3</v>
      </c>
      <c r="J306" s="7">
        <v>83</v>
      </c>
      <c r="K306" s="7">
        <v>226</v>
      </c>
      <c r="L306" s="7">
        <v>224</v>
      </c>
      <c r="M306" s="7">
        <v>9.2142857140000007</v>
      </c>
      <c r="N306" s="7">
        <f>VLOOKUP(Todos!$A306,vlookup_table[#All],2,FALSE)</f>
        <v>28</v>
      </c>
      <c r="O306" s="7" t="str">
        <f>VLOOKUP(Todos!$A306,vlookup_table[#All],3,FALSE)</f>
        <v>TX</v>
      </c>
      <c r="P306" s="7">
        <f>VLOOKUP(Todos!$A306,vlookup_table[#All],4,FALSE)</f>
        <v>2608</v>
      </c>
      <c r="Q306" s="9" t="str">
        <f>VLOOKUP(Todos!$A306,vlookup_table[#All],5,FALSE)</f>
        <v>R3</v>
      </c>
      <c r="R306" s="9" t="str">
        <f>VLOOKUP(Todos!$A306,vlookup_table[#All],6,FALSE)</f>
        <v>F</v>
      </c>
      <c r="S306" s="9">
        <f>VLOOKUP(Todos!$A306,vlookup_table[#All],7,FALSE)</f>
        <v>12</v>
      </c>
      <c r="T306" s="9">
        <f>ROUND((9706-Todos!$P306)/100, 0)</f>
        <v>71</v>
      </c>
      <c r="U306" s="9" t="str" cm="1">
        <f t="array" ref="U306">_xlfn.IFS(
    ISNUMBER(SEARCH("C", Q306)), "Ciudad",
    ISNUMBER(SEARCH("T", Q306)), "Pueblo",
    ISNUMBER(SEARCH("R", Q306)), "Rural",
    ISNUMBER(SEARCH("S", Q306)), "Suburbano",
    ISNUMBER(SEARCH("U", Q306)), "Urbano"
)</f>
        <v>Rural</v>
      </c>
      <c r="V306" s="24" t="str" cm="1">
        <f t="array" ref="V306">_xlfn.LET(
    _xlpm.txt, _xlfn.TEXTJOIN("", TRUE, IF(ISNUMBER(--MID(Todos!$H306, _xlfn.SEQUENCE(LEN(Todos!$H306)), 1)), MID(Todos!$H306, _xlfn.SEQUENCE(LEN(Todos!$H306)), 1), "")),
    IF(ISNUMBER(--RIGHT(_xlpm.txt,1)), _xlpm.txt, LEFT(_xlpm.txt, LEN(_xlpm.txt)-1))
)</f>
        <v>9765</v>
      </c>
      <c r="W306" s="9" t="str">
        <f>UPPER(LEFT(Todos!$B306,2))</f>
        <v>TX</v>
      </c>
      <c r="X306" s="10" t="str" cm="1">
        <f t="array" ref="X306">+IF(Todos!$C306 = "",MODE.MATCH(Todos!$C$2:$C$4029),Todos!$C306)</f>
        <v>F</v>
      </c>
    </row>
    <row r="307" spans="1:24" x14ac:dyDescent="0.35">
      <c r="A307" s="11">
        <v>156817</v>
      </c>
      <c r="B307" s="12" t="s">
        <v>22</v>
      </c>
      <c r="C307" s="12" t="s">
        <v>17</v>
      </c>
      <c r="D307" s="12">
        <v>1796</v>
      </c>
      <c r="E307" s="12">
        <v>266</v>
      </c>
      <c r="F307" s="12">
        <v>337</v>
      </c>
      <c r="G307" s="12">
        <v>33</v>
      </c>
      <c r="H307" s="12">
        <v>10720</v>
      </c>
      <c r="I307" s="12">
        <v>48</v>
      </c>
      <c r="J307" s="12">
        <v>32</v>
      </c>
      <c r="K307" s="12">
        <v>271</v>
      </c>
      <c r="L307" s="12">
        <v>334</v>
      </c>
      <c r="M307" s="12">
        <v>20</v>
      </c>
      <c r="N307" s="12">
        <f>VLOOKUP(Todos!$A307,vlookup_table[#All],2,FALSE)</f>
        <v>0</v>
      </c>
      <c r="O307" s="12" t="str">
        <f>VLOOKUP(Todos!$A307,vlookup_table[#All],3,FALSE)</f>
        <v>CA</v>
      </c>
      <c r="P307" s="12">
        <f>VLOOKUP(Todos!$A307,vlookup_table[#All],4,FALSE)</f>
        <v>0</v>
      </c>
      <c r="Q307" s="14" t="str">
        <f>VLOOKUP(Todos!$A307,vlookup_table[#All],5,FALSE)</f>
        <v>U2</v>
      </c>
      <c r="R307" s="14" t="str">
        <f>VLOOKUP(Todos!$A307,vlookup_table[#All],6,FALSE)</f>
        <v>F</v>
      </c>
      <c r="S307" s="14">
        <f>VLOOKUP(Todos!$A307,vlookup_table[#All],7,FALSE)</f>
        <v>20</v>
      </c>
      <c r="T307" s="14">
        <f>ROUND((9706-Todos!$P307)/100, 0)</f>
        <v>97</v>
      </c>
      <c r="U307" s="14" t="str" cm="1">
        <f t="array" ref="U307">_xlfn.IFS(
    ISNUMBER(SEARCH("C", Q307)), "Ciudad",
    ISNUMBER(SEARCH("T", Q307)), "Pueblo",
    ISNUMBER(SEARCH("R", Q307)), "Rural",
    ISNUMBER(SEARCH("S", Q307)), "Suburbano",
    ISNUMBER(SEARCH("U", Q307)), "Urbano"
)</f>
        <v>Urbano</v>
      </c>
      <c r="V307" s="25" t="str" cm="1">
        <f t="array" ref="V307">_xlfn.LET(
    _xlpm.txt, _xlfn.TEXTJOIN("", TRUE, IF(ISNUMBER(--MID(Todos!$H307, _xlfn.SEQUENCE(LEN(Todos!$H307)), 1)), MID(Todos!$H307, _xlfn.SEQUENCE(LEN(Todos!$H307)), 1), "")),
    IF(ISNUMBER(--RIGHT(_xlpm.txt,1)), _xlpm.txt, LEFT(_xlpm.txt, LEN(_xlpm.txt)-1))
)</f>
        <v>10720</v>
      </c>
      <c r="W307" s="14" t="str">
        <f>UPPER(LEFT(Todos!$B307,2))</f>
        <v>CA</v>
      </c>
      <c r="X307" s="15" t="str" cm="1">
        <f t="array" ref="X307">+IF(Todos!$C307 = "",MODE.MATCH(Todos!$C$2:$C$4029),Todos!$C307)</f>
        <v>F</v>
      </c>
    </row>
    <row r="308" spans="1:24" x14ac:dyDescent="0.35">
      <c r="A308" s="6">
        <v>35476</v>
      </c>
      <c r="B308" s="7" t="s">
        <v>13</v>
      </c>
      <c r="C308" s="7" t="s">
        <v>14</v>
      </c>
      <c r="D308" s="7">
        <v>625</v>
      </c>
      <c r="E308" s="7">
        <v>259</v>
      </c>
      <c r="F308" s="7">
        <v>309</v>
      </c>
      <c r="G308" s="7">
        <v>0</v>
      </c>
      <c r="H308" s="7">
        <v>11072</v>
      </c>
      <c r="I308" s="7">
        <v>17</v>
      </c>
      <c r="J308" s="7">
        <v>16</v>
      </c>
      <c r="K308" s="7">
        <v>282</v>
      </c>
      <c r="L308" s="7">
        <v>299</v>
      </c>
      <c r="M308" s="7">
        <v>17.14285714</v>
      </c>
      <c r="N308" s="7">
        <f>VLOOKUP(Todos!$A308,vlookup_table[#All],2,FALSE)</f>
        <v>1</v>
      </c>
      <c r="O308" s="7" t="str">
        <f>VLOOKUP(Todos!$A308,vlookup_table[#All],3,FALSE)</f>
        <v>FL</v>
      </c>
      <c r="P308" s="7">
        <f>VLOOKUP(Todos!$A308,vlookup_table[#All],4,FALSE)</f>
        <v>3609</v>
      </c>
      <c r="Q308" s="9" t="str">
        <f>VLOOKUP(Todos!$A308,vlookup_table[#All],5,FALSE)</f>
        <v>C3</v>
      </c>
      <c r="R308" s="9" t="str">
        <f>VLOOKUP(Todos!$A308,vlookup_table[#All],6,FALSE)</f>
        <v>M</v>
      </c>
      <c r="S308" s="9">
        <f>VLOOKUP(Todos!$A308,vlookup_table[#All],7,FALSE)</f>
        <v>25</v>
      </c>
      <c r="T308" s="9">
        <f>ROUND((9706-Todos!$P308)/100, 0)</f>
        <v>61</v>
      </c>
      <c r="U308" s="9" t="str" cm="1">
        <f t="array" ref="U308">_xlfn.IFS(
    ISNUMBER(SEARCH("C", Q308)), "Ciudad",
    ISNUMBER(SEARCH("T", Q308)), "Pueblo",
    ISNUMBER(SEARCH("R", Q308)), "Rural",
    ISNUMBER(SEARCH("S", Q308)), "Suburbano",
    ISNUMBER(SEARCH("U", Q308)), "Urbano"
)</f>
        <v>Ciudad</v>
      </c>
      <c r="V308" s="24" t="str" cm="1">
        <f t="array" ref="V308">_xlfn.LET(
    _xlpm.txt, _xlfn.TEXTJOIN("", TRUE, IF(ISNUMBER(--MID(Todos!$H308, _xlfn.SEQUENCE(LEN(Todos!$H308)), 1)), MID(Todos!$H308, _xlfn.SEQUENCE(LEN(Todos!$H308)), 1), "")),
    IF(ISNUMBER(--RIGHT(_xlpm.txt,1)), _xlpm.txt, LEFT(_xlpm.txt, LEN(_xlpm.txt)-1))
)</f>
        <v>11072</v>
      </c>
      <c r="W308" s="9" t="str">
        <f>UPPER(LEFT(Todos!$B308,2))</f>
        <v>FL</v>
      </c>
      <c r="X308" s="10" t="str" cm="1">
        <f t="array" ref="X308">+IF(Todos!$C308 = "",MODE.MATCH(Todos!$C$2:$C$4029),Todos!$C308)</f>
        <v>M</v>
      </c>
    </row>
    <row r="309" spans="1:24" x14ac:dyDescent="0.35">
      <c r="A309" s="11">
        <v>155382</v>
      </c>
      <c r="B309" s="12" t="s">
        <v>22</v>
      </c>
      <c r="C309" s="12" t="s">
        <v>17</v>
      </c>
      <c r="D309" s="12">
        <v>978</v>
      </c>
      <c r="E309" s="12">
        <v>290</v>
      </c>
      <c r="F309" s="12">
        <v>381</v>
      </c>
      <c r="G309" s="12">
        <v>6</v>
      </c>
      <c r="H309" s="12">
        <v>13490</v>
      </c>
      <c r="I309" s="12">
        <v>9</v>
      </c>
      <c r="J309" s="12">
        <v>50</v>
      </c>
      <c r="K309" s="12">
        <v>324</v>
      </c>
      <c r="L309" s="12">
        <v>349</v>
      </c>
      <c r="M309" s="12">
        <v>15.85</v>
      </c>
      <c r="N309" s="12">
        <f>VLOOKUP(Todos!$A309,vlookup_table[#All],2,FALSE)</f>
        <v>0</v>
      </c>
      <c r="O309" s="12" t="str">
        <f>VLOOKUP(Todos!$A309,vlookup_table[#All],3,FALSE)</f>
        <v>CA</v>
      </c>
      <c r="P309" s="12">
        <f>VLOOKUP(Todos!$A309,vlookup_table[#All],4,FALSE)</f>
        <v>3301</v>
      </c>
      <c r="Q309" s="14" t="str">
        <f>VLOOKUP(Todos!$A309,vlookup_table[#All],5,FALSE)</f>
        <v>U2</v>
      </c>
      <c r="R309" s="14" t="str">
        <f>VLOOKUP(Todos!$A309,vlookup_table[#All],6,FALSE)</f>
        <v>F</v>
      </c>
      <c r="S309" s="14">
        <f>VLOOKUP(Todos!$A309,vlookup_table[#All],7,FALSE)</f>
        <v>30</v>
      </c>
      <c r="T309" s="14">
        <f>ROUND((9706-Todos!$P309)/100, 0)</f>
        <v>64</v>
      </c>
      <c r="U309" s="14" t="str" cm="1">
        <f t="array" ref="U309">_xlfn.IFS(
    ISNUMBER(SEARCH("C", Q309)), "Ciudad",
    ISNUMBER(SEARCH("T", Q309)), "Pueblo",
    ISNUMBER(SEARCH("R", Q309)), "Rural",
    ISNUMBER(SEARCH("S", Q309)), "Suburbano",
    ISNUMBER(SEARCH("U", Q309)), "Urbano"
)</f>
        <v>Urbano</v>
      </c>
      <c r="V309" s="25" t="str" cm="1">
        <f t="array" ref="V309">_xlfn.LET(
    _xlpm.txt, _xlfn.TEXTJOIN("", TRUE, IF(ISNUMBER(--MID(Todos!$H309, _xlfn.SEQUENCE(LEN(Todos!$H309)), 1)), MID(Todos!$H309, _xlfn.SEQUENCE(LEN(Todos!$H309)), 1), "")),
    IF(ISNUMBER(--RIGHT(_xlpm.txt,1)), _xlpm.txt, LEFT(_xlpm.txt, LEN(_xlpm.txt)-1))
)</f>
        <v>13490</v>
      </c>
      <c r="W309" s="14" t="str">
        <f>UPPER(LEFT(Todos!$B309,2))</f>
        <v>CA</v>
      </c>
      <c r="X309" s="15" t="str" cm="1">
        <f t="array" ref="X309">+IF(Todos!$C309 = "",MODE.MATCH(Todos!$C$2:$C$4029),Todos!$C309)</f>
        <v>F</v>
      </c>
    </row>
    <row r="310" spans="1:24" x14ac:dyDescent="0.35">
      <c r="A310" s="6">
        <v>104049</v>
      </c>
      <c r="B310" s="7" t="s">
        <v>37</v>
      </c>
      <c r="C310" s="7" t="s">
        <v>14</v>
      </c>
      <c r="D310" s="7">
        <v>367</v>
      </c>
      <c r="E310" s="7">
        <v>159</v>
      </c>
      <c r="F310" s="7">
        <v>222</v>
      </c>
      <c r="G310" s="7">
        <v>0</v>
      </c>
      <c r="H310" s="7">
        <v>8893</v>
      </c>
      <c r="I310" s="7">
        <v>0</v>
      </c>
      <c r="J310" s="7">
        <v>63</v>
      </c>
      <c r="K310" s="7">
        <v>186</v>
      </c>
      <c r="L310" s="7">
        <v>193</v>
      </c>
      <c r="M310" s="7">
        <v>3.1666666669999999</v>
      </c>
      <c r="N310" s="7">
        <f>VLOOKUP(Todos!$A310,vlookup_table[#All],2,FALSE)</f>
        <v>0</v>
      </c>
      <c r="O310" s="7" t="str">
        <f>VLOOKUP(Todos!$A310,vlookup_table[#All],3,FALSE)</f>
        <v>MO</v>
      </c>
      <c r="P310" s="7">
        <f>VLOOKUP(Todos!$A310,vlookup_table[#All],4,FALSE)</f>
        <v>0</v>
      </c>
      <c r="Q310" s="9" t="str">
        <f>VLOOKUP(Todos!$A310,vlookup_table[#All],5,FALSE)</f>
        <v>R3</v>
      </c>
      <c r="R310" s="9" t="str">
        <f>VLOOKUP(Todos!$A310,vlookup_table[#All],6,FALSE)</f>
        <v>M</v>
      </c>
      <c r="S310" s="9">
        <f>VLOOKUP(Todos!$A310,vlookup_table[#All],7,FALSE)</f>
        <v>3</v>
      </c>
      <c r="T310" s="9">
        <f>ROUND((9706-Todos!$P310)/100, 0)</f>
        <v>97</v>
      </c>
      <c r="U310" s="9" t="str" cm="1">
        <f t="array" ref="U310">_xlfn.IFS(
    ISNUMBER(SEARCH("C", Q310)), "Ciudad",
    ISNUMBER(SEARCH("T", Q310)), "Pueblo",
    ISNUMBER(SEARCH("R", Q310)), "Rural",
    ISNUMBER(SEARCH("S", Q310)), "Suburbano",
    ISNUMBER(SEARCH("U", Q310)), "Urbano"
)</f>
        <v>Rural</v>
      </c>
      <c r="V310" s="24" t="str" cm="1">
        <f t="array" ref="V310">_xlfn.LET(
    _xlpm.txt, _xlfn.TEXTJOIN("", TRUE, IF(ISNUMBER(--MID(Todos!$H310, _xlfn.SEQUENCE(LEN(Todos!$H310)), 1)), MID(Todos!$H310, _xlfn.SEQUENCE(LEN(Todos!$H310)), 1), "")),
    IF(ISNUMBER(--RIGHT(_xlpm.txt,1)), _xlpm.txt, LEFT(_xlpm.txt, LEN(_xlpm.txt)-1))
)</f>
        <v>8893</v>
      </c>
      <c r="W310" s="9" t="str">
        <f>UPPER(LEFT(Todos!$B310,2))</f>
        <v>MO</v>
      </c>
      <c r="X310" s="10" t="str" cm="1">
        <f t="array" ref="X310">+IF(Todos!$C310 = "",MODE.MATCH(Todos!$C$2:$C$4029),Todos!$C310)</f>
        <v>M</v>
      </c>
    </row>
    <row r="311" spans="1:24" x14ac:dyDescent="0.35">
      <c r="A311" s="11">
        <v>112461</v>
      </c>
      <c r="B311" s="12" t="s">
        <v>33</v>
      </c>
      <c r="C311" s="12" t="s">
        <v>14</v>
      </c>
      <c r="D311" s="12">
        <v>376</v>
      </c>
      <c r="E311" s="12">
        <v>178</v>
      </c>
      <c r="F311" s="12">
        <v>256</v>
      </c>
      <c r="G311" s="12">
        <v>3</v>
      </c>
      <c r="H311" s="12">
        <v>8246</v>
      </c>
      <c r="I311" s="12">
        <v>0</v>
      </c>
      <c r="J311" s="12">
        <v>57</v>
      </c>
      <c r="K311" s="12">
        <v>195</v>
      </c>
      <c r="L311" s="12">
        <v>231</v>
      </c>
      <c r="M311" s="12">
        <v>9.4117647059999996</v>
      </c>
      <c r="N311" s="12">
        <f>VLOOKUP(Todos!$A311,vlookup_table[#All],2,FALSE)</f>
        <v>1</v>
      </c>
      <c r="O311" s="12" t="str">
        <f>VLOOKUP(Todos!$A311,vlookup_table[#All],3,FALSE)</f>
        <v>AR</v>
      </c>
      <c r="P311" s="12">
        <f>VLOOKUP(Todos!$A311,vlookup_table[#All],4,FALSE)</f>
        <v>2401</v>
      </c>
      <c r="Q311" s="14" t="str">
        <f>VLOOKUP(Todos!$A311,vlookup_table[#All],5,FALSE)</f>
        <v>R3</v>
      </c>
      <c r="R311" s="14" t="str">
        <f>VLOOKUP(Todos!$A311,vlookup_table[#All],6,FALSE)</f>
        <v>M</v>
      </c>
      <c r="S311" s="14">
        <f>VLOOKUP(Todos!$A311,vlookup_table[#All],7,FALSE)</f>
        <v>10</v>
      </c>
      <c r="T311" s="14">
        <f>ROUND((9706-Todos!$P311)/100, 0)</f>
        <v>73</v>
      </c>
      <c r="U311" s="14" t="str" cm="1">
        <f t="array" ref="U311">_xlfn.IFS(
    ISNUMBER(SEARCH("C", Q311)), "Ciudad",
    ISNUMBER(SEARCH("T", Q311)), "Pueblo",
    ISNUMBER(SEARCH("R", Q311)), "Rural",
    ISNUMBER(SEARCH("S", Q311)), "Suburbano",
    ISNUMBER(SEARCH("U", Q311)), "Urbano"
)</f>
        <v>Rural</v>
      </c>
      <c r="V311" s="25" t="str" cm="1">
        <f t="array" ref="V311">_xlfn.LET(
    _xlpm.txt, _xlfn.TEXTJOIN("", TRUE, IF(ISNUMBER(--MID(Todos!$H311, _xlfn.SEQUENCE(LEN(Todos!$H311)), 1)), MID(Todos!$H311, _xlfn.SEQUENCE(LEN(Todos!$H311)), 1), "")),
    IF(ISNUMBER(--RIGHT(_xlpm.txt,1)), _xlpm.txt, LEFT(_xlpm.txt, LEN(_xlpm.txt)-1))
)</f>
        <v>8246</v>
      </c>
      <c r="W311" s="14" t="str">
        <f>UPPER(LEFT(Todos!$B311,2))</f>
        <v>AR</v>
      </c>
      <c r="X311" s="15" t="str" cm="1">
        <f t="array" ref="X311">+IF(Todos!$C311 = "",MODE.MATCH(Todos!$C$2:$C$4029),Todos!$C311)</f>
        <v>M</v>
      </c>
    </row>
    <row r="312" spans="1:24" x14ac:dyDescent="0.35">
      <c r="A312" s="6">
        <v>79580</v>
      </c>
      <c r="B312" s="7" t="s">
        <v>36</v>
      </c>
      <c r="C312" s="7" t="s">
        <v>17</v>
      </c>
      <c r="D312" s="7">
        <v>937</v>
      </c>
      <c r="E312" s="7">
        <v>321</v>
      </c>
      <c r="F312" s="7">
        <v>545</v>
      </c>
      <c r="G312" s="7">
        <v>7</v>
      </c>
      <c r="H312" s="7">
        <v>18567</v>
      </c>
      <c r="I312" s="7">
        <v>13</v>
      </c>
      <c r="J312" s="7">
        <v>52</v>
      </c>
      <c r="K312" s="7">
        <v>441</v>
      </c>
      <c r="L312" s="7">
        <v>433</v>
      </c>
      <c r="M312" s="7">
        <v>15</v>
      </c>
      <c r="N312" s="7">
        <f>VLOOKUP(Todos!$A312,vlookup_table[#All],2,FALSE)</f>
        <v>2</v>
      </c>
      <c r="O312" s="7" t="str">
        <f>VLOOKUP(Todos!$A312,vlookup_table[#All],3,FALSE)</f>
        <v>WI</v>
      </c>
      <c r="P312" s="7">
        <f>VLOOKUP(Todos!$A312,vlookup_table[#All],4,FALSE)</f>
        <v>201</v>
      </c>
      <c r="Q312" s="9" t="str">
        <f>VLOOKUP(Todos!$A312,vlookup_table[#All],5,FALSE)</f>
        <v>U1</v>
      </c>
      <c r="R312" s="9" t="str">
        <f>VLOOKUP(Todos!$A312,vlookup_table[#All],6,FALSE)</f>
        <v>F</v>
      </c>
      <c r="S312" s="9">
        <f>VLOOKUP(Todos!$A312,vlookup_table[#All],7,FALSE)</f>
        <v>21</v>
      </c>
      <c r="T312" s="9">
        <f>ROUND((9706-Todos!$P312)/100, 0)</f>
        <v>95</v>
      </c>
      <c r="U312" s="9" t="str" cm="1">
        <f t="array" ref="U312">_xlfn.IFS(
    ISNUMBER(SEARCH("C", Q312)), "Ciudad",
    ISNUMBER(SEARCH("T", Q312)), "Pueblo",
    ISNUMBER(SEARCH("R", Q312)), "Rural",
    ISNUMBER(SEARCH("S", Q312)), "Suburbano",
    ISNUMBER(SEARCH("U", Q312)), "Urbano"
)</f>
        <v>Urbano</v>
      </c>
      <c r="V312" s="24" t="str" cm="1">
        <f t="array" ref="V312">_xlfn.LET(
    _xlpm.txt, _xlfn.TEXTJOIN("", TRUE, IF(ISNUMBER(--MID(Todos!$H312, _xlfn.SEQUENCE(LEN(Todos!$H312)), 1)), MID(Todos!$H312, _xlfn.SEQUENCE(LEN(Todos!$H312)), 1), "")),
    IF(ISNUMBER(--RIGHT(_xlpm.txt,1)), _xlpm.txt, LEFT(_xlpm.txt, LEN(_xlpm.txt)-1))
)</f>
        <v>18567</v>
      </c>
      <c r="W312" s="9" t="str">
        <f>UPPER(LEFT(Todos!$B312,2))</f>
        <v>WI</v>
      </c>
      <c r="X312" s="10" t="str" cm="1">
        <f t="array" ref="X312">+IF(Todos!$C312 = "",MODE.MATCH(Todos!$C$2:$C$4029),Todos!$C312)</f>
        <v>F</v>
      </c>
    </row>
    <row r="313" spans="1:24" x14ac:dyDescent="0.35">
      <c r="A313" s="11">
        <v>86528</v>
      </c>
      <c r="B313" s="12" t="s">
        <v>46</v>
      </c>
      <c r="C313" s="12" t="s">
        <v>17</v>
      </c>
      <c r="D313" s="12">
        <v>675</v>
      </c>
      <c r="E313" s="12">
        <v>272</v>
      </c>
      <c r="F313" s="12">
        <v>358</v>
      </c>
      <c r="G313" s="12">
        <v>1</v>
      </c>
      <c r="H313" s="12">
        <v>13135</v>
      </c>
      <c r="I313" s="12">
        <v>1</v>
      </c>
      <c r="J313" s="12">
        <v>81</v>
      </c>
      <c r="K313" s="12">
        <v>310</v>
      </c>
      <c r="L313" s="12">
        <v>301</v>
      </c>
      <c r="M313" s="12">
        <v>3.0833333330000001</v>
      </c>
      <c r="N313" s="12">
        <f>VLOOKUP(Todos!$A313,vlookup_table[#All],2,FALSE)</f>
        <v>2</v>
      </c>
      <c r="O313" s="12" t="str">
        <f>VLOOKUP(Todos!$A313,vlookup_table[#All],3,FALSE)</f>
        <v>ND</v>
      </c>
      <c r="P313" s="12">
        <f>VLOOKUP(Todos!$A313,vlookup_table[#All],4,FALSE)</f>
        <v>0</v>
      </c>
      <c r="Q313" s="14" t="str">
        <f>VLOOKUP(Todos!$A313,vlookup_table[#All],5,FALSE)</f>
        <v>T2</v>
      </c>
      <c r="R313" s="14" t="str">
        <f>VLOOKUP(Todos!$A313,vlookup_table[#All],6,FALSE)</f>
        <v>F</v>
      </c>
      <c r="S313" s="14">
        <f>VLOOKUP(Todos!$A313,vlookup_table[#All],7,FALSE)</f>
        <v>3</v>
      </c>
      <c r="T313" s="14">
        <f>ROUND((9706-Todos!$P313)/100, 0)</f>
        <v>97</v>
      </c>
      <c r="U313" s="14" t="str" cm="1">
        <f t="array" ref="U313">_xlfn.IFS(
    ISNUMBER(SEARCH("C", Q313)), "Ciudad",
    ISNUMBER(SEARCH("T", Q313)), "Pueblo",
    ISNUMBER(SEARCH("R", Q313)), "Rural",
    ISNUMBER(SEARCH("S", Q313)), "Suburbano",
    ISNUMBER(SEARCH("U", Q313)), "Urbano"
)</f>
        <v>Pueblo</v>
      </c>
      <c r="V313" s="25" t="str" cm="1">
        <f t="array" ref="V313">_xlfn.LET(
    _xlpm.txt, _xlfn.TEXTJOIN("", TRUE, IF(ISNUMBER(--MID(Todos!$H313, _xlfn.SEQUENCE(LEN(Todos!$H313)), 1)), MID(Todos!$H313, _xlfn.SEQUENCE(LEN(Todos!$H313)), 1), "")),
    IF(ISNUMBER(--RIGHT(_xlpm.txt,1)), _xlpm.txt, LEFT(_xlpm.txt, LEN(_xlpm.txt)-1))
)</f>
        <v>13135</v>
      </c>
      <c r="W313" s="14" t="str">
        <f>UPPER(LEFT(Todos!$B313,2))</f>
        <v>ND</v>
      </c>
      <c r="X313" s="15" t="str" cm="1">
        <f t="array" ref="X313">+IF(Todos!$C313 = "",MODE.MATCH(Todos!$C$2:$C$4029),Todos!$C313)</f>
        <v>F</v>
      </c>
    </row>
    <row r="314" spans="1:24" x14ac:dyDescent="0.35">
      <c r="A314" s="6">
        <v>107658</v>
      </c>
      <c r="B314" s="7" t="s">
        <v>60</v>
      </c>
      <c r="C314" s="7" t="s">
        <v>17</v>
      </c>
      <c r="D314" s="7">
        <v>232</v>
      </c>
      <c r="E314" s="7">
        <v>197</v>
      </c>
      <c r="F314" s="7">
        <v>280</v>
      </c>
      <c r="G314" s="7">
        <v>0</v>
      </c>
      <c r="H314" s="7">
        <v>9480</v>
      </c>
      <c r="I314" s="7">
        <v>1</v>
      </c>
      <c r="J314" s="7">
        <v>81</v>
      </c>
      <c r="K314" s="7">
        <v>259</v>
      </c>
      <c r="L314" s="7">
        <v>229</v>
      </c>
      <c r="M314" s="7">
        <v>6.9285714289999998</v>
      </c>
      <c r="N314" s="7">
        <f>VLOOKUP(Todos!$A314,vlookup_table[#All],2,FALSE)</f>
        <v>28</v>
      </c>
      <c r="O314" s="7" t="str">
        <f>VLOOKUP(Todos!$A314,vlookup_table[#All],3,FALSE)</f>
        <v>NE</v>
      </c>
      <c r="P314" s="7">
        <f>VLOOKUP(Todos!$A314,vlookup_table[#All],4,FALSE)</f>
        <v>0</v>
      </c>
      <c r="Q314" s="9" t="str">
        <f>VLOOKUP(Todos!$A314,vlookup_table[#All],5,FALSE)</f>
        <v>R2</v>
      </c>
      <c r="R314" s="9" t="str">
        <f>VLOOKUP(Todos!$A314,vlookup_table[#All],6,FALSE)</f>
        <v>F</v>
      </c>
      <c r="S314" s="9">
        <f>VLOOKUP(Todos!$A314,vlookup_table[#All],7,FALSE)</f>
        <v>10</v>
      </c>
      <c r="T314" s="9">
        <f>ROUND((9706-Todos!$P314)/100, 0)</f>
        <v>97</v>
      </c>
      <c r="U314" s="9" t="str" cm="1">
        <f t="array" ref="U314">_xlfn.IFS(
    ISNUMBER(SEARCH("C", Q314)), "Ciudad",
    ISNUMBER(SEARCH("T", Q314)), "Pueblo",
    ISNUMBER(SEARCH("R", Q314)), "Rural",
    ISNUMBER(SEARCH("S", Q314)), "Suburbano",
    ISNUMBER(SEARCH("U", Q314)), "Urbano"
)</f>
        <v>Rural</v>
      </c>
      <c r="V314" s="24" t="str" cm="1">
        <f t="array" ref="V314">_xlfn.LET(
    _xlpm.txt, _xlfn.TEXTJOIN("", TRUE, IF(ISNUMBER(--MID(Todos!$H314, _xlfn.SEQUENCE(LEN(Todos!$H314)), 1)), MID(Todos!$H314, _xlfn.SEQUENCE(LEN(Todos!$H314)), 1), "")),
    IF(ISNUMBER(--RIGHT(_xlpm.txt,1)), _xlpm.txt, LEFT(_xlpm.txt, LEN(_xlpm.txt)-1))
)</f>
        <v>9480</v>
      </c>
      <c r="W314" s="9" t="str">
        <f>UPPER(LEFT(Todos!$B314,2))</f>
        <v>NE</v>
      </c>
      <c r="X314" s="10" t="str" cm="1">
        <f t="array" ref="X314">+IF(Todos!$C314 = "",MODE.MATCH(Todos!$C$2:$C$4029),Todos!$C314)</f>
        <v>F</v>
      </c>
    </row>
    <row r="315" spans="1:24" x14ac:dyDescent="0.35">
      <c r="A315" s="11">
        <v>69537</v>
      </c>
      <c r="B315" s="12" t="s">
        <v>30</v>
      </c>
      <c r="C315" s="12" t="s">
        <v>17</v>
      </c>
      <c r="D315" s="12">
        <v>545</v>
      </c>
      <c r="E315" s="12">
        <v>364</v>
      </c>
      <c r="F315" s="12">
        <v>416</v>
      </c>
      <c r="G315" s="12">
        <v>0</v>
      </c>
      <c r="H315" s="12">
        <v>11401</v>
      </c>
      <c r="I315" s="12">
        <v>2</v>
      </c>
      <c r="J315" s="12">
        <v>89</v>
      </c>
      <c r="K315" s="12">
        <v>382</v>
      </c>
      <c r="L315" s="12">
        <v>400</v>
      </c>
      <c r="M315" s="12">
        <v>8.6</v>
      </c>
      <c r="N315" s="12">
        <f>VLOOKUP(Todos!$A315,vlookup_table[#All],2,FALSE)</f>
        <v>0</v>
      </c>
      <c r="O315" s="12" t="str">
        <f>VLOOKUP(Todos!$A315,vlookup_table[#All],3,FALSE)</f>
        <v>MI</v>
      </c>
      <c r="P315" s="12">
        <f>VLOOKUP(Todos!$A315,vlookup_table[#All],4,FALSE)</f>
        <v>2801</v>
      </c>
      <c r="Q315" s="14" t="str">
        <f>VLOOKUP(Todos!$A315,vlookup_table[#All],5,FALSE)</f>
        <v>R2</v>
      </c>
      <c r="R315" s="14" t="str">
        <f>VLOOKUP(Todos!$A315,vlookup_table[#All],6,FALSE)</f>
        <v>F</v>
      </c>
      <c r="S315" s="14">
        <f>VLOOKUP(Todos!$A315,vlookup_table[#All],7,FALSE)</f>
        <v>15</v>
      </c>
      <c r="T315" s="14">
        <f>ROUND((9706-Todos!$P315)/100, 0)</f>
        <v>69</v>
      </c>
      <c r="U315" s="14" t="str" cm="1">
        <f t="array" ref="U315">_xlfn.IFS(
    ISNUMBER(SEARCH("C", Q315)), "Ciudad",
    ISNUMBER(SEARCH("T", Q315)), "Pueblo",
    ISNUMBER(SEARCH("R", Q315)), "Rural",
    ISNUMBER(SEARCH("S", Q315)), "Suburbano",
    ISNUMBER(SEARCH("U", Q315)), "Urbano"
)</f>
        <v>Rural</v>
      </c>
      <c r="V315" s="25" t="str" cm="1">
        <f t="array" ref="V315">_xlfn.LET(
    _xlpm.txt, _xlfn.TEXTJOIN("", TRUE, IF(ISNUMBER(--MID(Todos!$H315, _xlfn.SEQUENCE(LEN(Todos!$H315)), 1)), MID(Todos!$H315, _xlfn.SEQUENCE(LEN(Todos!$H315)), 1), "")),
    IF(ISNUMBER(--RIGHT(_xlpm.txt,1)), _xlpm.txt, LEFT(_xlpm.txt, LEN(_xlpm.txt)-1))
)</f>
        <v>11401</v>
      </c>
      <c r="W315" s="14" t="str">
        <f>UPPER(LEFT(Todos!$B315,2))</f>
        <v>MI</v>
      </c>
      <c r="X315" s="15" t="str" cm="1">
        <f t="array" ref="X315">+IF(Todos!$C315 = "",MODE.MATCH(Todos!$C$2:$C$4029),Todos!$C315)</f>
        <v>F</v>
      </c>
    </row>
    <row r="316" spans="1:24" x14ac:dyDescent="0.35">
      <c r="A316" s="6">
        <v>81284</v>
      </c>
      <c r="B316" s="7" t="s">
        <v>36</v>
      </c>
      <c r="C316" s="7" t="s">
        <v>17</v>
      </c>
      <c r="D316" s="7">
        <v>458</v>
      </c>
      <c r="E316" s="7">
        <v>228</v>
      </c>
      <c r="F316" s="7">
        <v>318</v>
      </c>
      <c r="G316" s="7">
        <v>0</v>
      </c>
      <c r="H316" s="7">
        <v>10731</v>
      </c>
      <c r="I316" s="7">
        <v>4</v>
      </c>
      <c r="J316" s="7">
        <v>82</v>
      </c>
      <c r="K316" s="7">
        <v>270</v>
      </c>
      <c r="L316" s="7">
        <v>276</v>
      </c>
      <c r="M316" s="7">
        <v>13.4</v>
      </c>
      <c r="N316" s="7">
        <f>VLOOKUP(Todos!$A316,vlookup_table[#All],2,FALSE)</f>
        <v>2</v>
      </c>
      <c r="O316" s="7" t="str">
        <f>VLOOKUP(Todos!$A316,vlookup_table[#All],3,FALSE)</f>
        <v>WI</v>
      </c>
      <c r="P316" s="7">
        <f>VLOOKUP(Todos!$A316,vlookup_table[#All],4,FALSE)</f>
        <v>4308</v>
      </c>
      <c r="Q316" s="9" t="str">
        <f>VLOOKUP(Todos!$A316,vlookup_table[#All],5,FALSE)</f>
        <v>C2</v>
      </c>
      <c r="R316" s="9" t="str">
        <f>VLOOKUP(Todos!$A316,vlookup_table[#All],6,FALSE)</f>
        <v>F</v>
      </c>
      <c r="S316" s="9">
        <f>VLOOKUP(Todos!$A316,vlookup_table[#All],7,FALSE)</f>
        <v>25</v>
      </c>
      <c r="T316" s="9">
        <f>ROUND((9706-Todos!$P316)/100, 0)</f>
        <v>54</v>
      </c>
      <c r="U316" s="9" t="str" cm="1">
        <f t="array" ref="U316">_xlfn.IFS(
    ISNUMBER(SEARCH("C", Q316)), "Ciudad",
    ISNUMBER(SEARCH("T", Q316)), "Pueblo",
    ISNUMBER(SEARCH("R", Q316)), "Rural",
    ISNUMBER(SEARCH("S", Q316)), "Suburbano",
    ISNUMBER(SEARCH("U", Q316)), "Urbano"
)</f>
        <v>Ciudad</v>
      </c>
      <c r="V316" s="24" t="str" cm="1">
        <f t="array" ref="V316">_xlfn.LET(
    _xlpm.txt, _xlfn.TEXTJOIN("", TRUE, IF(ISNUMBER(--MID(Todos!$H316, _xlfn.SEQUENCE(LEN(Todos!$H316)), 1)), MID(Todos!$H316, _xlfn.SEQUENCE(LEN(Todos!$H316)), 1), "")),
    IF(ISNUMBER(--RIGHT(_xlpm.txt,1)), _xlpm.txt, LEFT(_xlpm.txt, LEN(_xlpm.txt)-1))
)</f>
        <v>10731</v>
      </c>
      <c r="W316" s="9" t="str">
        <f>UPPER(LEFT(Todos!$B316,2))</f>
        <v>WI</v>
      </c>
      <c r="X316" s="10" t="str" cm="1">
        <f t="array" ref="X316">+IF(Todos!$C316 = "",MODE.MATCH(Todos!$C$2:$C$4029),Todos!$C316)</f>
        <v>F</v>
      </c>
    </row>
    <row r="317" spans="1:24" x14ac:dyDescent="0.35">
      <c r="A317" s="11">
        <v>32475</v>
      </c>
      <c r="B317" s="12" t="s">
        <v>13</v>
      </c>
      <c r="C317" s="12" t="s">
        <v>14</v>
      </c>
      <c r="D317" s="12">
        <v>814</v>
      </c>
      <c r="E317" s="12">
        <v>271</v>
      </c>
      <c r="F317" s="12">
        <v>324</v>
      </c>
      <c r="G317" s="12">
        <v>3</v>
      </c>
      <c r="H317" s="12">
        <v>10488</v>
      </c>
      <c r="I317" s="12">
        <v>2</v>
      </c>
      <c r="J317" s="12">
        <v>52</v>
      </c>
      <c r="K317" s="12">
        <v>268</v>
      </c>
      <c r="L317" s="12">
        <v>312</v>
      </c>
      <c r="M317" s="12">
        <v>16.399999999999999</v>
      </c>
      <c r="N317" s="12">
        <f>VLOOKUP(Todos!$A317,vlookup_table[#All],2,FALSE)</f>
        <v>1</v>
      </c>
      <c r="O317" s="12" t="str">
        <f>VLOOKUP(Todos!$A317,vlookup_table[#All],3,FALSE)</f>
        <v>FL</v>
      </c>
      <c r="P317" s="12">
        <f>VLOOKUP(Todos!$A317,vlookup_table[#All],4,FALSE)</f>
        <v>0</v>
      </c>
      <c r="Q317" s="14" t="str">
        <f>VLOOKUP(Todos!$A317,vlookup_table[#All],5,FALSE)</f>
        <v>T2</v>
      </c>
      <c r="R317" s="14" t="str">
        <f>VLOOKUP(Todos!$A317,vlookup_table[#All],6,FALSE)</f>
        <v>M</v>
      </c>
      <c r="S317" s="14">
        <f>VLOOKUP(Todos!$A317,vlookup_table[#All],7,FALSE)</f>
        <v>20</v>
      </c>
      <c r="T317" s="14">
        <f>ROUND((9706-Todos!$P317)/100, 0)</f>
        <v>97</v>
      </c>
      <c r="U317" s="14" t="str" cm="1">
        <f t="array" ref="U317">_xlfn.IFS(
    ISNUMBER(SEARCH("C", Q317)), "Ciudad",
    ISNUMBER(SEARCH("T", Q317)), "Pueblo",
    ISNUMBER(SEARCH("R", Q317)), "Rural",
    ISNUMBER(SEARCH("S", Q317)), "Suburbano",
    ISNUMBER(SEARCH("U", Q317)), "Urbano"
)</f>
        <v>Pueblo</v>
      </c>
      <c r="V317" s="25" t="str" cm="1">
        <f t="array" ref="V317">_xlfn.LET(
    _xlpm.txt, _xlfn.TEXTJOIN("", TRUE, IF(ISNUMBER(--MID(Todos!$H317, _xlfn.SEQUENCE(LEN(Todos!$H317)), 1)), MID(Todos!$H317, _xlfn.SEQUENCE(LEN(Todos!$H317)), 1), "")),
    IF(ISNUMBER(--RIGHT(_xlpm.txt,1)), _xlpm.txt, LEFT(_xlpm.txt, LEN(_xlpm.txt)-1))
)</f>
        <v>10488</v>
      </c>
      <c r="W317" s="14" t="str">
        <f>UPPER(LEFT(Todos!$B317,2))</f>
        <v>FL</v>
      </c>
      <c r="X317" s="15" t="str" cm="1">
        <f t="array" ref="X317">+IF(Todos!$C317 = "",MODE.MATCH(Todos!$C$2:$C$4029),Todos!$C317)</f>
        <v>M</v>
      </c>
    </row>
    <row r="318" spans="1:24" x14ac:dyDescent="0.35">
      <c r="A318" s="6">
        <v>104505</v>
      </c>
      <c r="B318" s="7" t="s">
        <v>28</v>
      </c>
      <c r="C318" s="7" t="s">
        <v>17</v>
      </c>
      <c r="D318" s="7">
        <v>671</v>
      </c>
      <c r="E318" s="7">
        <v>320</v>
      </c>
      <c r="F318" s="7">
        <v>376</v>
      </c>
      <c r="G318" s="7">
        <v>0</v>
      </c>
      <c r="H318" s="7">
        <v>12950</v>
      </c>
      <c r="I318" s="7">
        <v>0</v>
      </c>
      <c r="J318" s="7">
        <v>57</v>
      </c>
      <c r="K318" s="7">
        <v>340</v>
      </c>
      <c r="L318" s="7">
        <v>349</v>
      </c>
      <c r="M318" s="7">
        <v>10</v>
      </c>
      <c r="N318" s="7">
        <f>VLOOKUP(Todos!$A318,vlookup_table[#All],2,FALSE)</f>
        <v>2</v>
      </c>
      <c r="O318" s="7" t="str">
        <f>VLOOKUP(Todos!$A318,vlookup_table[#All],3,FALSE)</f>
        <v>KS</v>
      </c>
      <c r="P318" s="7">
        <f>VLOOKUP(Todos!$A318,vlookup_table[#All],4,FALSE)</f>
        <v>3801</v>
      </c>
      <c r="Q318" s="9" t="str">
        <f>VLOOKUP(Todos!$A318,vlookup_table[#All],5,FALSE)</f>
        <v>R2</v>
      </c>
      <c r="R318" s="9" t="str">
        <f>VLOOKUP(Todos!$A318,vlookup_table[#All],6,FALSE)</f>
        <v>F</v>
      </c>
      <c r="S318" s="9">
        <f>VLOOKUP(Todos!$A318,vlookup_table[#All],7,FALSE)</f>
        <v>25</v>
      </c>
      <c r="T318" s="9">
        <f>ROUND((9706-Todos!$P318)/100, 0)</f>
        <v>59</v>
      </c>
      <c r="U318" s="9" t="str" cm="1">
        <f t="array" ref="U318">_xlfn.IFS(
    ISNUMBER(SEARCH("C", Q318)), "Ciudad",
    ISNUMBER(SEARCH("T", Q318)), "Pueblo",
    ISNUMBER(SEARCH("R", Q318)), "Rural",
    ISNUMBER(SEARCH("S", Q318)), "Suburbano",
    ISNUMBER(SEARCH("U", Q318)), "Urbano"
)</f>
        <v>Rural</v>
      </c>
      <c r="V318" s="24" t="str" cm="1">
        <f t="array" ref="V318">_xlfn.LET(
    _xlpm.txt, _xlfn.TEXTJOIN("", TRUE, IF(ISNUMBER(--MID(Todos!$H318, _xlfn.SEQUENCE(LEN(Todos!$H318)), 1)), MID(Todos!$H318, _xlfn.SEQUENCE(LEN(Todos!$H318)), 1), "")),
    IF(ISNUMBER(--RIGHT(_xlpm.txt,1)), _xlpm.txt, LEFT(_xlpm.txt, LEN(_xlpm.txt)-1))
)</f>
        <v>12950</v>
      </c>
      <c r="W318" s="9" t="str">
        <f>UPPER(LEFT(Todos!$B318,2))</f>
        <v>KS</v>
      </c>
      <c r="X318" s="10" t="str" cm="1">
        <f t="array" ref="X318">+IF(Todos!$C318 = "",MODE.MATCH(Todos!$C$2:$C$4029),Todos!$C318)</f>
        <v>F</v>
      </c>
    </row>
    <row r="319" spans="1:24" x14ac:dyDescent="0.35">
      <c r="A319" s="11">
        <v>13483</v>
      </c>
      <c r="B319" s="12" t="s">
        <v>36</v>
      </c>
      <c r="C319" s="12" t="s">
        <v>17</v>
      </c>
      <c r="D319" s="12">
        <v>452</v>
      </c>
      <c r="E319" s="12">
        <v>293</v>
      </c>
      <c r="F319" s="12">
        <v>371</v>
      </c>
      <c r="G319" s="12">
        <v>0</v>
      </c>
      <c r="H319" s="12">
        <v>10979</v>
      </c>
      <c r="I319" s="12">
        <v>0</v>
      </c>
      <c r="J319" s="12">
        <v>91</v>
      </c>
      <c r="K319" s="12">
        <v>316</v>
      </c>
      <c r="L319" s="12">
        <v>339</v>
      </c>
      <c r="M319" s="12">
        <v>6.34</v>
      </c>
      <c r="N319" s="12">
        <f>VLOOKUP(Todos!$A319,vlookup_table[#All],2,FALSE)</f>
        <v>0</v>
      </c>
      <c r="O319" s="12" t="str">
        <f>VLOOKUP(Todos!$A319,vlookup_table[#All],3,FALSE)</f>
        <v>WI</v>
      </c>
      <c r="P319" s="12">
        <f>VLOOKUP(Todos!$A319,vlookup_table[#All],4,FALSE)</f>
        <v>0</v>
      </c>
      <c r="Q319" s="14" t="str">
        <f>VLOOKUP(Todos!$A319,vlookup_table[#All],5,FALSE)</f>
        <v>R3</v>
      </c>
      <c r="R319" s="14" t="str">
        <f>VLOOKUP(Todos!$A319,vlookup_table[#All],6,FALSE)</f>
        <v>F</v>
      </c>
      <c r="S319" s="14">
        <f>VLOOKUP(Todos!$A319,vlookup_table[#All],7,FALSE)</f>
        <v>17</v>
      </c>
      <c r="T319" s="14">
        <f>ROUND((9706-Todos!$P319)/100, 0)</f>
        <v>97</v>
      </c>
      <c r="U319" s="14" t="str" cm="1">
        <f t="array" ref="U319">_xlfn.IFS(
    ISNUMBER(SEARCH("C", Q319)), "Ciudad",
    ISNUMBER(SEARCH("T", Q319)), "Pueblo",
    ISNUMBER(SEARCH("R", Q319)), "Rural",
    ISNUMBER(SEARCH("S", Q319)), "Suburbano",
    ISNUMBER(SEARCH("U", Q319)), "Urbano"
)</f>
        <v>Rural</v>
      </c>
      <c r="V319" s="25" t="str" cm="1">
        <f t="array" ref="V319">_xlfn.LET(
    _xlpm.txt, _xlfn.TEXTJOIN("", TRUE, IF(ISNUMBER(--MID(Todos!$H319, _xlfn.SEQUENCE(LEN(Todos!$H319)), 1)), MID(Todos!$H319, _xlfn.SEQUENCE(LEN(Todos!$H319)), 1), "")),
    IF(ISNUMBER(--RIGHT(_xlpm.txt,1)), _xlpm.txt, LEFT(_xlpm.txt, LEN(_xlpm.txt)-1))
)</f>
        <v>10979</v>
      </c>
      <c r="W319" s="14" t="str">
        <f>UPPER(LEFT(Todos!$B319,2))</f>
        <v>WI</v>
      </c>
      <c r="X319" s="15" t="str" cm="1">
        <f t="array" ref="X319">+IF(Todos!$C319 = "",MODE.MATCH(Todos!$C$2:$C$4029),Todos!$C319)</f>
        <v>F</v>
      </c>
    </row>
    <row r="320" spans="1:24" x14ac:dyDescent="0.35">
      <c r="A320" s="6">
        <v>1042</v>
      </c>
      <c r="B320" s="7" t="s">
        <v>51</v>
      </c>
      <c r="C320" s="7" t="s">
        <v>14</v>
      </c>
      <c r="D320" s="7">
        <v>826</v>
      </c>
      <c r="E320" s="7">
        <v>314</v>
      </c>
      <c r="F320" s="7">
        <v>426</v>
      </c>
      <c r="G320" s="7">
        <v>7</v>
      </c>
      <c r="H320" s="7">
        <v>14958</v>
      </c>
      <c r="I320" s="7">
        <v>3</v>
      </c>
      <c r="J320" s="7">
        <v>34</v>
      </c>
      <c r="K320" s="7">
        <v>348</v>
      </c>
      <c r="L320" s="7">
        <v>390</v>
      </c>
      <c r="M320" s="7">
        <v>9.1875</v>
      </c>
      <c r="N320" s="7">
        <f>VLOOKUP(Todos!$A320,vlookup_table[#All],2,FALSE)</f>
        <v>1</v>
      </c>
      <c r="O320" s="7" t="str">
        <f>VLOOKUP(Todos!$A320,vlookup_table[#All],3,FALSE)</f>
        <v>OR</v>
      </c>
      <c r="P320" s="7">
        <f>VLOOKUP(Todos!$A320,vlookup_table[#All],4,FALSE)</f>
        <v>810</v>
      </c>
      <c r="Q320" s="9" t="str">
        <f>VLOOKUP(Todos!$A320,vlookup_table[#All],5,FALSE)</f>
        <v>T1</v>
      </c>
      <c r="R320" s="9" t="str">
        <f>VLOOKUP(Todos!$A320,vlookup_table[#All],6,FALSE)</f>
        <v>M</v>
      </c>
      <c r="S320" s="9">
        <f>VLOOKUP(Todos!$A320,vlookup_table[#All],7,FALSE)</f>
        <v>8</v>
      </c>
      <c r="T320" s="9">
        <f>ROUND((9706-Todos!$P320)/100, 0)</f>
        <v>89</v>
      </c>
      <c r="U320" s="9" t="str" cm="1">
        <f t="array" ref="U320">_xlfn.IFS(
    ISNUMBER(SEARCH("C", Q320)), "Ciudad",
    ISNUMBER(SEARCH("T", Q320)), "Pueblo",
    ISNUMBER(SEARCH("R", Q320)), "Rural",
    ISNUMBER(SEARCH("S", Q320)), "Suburbano",
    ISNUMBER(SEARCH("U", Q320)), "Urbano"
)</f>
        <v>Pueblo</v>
      </c>
      <c r="V320" s="24" t="str" cm="1">
        <f t="array" ref="V320">_xlfn.LET(
    _xlpm.txt, _xlfn.TEXTJOIN("", TRUE, IF(ISNUMBER(--MID(Todos!$H320, _xlfn.SEQUENCE(LEN(Todos!$H320)), 1)), MID(Todos!$H320, _xlfn.SEQUENCE(LEN(Todos!$H320)), 1), "")),
    IF(ISNUMBER(--RIGHT(_xlpm.txt,1)), _xlpm.txt, LEFT(_xlpm.txt, LEN(_xlpm.txt)-1))
)</f>
        <v>14958</v>
      </c>
      <c r="W320" s="9" t="str">
        <f>UPPER(LEFT(Todos!$B320,2))</f>
        <v>OR</v>
      </c>
      <c r="X320" s="10" t="str" cm="1">
        <f t="array" ref="X320">+IF(Todos!$C320 = "",MODE.MATCH(Todos!$C$2:$C$4029),Todos!$C320)</f>
        <v>M</v>
      </c>
    </row>
    <row r="321" spans="1:24" x14ac:dyDescent="0.35">
      <c r="A321" s="11">
        <v>28337</v>
      </c>
      <c r="B321" s="12" t="s">
        <v>40</v>
      </c>
      <c r="C321" s="12" t="s">
        <v>14</v>
      </c>
      <c r="D321" s="12">
        <v>860</v>
      </c>
      <c r="E321" s="12">
        <v>324</v>
      </c>
      <c r="F321" s="12">
        <v>375</v>
      </c>
      <c r="G321" s="12">
        <v>0</v>
      </c>
      <c r="H321" s="12">
        <v>15491</v>
      </c>
      <c r="I321" s="12">
        <v>15</v>
      </c>
      <c r="J321" s="12">
        <v>35</v>
      </c>
      <c r="K321" s="12">
        <v>351</v>
      </c>
      <c r="L321" s="12">
        <v>346</v>
      </c>
      <c r="M321" s="12">
        <v>11.33333333</v>
      </c>
      <c r="N321" s="12">
        <f>VLOOKUP(Todos!$A321,vlookup_table[#All],2,FALSE)</f>
        <v>1</v>
      </c>
      <c r="O321" s="12" t="str">
        <f>VLOOKUP(Todos!$A321,vlookup_table[#All],3,FALSE)</f>
        <v>GA</v>
      </c>
      <c r="P321" s="12">
        <f>VLOOKUP(Todos!$A321,vlookup_table[#All],4,FALSE)</f>
        <v>2801</v>
      </c>
      <c r="Q321" s="14" t="str">
        <f>VLOOKUP(Todos!$A321,vlookup_table[#All],5,FALSE)</f>
        <v>S2</v>
      </c>
      <c r="R321" s="14" t="str">
        <f>VLOOKUP(Todos!$A321,vlookup_table[#All],6,FALSE)</f>
        <v>M</v>
      </c>
      <c r="S321" s="14">
        <f>VLOOKUP(Todos!$A321,vlookup_table[#All],7,FALSE)</f>
        <v>20</v>
      </c>
      <c r="T321" s="14">
        <f>ROUND((9706-Todos!$P321)/100, 0)</f>
        <v>69</v>
      </c>
      <c r="U321" s="14" t="str" cm="1">
        <f t="array" ref="U321">_xlfn.IFS(
    ISNUMBER(SEARCH("C", Q321)), "Ciudad",
    ISNUMBER(SEARCH("T", Q321)), "Pueblo",
    ISNUMBER(SEARCH("R", Q321)), "Rural",
    ISNUMBER(SEARCH("S", Q321)), "Suburbano",
    ISNUMBER(SEARCH("U", Q321)), "Urbano"
)</f>
        <v>Suburbano</v>
      </c>
      <c r="V321" s="25" t="str" cm="1">
        <f t="array" ref="V321">_xlfn.LET(
    _xlpm.txt, _xlfn.TEXTJOIN("", TRUE, IF(ISNUMBER(--MID(Todos!$H321, _xlfn.SEQUENCE(LEN(Todos!$H321)), 1)), MID(Todos!$H321, _xlfn.SEQUENCE(LEN(Todos!$H321)), 1), "")),
    IF(ISNUMBER(--RIGHT(_xlpm.txt,1)), _xlpm.txt, LEFT(_xlpm.txt, LEN(_xlpm.txt)-1))
)</f>
        <v>15491</v>
      </c>
      <c r="W321" s="14" t="str">
        <f>UPPER(LEFT(Todos!$B321,2))</f>
        <v>GA</v>
      </c>
      <c r="X321" s="15" t="str" cm="1">
        <f t="array" ref="X321">+IF(Todos!$C321 = "",MODE.MATCH(Todos!$C$2:$C$4029),Todos!$C321)</f>
        <v>M</v>
      </c>
    </row>
    <row r="322" spans="1:24" x14ac:dyDescent="0.35">
      <c r="A322" s="6">
        <v>67808</v>
      </c>
      <c r="B322" s="7" t="s">
        <v>30</v>
      </c>
      <c r="C322" s="7" t="s">
        <v>17</v>
      </c>
      <c r="D322" s="7">
        <v>185</v>
      </c>
      <c r="E322" s="7">
        <v>277</v>
      </c>
      <c r="F322" s="7">
        <v>286</v>
      </c>
      <c r="G322" s="7">
        <v>0</v>
      </c>
      <c r="H322" s="7">
        <v>10788</v>
      </c>
      <c r="I322" s="7">
        <v>8</v>
      </c>
      <c r="J322" s="7">
        <v>63</v>
      </c>
      <c r="K322" s="7">
        <v>283</v>
      </c>
      <c r="L322" s="7">
        <v>312</v>
      </c>
      <c r="M322" s="7">
        <v>8.7878787880000004</v>
      </c>
      <c r="N322" s="7">
        <f>VLOOKUP(Todos!$A322,vlookup_table[#All],2,FALSE)</f>
        <v>0</v>
      </c>
      <c r="O322" s="7" t="str">
        <f>VLOOKUP(Todos!$A322,vlookup_table[#All],3,FALSE)</f>
        <v>MI</v>
      </c>
      <c r="P322" s="7">
        <f>VLOOKUP(Todos!$A322,vlookup_table[#All],4,FALSE)</f>
        <v>2207</v>
      </c>
      <c r="Q322" s="9" t="str">
        <f>VLOOKUP(Todos!$A322,vlookup_table[#All],5,FALSE)</f>
        <v>U4</v>
      </c>
      <c r="R322" s="9" t="str">
        <f>VLOOKUP(Todos!$A322,vlookup_table[#All],6,FALSE)</f>
        <v>F</v>
      </c>
      <c r="S322" s="9">
        <f>VLOOKUP(Todos!$A322,vlookup_table[#All],7,FALSE)</f>
        <v>10</v>
      </c>
      <c r="T322" s="9">
        <f>ROUND((9706-Todos!$P322)/100, 0)</f>
        <v>75</v>
      </c>
      <c r="U322" s="9" t="str" cm="1">
        <f t="array" ref="U322">_xlfn.IFS(
    ISNUMBER(SEARCH("C", Q322)), "Ciudad",
    ISNUMBER(SEARCH("T", Q322)), "Pueblo",
    ISNUMBER(SEARCH("R", Q322)), "Rural",
    ISNUMBER(SEARCH("S", Q322)), "Suburbano",
    ISNUMBER(SEARCH("U", Q322)), "Urbano"
)</f>
        <v>Urbano</v>
      </c>
      <c r="V322" s="24" t="str" cm="1">
        <f t="array" ref="V322">_xlfn.LET(
    _xlpm.txt, _xlfn.TEXTJOIN("", TRUE, IF(ISNUMBER(--MID(Todos!$H322, _xlfn.SEQUENCE(LEN(Todos!$H322)), 1)), MID(Todos!$H322, _xlfn.SEQUENCE(LEN(Todos!$H322)), 1), "")),
    IF(ISNUMBER(--RIGHT(_xlpm.txt,1)), _xlpm.txt, LEFT(_xlpm.txt, LEN(_xlpm.txt)-1))
)</f>
        <v>10788</v>
      </c>
      <c r="W322" s="9" t="str">
        <f>UPPER(LEFT(Todos!$B322,2))</f>
        <v>MI</v>
      </c>
      <c r="X322" s="10" t="str" cm="1">
        <f t="array" ref="X322">+IF(Todos!$C322 = "",MODE.MATCH(Todos!$C$2:$C$4029),Todos!$C322)</f>
        <v>F</v>
      </c>
    </row>
    <row r="323" spans="1:24" x14ac:dyDescent="0.35">
      <c r="A323" s="11">
        <v>35017</v>
      </c>
      <c r="B323" s="12" t="s">
        <v>13</v>
      </c>
      <c r="C323" s="12" t="s">
        <v>14</v>
      </c>
      <c r="D323" s="12">
        <v>576</v>
      </c>
      <c r="E323" s="12">
        <v>200</v>
      </c>
      <c r="F323" s="12">
        <v>324</v>
      </c>
      <c r="G323" s="12">
        <v>0</v>
      </c>
      <c r="H323" s="12">
        <v>12518</v>
      </c>
      <c r="I323" s="12">
        <v>8</v>
      </c>
      <c r="J323" s="12">
        <v>12</v>
      </c>
      <c r="K323" s="12">
        <v>280</v>
      </c>
      <c r="L323" s="12">
        <v>244</v>
      </c>
      <c r="M323" s="12">
        <v>12.90909091</v>
      </c>
      <c r="N323" s="12">
        <f>VLOOKUP(Todos!$A323,vlookup_table[#All],2,FALSE)</f>
        <v>2</v>
      </c>
      <c r="O323" s="12" t="str">
        <f>VLOOKUP(Todos!$A323,vlookup_table[#All],3,FALSE)</f>
        <v>FL</v>
      </c>
      <c r="P323" s="12">
        <f>VLOOKUP(Todos!$A323,vlookup_table[#All],4,FALSE)</f>
        <v>2101</v>
      </c>
      <c r="Q323" s="14" t="str">
        <f>VLOOKUP(Todos!$A323,vlookup_table[#All],5,FALSE)</f>
        <v>T2</v>
      </c>
      <c r="R323" s="14" t="str">
        <f>VLOOKUP(Todos!$A323,vlookup_table[#All],6,FALSE)</f>
        <v>M</v>
      </c>
      <c r="S323" s="14">
        <f>VLOOKUP(Todos!$A323,vlookup_table[#All],7,FALSE)</f>
        <v>10</v>
      </c>
      <c r="T323" s="14">
        <f>ROUND((9706-Todos!$P323)/100, 0)</f>
        <v>76</v>
      </c>
      <c r="U323" s="14" t="str" cm="1">
        <f t="array" ref="U323">_xlfn.IFS(
    ISNUMBER(SEARCH("C", Q323)), "Ciudad",
    ISNUMBER(SEARCH("T", Q323)), "Pueblo",
    ISNUMBER(SEARCH("R", Q323)), "Rural",
    ISNUMBER(SEARCH("S", Q323)), "Suburbano",
    ISNUMBER(SEARCH("U", Q323)), "Urbano"
)</f>
        <v>Pueblo</v>
      </c>
      <c r="V323" s="25" t="str" cm="1">
        <f t="array" ref="V323">_xlfn.LET(
    _xlpm.txt, _xlfn.TEXTJOIN("", TRUE, IF(ISNUMBER(--MID(Todos!$H323, _xlfn.SEQUENCE(LEN(Todos!$H323)), 1)), MID(Todos!$H323, _xlfn.SEQUENCE(LEN(Todos!$H323)), 1), "")),
    IF(ISNUMBER(--RIGHT(_xlpm.txt,1)), _xlpm.txt, LEFT(_xlpm.txt, LEN(_xlpm.txt)-1))
)</f>
        <v>12518</v>
      </c>
      <c r="W323" s="14" t="str">
        <f>UPPER(LEFT(Todos!$B323,2))</f>
        <v>FL</v>
      </c>
      <c r="X323" s="15" t="str" cm="1">
        <f t="array" ref="X323">+IF(Todos!$C323 = "",MODE.MATCH(Todos!$C$2:$C$4029),Todos!$C323)</f>
        <v>M</v>
      </c>
    </row>
    <row r="324" spans="1:24" x14ac:dyDescent="0.35">
      <c r="A324" s="6">
        <v>10973</v>
      </c>
      <c r="B324" s="7" t="s">
        <v>22</v>
      </c>
      <c r="C324" s="7" t="s">
        <v>14</v>
      </c>
      <c r="D324" s="7">
        <v>2431</v>
      </c>
      <c r="E324" s="7">
        <v>563</v>
      </c>
      <c r="F324" s="7">
        <v>660</v>
      </c>
      <c r="G324" s="7">
        <v>75</v>
      </c>
      <c r="H324" s="7">
        <v>24290</v>
      </c>
      <c r="I324" s="7">
        <v>8</v>
      </c>
      <c r="J324" s="7">
        <v>59</v>
      </c>
      <c r="K324" s="7">
        <v>579</v>
      </c>
      <c r="L324" s="7">
        <v>655</v>
      </c>
      <c r="M324" s="7">
        <v>10.89473684</v>
      </c>
      <c r="N324" s="7">
        <f>VLOOKUP(Todos!$A324,vlookup_table[#All],2,FALSE)</f>
        <v>1</v>
      </c>
      <c r="O324" s="7" t="str">
        <f>VLOOKUP(Todos!$A324,vlookup_table[#All],3,FALSE)</f>
        <v>CA</v>
      </c>
      <c r="P324" s="7">
        <f>VLOOKUP(Todos!$A324,vlookup_table[#All],4,FALSE)</f>
        <v>2305</v>
      </c>
      <c r="Q324" s="9" t="str">
        <f>VLOOKUP(Todos!$A324,vlookup_table[#All],5,FALSE)</f>
        <v>T1</v>
      </c>
      <c r="R324" s="9" t="str">
        <f>VLOOKUP(Todos!$A324,vlookup_table[#All],6,FALSE)</f>
        <v>M</v>
      </c>
      <c r="S324" s="9">
        <f>VLOOKUP(Todos!$A324,vlookup_table[#All],7,FALSE)</f>
        <v>12</v>
      </c>
      <c r="T324" s="9">
        <f>ROUND((9706-Todos!$P324)/100, 0)</f>
        <v>74</v>
      </c>
      <c r="U324" s="9" t="str" cm="1">
        <f t="array" ref="U324">_xlfn.IFS(
    ISNUMBER(SEARCH("C", Q324)), "Ciudad",
    ISNUMBER(SEARCH("T", Q324)), "Pueblo",
    ISNUMBER(SEARCH("R", Q324)), "Rural",
    ISNUMBER(SEARCH("S", Q324)), "Suburbano",
    ISNUMBER(SEARCH("U", Q324)), "Urbano"
)</f>
        <v>Pueblo</v>
      </c>
      <c r="V324" s="24" t="str" cm="1">
        <f t="array" ref="V324">_xlfn.LET(
    _xlpm.txt, _xlfn.TEXTJOIN("", TRUE, IF(ISNUMBER(--MID(Todos!$H324, _xlfn.SEQUENCE(LEN(Todos!$H324)), 1)), MID(Todos!$H324, _xlfn.SEQUENCE(LEN(Todos!$H324)), 1), "")),
    IF(ISNUMBER(--RIGHT(_xlpm.txt,1)), _xlpm.txt, LEFT(_xlpm.txt, LEN(_xlpm.txt)-1))
)</f>
        <v>24290</v>
      </c>
      <c r="W324" s="9" t="str">
        <f>UPPER(LEFT(Todos!$B324,2))</f>
        <v>CA</v>
      </c>
      <c r="X324" s="10" t="str" cm="1">
        <f t="array" ref="X324">+IF(Todos!$C324 = "",MODE.MATCH(Todos!$C$2:$C$4029),Todos!$C324)</f>
        <v>M</v>
      </c>
    </row>
    <row r="325" spans="1:24" x14ac:dyDescent="0.35">
      <c r="A325" s="11">
        <v>67030</v>
      </c>
      <c r="B325" s="12" t="s">
        <v>30</v>
      </c>
      <c r="C325" s="12" t="s">
        <v>14</v>
      </c>
      <c r="D325" s="12">
        <v>388</v>
      </c>
      <c r="E325" s="12">
        <v>364</v>
      </c>
      <c r="F325" s="12">
        <v>433</v>
      </c>
      <c r="G325" s="12">
        <v>0</v>
      </c>
      <c r="H325" s="12">
        <v>12601</v>
      </c>
      <c r="I325" s="12">
        <v>2</v>
      </c>
      <c r="J325" s="12">
        <v>70</v>
      </c>
      <c r="K325" s="12">
        <v>410</v>
      </c>
      <c r="L325" s="12">
        <v>413</v>
      </c>
      <c r="M325" s="12">
        <v>33.333333330000002</v>
      </c>
      <c r="N325" s="12">
        <f>VLOOKUP(Todos!$A325,vlookup_table[#All],2,FALSE)</f>
        <v>1</v>
      </c>
      <c r="O325" s="12" t="str">
        <f>VLOOKUP(Todos!$A325,vlookup_table[#All],3,FALSE)</f>
        <v>MI</v>
      </c>
      <c r="P325" s="12">
        <f>VLOOKUP(Todos!$A325,vlookup_table[#All],4,FALSE)</f>
        <v>0</v>
      </c>
      <c r="Q325" s="14" t="str">
        <f>VLOOKUP(Todos!$A325,vlookup_table[#All],5,FALSE)</f>
        <v>S3</v>
      </c>
      <c r="R325" s="14" t="str">
        <f>VLOOKUP(Todos!$A325,vlookup_table[#All],6,FALSE)</f>
        <v>M</v>
      </c>
      <c r="S325" s="14">
        <f>VLOOKUP(Todos!$A325,vlookup_table[#All],7,FALSE)</f>
        <v>50</v>
      </c>
      <c r="T325" s="14">
        <f>ROUND((9706-Todos!$P325)/100, 0)</f>
        <v>97</v>
      </c>
      <c r="U325" s="14" t="str" cm="1">
        <f t="array" ref="U325">_xlfn.IFS(
    ISNUMBER(SEARCH("C", Q325)), "Ciudad",
    ISNUMBER(SEARCH("T", Q325)), "Pueblo",
    ISNUMBER(SEARCH("R", Q325)), "Rural",
    ISNUMBER(SEARCH("S", Q325)), "Suburbano",
    ISNUMBER(SEARCH("U", Q325)), "Urbano"
)</f>
        <v>Suburbano</v>
      </c>
      <c r="V325" s="25" t="str" cm="1">
        <f t="array" ref="V325">_xlfn.LET(
    _xlpm.txt, _xlfn.TEXTJOIN("", TRUE, IF(ISNUMBER(--MID(Todos!$H325, _xlfn.SEQUENCE(LEN(Todos!$H325)), 1)), MID(Todos!$H325, _xlfn.SEQUENCE(LEN(Todos!$H325)), 1), "")),
    IF(ISNUMBER(--RIGHT(_xlpm.txt,1)), _xlpm.txt, LEFT(_xlpm.txt, LEN(_xlpm.txt)-1))
)</f>
        <v>12601</v>
      </c>
      <c r="W325" s="14" t="str">
        <f>UPPER(LEFT(Todos!$B325,2))</f>
        <v>MI</v>
      </c>
      <c r="X325" s="15" t="str" cm="1">
        <f t="array" ref="X325">+IF(Todos!$C325 = "",MODE.MATCH(Todos!$C$2:$C$4029),Todos!$C325)</f>
        <v>M</v>
      </c>
    </row>
    <row r="326" spans="1:24" x14ac:dyDescent="0.35">
      <c r="A326" s="6">
        <v>122279</v>
      </c>
      <c r="B326" s="7" t="s">
        <v>21</v>
      </c>
      <c r="C326" s="7" t="s">
        <v>17</v>
      </c>
      <c r="D326" s="7">
        <v>1680</v>
      </c>
      <c r="E326" s="7">
        <v>884</v>
      </c>
      <c r="F326" s="7">
        <v>935</v>
      </c>
      <c r="G326" s="7">
        <v>20</v>
      </c>
      <c r="H326" s="7">
        <v>27875</v>
      </c>
      <c r="I326" s="7">
        <v>7</v>
      </c>
      <c r="J326" s="7">
        <v>36</v>
      </c>
      <c r="K326" s="7">
        <v>878</v>
      </c>
      <c r="L326" s="7">
        <v>943</v>
      </c>
      <c r="M326" s="7">
        <v>5.076923077</v>
      </c>
      <c r="N326" s="7">
        <f>VLOOKUP(Todos!$A326,vlookup_table[#All],2,FALSE)</f>
        <v>2</v>
      </c>
      <c r="O326" s="7" t="str">
        <f>VLOOKUP(Todos!$A326,vlookup_table[#All],3,FALSE)</f>
        <v>TX</v>
      </c>
      <c r="P326" s="7">
        <f>VLOOKUP(Todos!$A326,vlookup_table[#All],4,FALSE)</f>
        <v>4903</v>
      </c>
      <c r="Q326" s="9" t="str">
        <f>VLOOKUP(Todos!$A326,vlookup_table[#All],5,FALSE)</f>
        <v>U4</v>
      </c>
      <c r="R326" s="9" t="str">
        <f>VLOOKUP(Todos!$A326,vlookup_table[#All],6,FALSE)</f>
        <v>F</v>
      </c>
      <c r="S326" s="9">
        <f>VLOOKUP(Todos!$A326,vlookup_table[#All],7,FALSE)</f>
        <v>5</v>
      </c>
      <c r="T326" s="9">
        <f>ROUND((9706-Todos!$P326)/100, 0)</f>
        <v>48</v>
      </c>
      <c r="U326" s="9" t="str" cm="1">
        <f t="array" ref="U326">_xlfn.IFS(
    ISNUMBER(SEARCH("C", Q326)), "Ciudad",
    ISNUMBER(SEARCH("T", Q326)), "Pueblo",
    ISNUMBER(SEARCH("R", Q326)), "Rural",
    ISNUMBER(SEARCH("S", Q326)), "Suburbano",
    ISNUMBER(SEARCH("U", Q326)), "Urbano"
)</f>
        <v>Urbano</v>
      </c>
      <c r="V326" s="24" t="str" cm="1">
        <f t="array" ref="V326">_xlfn.LET(
    _xlpm.txt, _xlfn.TEXTJOIN("", TRUE, IF(ISNUMBER(--MID(Todos!$H326, _xlfn.SEQUENCE(LEN(Todos!$H326)), 1)), MID(Todos!$H326, _xlfn.SEQUENCE(LEN(Todos!$H326)), 1), "")),
    IF(ISNUMBER(--RIGHT(_xlpm.txt,1)), _xlpm.txt, LEFT(_xlpm.txt, LEN(_xlpm.txt)-1))
)</f>
        <v>27875</v>
      </c>
      <c r="W326" s="9" t="str">
        <f>UPPER(LEFT(Todos!$B326,2))</f>
        <v>TX</v>
      </c>
      <c r="X326" s="10" t="str" cm="1">
        <f t="array" ref="X326">+IF(Todos!$C326 = "",MODE.MATCH(Todos!$C$2:$C$4029),Todos!$C326)</f>
        <v>F</v>
      </c>
    </row>
    <row r="327" spans="1:24" x14ac:dyDescent="0.35">
      <c r="A327" s="11">
        <v>18802</v>
      </c>
      <c r="B327" s="12" t="s">
        <v>18</v>
      </c>
      <c r="C327" s="12" t="s">
        <v>14</v>
      </c>
      <c r="D327" s="12">
        <v>1128</v>
      </c>
      <c r="E327" s="12">
        <v>409</v>
      </c>
      <c r="F327" s="12">
        <v>481</v>
      </c>
      <c r="G327" s="12">
        <v>3</v>
      </c>
      <c r="H327" s="12">
        <v>15936</v>
      </c>
      <c r="I327" s="12">
        <v>2</v>
      </c>
      <c r="J327" s="12">
        <v>67</v>
      </c>
      <c r="K327" s="12">
        <v>467</v>
      </c>
      <c r="L327" s="12">
        <v>442</v>
      </c>
      <c r="M327" s="12">
        <v>14.5</v>
      </c>
      <c r="N327" s="12">
        <f>VLOOKUP(Todos!$A327,vlookup_table[#All],2,FALSE)</f>
        <v>1</v>
      </c>
      <c r="O327" s="12" t="str">
        <f>VLOOKUP(Todos!$A327,vlookup_table[#All],3,FALSE)</f>
        <v>NC</v>
      </c>
      <c r="P327" s="12">
        <f>VLOOKUP(Todos!$A327,vlookup_table[#All],4,FALSE)</f>
        <v>5101</v>
      </c>
      <c r="Q327" s="14" t="str">
        <f>VLOOKUP(Todos!$A327,vlookup_table[#All],5,FALSE)</f>
        <v>T2</v>
      </c>
      <c r="R327" s="14" t="str">
        <f>VLOOKUP(Todos!$A327,vlookup_table[#All],6,FALSE)</f>
        <v>M</v>
      </c>
      <c r="S327" s="14">
        <f>VLOOKUP(Todos!$A327,vlookup_table[#All],7,FALSE)</f>
        <v>20</v>
      </c>
      <c r="T327" s="14">
        <f>ROUND((9706-Todos!$P327)/100, 0)</f>
        <v>46</v>
      </c>
      <c r="U327" s="14" t="str" cm="1">
        <f t="array" ref="U327">_xlfn.IFS(
    ISNUMBER(SEARCH("C", Q327)), "Ciudad",
    ISNUMBER(SEARCH("T", Q327)), "Pueblo",
    ISNUMBER(SEARCH("R", Q327)), "Rural",
    ISNUMBER(SEARCH("S", Q327)), "Suburbano",
    ISNUMBER(SEARCH("U", Q327)), "Urbano"
)</f>
        <v>Pueblo</v>
      </c>
      <c r="V327" s="25" t="str" cm="1">
        <f t="array" ref="V327">_xlfn.LET(
    _xlpm.txt, _xlfn.TEXTJOIN("", TRUE, IF(ISNUMBER(--MID(Todos!$H327, _xlfn.SEQUENCE(LEN(Todos!$H327)), 1)), MID(Todos!$H327, _xlfn.SEQUENCE(LEN(Todos!$H327)), 1), "")),
    IF(ISNUMBER(--RIGHT(_xlpm.txt,1)), _xlpm.txt, LEFT(_xlpm.txt, LEN(_xlpm.txt)-1))
)</f>
        <v>15936</v>
      </c>
      <c r="W327" s="14" t="str">
        <f>UPPER(LEFT(Todos!$B327,2))</f>
        <v>NC</v>
      </c>
      <c r="X327" s="15" t="str" cm="1">
        <f t="array" ref="X327">+IF(Todos!$C327 = "",MODE.MATCH(Todos!$C$2:$C$4029),Todos!$C327)</f>
        <v>M</v>
      </c>
    </row>
    <row r="328" spans="1:24" x14ac:dyDescent="0.35">
      <c r="A328" s="6">
        <v>90092</v>
      </c>
      <c r="B328" s="7" t="s">
        <v>16</v>
      </c>
      <c r="C328" s="7" t="s">
        <v>17</v>
      </c>
      <c r="D328" s="7">
        <v>916</v>
      </c>
      <c r="E328" s="7">
        <v>434</v>
      </c>
      <c r="F328" s="7">
        <v>457</v>
      </c>
      <c r="G328" s="7">
        <v>0</v>
      </c>
      <c r="H328" s="7">
        <v>12450</v>
      </c>
      <c r="I328" s="7">
        <v>7</v>
      </c>
      <c r="J328" s="7">
        <v>82</v>
      </c>
      <c r="K328" s="7">
        <v>421</v>
      </c>
      <c r="L328" s="7">
        <v>458</v>
      </c>
      <c r="M328" s="7">
        <v>18.46153846</v>
      </c>
      <c r="N328" s="7">
        <f>VLOOKUP(Todos!$A328,vlookup_table[#All],2,FALSE)</f>
        <v>2</v>
      </c>
      <c r="O328" s="7" t="str">
        <f>VLOOKUP(Todos!$A328,vlookup_table[#All],3,FALSE)</f>
        <v>IL</v>
      </c>
      <c r="P328" s="7">
        <f>VLOOKUP(Todos!$A328,vlookup_table[#All],4,FALSE)</f>
        <v>3905</v>
      </c>
      <c r="Q328" s="9" t="str">
        <f>VLOOKUP(Todos!$A328,vlookup_table[#All],5,FALSE)</f>
        <v>S2</v>
      </c>
      <c r="R328" s="9" t="str">
        <f>VLOOKUP(Todos!$A328,vlookup_table[#All],6,FALSE)</f>
        <v>F</v>
      </c>
      <c r="S328" s="9">
        <f>VLOOKUP(Todos!$A328,vlookup_table[#All],7,FALSE)</f>
        <v>10</v>
      </c>
      <c r="T328" s="9">
        <f>ROUND((9706-Todos!$P328)/100, 0)</f>
        <v>58</v>
      </c>
      <c r="U328" s="9" t="str" cm="1">
        <f t="array" ref="U328">_xlfn.IFS(
    ISNUMBER(SEARCH("C", Q328)), "Ciudad",
    ISNUMBER(SEARCH("T", Q328)), "Pueblo",
    ISNUMBER(SEARCH("R", Q328)), "Rural",
    ISNUMBER(SEARCH("S", Q328)), "Suburbano",
    ISNUMBER(SEARCH("U", Q328)), "Urbano"
)</f>
        <v>Suburbano</v>
      </c>
      <c r="V328" s="24" t="str" cm="1">
        <f t="array" ref="V328">_xlfn.LET(
    _xlpm.txt, _xlfn.TEXTJOIN("", TRUE, IF(ISNUMBER(--MID(Todos!$H328, _xlfn.SEQUENCE(LEN(Todos!$H328)), 1)), MID(Todos!$H328, _xlfn.SEQUENCE(LEN(Todos!$H328)), 1), "")),
    IF(ISNUMBER(--RIGHT(_xlpm.txt,1)), _xlpm.txt, LEFT(_xlpm.txt, LEN(_xlpm.txt)-1))
)</f>
        <v>12450</v>
      </c>
      <c r="W328" s="9" t="str">
        <f>UPPER(LEFT(Todos!$B328,2))</f>
        <v>IL</v>
      </c>
      <c r="X328" s="10" t="str" cm="1">
        <f t="array" ref="X328">+IF(Todos!$C328 = "",MODE.MATCH(Todos!$C$2:$C$4029),Todos!$C328)</f>
        <v>F</v>
      </c>
    </row>
    <row r="329" spans="1:24" x14ac:dyDescent="0.35">
      <c r="A329" s="11">
        <v>98821</v>
      </c>
      <c r="B329" s="12" t="s">
        <v>16</v>
      </c>
      <c r="C329" s="12" t="s">
        <v>17</v>
      </c>
      <c r="D329" s="12">
        <v>340</v>
      </c>
      <c r="E329" s="12">
        <v>185</v>
      </c>
      <c r="F329" s="12">
        <v>275</v>
      </c>
      <c r="G329" s="12">
        <v>0</v>
      </c>
      <c r="H329" s="12">
        <v>10719</v>
      </c>
      <c r="I329" s="12">
        <v>3</v>
      </c>
      <c r="J329" s="12">
        <v>78</v>
      </c>
      <c r="K329" s="12">
        <v>228</v>
      </c>
      <c r="L329" s="12">
        <v>235</v>
      </c>
      <c r="M329" s="12">
        <v>9</v>
      </c>
      <c r="N329" s="12">
        <f>VLOOKUP(Todos!$A329,vlookup_table[#All],2,FALSE)</f>
        <v>0</v>
      </c>
      <c r="O329" s="12" t="str">
        <f>VLOOKUP(Todos!$A329,vlookup_table[#All],3,FALSE)</f>
        <v>IL</v>
      </c>
      <c r="P329" s="12">
        <f>VLOOKUP(Todos!$A329,vlookup_table[#All],4,FALSE)</f>
        <v>2601</v>
      </c>
      <c r="Q329" s="14" t="str">
        <f>VLOOKUP(Todos!$A329,vlookup_table[#All],5,FALSE)</f>
        <v>T2</v>
      </c>
      <c r="R329" s="14" t="str">
        <f>VLOOKUP(Todos!$A329,vlookup_table[#All],6,FALSE)</f>
        <v>F</v>
      </c>
      <c r="S329" s="14">
        <f>VLOOKUP(Todos!$A329,vlookup_table[#All],7,FALSE)</f>
        <v>10</v>
      </c>
      <c r="T329" s="14">
        <f>ROUND((9706-Todos!$P329)/100, 0)</f>
        <v>71</v>
      </c>
      <c r="U329" s="14" t="str" cm="1">
        <f t="array" ref="U329">_xlfn.IFS(
    ISNUMBER(SEARCH("C", Q329)), "Ciudad",
    ISNUMBER(SEARCH("T", Q329)), "Pueblo",
    ISNUMBER(SEARCH("R", Q329)), "Rural",
    ISNUMBER(SEARCH("S", Q329)), "Suburbano",
    ISNUMBER(SEARCH("U", Q329)), "Urbano"
)</f>
        <v>Pueblo</v>
      </c>
      <c r="V329" s="25" t="str" cm="1">
        <f t="array" ref="V329">_xlfn.LET(
    _xlpm.txt, _xlfn.TEXTJOIN("", TRUE, IF(ISNUMBER(--MID(Todos!$H329, _xlfn.SEQUENCE(LEN(Todos!$H329)), 1)), MID(Todos!$H329, _xlfn.SEQUENCE(LEN(Todos!$H329)), 1), "")),
    IF(ISNUMBER(--RIGHT(_xlpm.txt,1)), _xlpm.txt, LEFT(_xlpm.txt, LEN(_xlpm.txt)-1))
)</f>
        <v>10719</v>
      </c>
      <c r="W329" s="14" t="str">
        <f>UPPER(LEFT(Todos!$B329,2))</f>
        <v>IL</v>
      </c>
      <c r="X329" s="15" t="str" cm="1">
        <f t="array" ref="X329">+IF(Todos!$C329 = "",MODE.MATCH(Todos!$C$2:$C$4029),Todos!$C329)</f>
        <v>F</v>
      </c>
    </row>
    <row r="330" spans="1:24" x14ac:dyDescent="0.35">
      <c r="A330" s="6">
        <v>116186</v>
      </c>
      <c r="B330" s="7" t="s">
        <v>21</v>
      </c>
      <c r="C330" s="7" t="s">
        <v>14</v>
      </c>
      <c r="D330" s="7">
        <v>711</v>
      </c>
      <c r="E330" s="7">
        <v>322</v>
      </c>
      <c r="F330" s="7">
        <v>378</v>
      </c>
      <c r="G330" s="7">
        <v>1</v>
      </c>
      <c r="H330" s="7">
        <v>12630</v>
      </c>
      <c r="I330" s="7">
        <v>1</v>
      </c>
      <c r="J330" s="7">
        <v>76</v>
      </c>
      <c r="K330" s="7">
        <v>353</v>
      </c>
      <c r="L330" s="7">
        <v>360</v>
      </c>
      <c r="M330" s="7">
        <v>11.95454546</v>
      </c>
      <c r="N330" s="7">
        <f>VLOOKUP(Todos!$A330,vlookup_table[#All],2,FALSE)</f>
        <v>1</v>
      </c>
      <c r="O330" s="7" t="str">
        <f>VLOOKUP(Todos!$A330,vlookup_table[#All],3,FALSE)</f>
        <v>TX</v>
      </c>
      <c r="P330" s="7">
        <f>VLOOKUP(Todos!$A330,vlookup_table[#All],4,FALSE)</f>
        <v>4212</v>
      </c>
      <c r="Q330" s="9" t="str">
        <f>VLOOKUP(Todos!$A330,vlookup_table[#All],5,FALSE)</f>
        <v>R2</v>
      </c>
      <c r="R330" s="9" t="str">
        <f>VLOOKUP(Todos!$A330,vlookup_table[#All],6,FALSE)</f>
        <v>M</v>
      </c>
      <c r="S330" s="9">
        <f>VLOOKUP(Todos!$A330,vlookup_table[#All],7,FALSE)</f>
        <v>10</v>
      </c>
      <c r="T330" s="9">
        <f>ROUND((9706-Todos!$P330)/100, 0)</f>
        <v>55</v>
      </c>
      <c r="U330" s="9" t="str" cm="1">
        <f t="array" ref="U330">_xlfn.IFS(
    ISNUMBER(SEARCH("C", Q330)), "Ciudad",
    ISNUMBER(SEARCH("T", Q330)), "Pueblo",
    ISNUMBER(SEARCH("R", Q330)), "Rural",
    ISNUMBER(SEARCH("S", Q330)), "Suburbano",
    ISNUMBER(SEARCH("U", Q330)), "Urbano"
)</f>
        <v>Rural</v>
      </c>
      <c r="V330" s="24" t="str" cm="1">
        <f t="array" ref="V330">_xlfn.LET(
    _xlpm.txt, _xlfn.TEXTJOIN("", TRUE, IF(ISNUMBER(--MID(Todos!$H330, _xlfn.SEQUENCE(LEN(Todos!$H330)), 1)), MID(Todos!$H330, _xlfn.SEQUENCE(LEN(Todos!$H330)), 1), "")),
    IF(ISNUMBER(--RIGHT(_xlpm.txt,1)), _xlpm.txt, LEFT(_xlpm.txt, LEN(_xlpm.txt)-1))
)</f>
        <v>12630</v>
      </c>
      <c r="W330" s="9" t="str">
        <f>UPPER(LEFT(Todos!$B330,2))</f>
        <v>TX</v>
      </c>
      <c r="X330" s="10" t="str" cm="1">
        <f t="array" ref="X330">+IF(Todos!$C330 = "",MODE.MATCH(Todos!$C$2:$C$4029),Todos!$C330)</f>
        <v>M</v>
      </c>
    </row>
    <row r="331" spans="1:24" x14ac:dyDescent="0.35">
      <c r="A331" s="11">
        <v>18359</v>
      </c>
      <c r="B331" s="12" t="s">
        <v>18</v>
      </c>
      <c r="C331" s="12" t="s">
        <v>20</v>
      </c>
      <c r="D331" s="12">
        <v>412</v>
      </c>
      <c r="E331" s="12">
        <v>215</v>
      </c>
      <c r="F331" s="12">
        <v>315</v>
      </c>
      <c r="G331" s="12">
        <v>0</v>
      </c>
      <c r="H331" s="12">
        <v>9706</v>
      </c>
      <c r="I331" s="12">
        <v>0</v>
      </c>
      <c r="J331" s="12">
        <v>94</v>
      </c>
      <c r="K331" s="12">
        <v>259</v>
      </c>
      <c r="L331" s="12">
        <v>271</v>
      </c>
      <c r="M331" s="12">
        <v>6.4444444440000002</v>
      </c>
      <c r="N331" s="12">
        <f>VLOOKUP(Todos!$A331,vlookup_table[#All],2,FALSE)</f>
        <v>28</v>
      </c>
      <c r="O331" s="12" t="str">
        <f>VLOOKUP(Todos!$A331,vlookup_table[#All],3,FALSE)</f>
        <v>NC</v>
      </c>
      <c r="P331" s="12">
        <f>VLOOKUP(Todos!$A331,vlookup_table[#All],4,FALSE)</f>
        <v>0</v>
      </c>
      <c r="Q331" s="14" t="str">
        <f>VLOOKUP(Todos!$A331,vlookup_table[#All],5,FALSE)</f>
        <v>R3</v>
      </c>
      <c r="R331" s="14" t="str">
        <f>VLOOKUP(Todos!$A331,vlookup_table[#All],6,FALSE)</f>
        <v>F</v>
      </c>
      <c r="S331" s="14">
        <f>VLOOKUP(Todos!$A331,vlookup_table[#All],7,FALSE)</f>
        <v>10</v>
      </c>
      <c r="T331" s="14">
        <f>ROUND((9706-Todos!$P331)/100, 0)</f>
        <v>97</v>
      </c>
      <c r="U331" s="14" t="str" cm="1">
        <f t="array" ref="U331">_xlfn.IFS(
    ISNUMBER(SEARCH("C", Q331)), "Ciudad",
    ISNUMBER(SEARCH("T", Q331)), "Pueblo",
    ISNUMBER(SEARCH("R", Q331)), "Rural",
    ISNUMBER(SEARCH("S", Q331)), "Suburbano",
    ISNUMBER(SEARCH("U", Q331)), "Urbano"
)</f>
        <v>Rural</v>
      </c>
      <c r="V331" s="25" t="str" cm="1">
        <f t="array" ref="V331">_xlfn.LET(
    _xlpm.txt, _xlfn.TEXTJOIN("", TRUE, IF(ISNUMBER(--MID(Todos!$H331, _xlfn.SEQUENCE(LEN(Todos!$H331)), 1)), MID(Todos!$H331, _xlfn.SEQUENCE(LEN(Todos!$H331)), 1), "")),
    IF(ISNUMBER(--RIGHT(_xlpm.txt,1)), _xlpm.txt, LEFT(_xlpm.txt, LEN(_xlpm.txt)-1))
)</f>
        <v>9706</v>
      </c>
      <c r="W331" s="14" t="str">
        <f>UPPER(LEFT(Todos!$B331,2))</f>
        <v>NC</v>
      </c>
      <c r="X331" s="15" t="str" cm="1">
        <f t="array" ref="X331">+IF(Todos!$C331 = "",MODE.MATCH(Todos!$C$2:$C$4029),Todos!$C331)</f>
        <v>female</v>
      </c>
    </row>
    <row r="332" spans="1:24" x14ac:dyDescent="0.35">
      <c r="A332" s="6">
        <v>128970</v>
      </c>
      <c r="B332" s="7" t="s">
        <v>21</v>
      </c>
      <c r="C332" s="7" t="s">
        <v>17</v>
      </c>
      <c r="D332" s="7">
        <v>893</v>
      </c>
      <c r="E332" s="7">
        <v>443</v>
      </c>
      <c r="F332" s="7">
        <v>527</v>
      </c>
      <c r="G332" s="7">
        <v>2</v>
      </c>
      <c r="H332" s="7">
        <v>17519</v>
      </c>
      <c r="I332" s="7">
        <v>6</v>
      </c>
      <c r="J332" s="7">
        <v>57</v>
      </c>
      <c r="K332" s="7">
        <v>463</v>
      </c>
      <c r="L332" s="7">
        <v>508</v>
      </c>
      <c r="M332" s="7">
        <v>9.25</v>
      </c>
      <c r="N332" s="7">
        <f>VLOOKUP(Todos!$A332,vlookup_table[#All],2,FALSE)</f>
        <v>28</v>
      </c>
      <c r="O332" s="7" t="str">
        <f>VLOOKUP(Todos!$A332,vlookup_table[#All],3,FALSE)</f>
        <v>TX</v>
      </c>
      <c r="P332" s="7">
        <f>VLOOKUP(Todos!$A332,vlookup_table[#All],4,FALSE)</f>
        <v>0</v>
      </c>
      <c r="Q332" s="9" t="str">
        <f>VLOOKUP(Todos!$A332,vlookup_table[#All],5,FALSE)</f>
        <v>S1</v>
      </c>
      <c r="R332" s="9" t="str">
        <f>VLOOKUP(Todos!$A332,vlookup_table[#All],6,FALSE)</f>
        <v>F</v>
      </c>
      <c r="S332" s="9">
        <f>VLOOKUP(Todos!$A332,vlookup_table[#All],7,FALSE)</f>
        <v>14</v>
      </c>
      <c r="T332" s="9">
        <f>ROUND((9706-Todos!$P332)/100, 0)</f>
        <v>97</v>
      </c>
      <c r="U332" s="9" t="str" cm="1">
        <f t="array" ref="U332">_xlfn.IFS(
    ISNUMBER(SEARCH("C", Q332)), "Ciudad",
    ISNUMBER(SEARCH("T", Q332)), "Pueblo",
    ISNUMBER(SEARCH("R", Q332)), "Rural",
    ISNUMBER(SEARCH("S", Q332)), "Suburbano",
    ISNUMBER(SEARCH("U", Q332)), "Urbano"
)</f>
        <v>Suburbano</v>
      </c>
      <c r="V332" s="24" t="str" cm="1">
        <f t="array" ref="V332">_xlfn.LET(
    _xlpm.txt, _xlfn.TEXTJOIN("", TRUE, IF(ISNUMBER(--MID(Todos!$H332, _xlfn.SEQUENCE(LEN(Todos!$H332)), 1)), MID(Todos!$H332, _xlfn.SEQUENCE(LEN(Todos!$H332)), 1), "")),
    IF(ISNUMBER(--RIGHT(_xlpm.txt,1)), _xlpm.txt, LEFT(_xlpm.txt, LEN(_xlpm.txt)-1))
)</f>
        <v>17519</v>
      </c>
      <c r="W332" s="9" t="str">
        <f>UPPER(LEFT(Todos!$B332,2))</f>
        <v>TX</v>
      </c>
      <c r="X332" s="10" t="str" cm="1">
        <f t="array" ref="X332">+IF(Todos!$C332 = "",MODE.MATCH(Todos!$C$2:$C$4029),Todos!$C332)</f>
        <v>F</v>
      </c>
    </row>
    <row r="333" spans="1:24" x14ac:dyDescent="0.35">
      <c r="A333" s="11">
        <v>172635</v>
      </c>
      <c r="B333" s="12" t="s">
        <v>22</v>
      </c>
      <c r="C333" s="12" t="s">
        <v>14</v>
      </c>
      <c r="D333" s="12">
        <v>644</v>
      </c>
      <c r="E333" s="12">
        <v>191</v>
      </c>
      <c r="F333" s="12">
        <v>272</v>
      </c>
      <c r="G333" s="12">
        <v>3</v>
      </c>
      <c r="H333" s="12">
        <v>9569</v>
      </c>
      <c r="I333" s="12">
        <v>8</v>
      </c>
      <c r="J333" s="12">
        <v>57</v>
      </c>
      <c r="K333" s="12">
        <v>222</v>
      </c>
      <c r="L333" s="12">
        <v>243</v>
      </c>
      <c r="M333" s="12">
        <v>11.44444444</v>
      </c>
      <c r="N333" s="12">
        <f>VLOOKUP(Todos!$A333,vlookup_table[#All],2,FALSE)</f>
        <v>0</v>
      </c>
      <c r="O333" s="12" t="str">
        <f>VLOOKUP(Todos!$A333,vlookup_table[#All],3,FALSE)</f>
        <v>CA</v>
      </c>
      <c r="P333" s="12">
        <f>VLOOKUP(Todos!$A333,vlookup_table[#All],4,FALSE)</f>
        <v>0</v>
      </c>
      <c r="Q333" s="14" t="str">
        <f>VLOOKUP(Todos!$A333,vlookup_table[#All],5,FALSE)</f>
        <v>T3</v>
      </c>
      <c r="R333" s="14" t="str">
        <f>VLOOKUP(Todos!$A333,vlookup_table[#All],6,FALSE)</f>
        <v>M</v>
      </c>
      <c r="S333" s="14">
        <f>VLOOKUP(Todos!$A333,vlookup_table[#All],7,FALSE)</f>
        <v>16</v>
      </c>
      <c r="T333" s="14">
        <f>ROUND((9706-Todos!$P333)/100, 0)</f>
        <v>97</v>
      </c>
      <c r="U333" s="14" t="str" cm="1">
        <f t="array" ref="U333">_xlfn.IFS(
    ISNUMBER(SEARCH("C", Q333)), "Ciudad",
    ISNUMBER(SEARCH("T", Q333)), "Pueblo",
    ISNUMBER(SEARCH("R", Q333)), "Rural",
    ISNUMBER(SEARCH("S", Q333)), "Suburbano",
    ISNUMBER(SEARCH("U", Q333)), "Urbano"
)</f>
        <v>Pueblo</v>
      </c>
      <c r="V333" s="25" t="str" cm="1">
        <f t="array" ref="V333">_xlfn.LET(
    _xlpm.txt, _xlfn.TEXTJOIN("", TRUE, IF(ISNUMBER(--MID(Todos!$H333, _xlfn.SEQUENCE(LEN(Todos!$H333)), 1)), MID(Todos!$H333, _xlfn.SEQUENCE(LEN(Todos!$H333)), 1), "")),
    IF(ISNUMBER(--RIGHT(_xlpm.txt,1)), _xlpm.txt, LEFT(_xlpm.txt, LEN(_xlpm.txt)-1))
)</f>
        <v>9569</v>
      </c>
      <c r="W333" s="14" t="str">
        <f>UPPER(LEFT(Todos!$B333,2))</f>
        <v>CA</v>
      </c>
      <c r="X333" s="15" t="str" cm="1">
        <f t="array" ref="X333">+IF(Todos!$C333 = "",MODE.MATCH(Todos!$C$2:$C$4029),Todos!$C333)</f>
        <v>M</v>
      </c>
    </row>
    <row r="334" spans="1:24" x14ac:dyDescent="0.35">
      <c r="A334" s="6">
        <v>106508</v>
      </c>
      <c r="B334" s="7" t="s">
        <v>28</v>
      </c>
      <c r="C334" s="7" t="s">
        <v>17</v>
      </c>
      <c r="D334" s="7">
        <v>440</v>
      </c>
      <c r="E334" s="7">
        <v>219</v>
      </c>
      <c r="F334" s="7">
        <v>288</v>
      </c>
      <c r="G334" s="7">
        <v>0</v>
      </c>
      <c r="H334" s="7">
        <v>10985</v>
      </c>
      <c r="I334" s="7">
        <v>9</v>
      </c>
      <c r="J334" s="7">
        <v>41</v>
      </c>
      <c r="K334" s="7">
        <v>261</v>
      </c>
      <c r="L334" s="7">
        <v>260</v>
      </c>
      <c r="M334" s="7">
        <v>12</v>
      </c>
      <c r="N334" s="7">
        <f>VLOOKUP(Todos!$A334,vlookup_table[#All],2,FALSE)</f>
        <v>2</v>
      </c>
      <c r="O334" s="7" t="str">
        <f>VLOOKUP(Todos!$A334,vlookup_table[#All],3,FALSE)</f>
        <v>KS</v>
      </c>
      <c r="P334" s="7">
        <f>VLOOKUP(Todos!$A334,vlookup_table[#All],4,FALSE)</f>
        <v>1401</v>
      </c>
      <c r="Q334" s="9" t="str">
        <f>VLOOKUP(Todos!$A334,vlookup_table[#All],5,FALSE)</f>
        <v>T1</v>
      </c>
      <c r="R334" s="9" t="str">
        <f>VLOOKUP(Todos!$A334,vlookup_table[#All],6,FALSE)</f>
        <v>F</v>
      </c>
      <c r="S334" s="9">
        <f>VLOOKUP(Todos!$A334,vlookup_table[#All],7,FALSE)</f>
        <v>20</v>
      </c>
      <c r="T334" s="9">
        <f>ROUND((9706-Todos!$P334)/100, 0)</f>
        <v>83</v>
      </c>
      <c r="U334" s="9" t="str" cm="1">
        <f t="array" ref="U334">_xlfn.IFS(
    ISNUMBER(SEARCH("C", Q334)), "Ciudad",
    ISNUMBER(SEARCH("T", Q334)), "Pueblo",
    ISNUMBER(SEARCH("R", Q334)), "Rural",
    ISNUMBER(SEARCH("S", Q334)), "Suburbano",
    ISNUMBER(SEARCH("U", Q334)), "Urbano"
)</f>
        <v>Pueblo</v>
      </c>
      <c r="V334" s="24" t="str" cm="1">
        <f t="array" ref="V334">_xlfn.LET(
    _xlpm.txt, _xlfn.TEXTJOIN("", TRUE, IF(ISNUMBER(--MID(Todos!$H334, _xlfn.SEQUENCE(LEN(Todos!$H334)), 1)), MID(Todos!$H334, _xlfn.SEQUENCE(LEN(Todos!$H334)), 1), "")),
    IF(ISNUMBER(--RIGHT(_xlpm.txt,1)), _xlpm.txt, LEFT(_xlpm.txt, LEN(_xlpm.txt)-1))
)</f>
        <v>10985</v>
      </c>
      <c r="W334" s="9" t="str">
        <f>UPPER(LEFT(Todos!$B334,2))</f>
        <v>KS</v>
      </c>
      <c r="X334" s="10" t="str" cm="1">
        <f t="array" ref="X334">+IF(Todos!$C334 = "",MODE.MATCH(Todos!$C$2:$C$4029),Todos!$C334)</f>
        <v>F</v>
      </c>
    </row>
    <row r="335" spans="1:24" x14ac:dyDescent="0.35">
      <c r="A335" s="11">
        <v>81067</v>
      </c>
      <c r="B335" s="12" t="s">
        <v>36</v>
      </c>
      <c r="C335" s="12" t="s">
        <v>17</v>
      </c>
      <c r="D335" s="12">
        <v>363</v>
      </c>
      <c r="E335" s="12">
        <v>76</v>
      </c>
      <c r="F335" s="12">
        <v>158</v>
      </c>
      <c r="G335" s="12">
        <v>0</v>
      </c>
      <c r="H335" s="12">
        <v>9086</v>
      </c>
      <c r="I335" s="12">
        <v>2</v>
      </c>
      <c r="J335" s="12">
        <v>67</v>
      </c>
      <c r="K335" s="12">
        <v>127</v>
      </c>
      <c r="L335" s="12">
        <v>115</v>
      </c>
      <c r="M335" s="12">
        <v>15</v>
      </c>
      <c r="N335" s="12">
        <f>VLOOKUP(Todos!$A335,vlookup_table[#All],2,FALSE)</f>
        <v>0</v>
      </c>
      <c r="O335" s="12" t="str">
        <f>VLOOKUP(Todos!$A335,vlookup_table[#All],3,FALSE)</f>
        <v>WI</v>
      </c>
      <c r="P335" s="12">
        <f>VLOOKUP(Todos!$A335,vlookup_table[#All],4,FALSE)</f>
        <v>0</v>
      </c>
      <c r="Q335" s="14" t="str">
        <f>VLOOKUP(Todos!$A335,vlookup_table[#All],5,FALSE)</f>
        <v>C3</v>
      </c>
      <c r="R335" s="14" t="str">
        <f>VLOOKUP(Todos!$A335,vlookup_table[#All],6,FALSE)</f>
        <v>F</v>
      </c>
      <c r="S335" s="14">
        <f>VLOOKUP(Todos!$A335,vlookup_table[#All],7,FALSE)</f>
        <v>15</v>
      </c>
      <c r="T335" s="14">
        <f>ROUND((9706-Todos!$P335)/100, 0)</f>
        <v>97</v>
      </c>
      <c r="U335" s="14" t="str" cm="1">
        <f t="array" ref="U335">_xlfn.IFS(
    ISNUMBER(SEARCH("C", Q335)), "Ciudad",
    ISNUMBER(SEARCH("T", Q335)), "Pueblo",
    ISNUMBER(SEARCH("R", Q335)), "Rural",
    ISNUMBER(SEARCH("S", Q335)), "Suburbano",
    ISNUMBER(SEARCH("U", Q335)), "Urbano"
)</f>
        <v>Ciudad</v>
      </c>
      <c r="V335" s="25" t="str" cm="1">
        <f t="array" ref="V335">_xlfn.LET(
    _xlpm.txt, _xlfn.TEXTJOIN("", TRUE, IF(ISNUMBER(--MID(Todos!$H335, _xlfn.SEQUENCE(LEN(Todos!$H335)), 1)), MID(Todos!$H335, _xlfn.SEQUENCE(LEN(Todos!$H335)), 1), "")),
    IF(ISNUMBER(--RIGHT(_xlpm.txt,1)), _xlpm.txt, LEFT(_xlpm.txt, LEN(_xlpm.txt)-1))
)</f>
        <v>9086</v>
      </c>
      <c r="W335" s="14" t="str">
        <f>UPPER(LEFT(Todos!$B335,2))</f>
        <v>WI</v>
      </c>
      <c r="X335" s="15" t="str" cm="1">
        <f t="array" ref="X335">+IF(Todos!$C335 = "",MODE.MATCH(Todos!$C$2:$C$4029),Todos!$C335)</f>
        <v>F</v>
      </c>
    </row>
    <row r="336" spans="1:24" x14ac:dyDescent="0.35">
      <c r="A336" s="6">
        <v>169106</v>
      </c>
      <c r="B336" s="7" t="s">
        <v>62</v>
      </c>
      <c r="C336" s="7" t="s">
        <v>17</v>
      </c>
      <c r="D336" s="7">
        <v>1745</v>
      </c>
      <c r="E336" s="7">
        <v>397</v>
      </c>
      <c r="F336" s="7">
        <v>521</v>
      </c>
      <c r="G336" s="7">
        <v>20</v>
      </c>
      <c r="H336" s="7">
        <v>18427</v>
      </c>
      <c r="I336" s="7">
        <v>9</v>
      </c>
      <c r="J336" s="7">
        <v>80</v>
      </c>
      <c r="K336" s="7">
        <v>512</v>
      </c>
      <c r="L336" s="7">
        <v>485</v>
      </c>
      <c r="M336" s="7">
        <v>8</v>
      </c>
      <c r="N336" s="7">
        <f>VLOOKUP(Todos!$A336,vlookup_table[#All],2,FALSE)</f>
        <v>2</v>
      </c>
      <c r="O336" s="7" t="str">
        <f>VLOOKUP(Todos!$A336,vlookup_table[#All],3,FALSE)</f>
        <v>CA</v>
      </c>
      <c r="P336" s="7">
        <f>VLOOKUP(Todos!$A336,vlookup_table[#All],4,FALSE)</f>
        <v>4501</v>
      </c>
      <c r="Q336" s="9" t="str">
        <f>VLOOKUP(Todos!$A336,vlookup_table[#All],5,FALSE)</f>
        <v>T2</v>
      </c>
      <c r="R336" s="9" t="str">
        <f>VLOOKUP(Todos!$A336,vlookup_table[#All],6,FALSE)</f>
        <v>F</v>
      </c>
      <c r="S336" s="9">
        <f>VLOOKUP(Todos!$A336,vlookup_table[#All],7,FALSE)</f>
        <v>5</v>
      </c>
      <c r="T336" s="9">
        <f>ROUND((9706-Todos!$P336)/100, 0)</f>
        <v>52</v>
      </c>
      <c r="U336" s="9" t="str" cm="1">
        <f t="array" ref="U336">_xlfn.IFS(
    ISNUMBER(SEARCH("C", Q336)), "Ciudad",
    ISNUMBER(SEARCH("T", Q336)), "Pueblo",
    ISNUMBER(SEARCH("R", Q336)), "Rural",
    ISNUMBER(SEARCH("S", Q336)), "Suburbano",
    ISNUMBER(SEARCH("U", Q336)), "Urbano"
)</f>
        <v>Pueblo</v>
      </c>
      <c r="V336" s="24" t="str" cm="1">
        <f t="array" ref="V336">_xlfn.LET(
    _xlpm.txt, _xlfn.TEXTJOIN("", TRUE, IF(ISNUMBER(--MID(Todos!$H336, _xlfn.SEQUENCE(LEN(Todos!$H336)), 1)), MID(Todos!$H336, _xlfn.SEQUENCE(LEN(Todos!$H336)), 1), "")),
    IF(ISNUMBER(--RIGHT(_xlpm.txt,1)), _xlpm.txt, LEFT(_xlpm.txt, LEN(_xlpm.txt)-1))
)</f>
        <v>18427</v>
      </c>
      <c r="W336" s="9" t="str">
        <f>UPPER(LEFT(Todos!$B336,2))</f>
        <v>CA</v>
      </c>
      <c r="X336" s="10" t="str" cm="1">
        <f t="array" ref="X336">+IF(Todos!$C336 = "",MODE.MATCH(Todos!$C$2:$C$4029),Todos!$C336)</f>
        <v>F</v>
      </c>
    </row>
    <row r="337" spans="1:24" x14ac:dyDescent="0.35">
      <c r="A337" s="11">
        <v>106898</v>
      </c>
      <c r="B337" s="12" t="s">
        <v>60</v>
      </c>
      <c r="C337" s="12" t="s">
        <v>17</v>
      </c>
      <c r="D337" s="12">
        <v>672</v>
      </c>
      <c r="E337" s="12">
        <v>302</v>
      </c>
      <c r="F337" s="12">
        <v>449</v>
      </c>
      <c r="G337" s="12">
        <v>0</v>
      </c>
      <c r="H337" s="12">
        <v>14981</v>
      </c>
      <c r="I337" s="12">
        <v>2</v>
      </c>
      <c r="J337" s="12">
        <v>58</v>
      </c>
      <c r="K337" s="12">
        <v>416</v>
      </c>
      <c r="L337" s="12">
        <v>348</v>
      </c>
      <c r="M337" s="12">
        <v>6.6315789470000004</v>
      </c>
      <c r="N337" s="12">
        <f>VLOOKUP(Todos!$A337,vlookup_table[#All],2,FALSE)</f>
        <v>0</v>
      </c>
      <c r="O337" s="12" t="str">
        <f>VLOOKUP(Todos!$A337,vlookup_table[#All],3,FALSE)</f>
        <v>NE</v>
      </c>
      <c r="P337" s="12">
        <f>VLOOKUP(Todos!$A337,vlookup_table[#All],4,FALSE)</f>
        <v>3801</v>
      </c>
      <c r="Q337" s="14" t="str">
        <f>VLOOKUP(Todos!$A337,vlookup_table[#All],5,FALSE)</f>
        <v>S2</v>
      </c>
      <c r="R337" s="14" t="str">
        <f>VLOOKUP(Todos!$A337,vlookup_table[#All],6,FALSE)</f>
        <v>F</v>
      </c>
      <c r="S337" s="14">
        <f>VLOOKUP(Todos!$A337,vlookup_table[#All],7,FALSE)</f>
        <v>5</v>
      </c>
      <c r="T337" s="14">
        <f>ROUND((9706-Todos!$P337)/100, 0)</f>
        <v>59</v>
      </c>
      <c r="U337" s="14" t="str" cm="1">
        <f t="array" ref="U337">_xlfn.IFS(
    ISNUMBER(SEARCH("C", Q337)), "Ciudad",
    ISNUMBER(SEARCH("T", Q337)), "Pueblo",
    ISNUMBER(SEARCH("R", Q337)), "Rural",
    ISNUMBER(SEARCH("S", Q337)), "Suburbano",
    ISNUMBER(SEARCH("U", Q337)), "Urbano"
)</f>
        <v>Suburbano</v>
      </c>
      <c r="V337" s="25" t="str" cm="1">
        <f t="array" ref="V337">_xlfn.LET(
    _xlpm.txt, _xlfn.TEXTJOIN("", TRUE, IF(ISNUMBER(--MID(Todos!$H337, _xlfn.SEQUENCE(LEN(Todos!$H337)), 1)), MID(Todos!$H337, _xlfn.SEQUENCE(LEN(Todos!$H337)), 1), "")),
    IF(ISNUMBER(--RIGHT(_xlpm.txt,1)), _xlpm.txt, LEFT(_xlpm.txt, LEN(_xlpm.txt)-1))
)</f>
        <v>14981</v>
      </c>
      <c r="W337" s="14" t="str">
        <f>UPPER(LEFT(Todos!$B337,2))</f>
        <v>NE</v>
      </c>
      <c r="X337" s="15" t="str" cm="1">
        <f t="array" ref="X337">+IF(Todos!$C337 = "",MODE.MATCH(Todos!$C$2:$C$4029),Todos!$C337)</f>
        <v>F</v>
      </c>
    </row>
    <row r="338" spans="1:24" x14ac:dyDescent="0.35">
      <c r="A338" s="6">
        <v>24747</v>
      </c>
      <c r="B338" s="7" t="s">
        <v>47</v>
      </c>
      <c r="C338" s="7" t="s">
        <v>17</v>
      </c>
      <c r="D338" s="7">
        <v>1419</v>
      </c>
      <c r="E338" s="7">
        <v>661</v>
      </c>
      <c r="F338" s="7">
        <v>741</v>
      </c>
      <c r="G338" s="7">
        <v>16</v>
      </c>
      <c r="H338" s="7">
        <v>23212</v>
      </c>
      <c r="I338" s="7">
        <v>4</v>
      </c>
      <c r="J338" s="7">
        <v>26</v>
      </c>
      <c r="K338" s="7">
        <v>697</v>
      </c>
      <c r="L338" s="7">
        <v>700</v>
      </c>
      <c r="M338" s="7">
        <v>9</v>
      </c>
      <c r="N338" s="7">
        <f>VLOOKUP(Todos!$A338,vlookup_table[#All],2,FALSE)</f>
        <v>0</v>
      </c>
      <c r="O338" s="7" t="str">
        <f>VLOOKUP(Todos!$A338,vlookup_table[#All],3,FALSE)</f>
        <v>SC</v>
      </c>
      <c r="P338" s="7">
        <f>VLOOKUP(Todos!$A338,vlookup_table[#All],4,FALSE)</f>
        <v>4405</v>
      </c>
      <c r="Q338" s="9" t="str">
        <f>VLOOKUP(Todos!$A338,vlookup_table[#All],5,FALSE)</f>
        <v>S1</v>
      </c>
      <c r="R338" s="9" t="str">
        <f>VLOOKUP(Todos!$A338,vlookup_table[#All],6,FALSE)</f>
        <v>F</v>
      </c>
      <c r="S338" s="9">
        <f>VLOOKUP(Todos!$A338,vlookup_table[#All],7,FALSE)</f>
        <v>15</v>
      </c>
      <c r="T338" s="9">
        <f>ROUND((9706-Todos!$P338)/100, 0)</f>
        <v>53</v>
      </c>
      <c r="U338" s="9" t="str" cm="1">
        <f t="array" ref="U338">_xlfn.IFS(
    ISNUMBER(SEARCH("C", Q338)), "Ciudad",
    ISNUMBER(SEARCH("T", Q338)), "Pueblo",
    ISNUMBER(SEARCH("R", Q338)), "Rural",
    ISNUMBER(SEARCH("S", Q338)), "Suburbano",
    ISNUMBER(SEARCH("U", Q338)), "Urbano"
)</f>
        <v>Suburbano</v>
      </c>
      <c r="V338" s="24" t="str" cm="1">
        <f t="array" ref="V338">_xlfn.LET(
    _xlpm.txt, _xlfn.TEXTJOIN("", TRUE, IF(ISNUMBER(--MID(Todos!$H338, _xlfn.SEQUENCE(LEN(Todos!$H338)), 1)), MID(Todos!$H338, _xlfn.SEQUENCE(LEN(Todos!$H338)), 1), "")),
    IF(ISNUMBER(--RIGHT(_xlpm.txt,1)), _xlpm.txt, LEFT(_xlpm.txt, LEN(_xlpm.txt)-1))
)</f>
        <v>23212</v>
      </c>
      <c r="W338" s="9" t="str">
        <f>UPPER(LEFT(Todos!$B338,2))</f>
        <v>SC</v>
      </c>
      <c r="X338" s="10" t="str" cm="1">
        <f t="array" ref="X338">+IF(Todos!$C338 = "",MODE.MATCH(Todos!$C$2:$C$4029),Todos!$C338)</f>
        <v>F</v>
      </c>
    </row>
    <row r="339" spans="1:24" x14ac:dyDescent="0.35">
      <c r="A339" s="11">
        <v>144906</v>
      </c>
      <c r="B339" s="12" t="s">
        <v>62</v>
      </c>
      <c r="C339" s="12" t="s">
        <v>31</v>
      </c>
      <c r="D339" s="12">
        <v>3781</v>
      </c>
      <c r="E339" s="12">
        <v>494</v>
      </c>
      <c r="F339" s="12">
        <v>606</v>
      </c>
      <c r="G339" s="12">
        <v>95</v>
      </c>
      <c r="H339" s="12">
        <v>22770</v>
      </c>
      <c r="I339" s="12">
        <v>10</v>
      </c>
      <c r="J339" s="12">
        <v>46</v>
      </c>
      <c r="K339" s="12">
        <v>609</v>
      </c>
      <c r="L339" s="12">
        <v>543</v>
      </c>
      <c r="M339" s="12">
        <v>20</v>
      </c>
      <c r="N339" s="12">
        <f>VLOOKUP(Todos!$A339,vlookup_table[#All],2,FALSE)</f>
        <v>1</v>
      </c>
      <c r="O339" s="12" t="str">
        <f>VLOOKUP(Todos!$A339,vlookup_table[#All],3,FALSE)</f>
        <v>CA</v>
      </c>
      <c r="P339" s="12">
        <f>VLOOKUP(Todos!$A339,vlookup_table[#All],4,FALSE)</f>
        <v>2501</v>
      </c>
      <c r="Q339" s="14" t="str">
        <f>VLOOKUP(Todos!$A339,vlookup_table[#All],5,FALSE)</f>
        <v>U1</v>
      </c>
      <c r="R339" s="14" t="str">
        <f>VLOOKUP(Todos!$A339,vlookup_table[#All],6,FALSE)</f>
        <v>U</v>
      </c>
      <c r="S339" s="14">
        <f>VLOOKUP(Todos!$A339,vlookup_table[#All],7,FALSE)</f>
        <v>20</v>
      </c>
      <c r="T339" s="14">
        <f>ROUND((9706-Todos!$P339)/100, 0)</f>
        <v>72</v>
      </c>
      <c r="U339" s="14" t="str" cm="1">
        <f t="array" ref="U339">_xlfn.IFS(
    ISNUMBER(SEARCH("C", Q339)), "Ciudad",
    ISNUMBER(SEARCH("T", Q339)), "Pueblo",
    ISNUMBER(SEARCH("R", Q339)), "Rural",
    ISNUMBER(SEARCH("S", Q339)), "Suburbano",
    ISNUMBER(SEARCH("U", Q339)), "Urbano"
)</f>
        <v>Urbano</v>
      </c>
      <c r="V339" s="25" t="str" cm="1">
        <f t="array" ref="V339">_xlfn.LET(
    _xlpm.txt, _xlfn.TEXTJOIN("", TRUE, IF(ISNUMBER(--MID(Todos!$H339, _xlfn.SEQUENCE(LEN(Todos!$H339)), 1)), MID(Todos!$H339, _xlfn.SEQUENCE(LEN(Todos!$H339)), 1), "")),
    IF(ISNUMBER(--RIGHT(_xlpm.txt,1)), _xlpm.txt, LEFT(_xlpm.txt, LEN(_xlpm.txt)-1))
)</f>
        <v>22770</v>
      </c>
      <c r="W339" s="14" t="str">
        <f>UPPER(LEFT(Todos!$B339,2))</f>
        <v>CA</v>
      </c>
      <c r="X339" s="15" t="str" cm="1">
        <f t="array" ref="X339">+IF(Todos!$C339 = "",MODE.MATCH(Todos!$C$2:$C$4029),Todos!$C339)</f>
        <v>U</v>
      </c>
    </row>
    <row r="340" spans="1:24" x14ac:dyDescent="0.35">
      <c r="A340" s="6">
        <v>40516</v>
      </c>
      <c r="B340" s="7" t="s">
        <v>13</v>
      </c>
      <c r="C340" s="7" t="s">
        <v>17</v>
      </c>
      <c r="D340" s="7">
        <v>1938</v>
      </c>
      <c r="E340" s="7">
        <v>483</v>
      </c>
      <c r="F340" s="7">
        <v>807</v>
      </c>
      <c r="G340" s="7">
        <v>48</v>
      </c>
      <c r="H340" s="7">
        <v>47363</v>
      </c>
      <c r="I340" s="7">
        <v>2</v>
      </c>
      <c r="J340" s="7">
        <v>4</v>
      </c>
      <c r="K340" s="7">
        <v>787</v>
      </c>
      <c r="L340" s="7">
        <v>629</v>
      </c>
      <c r="M340" s="7">
        <v>12.33333333</v>
      </c>
      <c r="N340" s="7">
        <f>VLOOKUP(Todos!$A340,vlookup_table[#All],2,FALSE)</f>
        <v>0</v>
      </c>
      <c r="O340" s="7" t="str">
        <f>VLOOKUP(Todos!$A340,vlookup_table[#All],3,FALSE)</f>
        <v>FL</v>
      </c>
      <c r="P340" s="7">
        <f>VLOOKUP(Todos!$A340,vlookup_table[#All],4,FALSE)</f>
        <v>1509</v>
      </c>
      <c r="Q340" s="9" t="str">
        <f>VLOOKUP(Todos!$A340,vlookup_table[#All],5,FALSE)</f>
        <v>C1</v>
      </c>
      <c r="R340" s="9" t="str">
        <f>VLOOKUP(Todos!$A340,vlookup_table[#All],6,FALSE)</f>
        <v>F</v>
      </c>
      <c r="S340" s="9">
        <f>VLOOKUP(Todos!$A340,vlookup_table[#All],7,FALSE)</f>
        <v>21</v>
      </c>
      <c r="T340" s="9">
        <f>ROUND((9706-Todos!$P340)/100, 0)</f>
        <v>82</v>
      </c>
      <c r="U340" s="9" t="str" cm="1">
        <f t="array" ref="U340">_xlfn.IFS(
    ISNUMBER(SEARCH("C", Q340)), "Ciudad",
    ISNUMBER(SEARCH("T", Q340)), "Pueblo",
    ISNUMBER(SEARCH("R", Q340)), "Rural",
    ISNUMBER(SEARCH("S", Q340)), "Suburbano",
    ISNUMBER(SEARCH("U", Q340)), "Urbano"
)</f>
        <v>Ciudad</v>
      </c>
      <c r="V340" s="24" t="str" cm="1">
        <f t="array" ref="V340">_xlfn.LET(
    _xlpm.txt, _xlfn.TEXTJOIN("", TRUE, IF(ISNUMBER(--MID(Todos!$H340, _xlfn.SEQUENCE(LEN(Todos!$H340)), 1)), MID(Todos!$H340, _xlfn.SEQUENCE(LEN(Todos!$H340)), 1), "")),
    IF(ISNUMBER(--RIGHT(_xlpm.txt,1)), _xlpm.txt, LEFT(_xlpm.txt, LEN(_xlpm.txt)-1))
)</f>
        <v>47363</v>
      </c>
      <c r="W340" s="9" t="str">
        <f>UPPER(LEFT(Todos!$B340,2))</f>
        <v>FL</v>
      </c>
      <c r="X340" s="10" t="str" cm="1">
        <f t="array" ref="X340">+IF(Todos!$C340 = "",MODE.MATCH(Todos!$C$2:$C$4029),Todos!$C340)</f>
        <v>F</v>
      </c>
    </row>
    <row r="341" spans="1:24" x14ac:dyDescent="0.35">
      <c r="A341" s="11">
        <v>172530</v>
      </c>
      <c r="B341" s="12" t="s">
        <v>62</v>
      </c>
      <c r="C341" s="12" t="s">
        <v>17</v>
      </c>
      <c r="D341" s="12">
        <v>1495</v>
      </c>
      <c r="E341" s="12">
        <v>323</v>
      </c>
      <c r="F341" s="12">
        <v>351</v>
      </c>
      <c r="G341" s="12">
        <v>22</v>
      </c>
      <c r="H341" s="12">
        <v>14923</v>
      </c>
      <c r="I341" s="12">
        <v>4</v>
      </c>
      <c r="J341" s="12">
        <v>57</v>
      </c>
      <c r="K341" s="12">
        <v>334</v>
      </c>
      <c r="L341" s="12">
        <v>348</v>
      </c>
      <c r="M341" s="12">
        <v>5.7142857139999998</v>
      </c>
      <c r="N341" s="12">
        <f>VLOOKUP(Todos!$A341,vlookup_table[#All],2,FALSE)</f>
        <v>0</v>
      </c>
      <c r="O341" s="12" t="str">
        <f>VLOOKUP(Todos!$A341,vlookup_table[#All],3,FALSE)</f>
        <v>CA</v>
      </c>
      <c r="P341" s="12">
        <f>VLOOKUP(Todos!$A341,vlookup_table[#All],4,FALSE)</f>
        <v>3601</v>
      </c>
      <c r="Q341" s="14" t="str">
        <f>VLOOKUP(Todos!$A341,vlookup_table[#All],5,FALSE)</f>
        <v>T1</v>
      </c>
      <c r="R341" s="14" t="str">
        <f>VLOOKUP(Todos!$A341,vlookup_table[#All],6,FALSE)</f>
        <v>F</v>
      </c>
      <c r="S341" s="14">
        <f>VLOOKUP(Todos!$A341,vlookup_table[#All],7,FALSE)</f>
        <v>7</v>
      </c>
      <c r="T341" s="14">
        <f>ROUND((9706-Todos!$P341)/100, 0)</f>
        <v>61</v>
      </c>
      <c r="U341" s="14" t="str" cm="1">
        <f t="array" ref="U341">_xlfn.IFS(
    ISNUMBER(SEARCH("C", Q341)), "Ciudad",
    ISNUMBER(SEARCH("T", Q341)), "Pueblo",
    ISNUMBER(SEARCH("R", Q341)), "Rural",
    ISNUMBER(SEARCH("S", Q341)), "Suburbano",
    ISNUMBER(SEARCH("U", Q341)), "Urbano"
)</f>
        <v>Pueblo</v>
      </c>
      <c r="V341" s="25" t="str" cm="1">
        <f t="array" ref="V341">_xlfn.LET(
    _xlpm.txt, _xlfn.TEXTJOIN("", TRUE, IF(ISNUMBER(--MID(Todos!$H341, _xlfn.SEQUENCE(LEN(Todos!$H341)), 1)), MID(Todos!$H341, _xlfn.SEQUENCE(LEN(Todos!$H341)), 1), "")),
    IF(ISNUMBER(--RIGHT(_xlpm.txt,1)), _xlpm.txt, LEFT(_xlpm.txt, LEN(_xlpm.txt)-1))
)</f>
        <v>14923</v>
      </c>
      <c r="W341" s="14" t="str">
        <f>UPPER(LEFT(Todos!$B341,2))</f>
        <v>CA</v>
      </c>
      <c r="X341" s="15" t="str" cm="1">
        <f t="array" ref="X341">+IF(Todos!$C341 = "",MODE.MATCH(Todos!$C$2:$C$4029),Todos!$C341)</f>
        <v>F</v>
      </c>
    </row>
    <row r="342" spans="1:24" x14ac:dyDescent="0.35">
      <c r="A342" s="6">
        <v>72438</v>
      </c>
      <c r="B342" s="7" t="s">
        <v>30</v>
      </c>
      <c r="C342" s="7" t="s">
        <v>14</v>
      </c>
      <c r="D342" s="7">
        <v>561</v>
      </c>
      <c r="E342" s="7">
        <v>351</v>
      </c>
      <c r="F342" s="7">
        <v>373</v>
      </c>
      <c r="G342" s="7">
        <v>0</v>
      </c>
      <c r="H342" s="7">
        <v>13150</v>
      </c>
      <c r="I342" s="7">
        <v>1</v>
      </c>
      <c r="J342" s="7">
        <v>89</v>
      </c>
      <c r="K342" s="7">
        <v>353</v>
      </c>
      <c r="L342" s="7">
        <v>368</v>
      </c>
      <c r="M342" s="7">
        <v>8.75</v>
      </c>
      <c r="N342" s="7">
        <f>VLOOKUP(Todos!$A342,vlookup_table[#All],2,FALSE)</f>
        <v>1</v>
      </c>
      <c r="O342" s="7" t="str">
        <f>VLOOKUP(Todos!$A342,vlookup_table[#All],3,FALSE)</f>
        <v>MI</v>
      </c>
      <c r="P342" s="7">
        <f>VLOOKUP(Todos!$A342,vlookup_table[#All],4,FALSE)</f>
        <v>1701</v>
      </c>
      <c r="Q342" s="9" t="str">
        <f>VLOOKUP(Todos!$A342,vlookup_table[#All],5,FALSE)</f>
        <v>T2</v>
      </c>
      <c r="R342" s="9" t="str">
        <f>VLOOKUP(Todos!$A342,vlookup_table[#All],6,FALSE)</f>
        <v>M</v>
      </c>
      <c r="S342" s="9">
        <f>VLOOKUP(Todos!$A342,vlookup_table[#All],7,FALSE)</f>
        <v>10</v>
      </c>
      <c r="T342" s="9">
        <f>ROUND((9706-Todos!$P342)/100, 0)</f>
        <v>80</v>
      </c>
      <c r="U342" s="9" t="str" cm="1">
        <f t="array" ref="U342">_xlfn.IFS(
    ISNUMBER(SEARCH("C", Q342)), "Ciudad",
    ISNUMBER(SEARCH("T", Q342)), "Pueblo",
    ISNUMBER(SEARCH("R", Q342)), "Rural",
    ISNUMBER(SEARCH("S", Q342)), "Suburbano",
    ISNUMBER(SEARCH("U", Q342)), "Urbano"
)</f>
        <v>Pueblo</v>
      </c>
      <c r="V342" s="24" t="str" cm="1">
        <f t="array" ref="V342">_xlfn.LET(
    _xlpm.txt, _xlfn.TEXTJOIN("", TRUE, IF(ISNUMBER(--MID(Todos!$H342, _xlfn.SEQUENCE(LEN(Todos!$H342)), 1)), MID(Todos!$H342, _xlfn.SEQUENCE(LEN(Todos!$H342)), 1), "")),
    IF(ISNUMBER(--RIGHT(_xlpm.txt,1)), _xlpm.txt, LEFT(_xlpm.txt, LEN(_xlpm.txt)-1))
)</f>
        <v>13150</v>
      </c>
      <c r="W342" s="9" t="str">
        <f>UPPER(LEFT(Todos!$B342,2))</f>
        <v>MI</v>
      </c>
      <c r="X342" s="10" t="str" cm="1">
        <f t="array" ref="X342">+IF(Todos!$C342 = "",MODE.MATCH(Todos!$C$2:$C$4029),Todos!$C342)</f>
        <v>M</v>
      </c>
    </row>
    <row r="343" spans="1:24" x14ac:dyDescent="0.35">
      <c r="A343" s="11">
        <v>144076</v>
      </c>
      <c r="B343" s="12" t="s">
        <v>62</v>
      </c>
      <c r="C343" s="12" t="s">
        <v>14</v>
      </c>
      <c r="D343" s="12">
        <v>5980</v>
      </c>
      <c r="E343" s="12">
        <v>1500</v>
      </c>
      <c r="F343" s="12">
        <v>1217</v>
      </c>
      <c r="G343" s="12">
        <v>99</v>
      </c>
      <c r="H343" s="12">
        <v>94863</v>
      </c>
      <c r="I343" s="12">
        <v>27</v>
      </c>
      <c r="J343" s="12">
        <v>41</v>
      </c>
      <c r="K343" s="12">
        <v>1500</v>
      </c>
      <c r="L343" s="12">
        <v>1124</v>
      </c>
      <c r="M343" s="12">
        <v>38.75</v>
      </c>
      <c r="N343" s="12">
        <f>VLOOKUP(Todos!$A343,vlookup_table[#All],2,FALSE)</f>
        <v>1</v>
      </c>
      <c r="O343" s="12" t="str">
        <f>VLOOKUP(Todos!$A343,vlookup_table[#All],3,FALSE)</f>
        <v>CA</v>
      </c>
      <c r="P343" s="12">
        <f>VLOOKUP(Todos!$A343,vlookup_table[#All],4,FALSE)</f>
        <v>1201</v>
      </c>
      <c r="Q343" s="14" t="str">
        <f>VLOOKUP(Todos!$A343,vlookup_table[#All],5,FALSE)</f>
        <v>S1</v>
      </c>
      <c r="R343" s="14" t="str">
        <f>VLOOKUP(Todos!$A343,vlookup_table[#All],6,FALSE)</f>
        <v>M</v>
      </c>
      <c r="S343" s="14">
        <f>VLOOKUP(Todos!$A343,vlookup_table[#All],7,FALSE)</f>
        <v>50</v>
      </c>
      <c r="T343" s="14">
        <f>ROUND((9706-Todos!$P343)/100, 0)</f>
        <v>85</v>
      </c>
      <c r="U343" s="14" t="str" cm="1">
        <f t="array" ref="U343">_xlfn.IFS(
    ISNUMBER(SEARCH("C", Q343)), "Ciudad",
    ISNUMBER(SEARCH("T", Q343)), "Pueblo",
    ISNUMBER(SEARCH("R", Q343)), "Rural",
    ISNUMBER(SEARCH("S", Q343)), "Suburbano",
    ISNUMBER(SEARCH("U", Q343)), "Urbano"
)</f>
        <v>Suburbano</v>
      </c>
      <c r="V343" s="25" t="str" cm="1">
        <f t="array" ref="V343">_xlfn.LET(
    _xlpm.txt, _xlfn.TEXTJOIN("", TRUE, IF(ISNUMBER(--MID(Todos!$H343, _xlfn.SEQUENCE(LEN(Todos!$H343)), 1)), MID(Todos!$H343, _xlfn.SEQUENCE(LEN(Todos!$H343)), 1), "")),
    IF(ISNUMBER(--RIGHT(_xlpm.txt,1)), _xlpm.txt, LEFT(_xlpm.txt, LEN(_xlpm.txt)-1))
)</f>
        <v>94863</v>
      </c>
      <c r="W343" s="14" t="str">
        <f>UPPER(LEFT(Todos!$B343,2))</f>
        <v>CA</v>
      </c>
      <c r="X343" s="15" t="str" cm="1">
        <f t="array" ref="X343">+IF(Todos!$C343 = "",MODE.MATCH(Todos!$C$2:$C$4029),Todos!$C343)</f>
        <v>M</v>
      </c>
    </row>
    <row r="344" spans="1:24" x14ac:dyDescent="0.35">
      <c r="A344" s="6">
        <v>130609</v>
      </c>
      <c r="B344" s="7" t="s">
        <v>49</v>
      </c>
      <c r="C344" s="7" t="s">
        <v>14</v>
      </c>
      <c r="D344" s="7">
        <v>1412</v>
      </c>
      <c r="E344" s="7">
        <v>499</v>
      </c>
      <c r="F344" s="7">
        <v>606</v>
      </c>
      <c r="G344" s="7">
        <v>14</v>
      </c>
      <c r="H344" s="7">
        <v>24758</v>
      </c>
      <c r="I344" s="7">
        <v>3</v>
      </c>
      <c r="J344" s="7">
        <v>46</v>
      </c>
      <c r="K344" s="7">
        <v>601</v>
      </c>
      <c r="L344" s="7">
        <v>538</v>
      </c>
      <c r="M344" s="7">
        <v>12</v>
      </c>
      <c r="N344" s="7">
        <f>VLOOKUP(Todos!$A344,vlookup_table[#All],2,FALSE)</f>
        <v>1</v>
      </c>
      <c r="O344" s="7" t="str">
        <f>VLOOKUP(Todos!$A344,vlookup_table[#All],3,FALSE)</f>
        <v>CO</v>
      </c>
      <c r="P344" s="7">
        <f>VLOOKUP(Todos!$A344,vlookup_table[#All],4,FALSE)</f>
        <v>1404</v>
      </c>
      <c r="Q344" s="9" t="str">
        <f>VLOOKUP(Todos!$A344,vlookup_table[#All],5,FALSE)</f>
        <v>S1</v>
      </c>
      <c r="R344" s="9" t="str">
        <f>VLOOKUP(Todos!$A344,vlookup_table[#All],6,FALSE)</f>
        <v>M</v>
      </c>
      <c r="S344" s="9">
        <f>VLOOKUP(Todos!$A344,vlookup_table[#All],7,FALSE)</f>
        <v>16</v>
      </c>
      <c r="T344" s="9">
        <f>ROUND((9706-Todos!$P344)/100, 0)</f>
        <v>83</v>
      </c>
      <c r="U344" s="9" t="str" cm="1">
        <f t="array" ref="U344">_xlfn.IFS(
    ISNUMBER(SEARCH("C", Q344)), "Ciudad",
    ISNUMBER(SEARCH("T", Q344)), "Pueblo",
    ISNUMBER(SEARCH("R", Q344)), "Rural",
    ISNUMBER(SEARCH("S", Q344)), "Suburbano",
    ISNUMBER(SEARCH("U", Q344)), "Urbano"
)</f>
        <v>Suburbano</v>
      </c>
      <c r="V344" s="24" t="str" cm="1">
        <f t="array" ref="V344">_xlfn.LET(
    _xlpm.txt, _xlfn.TEXTJOIN("", TRUE, IF(ISNUMBER(--MID(Todos!$H344, _xlfn.SEQUENCE(LEN(Todos!$H344)), 1)), MID(Todos!$H344, _xlfn.SEQUENCE(LEN(Todos!$H344)), 1), "")),
    IF(ISNUMBER(--RIGHT(_xlpm.txt,1)), _xlpm.txt, LEFT(_xlpm.txt, LEN(_xlpm.txt)-1))
)</f>
        <v>24758</v>
      </c>
      <c r="W344" s="9" t="str">
        <f>UPPER(LEFT(Todos!$B344,2))</f>
        <v>CO</v>
      </c>
      <c r="X344" s="10" t="str" cm="1">
        <f t="array" ref="X344">+IF(Todos!$C344 = "",MODE.MATCH(Todos!$C$2:$C$4029),Todos!$C344)</f>
        <v>M</v>
      </c>
    </row>
    <row r="345" spans="1:24" x14ac:dyDescent="0.35">
      <c r="A345" s="11">
        <v>43974</v>
      </c>
      <c r="B345" s="12" t="s">
        <v>13</v>
      </c>
      <c r="C345" s="12" t="s">
        <v>14</v>
      </c>
      <c r="D345" s="12">
        <v>1869</v>
      </c>
      <c r="E345" s="12">
        <v>452</v>
      </c>
      <c r="F345" s="12">
        <v>640</v>
      </c>
      <c r="G345" s="12">
        <v>44</v>
      </c>
      <c r="H345" s="12">
        <v>29990</v>
      </c>
      <c r="I345" s="12">
        <v>6</v>
      </c>
      <c r="J345" s="12">
        <v>9</v>
      </c>
      <c r="K345" s="12">
        <v>542</v>
      </c>
      <c r="L345" s="12">
        <v>553</v>
      </c>
      <c r="M345" s="12">
        <v>3.8181818179999998</v>
      </c>
      <c r="N345" s="12">
        <f>VLOOKUP(Todos!$A345,vlookup_table[#All],2,FALSE)</f>
        <v>2</v>
      </c>
      <c r="O345" s="12" t="str">
        <f>VLOOKUP(Todos!$A345,vlookup_table[#All],3,FALSE)</f>
        <v>FL</v>
      </c>
      <c r="P345" s="12">
        <f>VLOOKUP(Todos!$A345,vlookup_table[#All],4,FALSE)</f>
        <v>4601</v>
      </c>
      <c r="Q345" s="14" t="str">
        <f>VLOOKUP(Todos!$A345,vlookup_table[#All],5,FALSE)</f>
        <v>S2</v>
      </c>
      <c r="R345" s="14" t="str">
        <f>VLOOKUP(Todos!$A345,vlookup_table[#All],6,FALSE)</f>
        <v>M</v>
      </c>
      <c r="S345" s="14">
        <f>VLOOKUP(Todos!$A345,vlookup_table[#All],7,FALSE)</f>
        <v>5</v>
      </c>
      <c r="T345" s="14">
        <f>ROUND((9706-Todos!$P345)/100, 0)</f>
        <v>51</v>
      </c>
      <c r="U345" s="14" t="str" cm="1">
        <f t="array" ref="U345">_xlfn.IFS(
    ISNUMBER(SEARCH("C", Q345)), "Ciudad",
    ISNUMBER(SEARCH("T", Q345)), "Pueblo",
    ISNUMBER(SEARCH("R", Q345)), "Rural",
    ISNUMBER(SEARCH("S", Q345)), "Suburbano",
    ISNUMBER(SEARCH("U", Q345)), "Urbano"
)</f>
        <v>Suburbano</v>
      </c>
      <c r="V345" s="25" t="str" cm="1">
        <f t="array" ref="V345">_xlfn.LET(
    _xlpm.txt, _xlfn.TEXTJOIN("", TRUE, IF(ISNUMBER(--MID(Todos!$H345, _xlfn.SEQUENCE(LEN(Todos!$H345)), 1)), MID(Todos!$H345, _xlfn.SEQUENCE(LEN(Todos!$H345)), 1), "")),
    IF(ISNUMBER(--RIGHT(_xlpm.txt,1)), _xlpm.txt, LEFT(_xlpm.txt, LEN(_xlpm.txt)-1))
)</f>
        <v>29990</v>
      </c>
      <c r="W345" s="14" t="str">
        <f>UPPER(LEFT(Todos!$B345,2))</f>
        <v>FL</v>
      </c>
      <c r="X345" s="15" t="str" cm="1">
        <f t="array" ref="X345">+IF(Todos!$C345 = "",MODE.MATCH(Todos!$C$2:$C$4029),Todos!$C345)</f>
        <v>M</v>
      </c>
    </row>
    <row r="346" spans="1:24" x14ac:dyDescent="0.35">
      <c r="A346" s="6">
        <v>32709</v>
      </c>
      <c r="B346" s="7" t="s">
        <v>13</v>
      </c>
      <c r="C346" s="7" t="s">
        <v>17</v>
      </c>
      <c r="D346" s="7">
        <v>556</v>
      </c>
      <c r="E346" s="7">
        <v>229</v>
      </c>
      <c r="F346" s="7">
        <v>280</v>
      </c>
      <c r="G346" s="7">
        <v>0</v>
      </c>
      <c r="H346" s="7">
        <v>12960</v>
      </c>
      <c r="I346" s="7">
        <v>4</v>
      </c>
      <c r="J346" s="7">
        <v>39</v>
      </c>
      <c r="K346" s="7">
        <v>272</v>
      </c>
      <c r="L346" s="7">
        <v>258</v>
      </c>
      <c r="M346" s="7">
        <v>13.25</v>
      </c>
      <c r="N346" s="7">
        <f>VLOOKUP(Todos!$A346,vlookup_table[#All],2,FALSE)</f>
        <v>0</v>
      </c>
      <c r="O346" s="7" t="str">
        <f>VLOOKUP(Todos!$A346,vlookup_table[#All],3,FALSE)</f>
        <v>FL</v>
      </c>
      <c r="P346" s="7">
        <f>VLOOKUP(Todos!$A346,vlookup_table[#All],4,FALSE)</f>
        <v>5601</v>
      </c>
      <c r="Q346" s="9" t="str">
        <f>VLOOKUP(Todos!$A346,vlookup_table[#All],5,FALSE)</f>
        <v>C2</v>
      </c>
      <c r="R346" s="9" t="str">
        <f>VLOOKUP(Todos!$A346,vlookup_table[#All],6,FALSE)</f>
        <v>F</v>
      </c>
      <c r="S346" s="9">
        <f>VLOOKUP(Todos!$A346,vlookup_table[#All],7,FALSE)</f>
        <v>15</v>
      </c>
      <c r="T346" s="9">
        <f>ROUND((9706-Todos!$P346)/100, 0)</f>
        <v>41</v>
      </c>
      <c r="U346" s="9" t="str" cm="1">
        <f t="array" ref="U346">_xlfn.IFS(
    ISNUMBER(SEARCH("C", Q346)), "Ciudad",
    ISNUMBER(SEARCH("T", Q346)), "Pueblo",
    ISNUMBER(SEARCH("R", Q346)), "Rural",
    ISNUMBER(SEARCH("S", Q346)), "Suburbano",
    ISNUMBER(SEARCH("U", Q346)), "Urbano"
)</f>
        <v>Ciudad</v>
      </c>
      <c r="V346" s="24" t="str" cm="1">
        <f t="array" ref="V346">_xlfn.LET(
    _xlpm.txt, _xlfn.TEXTJOIN("", TRUE, IF(ISNUMBER(--MID(Todos!$H346, _xlfn.SEQUENCE(LEN(Todos!$H346)), 1)), MID(Todos!$H346, _xlfn.SEQUENCE(LEN(Todos!$H346)), 1), "")),
    IF(ISNUMBER(--RIGHT(_xlpm.txt,1)), _xlpm.txt, LEFT(_xlpm.txt, LEN(_xlpm.txt)-1))
)</f>
        <v>12960</v>
      </c>
      <c r="W346" s="9" t="str">
        <f>UPPER(LEFT(Todos!$B346,2))</f>
        <v>FL</v>
      </c>
      <c r="X346" s="10" t="str" cm="1">
        <f t="array" ref="X346">+IF(Todos!$C346 = "",MODE.MATCH(Todos!$C$2:$C$4029),Todos!$C346)</f>
        <v>F</v>
      </c>
    </row>
    <row r="347" spans="1:24" x14ac:dyDescent="0.35">
      <c r="A347" s="11">
        <v>187298</v>
      </c>
      <c r="B347" s="12" t="s">
        <v>47</v>
      </c>
      <c r="C347" s="12"/>
      <c r="D347" s="12">
        <v>1015</v>
      </c>
      <c r="E347" s="12">
        <v>478</v>
      </c>
      <c r="F347" s="12">
        <v>533</v>
      </c>
      <c r="G347" s="12">
        <v>0</v>
      </c>
      <c r="H347" s="12">
        <v>17763</v>
      </c>
      <c r="I347" s="12">
        <v>14</v>
      </c>
      <c r="J347" s="12">
        <v>40</v>
      </c>
      <c r="K347" s="12">
        <v>500</v>
      </c>
      <c r="L347" s="12">
        <v>516</v>
      </c>
      <c r="M347" s="12">
        <v>7</v>
      </c>
      <c r="N347" s="12">
        <f>VLOOKUP(Todos!$A347,vlookup_table[#All],2,FALSE)</f>
        <v>0</v>
      </c>
      <c r="O347" s="12" t="str">
        <f>VLOOKUP(Todos!$A347,vlookup_table[#All],3,FALSE)</f>
        <v>SC</v>
      </c>
      <c r="P347" s="12">
        <f>VLOOKUP(Todos!$A347,vlookup_table[#All],4,FALSE)</f>
        <v>0</v>
      </c>
      <c r="Q347" s="14" t="str">
        <f>VLOOKUP(Todos!$A347,vlookup_table[#All],5,FALSE)</f>
        <v>S1</v>
      </c>
      <c r="R347" s="14" t="str">
        <f>VLOOKUP(Todos!$A347,vlookup_table[#All],6,FALSE)</f>
        <v/>
      </c>
      <c r="S347" s="14">
        <f>VLOOKUP(Todos!$A347,vlookup_table[#All],7,FALSE)</f>
        <v>10</v>
      </c>
      <c r="T347" s="14">
        <f>ROUND((9706-Todos!$P347)/100, 0)</f>
        <v>97</v>
      </c>
      <c r="U347" s="14" t="str" cm="1">
        <f t="array" ref="U347">_xlfn.IFS(
    ISNUMBER(SEARCH("C", Q347)), "Ciudad",
    ISNUMBER(SEARCH("T", Q347)), "Pueblo",
    ISNUMBER(SEARCH("R", Q347)), "Rural",
    ISNUMBER(SEARCH("S", Q347)), "Suburbano",
    ISNUMBER(SEARCH("U", Q347)), "Urbano"
)</f>
        <v>Suburbano</v>
      </c>
      <c r="V347" s="25" t="str" cm="1">
        <f t="array" ref="V347">_xlfn.LET(
    _xlpm.txt, _xlfn.TEXTJOIN("", TRUE, IF(ISNUMBER(--MID(Todos!$H347, _xlfn.SEQUENCE(LEN(Todos!$H347)), 1)), MID(Todos!$H347, _xlfn.SEQUENCE(LEN(Todos!$H347)), 1), "")),
    IF(ISNUMBER(--RIGHT(_xlpm.txt,1)), _xlpm.txt, LEFT(_xlpm.txt, LEN(_xlpm.txt)-1))
)</f>
        <v>17763</v>
      </c>
      <c r="W347" s="14" t="str">
        <f>UPPER(LEFT(Todos!$B347,2))</f>
        <v>SC</v>
      </c>
      <c r="X347" s="15" t="e" cm="1">
        <f t="array" aca="1" ref="X347" ca="1">+IF(Todos!$C347 = "",MODE.MATCH(Todos!$C$2:$C$4029),Todos!$C347)</f>
        <v>#NAME?</v>
      </c>
    </row>
    <row r="348" spans="1:24" x14ac:dyDescent="0.35">
      <c r="A348" s="6">
        <v>50905</v>
      </c>
      <c r="B348" s="7" t="s">
        <v>54</v>
      </c>
      <c r="C348" s="7" t="s">
        <v>17</v>
      </c>
      <c r="D348" s="7">
        <v>736</v>
      </c>
      <c r="E348" s="7">
        <v>331</v>
      </c>
      <c r="F348" s="7">
        <v>432</v>
      </c>
      <c r="G348" s="7">
        <v>1</v>
      </c>
      <c r="H348" s="7">
        <v>16926</v>
      </c>
      <c r="I348" s="7">
        <v>1</v>
      </c>
      <c r="J348" s="7">
        <v>61</v>
      </c>
      <c r="K348" s="7">
        <v>390</v>
      </c>
      <c r="L348" s="7">
        <v>379</v>
      </c>
      <c r="M348" s="7">
        <v>8.6666666669999994</v>
      </c>
      <c r="N348" s="7">
        <f>VLOOKUP(Todos!$A348,vlookup_table[#All],2,FALSE)</f>
        <v>28</v>
      </c>
      <c r="O348" s="7" t="str">
        <f>VLOOKUP(Todos!$A348,vlookup_table[#All],3,FALSE)</f>
        <v>TN</v>
      </c>
      <c r="P348" s="7">
        <f>VLOOKUP(Todos!$A348,vlookup_table[#All],4,FALSE)</f>
        <v>2301</v>
      </c>
      <c r="Q348" s="9" t="str">
        <f>VLOOKUP(Todos!$A348,vlookup_table[#All],5,FALSE)</f>
        <v>S2</v>
      </c>
      <c r="R348" s="9" t="str">
        <f>VLOOKUP(Todos!$A348,vlookup_table[#All],6,FALSE)</f>
        <v>F</v>
      </c>
      <c r="S348" s="9">
        <f>VLOOKUP(Todos!$A348,vlookup_table[#All],7,FALSE)</f>
        <v>16</v>
      </c>
      <c r="T348" s="9">
        <f>ROUND((9706-Todos!$P348)/100, 0)</f>
        <v>74</v>
      </c>
      <c r="U348" s="9" t="str" cm="1">
        <f t="array" ref="U348">_xlfn.IFS(
    ISNUMBER(SEARCH("C", Q348)), "Ciudad",
    ISNUMBER(SEARCH("T", Q348)), "Pueblo",
    ISNUMBER(SEARCH("R", Q348)), "Rural",
    ISNUMBER(SEARCH("S", Q348)), "Suburbano",
    ISNUMBER(SEARCH("U", Q348)), "Urbano"
)</f>
        <v>Suburbano</v>
      </c>
      <c r="V348" s="24" t="str" cm="1">
        <f t="array" ref="V348">_xlfn.LET(
    _xlpm.txt, _xlfn.TEXTJOIN("", TRUE, IF(ISNUMBER(--MID(Todos!$H348, _xlfn.SEQUENCE(LEN(Todos!$H348)), 1)), MID(Todos!$H348, _xlfn.SEQUENCE(LEN(Todos!$H348)), 1), "")),
    IF(ISNUMBER(--RIGHT(_xlpm.txt,1)), _xlpm.txt, LEFT(_xlpm.txt, LEN(_xlpm.txt)-1))
)</f>
        <v>16926</v>
      </c>
      <c r="W348" s="9" t="str">
        <f>UPPER(LEFT(Todos!$B348,2))</f>
        <v>TN</v>
      </c>
      <c r="X348" s="10" t="str" cm="1">
        <f t="array" ref="X348">+IF(Todos!$C348 = "",MODE.MATCH(Todos!$C$2:$C$4029),Todos!$C348)</f>
        <v>F</v>
      </c>
    </row>
    <row r="349" spans="1:24" x14ac:dyDescent="0.35">
      <c r="A349" s="11">
        <v>55552</v>
      </c>
      <c r="B349" s="12" t="s">
        <v>63</v>
      </c>
      <c r="C349" s="12" t="s">
        <v>14</v>
      </c>
      <c r="D349" s="12">
        <v>363</v>
      </c>
      <c r="E349" s="12">
        <v>156</v>
      </c>
      <c r="F349" s="12">
        <v>244</v>
      </c>
      <c r="G349" s="12">
        <v>0</v>
      </c>
      <c r="H349" s="12">
        <v>7079</v>
      </c>
      <c r="I349" s="12">
        <v>0</v>
      </c>
      <c r="J349" s="12">
        <v>91</v>
      </c>
      <c r="K349" s="12">
        <v>193</v>
      </c>
      <c r="L349" s="12">
        <v>214</v>
      </c>
      <c r="M349" s="12">
        <v>8.4</v>
      </c>
      <c r="N349" s="12">
        <f>VLOOKUP(Todos!$A349,vlookup_table[#All],2,FALSE)</f>
        <v>2</v>
      </c>
      <c r="O349" s="12" t="str">
        <f>VLOOKUP(Todos!$A349,vlookup_table[#All],3,FALSE)</f>
        <v>MS</v>
      </c>
      <c r="P349" s="12">
        <f>VLOOKUP(Todos!$A349,vlookup_table[#All],4,FALSE)</f>
        <v>3203</v>
      </c>
      <c r="Q349" s="14" t="str">
        <f>VLOOKUP(Todos!$A349,vlookup_table[#All],5,FALSE)</f>
        <v>R3</v>
      </c>
      <c r="R349" s="14" t="str">
        <f>VLOOKUP(Todos!$A349,vlookup_table[#All],6,FALSE)</f>
        <v>M</v>
      </c>
      <c r="S349" s="14">
        <f>VLOOKUP(Todos!$A349,vlookup_table[#All],7,FALSE)</f>
        <v>20</v>
      </c>
      <c r="T349" s="14">
        <f>ROUND((9706-Todos!$P349)/100, 0)</f>
        <v>65</v>
      </c>
      <c r="U349" s="14" t="str" cm="1">
        <f t="array" ref="U349">_xlfn.IFS(
    ISNUMBER(SEARCH("C", Q349)), "Ciudad",
    ISNUMBER(SEARCH("T", Q349)), "Pueblo",
    ISNUMBER(SEARCH("R", Q349)), "Rural",
    ISNUMBER(SEARCH("S", Q349)), "Suburbano",
    ISNUMBER(SEARCH("U", Q349)), "Urbano"
)</f>
        <v>Rural</v>
      </c>
      <c r="V349" s="25" t="str" cm="1">
        <f t="array" ref="V349">_xlfn.LET(
    _xlpm.txt, _xlfn.TEXTJOIN("", TRUE, IF(ISNUMBER(--MID(Todos!$H349, _xlfn.SEQUENCE(LEN(Todos!$H349)), 1)), MID(Todos!$H349, _xlfn.SEQUENCE(LEN(Todos!$H349)), 1), "")),
    IF(ISNUMBER(--RIGHT(_xlpm.txt,1)), _xlpm.txt, LEFT(_xlpm.txt, LEN(_xlpm.txt)-1))
)</f>
        <v>7079</v>
      </c>
      <c r="W349" s="14" t="str">
        <f>UPPER(LEFT(Todos!$B349,2))</f>
        <v>MS</v>
      </c>
      <c r="X349" s="15" t="str" cm="1">
        <f t="array" ref="X349">+IF(Todos!$C349 = "",MODE.MATCH(Todos!$C$2:$C$4029),Todos!$C349)</f>
        <v>M</v>
      </c>
    </row>
    <row r="350" spans="1:24" x14ac:dyDescent="0.35">
      <c r="A350" s="6">
        <v>28550</v>
      </c>
      <c r="B350" s="7" t="s">
        <v>40</v>
      </c>
      <c r="C350" s="7" t="s">
        <v>17</v>
      </c>
      <c r="D350" s="7">
        <v>803</v>
      </c>
      <c r="E350" s="7">
        <v>423</v>
      </c>
      <c r="F350" s="7">
        <v>508</v>
      </c>
      <c r="G350" s="7">
        <v>0</v>
      </c>
      <c r="H350" s="7">
        <v>19029</v>
      </c>
      <c r="I350" s="7">
        <v>9</v>
      </c>
      <c r="J350" s="7">
        <v>51</v>
      </c>
      <c r="K350" s="7">
        <v>512</v>
      </c>
      <c r="L350" s="7">
        <v>467</v>
      </c>
      <c r="M350" s="7">
        <v>11.66666667</v>
      </c>
      <c r="N350" s="7">
        <f>VLOOKUP(Todos!$A350,vlookup_table[#All],2,FALSE)</f>
        <v>28</v>
      </c>
      <c r="O350" s="7" t="str">
        <f>VLOOKUP(Todos!$A350,vlookup_table[#All],3,FALSE)</f>
        <v>GA</v>
      </c>
      <c r="P350" s="7">
        <f>VLOOKUP(Todos!$A350,vlookup_table[#All],4,FALSE)</f>
        <v>5204</v>
      </c>
      <c r="Q350" s="9" t="str">
        <f>VLOOKUP(Todos!$A350,vlookup_table[#All],5,FALSE)</f>
        <v>S2</v>
      </c>
      <c r="R350" s="9" t="str">
        <f>VLOOKUP(Todos!$A350,vlookup_table[#All],6,FALSE)</f>
        <v>F</v>
      </c>
      <c r="S350" s="9">
        <f>VLOOKUP(Todos!$A350,vlookup_table[#All],7,FALSE)</f>
        <v>15</v>
      </c>
      <c r="T350" s="9">
        <f>ROUND((9706-Todos!$P350)/100, 0)</f>
        <v>45</v>
      </c>
      <c r="U350" s="9" t="str" cm="1">
        <f t="array" ref="U350">_xlfn.IFS(
    ISNUMBER(SEARCH("C", Q350)), "Ciudad",
    ISNUMBER(SEARCH("T", Q350)), "Pueblo",
    ISNUMBER(SEARCH("R", Q350)), "Rural",
    ISNUMBER(SEARCH("S", Q350)), "Suburbano",
    ISNUMBER(SEARCH("U", Q350)), "Urbano"
)</f>
        <v>Suburbano</v>
      </c>
      <c r="V350" s="24" t="str" cm="1">
        <f t="array" ref="V350">_xlfn.LET(
    _xlpm.txt, _xlfn.TEXTJOIN("", TRUE, IF(ISNUMBER(--MID(Todos!$H350, _xlfn.SEQUENCE(LEN(Todos!$H350)), 1)), MID(Todos!$H350, _xlfn.SEQUENCE(LEN(Todos!$H350)), 1), "")),
    IF(ISNUMBER(--RIGHT(_xlpm.txt,1)), _xlpm.txt, LEFT(_xlpm.txt, LEN(_xlpm.txt)-1))
)</f>
        <v>19029</v>
      </c>
      <c r="W350" s="9" t="str">
        <f>UPPER(LEFT(Todos!$B350,2))</f>
        <v>GA</v>
      </c>
      <c r="X350" s="10" t="str" cm="1">
        <f t="array" ref="X350">+IF(Todos!$C350 = "",MODE.MATCH(Todos!$C$2:$C$4029),Todos!$C350)</f>
        <v>F</v>
      </c>
    </row>
    <row r="351" spans="1:24" x14ac:dyDescent="0.35">
      <c r="A351" s="11">
        <v>158460</v>
      </c>
      <c r="B351" s="12" t="s">
        <v>62</v>
      </c>
      <c r="C351" s="12" t="s">
        <v>17</v>
      </c>
      <c r="D351" s="12">
        <v>1818</v>
      </c>
      <c r="E351" s="12">
        <v>258</v>
      </c>
      <c r="F351" s="12">
        <v>350</v>
      </c>
      <c r="G351" s="12">
        <v>28</v>
      </c>
      <c r="H351" s="12">
        <v>10324</v>
      </c>
      <c r="I351" s="12">
        <v>35</v>
      </c>
      <c r="J351" s="12">
        <v>36</v>
      </c>
      <c r="K351" s="12">
        <v>316</v>
      </c>
      <c r="L351" s="12">
        <v>299</v>
      </c>
      <c r="M351" s="12">
        <v>13.7</v>
      </c>
      <c r="N351" s="12">
        <f>VLOOKUP(Todos!$A351,vlookup_table[#All],2,FALSE)</f>
        <v>0</v>
      </c>
      <c r="O351" s="12" t="str">
        <f>VLOOKUP(Todos!$A351,vlookup_table[#All],3,FALSE)</f>
        <v>CA</v>
      </c>
      <c r="P351" s="12">
        <f>VLOOKUP(Todos!$A351,vlookup_table[#All],4,FALSE)</f>
        <v>2910</v>
      </c>
      <c r="Q351" s="14" t="str">
        <f>VLOOKUP(Todos!$A351,vlookup_table[#All],5,FALSE)</f>
        <v>U3</v>
      </c>
      <c r="R351" s="14" t="str">
        <f>VLOOKUP(Todos!$A351,vlookup_table[#All],6,FALSE)</f>
        <v>F</v>
      </c>
      <c r="S351" s="14">
        <f>VLOOKUP(Todos!$A351,vlookup_table[#All],7,FALSE)</f>
        <v>15</v>
      </c>
      <c r="T351" s="14">
        <f>ROUND((9706-Todos!$P351)/100, 0)</f>
        <v>68</v>
      </c>
      <c r="U351" s="14" t="str" cm="1">
        <f t="array" ref="U351">_xlfn.IFS(
    ISNUMBER(SEARCH("C", Q351)), "Ciudad",
    ISNUMBER(SEARCH("T", Q351)), "Pueblo",
    ISNUMBER(SEARCH("R", Q351)), "Rural",
    ISNUMBER(SEARCH("S", Q351)), "Suburbano",
    ISNUMBER(SEARCH("U", Q351)), "Urbano"
)</f>
        <v>Urbano</v>
      </c>
      <c r="V351" s="25" t="str" cm="1">
        <f t="array" ref="V351">_xlfn.LET(
    _xlpm.txt, _xlfn.TEXTJOIN("", TRUE, IF(ISNUMBER(--MID(Todos!$H351, _xlfn.SEQUENCE(LEN(Todos!$H351)), 1)), MID(Todos!$H351, _xlfn.SEQUENCE(LEN(Todos!$H351)), 1), "")),
    IF(ISNUMBER(--RIGHT(_xlpm.txt,1)), _xlpm.txt, LEFT(_xlpm.txt, LEN(_xlpm.txt)-1))
)</f>
        <v>10324</v>
      </c>
      <c r="W351" s="14" t="str">
        <f>UPPER(LEFT(Todos!$B351,2))</f>
        <v>CA</v>
      </c>
      <c r="X351" s="15" t="str" cm="1">
        <f t="array" ref="X351">+IF(Todos!$C351 = "",MODE.MATCH(Todos!$C$2:$C$4029),Todos!$C351)</f>
        <v>F</v>
      </c>
    </row>
    <row r="352" spans="1:24" x14ac:dyDescent="0.35">
      <c r="A352" s="6">
        <v>56449</v>
      </c>
      <c r="B352" s="7" t="s">
        <v>58</v>
      </c>
      <c r="C352" s="7" t="s">
        <v>17</v>
      </c>
      <c r="D352" s="7">
        <v>640</v>
      </c>
      <c r="E352" s="7">
        <v>381</v>
      </c>
      <c r="F352" s="7">
        <v>450</v>
      </c>
      <c r="G352" s="7">
        <v>0</v>
      </c>
      <c r="H352" s="7">
        <v>15499</v>
      </c>
      <c r="I352" s="7">
        <v>0</v>
      </c>
      <c r="J352" s="7">
        <v>82</v>
      </c>
      <c r="K352" s="7">
        <v>414</v>
      </c>
      <c r="L352" s="7">
        <v>403</v>
      </c>
      <c r="M352" s="7">
        <v>6.9285714289999998</v>
      </c>
      <c r="N352" s="7">
        <f>VLOOKUP(Todos!$A352,vlookup_table[#All],2,FALSE)</f>
        <v>0</v>
      </c>
      <c r="O352" s="7" t="str">
        <f>VLOOKUP(Todos!$A352,vlookup_table[#All],3,FALSE)</f>
        <v>KY</v>
      </c>
      <c r="P352" s="7">
        <f>VLOOKUP(Todos!$A352,vlookup_table[#All],4,FALSE)</f>
        <v>0</v>
      </c>
      <c r="Q352" s="9" t="str">
        <f>VLOOKUP(Todos!$A352,vlookup_table[#All],5,FALSE)</f>
        <v>R2</v>
      </c>
      <c r="R352" s="9" t="str">
        <f>VLOOKUP(Todos!$A352,vlookup_table[#All],6,FALSE)</f>
        <v>F</v>
      </c>
      <c r="S352" s="9">
        <f>VLOOKUP(Todos!$A352,vlookup_table[#All],7,FALSE)</f>
        <v>5</v>
      </c>
      <c r="T352" s="9">
        <f>ROUND((9706-Todos!$P352)/100, 0)</f>
        <v>97</v>
      </c>
      <c r="U352" s="9" t="str" cm="1">
        <f t="array" ref="U352">_xlfn.IFS(
    ISNUMBER(SEARCH("C", Q352)), "Ciudad",
    ISNUMBER(SEARCH("T", Q352)), "Pueblo",
    ISNUMBER(SEARCH("R", Q352)), "Rural",
    ISNUMBER(SEARCH("S", Q352)), "Suburbano",
    ISNUMBER(SEARCH("U", Q352)), "Urbano"
)</f>
        <v>Rural</v>
      </c>
      <c r="V352" s="24" t="str" cm="1">
        <f t="array" ref="V352">_xlfn.LET(
    _xlpm.txt, _xlfn.TEXTJOIN("", TRUE, IF(ISNUMBER(--MID(Todos!$H352, _xlfn.SEQUENCE(LEN(Todos!$H352)), 1)), MID(Todos!$H352, _xlfn.SEQUENCE(LEN(Todos!$H352)), 1), "")),
    IF(ISNUMBER(--RIGHT(_xlpm.txt,1)), _xlpm.txt, LEFT(_xlpm.txt, LEN(_xlpm.txt)-1))
)</f>
        <v>15499</v>
      </c>
      <c r="W352" s="9" t="str">
        <f>UPPER(LEFT(Todos!$B352,2))</f>
        <v>KY</v>
      </c>
      <c r="X352" s="10" t="str" cm="1">
        <f t="array" ref="X352">+IF(Todos!$C352 = "",MODE.MATCH(Todos!$C$2:$C$4029),Todos!$C352)</f>
        <v>F</v>
      </c>
    </row>
    <row r="353" spans="1:24" x14ac:dyDescent="0.35">
      <c r="A353" s="11">
        <v>133315</v>
      </c>
      <c r="B353" s="12" t="s">
        <v>41</v>
      </c>
      <c r="C353" s="12" t="s">
        <v>17</v>
      </c>
      <c r="D353" s="12">
        <v>698</v>
      </c>
      <c r="E353" s="12">
        <v>355</v>
      </c>
      <c r="F353" s="12">
        <v>416</v>
      </c>
      <c r="G353" s="12">
        <v>1</v>
      </c>
      <c r="H353" s="12">
        <v>13184</v>
      </c>
      <c r="I353" s="12">
        <v>1</v>
      </c>
      <c r="J353" s="12">
        <v>34</v>
      </c>
      <c r="K353" s="12">
        <v>377</v>
      </c>
      <c r="L353" s="12">
        <v>393</v>
      </c>
      <c r="M353" s="12">
        <v>8.5</v>
      </c>
      <c r="N353" s="12">
        <f>VLOOKUP(Todos!$A353,vlookup_table[#All],2,FALSE)</f>
        <v>0</v>
      </c>
      <c r="O353" s="12" t="str">
        <f>VLOOKUP(Todos!$A353,vlookup_table[#All],3,FALSE)</f>
        <v>WA</v>
      </c>
      <c r="P353" s="12">
        <f>VLOOKUP(Todos!$A353,vlookup_table[#All],4,FALSE)</f>
        <v>3603</v>
      </c>
      <c r="Q353" s="14" t="str">
        <f>VLOOKUP(Todos!$A353,vlookup_table[#All],5,FALSE)</f>
        <v>T2</v>
      </c>
      <c r="R353" s="14" t="str">
        <f>VLOOKUP(Todos!$A353,vlookup_table[#All],6,FALSE)</f>
        <v>F</v>
      </c>
      <c r="S353" s="14">
        <f>VLOOKUP(Todos!$A353,vlookup_table[#All],7,FALSE)</f>
        <v>10</v>
      </c>
      <c r="T353" s="14">
        <f>ROUND((9706-Todos!$P353)/100, 0)</f>
        <v>61</v>
      </c>
      <c r="U353" s="14" t="str" cm="1">
        <f t="array" ref="U353">_xlfn.IFS(
    ISNUMBER(SEARCH("C", Q353)), "Ciudad",
    ISNUMBER(SEARCH("T", Q353)), "Pueblo",
    ISNUMBER(SEARCH("R", Q353)), "Rural",
    ISNUMBER(SEARCH("S", Q353)), "Suburbano",
    ISNUMBER(SEARCH("U", Q353)), "Urbano"
)</f>
        <v>Pueblo</v>
      </c>
      <c r="V353" s="25" t="str" cm="1">
        <f t="array" ref="V353">_xlfn.LET(
    _xlpm.txt, _xlfn.TEXTJOIN("", TRUE, IF(ISNUMBER(--MID(Todos!$H353, _xlfn.SEQUENCE(LEN(Todos!$H353)), 1)), MID(Todos!$H353, _xlfn.SEQUENCE(LEN(Todos!$H353)), 1), "")),
    IF(ISNUMBER(--RIGHT(_xlpm.txt,1)), _xlpm.txt, LEFT(_xlpm.txt, LEN(_xlpm.txt)-1))
)</f>
        <v>13184</v>
      </c>
      <c r="W353" s="14" t="str">
        <f>UPPER(LEFT(Todos!$B353,2))</f>
        <v>WA</v>
      </c>
      <c r="X353" s="15" t="str" cm="1">
        <f t="array" ref="X353">+IF(Todos!$C353 = "",MODE.MATCH(Todos!$C$2:$C$4029),Todos!$C353)</f>
        <v>F</v>
      </c>
    </row>
    <row r="354" spans="1:24" x14ac:dyDescent="0.35">
      <c r="A354" s="6">
        <v>164251</v>
      </c>
      <c r="B354" s="7" t="s">
        <v>62</v>
      </c>
      <c r="C354" s="7" t="s">
        <v>17</v>
      </c>
      <c r="D354" s="7">
        <v>1449</v>
      </c>
      <c r="E354" s="7">
        <v>378</v>
      </c>
      <c r="F354" s="7">
        <v>470</v>
      </c>
      <c r="G354" s="7">
        <v>4</v>
      </c>
      <c r="H354" s="7">
        <v>16190</v>
      </c>
      <c r="I354" s="7">
        <v>6</v>
      </c>
      <c r="J354" s="7">
        <v>46</v>
      </c>
      <c r="K354" s="7">
        <v>439</v>
      </c>
      <c r="L354" s="7">
        <v>395</v>
      </c>
      <c r="M354" s="7">
        <v>15</v>
      </c>
      <c r="N354" s="7">
        <f>VLOOKUP(Todos!$A354,vlookup_table[#All],2,FALSE)</f>
        <v>0</v>
      </c>
      <c r="O354" s="7" t="str">
        <f>VLOOKUP(Todos!$A354,vlookup_table[#All],3,FALSE)</f>
        <v>CA</v>
      </c>
      <c r="P354" s="7">
        <f>VLOOKUP(Todos!$A354,vlookup_table[#All],4,FALSE)</f>
        <v>4001</v>
      </c>
      <c r="Q354" s="9" t="str">
        <f>VLOOKUP(Todos!$A354,vlookup_table[#All],5,FALSE)</f>
        <v>S2</v>
      </c>
      <c r="R354" s="9" t="str">
        <f>VLOOKUP(Todos!$A354,vlookup_table[#All],6,FALSE)</f>
        <v>F</v>
      </c>
      <c r="S354" s="9">
        <f>VLOOKUP(Todos!$A354,vlookup_table[#All],7,FALSE)</f>
        <v>5</v>
      </c>
      <c r="T354" s="9">
        <f>ROUND((9706-Todos!$P354)/100, 0)</f>
        <v>57</v>
      </c>
      <c r="U354" s="9" t="str" cm="1">
        <f t="array" ref="U354">_xlfn.IFS(
    ISNUMBER(SEARCH("C", Q354)), "Ciudad",
    ISNUMBER(SEARCH("T", Q354)), "Pueblo",
    ISNUMBER(SEARCH("R", Q354)), "Rural",
    ISNUMBER(SEARCH("S", Q354)), "Suburbano",
    ISNUMBER(SEARCH("U", Q354)), "Urbano"
)</f>
        <v>Suburbano</v>
      </c>
      <c r="V354" s="24" t="str" cm="1">
        <f t="array" ref="V354">_xlfn.LET(
    _xlpm.txt, _xlfn.TEXTJOIN("", TRUE, IF(ISNUMBER(--MID(Todos!$H354, _xlfn.SEQUENCE(LEN(Todos!$H354)), 1)), MID(Todos!$H354, _xlfn.SEQUENCE(LEN(Todos!$H354)), 1), "")),
    IF(ISNUMBER(--RIGHT(_xlpm.txt,1)), _xlpm.txt, LEFT(_xlpm.txt, LEN(_xlpm.txt)-1))
)</f>
        <v>16190</v>
      </c>
      <c r="W354" s="9" t="str">
        <f>UPPER(LEFT(Todos!$B354,2))</f>
        <v>CA</v>
      </c>
      <c r="X354" s="10" t="str" cm="1">
        <f t="array" ref="X354">+IF(Todos!$C354 = "",MODE.MATCH(Todos!$C$2:$C$4029),Todos!$C354)</f>
        <v>F</v>
      </c>
    </row>
    <row r="355" spans="1:24" x14ac:dyDescent="0.35">
      <c r="A355" s="11">
        <v>149626</v>
      </c>
      <c r="B355" s="12" t="s">
        <v>24</v>
      </c>
      <c r="C355" s="12"/>
      <c r="D355" s="12">
        <v>1557</v>
      </c>
      <c r="E355" s="12">
        <v>290</v>
      </c>
      <c r="F355" s="12">
        <v>361</v>
      </c>
      <c r="G355" s="12">
        <v>17</v>
      </c>
      <c r="H355" s="12">
        <v>13837</v>
      </c>
      <c r="I355" s="12">
        <v>5</v>
      </c>
      <c r="J355" s="12">
        <v>6</v>
      </c>
      <c r="K355" s="12">
        <v>311</v>
      </c>
      <c r="L355" s="12">
        <v>342</v>
      </c>
      <c r="M355" s="12">
        <v>10.5</v>
      </c>
      <c r="N355" s="12">
        <f>VLOOKUP(Todos!$A355,vlookup_table[#All],2,FALSE)</f>
        <v>0</v>
      </c>
      <c r="O355" s="12" t="str">
        <f>VLOOKUP(Todos!$A355,vlookup_table[#All],3,FALSE)</f>
        <v>NV</v>
      </c>
      <c r="P355" s="12">
        <f>VLOOKUP(Todos!$A355,vlookup_table[#All],4,FALSE)</f>
        <v>0</v>
      </c>
      <c r="Q355" s="14" t="str">
        <f>VLOOKUP(Todos!$A355,vlookup_table[#All],5,FALSE)</f>
        <v>S1</v>
      </c>
      <c r="R355" s="14" t="str">
        <f>VLOOKUP(Todos!$A355,vlookup_table[#All],6,FALSE)</f>
        <v/>
      </c>
      <c r="S355" s="14">
        <f>VLOOKUP(Todos!$A355,vlookup_table[#All],7,FALSE)</f>
        <v>10</v>
      </c>
      <c r="T355" s="14">
        <f>ROUND((9706-Todos!$P355)/100, 0)</f>
        <v>97</v>
      </c>
      <c r="U355" s="14" t="str" cm="1">
        <f t="array" ref="U355">_xlfn.IFS(
    ISNUMBER(SEARCH("C", Q355)), "Ciudad",
    ISNUMBER(SEARCH("T", Q355)), "Pueblo",
    ISNUMBER(SEARCH("R", Q355)), "Rural",
    ISNUMBER(SEARCH("S", Q355)), "Suburbano",
    ISNUMBER(SEARCH("U", Q355)), "Urbano"
)</f>
        <v>Suburbano</v>
      </c>
      <c r="V355" s="25" t="str" cm="1">
        <f t="array" ref="V355">_xlfn.LET(
    _xlpm.txt, _xlfn.TEXTJOIN("", TRUE, IF(ISNUMBER(--MID(Todos!$H355, _xlfn.SEQUENCE(LEN(Todos!$H355)), 1)), MID(Todos!$H355, _xlfn.SEQUENCE(LEN(Todos!$H355)), 1), "")),
    IF(ISNUMBER(--RIGHT(_xlpm.txt,1)), _xlpm.txt, LEFT(_xlpm.txt, LEN(_xlpm.txt)-1))
)</f>
        <v>13837</v>
      </c>
      <c r="W355" s="14" t="str">
        <f>UPPER(LEFT(Todos!$B355,2))</f>
        <v>NV</v>
      </c>
      <c r="X355" s="15" t="e" cm="1">
        <f t="array" aca="1" ref="X355" ca="1">+IF(Todos!$C355 = "",MODE.MATCH(Todos!$C$2:$C$4029),Todos!$C355)</f>
        <v>#NAME?</v>
      </c>
    </row>
    <row r="356" spans="1:24" x14ac:dyDescent="0.35">
      <c r="A356" s="6">
        <v>123805</v>
      </c>
      <c r="B356" s="7" t="s">
        <v>21</v>
      </c>
      <c r="C356" s="7" t="s">
        <v>17</v>
      </c>
      <c r="D356" s="7">
        <v>518</v>
      </c>
      <c r="E356" s="7">
        <v>223</v>
      </c>
      <c r="F356" s="7">
        <v>302</v>
      </c>
      <c r="G356" s="7">
        <v>1</v>
      </c>
      <c r="H356" s="7">
        <v>10041</v>
      </c>
      <c r="I356" s="7">
        <v>4</v>
      </c>
      <c r="J356" s="7">
        <v>70</v>
      </c>
      <c r="K356" s="7">
        <v>256</v>
      </c>
      <c r="L356" s="7">
        <v>273</v>
      </c>
      <c r="M356" s="7">
        <v>4.5833333329999997</v>
      </c>
      <c r="N356" s="7">
        <f>VLOOKUP(Todos!$A356,vlookup_table[#All],2,FALSE)</f>
        <v>2</v>
      </c>
      <c r="O356" s="7" t="str">
        <f>VLOOKUP(Todos!$A356,vlookup_table[#All],3,FALSE)</f>
        <v>TX</v>
      </c>
      <c r="P356" s="7">
        <f>VLOOKUP(Todos!$A356,vlookup_table[#All],4,FALSE)</f>
        <v>2801</v>
      </c>
      <c r="Q356" s="9" t="str">
        <f>VLOOKUP(Todos!$A356,vlookup_table[#All],5,FALSE)</f>
        <v>R2</v>
      </c>
      <c r="R356" s="9" t="str">
        <f>VLOOKUP(Todos!$A356,vlookup_table[#All],6,FALSE)</f>
        <v>F</v>
      </c>
      <c r="S356" s="9">
        <f>VLOOKUP(Todos!$A356,vlookup_table[#All],7,FALSE)</f>
        <v>7</v>
      </c>
      <c r="T356" s="9">
        <f>ROUND((9706-Todos!$P356)/100, 0)</f>
        <v>69</v>
      </c>
      <c r="U356" s="9" t="str" cm="1">
        <f t="array" ref="U356">_xlfn.IFS(
    ISNUMBER(SEARCH("C", Q356)), "Ciudad",
    ISNUMBER(SEARCH("T", Q356)), "Pueblo",
    ISNUMBER(SEARCH("R", Q356)), "Rural",
    ISNUMBER(SEARCH("S", Q356)), "Suburbano",
    ISNUMBER(SEARCH("U", Q356)), "Urbano"
)</f>
        <v>Rural</v>
      </c>
      <c r="V356" s="24" t="str" cm="1">
        <f t="array" ref="V356">_xlfn.LET(
    _xlpm.txt, _xlfn.TEXTJOIN("", TRUE, IF(ISNUMBER(--MID(Todos!$H356, _xlfn.SEQUENCE(LEN(Todos!$H356)), 1)), MID(Todos!$H356, _xlfn.SEQUENCE(LEN(Todos!$H356)), 1), "")),
    IF(ISNUMBER(--RIGHT(_xlpm.txt,1)), _xlpm.txt, LEFT(_xlpm.txt, LEN(_xlpm.txt)-1))
)</f>
        <v>10041</v>
      </c>
      <c r="W356" s="9" t="str">
        <f>UPPER(LEFT(Todos!$B356,2))</f>
        <v>TX</v>
      </c>
      <c r="X356" s="10" t="str" cm="1">
        <f t="array" ref="X356">+IF(Todos!$C356 = "",MODE.MATCH(Todos!$C$2:$C$4029),Todos!$C356)</f>
        <v>F</v>
      </c>
    </row>
    <row r="357" spans="1:24" x14ac:dyDescent="0.35">
      <c r="A357" s="11">
        <v>156077</v>
      </c>
      <c r="B357" s="12" t="s">
        <v>62</v>
      </c>
      <c r="C357" s="12" t="s">
        <v>17</v>
      </c>
      <c r="D357" s="12">
        <v>1180</v>
      </c>
      <c r="E357" s="12">
        <v>232</v>
      </c>
      <c r="F357" s="12">
        <v>307</v>
      </c>
      <c r="G357" s="12">
        <v>9</v>
      </c>
      <c r="H357" s="12">
        <v>7582</v>
      </c>
      <c r="I357" s="12">
        <v>20</v>
      </c>
      <c r="J357" s="12">
        <v>40</v>
      </c>
      <c r="K357" s="12">
        <v>248</v>
      </c>
      <c r="L357" s="12">
        <v>277</v>
      </c>
      <c r="M357" s="12">
        <v>9.6666666669999994</v>
      </c>
      <c r="N357" s="12">
        <f>VLOOKUP(Todos!$A357,vlookup_table[#All],2,FALSE)</f>
        <v>0</v>
      </c>
      <c r="O357" s="12" t="str">
        <f>VLOOKUP(Todos!$A357,vlookup_table[#All],3,FALSE)</f>
        <v>CA</v>
      </c>
      <c r="P357" s="12">
        <f>VLOOKUP(Todos!$A357,vlookup_table[#All],4,FALSE)</f>
        <v>5601</v>
      </c>
      <c r="Q357" s="14" t="str">
        <f>VLOOKUP(Todos!$A357,vlookup_table[#All],5,FALSE)</f>
        <v>T2</v>
      </c>
      <c r="R357" s="14" t="str">
        <f>VLOOKUP(Todos!$A357,vlookup_table[#All],6,FALSE)</f>
        <v>F</v>
      </c>
      <c r="S357" s="14">
        <f>VLOOKUP(Todos!$A357,vlookup_table[#All],7,FALSE)</f>
        <v>15</v>
      </c>
      <c r="T357" s="14">
        <f>ROUND((9706-Todos!$P357)/100, 0)</f>
        <v>41</v>
      </c>
      <c r="U357" s="14" t="str" cm="1">
        <f t="array" ref="U357">_xlfn.IFS(
    ISNUMBER(SEARCH("C", Q357)), "Ciudad",
    ISNUMBER(SEARCH("T", Q357)), "Pueblo",
    ISNUMBER(SEARCH("R", Q357)), "Rural",
    ISNUMBER(SEARCH("S", Q357)), "Suburbano",
    ISNUMBER(SEARCH("U", Q357)), "Urbano"
)</f>
        <v>Pueblo</v>
      </c>
      <c r="V357" s="25" t="str" cm="1">
        <f t="array" ref="V357">_xlfn.LET(
    _xlpm.txt, _xlfn.TEXTJOIN("", TRUE, IF(ISNUMBER(--MID(Todos!$H357, _xlfn.SEQUENCE(LEN(Todos!$H357)), 1)), MID(Todos!$H357, _xlfn.SEQUENCE(LEN(Todos!$H357)), 1), "")),
    IF(ISNUMBER(--RIGHT(_xlpm.txt,1)), _xlpm.txt, LEFT(_xlpm.txt, LEN(_xlpm.txt)-1))
)</f>
        <v>7582</v>
      </c>
      <c r="W357" s="14" t="str">
        <f>UPPER(LEFT(Todos!$B357,2))</f>
        <v>CA</v>
      </c>
      <c r="X357" s="15" t="str" cm="1">
        <f t="array" ref="X357">+IF(Todos!$C357 = "",MODE.MATCH(Todos!$C$2:$C$4029),Todos!$C357)</f>
        <v>F</v>
      </c>
    </row>
    <row r="358" spans="1:24" x14ac:dyDescent="0.35">
      <c r="A358" s="6">
        <v>183858</v>
      </c>
      <c r="B358" s="7" t="s">
        <v>41</v>
      </c>
      <c r="C358" s="7" t="s">
        <v>52</v>
      </c>
      <c r="D358" s="7">
        <v>511</v>
      </c>
      <c r="E358" s="7">
        <v>268</v>
      </c>
      <c r="F358" s="7">
        <v>354</v>
      </c>
      <c r="G358" s="7">
        <v>0</v>
      </c>
      <c r="H358" s="7">
        <v>12388</v>
      </c>
      <c r="I358" s="7">
        <v>2</v>
      </c>
      <c r="J358" s="7">
        <v>56</v>
      </c>
      <c r="K358" s="7">
        <v>309</v>
      </c>
      <c r="L358" s="7">
        <v>317</v>
      </c>
      <c r="M358" s="7">
        <v>16</v>
      </c>
      <c r="N358" s="7">
        <f>VLOOKUP(Todos!$A358,vlookup_table[#All],2,FALSE)</f>
        <v>1</v>
      </c>
      <c r="O358" s="7" t="str">
        <f>VLOOKUP(Todos!$A358,vlookup_table[#All],3,FALSE)</f>
        <v>WA</v>
      </c>
      <c r="P358" s="7">
        <f>VLOOKUP(Todos!$A358,vlookup_table[#All],4,FALSE)</f>
        <v>4801</v>
      </c>
      <c r="Q358" s="9" t="str">
        <f>VLOOKUP(Todos!$A358,vlookup_table[#All],5,FALSE)</f>
        <v>R2</v>
      </c>
      <c r="R358" s="9" t="str">
        <f>VLOOKUP(Todos!$A358,vlookup_table[#All],6,FALSE)</f>
        <v>M</v>
      </c>
      <c r="S358" s="9">
        <f>VLOOKUP(Todos!$A358,vlookup_table[#All],7,FALSE)</f>
        <v>25</v>
      </c>
      <c r="T358" s="9">
        <f>ROUND((9706-Todos!$P358)/100, 0)</f>
        <v>49</v>
      </c>
      <c r="U358" s="9" t="str" cm="1">
        <f t="array" ref="U358">_xlfn.IFS(
    ISNUMBER(SEARCH("C", Q358)), "Ciudad",
    ISNUMBER(SEARCH("T", Q358)), "Pueblo",
    ISNUMBER(SEARCH("R", Q358)), "Rural",
    ISNUMBER(SEARCH("S", Q358)), "Suburbano",
    ISNUMBER(SEARCH("U", Q358)), "Urbano"
)</f>
        <v>Rural</v>
      </c>
      <c r="V358" s="24" t="str" cm="1">
        <f t="array" ref="V358">_xlfn.LET(
    _xlpm.txt, _xlfn.TEXTJOIN("", TRUE, IF(ISNUMBER(--MID(Todos!$H358, _xlfn.SEQUENCE(LEN(Todos!$H358)), 1)), MID(Todos!$H358, _xlfn.SEQUENCE(LEN(Todos!$H358)), 1), "")),
    IF(ISNUMBER(--RIGHT(_xlpm.txt,1)), _xlpm.txt, LEFT(_xlpm.txt, LEN(_xlpm.txt)-1))
)</f>
        <v>12388</v>
      </c>
      <c r="W358" s="9" t="str">
        <f>UPPER(LEFT(Todos!$B358,2))</f>
        <v>WA</v>
      </c>
      <c r="X358" s="10" t="str" cm="1">
        <f t="array" ref="X358">+IF(Todos!$C358 = "",MODE.MATCH(Todos!$C$2:$C$4029),Todos!$C358)</f>
        <v>male</v>
      </c>
    </row>
    <row r="359" spans="1:24" x14ac:dyDescent="0.35">
      <c r="A359" s="11">
        <v>164217</v>
      </c>
      <c r="B359" s="12" t="s">
        <v>62</v>
      </c>
      <c r="C359" s="12" t="s">
        <v>14</v>
      </c>
      <c r="D359" s="12">
        <v>2869</v>
      </c>
      <c r="E359" s="12">
        <v>630</v>
      </c>
      <c r="F359" s="12">
        <v>745</v>
      </c>
      <c r="G359" s="12">
        <v>74</v>
      </c>
      <c r="H359" s="12">
        <v>24945</v>
      </c>
      <c r="I359" s="12">
        <v>6</v>
      </c>
      <c r="J359" s="12">
        <v>46</v>
      </c>
      <c r="K359" s="12">
        <v>668</v>
      </c>
      <c r="L359" s="12">
        <v>686</v>
      </c>
      <c r="M359" s="12">
        <v>14.16666667</v>
      </c>
      <c r="N359" s="12">
        <f>VLOOKUP(Todos!$A359,vlookup_table[#All],2,FALSE)</f>
        <v>0</v>
      </c>
      <c r="O359" s="12" t="str">
        <f>VLOOKUP(Todos!$A359,vlookup_table[#All],3,FALSE)</f>
        <v>CA</v>
      </c>
      <c r="P359" s="12">
        <f>VLOOKUP(Todos!$A359,vlookup_table[#All],4,FALSE)</f>
        <v>4011</v>
      </c>
      <c r="Q359" s="14" t="str">
        <f>VLOOKUP(Todos!$A359,vlookup_table[#All],5,FALSE)</f>
        <v>T1</v>
      </c>
      <c r="R359" s="14" t="str">
        <f>VLOOKUP(Todos!$A359,vlookup_table[#All],6,FALSE)</f>
        <v>M</v>
      </c>
      <c r="S359" s="14">
        <f>VLOOKUP(Todos!$A359,vlookup_table[#All],7,FALSE)</f>
        <v>25</v>
      </c>
      <c r="T359" s="14">
        <f>ROUND((9706-Todos!$P359)/100, 0)</f>
        <v>57</v>
      </c>
      <c r="U359" s="14" t="str" cm="1">
        <f t="array" ref="U359">_xlfn.IFS(
    ISNUMBER(SEARCH("C", Q359)), "Ciudad",
    ISNUMBER(SEARCH("T", Q359)), "Pueblo",
    ISNUMBER(SEARCH("R", Q359)), "Rural",
    ISNUMBER(SEARCH("S", Q359)), "Suburbano",
    ISNUMBER(SEARCH("U", Q359)), "Urbano"
)</f>
        <v>Pueblo</v>
      </c>
      <c r="V359" s="25" t="str" cm="1">
        <f t="array" ref="V359">_xlfn.LET(
    _xlpm.txt, _xlfn.TEXTJOIN("", TRUE, IF(ISNUMBER(--MID(Todos!$H359, _xlfn.SEQUENCE(LEN(Todos!$H359)), 1)), MID(Todos!$H359, _xlfn.SEQUENCE(LEN(Todos!$H359)), 1), "")),
    IF(ISNUMBER(--RIGHT(_xlpm.txt,1)), _xlpm.txt, LEFT(_xlpm.txt, LEN(_xlpm.txt)-1))
)</f>
        <v>24945</v>
      </c>
      <c r="W359" s="14" t="str">
        <f>UPPER(LEFT(Todos!$B359,2))</f>
        <v>CA</v>
      </c>
      <c r="X359" s="15" t="str" cm="1">
        <f t="array" ref="X359">+IF(Todos!$C359 = "",MODE.MATCH(Todos!$C$2:$C$4029),Todos!$C359)</f>
        <v>M</v>
      </c>
    </row>
    <row r="360" spans="1:24" x14ac:dyDescent="0.35">
      <c r="A360" s="6">
        <v>169973</v>
      </c>
      <c r="B360" s="7" t="s">
        <v>62</v>
      </c>
      <c r="C360" s="7" t="s">
        <v>17</v>
      </c>
      <c r="D360" s="7">
        <v>1514</v>
      </c>
      <c r="E360" s="7">
        <v>325</v>
      </c>
      <c r="F360" s="7">
        <v>517</v>
      </c>
      <c r="G360" s="7">
        <v>17</v>
      </c>
      <c r="H360" s="7">
        <v>18572</v>
      </c>
      <c r="I360" s="7">
        <v>3</v>
      </c>
      <c r="J360" s="7">
        <v>53</v>
      </c>
      <c r="K360" s="7">
        <v>451</v>
      </c>
      <c r="L360" s="7">
        <v>439</v>
      </c>
      <c r="M360" s="7">
        <v>11.4</v>
      </c>
      <c r="N360" s="7">
        <f>VLOOKUP(Todos!$A360,vlookup_table[#All],2,FALSE)</f>
        <v>2</v>
      </c>
      <c r="O360" s="7" t="str">
        <f>VLOOKUP(Todos!$A360,vlookup_table[#All],3,FALSE)</f>
        <v>CA</v>
      </c>
      <c r="P360" s="7">
        <f>VLOOKUP(Todos!$A360,vlookup_table[#All],4,FALSE)</f>
        <v>4001</v>
      </c>
      <c r="Q360" s="9" t="str">
        <f>VLOOKUP(Todos!$A360,vlookup_table[#All],5,FALSE)</f>
        <v>R1</v>
      </c>
      <c r="R360" s="9" t="str">
        <f>VLOOKUP(Todos!$A360,vlookup_table[#All],6,FALSE)</f>
        <v>F</v>
      </c>
      <c r="S360" s="9">
        <f>VLOOKUP(Todos!$A360,vlookup_table[#All],7,FALSE)</f>
        <v>15</v>
      </c>
      <c r="T360" s="9">
        <f>ROUND((9706-Todos!$P360)/100, 0)</f>
        <v>57</v>
      </c>
      <c r="U360" s="9" t="str" cm="1">
        <f t="array" ref="U360">_xlfn.IFS(
    ISNUMBER(SEARCH("C", Q360)), "Ciudad",
    ISNUMBER(SEARCH("T", Q360)), "Pueblo",
    ISNUMBER(SEARCH("R", Q360)), "Rural",
    ISNUMBER(SEARCH("S", Q360)), "Suburbano",
    ISNUMBER(SEARCH("U", Q360)), "Urbano"
)</f>
        <v>Rural</v>
      </c>
      <c r="V360" s="24" t="str" cm="1">
        <f t="array" ref="V360">_xlfn.LET(
    _xlpm.txt, _xlfn.TEXTJOIN("", TRUE, IF(ISNUMBER(--MID(Todos!$H360, _xlfn.SEQUENCE(LEN(Todos!$H360)), 1)), MID(Todos!$H360, _xlfn.SEQUENCE(LEN(Todos!$H360)), 1), "")),
    IF(ISNUMBER(--RIGHT(_xlpm.txt,1)), _xlpm.txt, LEFT(_xlpm.txt, LEN(_xlpm.txt)-1))
)</f>
        <v>18572</v>
      </c>
      <c r="W360" s="9" t="str">
        <f>UPPER(LEFT(Todos!$B360,2))</f>
        <v>CA</v>
      </c>
      <c r="X360" s="10" t="str" cm="1">
        <f t="array" ref="X360">+IF(Todos!$C360 = "",MODE.MATCH(Todos!$C$2:$C$4029),Todos!$C360)</f>
        <v>F</v>
      </c>
    </row>
    <row r="361" spans="1:24" x14ac:dyDescent="0.35">
      <c r="A361" s="11">
        <v>15066</v>
      </c>
      <c r="B361" s="12" t="s">
        <v>18</v>
      </c>
      <c r="C361" s="12" t="s">
        <v>20</v>
      </c>
      <c r="D361" s="12">
        <v>444</v>
      </c>
      <c r="E361" s="12">
        <v>260</v>
      </c>
      <c r="F361" s="12">
        <v>341</v>
      </c>
      <c r="G361" s="12">
        <v>0</v>
      </c>
      <c r="H361" s="12">
        <v>11387</v>
      </c>
      <c r="I361" s="12">
        <v>0</v>
      </c>
      <c r="J361" s="12">
        <v>87</v>
      </c>
      <c r="K361" s="12">
        <v>296</v>
      </c>
      <c r="L361" s="12">
        <v>288</v>
      </c>
      <c r="M361" s="12">
        <v>8.9583333330000006</v>
      </c>
      <c r="N361" s="12">
        <f>VLOOKUP(Todos!$A361,vlookup_table[#All],2,FALSE)</f>
        <v>2</v>
      </c>
      <c r="O361" s="12" t="str">
        <f>VLOOKUP(Todos!$A361,vlookup_table[#All],3,FALSE)</f>
        <v>NC</v>
      </c>
      <c r="P361" s="12">
        <f>VLOOKUP(Todos!$A361,vlookup_table[#All],4,FALSE)</f>
        <v>4601</v>
      </c>
      <c r="Q361" s="14" t="str">
        <f>VLOOKUP(Todos!$A361,vlookup_table[#All],5,FALSE)</f>
        <v>R3</v>
      </c>
      <c r="R361" s="14" t="str">
        <f>VLOOKUP(Todos!$A361,vlookup_table[#All],6,FALSE)</f>
        <v>F</v>
      </c>
      <c r="S361" s="14">
        <f>VLOOKUP(Todos!$A361,vlookup_table[#All],7,FALSE)</f>
        <v>10</v>
      </c>
      <c r="T361" s="14">
        <f>ROUND((9706-Todos!$P361)/100, 0)</f>
        <v>51</v>
      </c>
      <c r="U361" s="14" t="str" cm="1">
        <f t="array" ref="U361">_xlfn.IFS(
    ISNUMBER(SEARCH("C", Q361)), "Ciudad",
    ISNUMBER(SEARCH("T", Q361)), "Pueblo",
    ISNUMBER(SEARCH("R", Q361)), "Rural",
    ISNUMBER(SEARCH("S", Q361)), "Suburbano",
    ISNUMBER(SEARCH("U", Q361)), "Urbano"
)</f>
        <v>Rural</v>
      </c>
      <c r="V361" s="25" t="str" cm="1">
        <f t="array" ref="V361">_xlfn.LET(
    _xlpm.txt, _xlfn.TEXTJOIN("", TRUE, IF(ISNUMBER(--MID(Todos!$H361, _xlfn.SEQUENCE(LEN(Todos!$H361)), 1)), MID(Todos!$H361, _xlfn.SEQUENCE(LEN(Todos!$H361)), 1), "")),
    IF(ISNUMBER(--RIGHT(_xlpm.txt,1)), _xlpm.txt, LEFT(_xlpm.txt, LEN(_xlpm.txt)-1))
)</f>
        <v>11387</v>
      </c>
      <c r="W361" s="14" t="str">
        <f>UPPER(LEFT(Todos!$B361,2))</f>
        <v>NC</v>
      </c>
      <c r="X361" s="15" t="str" cm="1">
        <f t="array" ref="X361">+IF(Todos!$C361 = "",MODE.MATCH(Todos!$C$2:$C$4029),Todos!$C361)</f>
        <v>female</v>
      </c>
    </row>
    <row r="362" spans="1:24" x14ac:dyDescent="0.35">
      <c r="A362" s="6">
        <v>64467</v>
      </c>
      <c r="B362" s="7" t="s">
        <v>34</v>
      </c>
      <c r="C362" s="7" t="s">
        <v>17</v>
      </c>
      <c r="D362" s="7">
        <v>444</v>
      </c>
      <c r="E362" s="7">
        <v>270</v>
      </c>
      <c r="F362" s="7">
        <v>364</v>
      </c>
      <c r="G362" s="7">
        <v>0</v>
      </c>
      <c r="H362" s="7">
        <v>13896</v>
      </c>
      <c r="I362" s="7">
        <v>1</v>
      </c>
      <c r="J362" s="7">
        <v>39</v>
      </c>
      <c r="K362" s="7">
        <v>318</v>
      </c>
      <c r="L362" s="7">
        <v>310</v>
      </c>
      <c r="M362" s="7">
        <v>12.69230769</v>
      </c>
      <c r="N362" s="7">
        <f>VLOOKUP(Todos!$A362,vlookup_table[#All],2,FALSE)</f>
        <v>0</v>
      </c>
      <c r="O362" s="7" t="str">
        <f>VLOOKUP(Todos!$A362,vlookup_table[#All],3,FALSE)</f>
        <v>IN</v>
      </c>
      <c r="P362" s="7">
        <f>VLOOKUP(Todos!$A362,vlookup_table[#All],4,FALSE)</f>
        <v>4801</v>
      </c>
      <c r="Q362" s="9" t="str">
        <f>VLOOKUP(Todos!$A362,vlookup_table[#All],5,FALSE)</f>
        <v>R2</v>
      </c>
      <c r="R362" s="9" t="str">
        <f>VLOOKUP(Todos!$A362,vlookup_table[#All],6,FALSE)</f>
        <v>F</v>
      </c>
      <c r="S362" s="9">
        <f>VLOOKUP(Todos!$A362,vlookup_table[#All],7,FALSE)</f>
        <v>12</v>
      </c>
      <c r="T362" s="9">
        <f>ROUND((9706-Todos!$P362)/100, 0)</f>
        <v>49</v>
      </c>
      <c r="U362" s="9" t="str" cm="1">
        <f t="array" ref="U362">_xlfn.IFS(
    ISNUMBER(SEARCH("C", Q362)), "Ciudad",
    ISNUMBER(SEARCH("T", Q362)), "Pueblo",
    ISNUMBER(SEARCH("R", Q362)), "Rural",
    ISNUMBER(SEARCH("S", Q362)), "Suburbano",
    ISNUMBER(SEARCH("U", Q362)), "Urbano"
)</f>
        <v>Rural</v>
      </c>
      <c r="V362" s="24" t="str" cm="1">
        <f t="array" ref="V362">_xlfn.LET(
    _xlpm.txt, _xlfn.TEXTJOIN("", TRUE, IF(ISNUMBER(--MID(Todos!$H362, _xlfn.SEQUENCE(LEN(Todos!$H362)), 1)), MID(Todos!$H362, _xlfn.SEQUENCE(LEN(Todos!$H362)), 1), "")),
    IF(ISNUMBER(--RIGHT(_xlpm.txt,1)), _xlpm.txt, LEFT(_xlpm.txt, LEN(_xlpm.txt)-1))
)</f>
        <v>13896</v>
      </c>
      <c r="W362" s="9" t="str">
        <f>UPPER(LEFT(Todos!$B362,2))</f>
        <v>IN</v>
      </c>
      <c r="X362" s="10" t="str" cm="1">
        <f t="array" ref="X362">+IF(Todos!$C362 = "",MODE.MATCH(Todos!$C$2:$C$4029),Todos!$C362)</f>
        <v>F</v>
      </c>
    </row>
    <row r="363" spans="1:24" x14ac:dyDescent="0.35">
      <c r="A363" s="11">
        <v>133814</v>
      </c>
      <c r="B363" s="12" t="s">
        <v>42</v>
      </c>
      <c r="C363" s="12" t="s">
        <v>14</v>
      </c>
      <c r="D363" s="12">
        <v>654</v>
      </c>
      <c r="E363" s="12">
        <v>250</v>
      </c>
      <c r="F363" s="12">
        <v>366</v>
      </c>
      <c r="G363" s="12">
        <v>3</v>
      </c>
      <c r="H363" s="12">
        <v>13433</v>
      </c>
      <c r="I363" s="12">
        <v>2</v>
      </c>
      <c r="J363" s="12">
        <v>32</v>
      </c>
      <c r="K363" s="12">
        <v>306</v>
      </c>
      <c r="L363" s="12">
        <v>312</v>
      </c>
      <c r="M363" s="12">
        <v>18.714285709999999</v>
      </c>
      <c r="N363" s="12">
        <f>VLOOKUP(Todos!$A363,vlookup_table[#All],2,FALSE)</f>
        <v>2</v>
      </c>
      <c r="O363" s="12" t="str">
        <f>VLOOKUP(Todos!$A363,vlookup_table[#All],3,FALSE)</f>
        <v>ID</v>
      </c>
      <c r="P363" s="12">
        <f>VLOOKUP(Todos!$A363,vlookup_table[#All],4,FALSE)</f>
        <v>2412</v>
      </c>
      <c r="Q363" s="14" t="str">
        <f>VLOOKUP(Todos!$A363,vlookup_table[#All],5,FALSE)</f>
        <v>T2</v>
      </c>
      <c r="R363" s="14" t="str">
        <f>VLOOKUP(Todos!$A363,vlookup_table[#All],6,FALSE)</f>
        <v>M</v>
      </c>
      <c r="S363" s="14">
        <f>VLOOKUP(Todos!$A363,vlookup_table[#All],7,FALSE)</f>
        <v>25</v>
      </c>
      <c r="T363" s="14">
        <f>ROUND((9706-Todos!$P363)/100, 0)</f>
        <v>73</v>
      </c>
      <c r="U363" s="14" t="str" cm="1">
        <f t="array" ref="U363">_xlfn.IFS(
    ISNUMBER(SEARCH("C", Q363)), "Ciudad",
    ISNUMBER(SEARCH("T", Q363)), "Pueblo",
    ISNUMBER(SEARCH("R", Q363)), "Rural",
    ISNUMBER(SEARCH("S", Q363)), "Suburbano",
    ISNUMBER(SEARCH("U", Q363)), "Urbano"
)</f>
        <v>Pueblo</v>
      </c>
      <c r="V363" s="25" t="str" cm="1">
        <f t="array" ref="V363">_xlfn.LET(
    _xlpm.txt, _xlfn.TEXTJOIN("", TRUE, IF(ISNUMBER(--MID(Todos!$H363, _xlfn.SEQUENCE(LEN(Todos!$H363)), 1)), MID(Todos!$H363, _xlfn.SEQUENCE(LEN(Todos!$H363)), 1), "")),
    IF(ISNUMBER(--RIGHT(_xlpm.txt,1)), _xlpm.txt, LEFT(_xlpm.txt, LEN(_xlpm.txt)-1))
)</f>
        <v>13433</v>
      </c>
      <c r="W363" s="14" t="str">
        <f>UPPER(LEFT(Todos!$B363,2))</f>
        <v>ID</v>
      </c>
      <c r="X363" s="15" t="str" cm="1">
        <f t="array" ref="X363">+IF(Todos!$C363 = "",MODE.MATCH(Todos!$C$2:$C$4029),Todos!$C363)</f>
        <v>M</v>
      </c>
    </row>
    <row r="364" spans="1:24" x14ac:dyDescent="0.35">
      <c r="A364" s="6">
        <v>31852</v>
      </c>
      <c r="B364" s="7" t="s">
        <v>13</v>
      </c>
      <c r="C364" s="7" t="s">
        <v>17</v>
      </c>
      <c r="D364" s="7">
        <v>985</v>
      </c>
      <c r="E364" s="7">
        <v>480</v>
      </c>
      <c r="F364" s="7">
        <v>506</v>
      </c>
      <c r="G364" s="7">
        <v>0</v>
      </c>
      <c r="H364" s="7">
        <v>15195</v>
      </c>
      <c r="I364" s="7">
        <v>3</v>
      </c>
      <c r="J364" s="7">
        <v>25</v>
      </c>
      <c r="K364" s="7">
        <v>495</v>
      </c>
      <c r="L364" s="7">
        <v>487</v>
      </c>
      <c r="M364" s="7">
        <v>15.2</v>
      </c>
      <c r="N364" s="7">
        <f>VLOOKUP(Todos!$A364,vlookup_table[#All],2,FALSE)</f>
        <v>0</v>
      </c>
      <c r="O364" s="7" t="str">
        <f>VLOOKUP(Todos!$A364,vlookup_table[#All],3,FALSE)</f>
        <v>FL</v>
      </c>
      <c r="P364" s="7">
        <f>VLOOKUP(Todos!$A364,vlookup_table[#All],4,FALSE)</f>
        <v>4802</v>
      </c>
      <c r="Q364" s="9" t="str">
        <f>VLOOKUP(Todos!$A364,vlookup_table[#All],5,FALSE)</f>
        <v>S1</v>
      </c>
      <c r="R364" s="9" t="str">
        <f>VLOOKUP(Todos!$A364,vlookup_table[#All],6,FALSE)</f>
        <v>F</v>
      </c>
      <c r="S364" s="9">
        <f>VLOOKUP(Todos!$A364,vlookup_table[#All],7,FALSE)</f>
        <v>26</v>
      </c>
      <c r="T364" s="9">
        <f>ROUND((9706-Todos!$P364)/100, 0)</f>
        <v>49</v>
      </c>
      <c r="U364" s="9" t="str" cm="1">
        <f t="array" ref="U364">_xlfn.IFS(
    ISNUMBER(SEARCH("C", Q364)), "Ciudad",
    ISNUMBER(SEARCH("T", Q364)), "Pueblo",
    ISNUMBER(SEARCH("R", Q364)), "Rural",
    ISNUMBER(SEARCH("S", Q364)), "Suburbano",
    ISNUMBER(SEARCH("U", Q364)), "Urbano"
)</f>
        <v>Suburbano</v>
      </c>
      <c r="V364" s="24" t="str" cm="1">
        <f t="array" ref="V364">_xlfn.LET(
    _xlpm.txt, _xlfn.TEXTJOIN("", TRUE, IF(ISNUMBER(--MID(Todos!$H364, _xlfn.SEQUENCE(LEN(Todos!$H364)), 1)), MID(Todos!$H364, _xlfn.SEQUENCE(LEN(Todos!$H364)), 1), "")),
    IF(ISNUMBER(--RIGHT(_xlpm.txt,1)), _xlpm.txt, LEFT(_xlpm.txt, LEN(_xlpm.txt)-1))
)</f>
        <v>15195</v>
      </c>
      <c r="W364" s="9" t="str">
        <f>UPPER(LEFT(Todos!$B364,2))</f>
        <v>FL</v>
      </c>
      <c r="X364" s="10" t="str" cm="1">
        <f t="array" ref="X364">+IF(Todos!$C364 = "",MODE.MATCH(Todos!$C$2:$C$4029),Todos!$C364)</f>
        <v>F</v>
      </c>
    </row>
    <row r="365" spans="1:24" x14ac:dyDescent="0.35">
      <c r="A365" s="11">
        <v>82610</v>
      </c>
      <c r="B365" s="12" t="s">
        <v>57</v>
      </c>
      <c r="C365" s="12" t="s">
        <v>45</v>
      </c>
      <c r="D365" s="12">
        <v>280</v>
      </c>
      <c r="E365" s="12">
        <v>249</v>
      </c>
      <c r="F365" s="12">
        <v>304</v>
      </c>
      <c r="G365" s="12">
        <v>0</v>
      </c>
      <c r="H365" s="12">
        <v>10337</v>
      </c>
      <c r="I365" s="12">
        <v>0</v>
      </c>
      <c r="J365" s="12">
        <v>86</v>
      </c>
      <c r="K365" s="12">
        <v>282</v>
      </c>
      <c r="L365" s="12">
        <v>277</v>
      </c>
      <c r="M365" s="12">
        <v>3.6</v>
      </c>
      <c r="N365" s="12">
        <f>VLOOKUP(Todos!$A365,vlookup_table[#All],2,FALSE)</f>
        <v>0</v>
      </c>
      <c r="O365" s="12" t="str">
        <f>VLOOKUP(Todos!$A365,vlookup_table[#All],3,FALSE)</f>
        <v>MN</v>
      </c>
      <c r="P365" s="12">
        <f>VLOOKUP(Todos!$A365,vlookup_table[#All],4,FALSE)</f>
        <v>2308</v>
      </c>
      <c r="Q365" s="14" t="str">
        <f>VLOOKUP(Todos!$A365,vlookup_table[#All],5,FALSE)</f>
        <v>S2</v>
      </c>
      <c r="R365" s="14" t="str">
        <f>VLOOKUP(Todos!$A365,vlookup_table[#All],6,FALSE)</f>
        <v>J</v>
      </c>
      <c r="S365" s="14">
        <f>VLOOKUP(Todos!$A365,vlookup_table[#All],7,FALSE)</f>
        <v>5</v>
      </c>
      <c r="T365" s="14">
        <f>ROUND((9706-Todos!$P365)/100, 0)</f>
        <v>74</v>
      </c>
      <c r="U365" s="14" t="str" cm="1">
        <f t="array" ref="U365">_xlfn.IFS(
    ISNUMBER(SEARCH("C", Q365)), "Ciudad",
    ISNUMBER(SEARCH("T", Q365)), "Pueblo",
    ISNUMBER(SEARCH("R", Q365)), "Rural",
    ISNUMBER(SEARCH("S", Q365)), "Suburbano",
    ISNUMBER(SEARCH("U", Q365)), "Urbano"
)</f>
        <v>Suburbano</v>
      </c>
      <c r="V365" s="25" t="str" cm="1">
        <f t="array" ref="V365">_xlfn.LET(
    _xlpm.txt, _xlfn.TEXTJOIN("", TRUE, IF(ISNUMBER(--MID(Todos!$H365, _xlfn.SEQUENCE(LEN(Todos!$H365)), 1)), MID(Todos!$H365, _xlfn.SEQUENCE(LEN(Todos!$H365)), 1), "")),
    IF(ISNUMBER(--RIGHT(_xlpm.txt,1)), _xlpm.txt, LEFT(_xlpm.txt, LEN(_xlpm.txt)-1))
)</f>
        <v>10337</v>
      </c>
      <c r="W365" s="14" t="str">
        <f>UPPER(LEFT(Todos!$B365,2))</f>
        <v>MN</v>
      </c>
      <c r="X365" s="15" t="str" cm="1">
        <f t="array" ref="X365">+IF(Todos!$C365 = "",MODE.MATCH(Todos!$C$2:$C$4029),Todos!$C365)</f>
        <v>J</v>
      </c>
    </row>
    <row r="366" spans="1:24" x14ac:dyDescent="0.35">
      <c r="A366" s="6">
        <v>34319</v>
      </c>
      <c r="B366" s="7" t="s">
        <v>13</v>
      </c>
      <c r="C366" s="7" t="s">
        <v>14</v>
      </c>
      <c r="D366" s="7">
        <v>714</v>
      </c>
      <c r="E366" s="7">
        <v>390</v>
      </c>
      <c r="F366" s="7">
        <v>507</v>
      </c>
      <c r="G366" s="7">
        <v>0</v>
      </c>
      <c r="H366" s="7">
        <v>18391</v>
      </c>
      <c r="I366" s="7">
        <v>5</v>
      </c>
      <c r="J366" s="7">
        <v>30</v>
      </c>
      <c r="K366" s="7">
        <v>465</v>
      </c>
      <c r="L366" s="7">
        <v>437</v>
      </c>
      <c r="M366" s="7">
        <v>50</v>
      </c>
      <c r="N366" s="7">
        <f>VLOOKUP(Todos!$A366,vlookup_table[#All],2,FALSE)</f>
        <v>0</v>
      </c>
      <c r="O366" s="7" t="str">
        <f>VLOOKUP(Todos!$A366,vlookup_table[#All],3,FALSE)</f>
        <v>FL</v>
      </c>
      <c r="P366" s="7">
        <f>VLOOKUP(Todos!$A366,vlookup_table[#All],4,FALSE)</f>
        <v>3001</v>
      </c>
      <c r="Q366" s="9" t="str">
        <f>VLOOKUP(Todos!$A366,vlookup_table[#All],5,FALSE)</f>
        <v>C1</v>
      </c>
      <c r="R366" s="9" t="str">
        <f>VLOOKUP(Todos!$A366,vlookup_table[#All],6,FALSE)</f>
        <v>M</v>
      </c>
      <c r="S366" s="9">
        <f>VLOOKUP(Todos!$A366,vlookup_table[#All],7,FALSE)</f>
        <v>25</v>
      </c>
      <c r="T366" s="9">
        <f>ROUND((9706-Todos!$P366)/100, 0)</f>
        <v>67</v>
      </c>
      <c r="U366" s="9" t="str" cm="1">
        <f t="array" ref="U366">_xlfn.IFS(
    ISNUMBER(SEARCH("C", Q366)), "Ciudad",
    ISNUMBER(SEARCH("T", Q366)), "Pueblo",
    ISNUMBER(SEARCH("R", Q366)), "Rural",
    ISNUMBER(SEARCH("S", Q366)), "Suburbano",
    ISNUMBER(SEARCH("U", Q366)), "Urbano"
)</f>
        <v>Ciudad</v>
      </c>
      <c r="V366" s="24" t="str" cm="1">
        <f t="array" ref="V366">_xlfn.LET(
    _xlpm.txt, _xlfn.TEXTJOIN("", TRUE, IF(ISNUMBER(--MID(Todos!$H366, _xlfn.SEQUENCE(LEN(Todos!$H366)), 1)), MID(Todos!$H366, _xlfn.SEQUENCE(LEN(Todos!$H366)), 1), "")),
    IF(ISNUMBER(--RIGHT(_xlpm.txt,1)), _xlpm.txt, LEFT(_xlpm.txt, LEN(_xlpm.txt)-1))
)</f>
        <v>18391</v>
      </c>
      <c r="W366" s="9" t="str">
        <f>UPPER(LEFT(Todos!$B366,2))</f>
        <v>FL</v>
      </c>
      <c r="X366" s="10" t="str" cm="1">
        <f t="array" ref="X366">+IF(Todos!$C366 = "",MODE.MATCH(Todos!$C$2:$C$4029),Todos!$C366)</f>
        <v>M</v>
      </c>
    </row>
    <row r="367" spans="1:24" x14ac:dyDescent="0.35">
      <c r="A367" s="11">
        <v>152527</v>
      </c>
      <c r="B367" s="12" t="s">
        <v>62</v>
      </c>
      <c r="C367" s="12" t="s">
        <v>17</v>
      </c>
      <c r="D367" s="12">
        <v>1854</v>
      </c>
      <c r="E367" s="12">
        <v>289</v>
      </c>
      <c r="F367" s="12">
        <v>402</v>
      </c>
      <c r="G367" s="12">
        <v>37</v>
      </c>
      <c r="H367" s="12">
        <v>11567</v>
      </c>
      <c r="I367" s="12">
        <v>9</v>
      </c>
      <c r="J367" s="12">
        <v>50</v>
      </c>
      <c r="K367" s="12">
        <v>377</v>
      </c>
      <c r="L367" s="12">
        <v>339</v>
      </c>
      <c r="M367" s="12">
        <v>23</v>
      </c>
      <c r="N367" s="12">
        <f>VLOOKUP(Todos!$A367,vlookup_table[#All],2,FALSE)</f>
        <v>28</v>
      </c>
      <c r="O367" s="12" t="str">
        <f>VLOOKUP(Todos!$A367,vlookup_table[#All],3,FALSE)</f>
        <v>CA</v>
      </c>
      <c r="P367" s="12">
        <f>VLOOKUP(Todos!$A367,vlookup_table[#All],4,FALSE)</f>
        <v>4501</v>
      </c>
      <c r="Q367" s="14" t="str">
        <f>VLOOKUP(Todos!$A367,vlookup_table[#All],5,FALSE)</f>
        <v>C2</v>
      </c>
      <c r="R367" s="14" t="str">
        <f>VLOOKUP(Todos!$A367,vlookup_table[#All],6,FALSE)</f>
        <v>F</v>
      </c>
      <c r="S367" s="14">
        <f>VLOOKUP(Todos!$A367,vlookup_table[#All],7,FALSE)</f>
        <v>23</v>
      </c>
      <c r="T367" s="14">
        <f>ROUND((9706-Todos!$P367)/100, 0)</f>
        <v>52</v>
      </c>
      <c r="U367" s="14" t="str" cm="1">
        <f t="array" ref="U367">_xlfn.IFS(
    ISNUMBER(SEARCH("C", Q367)), "Ciudad",
    ISNUMBER(SEARCH("T", Q367)), "Pueblo",
    ISNUMBER(SEARCH("R", Q367)), "Rural",
    ISNUMBER(SEARCH("S", Q367)), "Suburbano",
    ISNUMBER(SEARCH("U", Q367)), "Urbano"
)</f>
        <v>Ciudad</v>
      </c>
      <c r="V367" s="25" t="str" cm="1">
        <f t="array" ref="V367">_xlfn.LET(
    _xlpm.txt, _xlfn.TEXTJOIN("", TRUE, IF(ISNUMBER(--MID(Todos!$H367, _xlfn.SEQUENCE(LEN(Todos!$H367)), 1)), MID(Todos!$H367, _xlfn.SEQUENCE(LEN(Todos!$H367)), 1), "")),
    IF(ISNUMBER(--RIGHT(_xlpm.txt,1)), _xlpm.txt, LEFT(_xlpm.txt, LEN(_xlpm.txt)-1))
)</f>
        <v>11567</v>
      </c>
      <c r="W367" s="14" t="str">
        <f>UPPER(LEFT(Todos!$B367,2))</f>
        <v>CA</v>
      </c>
      <c r="X367" s="15" t="str" cm="1">
        <f t="array" ref="X367">+IF(Todos!$C367 = "",MODE.MATCH(Todos!$C$2:$C$4029),Todos!$C367)</f>
        <v>F</v>
      </c>
    </row>
    <row r="368" spans="1:24" x14ac:dyDescent="0.35">
      <c r="A368" s="6">
        <v>178290</v>
      </c>
      <c r="B368" s="7" t="s">
        <v>41</v>
      </c>
      <c r="C368" s="7" t="s">
        <v>52</v>
      </c>
      <c r="D368" s="7">
        <v>0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7">
        <v>0</v>
      </c>
      <c r="L368" s="7">
        <v>0</v>
      </c>
      <c r="M368" s="7">
        <v>5.375</v>
      </c>
      <c r="N368" s="7">
        <f>VLOOKUP(Todos!$A368,vlookup_table[#All],2,FALSE)</f>
        <v>1</v>
      </c>
      <c r="O368" s="7" t="str">
        <f>VLOOKUP(Todos!$A368,vlookup_table[#All],3,FALSE)</f>
        <v>WA</v>
      </c>
      <c r="P368" s="7">
        <f>VLOOKUP(Todos!$A368,vlookup_table[#All],4,FALSE)</f>
        <v>0</v>
      </c>
      <c r="Q368" s="9" t="str">
        <f>VLOOKUP(Todos!$A368,vlookup_table[#All],5,FALSE)</f>
        <v>S1</v>
      </c>
      <c r="R368" s="9" t="str">
        <f>VLOOKUP(Todos!$A368,vlookup_table[#All],6,FALSE)</f>
        <v>M</v>
      </c>
      <c r="S368" s="9">
        <f>VLOOKUP(Todos!$A368,vlookup_table[#All],7,FALSE)</f>
        <v>6</v>
      </c>
      <c r="T368" s="9">
        <f>ROUND((9706-Todos!$P368)/100, 0)</f>
        <v>97</v>
      </c>
      <c r="U368" s="9" t="str" cm="1">
        <f t="array" ref="U368">_xlfn.IFS(
    ISNUMBER(SEARCH("C", Q368)), "Ciudad",
    ISNUMBER(SEARCH("T", Q368)), "Pueblo",
    ISNUMBER(SEARCH("R", Q368)), "Rural",
    ISNUMBER(SEARCH("S", Q368)), "Suburbano",
    ISNUMBER(SEARCH("U", Q368)), "Urbano"
)</f>
        <v>Suburbano</v>
      </c>
      <c r="V368" s="24" t="str" cm="1">
        <f t="array" ref="V368">_xlfn.LET(
    _xlpm.txt, _xlfn.TEXTJOIN("", TRUE, IF(ISNUMBER(--MID(Todos!$H368, _xlfn.SEQUENCE(LEN(Todos!$H368)), 1)), MID(Todos!$H368, _xlfn.SEQUENCE(LEN(Todos!$H368)), 1), "")),
    IF(ISNUMBER(--RIGHT(_xlpm.txt,1)), _xlpm.txt, LEFT(_xlpm.txt, LEN(_xlpm.txt)-1))
)</f>
        <v>0</v>
      </c>
      <c r="W368" s="9" t="str">
        <f>UPPER(LEFT(Todos!$B368,2))</f>
        <v>WA</v>
      </c>
      <c r="X368" s="10" t="str" cm="1">
        <f t="array" ref="X368">+IF(Todos!$C368 = "",MODE.MATCH(Todos!$C$2:$C$4029),Todos!$C368)</f>
        <v>male</v>
      </c>
    </row>
    <row r="369" spans="1:24" x14ac:dyDescent="0.35">
      <c r="A369" s="11">
        <v>153818</v>
      </c>
      <c r="B369" s="12" t="s">
        <v>62</v>
      </c>
      <c r="C369" s="12" t="s">
        <v>17</v>
      </c>
      <c r="D369" s="12">
        <v>2780</v>
      </c>
      <c r="E369" s="12">
        <v>574</v>
      </c>
      <c r="F369" s="12">
        <v>677</v>
      </c>
      <c r="G369" s="12">
        <v>86</v>
      </c>
      <c r="H369" s="12">
        <v>29871</v>
      </c>
      <c r="I369" s="12">
        <v>5</v>
      </c>
      <c r="J369" s="12">
        <v>14</v>
      </c>
      <c r="K369" s="12">
        <v>587</v>
      </c>
      <c r="L369" s="12">
        <v>653</v>
      </c>
      <c r="M369" s="12">
        <v>9.8285714290000001</v>
      </c>
      <c r="N369" s="12">
        <f>VLOOKUP(Todos!$A369,vlookup_table[#All],2,FALSE)</f>
        <v>0</v>
      </c>
      <c r="O369" s="12" t="str">
        <f>VLOOKUP(Todos!$A369,vlookup_table[#All],3,FALSE)</f>
        <v>CA</v>
      </c>
      <c r="P369" s="12">
        <f>VLOOKUP(Todos!$A369,vlookup_table[#All],4,FALSE)</f>
        <v>0</v>
      </c>
      <c r="Q369" s="14" t="str">
        <f>VLOOKUP(Todos!$A369,vlookup_table[#All],5,FALSE)</f>
        <v>S1</v>
      </c>
      <c r="R369" s="14" t="str">
        <f>VLOOKUP(Todos!$A369,vlookup_table[#All],6,FALSE)</f>
        <v>F</v>
      </c>
      <c r="S369" s="14">
        <f>VLOOKUP(Todos!$A369,vlookup_table[#All],7,FALSE)</f>
        <v>10</v>
      </c>
      <c r="T369" s="14">
        <f>ROUND((9706-Todos!$P369)/100, 0)</f>
        <v>97</v>
      </c>
      <c r="U369" s="14" t="str" cm="1">
        <f t="array" ref="U369">_xlfn.IFS(
    ISNUMBER(SEARCH("C", Q369)), "Ciudad",
    ISNUMBER(SEARCH("T", Q369)), "Pueblo",
    ISNUMBER(SEARCH("R", Q369)), "Rural",
    ISNUMBER(SEARCH("S", Q369)), "Suburbano",
    ISNUMBER(SEARCH("U", Q369)), "Urbano"
)</f>
        <v>Suburbano</v>
      </c>
      <c r="V369" s="25" t="str" cm="1">
        <f t="array" ref="V369">_xlfn.LET(
    _xlpm.txt, _xlfn.TEXTJOIN("", TRUE, IF(ISNUMBER(--MID(Todos!$H369, _xlfn.SEQUENCE(LEN(Todos!$H369)), 1)), MID(Todos!$H369, _xlfn.SEQUENCE(LEN(Todos!$H369)), 1), "")),
    IF(ISNUMBER(--RIGHT(_xlpm.txt,1)), _xlpm.txt, LEFT(_xlpm.txt, LEN(_xlpm.txt)-1))
)</f>
        <v>29871</v>
      </c>
      <c r="W369" s="14" t="str">
        <f>UPPER(LEFT(Todos!$B369,2))</f>
        <v>CA</v>
      </c>
      <c r="X369" s="15" t="str" cm="1">
        <f t="array" ref="X369">+IF(Todos!$C369 = "",MODE.MATCH(Todos!$C$2:$C$4029),Todos!$C369)</f>
        <v>F</v>
      </c>
    </row>
    <row r="370" spans="1:24" x14ac:dyDescent="0.35">
      <c r="A370" s="6">
        <v>152641</v>
      </c>
      <c r="B370" s="7" t="s">
        <v>62</v>
      </c>
      <c r="C370" s="7" t="s">
        <v>17</v>
      </c>
      <c r="D370" s="7">
        <v>1538</v>
      </c>
      <c r="E370" s="7">
        <v>319</v>
      </c>
      <c r="F370" s="7">
        <v>351</v>
      </c>
      <c r="G370" s="7">
        <v>1</v>
      </c>
      <c r="H370" s="7">
        <v>11046</v>
      </c>
      <c r="I370" s="7">
        <v>11</v>
      </c>
      <c r="J370" s="7">
        <v>43</v>
      </c>
      <c r="K370" s="7">
        <v>305</v>
      </c>
      <c r="L370" s="7">
        <v>349</v>
      </c>
      <c r="M370" s="7">
        <v>30</v>
      </c>
      <c r="N370" s="7">
        <f>VLOOKUP(Todos!$A370,vlookup_table[#All],2,FALSE)</f>
        <v>0</v>
      </c>
      <c r="O370" s="7" t="str">
        <f>VLOOKUP(Todos!$A370,vlookup_table[#All],3,FALSE)</f>
        <v>CA</v>
      </c>
      <c r="P370" s="7">
        <f>VLOOKUP(Todos!$A370,vlookup_table[#All],4,FALSE)</f>
        <v>0</v>
      </c>
      <c r="Q370" s="9" t="str">
        <f>VLOOKUP(Todos!$A370,vlookup_table[#All],5,FALSE)</f>
        <v>S3</v>
      </c>
      <c r="R370" s="9" t="str">
        <f>VLOOKUP(Todos!$A370,vlookup_table[#All],6,FALSE)</f>
        <v>F</v>
      </c>
      <c r="S370" s="9">
        <f>VLOOKUP(Todos!$A370,vlookup_table[#All],7,FALSE)</f>
        <v>50</v>
      </c>
      <c r="T370" s="9">
        <f>ROUND((9706-Todos!$P370)/100, 0)</f>
        <v>97</v>
      </c>
      <c r="U370" s="9" t="str" cm="1">
        <f t="array" ref="U370">_xlfn.IFS(
    ISNUMBER(SEARCH("C", Q370)), "Ciudad",
    ISNUMBER(SEARCH("T", Q370)), "Pueblo",
    ISNUMBER(SEARCH("R", Q370)), "Rural",
    ISNUMBER(SEARCH("S", Q370)), "Suburbano",
    ISNUMBER(SEARCH("U", Q370)), "Urbano"
)</f>
        <v>Suburbano</v>
      </c>
      <c r="V370" s="24" t="str" cm="1">
        <f t="array" ref="V370">_xlfn.LET(
    _xlpm.txt, _xlfn.TEXTJOIN("", TRUE, IF(ISNUMBER(--MID(Todos!$H370, _xlfn.SEQUENCE(LEN(Todos!$H370)), 1)), MID(Todos!$H370, _xlfn.SEQUENCE(LEN(Todos!$H370)), 1), "")),
    IF(ISNUMBER(--RIGHT(_xlpm.txt,1)), _xlpm.txt, LEFT(_xlpm.txt, LEN(_xlpm.txt)-1))
)</f>
        <v>11046</v>
      </c>
      <c r="W370" s="9" t="str">
        <f>UPPER(LEFT(Todos!$B370,2))</f>
        <v>CA</v>
      </c>
      <c r="X370" s="10" t="str" cm="1">
        <f t="array" ref="X370">+IF(Todos!$C370 = "",MODE.MATCH(Todos!$C$2:$C$4029),Todos!$C370)</f>
        <v>F</v>
      </c>
    </row>
    <row r="371" spans="1:24" x14ac:dyDescent="0.35">
      <c r="A371" s="11">
        <v>161691</v>
      </c>
      <c r="B371" s="12" t="s">
        <v>62</v>
      </c>
      <c r="C371" s="12" t="s">
        <v>17</v>
      </c>
      <c r="D371" s="12">
        <v>1528</v>
      </c>
      <c r="E371" s="12">
        <v>327</v>
      </c>
      <c r="F371" s="12">
        <v>391</v>
      </c>
      <c r="G371" s="12">
        <v>8</v>
      </c>
      <c r="H371" s="12">
        <v>13190</v>
      </c>
      <c r="I371" s="12">
        <v>17</v>
      </c>
      <c r="J371" s="12">
        <v>51</v>
      </c>
      <c r="K371" s="12">
        <v>358</v>
      </c>
      <c r="L371" s="12">
        <v>370</v>
      </c>
      <c r="M371" s="12">
        <v>19.166666670000001</v>
      </c>
      <c r="N371" s="12">
        <f>VLOOKUP(Todos!$A371,vlookup_table[#All],2,FALSE)</f>
        <v>0</v>
      </c>
      <c r="O371" s="12" t="str">
        <f>VLOOKUP(Todos!$A371,vlookup_table[#All],3,FALSE)</f>
        <v>CA</v>
      </c>
      <c r="P371" s="12">
        <f>VLOOKUP(Todos!$A371,vlookup_table[#All],4,FALSE)</f>
        <v>3401</v>
      </c>
      <c r="Q371" s="14" t="str">
        <f>VLOOKUP(Todos!$A371,vlookup_table[#All],5,FALSE)</f>
        <v>C2</v>
      </c>
      <c r="R371" s="14" t="str">
        <f>VLOOKUP(Todos!$A371,vlookup_table[#All],6,FALSE)</f>
        <v>F</v>
      </c>
      <c r="S371" s="14">
        <f>VLOOKUP(Todos!$A371,vlookup_table[#All],7,FALSE)</f>
        <v>25</v>
      </c>
      <c r="T371" s="14">
        <f>ROUND((9706-Todos!$P371)/100, 0)</f>
        <v>63</v>
      </c>
      <c r="U371" s="14" t="str" cm="1">
        <f t="array" ref="U371">_xlfn.IFS(
    ISNUMBER(SEARCH("C", Q371)), "Ciudad",
    ISNUMBER(SEARCH("T", Q371)), "Pueblo",
    ISNUMBER(SEARCH("R", Q371)), "Rural",
    ISNUMBER(SEARCH("S", Q371)), "Suburbano",
    ISNUMBER(SEARCH("U", Q371)), "Urbano"
)</f>
        <v>Ciudad</v>
      </c>
      <c r="V371" s="25" t="str" cm="1">
        <f t="array" ref="V371">_xlfn.LET(
    _xlpm.txt, _xlfn.TEXTJOIN("", TRUE, IF(ISNUMBER(--MID(Todos!$H371, _xlfn.SEQUENCE(LEN(Todos!$H371)), 1)), MID(Todos!$H371, _xlfn.SEQUENCE(LEN(Todos!$H371)), 1), "")),
    IF(ISNUMBER(--RIGHT(_xlpm.txt,1)), _xlpm.txt, LEFT(_xlpm.txt, LEN(_xlpm.txt)-1))
)</f>
        <v>13190</v>
      </c>
      <c r="W371" s="14" t="str">
        <f>UPPER(LEFT(Todos!$B371,2))</f>
        <v>CA</v>
      </c>
      <c r="X371" s="15" t="str" cm="1">
        <f t="array" ref="X371">+IF(Todos!$C371 = "",MODE.MATCH(Todos!$C$2:$C$4029),Todos!$C371)</f>
        <v>F</v>
      </c>
    </row>
    <row r="372" spans="1:24" x14ac:dyDescent="0.35">
      <c r="A372" s="6">
        <v>8404</v>
      </c>
      <c r="B372" s="7" t="s">
        <v>21</v>
      </c>
      <c r="C372" s="7" t="s">
        <v>31</v>
      </c>
      <c r="D372" s="7">
        <v>605</v>
      </c>
      <c r="E372" s="7">
        <v>272</v>
      </c>
      <c r="F372" s="7">
        <v>364</v>
      </c>
      <c r="G372" s="7">
        <v>1</v>
      </c>
      <c r="H372" s="7">
        <v>10897</v>
      </c>
      <c r="I372" s="7">
        <v>5</v>
      </c>
      <c r="J372" s="7">
        <v>73</v>
      </c>
      <c r="K372" s="7">
        <v>313</v>
      </c>
      <c r="L372" s="7">
        <v>335</v>
      </c>
      <c r="M372" s="7">
        <v>37.200000000000003</v>
      </c>
      <c r="N372" s="7">
        <f>VLOOKUP(Todos!$A372,vlookup_table[#All],2,FALSE)</f>
        <v>0</v>
      </c>
      <c r="O372" s="7" t="str">
        <f>VLOOKUP(Todos!$A372,vlookup_table[#All],3,FALSE)</f>
        <v>TX</v>
      </c>
      <c r="P372" s="7">
        <f>VLOOKUP(Todos!$A372,vlookup_table[#All],4,FALSE)</f>
        <v>1501</v>
      </c>
      <c r="Q372" s="9" t="str">
        <f>VLOOKUP(Todos!$A372,vlookup_table[#All],5,FALSE)</f>
        <v>R2</v>
      </c>
      <c r="R372" s="9" t="str">
        <f>VLOOKUP(Todos!$A372,vlookup_table[#All],6,FALSE)</f>
        <v>U</v>
      </c>
      <c r="S372" s="9">
        <f>VLOOKUP(Todos!$A372,vlookup_table[#All],7,FALSE)</f>
        <v>10</v>
      </c>
      <c r="T372" s="9">
        <f>ROUND((9706-Todos!$P372)/100, 0)</f>
        <v>82</v>
      </c>
      <c r="U372" s="9" t="str" cm="1">
        <f t="array" ref="U372">_xlfn.IFS(
    ISNUMBER(SEARCH("C", Q372)), "Ciudad",
    ISNUMBER(SEARCH("T", Q372)), "Pueblo",
    ISNUMBER(SEARCH("R", Q372)), "Rural",
    ISNUMBER(SEARCH("S", Q372)), "Suburbano",
    ISNUMBER(SEARCH("U", Q372)), "Urbano"
)</f>
        <v>Rural</v>
      </c>
      <c r="V372" s="24" t="str" cm="1">
        <f t="array" ref="V372">_xlfn.LET(
    _xlpm.txt, _xlfn.TEXTJOIN("", TRUE, IF(ISNUMBER(--MID(Todos!$H372, _xlfn.SEQUENCE(LEN(Todos!$H372)), 1)), MID(Todos!$H372, _xlfn.SEQUENCE(LEN(Todos!$H372)), 1), "")),
    IF(ISNUMBER(--RIGHT(_xlpm.txt,1)), _xlpm.txt, LEFT(_xlpm.txt, LEN(_xlpm.txt)-1))
)</f>
        <v>10897</v>
      </c>
      <c r="W372" s="9" t="str">
        <f>UPPER(LEFT(Todos!$B372,2))</f>
        <v>TX</v>
      </c>
      <c r="X372" s="10" t="str" cm="1">
        <f t="array" ref="X372">+IF(Todos!$C372 = "",MODE.MATCH(Todos!$C$2:$C$4029),Todos!$C372)</f>
        <v>U</v>
      </c>
    </row>
    <row r="373" spans="1:24" x14ac:dyDescent="0.35">
      <c r="A373" s="11">
        <v>88119</v>
      </c>
      <c r="B373" s="12" t="s">
        <v>16</v>
      </c>
      <c r="C373" s="12" t="s">
        <v>17</v>
      </c>
      <c r="D373" s="12">
        <v>1165</v>
      </c>
      <c r="E373" s="12">
        <v>391</v>
      </c>
      <c r="F373" s="12">
        <v>533</v>
      </c>
      <c r="G373" s="12">
        <v>0</v>
      </c>
      <c r="H373" s="12">
        <v>22667</v>
      </c>
      <c r="I373" s="12">
        <v>3</v>
      </c>
      <c r="J373" s="12">
        <v>82</v>
      </c>
      <c r="K373" s="12">
        <v>518</v>
      </c>
      <c r="L373" s="12">
        <v>454</v>
      </c>
      <c r="M373" s="12">
        <v>7</v>
      </c>
      <c r="N373" s="12">
        <f>VLOOKUP(Todos!$A373,vlookup_table[#All],2,FALSE)</f>
        <v>28</v>
      </c>
      <c r="O373" s="12" t="str">
        <f>VLOOKUP(Todos!$A373,vlookup_table[#All],3,FALSE)</f>
        <v>IL</v>
      </c>
      <c r="P373" s="12">
        <f>VLOOKUP(Todos!$A373,vlookup_table[#All],4,FALSE)</f>
        <v>3001</v>
      </c>
      <c r="Q373" s="14" t="str">
        <f>VLOOKUP(Todos!$A373,vlookup_table[#All],5,FALSE)</f>
        <v>S1</v>
      </c>
      <c r="R373" s="14" t="str">
        <f>VLOOKUP(Todos!$A373,vlookup_table[#All],6,FALSE)</f>
        <v>F</v>
      </c>
      <c r="S373" s="14">
        <f>VLOOKUP(Todos!$A373,vlookup_table[#All],7,FALSE)</f>
        <v>10</v>
      </c>
      <c r="T373" s="14">
        <f>ROUND((9706-Todos!$P373)/100, 0)</f>
        <v>67</v>
      </c>
      <c r="U373" s="14" t="str" cm="1">
        <f t="array" ref="U373">_xlfn.IFS(
    ISNUMBER(SEARCH("C", Q373)), "Ciudad",
    ISNUMBER(SEARCH("T", Q373)), "Pueblo",
    ISNUMBER(SEARCH("R", Q373)), "Rural",
    ISNUMBER(SEARCH("S", Q373)), "Suburbano",
    ISNUMBER(SEARCH("U", Q373)), "Urbano"
)</f>
        <v>Suburbano</v>
      </c>
      <c r="V373" s="25" t="str" cm="1">
        <f t="array" ref="V373">_xlfn.LET(
    _xlpm.txt, _xlfn.TEXTJOIN("", TRUE, IF(ISNUMBER(--MID(Todos!$H373, _xlfn.SEQUENCE(LEN(Todos!$H373)), 1)), MID(Todos!$H373, _xlfn.SEQUENCE(LEN(Todos!$H373)), 1), "")),
    IF(ISNUMBER(--RIGHT(_xlpm.txt,1)), _xlpm.txt, LEFT(_xlpm.txt, LEN(_xlpm.txt)-1))
)</f>
        <v>22667</v>
      </c>
      <c r="W373" s="14" t="str">
        <f>UPPER(LEFT(Todos!$B373,2))</f>
        <v>IL</v>
      </c>
      <c r="X373" s="15" t="str" cm="1">
        <f t="array" ref="X373">+IF(Todos!$C373 = "",MODE.MATCH(Todos!$C$2:$C$4029),Todos!$C373)</f>
        <v>F</v>
      </c>
    </row>
    <row r="374" spans="1:24" x14ac:dyDescent="0.35">
      <c r="A374" s="6">
        <v>122167</v>
      </c>
      <c r="B374" s="7" t="s">
        <v>21</v>
      </c>
      <c r="C374" s="7" t="s">
        <v>17</v>
      </c>
      <c r="D374" s="7">
        <v>439</v>
      </c>
      <c r="E374" s="7">
        <v>255</v>
      </c>
      <c r="F374" s="7">
        <v>294</v>
      </c>
      <c r="G374" s="7">
        <v>0</v>
      </c>
      <c r="H374" s="7">
        <v>9346</v>
      </c>
      <c r="I374" s="7">
        <v>33</v>
      </c>
      <c r="J374" s="7">
        <v>49</v>
      </c>
      <c r="K374" s="7">
        <v>262</v>
      </c>
      <c r="L374" s="7">
        <v>303</v>
      </c>
      <c r="M374" s="7">
        <v>12.4</v>
      </c>
      <c r="N374" s="7">
        <f>VLOOKUP(Todos!$A374,vlookup_table[#All],2,FALSE)</f>
        <v>0</v>
      </c>
      <c r="O374" s="7" t="str">
        <f>VLOOKUP(Todos!$A374,vlookup_table[#All],3,FALSE)</f>
        <v>TX</v>
      </c>
      <c r="P374" s="7">
        <f>VLOOKUP(Todos!$A374,vlookup_table[#All],4,FALSE)</f>
        <v>0</v>
      </c>
      <c r="Q374" s="9" t="str">
        <f>VLOOKUP(Todos!$A374,vlookup_table[#All],5,FALSE)</f>
        <v>C2</v>
      </c>
      <c r="R374" s="9" t="str">
        <f>VLOOKUP(Todos!$A374,vlookup_table[#All],6,FALSE)</f>
        <v>F</v>
      </c>
      <c r="S374" s="9">
        <f>VLOOKUP(Todos!$A374,vlookup_table[#All],7,FALSE)</f>
        <v>10</v>
      </c>
      <c r="T374" s="9">
        <f>ROUND((9706-Todos!$P374)/100, 0)</f>
        <v>97</v>
      </c>
      <c r="U374" s="9" t="str" cm="1">
        <f t="array" ref="U374">_xlfn.IFS(
    ISNUMBER(SEARCH("C", Q374)), "Ciudad",
    ISNUMBER(SEARCH("T", Q374)), "Pueblo",
    ISNUMBER(SEARCH("R", Q374)), "Rural",
    ISNUMBER(SEARCH("S", Q374)), "Suburbano",
    ISNUMBER(SEARCH("U", Q374)), "Urbano"
)</f>
        <v>Ciudad</v>
      </c>
      <c r="V374" s="24" t="str" cm="1">
        <f t="array" ref="V374">_xlfn.LET(
    _xlpm.txt, _xlfn.TEXTJOIN("", TRUE, IF(ISNUMBER(--MID(Todos!$H374, _xlfn.SEQUENCE(LEN(Todos!$H374)), 1)), MID(Todos!$H374, _xlfn.SEQUENCE(LEN(Todos!$H374)), 1), "")),
    IF(ISNUMBER(--RIGHT(_xlpm.txt,1)), _xlpm.txt, LEFT(_xlpm.txt, LEN(_xlpm.txt)-1))
)</f>
        <v>9346</v>
      </c>
      <c r="W374" s="9" t="str">
        <f>UPPER(LEFT(Todos!$B374,2))</f>
        <v>TX</v>
      </c>
      <c r="X374" s="10" t="str" cm="1">
        <f t="array" ref="X374">+IF(Todos!$C374 = "",MODE.MATCH(Todos!$C$2:$C$4029),Todos!$C374)</f>
        <v>F</v>
      </c>
    </row>
    <row r="375" spans="1:24" x14ac:dyDescent="0.35">
      <c r="A375" s="11">
        <v>106639</v>
      </c>
      <c r="B375" s="12" t="s">
        <v>60</v>
      </c>
      <c r="C375" s="12" t="s">
        <v>17</v>
      </c>
      <c r="D375" s="12">
        <v>681</v>
      </c>
      <c r="E375" s="12">
        <v>387</v>
      </c>
      <c r="F375" s="12">
        <v>477</v>
      </c>
      <c r="G375" s="12">
        <v>0</v>
      </c>
      <c r="H375" s="12">
        <v>13753</v>
      </c>
      <c r="I375" s="12">
        <v>1</v>
      </c>
      <c r="J375" s="12">
        <v>47</v>
      </c>
      <c r="K375" s="12">
        <v>422</v>
      </c>
      <c r="L375" s="12">
        <v>428</v>
      </c>
      <c r="M375" s="12">
        <v>15</v>
      </c>
      <c r="N375" s="12">
        <f>VLOOKUP(Todos!$A375,vlookup_table[#All],2,FALSE)</f>
        <v>0</v>
      </c>
      <c r="O375" s="12" t="str">
        <f>VLOOKUP(Todos!$A375,vlookup_table[#All],3,FALSE)</f>
        <v>NE</v>
      </c>
      <c r="P375" s="12">
        <f>VLOOKUP(Todos!$A375,vlookup_table[#All],4,FALSE)</f>
        <v>2001</v>
      </c>
      <c r="Q375" s="14" t="str">
        <f>VLOOKUP(Todos!$A375,vlookup_table[#All],5,FALSE)</f>
        <v>S1</v>
      </c>
      <c r="R375" s="14" t="str">
        <f>VLOOKUP(Todos!$A375,vlookup_table[#All],6,FALSE)</f>
        <v>F</v>
      </c>
      <c r="S375" s="14">
        <f>VLOOKUP(Todos!$A375,vlookup_table[#All],7,FALSE)</f>
        <v>15</v>
      </c>
      <c r="T375" s="14">
        <f>ROUND((9706-Todos!$P375)/100, 0)</f>
        <v>77</v>
      </c>
      <c r="U375" s="14" t="str" cm="1">
        <f t="array" ref="U375">_xlfn.IFS(
    ISNUMBER(SEARCH("C", Q375)), "Ciudad",
    ISNUMBER(SEARCH("T", Q375)), "Pueblo",
    ISNUMBER(SEARCH("R", Q375)), "Rural",
    ISNUMBER(SEARCH("S", Q375)), "Suburbano",
    ISNUMBER(SEARCH("U", Q375)), "Urbano"
)</f>
        <v>Suburbano</v>
      </c>
      <c r="V375" s="25" t="str" cm="1">
        <f t="array" ref="V375">_xlfn.LET(
    _xlpm.txt, _xlfn.TEXTJOIN("", TRUE, IF(ISNUMBER(--MID(Todos!$H375, _xlfn.SEQUENCE(LEN(Todos!$H375)), 1)), MID(Todos!$H375, _xlfn.SEQUENCE(LEN(Todos!$H375)), 1), "")),
    IF(ISNUMBER(--RIGHT(_xlpm.txt,1)), _xlpm.txt, LEFT(_xlpm.txt, LEN(_xlpm.txt)-1))
)</f>
        <v>13753</v>
      </c>
      <c r="W375" s="14" t="str">
        <f>UPPER(LEFT(Todos!$B375,2))</f>
        <v>NE</v>
      </c>
      <c r="X375" s="15" t="str" cm="1">
        <f t="array" ref="X375">+IF(Todos!$C375 = "",MODE.MATCH(Todos!$C$2:$C$4029),Todos!$C375)</f>
        <v>F</v>
      </c>
    </row>
    <row r="376" spans="1:24" x14ac:dyDescent="0.35">
      <c r="A376" s="6">
        <v>153450</v>
      </c>
      <c r="B376" s="7" t="s">
        <v>62</v>
      </c>
      <c r="C376" s="7"/>
      <c r="D376" s="7">
        <v>1865</v>
      </c>
      <c r="E376" s="7">
        <v>256</v>
      </c>
      <c r="F376" s="7">
        <v>362</v>
      </c>
      <c r="G376" s="7">
        <v>44</v>
      </c>
      <c r="H376" s="7">
        <v>16069</v>
      </c>
      <c r="I376" s="7">
        <v>13</v>
      </c>
      <c r="J376" s="7">
        <v>36</v>
      </c>
      <c r="K376" s="7">
        <v>295</v>
      </c>
      <c r="L376" s="7">
        <v>317</v>
      </c>
      <c r="M376" s="7">
        <v>24.5</v>
      </c>
      <c r="N376" s="7">
        <f>VLOOKUP(Todos!$A376,vlookup_table[#All],2,FALSE)</f>
        <v>0</v>
      </c>
      <c r="O376" s="7" t="str">
        <f>VLOOKUP(Todos!$A376,vlookup_table[#All],3,FALSE)</f>
        <v>CA</v>
      </c>
      <c r="P376" s="7">
        <f>VLOOKUP(Todos!$A376,vlookup_table[#All],4,FALSE)</f>
        <v>0</v>
      </c>
      <c r="Q376" s="9" t="str">
        <f>VLOOKUP(Todos!$A376,vlookup_table[#All],5,FALSE)</f>
        <v>U3</v>
      </c>
      <c r="R376" s="9" t="str">
        <f>VLOOKUP(Todos!$A376,vlookup_table[#All],6,FALSE)</f>
        <v/>
      </c>
      <c r="S376" s="9">
        <f>VLOOKUP(Todos!$A376,vlookup_table[#All],7,FALSE)</f>
        <v>47</v>
      </c>
      <c r="T376" s="9">
        <f>ROUND((9706-Todos!$P376)/100, 0)</f>
        <v>97</v>
      </c>
      <c r="U376" s="9" t="str" cm="1">
        <f t="array" ref="U376">_xlfn.IFS(
    ISNUMBER(SEARCH("C", Q376)), "Ciudad",
    ISNUMBER(SEARCH("T", Q376)), "Pueblo",
    ISNUMBER(SEARCH("R", Q376)), "Rural",
    ISNUMBER(SEARCH("S", Q376)), "Suburbano",
    ISNUMBER(SEARCH("U", Q376)), "Urbano"
)</f>
        <v>Urbano</v>
      </c>
      <c r="V376" s="24" t="str" cm="1">
        <f t="array" ref="V376">_xlfn.LET(
    _xlpm.txt, _xlfn.TEXTJOIN("", TRUE, IF(ISNUMBER(--MID(Todos!$H376, _xlfn.SEQUENCE(LEN(Todos!$H376)), 1)), MID(Todos!$H376, _xlfn.SEQUENCE(LEN(Todos!$H376)), 1), "")),
    IF(ISNUMBER(--RIGHT(_xlpm.txt,1)), _xlpm.txt, LEFT(_xlpm.txt, LEN(_xlpm.txt)-1))
)</f>
        <v>16069</v>
      </c>
      <c r="W376" s="9" t="str">
        <f>UPPER(LEFT(Todos!$B376,2))</f>
        <v>CA</v>
      </c>
      <c r="X376" s="10" t="e" cm="1">
        <f t="array" aca="1" ref="X376" ca="1">+IF(Todos!$C376 = "",MODE.MATCH(Todos!$C$2:$C$4029),Todos!$C376)</f>
        <v>#NAME?</v>
      </c>
    </row>
    <row r="377" spans="1:24" x14ac:dyDescent="0.35">
      <c r="A377" s="11">
        <v>120107</v>
      </c>
      <c r="B377" s="12" t="s">
        <v>21</v>
      </c>
      <c r="C377" s="12" t="s">
        <v>14</v>
      </c>
      <c r="D377" s="12">
        <v>225</v>
      </c>
      <c r="E377" s="12">
        <v>157</v>
      </c>
      <c r="F377" s="12">
        <v>263</v>
      </c>
      <c r="G377" s="12">
        <v>0</v>
      </c>
      <c r="H377" s="12">
        <v>8947</v>
      </c>
      <c r="I377" s="12">
        <v>1</v>
      </c>
      <c r="J377" s="12">
        <v>81</v>
      </c>
      <c r="K377" s="12">
        <v>204</v>
      </c>
      <c r="L377" s="12">
        <v>217</v>
      </c>
      <c r="M377" s="12">
        <v>18.083333329999999</v>
      </c>
      <c r="N377" s="12">
        <f>VLOOKUP(Todos!$A377,vlookup_table[#All],2,FALSE)</f>
        <v>1</v>
      </c>
      <c r="O377" s="12" t="str">
        <f>VLOOKUP(Todos!$A377,vlookup_table[#All],3,FALSE)</f>
        <v>TX</v>
      </c>
      <c r="P377" s="12">
        <f>VLOOKUP(Todos!$A377,vlookup_table[#All],4,FALSE)</f>
        <v>1803</v>
      </c>
      <c r="Q377" s="14" t="str">
        <f>VLOOKUP(Todos!$A377,vlookup_table[#All],5,FALSE)</f>
        <v>R3</v>
      </c>
      <c r="R377" s="14" t="str">
        <f>VLOOKUP(Todos!$A377,vlookup_table[#All],6,FALSE)</f>
        <v>M</v>
      </c>
      <c r="S377" s="14">
        <f>VLOOKUP(Todos!$A377,vlookup_table[#All],7,FALSE)</f>
        <v>26</v>
      </c>
      <c r="T377" s="14">
        <f>ROUND((9706-Todos!$P377)/100, 0)</f>
        <v>79</v>
      </c>
      <c r="U377" s="14" t="str" cm="1">
        <f t="array" ref="U377">_xlfn.IFS(
    ISNUMBER(SEARCH("C", Q377)), "Ciudad",
    ISNUMBER(SEARCH("T", Q377)), "Pueblo",
    ISNUMBER(SEARCH("R", Q377)), "Rural",
    ISNUMBER(SEARCH("S", Q377)), "Suburbano",
    ISNUMBER(SEARCH("U", Q377)), "Urbano"
)</f>
        <v>Rural</v>
      </c>
      <c r="V377" s="25" t="str" cm="1">
        <f t="array" ref="V377">_xlfn.LET(
    _xlpm.txt, _xlfn.TEXTJOIN("", TRUE, IF(ISNUMBER(--MID(Todos!$H377, _xlfn.SEQUENCE(LEN(Todos!$H377)), 1)), MID(Todos!$H377, _xlfn.SEQUENCE(LEN(Todos!$H377)), 1), "")),
    IF(ISNUMBER(--RIGHT(_xlpm.txt,1)), _xlpm.txt, LEFT(_xlpm.txt, LEN(_xlpm.txt)-1))
)</f>
        <v>8947</v>
      </c>
      <c r="W377" s="14" t="str">
        <f>UPPER(LEFT(Todos!$B377,2))</f>
        <v>TX</v>
      </c>
      <c r="X377" s="15" t="str" cm="1">
        <f t="array" ref="X377">+IF(Todos!$C377 = "",MODE.MATCH(Todos!$C$2:$C$4029),Todos!$C377)</f>
        <v>M</v>
      </c>
    </row>
    <row r="378" spans="1:24" x14ac:dyDescent="0.35">
      <c r="A378" s="6">
        <v>72617</v>
      </c>
      <c r="B378" s="7" t="s">
        <v>30</v>
      </c>
      <c r="C378" s="7" t="s">
        <v>14</v>
      </c>
      <c r="D378" s="7">
        <v>258</v>
      </c>
      <c r="E378" s="7">
        <v>216</v>
      </c>
      <c r="F378" s="7">
        <v>274</v>
      </c>
      <c r="G378" s="7">
        <v>0</v>
      </c>
      <c r="H378" s="7">
        <v>8231</v>
      </c>
      <c r="I378" s="7">
        <v>0</v>
      </c>
      <c r="J378" s="7">
        <v>65</v>
      </c>
      <c r="K378" s="7">
        <v>244</v>
      </c>
      <c r="L378" s="7">
        <v>245</v>
      </c>
      <c r="M378" s="7">
        <v>5.4545454549999999</v>
      </c>
      <c r="N378" s="7">
        <f>VLOOKUP(Todos!$A378,vlookup_table[#All],2,FALSE)</f>
        <v>2</v>
      </c>
      <c r="O378" s="7" t="str">
        <f>VLOOKUP(Todos!$A378,vlookup_table[#All],3,FALSE)</f>
        <v>MI</v>
      </c>
      <c r="P378" s="7">
        <f>VLOOKUP(Todos!$A378,vlookup_table[#All],4,FALSE)</f>
        <v>0</v>
      </c>
      <c r="Q378" s="9" t="str">
        <f>VLOOKUP(Todos!$A378,vlookup_table[#All],5,FALSE)</f>
        <v>R3</v>
      </c>
      <c r="R378" s="9" t="str">
        <f>VLOOKUP(Todos!$A378,vlookup_table[#All],6,FALSE)</f>
        <v>M</v>
      </c>
      <c r="S378" s="9">
        <f>VLOOKUP(Todos!$A378,vlookup_table[#All],7,FALSE)</f>
        <v>9</v>
      </c>
      <c r="T378" s="9">
        <f>ROUND((9706-Todos!$P378)/100, 0)</f>
        <v>97</v>
      </c>
      <c r="U378" s="9" t="str" cm="1">
        <f t="array" ref="U378">_xlfn.IFS(
    ISNUMBER(SEARCH("C", Q378)), "Ciudad",
    ISNUMBER(SEARCH("T", Q378)), "Pueblo",
    ISNUMBER(SEARCH("R", Q378)), "Rural",
    ISNUMBER(SEARCH("S", Q378)), "Suburbano",
    ISNUMBER(SEARCH("U", Q378)), "Urbano"
)</f>
        <v>Rural</v>
      </c>
      <c r="V378" s="24" t="str" cm="1">
        <f t="array" ref="V378">_xlfn.LET(
    _xlpm.txt, _xlfn.TEXTJOIN("", TRUE, IF(ISNUMBER(--MID(Todos!$H378, _xlfn.SEQUENCE(LEN(Todos!$H378)), 1)), MID(Todos!$H378, _xlfn.SEQUENCE(LEN(Todos!$H378)), 1), "")),
    IF(ISNUMBER(--RIGHT(_xlpm.txt,1)), _xlpm.txt, LEFT(_xlpm.txt, LEN(_xlpm.txt)-1))
)</f>
        <v>8231</v>
      </c>
      <c r="W378" s="9" t="str">
        <f>UPPER(LEFT(Todos!$B378,2))</f>
        <v>MI</v>
      </c>
      <c r="X378" s="10" t="str" cm="1">
        <f t="array" ref="X378">+IF(Todos!$C378 = "",MODE.MATCH(Todos!$C$2:$C$4029),Todos!$C378)</f>
        <v>M</v>
      </c>
    </row>
    <row r="379" spans="1:24" x14ac:dyDescent="0.35">
      <c r="A379" s="11">
        <v>155541</v>
      </c>
      <c r="B379" s="12" t="s">
        <v>62</v>
      </c>
      <c r="C379" s="12" t="s">
        <v>14</v>
      </c>
      <c r="D379" s="12">
        <v>2236</v>
      </c>
      <c r="E379" s="12">
        <v>546</v>
      </c>
      <c r="F379" s="12">
        <v>620</v>
      </c>
      <c r="G379" s="12">
        <v>59</v>
      </c>
      <c r="H379" s="12">
        <v>19923</v>
      </c>
      <c r="I379" s="12">
        <v>9</v>
      </c>
      <c r="J379" s="12">
        <v>57</v>
      </c>
      <c r="K379" s="12">
        <v>563</v>
      </c>
      <c r="L379" s="12">
        <v>612</v>
      </c>
      <c r="M379" s="12">
        <v>9.7857142859999993</v>
      </c>
      <c r="N379" s="12">
        <f>VLOOKUP(Todos!$A379,vlookup_table[#All],2,FALSE)</f>
        <v>0</v>
      </c>
      <c r="O379" s="12" t="str">
        <f>VLOOKUP(Todos!$A379,vlookup_table[#All],3,FALSE)</f>
        <v>CA</v>
      </c>
      <c r="P379" s="12">
        <f>VLOOKUP(Todos!$A379,vlookup_table[#All],4,FALSE)</f>
        <v>3410</v>
      </c>
      <c r="Q379" s="14" t="str">
        <f>VLOOKUP(Todos!$A379,vlookup_table[#All],5,FALSE)</f>
        <v>T1</v>
      </c>
      <c r="R379" s="14" t="str">
        <f>VLOOKUP(Todos!$A379,vlookup_table[#All],6,FALSE)</f>
        <v>M</v>
      </c>
      <c r="S379" s="14">
        <f>VLOOKUP(Todos!$A379,vlookup_table[#All],7,FALSE)</f>
        <v>10</v>
      </c>
      <c r="T379" s="14">
        <f>ROUND((9706-Todos!$P379)/100, 0)</f>
        <v>63</v>
      </c>
      <c r="U379" s="14" t="str" cm="1">
        <f t="array" ref="U379">_xlfn.IFS(
    ISNUMBER(SEARCH("C", Q379)), "Ciudad",
    ISNUMBER(SEARCH("T", Q379)), "Pueblo",
    ISNUMBER(SEARCH("R", Q379)), "Rural",
    ISNUMBER(SEARCH("S", Q379)), "Suburbano",
    ISNUMBER(SEARCH("U", Q379)), "Urbano"
)</f>
        <v>Pueblo</v>
      </c>
      <c r="V379" s="25" t="str" cm="1">
        <f t="array" ref="V379">_xlfn.LET(
    _xlpm.txt, _xlfn.TEXTJOIN("", TRUE, IF(ISNUMBER(--MID(Todos!$H379, _xlfn.SEQUENCE(LEN(Todos!$H379)), 1)), MID(Todos!$H379, _xlfn.SEQUENCE(LEN(Todos!$H379)), 1), "")),
    IF(ISNUMBER(--RIGHT(_xlpm.txt,1)), _xlpm.txt, LEFT(_xlpm.txt, LEN(_xlpm.txt)-1))
)</f>
        <v>19923</v>
      </c>
      <c r="W379" s="14" t="str">
        <f>UPPER(LEFT(Todos!$B379,2))</f>
        <v>CA</v>
      </c>
      <c r="X379" s="15" t="str" cm="1">
        <f t="array" ref="X379">+IF(Todos!$C379 = "",MODE.MATCH(Todos!$C$2:$C$4029),Todos!$C379)</f>
        <v>M</v>
      </c>
    </row>
    <row r="380" spans="1:24" x14ac:dyDescent="0.35">
      <c r="A380" s="6">
        <v>77107</v>
      </c>
      <c r="B380" s="7" t="s">
        <v>36</v>
      </c>
      <c r="C380" s="7" t="s">
        <v>52</v>
      </c>
      <c r="D380" s="7">
        <v>1438</v>
      </c>
      <c r="E380" s="7">
        <v>619</v>
      </c>
      <c r="F380" s="7">
        <v>801</v>
      </c>
      <c r="G380" s="7">
        <v>19</v>
      </c>
      <c r="H380" s="7">
        <v>30386</v>
      </c>
      <c r="I380" s="7">
        <v>6</v>
      </c>
      <c r="J380" s="7">
        <v>67</v>
      </c>
      <c r="K380" s="7">
        <v>691</v>
      </c>
      <c r="L380" s="7">
        <v>744</v>
      </c>
      <c r="M380" s="7">
        <v>11.7</v>
      </c>
      <c r="N380" s="7">
        <f>VLOOKUP(Todos!$A380,vlookup_table[#All],2,FALSE)</f>
        <v>0</v>
      </c>
      <c r="O380" s="7" t="str">
        <f>VLOOKUP(Todos!$A380,vlookup_table[#All],3,FALSE)</f>
        <v>WI</v>
      </c>
      <c r="P380" s="7">
        <f>VLOOKUP(Todos!$A380,vlookup_table[#All],4,FALSE)</f>
        <v>4306</v>
      </c>
      <c r="Q380" s="9" t="str">
        <f>VLOOKUP(Todos!$A380,vlookup_table[#All],5,FALSE)</f>
        <v>S1</v>
      </c>
      <c r="R380" s="9" t="str">
        <f>VLOOKUP(Todos!$A380,vlookup_table[#All],6,FALSE)</f>
        <v>M</v>
      </c>
      <c r="S380" s="9">
        <f>VLOOKUP(Todos!$A380,vlookup_table[#All],7,FALSE)</f>
        <v>14</v>
      </c>
      <c r="T380" s="9">
        <f>ROUND((9706-Todos!$P380)/100, 0)</f>
        <v>54</v>
      </c>
      <c r="U380" s="9" t="str" cm="1">
        <f t="array" ref="U380">_xlfn.IFS(
    ISNUMBER(SEARCH("C", Q380)), "Ciudad",
    ISNUMBER(SEARCH("T", Q380)), "Pueblo",
    ISNUMBER(SEARCH("R", Q380)), "Rural",
    ISNUMBER(SEARCH("S", Q380)), "Suburbano",
    ISNUMBER(SEARCH("U", Q380)), "Urbano"
)</f>
        <v>Suburbano</v>
      </c>
      <c r="V380" s="24" t="str" cm="1">
        <f t="array" ref="V380">_xlfn.LET(
    _xlpm.txt, _xlfn.TEXTJOIN("", TRUE, IF(ISNUMBER(--MID(Todos!$H380, _xlfn.SEQUENCE(LEN(Todos!$H380)), 1)), MID(Todos!$H380, _xlfn.SEQUENCE(LEN(Todos!$H380)), 1), "")),
    IF(ISNUMBER(--RIGHT(_xlpm.txt,1)), _xlpm.txt, LEFT(_xlpm.txt, LEN(_xlpm.txt)-1))
)</f>
        <v>30386</v>
      </c>
      <c r="W380" s="9" t="str">
        <f>UPPER(LEFT(Todos!$B380,2))</f>
        <v>WI</v>
      </c>
      <c r="X380" s="10" t="str" cm="1">
        <f t="array" ref="X380">+IF(Todos!$C380 = "",MODE.MATCH(Todos!$C$2:$C$4029),Todos!$C380)</f>
        <v>male</v>
      </c>
    </row>
    <row r="381" spans="1:24" x14ac:dyDescent="0.35">
      <c r="A381" s="11">
        <v>186016</v>
      </c>
      <c r="B381" s="12" t="s">
        <v>54</v>
      </c>
      <c r="C381" s="12" t="s">
        <v>14</v>
      </c>
      <c r="D381" s="12">
        <v>403</v>
      </c>
      <c r="E381" s="12">
        <v>209</v>
      </c>
      <c r="F381" s="12">
        <v>244</v>
      </c>
      <c r="G381" s="12">
        <v>0</v>
      </c>
      <c r="H381" s="12">
        <v>9078</v>
      </c>
      <c r="I381" s="12">
        <v>0</v>
      </c>
      <c r="J381" s="12">
        <v>79</v>
      </c>
      <c r="K381" s="12">
        <v>223</v>
      </c>
      <c r="L381" s="12">
        <v>213</v>
      </c>
      <c r="M381" s="12">
        <v>8.6190476189999998</v>
      </c>
      <c r="N381" s="12">
        <f>VLOOKUP(Todos!$A381,vlookup_table[#All],2,FALSE)</f>
        <v>1</v>
      </c>
      <c r="O381" s="12" t="str">
        <f>VLOOKUP(Todos!$A381,vlookup_table[#All],3,FALSE)</f>
        <v>TN</v>
      </c>
      <c r="P381" s="12">
        <f>VLOOKUP(Todos!$A381,vlookup_table[#All],4,FALSE)</f>
        <v>0</v>
      </c>
      <c r="Q381" s="14" t="str">
        <f>VLOOKUP(Todos!$A381,vlookup_table[#All],5,FALSE)</f>
        <v>R2</v>
      </c>
      <c r="R381" s="14" t="str">
        <f>VLOOKUP(Todos!$A381,vlookup_table[#All],6,FALSE)</f>
        <v>M</v>
      </c>
      <c r="S381" s="14">
        <f>VLOOKUP(Todos!$A381,vlookup_table[#All],7,FALSE)</f>
        <v>10</v>
      </c>
      <c r="T381" s="14">
        <f>ROUND((9706-Todos!$P381)/100, 0)</f>
        <v>97</v>
      </c>
      <c r="U381" s="14" t="str" cm="1">
        <f t="array" ref="U381">_xlfn.IFS(
    ISNUMBER(SEARCH("C", Q381)), "Ciudad",
    ISNUMBER(SEARCH("T", Q381)), "Pueblo",
    ISNUMBER(SEARCH("R", Q381)), "Rural",
    ISNUMBER(SEARCH("S", Q381)), "Suburbano",
    ISNUMBER(SEARCH("U", Q381)), "Urbano"
)</f>
        <v>Rural</v>
      </c>
      <c r="V381" s="25" t="str" cm="1">
        <f t="array" ref="V381">_xlfn.LET(
    _xlpm.txt, _xlfn.TEXTJOIN("", TRUE, IF(ISNUMBER(--MID(Todos!$H381, _xlfn.SEQUENCE(LEN(Todos!$H381)), 1)), MID(Todos!$H381, _xlfn.SEQUENCE(LEN(Todos!$H381)), 1), "")),
    IF(ISNUMBER(--RIGHT(_xlpm.txt,1)), _xlpm.txt, LEFT(_xlpm.txt, LEN(_xlpm.txt)-1))
)</f>
        <v>9078</v>
      </c>
      <c r="W381" s="14" t="str">
        <f>UPPER(LEFT(Todos!$B381,2))</f>
        <v>TN</v>
      </c>
      <c r="X381" s="15" t="str" cm="1">
        <f t="array" ref="X381">+IF(Todos!$C381 = "",MODE.MATCH(Todos!$C$2:$C$4029),Todos!$C381)</f>
        <v>M</v>
      </c>
    </row>
    <row r="382" spans="1:24" x14ac:dyDescent="0.35">
      <c r="A382" s="6">
        <v>152053</v>
      </c>
      <c r="B382" s="7" t="s">
        <v>62</v>
      </c>
      <c r="C382" s="7" t="s">
        <v>17</v>
      </c>
      <c r="D382" s="7">
        <v>3071</v>
      </c>
      <c r="E382" s="7">
        <v>626</v>
      </c>
      <c r="F382" s="7">
        <v>746</v>
      </c>
      <c r="G382" s="7">
        <v>76</v>
      </c>
      <c r="H382" s="7">
        <v>24844</v>
      </c>
      <c r="I382" s="7">
        <v>3</v>
      </c>
      <c r="J382" s="7">
        <v>51</v>
      </c>
      <c r="K382" s="7">
        <v>694</v>
      </c>
      <c r="L382" s="7">
        <v>704</v>
      </c>
      <c r="M382" s="7">
        <v>12.53333333</v>
      </c>
      <c r="N382" s="7">
        <f>VLOOKUP(Todos!$A382,vlookup_table[#All],2,FALSE)</f>
        <v>2</v>
      </c>
      <c r="O382" s="7" t="str">
        <f>VLOOKUP(Todos!$A382,vlookup_table[#All],3,FALSE)</f>
        <v>CA</v>
      </c>
      <c r="P382" s="7">
        <f>VLOOKUP(Todos!$A382,vlookup_table[#All],4,FALSE)</f>
        <v>5305</v>
      </c>
      <c r="Q382" s="9" t="str">
        <f>VLOOKUP(Todos!$A382,vlookup_table[#All],5,FALSE)</f>
        <v>S1</v>
      </c>
      <c r="R382" s="9" t="str">
        <f>VLOOKUP(Todos!$A382,vlookup_table[#All],6,FALSE)</f>
        <v>F</v>
      </c>
      <c r="S382" s="9">
        <f>VLOOKUP(Todos!$A382,vlookup_table[#All],7,FALSE)</f>
        <v>25</v>
      </c>
      <c r="T382" s="9">
        <f>ROUND((9706-Todos!$P382)/100, 0)</f>
        <v>44</v>
      </c>
      <c r="U382" s="9" t="str" cm="1">
        <f t="array" ref="U382">_xlfn.IFS(
    ISNUMBER(SEARCH("C", Q382)), "Ciudad",
    ISNUMBER(SEARCH("T", Q382)), "Pueblo",
    ISNUMBER(SEARCH("R", Q382)), "Rural",
    ISNUMBER(SEARCH("S", Q382)), "Suburbano",
    ISNUMBER(SEARCH("U", Q382)), "Urbano"
)</f>
        <v>Suburbano</v>
      </c>
      <c r="V382" s="24" t="str" cm="1">
        <f t="array" ref="V382">_xlfn.LET(
    _xlpm.txt, _xlfn.TEXTJOIN("", TRUE, IF(ISNUMBER(--MID(Todos!$H382, _xlfn.SEQUENCE(LEN(Todos!$H382)), 1)), MID(Todos!$H382, _xlfn.SEQUENCE(LEN(Todos!$H382)), 1), "")),
    IF(ISNUMBER(--RIGHT(_xlpm.txt,1)), _xlpm.txt, LEFT(_xlpm.txt, LEN(_xlpm.txt)-1))
)</f>
        <v>24844</v>
      </c>
      <c r="W382" s="9" t="str">
        <f>UPPER(LEFT(Todos!$B382,2))</f>
        <v>CA</v>
      </c>
      <c r="X382" s="10" t="str" cm="1">
        <f t="array" ref="X382">+IF(Todos!$C382 = "",MODE.MATCH(Todos!$C$2:$C$4029),Todos!$C382)</f>
        <v>F</v>
      </c>
    </row>
    <row r="383" spans="1:24" x14ac:dyDescent="0.35">
      <c r="A383" s="11">
        <v>12880</v>
      </c>
      <c r="B383" s="12" t="s">
        <v>13</v>
      </c>
      <c r="C383" s="12" t="s">
        <v>14</v>
      </c>
      <c r="D383" s="12">
        <v>1442</v>
      </c>
      <c r="E383" s="12">
        <v>369</v>
      </c>
      <c r="F383" s="12">
        <v>488</v>
      </c>
      <c r="G383" s="12">
        <v>32</v>
      </c>
      <c r="H383" s="12">
        <v>26462</v>
      </c>
      <c r="I383" s="12">
        <v>7</v>
      </c>
      <c r="J383" s="12">
        <v>4</v>
      </c>
      <c r="K383" s="12">
        <v>394</v>
      </c>
      <c r="L383" s="12">
        <v>445</v>
      </c>
      <c r="M383" s="12">
        <v>7.846153846</v>
      </c>
      <c r="N383" s="12">
        <f>VLOOKUP(Todos!$A383,vlookup_table[#All],2,FALSE)</f>
        <v>1</v>
      </c>
      <c r="O383" s="12" t="str">
        <f>VLOOKUP(Todos!$A383,vlookup_table[#All],3,FALSE)</f>
        <v>FL</v>
      </c>
      <c r="P383" s="12">
        <f>VLOOKUP(Todos!$A383,vlookup_table[#All],4,FALSE)</f>
        <v>1401</v>
      </c>
      <c r="Q383" s="14" t="str">
        <f>VLOOKUP(Todos!$A383,vlookup_table[#All],5,FALSE)</f>
        <v>C1</v>
      </c>
      <c r="R383" s="14" t="str">
        <f>VLOOKUP(Todos!$A383,vlookup_table[#All],6,FALSE)</f>
        <v>M</v>
      </c>
      <c r="S383" s="14">
        <f>VLOOKUP(Todos!$A383,vlookup_table[#All],7,FALSE)</f>
        <v>10</v>
      </c>
      <c r="T383" s="14">
        <f>ROUND((9706-Todos!$P383)/100, 0)</f>
        <v>83</v>
      </c>
      <c r="U383" s="14" t="str" cm="1">
        <f t="array" ref="U383">_xlfn.IFS(
    ISNUMBER(SEARCH("C", Q383)), "Ciudad",
    ISNUMBER(SEARCH("T", Q383)), "Pueblo",
    ISNUMBER(SEARCH("R", Q383)), "Rural",
    ISNUMBER(SEARCH("S", Q383)), "Suburbano",
    ISNUMBER(SEARCH("U", Q383)), "Urbano"
)</f>
        <v>Ciudad</v>
      </c>
      <c r="V383" s="25" t="str" cm="1">
        <f t="array" ref="V383">_xlfn.LET(
    _xlpm.txt, _xlfn.TEXTJOIN("", TRUE, IF(ISNUMBER(--MID(Todos!$H383, _xlfn.SEQUENCE(LEN(Todos!$H383)), 1)), MID(Todos!$H383, _xlfn.SEQUENCE(LEN(Todos!$H383)), 1), "")),
    IF(ISNUMBER(--RIGHT(_xlpm.txt,1)), _xlpm.txt, LEFT(_xlpm.txt, LEN(_xlpm.txt)-1))
)</f>
        <v>26462</v>
      </c>
      <c r="W383" s="14" t="str">
        <f>UPPER(LEFT(Todos!$B383,2))</f>
        <v>FL</v>
      </c>
      <c r="X383" s="15" t="str" cm="1">
        <f t="array" ref="X383">+IF(Todos!$C383 = "",MODE.MATCH(Todos!$C$2:$C$4029),Todos!$C383)</f>
        <v>M</v>
      </c>
    </row>
    <row r="384" spans="1:24" x14ac:dyDescent="0.35">
      <c r="A384" s="6">
        <v>16099</v>
      </c>
      <c r="B384" s="7" t="s">
        <v>18</v>
      </c>
      <c r="C384" s="7" t="s">
        <v>20</v>
      </c>
      <c r="D384" s="7">
        <v>660</v>
      </c>
      <c r="E384" s="7">
        <v>282</v>
      </c>
      <c r="F384" s="7">
        <v>335</v>
      </c>
      <c r="G384" s="7">
        <v>1</v>
      </c>
      <c r="H384" s="7">
        <v>10743</v>
      </c>
      <c r="I384" s="7">
        <v>0</v>
      </c>
      <c r="J384" s="7">
        <v>81</v>
      </c>
      <c r="K384" s="7">
        <v>291</v>
      </c>
      <c r="L384" s="7">
        <v>327</v>
      </c>
      <c r="M384" s="7">
        <v>5.5</v>
      </c>
      <c r="N384" s="7">
        <f>VLOOKUP(Todos!$A384,vlookup_table[#All],2,FALSE)</f>
        <v>0</v>
      </c>
      <c r="O384" s="7" t="str">
        <f>VLOOKUP(Todos!$A384,vlookup_table[#All],3,FALSE)</f>
        <v>NC</v>
      </c>
      <c r="P384" s="7">
        <f>VLOOKUP(Todos!$A384,vlookup_table[#All],4,FALSE)</f>
        <v>2701</v>
      </c>
      <c r="Q384" s="9" t="str">
        <f>VLOOKUP(Todos!$A384,vlookup_table[#All],5,FALSE)</f>
        <v>R2</v>
      </c>
      <c r="R384" s="9" t="str">
        <f>VLOOKUP(Todos!$A384,vlookup_table[#All],6,FALSE)</f>
        <v>F</v>
      </c>
      <c r="S384" s="9">
        <f>VLOOKUP(Todos!$A384,vlookup_table[#All],7,FALSE)</f>
        <v>12</v>
      </c>
      <c r="T384" s="9">
        <f>ROUND((9706-Todos!$P384)/100, 0)</f>
        <v>70</v>
      </c>
      <c r="U384" s="9" t="str" cm="1">
        <f t="array" ref="U384">_xlfn.IFS(
    ISNUMBER(SEARCH("C", Q384)), "Ciudad",
    ISNUMBER(SEARCH("T", Q384)), "Pueblo",
    ISNUMBER(SEARCH("R", Q384)), "Rural",
    ISNUMBER(SEARCH("S", Q384)), "Suburbano",
    ISNUMBER(SEARCH("U", Q384)), "Urbano"
)</f>
        <v>Rural</v>
      </c>
      <c r="V384" s="24" t="str" cm="1">
        <f t="array" ref="V384">_xlfn.LET(
    _xlpm.txt, _xlfn.TEXTJOIN("", TRUE, IF(ISNUMBER(--MID(Todos!$H384, _xlfn.SEQUENCE(LEN(Todos!$H384)), 1)), MID(Todos!$H384, _xlfn.SEQUENCE(LEN(Todos!$H384)), 1), "")),
    IF(ISNUMBER(--RIGHT(_xlpm.txt,1)), _xlpm.txt, LEFT(_xlpm.txt, LEN(_xlpm.txt)-1))
)</f>
        <v>10743</v>
      </c>
      <c r="W384" s="9" t="str">
        <f>UPPER(LEFT(Todos!$B384,2))</f>
        <v>NC</v>
      </c>
      <c r="X384" s="10" t="str" cm="1">
        <f t="array" ref="X384">+IF(Todos!$C384 = "",MODE.MATCH(Todos!$C$2:$C$4029),Todos!$C384)</f>
        <v>female</v>
      </c>
    </row>
    <row r="385" spans="1:24" x14ac:dyDescent="0.35">
      <c r="A385" s="11">
        <v>166337</v>
      </c>
      <c r="B385" s="12" t="s">
        <v>62</v>
      </c>
      <c r="C385" s="12" t="s">
        <v>14</v>
      </c>
      <c r="D385" s="12">
        <v>5813</v>
      </c>
      <c r="E385" s="12">
        <v>1221</v>
      </c>
      <c r="F385" s="12">
        <v>1191</v>
      </c>
      <c r="G385" s="12">
        <v>98</v>
      </c>
      <c r="H385" s="12">
        <v>60492</v>
      </c>
      <c r="I385" s="12">
        <v>8</v>
      </c>
      <c r="J385" s="12">
        <v>52</v>
      </c>
      <c r="K385" s="12">
        <v>1302</v>
      </c>
      <c r="L385" s="12">
        <v>1077</v>
      </c>
      <c r="M385" s="12">
        <v>15</v>
      </c>
      <c r="N385" s="12">
        <f>VLOOKUP(Todos!$A385,vlookup_table[#All],2,FALSE)</f>
        <v>1002</v>
      </c>
      <c r="O385" s="12" t="str">
        <f>VLOOKUP(Todos!$A385,vlookup_table[#All],3,FALSE)</f>
        <v>CA</v>
      </c>
      <c r="P385" s="12">
        <f>VLOOKUP(Todos!$A385,vlookup_table[#All],4,FALSE)</f>
        <v>5401</v>
      </c>
      <c r="Q385" s="14" t="str">
        <f>VLOOKUP(Todos!$A385,vlookup_table[#All],5,FALSE)</f>
        <v>S1</v>
      </c>
      <c r="R385" s="14" t="str">
        <f>VLOOKUP(Todos!$A385,vlookup_table[#All],6,FALSE)</f>
        <v>M</v>
      </c>
      <c r="S385" s="14">
        <f>VLOOKUP(Todos!$A385,vlookup_table[#All],7,FALSE)</f>
        <v>15</v>
      </c>
      <c r="T385" s="14">
        <f>ROUND((9706-Todos!$P385)/100, 0)</f>
        <v>43</v>
      </c>
      <c r="U385" s="14" t="str" cm="1">
        <f t="array" ref="U385">_xlfn.IFS(
    ISNUMBER(SEARCH("C", Q385)), "Ciudad",
    ISNUMBER(SEARCH("T", Q385)), "Pueblo",
    ISNUMBER(SEARCH("R", Q385)), "Rural",
    ISNUMBER(SEARCH("S", Q385)), "Suburbano",
    ISNUMBER(SEARCH("U", Q385)), "Urbano"
)</f>
        <v>Suburbano</v>
      </c>
      <c r="V385" s="25" t="str" cm="1">
        <f t="array" ref="V385">_xlfn.LET(
    _xlpm.txt, _xlfn.TEXTJOIN("", TRUE, IF(ISNUMBER(--MID(Todos!$H385, _xlfn.SEQUENCE(LEN(Todos!$H385)), 1)), MID(Todos!$H385, _xlfn.SEQUENCE(LEN(Todos!$H385)), 1), "")),
    IF(ISNUMBER(--RIGHT(_xlpm.txt,1)), _xlpm.txt, LEFT(_xlpm.txt, LEN(_xlpm.txt)-1))
)</f>
        <v>60492</v>
      </c>
      <c r="W385" s="14" t="str">
        <f>UPPER(LEFT(Todos!$B385,2))</f>
        <v>CA</v>
      </c>
      <c r="X385" s="15" t="str" cm="1">
        <f t="array" ref="X385">+IF(Todos!$C385 = "",MODE.MATCH(Todos!$C$2:$C$4029),Todos!$C385)</f>
        <v>M</v>
      </c>
    </row>
    <row r="386" spans="1:24" x14ac:dyDescent="0.35">
      <c r="A386" s="6">
        <v>142495</v>
      </c>
      <c r="B386" s="7" t="s">
        <v>62</v>
      </c>
      <c r="C386" s="7" t="s">
        <v>17</v>
      </c>
      <c r="D386" s="7">
        <v>2250</v>
      </c>
      <c r="E386" s="7">
        <v>340</v>
      </c>
      <c r="F386" s="7">
        <v>444</v>
      </c>
      <c r="G386" s="7">
        <v>60</v>
      </c>
      <c r="H386" s="7">
        <v>19170</v>
      </c>
      <c r="I386" s="7">
        <v>35</v>
      </c>
      <c r="J386" s="7">
        <v>28</v>
      </c>
      <c r="K386" s="7">
        <v>375</v>
      </c>
      <c r="L386" s="7">
        <v>379</v>
      </c>
      <c r="M386" s="7">
        <v>11.4</v>
      </c>
      <c r="N386" s="7">
        <f>VLOOKUP(Todos!$A386,vlookup_table[#All],2,FALSE)</f>
        <v>28</v>
      </c>
      <c r="O386" s="7" t="str">
        <f>VLOOKUP(Todos!$A386,vlookup_table[#All],3,FALSE)</f>
        <v>CA</v>
      </c>
      <c r="P386" s="7">
        <f>VLOOKUP(Todos!$A386,vlookup_table[#All],4,FALSE)</f>
        <v>0</v>
      </c>
      <c r="Q386" s="9" t="str">
        <f>VLOOKUP(Todos!$A386,vlookup_table[#All],5,FALSE)</f>
        <v>U1</v>
      </c>
      <c r="R386" s="9" t="str">
        <f>VLOOKUP(Todos!$A386,vlookup_table[#All],6,FALSE)</f>
        <v>F</v>
      </c>
      <c r="S386" s="9">
        <f>VLOOKUP(Todos!$A386,vlookup_table[#All],7,FALSE)</f>
        <v>21</v>
      </c>
      <c r="T386" s="9">
        <f>ROUND((9706-Todos!$P386)/100, 0)</f>
        <v>97</v>
      </c>
      <c r="U386" s="9" t="str" cm="1">
        <f t="array" ref="U386">_xlfn.IFS(
    ISNUMBER(SEARCH("C", Q386)), "Ciudad",
    ISNUMBER(SEARCH("T", Q386)), "Pueblo",
    ISNUMBER(SEARCH("R", Q386)), "Rural",
    ISNUMBER(SEARCH("S", Q386)), "Suburbano",
    ISNUMBER(SEARCH("U", Q386)), "Urbano"
)</f>
        <v>Urbano</v>
      </c>
      <c r="V386" s="24" t="str" cm="1">
        <f t="array" ref="V386">_xlfn.LET(
    _xlpm.txt, _xlfn.TEXTJOIN("", TRUE, IF(ISNUMBER(--MID(Todos!$H386, _xlfn.SEQUENCE(LEN(Todos!$H386)), 1)), MID(Todos!$H386, _xlfn.SEQUENCE(LEN(Todos!$H386)), 1), "")),
    IF(ISNUMBER(--RIGHT(_xlpm.txt,1)), _xlpm.txt, LEFT(_xlpm.txt, LEN(_xlpm.txt)-1))
)</f>
        <v>19170</v>
      </c>
      <c r="W386" s="9" t="str">
        <f>UPPER(LEFT(Todos!$B386,2))</f>
        <v>CA</v>
      </c>
      <c r="X386" s="10" t="str" cm="1">
        <f t="array" ref="X386">+IF(Todos!$C386 = "",MODE.MATCH(Todos!$C$2:$C$4029),Todos!$C386)</f>
        <v>F</v>
      </c>
    </row>
    <row r="387" spans="1:24" x14ac:dyDescent="0.35">
      <c r="A387" s="11">
        <v>66891</v>
      </c>
      <c r="B387" s="12" t="s">
        <v>30</v>
      </c>
      <c r="C387" s="12" t="s">
        <v>31</v>
      </c>
      <c r="D387" s="12">
        <v>1115</v>
      </c>
      <c r="E387" s="12">
        <v>512</v>
      </c>
      <c r="F387" s="12">
        <v>619</v>
      </c>
      <c r="G387" s="12">
        <v>4</v>
      </c>
      <c r="H387" s="12">
        <v>20171</v>
      </c>
      <c r="I387" s="12">
        <v>3</v>
      </c>
      <c r="J387" s="12">
        <v>64</v>
      </c>
      <c r="K387" s="12">
        <v>582</v>
      </c>
      <c r="L387" s="12">
        <v>517</v>
      </c>
      <c r="M387" s="12">
        <v>3.8571428569999999</v>
      </c>
      <c r="N387" s="12">
        <f>VLOOKUP(Todos!$A387,vlookup_table[#All],2,FALSE)</f>
        <v>0</v>
      </c>
      <c r="O387" s="12" t="str">
        <f>VLOOKUP(Todos!$A387,vlookup_table[#All],3,FALSE)</f>
        <v>MI</v>
      </c>
      <c r="P387" s="12">
        <f>VLOOKUP(Todos!$A387,vlookup_table[#All],4,FALSE)</f>
        <v>0</v>
      </c>
      <c r="Q387" s="14" t="str">
        <f>VLOOKUP(Todos!$A387,vlookup_table[#All],5,FALSE)</f>
        <v>S1</v>
      </c>
      <c r="R387" s="14" t="str">
        <f>VLOOKUP(Todos!$A387,vlookup_table[#All],6,FALSE)</f>
        <v>U</v>
      </c>
      <c r="S387" s="14">
        <f>VLOOKUP(Todos!$A387,vlookup_table[#All],7,FALSE)</f>
        <v>5</v>
      </c>
      <c r="T387" s="14">
        <f>ROUND((9706-Todos!$P387)/100, 0)</f>
        <v>97</v>
      </c>
      <c r="U387" s="14" t="str" cm="1">
        <f t="array" ref="U387">_xlfn.IFS(
    ISNUMBER(SEARCH("C", Q387)), "Ciudad",
    ISNUMBER(SEARCH("T", Q387)), "Pueblo",
    ISNUMBER(SEARCH("R", Q387)), "Rural",
    ISNUMBER(SEARCH("S", Q387)), "Suburbano",
    ISNUMBER(SEARCH("U", Q387)), "Urbano"
)</f>
        <v>Suburbano</v>
      </c>
      <c r="V387" s="25" t="str" cm="1">
        <f t="array" ref="V387">_xlfn.LET(
    _xlpm.txt, _xlfn.TEXTJOIN("", TRUE, IF(ISNUMBER(--MID(Todos!$H387, _xlfn.SEQUENCE(LEN(Todos!$H387)), 1)), MID(Todos!$H387, _xlfn.SEQUENCE(LEN(Todos!$H387)), 1), "")),
    IF(ISNUMBER(--RIGHT(_xlpm.txt,1)), _xlpm.txt, LEFT(_xlpm.txt, LEN(_xlpm.txt)-1))
)</f>
        <v>20171</v>
      </c>
      <c r="W387" s="14" t="str">
        <f>UPPER(LEFT(Todos!$B387,2))</f>
        <v>MI</v>
      </c>
      <c r="X387" s="15" t="str" cm="1">
        <f t="array" ref="X387">+IF(Todos!$C387 = "",MODE.MATCH(Todos!$C$2:$C$4029),Todos!$C387)</f>
        <v>U</v>
      </c>
    </row>
    <row r="388" spans="1:24" x14ac:dyDescent="0.35">
      <c r="A388" s="6">
        <v>118673</v>
      </c>
      <c r="B388" s="7" t="s">
        <v>21</v>
      </c>
      <c r="C388" s="7" t="s">
        <v>17</v>
      </c>
      <c r="D388" s="7">
        <v>761</v>
      </c>
      <c r="E388" s="7">
        <v>321</v>
      </c>
      <c r="F388" s="7">
        <v>354</v>
      </c>
      <c r="G388" s="7">
        <v>2</v>
      </c>
      <c r="H388" s="7">
        <v>12145</v>
      </c>
      <c r="I388" s="7">
        <v>2</v>
      </c>
      <c r="J388" s="7">
        <v>76</v>
      </c>
      <c r="K388" s="7">
        <v>347</v>
      </c>
      <c r="L388" s="7">
        <v>351</v>
      </c>
      <c r="M388" s="7">
        <v>10.81818182</v>
      </c>
      <c r="N388" s="7">
        <f>VLOOKUP(Todos!$A388,vlookup_table[#All],2,FALSE)</f>
        <v>0</v>
      </c>
      <c r="O388" s="7" t="str">
        <f>VLOOKUP(Todos!$A388,vlookup_table[#All],3,FALSE)</f>
        <v>TX</v>
      </c>
      <c r="P388" s="7">
        <f>VLOOKUP(Todos!$A388,vlookup_table[#All],4,FALSE)</f>
        <v>0</v>
      </c>
      <c r="Q388" s="9" t="str">
        <f>VLOOKUP(Todos!$A388,vlookup_table[#All],5,FALSE)</f>
        <v>R2</v>
      </c>
      <c r="R388" s="9" t="str">
        <f>VLOOKUP(Todos!$A388,vlookup_table[#All],6,FALSE)</f>
        <v>F</v>
      </c>
      <c r="S388" s="9">
        <f>VLOOKUP(Todos!$A388,vlookup_table[#All],7,FALSE)</f>
        <v>10</v>
      </c>
      <c r="T388" s="9">
        <f>ROUND((9706-Todos!$P388)/100, 0)</f>
        <v>97</v>
      </c>
      <c r="U388" s="9" t="str" cm="1">
        <f t="array" ref="U388">_xlfn.IFS(
    ISNUMBER(SEARCH("C", Q388)), "Ciudad",
    ISNUMBER(SEARCH("T", Q388)), "Pueblo",
    ISNUMBER(SEARCH("R", Q388)), "Rural",
    ISNUMBER(SEARCH("S", Q388)), "Suburbano",
    ISNUMBER(SEARCH("U", Q388)), "Urbano"
)</f>
        <v>Rural</v>
      </c>
      <c r="V388" s="24" t="str" cm="1">
        <f t="array" ref="V388">_xlfn.LET(
    _xlpm.txt, _xlfn.TEXTJOIN("", TRUE, IF(ISNUMBER(--MID(Todos!$H388, _xlfn.SEQUENCE(LEN(Todos!$H388)), 1)), MID(Todos!$H388, _xlfn.SEQUENCE(LEN(Todos!$H388)), 1), "")),
    IF(ISNUMBER(--RIGHT(_xlpm.txt,1)), _xlpm.txt, LEFT(_xlpm.txt, LEN(_xlpm.txt)-1))
)</f>
        <v>12145</v>
      </c>
      <c r="W388" s="9" t="str">
        <f>UPPER(LEFT(Todos!$B388,2))</f>
        <v>TX</v>
      </c>
      <c r="X388" s="10" t="str" cm="1">
        <f t="array" ref="X388">+IF(Todos!$C388 = "",MODE.MATCH(Todos!$C$2:$C$4029),Todos!$C388)</f>
        <v>F</v>
      </c>
    </row>
    <row r="389" spans="1:24" x14ac:dyDescent="0.35">
      <c r="A389" s="11">
        <v>168389</v>
      </c>
      <c r="B389" s="12" t="s">
        <v>62</v>
      </c>
      <c r="C389" s="12" t="s">
        <v>17</v>
      </c>
      <c r="D389" s="12">
        <v>2930</v>
      </c>
      <c r="E389" s="12">
        <v>372</v>
      </c>
      <c r="F389" s="12">
        <v>491</v>
      </c>
      <c r="G389" s="12">
        <v>91</v>
      </c>
      <c r="H389" s="12">
        <v>24747</v>
      </c>
      <c r="I389" s="12">
        <v>19</v>
      </c>
      <c r="J389" s="12">
        <v>49</v>
      </c>
      <c r="K389" s="12">
        <v>454</v>
      </c>
      <c r="L389" s="12">
        <v>456</v>
      </c>
      <c r="M389" s="12">
        <v>15</v>
      </c>
      <c r="N389" s="12">
        <f>VLOOKUP(Todos!$A389,vlookup_table[#All],2,FALSE)</f>
        <v>28</v>
      </c>
      <c r="O389" s="12" t="str">
        <f>VLOOKUP(Todos!$A389,vlookup_table[#All],3,FALSE)</f>
        <v>CA</v>
      </c>
      <c r="P389" s="12">
        <f>VLOOKUP(Todos!$A389,vlookup_table[#All],4,FALSE)</f>
        <v>0</v>
      </c>
      <c r="Q389" s="14" t="str">
        <f>VLOOKUP(Todos!$A389,vlookup_table[#All],5,FALSE)</f>
        <v>U1</v>
      </c>
      <c r="R389" s="14" t="str">
        <f>VLOOKUP(Todos!$A389,vlookup_table[#All],6,FALSE)</f>
        <v>F</v>
      </c>
      <c r="S389" s="14">
        <f>VLOOKUP(Todos!$A389,vlookup_table[#All],7,FALSE)</f>
        <v>20</v>
      </c>
      <c r="T389" s="14">
        <f>ROUND((9706-Todos!$P389)/100, 0)</f>
        <v>97</v>
      </c>
      <c r="U389" s="14" t="str" cm="1">
        <f t="array" ref="U389">_xlfn.IFS(
    ISNUMBER(SEARCH("C", Q389)), "Ciudad",
    ISNUMBER(SEARCH("T", Q389)), "Pueblo",
    ISNUMBER(SEARCH("R", Q389)), "Rural",
    ISNUMBER(SEARCH("S", Q389)), "Suburbano",
    ISNUMBER(SEARCH("U", Q389)), "Urbano"
)</f>
        <v>Urbano</v>
      </c>
      <c r="V389" s="25" t="str" cm="1">
        <f t="array" ref="V389">_xlfn.LET(
    _xlpm.txt, _xlfn.TEXTJOIN("", TRUE, IF(ISNUMBER(--MID(Todos!$H389, _xlfn.SEQUENCE(LEN(Todos!$H389)), 1)), MID(Todos!$H389, _xlfn.SEQUENCE(LEN(Todos!$H389)), 1), "")),
    IF(ISNUMBER(--RIGHT(_xlpm.txt,1)), _xlpm.txt, LEFT(_xlpm.txt, LEN(_xlpm.txt)-1))
)</f>
        <v>24747</v>
      </c>
      <c r="W389" s="14" t="str">
        <f>UPPER(LEFT(Todos!$B389,2))</f>
        <v>CA</v>
      </c>
      <c r="X389" s="15" t="str" cm="1">
        <f t="array" ref="X389">+IF(Todos!$C389 = "",MODE.MATCH(Todos!$C$2:$C$4029),Todos!$C389)</f>
        <v>F</v>
      </c>
    </row>
    <row r="390" spans="1:24" x14ac:dyDescent="0.35">
      <c r="A390" s="6">
        <v>14982</v>
      </c>
      <c r="B390" s="7" t="s">
        <v>62</v>
      </c>
      <c r="C390" s="7" t="s">
        <v>17</v>
      </c>
      <c r="D390" s="7">
        <v>3370</v>
      </c>
      <c r="E390" s="7">
        <v>342</v>
      </c>
      <c r="F390" s="7">
        <v>401</v>
      </c>
      <c r="G390" s="7">
        <v>94</v>
      </c>
      <c r="H390" s="7">
        <v>15765</v>
      </c>
      <c r="I390" s="7">
        <v>22</v>
      </c>
      <c r="J390" s="7">
        <v>40</v>
      </c>
      <c r="K390" s="7">
        <v>346</v>
      </c>
      <c r="L390" s="7">
        <v>356</v>
      </c>
      <c r="M390" s="7">
        <v>16.06666667</v>
      </c>
      <c r="N390" s="7">
        <f>VLOOKUP(Todos!$A390,vlookup_table[#All],2,FALSE)</f>
        <v>0</v>
      </c>
      <c r="O390" s="7" t="str">
        <f>VLOOKUP(Todos!$A390,vlookup_table[#All],3,FALSE)</f>
        <v>CA</v>
      </c>
      <c r="P390" s="7">
        <f>VLOOKUP(Todos!$A390,vlookup_table[#All],4,FALSE)</f>
        <v>0</v>
      </c>
      <c r="Q390" s="9" t="str">
        <f>VLOOKUP(Todos!$A390,vlookup_table[#All],5,FALSE)</f>
        <v>U1</v>
      </c>
      <c r="R390" s="9" t="str">
        <f>VLOOKUP(Todos!$A390,vlookup_table[#All],6,FALSE)</f>
        <v>F</v>
      </c>
      <c r="S390" s="9">
        <f>VLOOKUP(Todos!$A390,vlookup_table[#All],7,FALSE)</f>
        <v>15</v>
      </c>
      <c r="T390" s="9">
        <f>ROUND((9706-Todos!$P390)/100, 0)</f>
        <v>97</v>
      </c>
      <c r="U390" s="9" t="str" cm="1">
        <f t="array" ref="U390">_xlfn.IFS(
    ISNUMBER(SEARCH("C", Q390)), "Ciudad",
    ISNUMBER(SEARCH("T", Q390)), "Pueblo",
    ISNUMBER(SEARCH("R", Q390)), "Rural",
    ISNUMBER(SEARCH("S", Q390)), "Suburbano",
    ISNUMBER(SEARCH("U", Q390)), "Urbano"
)</f>
        <v>Urbano</v>
      </c>
      <c r="V390" s="24" t="str" cm="1">
        <f t="array" ref="V390">_xlfn.LET(
    _xlpm.txt, _xlfn.TEXTJOIN("", TRUE, IF(ISNUMBER(--MID(Todos!$H390, _xlfn.SEQUENCE(LEN(Todos!$H390)), 1)), MID(Todos!$H390, _xlfn.SEQUENCE(LEN(Todos!$H390)), 1), "")),
    IF(ISNUMBER(--RIGHT(_xlpm.txt,1)), _xlpm.txt, LEFT(_xlpm.txt, LEN(_xlpm.txt)-1))
)</f>
        <v>15765</v>
      </c>
      <c r="W390" s="9" t="str">
        <f>UPPER(LEFT(Todos!$B390,2))</f>
        <v>CA</v>
      </c>
      <c r="X390" s="10" t="str" cm="1">
        <f t="array" ref="X390">+IF(Todos!$C390 = "",MODE.MATCH(Todos!$C$2:$C$4029),Todos!$C390)</f>
        <v>F</v>
      </c>
    </row>
    <row r="391" spans="1:24" x14ac:dyDescent="0.35">
      <c r="A391" s="11">
        <v>185925</v>
      </c>
      <c r="B391" s="12" t="s">
        <v>57</v>
      </c>
      <c r="C391" s="12" t="s">
        <v>14</v>
      </c>
      <c r="D391" s="12">
        <v>966</v>
      </c>
      <c r="E391" s="12">
        <v>418</v>
      </c>
      <c r="F391" s="12">
        <v>569</v>
      </c>
      <c r="G391" s="12">
        <v>3</v>
      </c>
      <c r="H391" s="12">
        <v>22845</v>
      </c>
      <c r="I391" s="12">
        <v>7</v>
      </c>
      <c r="J391" s="12">
        <v>58</v>
      </c>
      <c r="K391" s="12">
        <v>463</v>
      </c>
      <c r="L391" s="12">
        <v>479</v>
      </c>
      <c r="M391" s="12">
        <v>7.3636363640000004</v>
      </c>
      <c r="N391" s="12">
        <f>VLOOKUP(Todos!$A391,vlookup_table[#All],2,FALSE)</f>
        <v>1</v>
      </c>
      <c r="O391" s="12" t="str">
        <f>VLOOKUP(Todos!$A391,vlookup_table[#All],3,FALSE)</f>
        <v>MN</v>
      </c>
      <c r="P391" s="12">
        <f>VLOOKUP(Todos!$A391,vlookup_table[#All],4,FALSE)</f>
        <v>4701</v>
      </c>
      <c r="Q391" s="14" t="str">
        <f>VLOOKUP(Todos!$A391,vlookup_table[#All],5,FALSE)</f>
        <v>C1</v>
      </c>
      <c r="R391" s="14" t="str">
        <f>VLOOKUP(Todos!$A391,vlookup_table[#All],6,FALSE)</f>
        <v>M</v>
      </c>
      <c r="S391" s="14">
        <f>VLOOKUP(Todos!$A391,vlookup_table[#All],7,FALSE)</f>
        <v>10</v>
      </c>
      <c r="T391" s="14">
        <f>ROUND((9706-Todos!$P391)/100, 0)</f>
        <v>50</v>
      </c>
      <c r="U391" s="14" t="str" cm="1">
        <f t="array" ref="U391">_xlfn.IFS(
    ISNUMBER(SEARCH("C", Q391)), "Ciudad",
    ISNUMBER(SEARCH("T", Q391)), "Pueblo",
    ISNUMBER(SEARCH("R", Q391)), "Rural",
    ISNUMBER(SEARCH("S", Q391)), "Suburbano",
    ISNUMBER(SEARCH("U", Q391)), "Urbano"
)</f>
        <v>Ciudad</v>
      </c>
      <c r="V391" s="25" t="str" cm="1">
        <f t="array" ref="V391">_xlfn.LET(
    _xlpm.txt, _xlfn.TEXTJOIN("", TRUE, IF(ISNUMBER(--MID(Todos!$H391, _xlfn.SEQUENCE(LEN(Todos!$H391)), 1)), MID(Todos!$H391, _xlfn.SEQUENCE(LEN(Todos!$H391)), 1), "")),
    IF(ISNUMBER(--RIGHT(_xlpm.txt,1)), _xlpm.txt, LEFT(_xlpm.txt, LEN(_xlpm.txt)-1))
)</f>
        <v>22845</v>
      </c>
      <c r="W391" s="14" t="str">
        <f>UPPER(LEFT(Todos!$B391,2))</f>
        <v>MN</v>
      </c>
      <c r="X391" s="15" t="str" cm="1">
        <f t="array" ref="X391">+IF(Todos!$C391 = "",MODE.MATCH(Todos!$C$2:$C$4029),Todos!$C391)</f>
        <v>M</v>
      </c>
    </row>
    <row r="392" spans="1:24" x14ac:dyDescent="0.35">
      <c r="A392" s="6">
        <v>144393</v>
      </c>
      <c r="B392" s="7" t="s">
        <v>62</v>
      </c>
      <c r="C392" s="7" t="s">
        <v>17</v>
      </c>
      <c r="D392" s="7">
        <v>2024</v>
      </c>
      <c r="E392" s="7">
        <v>352</v>
      </c>
      <c r="F392" s="7">
        <v>427</v>
      </c>
      <c r="G392" s="7">
        <v>51</v>
      </c>
      <c r="H392" s="7">
        <v>11885</v>
      </c>
      <c r="I392" s="7">
        <v>24</v>
      </c>
      <c r="J392" s="7">
        <v>43</v>
      </c>
      <c r="K392" s="7">
        <v>400</v>
      </c>
      <c r="L392" s="7">
        <v>392</v>
      </c>
      <c r="M392" s="7">
        <v>8.6315789469999995</v>
      </c>
      <c r="N392" s="7">
        <f>VLOOKUP(Todos!$A392,vlookup_table[#All],2,FALSE)</f>
        <v>0</v>
      </c>
      <c r="O392" s="7" t="str">
        <f>VLOOKUP(Todos!$A392,vlookup_table[#All],3,FALSE)</f>
        <v>CA</v>
      </c>
      <c r="P392" s="7">
        <f>VLOOKUP(Todos!$A392,vlookup_table[#All],4,FALSE)</f>
        <v>1909</v>
      </c>
      <c r="Q392" s="9" t="str">
        <f>VLOOKUP(Todos!$A392,vlookup_table[#All],5,FALSE)</f>
        <v>U2</v>
      </c>
      <c r="R392" s="9" t="str">
        <f>VLOOKUP(Todos!$A392,vlookup_table[#All],6,FALSE)</f>
        <v>F</v>
      </c>
      <c r="S392" s="9">
        <f>VLOOKUP(Todos!$A392,vlookup_table[#All],7,FALSE)</f>
        <v>15</v>
      </c>
      <c r="T392" s="9">
        <f>ROUND((9706-Todos!$P392)/100, 0)</f>
        <v>78</v>
      </c>
      <c r="U392" s="9" t="str" cm="1">
        <f t="array" ref="U392">_xlfn.IFS(
    ISNUMBER(SEARCH("C", Q392)), "Ciudad",
    ISNUMBER(SEARCH("T", Q392)), "Pueblo",
    ISNUMBER(SEARCH("R", Q392)), "Rural",
    ISNUMBER(SEARCH("S", Q392)), "Suburbano",
    ISNUMBER(SEARCH("U", Q392)), "Urbano"
)</f>
        <v>Urbano</v>
      </c>
      <c r="V392" s="24" t="str" cm="1">
        <f t="array" ref="V392">_xlfn.LET(
    _xlpm.txt, _xlfn.TEXTJOIN("", TRUE, IF(ISNUMBER(--MID(Todos!$H392, _xlfn.SEQUENCE(LEN(Todos!$H392)), 1)), MID(Todos!$H392, _xlfn.SEQUENCE(LEN(Todos!$H392)), 1), "")),
    IF(ISNUMBER(--RIGHT(_xlpm.txt,1)), _xlpm.txt, LEFT(_xlpm.txt, LEN(_xlpm.txt)-1))
)</f>
        <v>11885</v>
      </c>
      <c r="W392" s="9" t="str">
        <f>UPPER(LEFT(Todos!$B392,2))</f>
        <v>CA</v>
      </c>
      <c r="X392" s="10" t="str" cm="1">
        <f t="array" ref="X392">+IF(Todos!$C392 = "",MODE.MATCH(Todos!$C$2:$C$4029),Todos!$C392)</f>
        <v>F</v>
      </c>
    </row>
    <row r="393" spans="1:24" x14ac:dyDescent="0.35">
      <c r="A393" s="11">
        <v>4907</v>
      </c>
      <c r="B393" s="12" t="s">
        <v>35</v>
      </c>
      <c r="C393" s="12" t="s">
        <v>20</v>
      </c>
      <c r="D393" s="12">
        <v>553</v>
      </c>
      <c r="E393" s="12">
        <v>238</v>
      </c>
      <c r="F393" s="12">
        <v>323</v>
      </c>
      <c r="G393" s="12">
        <v>0</v>
      </c>
      <c r="H393" s="12">
        <v>12885</v>
      </c>
      <c r="I393" s="12">
        <v>2</v>
      </c>
      <c r="J393" s="12">
        <v>56</v>
      </c>
      <c r="K393" s="12">
        <v>381</v>
      </c>
      <c r="L393" s="12">
        <v>270</v>
      </c>
      <c r="M393" s="12">
        <v>13.65909091</v>
      </c>
      <c r="N393" s="12">
        <f>VLOOKUP(Todos!$A393,vlookup_table[#All],2,FALSE)</f>
        <v>2</v>
      </c>
      <c r="O393" s="12" t="str">
        <f>VLOOKUP(Todos!$A393,vlookup_table[#All],3,FALSE)</f>
        <v>MT</v>
      </c>
      <c r="P393" s="12">
        <f>VLOOKUP(Todos!$A393,vlookup_table[#All],4,FALSE)</f>
        <v>0</v>
      </c>
      <c r="Q393" s="14" t="str">
        <f>VLOOKUP(Todos!$A393,vlookup_table[#All],5,FALSE)</f>
        <v>C2</v>
      </c>
      <c r="R393" s="14" t="str">
        <f>VLOOKUP(Todos!$A393,vlookup_table[#All],6,FALSE)</f>
        <v>F</v>
      </c>
      <c r="S393" s="14">
        <f>VLOOKUP(Todos!$A393,vlookup_table[#All],7,FALSE)</f>
        <v>22</v>
      </c>
      <c r="T393" s="14">
        <f>ROUND((9706-Todos!$P393)/100, 0)</f>
        <v>97</v>
      </c>
      <c r="U393" s="14" t="str" cm="1">
        <f t="array" ref="U393">_xlfn.IFS(
    ISNUMBER(SEARCH("C", Q393)), "Ciudad",
    ISNUMBER(SEARCH("T", Q393)), "Pueblo",
    ISNUMBER(SEARCH("R", Q393)), "Rural",
    ISNUMBER(SEARCH("S", Q393)), "Suburbano",
    ISNUMBER(SEARCH("U", Q393)), "Urbano"
)</f>
        <v>Ciudad</v>
      </c>
      <c r="V393" s="25" t="str" cm="1">
        <f t="array" ref="V393">_xlfn.LET(
    _xlpm.txt, _xlfn.TEXTJOIN("", TRUE, IF(ISNUMBER(--MID(Todos!$H393, _xlfn.SEQUENCE(LEN(Todos!$H393)), 1)), MID(Todos!$H393, _xlfn.SEQUENCE(LEN(Todos!$H393)), 1), "")),
    IF(ISNUMBER(--RIGHT(_xlpm.txt,1)), _xlpm.txt, LEFT(_xlpm.txt, LEN(_xlpm.txt)-1))
)</f>
        <v>12885</v>
      </c>
      <c r="W393" s="14" t="str">
        <f>UPPER(LEFT(Todos!$B393,2))</f>
        <v>MT</v>
      </c>
      <c r="X393" s="15" t="str" cm="1">
        <f t="array" ref="X393">+IF(Todos!$C393 = "",MODE.MATCH(Todos!$C$2:$C$4029),Todos!$C393)</f>
        <v>female</v>
      </c>
    </row>
    <row r="394" spans="1:24" x14ac:dyDescent="0.35">
      <c r="A394" s="6">
        <v>99298</v>
      </c>
      <c r="B394" s="7" t="s">
        <v>37</v>
      </c>
      <c r="C394" s="7" t="s">
        <v>14</v>
      </c>
      <c r="D394" s="7">
        <v>703</v>
      </c>
      <c r="E394" s="7">
        <v>314</v>
      </c>
      <c r="F394" s="7">
        <v>376</v>
      </c>
      <c r="G394" s="7">
        <v>0</v>
      </c>
      <c r="H394" s="7">
        <v>12799</v>
      </c>
      <c r="I394" s="7">
        <v>0</v>
      </c>
      <c r="J394" s="7">
        <v>78</v>
      </c>
      <c r="K394" s="7">
        <v>357</v>
      </c>
      <c r="L394" s="7">
        <v>350</v>
      </c>
      <c r="M394" s="7">
        <v>16.5</v>
      </c>
      <c r="N394" s="7">
        <f>VLOOKUP(Todos!$A394,vlookup_table[#All],2,FALSE)</f>
        <v>1</v>
      </c>
      <c r="O394" s="7" t="str">
        <f>VLOOKUP(Todos!$A394,vlookup_table[#All],3,FALSE)</f>
        <v>MO</v>
      </c>
      <c r="P394" s="7">
        <f>VLOOKUP(Todos!$A394,vlookup_table[#All],4,FALSE)</f>
        <v>4001</v>
      </c>
      <c r="Q394" s="9" t="str">
        <f>VLOOKUP(Todos!$A394,vlookup_table[#All],5,FALSE)</f>
        <v>S2</v>
      </c>
      <c r="R394" s="9" t="str">
        <f>VLOOKUP(Todos!$A394,vlookup_table[#All],6,FALSE)</f>
        <v>M</v>
      </c>
      <c r="S394" s="9">
        <f>VLOOKUP(Todos!$A394,vlookup_table[#All],7,FALSE)</f>
        <v>32</v>
      </c>
      <c r="T394" s="9">
        <f>ROUND((9706-Todos!$P394)/100, 0)</f>
        <v>57</v>
      </c>
      <c r="U394" s="9" t="str" cm="1">
        <f t="array" ref="U394">_xlfn.IFS(
    ISNUMBER(SEARCH("C", Q394)), "Ciudad",
    ISNUMBER(SEARCH("T", Q394)), "Pueblo",
    ISNUMBER(SEARCH("R", Q394)), "Rural",
    ISNUMBER(SEARCH("S", Q394)), "Suburbano",
    ISNUMBER(SEARCH("U", Q394)), "Urbano"
)</f>
        <v>Suburbano</v>
      </c>
      <c r="V394" s="24" t="str" cm="1">
        <f t="array" ref="V394">_xlfn.LET(
    _xlpm.txt, _xlfn.TEXTJOIN("", TRUE, IF(ISNUMBER(--MID(Todos!$H394, _xlfn.SEQUENCE(LEN(Todos!$H394)), 1)), MID(Todos!$H394, _xlfn.SEQUENCE(LEN(Todos!$H394)), 1), "")),
    IF(ISNUMBER(--RIGHT(_xlpm.txt,1)), _xlpm.txt, LEFT(_xlpm.txt, LEN(_xlpm.txt)-1))
)</f>
        <v>12799</v>
      </c>
      <c r="W394" s="9" t="str">
        <f>UPPER(LEFT(Todos!$B394,2))</f>
        <v>MO</v>
      </c>
      <c r="X394" s="10" t="str" cm="1">
        <f t="array" ref="X394">+IF(Todos!$C394 = "",MODE.MATCH(Todos!$C$2:$C$4029),Todos!$C394)</f>
        <v>M</v>
      </c>
    </row>
    <row r="395" spans="1:24" x14ac:dyDescent="0.35">
      <c r="A395" s="11">
        <v>187532</v>
      </c>
      <c r="B395" s="12" t="s">
        <v>13</v>
      </c>
      <c r="C395" s="12" t="s">
        <v>14</v>
      </c>
      <c r="D395" s="12">
        <v>1286</v>
      </c>
      <c r="E395" s="12">
        <v>500</v>
      </c>
      <c r="F395" s="12">
        <v>551</v>
      </c>
      <c r="G395" s="12">
        <v>9</v>
      </c>
      <c r="H395" s="12">
        <v>19082</v>
      </c>
      <c r="I395" s="12">
        <v>14</v>
      </c>
      <c r="J395" s="12">
        <v>8</v>
      </c>
      <c r="K395" s="12">
        <v>502</v>
      </c>
      <c r="L395" s="12">
        <v>542</v>
      </c>
      <c r="M395" s="12">
        <v>15</v>
      </c>
      <c r="N395" s="12">
        <f>VLOOKUP(Todos!$A395,vlookup_table[#All],2,FALSE)</f>
        <v>1</v>
      </c>
      <c r="O395" s="12" t="str">
        <f>VLOOKUP(Todos!$A395,vlookup_table[#All],3,FALSE)</f>
        <v>FL</v>
      </c>
      <c r="P395" s="12">
        <f>VLOOKUP(Todos!$A395,vlookup_table[#All],4,FALSE)</f>
        <v>0</v>
      </c>
      <c r="Q395" s="14" t="str">
        <f>VLOOKUP(Todos!$A395,vlookup_table[#All],5,FALSE)</f>
        <v>T1</v>
      </c>
      <c r="R395" s="14" t="str">
        <f>VLOOKUP(Todos!$A395,vlookup_table[#All],6,FALSE)</f>
        <v>M</v>
      </c>
      <c r="S395" s="14">
        <f>VLOOKUP(Todos!$A395,vlookup_table[#All],7,FALSE)</f>
        <v>15</v>
      </c>
      <c r="T395" s="14">
        <f>ROUND((9706-Todos!$P395)/100, 0)</f>
        <v>97</v>
      </c>
      <c r="U395" s="14" t="str" cm="1">
        <f t="array" ref="U395">_xlfn.IFS(
    ISNUMBER(SEARCH("C", Q395)), "Ciudad",
    ISNUMBER(SEARCH("T", Q395)), "Pueblo",
    ISNUMBER(SEARCH("R", Q395)), "Rural",
    ISNUMBER(SEARCH("S", Q395)), "Suburbano",
    ISNUMBER(SEARCH("U", Q395)), "Urbano"
)</f>
        <v>Pueblo</v>
      </c>
      <c r="V395" s="25" t="str" cm="1">
        <f t="array" ref="V395">_xlfn.LET(
    _xlpm.txt, _xlfn.TEXTJOIN("", TRUE, IF(ISNUMBER(--MID(Todos!$H395, _xlfn.SEQUENCE(LEN(Todos!$H395)), 1)), MID(Todos!$H395, _xlfn.SEQUENCE(LEN(Todos!$H395)), 1), "")),
    IF(ISNUMBER(--RIGHT(_xlpm.txt,1)), _xlpm.txt, LEFT(_xlpm.txt, LEN(_xlpm.txt)-1))
)</f>
        <v>19082</v>
      </c>
      <c r="W395" s="14" t="str">
        <f>UPPER(LEFT(Todos!$B395,2))</f>
        <v>FL</v>
      </c>
      <c r="X395" s="15" t="str" cm="1">
        <f t="array" ref="X395">+IF(Todos!$C395 = "",MODE.MATCH(Todos!$C$2:$C$4029),Todos!$C395)</f>
        <v>M</v>
      </c>
    </row>
    <row r="396" spans="1:24" x14ac:dyDescent="0.35">
      <c r="A396" s="6">
        <v>119496</v>
      </c>
      <c r="B396" s="7" t="s">
        <v>21</v>
      </c>
      <c r="C396" s="7" t="s">
        <v>17</v>
      </c>
      <c r="D396" s="7">
        <v>758</v>
      </c>
      <c r="E396" s="7">
        <v>390</v>
      </c>
      <c r="F396" s="7">
        <v>461</v>
      </c>
      <c r="G396" s="7">
        <v>4</v>
      </c>
      <c r="H396" s="7">
        <v>14397</v>
      </c>
      <c r="I396" s="7">
        <v>4</v>
      </c>
      <c r="J396" s="7">
        <v>56</v>
      </c>
      <c r="K396" s="7">
        <v>397</v>
      </c>
      <c r="L396" s="7">
        <v>448</v>
      </c>
      <c r="M396" s="7">
        <v>7.8571428570000004</v>
      </c>
      <c r="N396" s="7">
        <f>VLOOKUP(Todos!$A396,vlookup_table[#All],2,FALSE)</f>
        <v>0</v>
      </c>
      <c r="O396" s="7" t="str">
        <f>VLOOKUP(Todos!$A396,vlookup_table[#All],3,FALSE)</f>
        <v>TX</v>
      </c>
      <c r="P396" s="7">
        <f>VLOOKUP(Todos!$A396,vlookup_table[#All],4,FALSE)</f>
        <v>0</v>
      </c>
      <c r="Q396" s="9" t="str">
        <f>VLOOKUP(Todos!$A396,vlookup_table[#All],5,FALSE)</f>
        <v>S1</v>
      </c>
      <c r="R396" s="9" t="str">
        <f>VLOOKUP(Todos!$A396,vlookup_table[#All],6,FALSE)</f>
        <v>F</v>
      </c>
      <c r="S396" s="9">
        <f>VLOOKUP(Todos!$A396,vlookup_table[#All],7,FALSE)</f>
        <v>5</v>
      </c>
      <c r="T396" s="9">
        <f>ROUND((9706-Todos!$P396)/100, 0)</f>
        <v>97</v>
      </c>
      <c r="U396" s="9" t="str" cm="1">
        <f t="array" ref="U396">_xlfn.IFS(
    ISNUMBER(SEARCH("C", Q396)), "Ciudad",
    ISNUMBER(SEARCH("T", Q396)), "Pueblo",
    ISNUMBER(SEARCH("R", Q396)), "Rural",
    ISNUMBER(SEARCH("S", Q396)), "Suburbano",
    ISNUMBER(SEARCH("U", Q396)), "Urbano"
)</f>
        <v>Suburbano</v>
      </c>
      <c r="V396" s="24" t="str" cm="1">
        <f t="array" ref="V396">_xlfn.LET(
    _xlpm.txt, _xlfn.TEXTJOIN("", TRUE, IF(ISNUMBER(--MID(Todos!$H396, _xlfn.SEQUENCE(LEN(Todos!$H396)), 1)), MID(Todos!$H396, _xlfn.SEQUENCE(LEN(Todos!$H396)), 1), "")),
    IF(ISNUMBER(--RIGHT(_xlpm.txt,1)), _xlpm.txt, LEFT(_xlpm.txt, LEN(_xlpm.txt)-1))
)</f>
        <v>14397</v>
      </c>
      <c r="W396" s="9" t="str">
        <f>UPPER(LEFT(Todos!$B396,2))</f>
        <v>TX</v>
      </c>
      <c r="X396" s="10" t="str" cm="1">
        <f t="array" ref="X396">+IF(Todos!$C396 = "",MODE.MATCH(Todos!$C$2:$C$4029),Todos!$C396)</f>
        <v>F</v>
      </c>
    </row>
    <row r="397" spans="1:24" x14ac:dyDescent="0.35">
      <c r="A397" s="11">
        <v>169919</v>
      </c>
      <c r="B397" s="12" t="s">
        <v>62</v>
      </c>
      <c r="C397" s="12" t="s">
        <v>17</v>
      </c>
      <c r="D397" s="12">
        <v>657</v>
      </c>
      <c r="E397" s="12">
        <v>169</v>
      </c>
      <c r="F397" s="12">
        <v>254</v>
      </c>
      <c r="G397" s="12">
        <v>2</v>
      </c>
      <c r="H397" s="12">
        <v>9583</v>
      </c>
      <c r="I397" s="12">
        <v>3</v>
      </c>
      <c r="J397" s="12">
        <v>59</v>
      </c>
      <c r="K397" s="12">
        <v>216</v>
      </c>
      <c r="L397" s="12">
        <v>220</v>
      </c>
      <c r="M397" s="12">
        <v>8.6666666669999994</v>
      </c>
      <c r="N397" s="12">
        <f>VLOOKUP(Todos!$A397,vlookup_table[#All],2,FALSE)</f>
        <v>0</v>
      </c>
      <c r="O397" s="12" t="str">
        <f>VLOOKUP(Todos!$A397,vlookup_table[#All],3,FALSE)</f>
        <v>CA</v>
      </c>
      <c r="P397" s="12">
        <f>VLOOKUP(Todos!$A397,vlookup_table[#All],4,FALSE)</f>
        <v>4801</v>
      </c>
      <c r="Q397" s="14" t="str">
        <f>VLOOKUP(Todos!$A397,vlookup_table[#All],5,FALSE)</f>
        <v>T2</v>
      </c>
      <c r="R397" s="14" t="str">
        <f>VLOOKUP(Todos!$A397,vlookup_table[#All],6,FALSE)</f>
        <v>F</v>
      </c>
      <c r="S397" s="14">
        <f>VLOOKUP(Todos!$A397,vlookup_table[#All],7,FALSE)</f>
        <v>20</v>
      </c>
      <c r="T397" s="14">
        <f>ROUND((9706-Todos!$P397)/100, 0)</f>
        <v>49</v>
      </c>
      <c r="U397" s="14" t="str" cm="1">
        <f t="array" ref="U397">_xlfn.IFS(
    ISNUMBER(SEARCH("C", Q397)), "Ciudad",
    ISNUMBER(SEARCH("T", Q397)), "Pueblo",
    ISNUMBER(SEARCH("R", Q397)), "Rural",
    ISNUMBER(SEARCH("S", Q397)), "Suburbano",
    ISNUMBER(SEARCH("U", Q397)), "Urbano"
)</f>
        <v>Pueblo</v>
      </c>
      <c r="V397" s="25" t="str" cm="1">
        <f t="array" ref="V397">_xlfn.LET(
    _xlpm.txt, _xlfn.TEXTJOIN("", TRUE, IF(ISNUMBER(--MID(Todos!$H397, _xlfn.SEQUENCE(LEN(Todos!$H397)), 1)), MID(Todos!$H397, _xlfn.SEQUENCE(LEN(Todos!$H397)), 1), "")),
    IF(ISNUMBER(--RIGHT(_xlpm.txt,1)), _xlpm.txt, LEFT(_xlpm.txt, LEN(_xlpm.txt)-1))
)</f>
        <v>9583</v>
      </c>
      <c r="W397" s="14" t="str">
        <f>UPPER(LEFT(Todos!$B397,2))</f>
        <v>CA</v>
      </c>
      <c r="X397" s="15" t="str" cm="1">
        <f t="array" ref="X397">+IF(Todos!$C397 = "",MODE.MATCH(Todos!$C$2:$C$4029),Todos!$C397)</f>
        <v>F</v>
      </c>
    </row>
    <row r="398" spans="1:24" x14ac:dyDescent="0.35">
      <c r="A398" s="6">
        <v>106963</v>
      </c>
      <c r="B398" s="7" t="s">
        <v>60</v>
      </c>
      <c r="C398" s="7" t="s">
        <v>14</v>
      </c>
      <c r="D398" s="7">
        <v>581</v>
      </c>
      <c r="E398" s="7">
        <v>315</v>
      </c>
      <c r="F398" s="7">
        <v>411</v>
      </c>
      <c r="G398" s="7">
        <v>0</v>
      </c>
      <c r="H398" s="7">
        <v>16473</v>
      </c>
      <c r="I398" s="7">
        <v>1</v>
      </c>
      <c r="J398" s="7">
        <v>57</v>
      </c>
      <c r="K398" s="7">
        <v>368</v>
      </c>
      <c r="L398" s="7">
        <v>378</v>
      </c>
      <c r="M398" s="7">
        <v>10.85714286</v>
      </c>
      <c r="N398" s="7">
        <f>VLOOKUP(Todos!$A398,vlookup_table[#All],2,FALSE)</f>
        <v>1</v>
      </c>
      <c r="O398" s="7" t="str">
        <f>VLOOKUP(Todos!$A398,vlookup_table[#All],3,FALSE)</f>
        <v>NE</v>
      </c>
      <c r="P398" s="7">
        <f>VLOOKUP(Todos!$A398,vlookup_table[#All],4,FALSE)</f>
        <v>6102</v>
      </c>
      <c r="Q398" s="9" t="str">
        <f>VLOOKUP(Todos!$A398,vlookup_table[#All],5,FALSE)</f>
        <v>S2</v>
      </c>
      <c r="R398" s="9" t="str">
        <f>VLOOKUP(Todos!$A398,vlookup_table[#All],6,FALSE)</f>
        <v>M</v>
      </c>
      <c r="S398" s="9">
        <f>VLOOKUP(Todos!$A398,vlookup_table[#All],7,FALSE)</f>
        <v>15</v>
      </c>
      <c r="T398" s="9">
        <f>ROUND((9706-Todos!$P398)/100, 0)</f>
        <v>36</v>
      </c>
      <c r="U398" s="9" t="str" cm="1">
        <f t="array" ref="U398">_xlfn.IFS(
    ISNUMBER(SEARCH("C", Q398)), "Ciudad",
    ISNUMBER(SEARCH("T", Q398)), "Pueblo",
    ISNUMBER(SEARCH("R", Q398)), "Rural",
    ISNUMBER(SEARCH("S", Q398)), "Suburbano",
    ISNUMBER(SEARCH("U", Q398)), "Urbano"
)</f>
        <v>Suburbano</v>
      </c>
      <c r="V398" s="24" t="str" cm="1">
        <f t="array" ref="V398">_xlfn.LET(
    _xlpm.txt, _xlfn.TEXTJOIN("", TRUE, IF(ISNUMBER(--MID(Todos!$H398, _xlfn.SEQUENCE(LEN(Todos!$H398)), 1)), MID(Todos!$H398, _xlfn.SEQUENCE(LEN(Todos!$H398)), 1), "")),
    IF(ISNUMBER(--RIGHT(_xlpm.txt,1)), _xlpm.txt, LEFT(_xlpm.txt, LEN(_xlpm.txt)-1))
)</f>
        <v>16473</v>
      </c>
      <c r="W398" s="9" t="str">
        <f>UPPER(LEFT(Todos!$B398,2))</f>
        <v>NE</v>
      </c>
      <c r="X398" s="10" t="str" cm="1">
        <f t="array" ref="X398">+IF(Todos!$C398 = "",MODE.MATCH(Todos!$C$2:$C$4029),Todos!$C398)</f>
        <v>M</v>
      </c>
    </row>
    <row r="399" spans="1:24" x14ac:dyDescent="0.35">
      <c r="A399" s="11">
        <v>145838</v>
      </c>
      <c r="B399" s="12" t="s">
        <v>62</v>
      </c>
      <c r="C399" s="12" t="s">
        <v>31</v>
      </c>
      <c r="D399" s="12">
        <v>2019</v>
      </c>
      <c r="E399" s="12">
        <v>406</v>
      </c>
      <c r="F399" s="12">
        <v>512</v>
      </c>
      <c r="G399" s="12">
        <v>52</v>
      </c>
      <c r="H399" s="12">
        <v>12623</v>
      </c>
      <c r="I399" s="12">
        <v>29</v>
      </c>
      <c r="J399" s="12">
        <v>39</v>
      </c>
      <c r="K399" s="12">
        <v>423</v>
      </c>
      <c r="L399" s="12">
        <v>478</v>
      </c>
      <c r="M399" s="12">
        <v>20</v>
      </c>
      <c r="N399" s="12">
        <f>VLOOKUP(Todos!$A399,vlookup_table[#All],2,FALSE)</f>
        <v>0</v>
      </c>
      <c r="O399" s="12" t="str">
        <f>VLOOKUP(Todos!$A399,vlookup_table[#All],3,FALSE)</f>
        <v>CA</v>
      </c>
      <c r="P399" s="12">
        <f>VLOOKUP(Todos!$A399,vlookup_table[#All],4,FALSE)</f>
        <v>0</v>
      </c>
      <c r="Q399" s="14" t="str">
        <f>VLOOKUP(Todos!$A399,vlookup_table[#All],5,FALSE)</f>
        <v>S1</v>
      </c>
      <c r="R399" s="14" t="str">
        <f>VLOOKUP(Todos!$A399,vlookup_table[#All],6,FALSE)</f>
        <v>U</v>
      </c>
      <c r="S399" s="14">
        <f>VLOOKUP(Todos!$A399,vlookup_table[#All],7,FALSE)</f>
        <v>8</v>
      </c>
      <c r="T399" s="14">
        <f>ROUND((9706-Todos!$P399)/100, 0)</f>
        <v>97</v>
      </c>
      <c r="U399" s="14" t="str" cm="1">
        <f t="array" ref="U399">_xlfn.IFS(
    ISNUMBER(SEARCH("C", Q399)), "Ciudad",
    ISNUMBER(SEARCH("T", Q399)), "Pueblo",
    ISNUMBER(SEARCH("R", Q399)), "Rural",
    ISNUMBER(SEARCH("S", Q399)), "Suburbano",
    ISNUMBER(SEARCH("U", Q399)), "Urbano"
)</f>
        <v>Suburbano</v>
      </c>
      <c r="V399" s="25" t="str" cm="1">
        <f t="array" ref="V399">_xlfn.LET(
    _xlpm.txt, _xlfn.TEXTJOIN("", TRUE, IF(ISNUMBER(--MID(Todos!$H399, _xlfn.SEQUENCE(LEN(Todos!$H399)), 1)), MID(Todos!$H399, _xlfn.SEQUENCE(LEN(Todos!$H399)), 1), "")),
    IF(ISNUMBER(--RIGHT(_xlpm.txt,1)), _xlpm.txt, LEFT(_xlpm.txt, LEN(_xlpm.txt)-1))
)</f>
        <v>12623</v>
      </c>
      <c r="W399" s="14" t="str">
        <f>UPPER(LEFT(Todos!$B399,2))</f>
        <v>CA</v>
      </c>
      <c r="X399" s="15" t="str" cm="1">
        <f t="array" ref="X399">+IF(Todos!$C399 = "",MODE.MATCH(Todos!$C$2:$C$4029),Todos!$C399)</f>
        <v>U</v>
      </c>
    </row>
    <row r="400" spans="1:24" x14ac:dyDescent="0.35">
      <c r="A400" s="6">
        <v>150624</v>
      </c>
      <c r="B400" s="7" t="s">
        <v>62</v>
      </c>
      <c r="C400" s="7" t="s">
        <v>14</v>
      </c>
      <c r="D400" s="7">
        <v>1247</v>
      </c>
      <c r="E400" s="7">
        <v>321</v>
      </c>
      <c r="F400" s="7">
        <v>385</v>
      </c>
      <c r="G400" s="7">
        <v>8</v>
      </c>
      <c r="H400" s="7">
        <v>10994</v>
      </c>
      <c r="I400" s="7">
        <v>22</v>
      </c>
      <c r="J400" s="7">
        <v>48</v>
      </c>
      <c r="K400" s="7">
        <v>358</v>
      </c>
      <c r="L400" s="7">
        <v>357</v>
      </c>
      <c r="M400" s="7">
        <v>7.3764583330000004</v>
      </c>
      <c r="N400" s="7">
        <f>VLOOKUP(Todos!$A400,vlookup_table[#All],2,FALSE)</f>
        <v>1</v>
      </c>
      <c r="O400" s="7" t="str">
        <f>VLOOKUP(Todos!$A400,vlookup_table[#All],3,FALSE)</f>
        <v>CA</v>
      </c>
      <c r="P400" s="7">
        <f>VLOOKUP(Todos!$A400,vlookup_table[#All],4,FALSE)</f>
        <v>0</v>
      </c>
      <c r="Q400" s="9" t="str">
        <f>VLOOKUP(Todos!$A400,vlookup_table[#All],5,FALSE)</f>
        <v>S2</v>
      </c>
      <c r="R400" s="9" t="str">
        <f>VLOOKUP(Todos!$A400,vlookup_table[#All],6,FALSE)</f>
        <v>M</v>
      </c>
      <c r="S400" s="9">
        <f>VLOOKUP(Todos!$A400,vlookup_table[#All],7,FALSE)</f>
        <v>8</v>
      </c>
      <c r="T400" s="9">
        <f>ROUND((9706-Todos!$P400)/100, 0)</f>
        <v>97</v>
      </c>
      <c r="U400" s="9" t="str" cm="1">
        <f t="array" ref="U400">_xlfn.IFS(
    ISNUMBER(SEARCH("C", Q400)), "Ciudad",
    ISNUMBER(SEARCH("T", Q400)), "Pueblo",
    ISNUMBER(SEARCH("R", Q400)), "Rural",
    ISNUMBER(SEARCH("S", Q400)), "Suburbano",
    ISNUMBER(SEARCH("U", Q400)), "Urbano"
)</f>
        <v>Suburbano</v>
      </c>
      <c r="V400" s="24" t="str" cm="1">
        <f t="array" ref="V400">_xlfn.LET(
    _xlpm.txt, _xlfn.TEXTJOIN("", TRUE, IF(ISNUMBER(--MID(Todos!$H400, _xlfn.SEQUENCE(LEN(Todos!$H400)), 1)), MID(Todos!$H400, _xlfn.SEQUENCE(LEN(Todos!$H400)), 1), "")),
    IF(ISNUMBER(--RIGHT(_xlpm.txt,1)), _xlpm.txt, LEFT(_xlpm.txt, LEN(_xlpm.txt)-1))
)</f>
        <v>10994</v>
      </c>
      <c r="W400" s="9" t="str">
        <f>UPPER(LEFT(Todos!$B400,2))</f>
        <v>CA</v>
      </c>
      <c r="X400" s="10" t="str" cm="1">
        <f t="array" ref="X400">+IF(Todos!$C400 = "",MODE.MATCH(Todos!$C$2:$C$4029),Todos!$C400)</f>
        <v>M</v>
      </c>
    </row>
    <row r="401" spans="1:24" x14ac:dyDescent="0.35">
      <c r="A401" s="11">
        <v>182144</v>
      </c>
      <c r="B401" s="12" t="s">
        <v>13</v>
      </c>
      <c r="C401" s="12" t="s">
        <v>17</v>
      </c>
      <c r="D401" s="12">
        <v>559</v>
      </c>
      <c r="E401" s="12">
        <v>229</v>
      </c>
      <c r="F401" s="12">
        <v>278</v>
      </c>
      <c r="G401" s="12">
        <v>0</v>
      </c>
      <c r="H401" s="12">
        <v>8359</v>
      </c>
      <c r="I401" s="12">
        <v>1</v>
      </c>
      <c r="J401" s="12">
        <v>44</v>
      </c>
      <c r="K401" s="12">
        <v>277</v>
      </c>
      <c r="L401" s="12">
        <v>244</v>
      </c>
      <c r="M401" s="12">
        <v>7.1363636359999996</v>
      </c>
      <c r="N401" s="12">
        <f>VLOOKUP(Todos!$A401,vlookup_table[#All],2,FALSE)</f>
        <v>0</v>
      </c>
      <c r="O401" s="12" t="str">
        <f>VLOOKUP(Todos!$A401,vlookup_table[#All],3,FALSE)</f>
        <v>FL</v>
      </c>
      <c r="P401" s="12">
        <f>VLOOKUP(Todos!$A401,vlookup_table[#All],4,FALSE)</f>
        <v>5208</v>
      </c>
      <c r="Q401" s="14" t="str">
        <f>VLOOKUP(Todos!$A401,vlookup_table[#All],5,FALSE)</f>
        <v>S2</v>
      </c>
      <c r="R401" s="14" t="str">
        <f>VLOOKUP(Todos!$A401,vlookup_table[#All],6,FALSE)</f>
        <v>F</v>
      </c>
      <c r="S401" s="14">
        <f>VLOOKUP(Todos!$A401,vlookup_table[#All],7,FALSE)</f>
        <v>7</v>
      </c>
      <c r="T401" s="14">
        <f>ROUND((9706-Todos!$P401)/100, 0)</f>
        <v>45</v>
      </c>
      <c r="U401" s="14" t="str" cm="1">
        <f t="array" ref="U401">_xlfn.IFS(
    ISNUMBER(SEARCH("C", Q401)), "Ciudad",
    ISNUMBER(SEARCH("T", Q401)), "Pueblo",
    ISNUMBER(SEARCH("R", Q401)), "Rural",
    ISNUMBER(SEARCH("S", Q401)), "Suburbano",
    ISNUMBER(SEARCH("U", Q401)), "Urbano"
)</f>
        <v>Suburbano</v>
      </c>
      <c r="V401" s="25" t="str" cm="1">
        <f t="array" ref="V401">_xlfn.LET(
    _xlpm.txt, _xlfn.TEXTJOIN("", TRUE, IF(ISNUMBER(--MID(Todos!$H401, _xlfn.SEQUENCE(LEN(Todos!$H401)), 1)), MID(Todos!$H401, _xlfn.SEQUENCE(LEN(Todos!$H401)), 1), "")),
    IF(ISNUMBER(--RIGHT(_xlpm.txt,1)), _xlpm.txt, LEFT(_xlpm.txt, LEN(_xlpm.txt)-1))
)</f>
        <v>8359</v>
      </c>
      <c r="W401" s="14" t="str">
        <f>UPPER(LEFT(Todos!$B401,2))</f>
        <v>FL</v>
      </c>
      <c r="X401" s="15" t="str" cm="1">
        <f t="array" ref="X401">+IF(Todos!$C401 = "",MODE.MATCH(Todos!$C$2:$C$4029),Todos!$C401)</f>
        <v>F</v>
      </c>
    </row>
    <row r="402" spans="1:24" x14ac:dyDescent="0.35">
      <c r="A402" s="6">
        <v>135449</v>
      </c>
      <c r="B402" s="7" t="s">
        <v>56</v>
      </c>
      <c r="C402" s="7" t="s">
        <v>14</v>
      </c>
      <c r="D402" s="7">
        <v>687</v>
      </c>
      <c r="E402" s="7">
        <v>369</v>
      </c>
      <c r="F402" s="7">
        <v>403</v>
      </c>
      <c r="G402" s="7">
        <v>0</v>
      </c>
      <c r="H402" s="7">
        <v>9781</v>
      </c>
      <c r="I402" s="7">
        <v>6</v>
      </c>
      <c r="J402" s="7">
        <v>37</v>
      </c>
      <c r="K402" s="7">
        <v>375</v>
      </c>
      <c r="L402" s="7">
        <v>390</v>
      </c>
      <c r="M402" s="7">
        <v>7.1818181819999998</v>
      </c>
      <c r="N402" s="7">
        <f>VLOOKUP(Todos!$A402,vlookup_table[#All],2,FALSE)</f>
        <v>1</v>
      </c>
      <c r="O402" s="7" t="str">
        <f>VLOOKUP(Todos!$A402,vlookup_table[#All],3,FALSE)</f>
        <v>AZ</v>
      </c>
      <c r="P402" s="7">
        <f>VLOOKUP(Todos!$A402,vlookup_table[#All],4,FALSE)</f>
        <v>4801</v>
      </c>
      <c r="Q402" s="9" t="str">
        <f>VLOOKUP(Todos!$A402,vlookup_table[#All],5,FALSE)</f>
        <v>S2</v>
      </c>
      <c r="R402" s="9" t="str">
        <f>VLOOKUP(Todos!$A402,vlookup_table[#All],6,FALSE)</f>
        <v>M</v>
      </c>
      <c r="S402" s="9">
        <f>VLOOKUP(Todos!$A402,vlookup_table[#All],7,FALSE)</f>
        <v>10</v>
      </c>
      <c r="T402" s="9">
        <f>ROUND((9706-Todos!$P402)/100, 0)</f>
        <v>49</v>
      </c>
      <c r="U402" s="9" t="str" cm="1">
        <f t="array" ref="U402">_xlfn.IFS(
    ISNUMBER(SEARCH("C", Q402)), "Ciudad",
    ISNUMBER(SEARCH("T", Q402)), "Pueblo",
    ISNUMBER(SEARCH("R", Q402)), "Rural",
    ISNUMBER(SEARCH("S", Q402)), "Suburbano",
    ISNUMBER(SEARCH("U", Q402)), "Urbano"
)</f>
        <v>Suburbano</v>
      </c>
      <c r="V402" s="24" t="str" cm="1">
        <f t="array" ref="V402">_xlfn.LET(
    _xlpm.txt, _xlfn.TEXTJOIN("", TRUE, IF(ISNUMBER(--MID(Todos!$H402, _xlfn.SEQUENCE(LEN(Todos!$H402)), 1)), MID(Todos!$H402, _xlfn.SEQUENCE(LEN(Todos!$H402)), 1), "")),
    IF(ISNUMBER(--RIGHT(_xlpm.txt,1)), _xlpm.txt, LEFT(_xlpm.txt, LEN(_xlpm.txt)-1))
)</f>
        <v>9781</v>
      </c>
      <c r="W402" s="9" t="str">
        <f>UPPER(LEFT(Todos!$B402,2))</f>
        <v>AZ</v>
      </c>
      <c r="X402" s="10" t="str" cm="1">
        <f t="array" ref="X402">+IF(Todos!$C402 = "",MODE.MATCH(Todos!$C$2:$C$4029),Todos!$C402)</f>
        <v>M</v>
      </c>
    </row>
    <row r="403" spans="1:24" x14ac:dyDescent="0.35">
      <c r="A403" s="11">
        <v>49743</v>
      </c>
      <c r="B403" s="12" t="s">
        <v>44</v>
      </c>
      <c r="C403" s="12" t="s">
        <v>27</v>
      </c>
      <c r="D403" s="12">
        <v>582</v>
      </c>
      <c r="E403" s="12">
        <v>217</v>
      </c>
      <c r="F403" s="12">
        <v>375</v>
      </c>
      <c r="G403" s="12">
        <v>2</v>
      </c>
      <c r="H403" s="12">
        <v>12588</v>
      </c>
      <c r="I403" s="12">
        <v>1</v>
      </c>
      <c r="J403" s="12">
        <v>59</v>
      </c>
      <c r="K403" s="12">
        <v>363</v>
      </c>
      <c r="L403" s="12">
        <v>275</v>
      </c>
      <c r="M403" s="12">
        <v>16</v>
      </c>
      <c r="N403" s="12">
        <f>VLOOKUP(Todos!$A403,vlookup_table[#All],2,FALSE)</f>
        <v>1</v>
      </c>
      <c r="O403" s="12" t="str">
        <f>VLOOKUP(Todos!$A403,vlookup_table[#All],3,FALSE)</f>
        <v>AL</v>
      </c>
      <c r="P403" s="12">
        <f>VLOOKUP(Todos!$A403,vlookup_table[#All],4,FALSE)</f>
        <v>1901</v>
      </c>
      <c r="Q403" s="14" t="str">
        <f>VLOOKUP(Todos!$A403,vlookup_table[#All],5,FALSE)</f>
        <v>T2</v>
      </c>
      <c r="R403" s="14" t="str">
        <f>VLOOKUP(Todos!$A403,vlookup_table[#All],6,FALSE)</f>
        <v>M</v>
      </c>
      <c r="S403" s="14">
        <f>VLOOKUP(Todos!$A403,vlookup_table[#All],7,FALSE)</f>
        <v>22</v>
      </c>
      <c r="T403" s="14">
        <f>ROUND((9706-Todos!$P403)/100, 0)</f>
        <v>78</v>
      </c>
      <c r="U403" s="14" t="str" cm="1">
        <f t="array" ref="U403">_xlfn.IFS(
    ISNUMBER(SEARCH("C", Q403)), "Ciudad",
    ISNUMBER(SEARCH("T", Q403)), "Pueblo",
    ISNUMBER(SEARCH("R", Q403)), "Rural",
    ISNUMBER(SEARCH("S", Q403)), "Suburbano",
    ISNUMBER(SEARCH("U", Q403)), "Urbano"
)</f>
        <v>Pueblo</v>
      </c>
      <c r="V403" s="25" t="str" cm="1">
        <f t="array" ref="V403">_xlfn.LET(
    _xlpm.txt, _xlfn.TEXTJOIN("", TRUE, IF(ISNUMBER(--MID(Todos!$H403, _xlfn.SEQUENCE(LEN(Todos!$H403)), 1)), MID(Todos!$H403, _xlfn.SEQUENCE(LEN(Todos!$H403)), 1), "")),
    IF(ISNUMBER(--RIGHT(_xlpm.txt,1)), _xlpm.txt, LEFT(_xlpm.txt, LEN(_xlpm.txt)-1))
)</f>
        <v>12588</v>
      </c>
      <c r="W403" s="14" t="str">
        <f>UPPER(LEFT(Todos!$B403,2))</f>
        <v>AL</v>
      </c>
      <c r="X403" s="15" t="str" cm="1">
        <f t="array" ref="X403">+IF(Todos!$C403 = "",MODE.MATCH(Todos!$C$2:$C$4029),Todos!$C403)</f>
        <v>Male</v>
      </c>
    </row>
    <row r="404" spans="1:24" x14ac:dyDescent="0.35">
      <c r="A404" s="6">
        <v>65500</v>
      </c>
      <c r="B404" s="7" t="s">
        <v>30</v>
      </c>
      <c r="C404" s="7" t="s">
        <v>14</v>
      </c>
      <c r="D404" s="7">
        <v>690</v>
      </c>
      <c r="E404" s="7">
        <v>419</v>
      </c>
      <c r="F404" s="7">
        <v>490</v>
      </c>
      <c r="G404" s="7">
        <v>0</v>
      </c>
      <c r="H404" s="7">
        <v>15715</v>
      </c>
      <c r="I404" s="7">
        <v>1</v>
      </c>
      <c r="J404" s="7">
        <v>19</v>
      </c>
      <c r="K404" s="7">
        <v>451</v>
      </c>
      <c r="L404" s="7">
        <v>468</v>
      </c>
      <c r="M404" s="7">
        <v>12.33333333</v>
      </c>
      <c r="N404" s="7">
        <f>VLOOKUP(Todos!$A404,vlookup_table[#All],2,FALSE)</f>
        <v>1</v>
      </c>
      <c r="O404" s="7" t="str">
        <f>VLOOKUP(Todos!$A404,vlookup_table[#All],3,FALSE)</f>
        <v>MI</v>
      </c>
      <c r="P404" s="7">
        <f>VLOOKUP(Todos!$A404,vlookup_table[#All],4,FALSE)</f>
        <v>7001</v>
      </c>
      <c r="Q404" s="9" t="str">
        <f>VLOOKUP(Todos!$A404,vlookup_table[#All],5,FALSE)</f>
        <v>S1</v>
      </c>
      <c r="R404" s="9" t="str">
        <f>VLOOKUP(Todos!$A404,vlookup_table[#All],6,FALSE)</f>
        <v>M</v>
      </c>
      <c r="S404" s="9">
        <f>VLOOKUP(Todos!$A404,vlookup_table[#All],7,FALSE)</f>
        <v>15</v>
      </c>
      <c r="T404" s="9">
        <f>ROUND((9706-Todos!$P404)/100, 0)</f>
        <v>27</v>
      </c>
      <c r="U404" s="9" t="str" cm="1">
        <f t="array" ref="U404">_xlfn.IFS(
    ISNUMBER(SEARCH("C", Q404)), "Ciudad",
    ISNUMBER(SEARCH("T", Q404)), "Pueblo",
    ISNUMBER(SEARCH("R", Q404)), "Rural",
    ISNUMBER(SEARCH("S", Q404)), "Suburbano",
    ISNUMBER(SEARCH("U", Q404)), "Urbano"
)</f>
        <v>Suburbano</v>
      </c>
      <c r="V404" s="24" t="str" cm="1">
        <f t="array" ref="V404">_xlfn.LET(
    _xlpm.txt, _xlfn.TEXTJOIN("", TRUE, IF(ISNUMBER(--MID(Todos!$H404, _xlfn.SEQUENCE(LEN(Todos!$H404)), 1)), MID(Todos!$H404, _xlfn.SEQUENCE(LEN(Todos!$H404)), 1), "")),
    IF(ISNUMBER(--RIGHT(_xlpm.txt,1)), _xlpm.txt, LEFT(_xlpm.txt, LEN(_xlpm.txt)-1))
)</f>
        <v>15715</v>
      </c>
      <c r="W404" s="9" t="str">
        <f>UPPER(LEFT(Todos!$B404,2))</f>
        <v>MI</v>
      </c>
      <c r="X404" s="10" t="str" cm="1">
        <f t="array" ref="X404">+IF(Todos!$C404 = "",MODE.MATCH(Todos!$C$2:$C$4029),Todos!$C404)</f>
        <v>M</v>
      </c>
    </row>
    <row r="405" spans="1:24" x14ac:dyDescent="0.35">
      <c r="A405" s="11">
        <v>172420</v>
      </c>
      <c r="B405" s="12" t="s">
        <v>62</v>
      </c>
      <c r="C405" s="12" t="s">
        <v>17</v>
      </c>
      <c r="D405" s="12">
        <v>988</v>
      </c>
      <c r="E405" s="12">
        <v>169</v>
      </c>
      <c r="F405" s="12">
        <v>344</v>
      </c>
      <c r="G405" s="12">
        <v>9</v>
      </c>
      <c r="H405" s="12">
        <v>9190</v>
      </c>
      <c r="I405" s="12">
        <v>5</v>
      </c>
      <c r="J405" s="12">
        <v>67</v>
      </c>
      <c r="K405" s="12">
        <v>246</v>
      </c>
      <c r="L405" s="12">
        <v>247</v>
      </c>
      <c r="M405" s="12">
        <v>6.25</v>
      </c>
      <c r="N405" s="12">
        <f>VLOOKUP(Todos!$A405,vlookup_table[#All],2,FALSE)</f>
        <v>0</v>
      </c>
      <c r="O405" s="12" t="str">
        <f>VLOOKUP(Todos!$A405,vlookup_table[#All],3,FALSE)</f>
        <v>CA</v>
      </c>
      <c r="P405" s="12">
        <f>VLOOKUP(Todos!$A405,vlookup_table[#All],4,FALSE)</f>
        <v>6601</v>
      </c>
      <c r="Q405" s="14" t="str">
        <f>VLOOKUP(Todos!$A405,vlookup_table[#All],5,FALSE)</f>
        <v>C2</v>
      </c>
      <c r="R405" s="14" t="str">
        <f>VLOOKUP(Todos!$A405,vlookup_table[#All],6,FALSE)</f>
        <v>F</v>
      </c>
      <c r="S405" s="14">
        <f>VLOOKUP(Todos!$A405,vlookup_table[#All],7,FALSE)</f>
        <v>6</v>
      </c>
      <c r="T405" s="14">
        <f>ROUND((9706-Todos!$P405)/100, 0)</f>
        <v>31</v>
      </c>
      <c r="U405" s="14" t="str" cm="1">
        <f t="array" ref="U405">_xlfn.IFS(
    ISNUMBER(SEARCH("C", Q405)), "Ciudad",
    ISNUMBER(SEARCH("T", Q405)), "Pueblo",
    ISNUMBER(SEARCH("R", Q405)), "Rural",
    ISNUMBER(SEARCH("S", Q405)), "Suburbano",
    ISNUMBER(SEARCH("U", Q405)), "Urbano"
)</f>
        <v>Ciudad</v>
      </c>
      <c r="V405" s="25" t="str" cm="1">
        <f t="array" ref="V405">_xlfn.LET(
    _xlpm.txt, _xlfn.TEXTJOIN("", TRUE, IF(ISNUMBER(--MID(Todos!$H405, _xlfn.SEQUENCE(LEN(Todos!$H405)), 1)), MID(Todos!$H405, _xlfn.SEQUENCE(LEN(Todos!$H405)), 1), "")),
    IF(ISNUMBER(--RIGHT(_xlpm.txt,1)), _xlpm.txt, LEFT(_xlpm.txt, LEN(_xlpm.txt)-1))
)</f>
        <v>9190</v>
      </c>
      <c r="W405" s="14" t="str">
        <f>UPPER(LEFT(Todos!$B405,2))</f>
        <v>CA</v>
      </c>
      <c r="X405" s="15" t="str" cm="1">
        <f t="array" ref="X405">+IF(Todos!$C405 = "",MODE.MATCH(Todos!$C$2:$C$4029),Todos!$C405)</f>
        <v>F</v>
      </c>
    </row>
    <row r="406" spans="1:24" x14ac:dyDescent="0.35">
      <c r="A406" s="6">
        <v>7494</v>
      </c>
      <c r="B406" s="7" t="s">
        <v>62</v>
      </c>
      <c r="C406" s="7" t="s">
        <v>17</v>
      </c>
      <c r="D406" s="7">
        <v>1500</v>
      </c>
      <c r="E406" s="7">
        <v>282</v>
      </c>
      <c r="F406" s="7">
        <v>382</v>
      </c>
      <c r="G406" s="7">
        <v>4</v>
      </c>
      <c r="H406" s="7">
        <v>13859</v>
      </c>
      <c r="I406" s="7">
        <v>10</v>
      </c>
      <c r="J406" s="7">
        <v>42</v>
      </c>
      <c r="K406" s="7">
        <v>353</v>
      </c>
      <c r="L406" s="7">
        <v>332</v>
      </c>
      <c r="M406" s="7">
        <v>5.24</v>
      </c>
      <c r="N406" s="7">
        <f>VLOOKUP(Todos!$A406,vlookup_table[#All],2,FALSE)</f>
        <v>0</v>
      </c>
      <c r="O406" s="7" t="str">
        <f>VLOOKUP(Todos!$A406,vlookup_table[#All],3,FALSE)</f>
        <v>CA</v>
      </c>
      <c r="P406" s="7">
        <f>VLOOKUP(Todos!$A406,vlookup_table[#All],4,FALSE)</f>
        <v>2301</v>
      </c>
      <c r="Q406" s="9" t="str">
        <f>VLOOKUP(Todos!$A406,vlookup_table[#All],5,FALSE)</f>
        <v>C2</v>
      </c>
      <c r="R406" s="9" t="str">
        <f>VLOOKUP(Todos!$A406,vlookup_table[#All],6,FALSE)</f>
        <v>F</v>
      </c>
      <c r="S406" s="9">
        <f>VLOOKUP(Todos!$A406,vlookup_table[#All],7,FALSE)</f>
        <v>6</v>
      </c>
      <c r="T406" s="9">
        <f>ROUND((9706-Todos!$P406)/100, 0)</f>
        <v>74</v>
      </c>
      <c r="U406" s="9" t="str" cm="1">
        <f t="array" ref="U406">_xlfn.IFS(
    ISNUMBER(SEARCH("C", Q406)), "Ciudad",
    ISNUMBER(SEARCH("T", Q406)), "Pueblo",
    ISNUMBER(SEARCH("R", Q406)), "Rural",
    ISNUMBER(SEARCH("S", Q406)), "Suburbano",
    ISNUMBER(SEARCH("U", Q406)), "Urbano"
)</f>
        <v>Ciudad</v>
      </c>
      <c r="V406" s="24" t="str" cm="1">
        <f t="array" ref="V406">_xlfn.LET(
    _xlpm.txt, _xlfn.TEXTJOIN("", TRUE, IF(ISNUMBER(--MID(Todos!$H406, _xlfn.SEQUENCE(LEN(Todos!$H406)), 1)), MID(Todos!$H406, _xlfn.SEQUENCE(LEN(Todos!$H406)), 1), "")),
    IF(ISNUMBER(--RIGHT(_xlpm.txt,1)), _xlpm.txt, LEFT(_xlpm.txt, LEN(_xlpm.txt)-1))
)</f>
        <v>13859</v>
      </c>
      <c r="W406" s="9" t="str">
        <f>UPPER(LEFT(Todos!$B406,2))</f>
        <v>CA</v>
      </c>
      <c r="X406" s="10" t="str" cm="1">
        <f t="array" ref="X406">+IF(Todos!$C406 = "",MODE.MATCH(Todos!$C$2:$C$4029),Todos!$C406)</f>
        <v>F</v>
      </c>
    </row>
    <row r="407" spans="1:24" x14ac:dyDescent="0.35">
      <c r="A407" s="11">
        <v>149498</v>
      </c>
      <c r="B407" s="12" t="s">
        <v>62</v>
      </c>
      <c r="C407" s="12" t="s">
        <v>45</v>
      </c>
      <c r="D407" s="12">
        <v>5742</v>
      </c>
      <c r="E407" s="12">
        <v>1289</v>
      </c>
      <c r="F407" s="12">
        <v>1119</v>
      </c>
      <c r="G407" s="12">
        <v>99</v>
      </c>
      <c r="H407" s="12">
        <v>64190</v>
      </c>
      <c r="I407" s="12">
        <v>27</v>
      </c>
      <c r="J407" s="12">
        <v>35</v>
      </c>
      <c r="K407" s="12">
        <v>1369</v>
      </c>
      <c r="L407" s="12">
        <v>1085</v>
      </c>
      <c r="M407" s="12">
        <v>21.666666670000001</v>
      </c>
      <c r="N407" s="12">
        <f>VLOOKUP(Todos!$A407,vlookup_table[#All],2,FALSE)</f>
        <v>4002</v>
      </c>
      <c r="O407" s="12" t="str">
        <f>VLOOKUP(Todos!$A407,vlookup_table[#All],3,FALSE)</f>
        <v>CA</v>
      </c>
      <c r="P407" s="12">
        <f>VLOOKUP(Todos!$A407,vlookup_table[#All],4,FALSE)</f>
        <v>3803</v>
      </c>
      <c r="Q407" s="14" t="str">
        <f>VLOOKUP(Todos!$A407,vlookup_table[#All],5,FALSE)</f>
        <v>S1</v>
      </c>
      <c r="R407" s="14" t="str">
        <f>VLOOKUP(Todos!$A407,vlookup_table[#All],6,FALSE)</f>
        <v>J</v>
      </c>
      <c r="S407" s="14">
        <f>VLOOKUP(Todos!$A407,vlookup_table[#All],7,FALSE)</f>
        <v>20</v>
      </c>
      <c r="T407" s="14">
        <f>ROUND((9706-Todos!$P407)/100, 0)</f>
        <v>59</v>
      </c>
      <c r="U407" s="14" t="str" cm="1">
        <f t="array" ref="U407">_xlfn.IFS(
    ISNUMBER(SEARCH("C", Q407)), "Ciudad",
    ISNUMBER(SEARCH("T", Q407)), "Pueblo",
    ISNUMBER(SEARCH("R", Q407)), "Rural",
    ISNUMBER(SEARCH("S", Q407)), "Suburbano",
    ISNUMBER(SEARCH("U", Q407)), "Urbano"
)</f>
        <v>Suburbano</v>
      </c>
      <c r="V407" s="25" t="str" cm="1">
        <f t="array" ref="V407">_xlfn.LET(
    _xlpm.txt, _xlfn.TEXTJOIN("", TRUE, IF(ISNUMBER(--MID(Todos!$H407, _xlfn.SEQUENCE(LEN(Todos!$H407)), 1)), MID(Todos!$H407, _xlfn.SEQUENCE(LEN(Todos!$H407)), 1), "")),
    IF(ISNUMBER(--RIGHT(_xlpm.txt,1)), _xlpm.txt, LEFT(_xlpm.txt, LEN(_xlpm.txt)-1))
)</f>
        <v>64190</v>
      </c>
      <c r="W407" s="14" t="str">
        <f>UPPER(LEFT(Todos!$B407,2))</f>
        <v>CA</v>
      </c>
      <c r="X407" s="15" t="str" cm="1">
        <f t="array" ref="X407">+IF(Todos!$C407 = "",MODE.MATCH(Todos!$C$2:$C$4029),Todos!$C407)</f>
        <v>J</v>
      </c>
    </row>
    <row r="408" spans="1:24" x14ac:dyDescent="0.35">
      <c r="A408" s="6">
        <v>169780</v>
      </c>
      <c r="B408" s="7" t="s">
        <v>62</v>
      </c>
      <c r="C408" s="7"/>
      <c r="D408" s="7">
        <v>1650</v>
      </c>
      <c r="E408" s="7">
        <v>219</v>
      </c>
      <c r="F408" s="7">
        <v>319</v>
      </c>
      <c r="G408" s="7">
        <v>18</v>
      </c>
      <c r="H408" s="7">
        <v>12994</v>
      </c>
      <c r="I408" s="7">
        <v>18</v>
      </c>
      <c r="J408" s="7">
        <v>56</v>
      </c>
      <c r="K408" s="7">
        <v>225</v>
      </c>
      <c r="L408" s="7">
        <v>304</v>
      </c>
      <c r="M408" s="7">
        <v>12.5</v>
      </c>
      <c r="N408" s="7">
        <f>VLOOKUP(Todos!$A408,vlookup_table[#All],2,FALSE)</f>
        <v>0</v>
      </c>
      <c r="O408" s="7" t="str">
        <f>VLOOKUP(Todos!$A408,vlookup_table[#All],3,FALSE)</f>
        <v>CA</v>
      </c>
      <c r="P408" s="7">
        <f>VLOOKUP(Todos!$A408,vlookup_table[#All],4,FALSE)</f>
        <v>0</v>
      </c>
      <c r="Q408" s="9" t="str">
        <f>VLOOKUP(Todos!$A408,vlookup_table[#All],5,FALSE)</f>
        <v>C2</v>
      </c>
      <c r="R408" s="9" t="str">
        <f>VLOOKUP(Todos!$A408,vlookup_table[#All],6,FALSE)</f>
        <v/>
      </c>
      <c r="S408" s="9">
        <f>VLOOKUP(Todos!$A408,vlookup_table[#All],7,FALSE)</f>
        <v>10</v>
      </c>
      <c r="T408" s="9">
        <f>ROUND((9706-Todos!$P408)/100, 0)</f>
        <v>97</v>
      </c>
      <c r="U408" s="9" t="str" cm="1">
        <f t="array" ref="U408">_xlfn.IFS(
    ISNUMBER(SEARCH("C", Q408)), "Ciudad",
    ISNUMBER(SEARCH("T", Q408)), "Pueblo",
    ISNUMBER(SEARCH("R", Q408)), "Rural",
    ISNUMBER(SEARCH("S", Q408)), "Suburbano",
    ISNUMBER(SEARCH("U", Q408)), "Urbano"
)</f>
        <v>Ciudad</v>
      </c>
      <c r="V408" s="24" t="str" cm="1">
        <f t="array" ref="V408">_xlfn.LET(
    _xlpm.txt, _xlfn.TEXTJOIN("", TRUE, IF(ISNUMBER(--MID(Todos!$H408, _xlfn.SEQUENCE(LEN(Todos!$H408)), 1)), MID(Todos!$H408, _xlfn.SEQUENCE(LEN(Todos!$H408)), 1), "")),
    IF(ISNUMBER(--RIGHT(_xlpm.txt,1)), _xlpm.txt, LEFT(_xlpm.txt, LEN(_xlpm.txt)-1))
)</f>
        <v>12994</v>
      </c>
      <c r="W408" s="9" t="str">
        <f>UPPER(LEFT(Todos!$B408,2))</f>
        <v>CA</v>
      </c>
      <c r="X408" s="10" t="e" cm="1">
        <f t="array" aca="1" ref="X408" ca="1">+IF(Todos!$C408 = "",MODE.MATCH(Todos!$C$2:$C$4029),Todos!$C408)</f>
        <v>#NAME?</v>
      </c>
    </row>
    <row r="409" spans="1:24" x14ac:dyDescent="0.35">
      <c r="A409" s="11">
        <v>70944</v>
      </c>
      <c r="B409" s="12" t="s">
        <v>30</v>
      </c>
      <c r="C409" s="12" t="s">
        <v>17</v>
      </c>
      <c r="D409" s="12">
        <v>357</v>
      </c>
      <c r="E409" s="12">
        <v>205</v>
      </c>
      <c r="F409" s="12">
        <v>303</v>
      </c>
      <c r="G409" s="12">
        <v>0</v>
      </c>
      <c r="H409" s="12">
        <v>9192</v>
      </c>
      <c r="I409" s="12">
        <v>3</v>
      </c>
      <c r="J409" s="12">
        <v>81</v>
      </c>
      <c r="K409" s="12">
        <v>268</v>
      </c>
      <c r="L409" s="12">
        <v>260</v>
      </c>
      <c r="M409" s="12">
        <v>20</v>
      </c>
      <c r="N409" s="12">
        <f>VLOOKUP(Todos!$A409,vlookup_table[#All],2,FALSE)</f>
        <v>0</v>
      </c>
      <c r="O409" s="12" t="str">
        <f>VLOOKUP(Todos!$A409,vlookup_table[#All],3,FALSE)</f>
        <v>MI</v>
      </c>
      <c r="P409" s="12">
        <f>VLOOKUP(Todos!$A409,vlookup_table[#All],4,FALSE)</f>
        <v>7501</v>
      </c>
      <c r="Q409" s="14" t="str">
        <f>VLOOKUP(Todos!$A409,vlookup_table[#All],5,FALSE)</f>
        <v>T2</v>
      </c>
      <c r="R409" s="14" t="str">
        <f>VLOOKUP(Todos!$A409,vlookup_table[#All],6,FALSE)</f>
        <v>F</v>
      </c>
      <c r="S409" s="14">
        <f>VLOOKUP(Todos!$A409,vlookup_table[#All],7,FALSE)</f>
        <v>20</v>
      </c>
      <c r="T409" s="14">
        <f>ROUND((9706-Todos!$P409)/100, 0)</f>
        <v>22</v>
      </c>
      <c r="U409" s="14" t="str" cm="1">
        <f t="array" ref="U409">_xlfn.IFS(
    ISNUMBER(SEARCH("C", Q409)), "Ciudad",
    ISNUMBER(SEARCH("T", Q409)), "Pueblo",
    ISNUMBER(SEARCH("R", Q409)), "Rural",
    ISNUMBER(SEARCH("S", Q409)), "Suburbano",
    ISNUMBER(SEARCH("U", Q409)), "Urbano"
)</f>
        <v>Pueblo</v>
      </c>
      <c r="V409" s="25" t="str" cm="1">
        <f t="array" ref="V409">_xlfn.LET(
    _xlpm.txt, _xlfn.TEXTJOIN("", TRUE, IF(ISNUMBER(--MID(Todos!$H409, _xlfn.SEQUENCE(LEN(Todos!$H409)), 1)), MID(Todos!$H409, _xlfn.SEQUENCE(LEN(Todos!$H409)), 1), "")),
    IF(ISNUMBER(--RIGHT(_xlpm.txt,1)), _xlpm.txt, LEFT(_xlpm.txt, LEN(_xlpm.txt)-1))
)</f>
        <v>9192</v>
      </c>
      <c r="W409" s="14" t="str">
        <f>UPPER(LEFT(Todos!$B409,2))</f>
        <v>MI</v>
      </c>
      <c r="X409" s="15" t="str" cm="1">
        <f t="array" ref="X409">+IF(Todos!$C409 = "",MODE.MATCH(Todos!$C$2:$C$4029),Todos!$C409)</f>
        <v>F</v>
      </c>
    </row>
    <row r="410" spans="1:24" x14ac:dyDescent="0.35">
      <c r="A410" s="6">
        <v>117230</v>
      </c>
      <c r="B410" s="7" t="s">
        <v>21</v>
      </c>
      <c r="C410" s="7" t="s">
        <v>14</v>
      </c>
      <c r="D410" s="7">
        <v>406</v>
      </c>
      <c r="E410" s="7">
        <v>186</v>
      </c>
      <c r="F410" s="7">
        <v>203</v>
      </c>
      <c r="G410" s="7">
        <v>0</v>
      </c>
      <c r="H410" s="7">
        <v>8797</v>
      </c>
      <c r="I410" s="7">
        <v>8</v>
      </c>
      <c r="J410" s="7">
        <v>67</v>
      </c>
      <c r="K410" s="7">
        <v>226</v>
      </c>
      <c r="L410" s="7">
        <v>183</v>
      </c>
      <c r="M410" s="7">
        <v>5.7</v>
      </c>
      <c r="N410" s="7">
        <f>VLOOKUP(Todos!$A410,vlookup_table[#All],2,FALSE)</f>
        <v>1</v>
      </c>
      <c r="O410" s="7" t="str">
        <f>VLOOKUP(Todos!$A410,vlookup_table[#All],3,FALSE)</f>
        <v>TX</v>
      </c>
      <c r="P410" s="7">
        <f>VLOOKUP(Todos!$A410,vlookup_table[#All],4,FALSE)</f>
        <v>801</v>
      </c>
      <c r="Q410" s="9" t="str">
        <f>VLOOKUP(Todos!$A410,vlookup_table[#All],5,FALSE)</f>
        <v>C3</v>
      </c>
      <c r="R410" s="9" t="str">
        <f>VLOOKUP(Todos!$A410,vlookup_table[#All],6,FALSE)</f>
        <v>M</v>
      </c>
      <c r="S410" s="9">
        <f>VLOOKUP(Todos!$A410,vlookup_table[#All],7,FALSE)</f>
        <v>11</v>
      </c>
      <c r="T410" s="9">
        <f>ROUND((9706-Todos!$P410)/100, 0)</f>
        <v>89</v>
      </c>
      <c r="U410" s="9" t="str" cm="1">
        <f t="array" ref="U410">_xlfn.IFS(
    ISNUMBER(SEARCH("C", Q410)), "Ciudad",
    ISNUMBER(SEARCH("T", Q410)), "Pueblo",
    ISNUMBER(SEARCH("R", Q410)), "Rural",
    ISNUMBER(SEARCH("S", Q410)), "Suburbano",
    ISNUMBER(SEARCH("U", Q410)), "Urbano"
)</f>
        <v>Ciudad</v>
      </c>
      <c r="V410" s="24" t="str" cm="1">
        <f t="array" ref="V410">_xlfn.LET(
    _xlpm.txt, _xlfn.TEXTJOIN("", TRUE, IF(ISNUMBER(--MID(Todos!$H410, _xlfn.SEQUENCE(LEN(Todos!$H410)), 1)), MID(Todos!$H410, _xlfn.SEQUENCE(LEN(Todos!$H410)), 1), "")),
    IF(ISNUMBER(--RIGHT(_xlpm.txt,1)), _xlpm.txt, LEFT(_xlpm.txt, LEN(_xlpm.txt)-1))
)</f>
        <v>8797</v>
      </c>
      <c r="W410" s="9" t="str">
        <f>UPPER(LEFT(Todos!$B410,2))</f>
        <v>TX</v>
      </c>
      <c r="X410" s="10" t="str" cm="1">
        <f t="array" ref="X410">+IF(Todos!$C410 = "",MODE.MATCH(Todos!$C$2:$C$4029),Todos!$C410)</f>
        <v>M</v>
      </c>
    </row>
    <row r="411" spans="1:24" x14ac:dyDescent="0.35">
      <c r="A411" s="11">
        <v>50427</v>
      </c>
      <c r="B411" s="12" t="s">
        <v>54</v>
      </c>
      <c r="C411" s="12" t="s">
        <v>17</v>
      </c>
      <c r="D411" s="12">
        <v>871</v>
      </c>
      <c r="E411" s="12">
        <v>464</v>
      </c>
      <c r="F411" s="12">
        <v>539</v>
      </c>
      <c r="G411" s="12">
        <v>0</v>
      </c>
      <c r="H411" s="12">
        <v>18279</v>
      </c>
      <c r="I411" s="12">
        <v>3</v>
      </c>
      <c r="J411" s="12">
        <v>47</v>
      </c>
      <c r="K411" s="12">
        <v>501</v>
      </c>
      <c r="L411" s="12">
        <v>503</v>
      </c>
      <c r="M411" s="12">
        <v>9.1</v>
      </c>
      <c r="N411" s="12">
        <f>VLOOKUP(Todos!$A411,vlookup_table[#All],2,FALSE)</f>
        <v>28</v>
      </c>
      <c r="O411" s="12" t="str">
        <f>VLOOKUP(Todos!$A411,vlookup_table[#All],3,FALSE)</f>
        <v>TN</v>
      </c>
      <c r="P411" s="12">
        <f>VLOOKUP(Todos!$A411,vlookup_table[#All],4,FALSE)</f>
        <v>5406</v>
      </c>
      <c r="Q411" s="14" t="str">
        <f>VLOOKUP(Todos!$A411,vlookup_table[#All],5,FALSE)</f>
        <v>T2</v>
      </c>
      <c r="R411" s="14" t="str">
        <f>VLOOKUP(Todos!$A411,vlookup_table[#All],6,FALSE)</f>
        <v>F</v>
      </c>
      <c r="S411" s="14">
        <f>VLOOKUP(Todos!$A411,vlookup_table[#All],7,FALSE)</f>
        <v>15</v>
      </c>
      <c r="T411" s="14">
        <f>ROUND((9706-Todos!$P411)/100, 0)</f>
        <v>43</v>
      </c>
      <c r="U411" s="14" t="str" cm="1">
        <f t="array" ref="U411">_xlfn.IFS(
    ISNUMBER(SEARCH("C", Q411)), "Ciudad",
    ISNUMBER(SEARCH("T", Q411)), "Pueblo",
    ISNUMBER(SEARCH("R", Q411)), "Rural",
    ISNUMBER(SEARCH("S", Q411)), "Suburbano",
    ISNUMBER(SEARCH("U", Q411)), "Urbano"
)</f>
        <v>Pueblo</v>
      </c>
      <c r="V411" s="25" t="str" cm="1">
        <f t="array" ref="V411">_xlfn.LET(
    _xlpm.txt, _xlfn.TEXTJOIN("", TRUE, IF(ISNUMBER(--MID(Todos!$H411, _xlfn.SEQUENCE(LEN(Todos!$H411)), 1)), MID(Todos!$H411, _xlfn.SEQUENCE(LEN(Todos!$H411)), 1), "")),
    IF(ISNUMBER(--RIGHT(_xlpm.txt,1)), _xlpm.txt, LEFT(_xlpm.txt, LEN(_xlpm.txt)-1))
)</f>
        <v>18279</v>
      </c>
      <c r="W411" s="14" t="str">
        <f>UPPER(LEFT(Todos!$B411,2))</f>
        <v>TN</v>
      </c>
      <c r="X411" s="15" t="str" cm="1">
        <f t="array" ref="X411">+IF(Todos!$C411 = "",MODE.MATCH(Todos!$C$2:$C$4029),Todos!$C411)</f>
        <v>F</v>
      </c>
    </row>
    <row r="412" spans="1:24" x14ac:dyDescent="0.35">
      <c r="A412" s="6">
        <v>43998</v>
      </c>
      <c r="B412" s="7" t="s">
        <v>13</v>
      </c>
      <c r="C412" s="7" t="s">
        <v>14</v>
      </c>
      <c r="D412" s="7">
        <v>768</v>
      </c>
      <c r="E412" s="7">
        <v>256</v>
      </c>
      <c r="F412" s="7">
        <v>385</v>
      </c>
      <c r="G412" s="7">
        <v>4</v>
      </c>
      <c r="H412" s="7">
        <v>13696</v>
      </c>
      <c r="I412" s="7">
        <v>6</v>
      </c>
      <c r="J412" s="7">
        <v>22</v>
      </c>
      <c r="K412" s="7">
        <v>310</v>
      </c>
      <c r="L412" s="7">
        <v>323</v>
      </c>
      <c r="M412" s="7">
        <v>16.75</v>
      </c>
      <c r="N412" s="7">
        <f>VLOOKUP(Todos!$A412,vlookup_table[#All],2,FALSE)</f>
        <v>1</v>
      </c>
      <c r="O412" s="7" t="str">
        <f>VLOOKUP(Todos!$A412,vlookup_table[#All],3,FALSE)</f>
        <v>FL</v>
      </c>
      <c r="P412" s="7">
        <f>VLOOKUP(Todos!$A412,vlookup_table[#All],4,FALSE)</f>
        <v>2108</v>
      </c>
      <c r="Q412" s="9" t="str">
        <f>VLOOKUP(Todos!$A412,vlookup_table[#All],5,FALSE)</f>
        <v>C2</v>
      </c>
      <c r="R412" s="9" t="str">
        <f>VLOOKUP(Todos!$A412,vlookup_table[#All],6,FALSE)</f>
        <v>M</v>
      </c>
      <c r="S412" s="9">
        <f>VLOOKUP(Todos!$A412,vlookup_table[#All],7,FALSE)</f>
        <v>22</v>
      </c>
      <c r="T412" s="9">
        <f>ROUND((9706-Todos!$P412)/100, 0)</f>
        <v>76</v>
      </c>
      <c r="U412" s="9" t="str" cm="1">
        <f t="array" ref="U412">_xlfn.IFS(
    ISNUMBER(SEARCH("C", Q412)), "Ciudad",
    ISNUMBER(SEARCH("T", Q412)), "Pueblo",
    ISNUMBER(SEARCH("R", Q412)), "Rural",
    ISNUMBER(SEARCH("S", Q412)), "Suburbano",
    ISNUMBER(SEARCH("U", Q412)), "Urbano"
)</f>
        <v>Ciudad</v>
      </c>
      <c r="V412" s="24" t="str" cm="1">
        <f t="array" ref="V412">_xlfn.LET(
    _xlpm.txt, _xlfn.TEXTJOIN("", TRUE, IF(ISNUMBER(--MID(Todos!$H412, _xlfn.SEQUENCE(LEN(Todos!$H412)), 1)), MID(Todos!$H412, _xlfn.SEQUENCE(LEN(Todos!$H412)), 1), "")),
    IF(ISNUMBER(--RIGHT(_xlpm.txt,1)), _xlpm.txt, LEFT(_xlpm.txt, LEN(_xlpm.txt)-1))
)</f>
        <v>13696</v>
      </c>
      <c r="W412" s="9" t="str">
        <f>UPPER(LEFT(Todos!$B412,2))</f>
        <v>FL</v>
      </c>
      <c r="X412" s="10" t="str" cm="1">
        <f t="array" ref="X412">+IF(Todos!$C412 = "",MODE.MATCH(Todos!$C$2:$C$4029),Todos!$C412)</f>
        <v>M</v>
      </c>
    </row>
    <row r="413" spans="1:24" x14ac:dyDescent="0.35">
      <c r="A413" s="11">
        <v>71255</v>
      </c>
      <c r="B413" s="12" t="s">
        <v>30</v>
      </c>
      <c r="C413" s="12" t="s">
        <v>14</v>
      </c>
      <c r="D413" s="12">
        <v>458</v>
      </c>
      <c r="E413" s="12">
        <v>231</v>
      </c>
      <c r="F413" s="12">
        <v>323</v>
      </c>
      <c r="G413" s="12">
        <v>0</v>
      </c>
      <c r="H413" s="12">
        <v>12539</v>
      </c>
      <c r="I413" s="12">
        <v>4</v>
      </c>
      <c r="J413" s="12">
        <v>86</v>
      </c>
      <c r="K413" s="12">
        <v>241</v>
      </c>
      <c r="L413" s="12">
        <v>308</v>
      </c>
      <c r="M413" s="12">
        <v>12.16666667</v>
      </c>
      <c r="N413" s="12">
        <f>VLOOKUP(Todos!$A413,vlookup_table[#All],2,FALSE)</f>
        <v>2</v>
      </c>
      <c r="O413" s="12" t="str">
        <f>VLOOKUP(Todos!$A413,vlookup_table[#All],3,FALSE)</f>
        <v>MI</v>
      </c>
      <c r="P413" s="12">
        <f>VLOOKUP(Todos!$A413,vlookup_table[#All],4,FALSE)</f>
        <v>1511</v>
      </c>
      <c r="Q413" s="14" t="str">
        <f>VLOOKUP(Todos!$A413,vlookup_table[#All],5,FALSE)</f>
        <v>T1</v>
      </c>
      <c r="R413" s="14" t="str">
        <f>VLOOKUP(Todos!$A413,vlookup_table[#All],6,FALSE)</f>
        <v>M</v>
      </c>
      <c r="S413" s="14">
        <f>VLOOKUP(Todos!$A413,vlookup_table[#All],7,FALSE)</f>
        <v>13</v>
      </c>
      <c r="T413" s="14">
        <f>ROUND((9706-Todos!$P413)/100, 0)</f>
        <v>82</v>
      </c>
      <c r="U413" s="14" t="str" cm="1">
        <f t="array" ref="U413">_xlfn.IFS(
    ISNUMBER(SEARCH("C", Q413)), "Ciudad",
    ISNUMBER(SEARCH("T", Q413)), "Pueblo",
    ISNUMBER(SEARCH("R", Q413)), "Rural",
    ISNUMBER(SEARCH("S", Q413)), "Suburbano",
    ISNUMBER(SEARCH("U", Q413)), "Urbano"
)</f>
        <v>Pueblo</v>
      </c>
      <c r="V413" s="25" t="str" cm="1">
        <f t="array" ref="V413">_xlfn.LET(
    _xlpm.txt, _xlfn.TEXTJOIN("", TRUE, IF(ISNUMBER(--MID(Todos!$H413, _xlfn.SEQUENCE(LEN(Todos!$H413)), 1)), MID(Todos!$H413, _xlfn.SEQUENCE(LEN(Todos!$H413)), 1), "")),
    IF(ISNUMBER(--RIGHT(_xlpm.txt,1)), _xlpm.txt, LEFT(_xlpm.txt, LEN(_xlpm.txt)-1))
)</f>
        <v>12539</v>
      </c>
      <c r="W413" s="14" t="str">
        <f>UPPER(LEFT(Todos!$B413,2))</f>
        <v>MI</v>
      </c>
      <c r="X413" s="15" t="str" cm="1">
        <f t="array" ref="X413">+IF(Todos!$C413 = "",MODE.MATCH(Todos!$C$2:$C$4029),Todos!$C413)</f>
        <v>M</v>
      </c>
    </row>
    <row r="414" spans="1:24" x14ac:dyDescent="0.35">
      <c r="A414" s="6">
        <v>63308</v>
      </c>
      <c r="B414" s="7" t="s">
        <v>34</v>
      </c>
      <c r="C414" s="7" t="s">
        <v>14</v>
      </c>
      <c r="D414" s="7">
        <v>485</v>
      </c>
      <c r="E414" s="7">
        <v>344</v>
      </c>
      <c r="F414" s="7">
        <v>422</v>
      </c>
      <c r="G414" s="7">
        <v>0</v>
      </c>
      <c r="H414" s="7">
        <v>17697</v>
      </c>
      <c r="I414" s="7">
        <v>0</v>
      </c>
      <c r="J414" s="7">
        <v>76</v>
      </c>
      <c r="K414" s="7">
        <v>382</v>
      </c>
      <c r="L414" s="7">
        <v>402</v>
      </c>
      <c r="M414" s="7">
        <v>8</v>
      </c>
      <c r="N414" s="7">
        <f>VLOOKUP(Todos!$A414,vlookup_table[#All],2,FALSE)</f>
        <v>1</v>
      </c>
      <c r="O414" s="7" t="str">
        <f>VLOOKUP(Todos!$A414,vlookup_table[#All],3,FALSE)</f>
        <v>IN</v>
      </c>
      <c r="P414" s="7">
        <f>VLOOKUP(Todos!$A414,vlookup_table[#All],4,FALSE)</f>
        <v>2301</v>
      </c>
      <c r="Q414" s="9" t="str">
        <f>VLOOKUP(Todos!$A414,vlookup_table[#All],5,FALSE)</f>
        <v>C2</v>
      </c>
      <c r="R414" s="9" t="str">
        <f>VLOOKUP(Todos!$A414,vlookup_table[#All],6,FALSE)</f>
        <v>M</v>
      </c>
      <c r="S414" s="9">
        <f>VLOOKUP(Todos!$A414,vlookup_table[#All],7,FALSE)</f>
        <v>10</v>
      </c>
      <c r="T414" s="9">
        <f>ROUND((9706-Todos!$P414)/100, 0)</f>
        <v>74</v>
      </c>
      <c r="U414" s="9" t="str" cm="1">
        <f t="array" ref="U414">_xlfn.IFS(
    ISNUMBER(SEARCH("C", Q414)), "Ciudad",
    ISNUMBER(SEARCH("T", Q414)), "Pueblo",
    ISNUMBER(SEARCH("R", Q414)), "Rural",
    ISNUMBER(SEARCH("S", Q414)), "Suburbano",
    ISNUMBER(SEARCH("U", Q414)), "Urbano"
)</f>
        <v>Ciudad</v>
      </c>
      <c r="V414" s="24" t="str" cm="1">
        <f t="array" ref="V414">_xlfn.LET(
    _xlpm.txt, _xlfn.TEXTJOIN("", TRUE, IF(ISNUMBER(--MID(Todos!$H414, _xlfn.SEQUENCE(LEN(Todos!$H414)), 1)), MID(Todos!$H414, _xlfn.SEQUENCE(LEN(Todos!$H414)), 1), "")),
    IF(ISNUMBER(--RIGHT(_xlpm.txt,1)), _xlpm.txt, LEFT(_xlpm.txt, LEN(_xlpm.txt)-1))
)</f>
        <v>17697</v>
      </c>
      <c r="W414" s="9" t="str">
        <f>UPPER(LEFT(Todos!$B414,2))</f>
        <v>IN</v>
      </c>
      <c r="X414" s="10" t="str" cm="1">
        <f t="array" ref="X414">+IF(Todos!$C414 = "",MODE.MATCH(Todos!$C$2:$C$4029),Todos!$C414)</f>
        <v>M</v>
      </c>
    </row>
    <row r="415" spans="1:24" x14ac:dyDescent="0.35">
      <c r="A415" s="11">
        <v>82196</v>
      </c>
      <c r="B415" s="12" t="s">
        <v>57</v>
      </c>
      <c r="C415" s="12" t="s">
        <v>17</v>
      </c>
      <c r="D415" s="12">
        <v>405</v>
      </c>
      <c r="E415" s="12">
        <v>212</v>
      </c>
      <c r="F415" s="12">
        <v>309</v>
      </c>
      <c r="G415" s="12">
        <v>0</v>
      </c>
      <c r="H415" s="12">
        <v>9715</v>
      </c>
      <c r="I415" s="12">
        <v>1</v>
      </c>
      <c r="J415" s="12">
        <v>81</v>
      </c>
      <c r="K415" s="12">
        <v>267</v>
      </c>
      <c r="L415" s="12">
        <v>261</v>
      </c>
      <c r="M415" s="12">
        <v>5.923076923</v>
      </c>
      <c r="N415" s="12">
        <f>VLOOKUP(Todos!$A415,vlookup_table[#All],2,FALSE)</f>
        <v>0</v>
      </c>
      <c r="O415" s="12" t="str">
        <f>VLOOKUP(Todos!$A415,vlookup_table[#All],3,FALSE)</f>
        <v>MN</v>
      </c>
      <c r="P415" s="12">
        <f>VLOOKUP(Todos!$A415,vlookup_table[#All],4,FALSE)</f>
        <v>2001</v>
      </c>
      <c r="Q415" s="14" t="str">
        <f>VLOOKUP(Todos!$A415,vlookup_table[#All],5,FALSE)</f>
        <v>R2</v>
      </c>
      <c r="R415" s="14" t="str">
        <f>VLOOKUP(Todos!$A415,vlookup_table[#All],6,FALSE)</f>
        <v>F</v>
      </c>
      <c r="S415" s="14">
        <f>VLOOKUP(Todos!$A415,vlookup_table[#All],7,FALSE)</f>
        <v>5</v>
      </c>
      <c r="T415" s="14">
        <f>ROUND((9706-Todos!$P415)/100, 0)</f>
        <v>77</v>
      </c>
      <c r="U415" s="14" t="str" cm="1">
        <f t="array" ref="U415">_xlfn.IFS(
    ISNUMBER(SEARCH("C", Q415)), "Ciudad",
    ISNUMBER(SEARCH("T", Q415)), "Pueblo",
    ISNUMBER(SEARCH("R", Q415)), "Rural",
    ISNUMBER(SEARCH("S", Q415)), "Suburbano",
    ISNUMBER(SEARCH("U", Q415)), "Urbano"
)</f>
        <v>Rural</v>
      </c>
      <c r="V415" s="25" t="str" cm="1">
        <f t="array" ref="V415">_xlfn.LET(
    _xlpm.txt, _xlfn.TEXTJOIN("", TRUE, IF(ISNUMBER(--MID(Todos!$H415, _xlfn.SEQUENCE(LEN(Todos!$H415)), 1)), MID(Todos!$H415, _xlfn.SEQUENCE(LEN(Todos!$H415)), 1), "")),
    IF(ISNUMBER(--RIGHT(_xlpm.txt,1)), _xlpm.txt, LEFT(_xlpm.txt, LEN(_xlpm.txt)-1))
)</f>
        <v>9715</v>
      </c>
      <c r="W415" s="14" t="str">
        <f>UPPER(LEFT(Todos!$B415,2))</f>
        <v>MN</v>
      </c>
      <c r="X415" s="15" t="str" cm="1">
        <f t="array" ref="X415">+IF(Todos!$C415 = "",MODE.MATCH(Todos!$C$2:$C$4029),Todos!$C415)</f>
        <v>F</v>
      </c>
    </row>
    <row r="416" spans="1:24" x14ac:dyDescent="0.35">
      <c r="A416" s="6">
        <v>114820</v>
      </c>
      <c r="B416" s="7" t="s">
        <v>37</v>
      </c>
      <c r="C416" s="7" t="s">
        <v>17</v>
      </c>
      <c r="D416" s="7">
        <v>459</v>
      </c>
      <c r="E416" s="7">
        <v>240</v>
      </c>
      <c r="F416" s="7">
        <v>299</v>
      </c>
      <c r="G416" s="7">
        <v>1</v>
      </c>
      <c r="H416" s="7">
        <v>9637</v>
      </c>
      <c r="I416" s="7">
        <v>1</v>
      </c>
      <c r="J416" s="7">
        <v>71</v>
      </c>
      <c r="K416" s="7">
        <v>253</v>
      </c>
      <c r="L416" s="7">
        <v>272</v>
      </c>
      <c r="M416" s="7">
        <v>6.2941176470000002</v>
      </c>
      <c r="N416" s="7">
        <f>VLOOKUP(Todos!$A416,vlookup_table[#All],2,FALSE)</f>
        <v>28</v>
      </c>
      <c r="O416" s="7" t="str">
        <f>VLOOKUP(Todos!$A416,vlookup_table[#All],3,FALSE)</f>
        <v>MO</v>
      </c>
      <c r="P416" s="7">
        <f>VLOOKUP(Todos!$A416,vlookup_table[#All],4,FALSE)</f>
        <v>0</v>
      </c>
      <c r="Q416" s="9" t="str">
        <f>VLOOKUP(Todos!$A416,vlookup_table[#All],5,FALSE)</f>
        <v>T2</v>
      </c>
      <c r="R416" s="9" t="str">
        <f>VLOOKUP(Todos!$A416,vlookup_table[#All],6,FALSE)</f>
        <v>F</v>
      </c>
      <c r="S416" s="9">
        <f>VLOOKUP(Todos!$A416,vlookup_table[#All],7,FALSE)</f>
        <v>10</v>
      </c>
      <c r="T416" s="9">
        <f>ROUND((9706-Todos!$P416)/100, 0)</f>
        <v>97</v>
      </c>
      <c r="U416" s="9" t="str" cm="1">
        <f t="array" ref="U416">_xlfn.IFS(
    ISNUMBER(SEARCH("C", Q416)), "Ciudad",
    ISNUMBER(SEARCH("T", Q416)), "Pueblo",
    ISNUMBER(SEARCH("R", Q416)), "Rural",
    ISNUMBER(SEARCH("S", Q416)), "Suburbano",
    ISNUMBER(SEARCH("U", Q416)), "Urbano"
)</f>
        <v>Pueblo</v>
      </c>
      <c r="V416" s="24" t="str" cm="1">
        <f t="array" ref="V416">_xlfn.LET(
    _xlpm.txt, _xlfn.TEXTJOIN("", TRUE, IF(ISNUMBER(--MID(Todos!$H416, _xlfn.SEQUENCE(LEN(Todos!$H416)), 1)), MID(Todos!$H416, _xlfn.SEQUENCE(LEN(Todos!$H416)), 1), "")),
    IF(ISNUMBER(--RIGHT(_xlpm.txt,1)), _xlpm.txt, LEFT(_xlpm.txt, LEN(_xlpm.txt)-1))
)</f>
        <v>9637</v>
      </c>
      <c r="W416" s="9" t="str">
        <f>UPPER(LEFT(Todos!$B416,2))</f>
        <v>MO</v>
      </c>
      <c r="X416" s="10" t="str" cm="1">
        <f t="array" ref="X416">+IF(Todos!$C416 = "",MODE.MATCH(Todos!$C$2:$C$4029),Todos!$C416)</f>
        <v>F</v>
      </c>
    </row>
    <row r="417" spans="1:24" x14ac:dyDescent="0.35">
      <c r="A417" s="11">
        <v>176781</v>
      </c>
      <c r="B417" s="12" t="s">
        <v>51</v>
      </c>
      <c r="C417" s="12" t="s">
        <v>14</v>
      </c>
      <c r="D417" s="12">
        <v>811</v>
      </c>
      <c r="E417" s="12">
        <v>324</v>
      </c>
      <c r="F417" s="12">
        <v>463</v>
      </c>
      <c r="G417" s="12">
        <v>4</v>
      </c>
      <c r="H417" s="12">
        <v>16399</v>
      </c>
      <c r="I417" s="12">
        <v>5</v>
      </c>
      <c r="J417" s="12">
        <v>38</v>
      </c>
      <c r="K417" s="12">
        <v>394</v>
      </c>
      <c r="L417" s="12">
        <v>395</v>
      </c>
      <c r="M417" s="12">
        <v>8.75</v>
      </c>
      <c r="N417" s="12">
        <f>VLOOKUP(Todos!$A417,vlookup_table[#All],2,FALSE)</f>
        <v>0</v>
      </c>
      <c r="O417" s="12" t="str">
        <f>VLOOKUP(Todos!$A417,vlookup_table[#All],3,FALSE)</f>
        <v>OR</v>
      </c>
      <c r="P417" s="12">
        <f>VLOOKUP(Todos!$A417,vlookup_table[#All],4,FALSE)</f>
        <v>3101</v>
      </c>
      <c r="Q417" s="14" t="str">
        <f>VLOOKUP(Todos!$A417,vlookup_table[#All],5,FALSE)</f>
        <v>C1</v>
      </c>
      <c r="R417" s="14" t="str">
        <f>VLOOKUP(Todos!$A417,vlookup_table[#All],6,FALSE)</f>
        <v>M</v>
      </c>
      <c r="S417" s="14">
        <f>VLOOKUP(Todos!$A417,vlookup_table[#All],7,FALSE)</f>
        <v>10</v>
      </c>
      <c r="T417" s="14">
        <f>ROUND((9706-Todos!$P417)/100, 0)</f>
        <v>66</v>
      </c>
      <c r="U417" s="14" t="str" cm="1">
        <f t="array" ref="U417">_xlfn.IFS(
    ISNUMBER(SEARCH("C", Q417)), "Ciudad",
    ISNUMBER(SEARCH("T", Q417)), "Pueblo",
    ISNUMBER(SEARCH("R", Q417)), "Rural",
    ISNUMBER(SEARCH("S", Q417)), "Suburbano",
    ISNUMBER(SEARCH("U", Q417)), "Urbano"
)</f>
        <v>Ciudad</v>
      </c>
      <c r="V417" s="25" t="str" cm="1">
        <f t="array" ref="V417">_xlfn.LET(
    _xlpm.txt, _xlfn.TEXTJOIN("", TRUE, IF(ISNUMBER(--MID(Todos!$H417, _xlfn.SEQUENCE(LEN(Todos!$H417)), 1)), MID(Todos!$H417, _xlfn.SEQUENCE(LEN(Todos!$H417)), 1), "")),
    IF(ISNUMBER(--RIGHT(_xlpm.txt,1)), _xlpm.txt, LEFT(_xlpm.txt, LEN(_xlpm.txt)-1))
)</f>
        <v>16399</v>
      </c>
      <c r="W417" s="14" t="str">
        <f>UPPER(LEFT(Todos!$B417,2))</f>
        <v>OR</v>
      </c>
      <c r="X417" s="15" t="str" cm="1">
        <f t="array" ref="X417">+IF(Todos!$C417 = "",MODE.MATCH(Todos!$C$2:$C$4029),Todos!$C417)</f>
        <v>M</v>
      </c>
    </row>
    <row r="418" spans="1:24" x14ac:dyDescent="0.35">
      <c r="A418" s="6">
        <v>20438</v>
      </c>
      <c r="B418" s="7" t="s">
        <v>18</v>
      </c>
      <c r="C418" s="7" t="s">
        <v>14</v>
      </c>
      <c r="D418" s="7">
        <v>509</v>
      </c>
      <c r="E418" s="7">
        <v>248</v>
      </c>
      <c r="F418" s="7">
        <v>282</v>
      </c>
      <c r="G418" s="7">
        <v>0</v>
      </c>
      <c r="H418" s="7">
        <v>9114</v>
      </c>
      <c r="I418" s="7">
        <v>4</v>
      </c>
      <c r="J418" s="7">
        <v>38</v>
      </c>
      <c r="K418" s="7">
        <v>254</v>
      </c>
      <c r="L418" s="7">
        <v>288</v>
      </c>
      <c r="M418" s="7">
        <v>7.1428571429999996</v>
      </c>
      <c r="N418" s="7">
        <f>VLOOKUP(Todos!$A418,vlookup_table[#All],2,FALSE)</f>
        <v>1</v>
      </c>
      <c r="O418" s="7" t="str">
        <f>VLOOKUP(Todos!$A418,vlookup_table[#All],3,FALSE)</f>
        <v>NC</v>
      </c>
      <c r="P418" s="7">
        <f>VLOOKUP(Todos!$A418,vlookup_table[#All],4,FALSE)</f>
        <v>2601</v>
      </c>
      <c r="Q418" s="9" t="str">
        <f>VLOOKUP(Todos!$A418,vlookup_table[#All],5,FALSE)</f>
        <v>T2</v>
      </c>
      <c r="R418" s="9" t="str">
        <f>VLOOKUP(Todos!$A418,vlookup_table[#All],6,FALSE)</f>
        <v>M</v>
      </c>
      <c r="S418" s="9">
        <f>VLOOKUP(Todos!$A418,vlookup_table[#All],7,FALSE)</f>
        <v>10</v>
      </c>
      <c r="T418" s="9">
        <f>ROUND((9706-Todos!$P418)/100, 0)</f>
        <v>71</v>
      </c>
      <c r="U418" s="9" t="str" cm="1">
        <f t="array" ref="U418">_xlfn.IFS(
    ISNUMBER(SEARCH("C", Q418)), "Ciudad",
    ISNUMBER(SEARCH("T", Q418)), "Pueblo",
    ISNUMBER(SEARCH("R", Q418)), "Rural",
    ISNUMBER(SEARCH("S", Q418)), "Suburbano",
    ISNUMBER(SEARCH("U", Q418)), "Urbano"
)</f>
        <v>Pueblo</v>
      </c>
      <c r="V418" s="24" t="str" cm="1">
        <f t="array" ref="V418">_xlfn.LET(
    _xlpm.txt, _xlfn.TEXTJOIN("", TRUE, IF(ISNUMBER(--MID(Todos!$H418, _xlfn.SEQUENCE(LEN(Todos!$H418)), 1)), MID(Todos!$H418, _xlfn.SEQUENCE(LEN(Todos!$H418)), 1), "")),
    IF(ISNUMBER(--RIGHT(_xlpm.txt,1)), _xlpm.txt, LEFT(_xlpm.txt, LEN(_xlpm.txt)-1))
)</f>
        <v>9114</v>
      </c>
      <c r="W418" s="9" t="str">
        <f>UPPER(LEFT(Todos!$B418,2))</f>
        <v>NC</v>
      </c>
      <c r="X418" s="10" t="str" cm="1">
        <f t="array" ref="X418">+IF(Todos!$C418 = "",MODE.MATCH(Todos!$C$2:$C$4029),Todos!$C418)</f>
        <v>M</v>
      </c>
    </row>
    <row r="419" spans="1:24" x14ac:dyDescent="0.35">
      <c r="A419" s="11">
        <v>91879</v>
      </c>
      <c r="B419" s="12" t="s">
        <v>16</v>
      </c>
      <c r="C419" s="12" t="s">
        <v>17</v>
      </c>
      <c r="D419" s="12">
        <v>1030</v>
      </c>
      <c r="E419" s="12">
        <v>375</v>
      </c>
      <c r="F419" s="12">
        <v>585</v>
      </c>
      <c r="G419" s="12">
        <v>0</v>
      </c>
      <c r="H419" s="12">
        <v>17204</v>
      </c>
      <c r="I419" s="12">
        <v>5</v>
      </c>
      <c r="J419" s="12">
        <v>65</v>
      </c>
      <c r="K419" s="12">
        <v>553</v>
      </c>
      <c r="L419" s="12">
        <v>473</v>
      </c>
      <c r="M419" s="12">
        <v>12</v>
      </c>
      <c r="N419" s="12">
        <f>VLOOKUP(Todos!$A419,vlookup_table[#All],2,FALSE)</f>
        <v>0</v>
      </c>
      <c r="O419" s="12" t="str">
        <f>VLOOKUP(Todos!$A419,vlookup_table[#All],3,FALSE)</f>
        <v>IL</v>
      </c>
      <c r="P419" s="12">
        <f>VLOOKUP(Todos!$A419,vlookup_table[#All],4,FALSE)</f>
        <v>0</v>
      </c>
      <c r="Q419" s="14" t="str">
        <f>VLOOKUP(Todos!$A419,vlookup_table[#All],5,FALSE)</f>
        <v>S2</v>
      </c>
      <c r="R419" s="14" t="str">
        <f>VLOOKUP(Todos!$A419,vlookup_table[#All],6,FALSE)</f>
        <v>F</v>
      </c>
      <c r="S419" s="14">
        <f>VLOOKUP(Todos!$A419,vlookup_table[#All],7,FALSE)</f>
        <v>20</v>
      </c>
      <c r="T419" s="14">
        <f>ROUND((9706-Todos!$P419)/100, 0)</f>
        <v>97</v>
      </c>
      <c r="U419" s="14" t="str" cm="1">
        <f t="array" ref="U419">_xlfn.IFS(
    ISNUMBER(SEARCH("C", Q419)), "Ciudad",
    ISNUMBER(SEARCH("T", Q419)), "Pueblo",
    ISNUMBER(SEARCH("R", Q419)), "Rural",
    ISNUMBER(SEARCH("S", Q419)), "Suburbano",
    ISNUMBER(SEARCH("U", Q419)), "Urbano"
)</f>
        <v>Suburbano</v>
      </c>
      <c r="V419" s="25" t="str" cm="1">
        <f t="array" ref="V419">_xlfn.LET(
    _xlpm.txt, _xlfn.TEXTJOIN("", TRUE, IF(ISNUMBER(--MID(Todos!$H419, _xlfn.SEQUENCE(LEN(Todos!$H419)), 1)), MID(Todos!$H419, _xlfn.SEQUENCE(LEN(Todos!$H419)), 1), "")),
    IF(ISNUMBER(--RIGHT(_xlpm.txt,1)), _xlpm.txt, LEFT(_xlpm.txt, LEN(_xlpm.txt)-1))
)</f>
        <v>17204</v>
      </c>
      <c r="W419" s="14" t="str">
        <f>UPPER(LEFT(Todos!$B419,2))</f>
        <v>IL</v>
      </c>
      <c r="X419" s="15" t="str" cm="1">
        <f t="array" ref="X419">+IF(Todos!$C419 = "",MODE.MATCH(Todos!$C$2:$C$4029),Todos!$C419)</f>
        <v>F</v>
      </c>
    </row>
    <row r="420" spans="1:24" x14ac:dyDescent="0.35">
      <c r="A420" s="6">
        <v>92443</v>
      </c>
      <c r="B420" s="7" t="s">
        <v>16</v>
      </c>
      <c r="C420" s="7" t="s">
        <v>17</v>
      </c>
      <c r="D420" s="7">
        <v>881</v>
      </c>
      <c r="E420" s="7">
        <v>392</v>
      </c>
      <c r="F420" s="7">
        <v>437</v>
      </c>
      <c r="G420" s="7">
        <v>0</v>
      </c>
      <c r="H420" s="7">
        <v>14377</v>
      </c>
      <c r="I420" s="7">
        <v>3</v>
      </c>
      <c r="J420" s="7">
        <v>90</v>
      </c>
      <c r="K420" s="7">
        <v>393</v>
      </c>
      <c r="L420" s="7">
        <v>414</v>
      </c>
      <c r="M420" s="7">
        <v>6.153846154</v>
      </c>
      <c r="N420" s="7">
        <f>VLOOKUP(Todos!$A420,vlookup_table[#All],2,FALSE)</f>
        <v>2</v>
      </c>
      <c r="O420" s="7" t="str">
        <f>VLOOKUP(Todos!$A420,vlookup_table[#All],3,FALSE)</f>
        <v>IL</v>
      </c>
      <c r="P420" s="7">
        <f>VLOOKUP(Todos!$A420,vlookup_table[#All],4,FALSE)</f>
        <v>0</v>
      </c>
      <c r="Q420" s="9" t="str">
        <f>VLOOKUP(Todos!$A420,vlookup_table[#All],5,FALSE)</f>
        <v>S2</v>
      </c>
      <c r="R420" s="9" t="str">
        <f>VLOOKUP(Todos!$A420,vlookup_table[#All],6,FALSE)</f>
        <v>F</v>
      </c>
      <c r="S420" s="9">
        <f>VLOOKUP(Todos!$A420,vlookup_table[#All],7,FALSE)</f>
        <v>10</v>
      </c>
      <c r="T420" s="9">
        <f>ROUND((9706-Todos!$P420)/100, 0)</f>
        <v>97</v>
      </c>
      <c r="U420" s="9" t="str" cm="1">
        <f t="array" ref="U420">_xlfn.IFS(
    ISNUMBER(SEARCH("C", Q420)), "Ciudad",
    ISNUMBER(SEARCH("T", Q420)), "Pueblo",
    ISNUMBER(SEARCH("R", Q420)), "Rural",
    ISNUMBER(SEARCH("S", Q420)), "Suburbano",
    ISNUMBER(SEARCH("U", Q420)), "Urbano"
)</f>
        <v>Suburbano</v>
      </c>
      <c r="V420" s="24" t="str" cm="1">
        <f t="array" ref="V420">_xlfn.LET(
    _xlpm.txt, _xlfn.TEXTJOIN("", TRUE, IF(ISNUMBER(--MID(Todos!$H420, _xlfn.SEQUENCE(LEN(Todos!$H420)), 1)), MID(Todos!$H420, _xlfn.SEQUENCE(LEN(Todos!$H420)), 1), "")),
    IF(ISNUMBER(--RIGHT(_xlpm.txt,1)), _xlpm.txt, LEFT(_xlpm.txt, LEN(_xlpm.txt)-1))
)</f>
        <v>14377</v>
      </c>
      <c r="W420" s="9" t="str">
        <f>UPPER(LEFT(Todos!$B420,2))</f>
        <v>IL</v>
      </c>
      <c r="X420" s="10" t="str" cm="1">
        <f t="array" ref="X420">+IF(Todos!$C420 = "",MODE.MATCH(Todos!$C$2:$C$4029),Todos!$C420)</f>
        <v>F</v>
      </c>
    </row>
    <row r="421" spans="1:24" x14ac:dyDescent="0.35">
      <c r="A421" s="11">
        <v>168189</v>
      </c>
      <c r="B421" s="12" t="s">
        <v>62</v>
      </c>
      <c r="C421" s="12" t="s">
        <v>14</v>
      </c>
      <c r="D421" s="12">
        <v>2794</v>
      </c>
      <c r="E421" s="12">
        <v>637</v>
      </c>
      <c r="F421" s="12">
        <v>678</v>
      </c>
      <c r="G421" s="12">
        <v>93</v>
      </c>
      <c r="H421" s="12">
        <v>23035</v>
      </c>
      <c r="I421" s="12">
        <v>11</v>
      </c>
      <c r="J421" s="12">
        <v>54</v>
      </c>
      <c r="K421" s="12">
        <v>630</v>
      </c>
      <c r="L421" s="12">
        <v>671</v>
      </c>
      <c r="M421" s="12">
        <v>8</v>
      </c>
      <c r="N421" s="12">
        <f>VLOOKUP(Todos!$A421,vlookup_table[#All],2,FALSE)</f>
        <v>1</v>
      </c>
      <c r="O421" s="12" t="str">
        <f>VLOOKUP(Todos!$A421,vlookup_table[#All],3,FALSE)</f>
        <v>CA</v>
      </c>
      <c r="P421" s="12">
        <f>VLOOKUP(Todos!$A421,vlookup_table[#All],4,FALSE)</f>
        <v>5001</v>
      </c>
      <c r="Q421" s="14" t="str">
        <f>VLOOKUP(Todos!$A421,vlookup_table[#All],5,FALSE)</f>
        <v>U1</v>
      </c>
      <c r="R421" s="14" t="str">
        <f>VLOOKUP(Todos!$A421,vlookup_table[#All],6,FALSE)</f>
        <v>M</v>
      </c>
      <c r="S421" s="14">
        <f>VLOOKUP(Todos!$A421,vlookup_table[#All],7,FALSE)</f>
        <v>15</v>
      </c>
      <c r="T421" s="14">
        <f>ROUND((9706-Todos!$P421)/100, 0)</f>
        <v>47</v>
      </c>
      <c r="U421" s="14" t="str" cm="1">
        <f t="array" ref="U421">_xlfn.IFS(
    ISNUMBER(SEARCH("C", Q421)), "Ciudad",
    ISNUMBER(SEARCH("T", Q421)), "Pueblo",
    ISNUMBER(SEARCH("R", Q421)), "Rural",
    ISNUMBER(SEARCH("S", Q421)), "Suburbano",
    ISNUMBER(SEARCH("U", Q421)), "Urbano"
)</f>
        <v>Urbano</v>
      </c>
      <c r="V421" s="25" t="str" cm="1">
        <f t="array" ref="V421">_xlfn.LET(
    _xlpm.txt, _xlfn.TEXTJOIN("", TRUE, IF(ISNUMBER(--MID(Todos!$H421, _xlfn.SEQUENCE(LEN(Todos!$H421)), 1)), MID(Todos!$H421, _xlfn.SEQUENCE(LEN(Todos!$H421)), 1), "")),
    IF(ISNUMBER(--RIGHT(_xlpm.txt,1)), _xlpm.txt, LEFT(_xlpm.txt, LEN(_xlpm.txt)-1))
)</f>
        <v>23035</v>
      </c>
      <c r="W421" s="14" t="str">
        <f>UPPER(LEFT(Todos!$B421,2))</f>
        <v>CA</v>
      </c>
      <c r="X421" s="15" t="str" cm="1">
        <f t="array" ref="X421">+IF(Todos!$C421 = "",MODE.MATCH(Todos!$C$2:$C$4029),Todos!$C421)</f>
        <v>M</v>
      </c>
    </row>
    <row r="422" spans="1:24" x14ac:dyDescent="0.35">
      <c r="A422" s="6">
        <v>148998</v>
      </c>
      <c r="B422" s="7" t="s">
        <v>62</v>
      </c>
      <c r="C422" s="7"/>
      <c r="D422" s="7">
        <v>3233</v>
      </c>
      <c r="E422" s="7">
        <v>684</v>
      </c>
      <c r="F422" s="7">
        <v>781</v>
      </c>
      <c r="G422" s="7">
        <v>95</v>
      </c>
      <c r="H422" s="7">
        <v>26104</v>
      </c>
      <c r="I422" s="7">
        <v>8</v>
      </c>
      <c r="J422" s="7">
        <v>50</v>
      </c>
      <c r="K422" s="7">
        <v>753</v>
      </c>
      <c r="L422" s="7">
        <v>714</v>
      </c>
      <c r="M422" s="7">
        <v>16.81818182</v>
      </c>
      <c r="N422" s="7">
        <f>VLOOKUP(Todos!$A422,vlookup_table[#All],2,FALSE)</f>
        <v>1</v>
      </c>
      <c r="O422" s="7" t="str">
        <f>VLOOKUP(Todos!$A422,vlookup_table[#All],3,FALSE)</f>
        <v>CA</v>
      </c>
      <c r="P422" s="7">
        <f>VLOOKUP(Todos!$A422,vlookup_table[#All],4,FALSE)</f>
        <v>4709</v>
      </c>
      <c r="Q422" s="9" t="str">
        <f>VLOOKUP(Todos!$A422,vlookup_table[#All],5,FALSE)</f>
        <v>C1</v>
      </c>
      <c r="R422" s="9" t="str">
        <f>VLOOKUP(Todos!$A422,vlookup_table[#All],6,FALSE)</f>
        <v/>
      </c>
      <c r="S422" s="9">
        <f>VLOOKUP(Todos!$A422,vlookup_table[#All],7,FALSE)</f>
        <v>25</v>
      </c>
      <c r="T422" s="9">
        <f>ROUND((9706-Todos!$P422)/100, 0)</f>
        <v>50</v>
      </c>
      <c r="U422" s="9" t="str" cm="1">
        <f t="array" ref="U422">_xlfn.IFS(
    ISNUMBER(SEARCH("C", Q422)), "Ciudad",
    ISNUMBER(SEARCH("T", Q422)), "Pueblo",
    ISNUMBER(SEARCH("R", Q422)), "Rural",
    ISNUMBER(SEARCH("S", Q422)), "Suburbano",
    ISNUMBER(SEARCH("U", Q422)), "Urbano"
)</f>
        <v>Ciudad</v>
      </c>
      <c r="V422" s="24" t="str" cm="1">
        <f t="array" ref="V422">_xlfn.LET(
    _xlpm.txt, _xlfn.TEXTJOIN("", TRUE, IF(ISNUMBER(--MID(Todos!$H422, _xlfn.SEQUENCE(LEN(Todos!$H422)), 1)), MID(Todos!$H422, _xlfn.SEQUENCE(LEN(Todos!$H422)), 1), "")),
    IF(ISNUMBER(--RIGHT(_xlpm.txt,1)), _xlpm.txt, LEFT(_xlpm.txt, LEN(_xlpm.txt)-1))
)</f>
        <v>26104</v>
      </c>
      <c r="W422" s="9" t="str">
        <f>UPPER(LEFT(Todos!$B422,2))</f>
        <v>CA</v>
      </c>
      <c r="X422" s="10" t="e" cm="1">
        <f t="array" aca="1" ref="X422" ca="1">+IF(Todos!$C422 = "",MODE.MATCH(Todos!$C$2:$C$4029),Todos!$C422)</f>
        <v>#NAME?</v>
      </c>
    </row>
    <row r="423" spans="1:24" x14ac:dyDescent="0.35">
      <c r="A423" s="11">
        <v>186292</v>
      </c>
      <c r="B423" s="12" t="s">
        <v>62</v>
      </c>
      <c r="C423" s="12" t="s">
        <v>14</v>
      </c>
      <c r="D423" s="12">
        <v>931</v>
      </c>
      <c r="E423" s="12">
        <v>155</v>
      </c>
      <c r="F423" s="12">
        <v>222</v>
      </c>
      <c r="G423" s="12">
        <v>9</v>
      </c>
      <c r="H423" s="12">
        <v>7968</v>
      </c>
      <c r="I423" s="12">
        <v>20</v>
      </c>
      <c r="J423" s="12">
        <v>46</v>
      </c>
      <c r="K423" s="12">
        <v>192</v>
      </c>
      <c r="L423" s="12">
        <v>180</v>
      </c>
      <c r="M423" s="12">
        <v>5.5714285710000002</v>
      </c>
      <c r="N423" s="12">
        <f>VLOOKUP(Todos!$A423,vlookup_table[#All],2,FALSE)</f>
        <v>1</v>
      </c>
      <c r="O423" s="12" t="str">
        <f>VLOOKUP(Todos!$A423,vlookup_table[#All],3,FALSE)</f>
        <v>CA</v>
      </c>
      <c r="P423" s="12">
        <f>VLOOKUP(Todos!$A423,vlookup_table[#All],4,FALSE)</f>
        <v>509</v>
      </c>
      <c r="Q423" s="14" t="str">
        <f>VLOOKUP(Todos!$A423,vlookup_table[#All],5,FALSE)</f>
        <v>C2</v>
      </c>
      <c r="R423" s="14" t="str">
        <f>VLOOKUP(Todos!$A423,vlookup_table[#All],6,FALSE)</f>
        <v>M</v>
      </c>
      <c r="S423" s="14">
        <f>VLOOKUP(Todos!$A423,vlookup_table[#All],7,FALSE)</f>
        <v>10</v>
      </c>
      <c r="T423" s="14">
        <f>ROUND((9706-Todos!$P423)/100, 0)</f>
        <v>92</v>
      </c>
      <c r="U423" s="14" t="str" cm="1">
        <f t="array" ref="U423">_xlfn.IFS(
    ISNUMBER(SEARCH("C", Q423)), "Ciudad",
    ISNUMBER(SEARCH("T", Q423)), "Pueblo",
    ISNUMBER(SEARCH("R", Q423)), "Rural",
    ISNUMBER(SEARCH("S", Q423)), "Suburbano",
    ISNUMBER(SEARCH("U", Q423)), "Urbano"
)</f>
        <v>Ciudad</v>
      </c>
      <c r="V423" s="25" t="str" cm="1">
        <f t="array" ref="V423">_xlfn.LET(
    _xlpm.txt, _xlfn.TEXTJOIN("", TRUE, IF(ISNUMBER(--MID(Todos!$H423, _xlfn.SEQUENCE(LEN(Todos!$H423)), 1)), MID(Todos!$H423, _xlfn.SEQUENCE(LEN(Todos!$H423)), 1), "")),
    IF(ISNUMBER(--RIGHT(_xlpm.txt,1)), _xlpm.txt, LEFT(_xlpm.txt, LEN(_xlpm.txt)-1))
)</f>
        <v>7968</v>
      </c>
      <c r="W423" s="14" t="str">
        <f>UPPER(LEFT(Todos!$B423,2))</f>
        <v>CA</v>
      </c>
      <c r="X423" s="15" t="str" cm="1">
        <f t="array" ref="X423">+IF(Todos!$C423 = "",MODE.MATCH(Todos!$C$2:$C$4029),Todos!$C423)</f>
        <v>M</v>
      </c>
    </row>
    <row r="424" spans="1:24" x14ac:dyDescent="0.35">
      <c r="A424" s="6">
        <v>75180</v>
      </c>
      <c r="B424" s="7" t="s">
        <v>48</v>
      </c>
      <c r="C424" s="7" t="s">
        <v>17</v>
      </c>
      <c r="D424" s="7">
        <v>529</v>
      </c>
      <c r="E424" s="7">
        <v>317</v>
      </c>
      <c r="F424" s="7">
        <v>326</v>
      </c>
      <c r="G424" s="7">
        <v>0</v>
      </c>
      <c r="H424" s="7">
        <v>12494</v>
      </c>
      <c r="I424" s="7">
        <v>3</v>
      </c>
      <c r="J424" s="7">
        <v>76</v>
      </c>
      <c r="K424" s="7">
        <v>340</v>
      </c>
      <c r="L424" s="7">
        <v>319</v>
      </c>
      <c r="M424" s="7">
        <v>10.5</v>
      </c>
      <c r="N424" s="7">
        <f>VLOOKUP(Todos!$A424,vlookup_table[#All],2,FALSE)</f>
        <v>28</v>
      </c>
      <c r="O424" s="7" t="str">
        <f>VLOOKUP(Todos!$A424,vlookup_table[#All],3,FALSE)</f>
        <v>IA</v>
      </c>
      <c r="P424" s="7">
        <f>VLOOKUP(Todos!$A424,vlookup_table[#All],4,FALSE)</f>
        <v>4409</v>
      </c>
      <c r="Q424" s="9" t="str">
        <f>VLOOKUP(Todos!$A424,vlookup_table[#All],5,FALSE)</f>
        <v>C2</v>
      </c>
      <c r="R424" s="9" t="str">
        <f>VLOOKUP(Todos!$A424,vlookup_table[#All],6,FALSE)</f>
        <v>F</v>
      </c>
      <c r="S424" s="9">
        <f>VLOOKUP(Todos!$A424,vlookup_table[#All],7,FALSE)</f>
        <v>15</v>
      </c>
      <c r="T424" s="9">
        <f>ROUND((9706-Todos!$P424)/100, 0)</f>
        <v>53</v>
      </c>
      <c r="U424" s="9" t="str" cm="1">
        <f t="array" ref="U424">_xlfn.IFS(
    ISNUMBER(SEARCH("C", Q424)), "Ciudad",
    ISNUMBER(SEARCH("T", Q424)), "Pueblo",
    ISNUMBER(SEARCH("R", Q424)), "Rural",
    ISNUMBER(SEARCH("S", Q424)), "Suburbano",
    ISNUMBER(SEARCH("U", Q424)), "Urbano"
)</f>
        <v>Ciudad</v>
      </c>
      <c r="V424" s="24" t="str" cm="1">
        <f t="array" ref="V424">_xlfn.LET(
    _xlpm.txt, _xlfn.TEXTJOIN("", TRUE, IF(ISNUMBER(--MID(Todos!$H424, _xlfn.SEQUENCE(LEN(Todos!$H424)), 1)), MID(Todos!$H424, _xlfn.SEQUENCE(LEN(Todos!$H424)), 1), "")),
    IF(ISNUMBER(--RIGHT(_xlpm.txt,1)), _xlpm.txt, LEFT(_xlpm.txt, LEN(_xlpm.txt)-1))
)</f>
        <v>12494</v>
      </c>
      <c r="W424" s="9" t="str">
        <f>UPPER(LEFT(Todos!$B424,2))</f>
        <v>IA</v>
      </c>
      <c r="X424" s="10" t="str" cm="1">
        <f t="array" ref="X424">+IF(Todos!$C424 = "",MODE.MATCH(Todos!$C$2:$C$4029),Todos!$C424)</f>
        <v>F</v>
      </c>
    </row>
    <row r="425" spans="1:24" x14ac:dyDescent="0.35">
      <c r="A425" s="11">
        <v>88596</v>
      </c>
      <c r="B425" s="12" t="s">
        <v>16</v>
      </c>
      <c r="C425" s="12" t="s">
        <v>17</v>
      </c>
      <c r="D425" s="12">
        <v>1897</v>
      </c>
      <c r="E425" s="12">
        <v>406</v>
      </c>
      <c r="F425" s="12">
        <v>664</v>
      </c>
      <c r="G425" s="12">
        <v>44</v>
      </c>
      <c r="H425" s="12">
        <v>26951</v>
      </c>
      <c r="I425" s="12">
        <v>15</v>
      </c>
      <c r="J425" s="12">
        <v>67</v>
      </c>
      <c r="K425" s="12">
        <v>519</v>
      </c>
      <c r="L425" s="12">
        <v>476</v>
      </c>
      <c r="M425" s="12">
        <v>10</v>
      </c>
      <c r="N425" s="12">
        <f>VLOOKUP(Todos!$A425,vlookup_table[#All],2,FALSE)</f>
        <v>28</v>
      </c>
      <c r="O425" s="12" t="str">
        <f>VLOOKUP(Todos!$A425,vlookup_table[#All],3,FALSE)</f>
        <v>IL</v>
      </c>
      <c r="P425" s="12">
        <f>VLOOKUP(Todos!$A425,vlookup_table[#All],4,FALSE)</f>
        <v>912</v>
      </c>
      <c r="Q425" s="14" t="str">
        <f>VLOOKUP(Todos!$A425,vlookup_table[#All],5,FALSE)</f>
        <v>U1</v>
      </c>
      <c r="R425" s="14" t="str">
        <f>VLOOKUP(Todos!$A425,vlookup_table[#All],6,FALSE)</f>
        <v>F</v>
      </c>
      <c r="S425" s="14">
        <f>VLOOKUP(Todos!$A425,vlookup_table[#All],7,FALSE)</f>
        <v>14</v>
      </c>
      <c r="T425" s="14">
        <f>ROUND((9706-Todos!$P425)/100, 0)</f>
        <v>88</v>
      </c>
      <c r="U425" s="14" t="str" cm="1">
        <f t="array" ref="U425">_xlfn.IFS(
    ISNUMBER(SEARCH("C", Q425)), "Ciudad",
    ISNUMBER(SEARCH("T", Q425)), "Pueblo",
    ISNUMBER(SEARCH("R", Q425)), "Rural",
    ISNUMBER(SEARCH("S", Q425)), "Suburbano",
    ISNUMBER(SEARCH("U", Q425)), "Urbano"
)</f>
        <v>Urbano</v>
      </c>
      <c r="V425" s="25" t="str" cm="1">
        <f t="array" ref="V425">_xlfn.LET(
    _xlpm.txt, _xlfn.TEXTJOIN("", TRUE, IF(ISNUMBER(--MID(Todos!$H425, _xlfn.SEQUENCE(LEN(Todos!$H425)), 1)), MID(Todos!$H425, _xlfn.SEQUENCE(LEN(Todos!$H425)), 1), "")),
    IF(ISNUMBER(--RIGHT(_xlpm.txt,1)), _xlpm.txt, LEFT(_xlpm.txt, LEN(_xlpm.txt)-1))
)</f>
        <v>26951</v>
      </c>
      <c r="W425" s="14" t="str">
        <f>UPPER(LEFT(Todos!$B425,2))</f>
        <v>IL</v>
      </c>
      <c r="X425" s="15" t="str" cm="1">
        <f t="array" ref="X425">+IF(Todos!$C425 = "",MODE.MATCH(Todos!$C$2:$C$4029),Todos!$C425)</f>
        <v>F</v>
      </c>
    </row>
    <row r="426" spans="1:24" x14ac:dyDescent="0.35">
      <c r="A426" s="6">
        <v>155266</v>
      </c>
      <c r="B426" s="7" t="s">
        <v>62</v>
      </c>
      <c r="C426" s="7" t="s">
        <v>17</v>
      </c>
      <c r="D426" s="7">
        <v>641</v>
      </c>
      <c r="E426" s="7">
        <v>123</v>
      </c>
      <c r="F426" s="7">
        <v>279</v>
      </c>
      <c r="G426" s="7">
        <v>3</v>
      </c>
      <c r="H426" s="7">
        <v>8046</v>
      </c>
      <c r="I426" s="7">
        <v>37</v>
      </c>
      <c r="J426" s="7">
        <v>38</v>
      </c>
      <c r="K426" s="7">
        <v>168</v>
      </c>
      <c r="L426" s="7">
        <v>236</v>
      </c>
      <c r="M426" s="7">
        <v>9.4629629630000007</v>
      </c>
      <c r="N426" s="7">
        <f>VLOOKUP(Todos!$A426,vlookup_table[#All],2,FALSE)</f>
        <v>0</v>
      </c>
      <c r="O426" s="7" t="str">
        <f>VLOOKUP(Todos!$A426,vlookup_table[#All],3,FALSE)</f>
        <v>CA</v>
      </c>
      <c r="P426" s="7">
        <f>VLOOKUP(Todos!$A426,vlookup_table[#All],4,FALSE)</f>
        <v>0</v>
      </c>
      <c r="Q426" s="9" t="str">
        <f>VLOOKUP(Todos!$A426,vlookup_table[#All],5,FALSE)</f>
        <v>C3</v>
      </c>
      <c r="R426" s="9" t="str">
        <f>VLOOKUP(Todos!$A426,vlookup_table[#All],6,FALSE)</f>
        <v>F</v>
      </c>
      <c r="S426" s="9">
        <f>VLOOKUP(Todos!$A426,vlookup_table[#All],7,FALSE)</f>
        <v>11</v>
      </c>
      <c r="T426" s="9">
        <f>ROUND((9706-Todos!$P426)/100, 0)</f>
        <v>97</v>
      </c>
      <c r="U426" s="9" t="str" cm="1">
        <f t="array" ref="U426">_xlfn.IFS(
    ISNUMBER(SEARCH("C", Q426)), "Ciudad",
    ISNUMBER(SEARCH("T", Q426)), "Pueblo",
    ISNUMBER(SEARCH("R", Q426)), "Rural",
    ISNUMBER(SEARCH("S", Q426)), "Suburbano",
    ISNUMBER(SEARCH("U", Q426)), "Urbano"
)</f>
        <v>Ciudad</v>
      </c>
      <c r="V426" s="24" t="str" cm="1">
        <f t="array" ref="V426">_xlfn.LET(
    _xlpm.txt, _xlfn.TEXTJOIN("", TRUE, IF(ISNUMBER(--MID(Todos!$H426, _xlfn.SEQUENCE(LEN(Todos!$H426)), 1)), MID(Todos!$H426, _xlfn.SEQUENCE(LEN(Todos!$H426)), 1), "")),
    IF(ISNUMBER(--RIGHT(_xlpm.txt,1)), _xlpm.txt, LEFT(_xlpm.txt, LEN(_xlpm.txt)-1))
)</f>
        <v>8046</v>
      </c>
      <c r="W426" s="9" t="str">
        <f>UPPER(LEFT(Todos!$B426,2))</f>
        <v>CA</v>
      </c>
      <c r="X426" s="10" t="str" cm="1">
        <f t="array" ref="X426">+IF(Todos!$C426 = "",MODE.MATCH(Todos!$C$2:$C$4029),Todos!$C426)</f>
        <v>F</v>
      </c>
    </row>
    <row r="427" spans="1:24" x14ac:dyDescent="0.35">
      <c r="A427" s="11">
        <v>13622</v>
      </c>
      <c r="B427" s="12" t="s">
        <v>13</v>
      </c>
      <c r="C427" s="12" t="s">
        <v>14</v>
      </c>
      <c r="D427" s="12">
        <v>715</v>
      </c>
      <c r="E427" s="12">
        <v>247</v>
      </c>
      <c r="F427" s="12">
        <v>342</v>
      </c>
      <c r="G427" s="12">
        <v>2</v>
      </c>
      <c r="H427" s="12">
        <v>15360</v>
      </c>
      <c r="I427" s="12">
        <v>4</v>
      </c>
      <c r="J427" s="12">
        <v>11</v>
      </c>
      <c r="K427" s="12">
        <v>283</v>
      </c>
      <c r="L427" s="12">
        <v>317</v>
      </c>
      <c r="M427" s="12">
        <v>14.866666670000001</v>
      </c>
      <c r="N427" s="12">
        <f>VLOOKUP(Todos!$A427,vlookup_table[#All],2,FALSE)</f>
        <v>0</v>
      </c>
      <c r="O427" s="12" t="str">
        <f>VLOOKUP(Todos!$A427,vlookup_table[#All],3,FALSE)</f>
        <v>FL</v>
      </c>
      <c r="P427" s="12">
        <f>VLOOKUP(Todos!$A427,vlookup_table[#All],4,FALSE)</f>
        <v>3201</v>
      </c>
      <c r="Q427" s="14" t="str">
        <f>VLOOKUP(Todos!$A427,vlookup_table[#All],5,FALSE)</f>
        <v>S2</v>
      </c>
      <c r="R427" s="14" t="str">
        <f>VLOOKUP(Todos!$A427,vlookup_table[#All],6,FALSE)</f>
        <v>M</v>
      </c>
      <c r="S427" s="14">
        <f>VLOOKUP(Todos!$A427,vlookup_table[#All],7,FALSE)</f>
        <v>10</v>
      </c>
      <c r="T427" s="14">
        <f>ROUND((9706-Todos!$P427)/100, 0)</f>
        <v>65</v>
      </c>
      <c r="U427" s="14" t="str" cm="1">
        <f t="array" ref="U427">_xlfn.IFS(
    ISNUMBER(SEARCH("C", Q427)), "Ciudad",
    ISNUMBER(SEARCH("T", Q427)), "Pueblo",
    ISNUMBER(SEARCH("R", Q427)), "Rural",
    ISNUMBER(SEARCH("S", Q427)), "Suburbano",
    ISNUMBER(SEARCH("U", Q427)), "Urbano"
)</f>
        <v>Suburbano</v>
      </c>
      <c r="V427" s="25" t="str" cm="1">
        <f t="array" ref="V427">_xlfn.LET(
    _xlpm.txt, _xlfn.TEXTJOIN("", TRUE, IF(ISNUMBER(--MID(Todos!$H427, _xlfn.SEQUENCE(LEN(Todos!$H427)), 1)), MID(Todos!$H427, _xlfn.SEQUENCE(LEN(Todos!$H427)), 1), "")),
    IF(ISNUMBER(--RIGHT(_xlpm.txt,1)), _xlpm.txt, LEFT(_xlpm.txt, LEN(_xlpm.txt)-1))
)</f>
        <v>15360</v>
      </c>
      <c r="W427" s="14" t="str">
        <f>UPPER(LEFT(Todos!$B427,2))</f>
        <v>FL</v>
      </c>
      <c r="X427" s="15" t="str" cm="1">
        <f t="array" ref="X427">+IF(Todos!$C427 = "",MODE.MATCH(Todos!$C$2:$C$4029),Todos!$C427)</f>
        <v>M</v>
      </c>
    </row>
    <row r="428" spans="1:24" x14ac:dyDescent="0.35">
      <c r="A428" s="6">
        <v>189853</v>
      </c>
      <c r="B428" s="7" t="s">
        <v>63</v>
      </c>
      <c r="C428" s="7" t="s">
        <v>20</v>
      </c>
      <c r="D428" s="7">
        <v>440</v>
      </c>
      <c r="E428" s="7">
        <v>205</v>
      </c>
      <c r="F428" s="7">
        <v>280</v>
      </c>
      <c r="G428" s="7">
        <v>0</v>
      </c>
      <c r="H428" s="7">
        <v>8314</v>
      </c>
      <c r="I428" s="7">
        <v>0</v>
      </c>
      <c r="J428" s="7">
        <v>63</v>
      </c>
      <c r="K428" s="7">
        <v>238</v>
      </c>
      <c r="L428" s="7">
        <v>249</v>
      </c>
      <c r="M428" s="7">
        <v>7.1666666670000003</v>
      </c>
      <c r="N428" s="7">
        <f>VLOOKUP(Todos!$A428,vlookup_table[#All],2,FALSE)</f>
        <v>1002</v>
      </c>
      <c r="O428" s="7" t="str">
        <f>VLOOKUP(Todos!$A428,vlookup_table[#All],3,FALSE)</f>
        <v>MS</v>
      </c>
      <c r="P428" s="7">
        <f>VLOOKUP(Todos!$A428,vlookup_table[#All],4,FALSE)</f>
        <v>4306</v>
      </c>
      <c r="Q428" s="9" t="str">
        <f>VLOOKUP(Todos!$A428,vlookup_table[#All],5,FALSE)</f>
        <v/>
      </c>
      <c r="R428" s="9" t="str">
        <f>VLOOKUP(Todos!$A428,vlookup_table[#All],6,FALSE)</f>
        <v>F</v>
      </c>
      <c r="S428" s="9">
        <f>VLOOKUP(Todos!$A428,vlookup_table[#All],7,FALSE)</f>
        <v>8</v>
      </c>
      <c r="T428" s="9">
        <f>ROUND((9706-Todos!$P428)/100, 0)</f>
        <v>54</v>
      </c>
      <c r="U428" s="9" t="e" cm="1">
        <f t="array" ref="U428">_xlfn.IFS(
    ISNUMBER(SEARCH("C", Q428)), "Ciudad",
    ISNUMBER(SEARCH("T", Q428)), "Pueblo",
    ISNUMBER(SEARCH("R", Q428)), "Rural",
    ISNUMBER(SEARCH("S", Q428)), "Suburbano",
    ISNUMBER(SEARCH("U", Q428)), "Urbano"
)</f>
        <v>#N/A</v>
      </c>
      <c r="V428" s="24" t="str" cm="1">
        <f t="array" ref="V428">_xlfn.LET(
    _xlpm.txt, _xlfn.TEXTJOIN("", TRUE, IF(ISNUMBER(--MID(Todos!$H428, _xlfn.SEQUENCE(LEN(Todos!$H428)), 1)), MID(Todos!$H428, _xlfn.SEQUENCE(LEN(Todos!$H428)), 1), "")),
    IF(ISNUMBER(--RIGHT(_xlpm.txt,1)), _xlpm.txt, LEFT(_xlpm.txt, LEN(_xlpm.txt)-1))
)</f>
        <v>8314</v>
      </c>
      <c r="W428" s="9" t="str">
        <f>UPPER(LEFT(Todos!$B428,2))</f>
        <v>MS</v>
      </c>
      <c r="X428" s="10" t="str" cm="1">
        <f t="array" ref="X428">+IF(Todos!$C428 = "",MODE.MATCH(Todos!$C$2:$C$4029),Todos!$C428)</f>
        <v>female</v>
      </c>
    </row>
    <row r="429" spans="1:24" x14ac:dyDescent="0.35">
      <c r="A429" s="11">
        <v>175708</v>
      </c>
      <c r="B429" s="12" t="s">
        <v>51</v>
      </c>
      <c r="C429" s="12" t="s">
        <v>14</v>
      </c>
      <c r="D429" s="12">
        <v>532</v>
      </c>
      <c r="E429" s="12">
        <v>436</v>
      </c>
      <c r="F429" s="12">
        <v>428</v>
      </c>
      <c r="G429" s="12">
        <v>0</v>
      </c>
      <c r="H429" s="12">
        <v>12734</v>
      </c>
      <c r="I429" s="12">
        <v>0</v>
      </c>
      <c r="J429" s="12">
        <v>42</v>
      </c>
      <c r="K429" s="12">
        <v>436</v>
      </c>
      <c r="L429" s="12">
        <v>486</v>
      </c>
      <c r="M429" s="12">
        <v>25</v>
      </c>
      <c r="N429" s="12">
        <f>VLOOKUP(Todos!$A429,vlookup_table[#All],2,FALSE)</f>
        <v>1</v>
      </c>
      <c r="O429" s="12" t="str">
        <f>VLOOKUP(Todos!$A429,vlookup_table[#All],3,FALSE)</f>
        <v>OR</v>
      </c>
      <c r="P429" s="12">
        <f>VLOOKUP(Todos!$A429,vlookup_table[#All],4,FALSE)</f>
        <v>4201</v>
      </c>
      <c r="Q429" s="14" t="str">
        <f>VLOOKUP(Todos!$A429,vlookup_table[#All],5,FALSE)</f>
        <v>S2</v>
      </c>
      <c r="R429" s="14" t="str">
        <f>VLOOKUP(Todos!$A429,vlookup_table[#All],6,FALSE)</f>
        <v>M</v>
      </c>
      <c r="S429" s="14">
        <f>VLOOKUP(Todos!$A429,vlookup_table[#All],7,FALSE)</f>
        <v>30</v>
      </c>
      <c r="T429" s="14">
        <f>ROUND((9706-Todos!$P429)/100, 0)</f>
        <v>55</v>
      </c>
      <c r="U429" s="14" t="str" cm="1">
        <f t="array" ref="U429">_xlfn.IFS(
    ISNUMBER(SEARCH("C", Q429)), "Ciudad",
    ISNUMBER(SEARCH("T", Q429)), "Pueblo",
    ISNUMBER(SEARCH("R", Q429)), "Rural",
    ISNUMBER(SEARCH("S", Q429)), "Suburbano",
    ISNUMBER(SEARCH("U", Q429)), "Urbano"
)</f>
        <v>Suburbano</v>
      </c>
      <c r="V429" s="25" t="str" cm="1">
        <f t="array" ref="V429">_xlfn.LET(
    _xlpm.txt, _xlfn.TEXTJOIN("", TRUE, IF(ISNUMBER(--MID(Todos!$H429, _xlfn.SEQUENCE(LEN(Todos!$H429)), 1)), MID(Todos!$H429, _xlfn.SEQUENCE(LEN(Todos!$H429)), 1), "")),
    IF(ISNUMBER(--RIGHT(_xlpm.txt,1)), _xlpm.txt, LEFT(_xlpm.txt, LEN(_xlpm.txt)-1))
)</f>
        <v>12734</v>
      </c>
      <c r="W429" s="14" t="str">
        <f>UPPER(LEFT(Todos!$B429,2))</f>
        <v>OR</v>
      </c>
      <c r="X429" s="15" t="str" cm="1">
        <f t="array" ref="X429">+IF(Todos!$C429 = "",MODE.MATCH(Todos!$C$2:$C$4029),Todos!$C429)</f>
        <v>M</v>
      </c>
    </row>
    <row r="430" spans="1:24" x14ac:dyDescent="0.35">
      <c r="A430" s="6">
        <v>182243</v>
      </c>
      <c r="B430" s="7" t="s">
        <v>41</v>
      </c>
      <c r="C430" s="7" t="s">
        <v>17</v>
      </c>
      <c r="D430" s="7">
        <v>876</v>
      </c>
      <c r="E430" s="7">
        <v>335</v>
      </c>
      <c r="F430" s="7">
        <v>481</v>
      </c>
      <c r="G430" s="7">
        <v>18</v>
      </c>
      <c r="H430" s="7">
        <v>15179</v>
      </c>
      <c r="I430" s="7">
        <v>6</v>
      </c>
      <c r="J430" s="7">
        <v>31</v>
      </c>
      <c r="K430" s="7">
        <v>409</v>
      </c>
      <c r="L430" s="7">
        <v>426</v>
      </c>
      <c r="M430" s="7">
        <v>8.3000000000000007</v>
      </c>
      <c r="N430" s="7">
        <f>VLOOKUP(Todos!$A430,vlookup_table[#All],2,FALSE)</f>
        <v>0</v>
      </c>
      <c r="O430" s="7" t="str">
        <f>VLOOKUP(Todos!$A430,vlookup_table[#All],3,FALSE)</f>
        <v>WA</v>
      </c>
      <c r="P430" s="7">
        <f>VLOOKUP(Todos!$A430,vlookup_table[#All],4,FALSE)</f>
        <v>3605</v>
      </c>
      <c r="Q430" s="9" t="str">
        <f>VLOOKUP(Todos!$A430,vlookup_table[#All],5,FALSE)</f>
        <v>S2</v>
      </c>
      <c r="R430" s="9" t="str">
        <f>VLOOKUP(Todos!$A430,vlookup_table[#All],6,FALSE)</f>
        <v>F</v>
      </c>
      <c r="S430" s="9">
        <f>VLOOKUP(Todos!$A430,vlookup_table[#All],7,FALSE)</f>
        <v>10</v>
      </c>
      <c r="T430" s="9">
        <f>ROUND((9706-Todos!$P430)/100, 0)</f>
        <v>61</v>
      </c>
      <c r="U430" s="9" t="str" cm="1">
        <f t="array" ref="U430">_xlfn.IFS(
    ISNUMBER(SEARCH("C", Q430)), "Ciudad",
    ISNUMBER(SEARCH("T", Q430)), "Pueblo",
    ISNUMBER(SEARCH("R", Q430)), "Rural",
    ISNUMBER(SEARCH("S", Q430)), "Suburbano",
    ISNUMBER(SEARCH("U", Q430)), "Urbano"
)</f>
        <v>Suburbano</v>
      </c>
      <c r="V430" s="24" t="str" cm="1">
        <f t="array" ref="V430">_xlfn.LET(
    _xlpm.txt, _xlfn.TEXTJOIN("", TRUE, IF(ISNUMBER(--MID(Todos!$H430, _xlfn.SEQUENCE(LEN(Todos!$H430)), 1)), MID(Todos!$H430, _xlfn.SEQUENCE(LEN(Todos!$H430)), 1), "")),
    IF(ISNUMBER(--RIGHT(_xlpm.txt,1)), _xlpm.txt, LEFT(_xlpm.txt, LEN(_xlpm.txt)-1))
)</f>
        <v>15179</v>
      </c>
      <c r="W430" s="9" t="str">
        <f>UPPER(LEFT(Todos!$B430,2))</f>
        <v>WA</v>
      </c>
      <c r="X430" s="10" t="str" cm="1">
        <f t="array" ref="X430">+IF(Todos!$C430 = "",MODE.MATCH(Todos!$C$2:$C$4029),Todos!$C430)</f>
        <v>F</v>
      </c>
    </row>
    <row r="431" spans="1:24" x14ac:dyDescent="0.35">
      <c r="A431" s="11">
        <v>171566</v>
      </c>
      <c r="B431" s="12" t="s">
        <v>62</v>
      </c>
      <c r="C431" s="12" t="s">
        <v>14</v>
      </c>
      <c r="D431" s="12">
        <v>1175</v>
      </c>
      <c r="E431" s="12">
        <v>272</v>
      </c>
      <c r="F431" s="12">
        <v>396</v>
      </c>
      <c r="G431" s="12">
        <v>7</v>
      </c>
      <c r="H431" s="12">
        <v>12987</v>
      </c>
      <c r="I431" s="12">
        <v>4</v>
      </c>
      <c r="J431" s="12">
        <v>68</v>
      </c>
      <c r="K431" s="12">
        <v>318</v>
      </c>
      <c r="L431" s="12">
        <v>376</v>
      </c>
      <c r="M431" s="12">
        <v>10.25</v>
      </c>
      <c r="N431" s="12">
        <f>VLOOKUP(Todos!$A431,vlookup_table[#All],2,FALSE)</f>
        <v>1</v>
      </c>
      <c r="O431" s="12" t="str">
        <f>VLOOKUP(Todos!$A431,vlookup_table[#All],3,FALSE)</f>
        <v>CA</v>
      </c>
      <c r="P431" s="12">
        <f>VLOOKUP(Todos!$A431,vlookup_table[#All],4,FALSE)</f>
        <v>2201</v>
      </c>
      <c r="Q431" s="14" t="str">
        <f>VLOOKUP(Todos!$A431,vlookup_table[#All],5,FALSE)</f>
        <v>T2</v>
      </c>
      <c r="R431" s="14" t="str">
        <f>VLOOKUP(Todos!$A431,vlookup_table[#All],6,FALSE)</f>
        <v>M</v>
      </c>
      <c r="S431" s="14">
        <f>VLOOKUP(Todos!$A431,vlookup_table[#All],7,FALSE)</f>
        <v>15</v>
      </c>
      <c r="T431" s="14">
        <f>ROUND((9706-Todos!$P431)/100, 0)</f>
        <v>75</v>
      </c>
      <c r="U431" s="14" t="str" cm="1">
        <f t="array" ref="U431">_xlfn.IFS(
    ISNUMBER(SEARCH("C", Q431)), "Ciudad",
    ISNUMBER(SEARCH("T", Q431)), "Pueblo",
    ISNUMBER(SEARCH("R", Q431)), "Rural",
    ISNUMBER(SEARCH("S", Q431)), "Suburbano",
    ISNUMBER(SEARCH("U", Q431)), "Urbano"
)</f>
        <v>Pueblo</v>
      </c>
      <c r="V431" s="25" t="str" cm="1">
        <f t="array" ref="V431">_xlfn.LET(
    _xlpm.txt, _xlfn.TEXTJOIN("", TRUE, IF(ISNUMBER(--MID(Todos!$H431, _xlfn.SEQUENCE(LEN(Todos!$H431)), 1)), MID(Todos!$H431, _xlfn.SEQUENCE(LEN(Todos!$H431)), 1), "")),
    IF(ISNUMBER(--RIGHT(_xlpm.txt,1)), _xlpm.txt, LEFT(_xlpm.txt, LEN(_xlpm.txt)-1))
)</f>
        <v>12987</v>
      </c>
      <c r="W431" s="14" t="str">
        <f>UPPER(LEFT(Todos!$B431,2))</f>
        <v>CA</v>
      </c>
      <c r="X431" s="15" t="str" cm="1">
        <f t="array" ref="X431">+IF(Todos!$C431 = "",MODE.MATCH(Todos!$C$2:$C$4029),Todos!$C431)</f>
        <v>M</v>
      </c>
    </row>
    <row r="432" spans="1:24" x14ac:dyDescent="0.35">
      <c r="A432" s="6">
        <v>156266</v>
      </c>
      <c r="B432" s="7" t="s">
        <v>62</v>
      </c>
      <c r="C432" s="7" t="s">
        <v>17</v>
      </c>
      <c r="D432" s="7">
        <v>3921</v>
      </c>
      <c r="E432" s="7">
        <v>413</v>
      </c>
      <c r="F432" s="7">
        <v>583</v>
      </c>
      <c r="G432" s="7">
        <v>87</v>
      </c>
      <c r="H432" s="7">
        <v>21648</v>
      </c>
      <c r="I432" s="7">
        <v>10</v>
      </c>
      <c r="J432" s="7">
        <v>55</v>
      </c>
      <c r="K432" s="7">
        <v>410</v>
      </c>
      <c r="L432" s="7">
        <v>575</v>
      </c>
      <c r="M432" s="7">
        <v>13.57142857</v>
      </c>
      <c r="N432" s="7">
        <f>VLOOKUP(Todos!$A432,vlookup_table[#All],2,FALSE)</f>
        <v>0</v>
      </c>
      <c r="O432" s="7" t="str">
        <f>VLOOKUP(Todos!$A432,vlookup_table[#All],3,FALSE)</f>
        <v>CA</v>
      </c>
      <c r="P432" s="7">
        <f>VLOOKUP(Todos!$A432,vlookup_table[#All],4,FALSE)</f>
        <v>3701</v>
      </c>
      <c r="Q432" s="9" t="str">
        <f>VLOOKUP(Todos!$A432,vlookup_table[#All],5,FALSE)</f>
        <v>R1</v>
      </c>
      <c r="R432" s="9" t="str">
        <f>VLOOKUP(Todos!$A432,vlookup_table[#All],6,FALSE)</f>
        <v>F</v>
      </c>
      <c r="S432" s="9">
        <f>VLOOKUP(Todos!$A432,vlookup_table[#All],7,FALSE)</f>
        <v>20</v>
      </c>
      <c r="T432" s="9">
        <f>ROUND((9706-Todos!$P432)/100, 0)</f>
        <v>60</v>
      </c>
      <c r="U432" s="9" t="str" cm="1">
        <f t="array" ref="U432">_xlfn.IFS(
    ISNUMBER(SEARCH("C", Q432)), "Ciudad",
    ISNUMBER(SEARCH("T", Q432)), "Pueblo",
    ISNUMBER(SEARCH("R", Q432)), "Rural",
    ISNUMBER(SEARCH("S", Q432)), "Suburbano",
    ISNUMBER(SEARCH("U", Q432)), "Urbano"
)</f>
        <v>Rural</v>
      </c>
      <c r="V432" s="24" t="str" cm="1">
        <f t="array" ref="V432">_xlfn.LET(
    _xlpm.txt, _xlfn.TEXTJOIN("", TRUE, IF(ISNUMBER(--MID(Todos!$H432, _xlfn.SEQUENCE(LEN(Todos!$H432)), 1)), MID(Todos!$H432, _xlfn.SEQUENCE(LEN(Todos!$H432)), 1), "")),
    IF(ISNUMBER(--RIGHT(_xlpm.txt,1)), _xlpm.txt, LEFT(_xlpm.txt, LEN(_xlpm.txt)-1))
)</f>
        <v>21648</v>
      </c>
      <c r="W432" s="9" t="str">
        <f>UPPER(LEFT(Todos!$B432,2))</f>
        <v>CA</v>
      </c>
      <c r="X432" s="10" t="str" cm="1">
        <f t="array" ref="X432">+IF(Todos!$C432 = "",MODE.MATCH(Todos!$C$2:$C$4029),Todos!$C432)</f>
        <v>F</v>
      </c>
    </row>
    <row r="433" spans="1:24" x14ac:dyDescent="0.35">
      <c r="A433" s="11">
        <v>41604</v>
      </c>
      <c r="B433" s="12" t="s">
        <v>13</v>
      </c>
      <c r="C433" s="12" t="s">
        <v>17</v>
      </c>
      <c r="D433" s="12">
        <v>919</v>
      </c>
      <c r="E433" s="12">
        <v>413</v>
      </c>
      <c r="F433" s="12">
        <v>532</v>
      </c>
      <c r="G433" s="12">
        <v>0</v>
      </c>
      <c r="H433" s="12">
        <v>17653</v>
      </c>
      <c r="I433" s="12">
        <v>14</v>
      </c>
      <c r="J433" s="12">
        <v>26</v>
      </c>
      <c r="K433" s="12">
        <v>538</v>
      </c>
      <c r="L433" s="12">
        <v>446</v>
      </c>
      <c r="M433" s="12">
        <v>8.307692308</v>
      </c>
      <c r="N433" s="12">
        <f>VLOOKUP(Todos!$A433,vlookup_table[#All],2,FALSE)</f>
        <v>0</v>
      </c>
      <c r="O433" s="12" t="str">
        <f>VLOOKUP(Todos!$A433,vlookup_table[#All],3,FALSE)</f>
        <v>FL</v>
      </c>
      <c r="P433" s="12">
        <f>VLOOKUP(Todos!$A433,vlookup_table[#All],4,FALSE)</f>
        <v>2401</v>
      </c>
      <c r="Q433" s="14" t="str">
        <f>VLOOKUP(Todos!$A433,vlookup_table[#All],5,FALSE)</f>
        <v>S1</v>
      </c>
      <c r="R433" s="14" t="str">
        <f>VLOOKUP(Todos!$A433,vlookup_table[#All],6,FALSE)</f>
        <v>F</v>
      </c>
      <c r="S433" s="14">
        <f>VLOOKUP(Todos!$A433,vlookup_table[#All],7,FALSE)</f>
        <v>10</v>
      </c>
      <c r="T433" s="14">
        <f>ROUND((9706-Todos!$P433)/100, 0)</f>
        <v>73</v>
      </c>
      <c r="U433" s="14" t="str" cm="1">
        <f t="array" ref="U433">_xlfn.IFS(
    ISNUMBER(SEARCH("C", Q433)), "Ciudad",
    ISNUMBER(SEARCH("T", Q433)), "Pueblo",
    ISNUMBER(SEARCH("R", Q433)), "Rural",
    ISNUMBER(SEARCH("S", Q433)), "Suburbano",
    ISNUMBER(SEARCH("U", Q433)), "Urbano"
)</f>
        <v>Suburbano</v>
      </c>
      <c r="V433" s="25" t="str" cm="1">
        <f t="array" ref="V433">_xlfn.LET(
    _xlpm.txt, _xlfn.TEXTJOIN("", TRUE, IF(ISNUMBER(--MID(Todos!$H433, _xlfn.SEQUENCE(LEN(Todos!$H433)), 1)), MID(Todos!$H433, _xlfn.SEQUENCE(LEN(Todos!$H433)), 1), "")),
    IF(ISNUMBER(--RIGHT(_xlpm.txt,1)), _xlpm.txt, LEFT(_xlpm.txt, LEN(_xlpm.txt)-1))
)</f>
        <v>17653</v>
      </c>
      <c r="W433" s="14" t="str">
        <f>UPPER(LEFT(Todos!$B433,2))</f>
        <v>FL</v>
      </c>
      <c r="X433" s="15" t="str" cm="1">
        <f t="array" ref="X433">+IF(Todos!$C433 = "",MODE.MATCH(Todos!$C$2:$C$4029),Todos!$C433)</f>
        <v>F</v>
      </c>
    </row>
    <row r="434" spans="1:24" x14ac:dyDescent="0.35">
      <c r="A434" s="6">
        <v>187678</v>
      </c>
      <c r="B434" s="7" t="s">
        <v>64</v>
      </c>
      <c r="C434" s="7" t="s">
        <v>17</v>
      </c>
      <c r="D434" s="7">
        <v>625</v>
      </c>
      <c r="E434" s="7">
        <v>266</v>
      </c>
      <c r="F434" s="7">
        <v>330</v>
      </c>
      <c r="G434" s="7">
        <v>0</v>
      </c>
      <c r="H434" s="7">
        <v>10031</v>
      </c>
      <c r="I434" s="7">
        <v>2</v>
      </c>
      <c r="J434" s="7">
        <v>68</v>
      </c>
      <c r="K434" s="7">
        <v>276</v>
      </c>
      <c r="L434" s="7">
        <v>316</v>
      </c>
      <c r="M434" s="7">
        <v>5.2222222220000001</v>
      </c>
      <c r="N434" s="7">
        <f>VLOOKUP(Todos!$A434,vlookup_table[#All],2,FALSE)</f>
        <v>0</v>
      </c>
      <c r="O434" s="7" t="str">
        <f>VLOOKUP(Todos!$A434,vlookup_table[#All],3,FALSE)</f>
        <v>NY</v>
      </c>
      <c r="P434" s="7">
        <f>VLOOKUP(Todos!$A434,vlookup_table[#All],4,FALSE)</f>
        <v>0</v>
      </c>
      <c r="Q434" s="9" t="str">
        <f>VLOOKUP(Todos!$A434,vlookup_table[#All],5,FALSE)</f>
        <v>S2</v>
      </c>
      <c r="R434" s="9" t="str">
        <f>VLOOKUP(Todos!$A434,vlookup_table[#All],6,FALSE)</f>
        <v>F</v>
      </c>
      <c r="S434" s="9">
        <f>VLOOKUP(Todos!$A434,vlookup_table[#All],7,FALSE)</f>
        <v>5</v>
      </c>
      <c r="T434" s="9">
        <f>ROUND((9706-Todos!$P434)/100, 0)</f>
        <v>97</v>
      </c>
      <c r="U434" s="9" t="str" cm="1">
        <f t="array" ref="U434">_xlfn.IFS(
    ISNUMBER(SEARCH("C", Q434)), "Ciudad",
    ISNUMBER(SEARCH("T", Q434)), "Pueblo",
    ISNUMBER(SEARCH("R", Q434)), "Rural",
    ISNUMBER(SEARCH("S", Q434)), "Suburbano",
    ISNUMBER(SEARCH("U", Q434)), "Urbano"
)</f>
        <v>Suburbano</v>
      </c>
      <c r="V434" s="24" t="str" cm="1">
        <f t="array" ref="V434">_xlfn.LET(
    _xlpm.txt, _xlfn.TEXTJOIN("", TRUE, IF(ISNUMBER(--MID(Todos!$H434, _xlfn.SEQUENCE(LEN(Todos!$H434)), 1)), MID(Todos!$H434, _xlfn.SEQUENCE(LEN(Todos!$H434)), 1), "")),
    IF(ISNUMBER(--RIGHT(_xlpm.txt,1)), _xlpm.txt, LEFT(_xlpm.txt, LEN(_xlpm.txt)-1))
)</f>
        <v>10031</v>
      </c>
      <c r="W434" s="9" t="str">
        <f>UPPER(LEFT(Todos!$B434,2))</f>
        <v>NY</v>
      </c>
      <c r="X434" s="10" t="str" cm="1">
        <f t="array" ref="X434">+IF(Todos!$C434 = "",MODE.MATCH(Todos!$C$2:$C$4029),Todos!$C434)</f>
        <v>F</v>
      </c>
    </row>
    <row r="435" spans="1:24" x14ac:dyDescent="0.35">
      <c r="A435" s="11">
        <v>42165</v>
      </c>
      <c r="B435" s="12" t="s">
        <v>13</v>
      </c>
      <c r="C435" s="12" t="s">
        <v>14</v>
      </c>
      <c r="D435" s="12">
        <v>734</v>
      </c>
      <c r="E435" s="12">
        <v>310</v>
      </c>
      <c r="F435" s="12">
        <v>399</v>
      </c>
      <c r="G435" s="12">
        <v>1</v>
      </c>
      <c r="H435" s="12">
        <v>12868</v>
      </c>
      <c r="I435" s="12">
        <v>3</v>
      </c>
      <c r="J435" s="12">
        <v>45</v>
      </c>
      <c r="K435" s="12">
        <v>348</v>
      </c>
      <c r="L435" s="12">
        <v>365</v>
      </c>
      <c r="M435" s="12">
        <v>16.5</v>
      </c>
      <c r="N435" s="12">
        <f>VLOOKUP(Todos!$A435,vlookup_table[#All],2,FALSE)</f>
        <v>0</v>
      </c>
      <c r="O435" s="12" t="str">
        <f>VLOOKUP(Todos!$A435,vlookup_table[#All],3,FALSE)</f>
        <v>FL</v>
      </c>
      <c r="P435" s="12">
        <f>VLOOKUP(Todos!$A435,vlookup_table[#All],4,FALSE)</f>
        <v>0</v>
      </c>
      <c r="Q435" s="14" t="str">
        <f>VLOOKUP(Todos!$A435,vlookup_table[#All],5,FALSE)</f>
        <v>T2</v>
      </c>
      <c r="R435" s="14" t="str">
        <f>VLOOKUP(Todos!$A435,vlookup_table[#All],6,FALSE)</f>
        <v>M</v>
      </c>
      <c r="S435" s="14">
        <f>VLOOKUP(Todos!$A435,vlookup_table[#All],7,FALSE)</f>
        <v>10</v>
      </c>
      <c r="T435" s="14">
        <f>ROUND((9706-Todos!$P435)/100, 0)</f>
        <v>97</v>
      </c>
      <c r="U435" s="14" t="str" cm="1">
        <f t="array" ref="U435">_xlfn.IFS(
    ISNUMBER(SEARCH("C", Q435)), "Ciudad",
    ISNUMBER(SEARCH("T", Q435)), "Pueblo",
    ISNUMBER(SEARCH("R", Q435)), "Rural",
    ISNUMBER(SEARCH("S", Q435)), "Suburbano",
    ISNUMBER(SEARCH("U", Q435)), "Urbano"
)</f>
        <v>Pueblo</v>
      </c>
      <c r="V435" s="25" t="str" cm="1">
        <f t="array" ref="V435">_xlfn.LET(
    _xlpm.txt, _xlfn.TEXTJOIN("", TRUE, IF(ISNUMBER(--MID(Todos!$H435, _xlfn.SEQUENCE(LEN(Todos!$H435)), 1)), MID(Todos!$H435, _xlfn.SEQUENCE(LEN(Todos!$H435)), 1), "")),
    IF(ISNUMBER(--RIGHT(_xlpm.txt,1)), _xlpm.txt, LEFT(_xlpm.txt, LEN(_xlpm.txt)-1))
)</f>
        <v>12868</v>
      </c>
      <c r="W435" s="14" t="str">
        <f>UPPER(LEFT(Todos!$B435,2))</f>
        <v>FL</v>
      </c>
      <c r="X435" s="15" t="str" cm="1">
        <f t="array" ref="X435">+IF(Todos!$C435 = "",MODE.MATCH(Todos!$C$2:$C$4029),Todos!$C435)</f>
        <v>M</v>
      </c>
    </row>
    <row r="436" spans="1:24" x14ac:dyDescent="0.35">
      <c r="A436" s="6">
        <v>24507</v>
      </c>
      <c r="B436" s="7" t="s">
        <v>47</v>
      </c>
      <c r="C436" s="7" t="s">
        <v>14</v>
      </c>
      <c r="D436" s="7">
        <v>468</v>
      </c>
      <c r="E436" s="7">
        <v>228</v>
      </c>
      <c r="F436" s="7">
        <v>326</v>
      </c>
      <c r="G436" s="7">
        <v>0</v>
      </c>
      <c r="H436" s="7">
        <v>10910</v>
      </c>
      <c r="I436" s="7">
        <v>1</v>
      </c>
      <c r="J436" s="7">
        <v>84</v>
      </c>
      <c r="K436" s="7">
        <v>300</v>
      </c>
      <c r="L436" s="7">
        <v>278</v>
      </c>
      <c r="M436" s="7">
        <v>21.5</v>
      </c>
      <c r="N436" s="7">
        <f>VLOOKUP(Todos!$A436,vlookup_table[#All],2,FALSE)</f>
        <v>1</v>
      </c>
      <c r="O436" s="7" t="str">
        <f>VLOOKUP(Todos!$A436,vlookup_table[#All],3,FALSE)</f>
        <v>SC</v>
      </c>
      <c r="P436" s="7">
        <f>VLOOKUP(Todos!$A436,vlookup_table[#All],4,FALSE)</f>
        <v>3411</v>
      </c>
      <c r="Q436" s="9" t="str">
        <f>VLOOKUP(Todos!$A436,vlookup_table[#All],5,FALSE)</f>
        <v>R2</v>
      </c>
      <c r="R436" s="9" t="str">
        <f>VLOOKUP(Todos!$A436,vlookup_table[#All],6,FALSE)</f>
        <v>M</v>
      </c>
      <c r="S436" s="9">
        <f>VLOOKUP(Todos!$A436,vlookup_table[#All],7,FALSE)</f>
        <v>25</v>
      </c>
      <c r="T436" s="9">
        <f>ROUND((9706-Todos!$P436)/100, 0)</f>
        <v>63</v>
      </c>
      <c r="U436" s="9" t="str" cm="1">
        <f t="array" ref="U436">_xlfn.IFS(
    ISNUMBER(SEARCH("C", Q436)), "Ciudad",
    ISNUMBER(SEARCH("T", Q436)), "Pueblo",
    ISNUMBER(SEARCH("R", Q436)), "Rural",
    ISNUMBER(SEARCH("S", Q436)), "Suburbano",
    ISNUMBER(SEARCH("U", Q436)), "Urbano"
)</f>
        <v>Rural</v>
      </c>
      <c r="V436" s="24" t="str" cm="1">
        <f t="array" ref="V436">_xlfn.LET(
    _xlpm.txt, _xlfn.TEXTJOIN("", TRUE, IF(ISNUMBER(--MID(Todos!$H436, _xlfn.SEQUENCE(LEN(Todos!$H436)), 1)), MID(Todos!$H436, _xlfn.SEQUENCE(LEN(Todos!$H436)), 1), "")),
    IF(ISNUMBER(--RIGHT(_xlpm.txt,1)), _xlpm.txt, LEFT(_xlpm.txt, LEN(_xlpm.txt)-1))
)</f>
        <v>10910</v>
      </c>
      <c r="W436" s="9" t="str">
        <f>UPPER(LEFT(Todos!$B436,2))</f>
        <v>SC</v>
      </c>
      <c r="X436" s="10" t="str" cm="1">
        <f t="array" ref="X436">+IF(Todos!$C436 = "",MODE.MATCH(Todos!$C$2:$C$4029),Todos!$C436)</f>
        <v>M</v>
      </c>
    </row>
    <row r="437" spans="1:24" x14ac:dyDescent="0.35">
      <c r="A437" s="11">
        <v>44657</v>
      </c>
      <c r="B437" s="12" t="s">
        <v>13</v>
      </c>
      <c r="C437" s="12" t="s">
        <v>14</v>
      </c>
      <c r="D437" s="12">
        <v>583</v>
      </c>
      <c r="E437" s="12">
        <v>302</v>
      </c>
      <c r="F437" s="12">
        <v>362</v>
      </c>
      <c r="G437" s="12">
        <v>0</v>
      </c>
      <c r="H437" s="12">
        <v>13351</v>
      </c>
      <c r="I437" s="12">
        <v>9</v>
      </c>
      <c r="J437" s="12">
        <v>32</v>
      </c>
      <c r="K437" s="12">
        <v>317</v>
      </c>
      <c r="L437" s="12">
        <v>343</v>
      </c>
      <c r="M437" s="12">
        <v>4</v>
      </c>
      <c r="N437" s="12">
        <f>VLOOKUP(Todos!$A437,vlookup_table[#All],2,FALSE)</f>
        <v>1002</v>
      </c>
      <c r="O437" s="12" t="str">
        <f>VLOOKUP(Todos!$A437,vlookup_table[#All],3,FALSE)</f>
        <v>FL</v>
      </c>
      <c r="P437" s="12">
        <f>VLOOKUP(Todos!$A437,vlookup_table[#All],4,FALSE)</f>
        <v>4201</v>
      </c>
      <c r="Q437" s="14" t="str">
        <f>VLOOKUP(Todos!$A437,vlookup_table[#All],5,FALSE)</f>
        <v>T2</v>
      </c>
      <c r="R437" s="14" t="str">
        <f>VLOOKUP(Todos!$A437,vlookup_table[#All],6,FALSE)</f>
        <v>M</v>
      </c>
      <c r="S437" s="14">
        <f>VLOOKUP(Todos!$A437,vlookup_table[#All],7,FALSE)</f>
        <v>5</v>
      </c>
      <c r="T437" s="14">
        <f>ROUND((9706-Todos!$P437)/100, 0)</f>
        <v>55</v>
      </c>
      <c r="U437" s="14" t="str" cm="1">
        <f t="array" ref="U437">_xlfn.IFS(
    ISNUMBER(SEARCH("C", Q437)), "Ciudad",
    ISNUMBER(SEARCH("T", Q437)), "Pueblo",
    ISNUMBER(SEARCH("R", Q437)), "Rural",
    ISNUMBER(SEARCH("S", Q437)), "Suburbano",
    ISNUMBER(SEARCH("U", Q437)), "Urbano"
)</f>
        <v>Pueblo</v>
      </c>
      <c r="V437" s="25" t="str" cm="1">
        <f t="array" ref="V437">_xlfn.LET(
    _xlpm.txt, _xlfn.TEXTJOIN("", TRUE, IF(ISNUMBER(--MID(Todos!$H437, _xlfn.SEQUENCE(LEN(Todos!$H437)), 1)), MID(Todos!$H437, _xlfn.SEQUENCE(LEN(Todos!$H437)), 1), "")),
    IF(ISNUMBER(--RIGHT(_xlpm.txt,1)), _xlpm.txt, LEFT(_xlpm.txt, LEN(_xlpm.txt)-1))
)</f>
        <v>13351</v>
      </c>
      <c r="W437" s="14" t="str">
        <f>UPPER(LEFT(Todos!$B437,2))</f>
        <v>FL</v>
      </c>
      <c r="X437" s="15" t="str" cm="1">
        <f t="array" ref="X437">+IF(Todos!$C437 = "",MODE.MATCH(Todos!$C$2:$C$4029),Todos!$C437)</f>
        <v>M</v>
      </c>
    </row>
    <row r="438" spans="1:24" x14ac:dyDescent="0.35">
      <c r="A438" s="6">
        <v>10554</v>
      </c>
      <c r="B438" s="7" t="s">
        <v>16</v>
      </c>
      <c r="C438" s="7" t="s">
        <v>14</v>
      </c>
      <c r="D438" s="7">
        <v>314</v>
      </c>
      <c r="E438" s="7">
        <v>206</v>
      </c>
      <c r="F438" s="7">
        <v>280</v>
      </c>
      <c r="G438" s="7">
        <v>0</v>
      </c>
      <c r="H438" s="7">
        <v>10245</v>
      </c>
      <c r="I438" s="7">
        <v>0</v>
      </c>
      <c r="J438" s="7">
        <v>90</v>
      </c>
      <c r="K438" s="7">
        <v>224</v>
      </c>
      <c r="L438" s="7">
        <v>236</v>
      </c>
      <c r="M438" s="7">
        <v>13.33333333</v>
      </c>
      <c r="N438" s="7">
        <f>VLOOKUP(Todos!$A438,vlookup_table[#All],2,FALSE)</f>
        <v>2</v>
      </c>
      <c r="O438" s="7" t="str">
        <f>VLOOKUP(Todos!$A438,vlookup_table[#All],3,FALSE)</f>
        <v>IL</v>
      </c>
      <c r="P438" s="7">
        <f>VLOOKUP(Todos!$A438,vlookup_table[#All],4,FALSE)</f>
        <v>0</v>
      </c>
      <c r="Q438" s="9" t="str">
        <f>VLOOKUP(Todos!$A438,vlookup_table[#All],5,FALSE)</f>
        <v>R3</v>
      </c>
      <c r="R438" s="9" t="str">
        <f>VLOOKUP(Todos!$A438,vlookup_table[#All],6,FALSE)</f>
        <v>M</v>
      </c>
      <c r="S438" s="9">
        <f>VLOOKUP(Todos!$A438,vlookup_table[#All],7,FALSE)</f>
        <v>20</v>
      </c>
      <c r="T438" s="9">
        <f>ROUND((9706-Todos!$P438)/100, 0)</f>
        <v>97</v>
      </c>
      <c r="U438" s="9" t="str" cm="1">
        <f t="array" ref="U438">_xlfn.IFS(
    ISNUMBER(SEARCH("C", Q438)), "Ciudad",
    ISNUMBER(SEARCH("T", Q438)), "Pueblo",
    ISNUMBER(SEARCH("R", Q438)), "Rural",
    ISNUMBER(SEARCH("S", Q438)), "Suburbano",
    ISNUMBER(SEARCH("U", Q438)), "Urbano"
)</f>
        <v>Rural</v>
      </c>
      <c r="V438" s="24" t="str" cm="1">
        <f t="array" ref="V438">_xlfn.LET(
    _xlpm.txt, _xlfn.TEXTJOIN("", TRUE, IF(ISNUMBER(--MID(Todos!$H438, _xlfn.SEQUENCE(LEN(Todos!$H438)), 1)), MID(Todos!$H438, _xlfn.SEQUENCE(LEN(Todos!$H438)), 1), "")),
    IF(ISNUMBER(--RIGHT(_xlpm.txt,1)), _xlpm.txt, LEFT(_xlpm.txt, LEN(_xlpm.txt)-1))
)</f>
        <v>10245</v>
      </c>
      <c r="W438" s="9" t="str">
        <f>UPPER(LEFT(Todos!$B438,2))</f>
        <v>IL</v>
      </c>
      <c r="X438" s="10" t="str" cm="1">
        <f t="array" ref="X438">+IF(Todos!$C438 = "",MODE.MATCH(Todos!$C$2:$C$4029),Todos!$C438)</f>
        <v>M</v>
      </c>
    </row>
    <row r="439" spans="1:24" x14ac:dyDescent="0.35">
      <c r="A439" s="11">
        <v>33192</v>
      </c>
      <c r="B439" s="12" t="s">
        <v>13</v>
      </c>
      <c r="C439" s="12" t="s">
        <v>17</v>
      </c>
      <c r="D439" s="12">
        <v>671</v>
      </c>
      <c r="E439" s="12">
        <v>341</v>
      </c>
      <c r="F439" s="12">
        <v>385</v>
      </c>
      <c r="G439" s="12">
        <v>0</v>
      </c>
      <c r="H439" s="12">
        <v>12982</v>
      </c>
      <c r="I439" s="12">
        <v>2</v>
      </c>
      <c r="J439" s="12">
        <v>39</v>
      </c>
      <c r="K439" s="12">
        <v>354</v>
      </c>
      <c r="L439" s="12">
        <v>363</v>
      </c>
      <c r="M439" s="12">
        <v>6.25</v>
      </c>
      <c r="N439" s="12">
        <f>VLOOKUP(Todos!$A439,vlookup_table[#All],2,FALSE)</f>
        <v>0</v>
      </c>
      <c r="O439" s="12" t="str">
        <f>VLOOKUP(Todos!$A439,vlookup_table[#All],3,FALSE)</f>
        <v>FL</v>
      </c>
      <c r="P439" s="12">
        <f>VLOOKUP(Todos!$A439,vlookup_table[#All],4,FALSE)</f>
        <v>3501</v>
      </c>
      <c r="Q439" s="14" t="str">
        <f>VLOOKUP(Todos!$A439,vlookup_table[#All],5,FALSE)</f>
        <v>C2</v>
      </c>
      <c r="R439" s="14" t="str">
        <f>VLOOKUP(Todos!$A439,vlookup_table[#All],6,FALSE)</f>
        <v>F</v>
      </c>
      <c r="S439" s="14">
        <f>VLOOKUP(Todos!$A439,vlookup_table[#All],7,FALSE)</f>
        <v>10</v>
      </c>
      <c r="T439" s="14">
        <f>ROUND((9706-Todos!$P439)/100, 0)</f>
        <v>62</v>
      </c>
      <c r="U439" s="14" t="str" cm="1">
        <f t="array" ref="U439">_xlfn.IFS(
    ISNUMBER(SEARCH("C", Q439)), "Ciudad",
    ISNUMBER(SEARCH("T", Q439)), "Pueblo",
    ISNUMBER(SEARCH("R", Q439)), "Rural",
    ISNUMBER(SEARCH("S", Q439)), "Suburbano",
    ISNUMBER(SEARCH("U", Q439)), "Urbano"
)</f>
        <v>Ciudad</v>
      </c>
      <c r="V439" s="25" t="str" cm="1">
        <f t="array" ref="V439">_xlfn.LET(
    _xlpm.txt, _xlfn.TEXTJOIN("", TRUE, IF(ISNUMBER(--MID(Todos!$H439, _xlfn.SEQUENCE(LEN(Todos!$H439)), 1)), MID(Todos!$H439, _xlfn.SEQUENCE(LEN(Todos!$H439)), 1), "")),
    IF(ISNUMBER(--RIGHT(_xlpm.txt,1)), _xlpm.txt, LEFT(_xlpm.txt, LEN(_xlpm.txt)-1))
)</f>
        <v>12982</v>
      </c>
      <c r="W439" s="14" t="str">
        <f>UPPER(LEFT(Todos!$B439,2))</f>
        <v>FL</v>
      </c>
      <c r="X439" s="15" t="str" cm="1">
        <f t="array" ref="X439">+IF(Todos!$C439 = "",MODE.MATCH(Todos!$C$2:$C$4029),Todos!$C439)</f>
        <v>F</v>
      </c>
    </row>
    <row r="440" spans="1:24" x14ac:dyDescent="0.35">
      <c r="A440" s="6">
        <v>76470</v>
      </c>
      <c r="B440" s="7" t="s">
        <v>48</v>
      </c>
      <c r="C440" s="7" t="s">
        <v>14</v>
      </c>
      <c r="D440" s="7">
        <v>550</v>
      </c>
      <c r="E440" s="7">
        <v>288</v>
      </c>
      <c r="F440" s="7">
        <v>349</v>
      </c>
      <c r="G440" s="7">
        <v>0</v>
      </c>
      <c r="H440" s="7">
        <v>13538</v>
      </c>
      <c r="I440" s="7">
        <v>1</v>
      </c>
      <c r="J440" s="7">
        <v>82</v>
      </c>
      <c r="K440" s="7">
        <v>344</v>
      </c>
      <c r="L440" s="7">
        <v>303</v>
      </c>
      <c r="M440" s="7">
        <v>9.6428571430000005</v>
      </c>
      <c r="N440" s="7">
        <f>VLOOKUP(Todos!$A440,vlookup_table[#All],2,FALSE)</f>
        <v>1002</v>
      </c>
      <c r="O440" s="7" t="str">
        <f>VLOOKUP(Todos!$A440,vlookup_table[#All],3,FALSE)</f>
        <v>IA</v>
      </c>
      <c r="P440" s="7">
        <f>VLOOKUP(Todos!$A440,vlookup_table[#All],4,FALSE)</f>
        <v>3307</v>
      </c>
      <c r="Q440" s="9" t="str">
        <f>VLOOKUP(Todos!$A440,vlookup_table[#All],5,FALSE)</f>
        <v>T2</v>
      </c>
      <c r="R440" s="9" t="str">
        <f>VLOOKUP(Todos!$A440,vlookup_table[#All],6,FALSE)</f>
        <v>M</v>
      </c>
      <c r="S440" s="9">
        <f>VLOOKUP(Todos!$A440,vlookup_table[#All],7,FALSE)</f>
        <v>10</v>
      </c>
      <c r="T440" s="9">
        <f>ROUND((9706-Todos!$P440)/100, 0)</f>
        <v>64</v>
      </c>
      <c r="U440" s="9" t="str" cm="1">
        <f t="array" ref="U440">_xlfn.IFS(
    ISNUMBER(SEARCH("C", Q440)), "Ciudad",
    ISNUMBER(SEARCH("T", Q440)), "Pueblo",
    ISNUMBER(SEARCH("R", Q440)), "Rural",
    ISNUMBER(SEARCH("S", Q440)), "Suburbano",
    ISNUMBER(SEARCH("U", Q440)), "Urbano"
)</f>
        <v>Pueblo</v>
      </c>
      <c r="V440" s="24" t="str" cm="1">
        <f t="array" ref="V440">_xlfn.LET(
    _xlpm.txt, _xlfn.TEXTJOIN("", TRUE, IF(ISNUMBER(--MID(Todos!$H440, _xlfn.SEQUENCE(LEN(Todos!$H440)), 1)), MID(Todos!$H440, _xlfn.SEQUENCE(LEN(Todos!$H440)), 1), "")),
    IF(ISNUMBER(--RIGHT(_xlpm.txt,1)), _xlpm.txt, LEFT(_xlpm.txt, LEN(_xlpm.txt)-1))
)</f>
        <v>13538</v>
      </c>
      <c r="W440" s="9" t="str">
        <f>UPPER(LEFT(Todos!$B440,2))</f>
        <v>IA</v>
      </c>
      <c r="X440" s="10" t="str" cm="1">
        <f t="array" ref="X440">+IF(Todos!$C440 = "",MODE.MATCH(Todos!$C$2:$C$4029),Todos!$C440)</f>
        <v>M</v>
      </c>
    </row>
    <row r="441" spans="1:24" x14ac:dyDescent="0.35">
      <c r="A441" s="11">
        <v>67075</v>
      </c>
      <c r="B441" s="12" t="s">
        <v>30</v>
      </c>
      <c r="C441" s="12" t="s">
        <v>17</v>
      </c>
      <c r="D441" s="12">
        <v>609</v>
      </c>
      <c r="E441" s="12">
        <v>410</v>
      </c>
      <c r="F441" s="12">
        <v>540</v>
      </c>
      <c r="G441" s="12">
        <v>0</v>
      </c>
      <c r="H441" s="12">
        <v>23275</v>
      </c>
      <c r="I441" s="12">
        <v>1</v>
      </c>
      <c r="J441" s="12">
        <v>72</v>
      </c>
      <c r="K441" s="12">
        <v>551</v>
      </c>
      <c r="L441" s="12">
        <v>490</v>
      </c>
      <c r="M441" s="12">
        <v>13.23076923</v>
      </c>
      <c r="N441" s="12">
        <f>VLOOKUP(Todos!$A441,vlookup_table[#All],2,FALSE)</f>
        <v>2</v>
      </c>
      <c r="O441" s="12" t="str">
        <f>VLOOKUP(Todos!$A441,vlookup_table[#All],3,FALSE)</f>
        <v>MI</v>
      </c>
      <c r="P441" s="12">
        <f>VLOOKUP(Todos!$A441,vlookup_table[#All],4,FALSE)</f>
        <v>4601</v>
      </c>
      <c r="Q441" s="14" t="str">
        <f>VLOOKUP(Todos!$A441,vlookup_table[#All],5,FALSE)</f>
        <v>S2</v>
      </c>
      <c r="R441" s="14" t="str">
        <f>VLOOKUP(Todos!$A441,vlookup_table[#All],6,FALSE)</f>
        <v>F</v>
      </c>
      <c r="S441" s="14">
        <f>VLOOKUP(Todos!$A441,vlookup_table[#All],7,FALSE)</f>
        <v>18</v>
      </c>
      <c r="T441" s="14">
        <f>ROUND((9706-Todos!$P441)/100, 0)</f>
        <v>51</v>
      </c>
      <c r="U441" s="14" t="str" cm="1">
        <f t="array" ref="U441">_xlfn.IFS(
    ISNUMBER(SEARCH("C", Q441)), "Ciudad",
    ISNUMBER(SEARCH("T", Q441)), "Pueblo",
    ISNUMBER(SEARCH("R", Q441)), "Rural",
    ISNUMBER(SEARCH("S", Q441)), "Suburbano",
    ISNUMBER(SEARCH("U", Q441)), "Urbano"
)</f>
        <v>Suburbano</v>
      </c>
      <c r="V441" s="25" t="str" cm="1">
        <f t="array" ref="V441">_xlfn.LET(
    _xlpm.txt, _xlfn.TEXTJOIN("", TRUE, IF(ISNUMBER(--MID(Todos!$H441, _xlfn.SEQUENCE(LEN(Todos!$H441)), 1)), MID(Todos!$H441, _xlfn.SEQUENCE(LEN(Todos!$H441)), 1), "")),
    IF(ISNUMBER(--RIGHT(_xlpm.txt,1)), _xlpm.txt, LEFT(_xlpm.txt, LEN(_xlpm.txt)-1))
)</f>
        <v>23275</v>
      </c>
      <c r="W441" s="14" t="str">
        <f>UPPER(LEFT(Todos!$B441,2))</f>
        <v>MI</v>
      </c>
      <c r="X441" s="15" t="str" cm="1">
        <f t="array" ref="X441">+IF(Todos!$C441 = "",MODE.MATCH(Todos!$C$2:$C$4029),Todos!$C441)</f>
        <v>F</v>
      </c>
    </row>
    <row r="442" spans="1:24" x14ac:dyDescent="0.35">
      <c r="A442" s="6">
        <v>169827</v>
      </c>
      <c r="B442" s="7" t="s">
        <v>62</v>
      </c>
      <c r="C442" s="7" t="s">
        <v>17</v>
      </c>
      <c r="D442" s="7">
        <v>1650</v>
      </c>
      <c r="E442" s="7">
        <v>397</v>
      </c>
      <c r="F442" s="7">
        <v>479</v>
      </c>
      <c r="G442" s="7">
        <v>19</v>
      </c>
      <c r="H442" s="7">
        <v>15002</v>
      </c>
      <c r="I442" s="7">
        <v>14</v>
      </c>
      <c r="J442" s="7">
        <v>60</v>
      </c>
      <c r="K442" s="7">
        <v>404</v>
      </c>
      <c r="L442" s="7">
        <v>477</v>
      </c>
      <c r="M442" s="7">
        <v>15</v>
      </c>
      <c r="N442" s="7">
        <f>VLOOKUP(Todos!$A442,vlookup_table[#All],2,FALSE)</f>
        <v>0</v>
      </c>
      <c r="O442" s="7" t="str">
        <f>VLOOKUP(Todos!$A442,vlookup_table[#All],3,FALSE)</f>
        <v>CA</v>
      </c>
      <c r="P442" s="7">
        <f>VLOOKUP(Todos!$A442,vlookup_table[#All],4,FALSE)</f>
        <v>4801</v>
      </c>
      <c r="Q442" s="9" t="str">
        <f>VLOOKUP(Todos!$A442,vlookup_table[#All],5,FALSE)</f>
        <v>S2</v>
      </c>
      <c r="R442" s="9" t="str">
        <f>VLOOKUP(Todos!$A442,vlookup_table[#All],6,FALSE)</f>
        <v>F</v>
      </c>
      <c r="S442" s="9">
        <f>VLOOKUP(Todos!$A442,vlookup_table[#All],7,FALSE)</f>
        <v>21</v>
      </c>
      <c r="T442" s="9">
        <f>ROUND((9706-Todos!$P442)/100, 0)</f>
        <v>49</v>
      </c>
      <c r="U442" s="9" t="str" cm="1">
        <f t="array" ref="U442">_xlfn.IFS(
    ISNUMBER(SEARCH("C", Q442)), "Ciudad",
    ISNUMBER(SEARCH("T", Q442)), "Pueblo",
    ISNUMBER(SEARCH("R", Q442)), "Rural",
    ISNUMBER(SEARCH("S", Q442)), "Suburbano",
    ISNUMBER(SEARCH("U", Q442)), "Urbano"
)</f>
        <v>Suburbano</v>
      </c>
      <c r="V442" s="24" t="str" cm="1">
        <f t="array" ref="V442">_xlfn.LET(
    _xlpm.txt, _xlfn.TEXTJOIN("", TRUE, IF(ISNUMBER(--MID(Todos!$H442, _xlfn.SEQUENCE(LEN(Todos!$H442)), 1)), MID(Todos!$H442, _xlfn.SEQUENCE(LEN(Todos!$H442)), 1), "")),
    IF(ISNUMBER(--RIGHT(_xlpm.txt,1)), _xlpm.txt, LEFT(_xlpm.txt, LEN(_xlpm.txt)-1))
)</f>
        <v>15002</v>
      </c>
      <c r="W442" s="9" t="str">
        <f>UPPER(LEFT(Todos!$B442,2))</f>
        <v>CA</v>
      </c>
      <c r="X442" s="10" t="str" cm="1">
        <f t="array" ref="X442">+IF(Todos!$C442 = "",MODE.MATCH(Todos!$C$2:$C$4029),Todos!$C442)</f>
        <v>F</v>
      </c>
    </row>
    <row r="443" spans="1:24" x14ac:dyDescent="0.35">
      <c r="A443" s="11">
        <v>38734</v>
      </c>
      <c r="B443" s="12" t="s">
        <v>13</v>
      </c>
      <c r="C443" s="12" t="s">
        <v>17</v>
      </c>
      <c r="D443" s="12">
        <v>1979</v>
      </c>
      <c r="E443" s="12">
        <v>350</v>
      </c>
      <c r="F443" s="12">
        <v>738</v>
      </c>
      <c r="G443" s="12">
        <v>50</v>
      </c>
      <c r="H443" s="12">
        <v>42356</v>
      </c>
      <c r="I443" s="12">
        <v>22</v>
      </c>
      <c r="J443" s="12">
        <v>6</v>
      </c>
      <c r="K443" s="12">
        <v>640</v>
      </c>
      <c r="L443" s="12">
        <v>526</v>
      </c>
      <c r="M443" s="12">
        <v>16</v>
      </c>
      <c r="N443" s="12">
        <f>VLOOKUP(Todos!$A443,vlookup_table[#All],2,FALSE)</f>
        <v>0</v>
      </c>
      <c r="O443" s="12" t="str">
        <f>VLOOKUP(Todos!$A443,vlookup_table[#All],3,FALSE)</f>
        <v>FL</v>
      </c>
      <c r="P443" s="12">
        <f>VLOOKUP(Todos!$A443,vlookup_table[#All],4,FALSE)</f>
        <v>709</v>
      </c>
      <c r="Q443" s="14" t="str">
        <f>VLOOKUP(Todos!$A443,vlookup_table[#All],5,FALSE)</f>
        <v>C1</v>
      </c>
      <c r="R443" s="14" t="str">
        <f>VLOOKUP(Todos!$A443,vlookup_table[#All],6,FALSE)</f>
        <v>F</v>
      </c>
      <c r="S443" s="14">
        <f>VLOOKUP(Todos!$A443,vlookup_table[#All],7,FALSE)</f>
        <v>26</v>
      </c>
      <c r="T443" s="14">
        <f>ROUND((9706-Todos!$P443)/100, 0)</f>
        <v>90</v>
      </c>
      <c r="U443" s="14" t="str" cm="1">
        <f t="array" ref="U443">_xlfn.IFS(
    ISNUMBER(SEARCH("C", Q443)), "Ciudad",
    ISNUMBER(SEARCH("T", Q443)), "Pueblo",
    ISNUMBER(SEARCH("R", Q443)), "Rural",
    ISNUMBER(SEARCH("S", Q443)), "Suburbano",
    ISNUMBER(SEARCH("U", Q443)), "Urbano"
)</f>
        <v>Ciudad</v>
      </c>
      <c r="V443" s="25" t="str" cm="1">
        <f t="array" ref="V443">_xlfn.LET(
    _xlpm.txt, _xlfn.TEXTJOIN("", TRUE, IF(ISNUMBER(--MID(Todos!$H443, _xlfn.SEQUENCE(LEN(Todos!$H443)), 1)), MID(Todos!$H443, _xlfn.SEQUENCE(LEN(Todos!$H443)), 1), "")),
    IF(ISNUMBER(--RIGHT(_xlpm.txt,1)), _xlpm.txt, LEFT(_xlpm.txt, LEN(_xlpm.txt)-1))
)</f>
        <v>42356</v>
      </c>
      <c r="W443" s="14" t="str">
        <f>UPPER(LEFT(Todos!$B443,2))</f>
        <v>FL</v>
      </c>
      <c r="X443" s="15" t="str" cm="1">
        <f t="array" ref="X443">+IF(Todos!$C443 = "",MODE.MATCH(Todos!$C$2:$C$4029),Todos!$C443)</f>
        <v>F</v>
      </c>
    </row>
    <row r="444" spans="1:24" x14ac:dyDescent="0.35">
      <c r="A444" s="6">
        <v>65245</v>
      </c>
      <c r="B444" s="7" t="s">
        <v>30</v>
      </c>
      <c r="C444" s="7" t="s">
        <v>17</v>
      </c>
      <c r="D444" s="7">
        <v>473</v>
      </c>
      <c r="E444" s="7">
        <v>302</v>
      </c>
      <c r="F444" s="7">
        <v>409</v>
      </c>
      <c r="G444" s="7">
        <v>0</v>
      </c>
      <c r="H444" s="7">
        <v>13445</v>
      </c>
      <c r="I444" s="7">
        <v>8</v>
      </c>
      <c r="J444" s="7">
        <v>82</v>
      </c>
      <c r="K444" s="7">
        <v>364</v>
      </c>
      <c r="L444" s="7">
        <v>319</v>
      </c>
      <c r="M444" s="7">
        <v>10.83333333</v>
      </c>
      <c r="N444" s="7">
        <f>VLOOKUP(Todos!$A444,vlookup_table[#All],2,FALSE)</f>
        <v>2</v>
      </c>
      <c r="O444" s="7" t="str">
        <f>VLOOKUP(Todos!$A444,vlookup_table[#All],3,FALSE)</f>
        <v>MI</v>
      </c>
      <c r="P444" s="7">
        <f>VLOOKUP(Todos!$A444,vlookup_table[#All],4,FALSE)</f>
        <v>3101</v>
      </c>
      <c r="Q444" s="9" t="str">
        <f>VLOOKUP(Todos!$A444,vlookup_table[#All],5,FALSE)</f>
        <v>U3</v>
      </c>
      <c r="R444" s="9" t="str">
        <f>VLOOKUP(Todos!$A444,vlookup_table[#All],6,FALSE)</f>
        <v>F</v>
      </c>
      <c r="S444" s="9">
        <f>VLOOKUP(Todos!$A444,vlookup_table[#All],7,FALSE)</f>
        <v>10</v>
      </c>
      <c r="T444" s="9">
        <f>ROUND((9706-Todos!$P444)/100, 0)</f>
        <v>66</v>
      </c>
      <c r="U444" s="9" t="str" cm="1">
        <f t="array" ref="U444">_xlfn.IFS(
    ISNUMBER(SEARCH("C", Q444)), "Ciudad",
    ISNUMBER(SEARCH("T", Q444)), "Pueblo",
    ISNUMBER(SEARCH("R", Q444)), "Rural",
    ISNUMBER(SEARCH("S", Q444)), "Suburbano",
    ISNUMBER(SEARCH("U", Q444)), "Urbano"
)</f>
        <v>Urbano</v>
      </c>
      <c r="V444" s="24" t="str" cm="1">
        <f t="array" ref="V444">_xlfn.LET(
    _xlpm.txt, _xlfn.TEXTJOIN("", TRUE, IF(ISNUMBER(--MID(Todos!$H444, _xlfn.SEQUENCE(LEN(Todos!$H444)), 1)), MID(Todos!$H444, _xlfn.SEQUENCE(LEN(Todos!$H444)), 1), "")),
    IF(ISNUMBER(--RIGHT(_xlpm.txt,1)), _xlpm.txt, LEFT(_xlpm.txt, LEN(_xlpm.txt)-1))
)</f>
        <v>13445</v>
      </c>
      <c r="W444" s="9" t="str">
        <f>UPPER(LEFT(Todos!$B444,2))</f>
        <v>MI</v>
      </c>
      <c r="X444" s="10" t="str" cm="1">
        <f t="array" ref="X444">+IF(Todos!$C444 = "",MODE.MATCH(Todos!$C$2:$C$4029),Todos!$C444)</f>
        <v>F</v>
      </c>
    </row>
    <row r="445" spans="1:24" x14ac:dyDescent="0.35">
      <c r="A445" s="11">
        <v>186396</v>
      </c>
      <c r="B445" s="12" t="s">
        <v>44</v>
      </c>
      <c r="C445" s="12" t="s">
        <v>27</v>
      </c>
      <c r="D445" s="12">
        <v>679</v>
      </c>
      <c r="E445" s="12">
        <v>277</v>
      </c>
      <c r="F445" s="12">
        <v>347</v>
      </c>
      <c r="G445" s="12">
        <v>0</v>
      </c>
      <c r="H445" s="12">
        <v>13133</v>
      </c>
      <c r="I445" s="12">
        <v>4</v>
      </c>
      <c r="J445" s="12">
        <v>50</v>
      </c>
      <c r="K445" s="12">
        <v>295</v>
      </c>
      <c r="L445" s="12">
        <v>317</v>
      </c>
      <c r="M445" s="12">
        <v>13.14285714</v>
      </c>
      <c r="N445" s="12">
        <f>VLOOKUP(Todos!$A445,vlookup_table[#All],2,FALSE)</f>
        <v>0</v>
      </c>
      <c r="O445" s="12" t="str">
        <f>VLOOKUP(Todos!$A445,vlookup_table[#All],3,FALSE)</f>
        <v>AL</v>
      </c>
      <c r="P445" s="12">
        <f>VLOOKUP(Todos!$A445,vlookup_table[#All],4,FALSE)</f>
        <v>4311</v>
      </c>
      <c r="Q445" s="14" t="str">
        <f>VLOOKUP(Todos!$A445,vlookup_table[#All],5,FALSE)</f>
        <v>T2</v>
      </c>
      <c r="R445" s="14" t="str">
        <f>VLOOKUP(Todos!$A445,vlookup_table[#All],6,FALSE)</f>
        <v>M</v>
      </c>
      <c r="S445" s="14">
        <f>VLOOKUP(Todos!$A445,vlookup_table[#All],7,FALSE)</f>
        <v>20</v>
      </c>
      <c r="T445" s="14">
        <f>ROUND((9706-Todos!$P445)/100, 0)</f>
        <v>54</v>
      </c>
      <c r="U445" s="14" t="str" cm="1">
        <f t="array" ref="U445">_xlfn.IFS(
    ISNUMBER(SEARCH("C", Q445)), "Ciudad",
    ISNUMBER(SEARCH("T", Q445)), "Pueblo",
    ISNUMBER(SEARCH("R", Q445)), "Rural",
    ISNUMBER(SEARCH("S", Q445)), "Suburbano",
    ISNUMBER(SEARCH("U", Q445)), "Urbano"
)</f>
        <v>Pueblo</v>
      </c>
      <c r="V445" s="25" t="str" cm="1">
        <f t="array" ref="V445">_xlfn.LET(
    _xlpm.txt, _xlfn.TEXTJOIN("", TRUE, IF(ISNUMBER(--MID(Todos!$H445, _xlfn.SEQUENCE(LEN(Todos!$H445)), 1)), MID(Todos!$H445, _xlfn.SEQUENCE(LEN(Todos!$H445)), 1), "")),
    IF(ISNUMBER(--RIGHT(_xlpm.txt,1)), _xlpm.txt, LEFT(_xlpm.txt, LEN(_xlpm.txt)-1))
)</f>
        <v>13133</v>
      </c>
      <c r="W445" s="14" t="str">
        <f>UPPER(LEFT(Todos!$B445,2))</f>
        <v>AL</v>
      </c>
      <c r="X445" s="15" t="str" cm="1">
        <f t="array" ref="X445">+IF(Todos!$C445 = "",MODE.MATCH(Todos!$C$2:$C$4029),Todos!$C445)</f>
        <v>Male</v>
      </c>
    </row>
    <row r="446" spans="1:24" x14ac:dyDescent="0.35">
      <c r="A446" s="6">
        <v>54160</v>
      </c>
      <c r="B446" s="7" t="s">
        <v>54</v>
      </c>
      <c r="C446" s="7" t="s">
        <v>17</v>
      </c>
      <c r="D446" s="7">
        <v>475</v>
      </c>
      <c r="E446" s="7">
        <v>226</v>
      </c>
      <c r="F446" s="7">
        <v>261</v>
      </c>
      <c r="G446" s="7">
        <v>0</v>
      </c>
      <c r="H446" s="7">
        <v>8709</v>
      </c>
      <c r="I446" s="7">
        <v>0</v>
      </c>
      <c r="J446" s="7">
        <v>73</v>
      </c>
      <c r="K446" s="7">
        <v>260</v>
      </c>
      <c r="L446" s="7">
        <v>241</v>
      </c>
      <c r="M446" s="7">
        <v>15</v>
      </c>
      <c r="N446" s="7">
        <f>VLOOKUP(Todos!$A446,vlookup_table[#All],2,FALSE)</f>
        <v>0</v>
      </c>
      <c r="O446" s="7" t="str">
        <f>VLOOKUP(Todos!$A446,vlookup_table[#All],3,FALSE)</f>
        <v>TN</v>
      </c>
      <c r="P446" s="7">
        <f>VLOOKUP(Todos!$A446,vlookup_table[#All],4,FALSE)</f>
        <v>2801</v>
      </c>
      <c r="Q446" s="9" t="str">
        <f>VLOOKUP(Todos!$A446,vlookup_table[#All],5,FALSE)</f>
        <v>R3</v>
      </c>
      <c r="R446" s="9" t="str">
        <f>VLOOKUP(Todos!$A446,vlookup_table[#All],6,FALSE)</f>
        <v>F</v>
      </c>
      <c r="S446" s="9">
        <f>VLOOKUP(Todos!$A446,vlookup_table[#All],7,FALSE)</f>
        <v>10</v>
      </c>
      <c r="T446" s="9">
        <f>ROUND((9706-Todos!$P446)/100, 0)</f>
        <v>69</v>
      </c>
      <c r="U446" s="9" t="str" cm="1">
        <f t="array" ref="U446">_xlfn.IFS(
    ISNUMBER(SEARCH("C", Q446)), "Ciudad",
    ISNUMBER(SEARCH("T", Q446)), "Pueblo",
    ISNUMBER(SEARCH("R", Q446)), "Rural",
    ISNUMBER(SEARCH("S", Q446)), "Suburbano",
    ISNUMBER(SEARCH("U", Q446)), "Urbano"
)</f>
        <v>Rural</v>
      </c>
      <c r="V446" s="24" t="str" cm="1">
        <f t="array" ref="V446">_xlfn.LET(
    _xlpm.txt, _xlfn.TEXTJOIN("", TRUE, IF(ISNUMBER(--MID(Todos!$H446, _xlfn.SEQUENCE(LEN(Todos!$H446)), 1)), MID(Todos!$H446, _xlfn.SEQUENCE(LEN(Todos!$H446)), 1), "")),
    IF(ISNUMBER(--RIGHT(_xlpm.txt,1)), _xlpm.txt, LEFT(_xlpm.txt, LEN(_xlpm.txt)-1))
)</f>
        <v>8709</v>
      </c>
      <c r="W446" s="9" t="str">
        <f>UPPER(LEFT(Todos!$B446,2))</f>
        <v>TN</v>
      </c>
      <c r="X446" s="10" t="str" cm="1">
        <f t="array" ref="X446">+IF(Todos!$C446 = "",MODE.MATCH(Todos!$C$2:$C$4029),Todos!$C446)</f>
        <v>F</v>
      </c>
    </row>
    <row r="447" spans="1:24" x14ac:dyDescent="0.35">
      <c r="A447" s="11">
        <v>178826</v>
      </c>
      <c r="B447" s="12" t="s">
        <v>49</v>
      </c>
      <c r="C447" s="12"/>
      <c r="D447" s="12">
        <v>872</v>
      </c>
      <c r="E447" s="12">
        <v>418</v>
      </c>
      <c r="F447" s="12">
        <v>482</v>
      </c>
      <c r="G447" s="12">
        <v>1</v>
      </c>
      <c r="H447" s="12">
        <v>15287</v>
      </c>
      <c r="I447" s="12">
        <v>5</v>
      </c>
      <c r="J447" s="12">
        <v>40</v>
      </c>
      <c r="K447" s="12">
        <v>424</v>
      </c>
      <c r="L447" s="12">
        <v>458</v>
      </c>
      <c r="M447" s="12">
        <v>10.83333333</v>
      </c>
      <c r="N447" s="12">
        <f>VLOOKUP(Todos!$A447,vlookup_table[#All],2,FALSE)</f>
        <v>0</v>
      </c>
      <c r="O447" s="12" t="str">
        <f>VLOOKUP(Todos!$A447,vlookup_table[#All],3,FALSE)</f>
        <v>CO</v>
      </c>
      <c r="P447" s="12">
        <f>VLOOKUP(Todos!$A447,vlookup_table[#All],4,FALSE)</f>
        <v>5102</v>
      </c>
      <c r="Q447" s="14" t="str">
        <f>VLOOKUP(Todos!$A447,vlookup_table[#All],5,FALSE)</f>
        <v>S1</v>
      </c>
      <c r="R447" s="14" t="str">
        <f>VLOOKUP(Todos!$A447,vlookup_table[#All],6,FALSE)</f>
        <v/>
      </c>
      <c r="S447" s="14">
        <f>VLOOKUP(Todos!$A447,vlookup_table[#All],7,FALSE)</f>
        <v>20</v>
      </c>
      <c r="T447" s="14">
        <f>ROUND((9706-Todos!$P447)/100, 0)</f>
        <v>46</v>
      </c>
      <c r="U447" s="14" t="str" cm="1">
        <f t="array" ref="U447">_xlfn.IFS(
    ISNUMBER(SEARCH("C", Q447)), "Ciudad",
    ISNUMBER(SEARCH("T", Q447)), "Pueblo",
    ISNUMBER(SEARCH("R", Q447)), "Rural",
    ISNUMBER(SEARCH("S", Q447)), "Suburbano",
    ISNUMBER(SEARCH("U", Q447)), "Urbano"
)</f>
        <v>Suburbano</v>
      </c>
      <c r="V447" s="25" t="str" cm="1">
        <f t="array" ref="V447">_xlfn.LET(
    _xlpm.txt, _xlfn.TEXTJOIN("", TRUE, IF(ISNUMBER(--MID(Todos!$H447, _xlfn.SEQUENCE(LEN(Todos!$H447)), 1)), MID(Todos!$H447, _xlfn.SEQUENCE(LEN(Todos!$H447)), 1), "")),
    IF(ISNUMBER(--RIGHT(_xlpm.txt,1)), _xlpm.txt, LEFT(_xlpm.txt, LEN(_xlpm.txt)-1))
)</f>
        <v>15287</v>
      </c>
      <c r="W447" s="14" t="str">
        <f>UPPER(LEFT(Todos!$B447,2))</f>
        <v>CO</v>
      </c>
      <c r="X447" s="15" t="e" cm="1">
        <f t="array" aca="1" ref="X447" ca="1">+IF(Todos!$C447 = "",MODE.MATCH(Todos!$C$2:$C$4029),Todos!$C447)</f>
        <v>#NAME?</v>
      </c>
    </row>
    <row r="448" spans="1:24" x14ac:dyDescent="0.35">
      <c r="A448" s="6">
        <v>7507</v>
      </c>
      <c r="B448" s="7" t="s">
        <v>16</v>
      </c>
      <c r="C448" s="7" t="s">
        <v>14</v>
      </c>
      <c r="D448" s="7">
        <v>1075</v>
      </c>
      <c r="E448" s="7">
        <v>366</v>
      </c>
      <c r="F448" s="7">
        <v>455</v>
      </c>
      <c r="G448" s="7">
        <v>0</v>
      </c>
      <c r="H448" s="7">
        <v>14394</v>
      </c>
      <c r="I448" s="7">
        <v>1</v>
      </c>
      <c r="J448" s="7">
        <v>90</v>
      </c>
      <c r="K448" s="7">
        <v>449</v>
      </c>
      <c r="L448" s="7">
        <v>373</v>
      </c>
      <c r="M448" s="7">
        <v>10.10526316</v>
      </c>
      <c r="N448" s="7">
        <f>VLOOKUP(Todos!$A448,vlookup_table[#All],2,FALSE)</f>
        <v>1</v>
      </c>
      <c r="O448" s="7" t="str">
        <f>VLOOKUP(Todos!$A448,vlookup_table[#All],3,FALSE)</f>
        <v>IL</v>
      </c>
      <c r="P448" s="7">
        <f>VLOOKUP(Todos!$A448,vlookup_table[#All],4,FALSE)</f>
        <v>2504</v>
      </c>
      <c r="Q448" s="9" t="str">
        <f>VLOOKUP(Todos!$A448,vlookup_table[#All],5,FALSE)</f>
        <v>S2</v>
      </c>
      <c r="R448" s="9" t="str">
        <f>VLOOKUP(Todos!$A448,vlookup_table[#All],6,FALSE)</f>
        <v>M</v>
      </c>
      <c r="S448" s="9">
        <f>VLOOKUP(Todos!$A448,vlookup_table[#All],7,FALSE)</f>
        <v>10</v>
      </c>
      <c r="T448" s="9">
        <f>ROUND((9706-Todos!$P448)/100, 0)</f>
        <v>72</v>
      </c>
      <c r="U448" s="9" t="str" cm="1">
        <f t="array" ref="U448">_xlfn.IFS(
    ISNUMBER(SEARCH("C", Q448)), "Ciudad",
    ISNUMBER(SEARCH("T", Q448)), "Pueblo",
    ISNUMBER(SEARCH("R", Q448)), "Rural",
    ISNUMBER(SEARCH("S", Q448)), "Suburbano",
    ISNUMBER(SEARCH("U", Q448)), "Urbano"
)</f>
        <v>Suburbano</v>
      </c>
      <c r="V448" s="24" t="str" cm="1">
        <f t="array" ref="V448">_xlfn.LET(
    _xlpm.txt, _xlfn.TEXTJOIN("", TRUE, IF(ISNUMBER(--MID(Todos!$H448, _xlfn.SEQUENCE(LEN(Todos!$H448)), 1)), MID(Todos!$H448, _xlfn.SEQUENCE(LEN(Todos!$H448)), 1), "")),
    IF(ISNUMBER(--RIGHT(_xlpm.txt,1)), _xlpm.txt, LEFT(_xlpm.txt, LEN(_xlpm.txt)-1))
)</f>
        <v>14394</v>
      </c>
      <c r="W448" s="9" t="str">
        <f>UPPER(LEFT(Todos!$B448,2))</f>
        <v>IL</v>
      </c>
      <c r="X448" s="10" t="str" cm="1">
        <f t="array" ref="X448">+IF(Todos!$C448 = "",MODE.MATCH(Todos!$C$2:$C$4029),Todos!$C448)</f>
        <v>M</v>
      </c>
    </row>
    <row r="449" spans="1:24" x14ac:dyDescent="0.35">
      <c r="A449" s="11">
        <v>4150</v>
      </c>
      <c r="B449" s="12" t="s">
        <v>37</v>
      </c>
      <c r="C449" s="12" t="s">
        <v>17</v>
      </c>
      <c r="D449" s="12">
        <v>580</v>
      </c>
      <c r="E449" s="12">
        <v>310</v>
      </c>
      <c r="F449" s="12">
        <v>374</v>
      </c>
      <c r="G449" s="12">
        <v>0</v>
      </c>
      <c r="H449" s="12">
        <v>12273</v>
      </c>
      <c r="I449" s="12">
        <v>2</v>
      </c>
      <c r="J449" s="12">
        <v>75</v>
      </c>
      <c r="K449" s="12">
        <v>322</v>
      </c>
      <c r="L449" s="12">
        <v>347</v>
      </c>
      <c r="M449" s="12">
        <v>10.75</v>
      </c>
      <c r="N449" s="12">
        <f>VLOOKUP(Todos!$A449,vlookup_table[#All],2,FALSE)</f>
        <v>0</v>
      </c>
      <c r="O449" s="12" t="str">
        <f>VLOOKUP(Todos!$A449,vlookup_table[#All],3,FALSE)</f>
        <v>MO</v>
      </c>
      <c r="P449" s="12">
        <f>VLOOKUP(Todos!$A449,vlookup_table[#All],4,FALSE)</f>
        <v>4412</v>
      </c>
      <c r="Q449" s="14" t="str">
        <f>VLOOKUP(Todos!$A449,vlookup_table[#All],5,FALSE)</f>
        <v>C2</v>
      </c>
      <c r="R449" s="14" t="str">
        <f>VLOOKUP(Todos!$A449,vlookup_table[#All],6,FALSE)</f>
        <v>F</v>
      </c>
      <c r="S449" s="14">
        <f>VLOOKUP(Todos!$A449,vlookup_table[#All],7,FALSE)</f>
        <v>14</v>
      </c>
      <c r="T449" s="14">
        <f>ROUND((9706-Todos!$P449)/100, 0)</f>
        <v>53</v>
      </c>
      <c r="U449" s="14" t="str" cm="1">
        <f t="array" ref="U449">_xlfn.IFS(
    ISNUMBER(SEARCH("C", Q449)), "Ciudad",
    ISNUMBER(SEARCH("T", Q449)), "Pueblo",
    ISNUMBER(SEARCH("R", Q449)), "Rural",
    ISNUMBER(SEARCH("S", Q449)), "Suburbano",
    ISNUMBER(SEARCH("U", Q449)), "Urbano"
)</f>
        <v>Ciudad</v>
      </c>
      <c r="V449" s="25" t="str" cm="1">
        <f t="array" ref="V449">_xlfn.LET(
    _xlpm.txt, _xlfn.TEXTJOIN("", TRUE, IF(ISNUMBER(--MID(Todos!$H449, _xlfn.SEQUENCE(LEN(Todos!$H449)), 1)), MID(Todos!$H449, _xlfn.SEQUENCE(LEN(Todos!$H449)), 1), "")),
    IF(ISNUMBER(--RIGHT(_xlpm.txt,1)), _xlpm.txt, LEFT(_xlpm.txt, LEN(_xlpm.txt)-1))
)</f>
        <v>12273</v>
      </c>
      <c r="W449" s="14" t="str">
        <f>UPPER(LEFT(Todos!$B449,2))</f>
        <v>MO</v>
      </c>
      <c r="X449" s="15" t="str" cm="1">
        <f t="array" ref="X449">+IF(Todos!$C449 = "",MODE.MATCH(Todos!$C$2:$C$4029),Todos!$C449)</f>
        <v>F</v>
      </c>
    </row>
    <row r="450" spans="1:24" x14ac:dyDescent="0.35">
      <c r="A450" s="6">
        <v>120041</v>
      </c>
      <c r="B450" s="7" t="s">
        <v>21</v>
      </c>
      <c r="C450" s="7" t="s">
        <v>17</v>
      </c>
      <c r="D450" s="7">
        <v>442</v>
      </c>
      <c r="E450" s="7">
        <v>252</v>
      </c>
      <c r="F450" s="7">
        <v>390</v>
      </c>
      <c r="G450" s="7">
        <v>0</v>
      </c>
      <c r="H450" s="7">
        <v>12929</v>
      </c>
      <c r="I450" s="7">
        <v>2</v>
      </c>
      <c r="J450" s="7">
        <v>69</v>
      </c>
      <c r="K450" s="7">
        <v>341</v>
      </c>
      <c r="L450" s="7">
        <v>325</v>
      </c>
      <c r="M450" s="7">
        <v>6.2857142860000002</v>
      </c>
      <c r="N450" s="7">
        <f>VLOOKUP(Todos!$A450,vlookup_table[#All],2,FALSE)</f>
        <v>2</v>
      </c>
      <c r="O450" s="7" t="str">
        <f>VLOOKUP(Todos!$A450,vlookup_table[#All],3,FALSE)</f>
        <v>TX</v>
      </c>
      <c r="P450" s="7">
        <f>VLOOKUP(Todos!$A450,vlookup_table[#All],4,FALSE)</f>
        <v>5901</v>
      </c>
      <c r="Q450" s="9" t="str">
        <f>VLOOKUP(Todos!$A450,vlookup_table[#All],5,FALSE)</f>
        <v>T2</v>
      </c>
      <c r="R450" s="9" t="str">
        <f>VLOOKUP(Todos!$A450,vlookup_table[#All],6,FALSE)</f>
        <v>F</v>
      </c>
      <c r="S450" s="9">
        <f>VLOOKUP(Todos!$A450,vlookup_table[#All],7,FALSE)</f>
        <v>8</v>
      </c>
      <c r="T450" s="9">
        <f>ROUND((9706-Todos!$P450)/100, 0)</f>
        <v>38</v>
      </c>
      <c r="U450" s="9" t="str" cm="1">
        <f t="array" ref="U450">_xlfn.IFS(
    ISNUMBER(SEARCH("C", Q450)), "Ciudad",
    ISNUMBER(SEARCH("T", Q450)), "Pueblo",
    ISNUMBER(SEARCH("R", Q450)), "Rural",
    ISNUMBER(SEARCH("S", Q450)), "Suburbano",
    ISNUMBER(SEARCH("U", Q450)), "Urbano"
)</f>
        <v>Pueblo</v>
      </c>
      <c r="V450" s="24" t="str" cm="1">
        <f t="array" ref="V450">_xlfn.LET(
    _xlpm.txt, _xlfn.TEXTJOIN("", TRUE, IF(ISNUMBER(--MID(Todos!$H450, _xlfn.SEQUENCE(LEN(Todos!$H450)), 1)), MID(Todos!$H450, _xlfn.SEQUENCE(LEN(Todos!$H450)), 1), "")),
    IF(ISNUMBER(--RIGHT(_xlpm.txt,1)), _xlpm.txt, LEFT(_xlpm.txt, LEN(_xlpm.txt)-1))
)</f>
        <v>12929</v>
      </c>
      <c r="W450" s="9" t="str">
        <f>UPPER(LEFT(Todos!$B450,2))</f>
        <v>TX</v>
      </c>
      <c r="X450" s="10" t="str" cm="1">
        <f t="array" ref="X450">+IF(Todos!$C450 = "",MODE.MATCH(Todos!$C$2:$C$4029),Todos!$C450)</f>
        <v>F</v>
      </c>
    </row>
    <row r="451" spans="1:24" x14ac:dyDescent="0.35">
      <c r="A451" s="11">
        <v>51486</v>
      </c>
      <c r="B451" s="12" t="s">
        <v>54</v>
      </c>
      <c r="C451" s="12" t="s">
        <v>14</v>
      </c>
      <c r="D451" s="12">
        <v>325</v>
      </c>
      <c r="E451" s="12">
        <v>119</v>
      </c>
      <c r="F451" s="12">
        <v>210</v>
      </c>
      <c r="G451" s="12">
        <v>0</v>
      </c>
      <c r="H451" s="12">
        <v>8856</v>
      </c>
      <c r="I451" s="12">
        <v>2</v>
      </c>
      <c r="J451" s="12">
        <v>78</v>
      </c>
      <c r="K451" s="12">
        <v>133</v>
      </c>
      <c r="L451" s="12">
        <v>188</v>
      </c>
      <c r="M451" s="12">
        <v>6.3636363640000004</v>
      </c>
      <c r="N451" s="12">
        <f>VLOOKUP(Todos!$A451,vlookup_table[#All],2,FALSE)</f>
        <v>2</v>
      </c>
      <c r="O451" s="12" t="str">
        <f>VLOOKUP(Todos!$A451,vlookup_table[#All],3,FALSE)</f>
        <v>TN</v>
      </c>
      <c r="P451" s="12">
        <f>VLOOKUP(Todos!$A451,vlookup_table[#All],4,FALSE)</f>
        <v>2805</v>
      </c>
      <c r="Q451" s="14" t="str">
        <f>VLOOKUP(Todos!$A451,vlookup_table[#All],5,FALSE)</f>
        <v>C3</v>
      </c>
      <c r="R451" s="14" t="str">
        <f>VLOOKUP(Todos!$A451,vlookup_table[#All],6,FALSE)</f>
        <v>M</v>
      </c>
      <c r="S451" s="14">
        <f>VLOOKUP(Todos!$A451,vlookup_table[#All],7,FALSE)</f>
        <v>6</v>
      </c>
      <c r="T451" s="14">
        <f>ROUND((9706-Todos!$P451)/100, 0)</f>
        <v>69</v>
      </c>
      <c r="U451" s="14" t="str" cm="1">
        <f t="array" ref="U451">_xlfn.IFS(
    ISNUMBER(SEARCH("C", Q451)), "Ciudad",
    ISNUMBER(SEARCH("T", Q451)), "Pueblo",
    ISNUMBER(SEARCH("R", Q451)), "Rural",
    ISNUMBER(SEARCH("S", Q451)), "Suburbano",
    ISNUMBER(SEARCH("U", Q451)), "Urbano"
)</f>
        <v>Ciudad</v>
      </c>
      <c r="V451" s="25" t="str" cm="1">
        <f t="array" ref="V451">_xlfn.LET(
    _xlpm.txt, _xlfn.TEXTJOIN("", TRUE, IF(ISNUMBER(--MID(Todos!$H451, _xlfn.SEQUENCE(LEN(Todos!$H451)), 1)), MID(Todos!$H451, _xlfn.SEQUENCE(LEN(Todos!$H451)), 1), "")),
    IF(ISNUMBER(--RIGHT(_xlpm.txt,1)), _xlpm.txt, LEFT(_xlpm.txt, LEN(_xlpm.txt)-1))
)</f>
        <v>8856</v>
      </c>
      <c r="W451" s="14" t="str">
        <f>UPPER(LEFT(Todos!$B451,2))</f>
        <v>TN</v>
      </c>
      <c r="X451" s="15" t="str" cm="1">
        <f t="array" ref="X451">+IF(Todos!$C451 = "",MODE.MATCH(Todos!$C$2:$C$4029),Todos!$C451)</f>
        <v>M</v>
      </c>
    </row>
    <row r="452" spans="1:24" x14ac:dyDescent="0.35">
      <c r="A452" s="6">
        <v>173348</v>
      </c>
      <c r="B452" s="7" t="s">
        <v>62</v>
      </c>
      <c r="C452" s="7" t="s">
        <v>14</v>
      </c>
      <c r="D452" s="7">
        <v>1276</v>
      </c>
      <c r="E452" s="7">
        <v>423</v>
      </c>
      <c r="F452" s="7">
        <v>521</v>
      </c>
      <c r="G452" s="7">
        <v>7</v>
      </c>
      <c r="H452" s="7">
        <v>17032</v>
      </c>
      <c r="I452" s="7">
        <v>5</v>
      </c>
      <c r="J452" s="7">
        <v>51</v>
      </c>
      <c r="K452" s="7">
        <v>524</v>
      </c>
      <c r="L452" s="7">
        <v>497</v>
      </c>
      <c r="M452" s="7">
        <v>5.5</v>
      </c>
      <c r="N452" s="7">
        <f>VLOOKUP(Todos!$A452,vlookup_table[#All],2,FALSE)</f>
        <v>28</v>
      </c>
      <c r="O452" s="7" t="str">
        <f>VLOOKUP(Todos!$A452,vlookup_table[#All],3,FALSE)</f>
        <v>CA</v>
      </c>
      <c r="P452" s="7">
        <f>VLOOKUP(Todos!$A452,vlookup_table[#All],4,FALSE)</f>
        <v>2701</v>
      </c>
      <c r="Q452" s="9" t="str">
        <f>VLOOKUP(Todos!$A452,vlookup_table[#All],5,FALSE)</f>
        <v>T2</v>
      </c>
      <c r="R452" s="9" t="str">
        <f>VLOOKUP(Todos!$A452,vlookup_table[#All],6,FALSE)</f>
        <v>M</v>
      </c>
      <c r="S452" s="9">
        <f>VLOOKUP(Todos!$A452,vlookup_table[#All],7,FALSE)</f>
        <v>8</v>
      </c>
      <c r="T452" s="9">
        <f>ROUND((9706-Todos!$P452)/100, 0)</f>
        <v>70</v>
      </c>
      <c r="U452" s="9" t="str" cm="1">
        <f t="array" ref="U452">_xlfn.IFS(
    ISNUMBER(SEARCH("C", Q452)), "Ciudad",
    ISNUMBER(SEARCH("T", Q452)), "Pueblo",
    ISNUMBER(SEARCH("R", Q452)), "Rural",
    ISNUMBER(SEARCH("S", Q452)), "Suburbano",
    ISNUMBER(SEARCH("U", Q452)), "Urbano"
)</f>
        <v>Pueblo</v>
      </c>
      <c r="V452" s="24" t="str" cm="1">
        <f t="array" ref="V452">_xlfn.LET(
    _xlpm.txt, _xlfn.TEXTJOIN("", TRUE, IF(ISNUMBER(--MID(Todos!$H452, _xlfn.SEQUENCE(LEN(Todos!$H452)), 1)), MID(Todos!$H452, _xlfn.SEQUENCE(LEN(Todos!$H452)), 1), "")),
    IF(ISNUMBER(--RIGHT(_xlpm.txt,1)), _xlpm.txt, LEFT(_xlpm.txt, LEN(_xlpm.txt)-1))
)</f>
        <v>17032</v>
      </c>
      <c r="W452" s="9" t="str">
        <f>UPPER(LEFT(Todos!$B452,2))</f>
        <v>CA</v>
      </c>
      <c r="X452" s="10" t="str" cm="1">
        <f t="array" ref="X452">+IF(Todos!$C452 = "",MODE.MATCH(Todos!$C$2:$C$4029),Todos!$C452)</f>
        <v>M</v>
      </c>
    </row>
    <row r="453" spans="1:24" x14ac:dyDescent="0.35">
      <c r="A453" s="11">
        <v>74669</v>
      </c>
      <c r="B453" s="12" t="s">
        <v>30</v>
      </c>
      <c r="C453" s="12" t="s">
        <v>17</v>
      </c>
      <c r="D453" s="12">
        <v>438</v>
      </c>
      <c r="E453" s="12">
        <v>267</v>
      </c>
      <c r="F453" s="12">
        <v>314</v>
      </c>
      <c r="G453" s="12">
        <v>0</v>
      </c>
      <c r="H453" s="12">
        <v>10329</v>
      </c>
      <c r="I453" s="12">
        <v>1</v>
      </c>
      <c r="J453" s="12">
        <v>75</v>
      </c>
      <c r="K453" s="12">
        <v>302</v>
      </c>
      <c r="L453" s="12">
        <v>287</v>
      </c>
      <c r="M453" s="12">
        <v>12.25</v>
      </c>
      <c r="N453" s="12">
        <f>VLOOKUP(Todos!$A453,vlookup_table[#All],2,FALSE)</f>
        <v>0</v>
      </c>
      <c r="O453" s="12" t="str">
        <f>VLOOKUP(Todos!$A453,vlookup_table[#All],3,FALSE)</f>
        <v>MI</v>
      </c>
      <c r="P453" s="12">
        <f>VLOOKUP(Todos!$A453,vlookup_table[#All],4,FALSE)</f>
        <v>0</v>
      </c>
      <c r="Q453" s="14" t="str">
        <f>VLOOKUP(Todos!$A453,vlookup_table[#All],5,FALSE)</f>
        <v>R2</v>
      </c>
      <c r="R453" s="14" t="str">
        <f>VLOOKUP(Todos!$A453,vlookup_table[#All],6,FALSE)</f>
        <v>F</v>
      </c>
      <c r="S453" s="14">
        <f>VLOOKUP(Todos!$A453,vlookup_table[#All],7,FALSE)</f>
        <v>20</v>
      </c>
      <c r="T453" s="14">
        <f>ROUND((9706-Todos!$P453)/100, 0)</f>
        <v>97</v>
      </c>
      <c r="U453" s="14" t="str" cm="1">
        <f t="array" ref="U453">_xlfn.IFS(
    ISNUMBER(SEARCH("C", Q453)), "Ciudad",
    ISNUMBER(SEARCH("T", Q453)), "Pueblo",
    ISNUMBER(SEARCH("R", Q453)), "Rural",
    ISNUMBER(SEARCH("S", Q453)), "Suburbano",
    ISNUMBER(SEARCH("U", Q453)), "Urbano"
)</f>
        <v>Rural</v>
      </c>
      <c r="V453" s="25" t="str" cm="1">
        <f t="array" ref="V453">_xlfn.LET(
    _xlpm.txt, _xlfn.TEXTJOIN("", TRUE, IF(ISNUMBER(--MID(Todos!$H453, _xlfn.SEQUENCE(LEN(Todos!$H453)), 1)), MID(Todos!$H453, _xlfn.SEQUENCE(LEN(Todos!$H453)), 1), "")),
    IF(ISNUMBER(--RIGHT(_xlpm.txt,1)), _xlpm.txt, LEFT(_xlpm.txt, LEN(_xlpm.txt)-1))
)</f>
        <v>10329</v>
      </c>
      <c r="W453" s="14" t="str">
        <f>UPPER(LEFT(Todos!$B453,2))</f>
        <v>MI</v>
      </c>
      <c r="X453" s="15" t="str" cm="1">
        <f t="array" ref="X453">+IF(Todos!$C453 = "",MODE.MATCH(Todos!$C$2:$C$4029),Todos!$C453)</f>
        <v>F</v>
      </c>
    </row>
    <row r="454" spans="1:24" x14ac:dyDescent="0.35">
      <c r="A454" s="6">
        <v>64430</v>
      </c>
      <c r="B454" s="7" t="s">
        <v>34</v>
      </c>
      <c r="C454" s="7" t="s">
        <v>17</v>
      </c>
      <c r="D454" s="7">
        <v>386</v>
      </c>
      <c r="E454" s="7">
        <v>258</v>
      </c>
      <c r="F454" s="7">
        <v>358</v>
      </c>
      <c r="G454" s="7">
        <v>1</v>
      </c>
      <c r="H454" s="7">
        <v>12513</v>
      </c>
      <c r="I454" s="7">
        <v>0</v>
      </c>
      <c r="J454" s="7">
        <v>75</v>
      </c>
      <c r="K454" s="7">
        <v>301</v>
      </c>
      <c r="L454" s="7">
        <v>313</v>
      </c>
      <c r="M454" s="7">
        <v>11.66666667</v>
      </c>
      <c r="N454" s="7">
        <f>VLOOKUP(Todos!$A454,vlookup_table[#All],2,FALSE)</f>
        <v>0</v>
      </c>
      <c r="O454" s="7" t="str">
        <f>VLOOKUP(Todos!$A454,vlookup_table[#All],3,FALSE)</f>
        <v>IN</v>
      </c>
      <c r="P454" s="7">
        <f>VLOOKUP(Todos!$A454,vlookup_table[#All],4,FALSE)</f>
        <v>0</v>
      </c>
      <c r="Q454" s="9" t="str">
        <f>VLOOKUP(Todos!$A454,vlookup_table[#All],5,FALSE)</f>
        <v>R2</v>
      </c>
      <c r="R454" s="9" t="str">
        <f>VLOOKUP(Todos!$A454,vlookup_table[#All],6,FALSE)</f>
        <v>F</v>
      </c>
      <c r="S454" s="9">
        <f>VLOOKUP(Todos!$A454,vlookup_table[#All],7,FALSE)</f>
        <v>13</v>
      </c>
      <c r="T454" s="9">
        <f>ROUND((9706-Todos!$P454)/100, 0)</f>
        <v>97</v>
      </c>
      <c r="U454" s="9" t="str" cm="1">
        <f t="array" ref="U454">_xlfn.IFS(
    ISNUMBER(SEARCH("C", Q454)), "Ciudad",
    ISNUMBER(SEARCH("T", Q454)), "Pueblo",
    ISNUMBER(SEARCH("R", Q454)), "Rural",
    ISNUMBER(SEARCH("S", Q454)), "Suburbano",
    ISNUMBER(SEARCH("U", Q454)), "Urbano"
)</f>
        <v>Rural</v>
      </c>
      <c r="V454" s="24" t="str" cm="1">
        <f t="array" ref="V454">_xlfn.LET(
    _xlpm.txt, _xlfn.TEXTJOIN("", TRUE, IF(ISNUMBER(--MID(Todos!$H454, _xlfn.SEQUENCE(LEN(Todos!$H454)), 1)), MID(Todos!$H454, _xlfn.SEQUENCE(LEN(Todos!$H454)), 1), "")),
    IF(ISNUMBER(--RIGHT(_xlpm.txt,1)), _xlpm.txt, LEFT(_xlpm.txt, LEN(_xlpm.txt)-1))
)</f>
        <v>12513</v>
      </c>
      <c r="W454" s="9" t="str">
        <f>UPPER(LEFT(Todos!$B454,2))</f>
        <v>IN</v>
      </c>
      <c r="X454" s="10" t="str" cm="1">
        <f t="array" ref="X454">+IF(Todos!$C454 = "",MODE.MATCH(Todos!$C$2:$C$4029),Todos!$C454)</f>
        <v>F</v>
      </c>
    </row>
    <row r="455" spans="1:24" x14ac:dyDescent="0.35">
      <c r="A455" s="11">
        <v>156485</v>
      </c>
      <c r="B455" s="12" t="s">
        <v>62</v>
      </c>
      <c r="C455" s="12" t="s">
        <v>17</v>
      </c>
      <c r="D455" s="12">
        <v>2433</v>
      </c>
      <c r="E455" s="12">
        <v>403</v>
      </c>
      <c r="F455" s="12">
        <v>502</v>
      </c>
      <c r="G455" s="12">
        <v>86</v>
      </c>
      <c r="H455" s="12">
        <v>18284</v>
      </c>
      <c r="I455" s="12">
        <v>18</v>
      </c>
      <c r="J455" s="12">
        <v>41</v>
      </c>
      <c r="K455" s="12">
        <v>459</v>
      </c>
      <c r="L455" s="12">
        <v>449</v>
      </c>
      <c r="M455" s="12">
        <v>6.266666667</v>
      </c>
      <c r="N455" s="12">
        <f>VLOOKUP(Todos!$A455,vlookup_table[#All],2,FALSE)</f>
        <v>0</v>
      </c>
      <c r="O455" s="12" t="str">
        <f>VLOOKUP(Todos!$A455,vlookup_table[#All],3,FALSE)</f>
        <v>CA</v>
      </c>
      <c r="P455" s="12">
        <f>VLOOKUP(Todos!$A455,vlookup_table[#All],4,FALSE)</f>
        <v>4101</v>
      </c>
      <c r="Q455" s="14" t="str">
        <f>VLOOKUP(Todos!$A455,vlookup_table[#All],5,FALSE)</f>
        <v>U1</v>
      </c>
      <c r="R455" s="14" t="str">
        <f>VLOOKUP(Todos!$A455,vlookup_table[#All],6,FALSE)</f>
        <v>F</v>
      </c>
      <c r="S455" s="14">
        <f>VLOOKUP(Todos!$A455,vlookup_table[#All],7,FALSE)</f>
        <v>10</v>
      </c>
      <c r="T455" s="14">
        <f>ROUND((9706-Todos!$P455)/100, 0)</f>
        <v>56</v>
      </c>
      <c r="U455" s="14" t="str" cm="1">
        <f t="array" ref="U455">_xlfn.IFS(
    ISNUMBER(SEARCH("C", Q455)), "Ciudad",
    ISNUMBER(SEARCH("T", Q455)), "Pueblo",
    ISNUMBER(SEARCH("R", Q455)), "Rural",
    ISNUMBER(SEARCH("S", Q455)), "Suburbano",
    ISNUMBER(SEARCH("U", Q455)), "Urbano"
)</f>
        <v>Urbano</v>
      </c>
      <c r="V455" s="25" t="str" cm="1">
        <f t="array" ref="V455">_xlfn.LET(
    _xlpm.txt, _xlfn.TEXTJOIN("", TRUE, IF(ISNUMBER(--MID(Todos!$H455, _xlfn.SEQUENCE(LEN(Todos!$H455)), 1)), MID(Todos!$H455, _xlfn.SEQUENCE(LEN(Todos!$H455)), 1), "")),
    IF(ISNUMBER(--RIGHT(_xlpm.txt,1)), _xlpm.txt, LEFT(_xlpm.txt, LEN(_xlpm.txt)-1))
)</f>
        <v>18284</v>
      </c>
      <c r="W455" s="14" t="str">
        <f>UPPER(LEFT(Todos!$B455,2))</f>
        <v>CA</v>
      </c>
      <c r="X455" s="15" t="str" cm="1">
        <f t="array" ref="X455">+IF(Todos!$C455 = "",MODE.MATCH(Todos!$C$2:$C$4029),Todos!$C455)</f>
        <v>F</v>
      </c>
    </row>
    <row r="456" spans="1:24" x14ac:dyDescent="0.35">
      <c r="A456" s="6">
        <v>39935</v>
      </c>
      <c r="B456" s="7" t="s">
        <v>13</v>
      </c>
      <c r="C456" s="7" t="s">
        <v>14</v>
      </c>
      <c r="D456" s="7">
        <v>1464</v>
      </c>
      <c r="E456" s="7">
        <v>305</v>
      </c>
      <c r="F456" s="7">
        <v>472</v>
      </c>
      <c r="G456" s="7">
        <v>7</v>
      </c>
      <c r="H456" s="7">
        <v>22648</v>
      </c>
      <c r="I456" s="7">
        <v>11</v>
      </c>
      <c r="J456" s="7">
        <v>13</v>
      </c>
      <c r="K456" s="7">
        <v>413</v>
      </c>
      <c r="L456" s="7">
        <v>377</v>
      </c>
      <c r="M456" s="7">
        <v>4</v>
      </c>
      <c r="N456" s="7">
        <f>VLOOKUP(Todos!$A456,vlookup_table[#All],2,FALSE)</f>
        <v>0</v>
      </c>
      <c r="O456" s="7" t="str">
        <f>VLOOKUP(Todos!$A456,vlookup_table[#All],3,FALSE)</f>
        <v>FL</v>
      </c>
      <c r="P456" s="7">
        <f>VLOOKUP(Todos!$A456,vlookup_table[#All],4,FALSE)</f>
        <v>6001</v>
      </c>
      <c r="Q456" s="9" t="str">
        <f>VLOOKUP(Todos!$A456,vlookup_table[#All],5,FALSE)</f>
        <v>C3</v>
      </c>
      <c r="R456" s="9" t="str">
        <f>VLOOKUP(Todos!$A456,vlookup_table[#All],6,FALSE)</f>
        <v>M</v>
      </c>
      <c r="S456" s="9">
        <f>VLOOKUP(Todos!$A456,vlookup_table[#All],7,FALSE)</f>
        <v>4</v>
      </c>
      <c r="T456" s="9">
        <f>ROUND((9706-Todos!$P456)/100, 0)</f>
        <v>37</v>
      </c>
      <c r="U456" s="9" t="str" cm="1">
        <f t="array" ref="U456">_xlfn.IFS(
    ISNUMBER(SEARCH("C", Q456)), "Ciudad",
    ISNUMBER(SEARCH("T", Q456)), "Pueblo",
    ISNUMBER(SEARCH("R", Q456)), "Rural",
    ISNUMBER(SEARCH("S", Q456)), "Suburbano",
    ISNUMBER(SEARCH("U", Q456)), "Urbano"
)</f>
        <v>Ciudad</v>
      </c>
      <c r="V456" s="24" t="str" cm="1">
        <f t="array" ref="V456">_xlfn.LET(
    _xlpm.txt, _xlfn.TEXTJOIN("", TRUE, IF(ISNUMBER(--MID(Todos!$H456, _xlfn.SEQUENCE(LEN(Todos!$H456)), 1)), MID(Todos!$H456, _xlfn.SEQUENCE(LEN(Todos!$H456)), 1), "")),
    IF(ISNUMBER(--RIGHT(_xlpm.txt,1)), _xlpm.txt, LEFT(_xlpm.txt, LEN(_xlpm.txt)-1))
)</f>
        <v>22648</v>
      </c>
      <c r="W456" s="9" t="str">
        <f>UPPER(LEFT(Todos!$B456,2))</f>
        <v>FL</v>
      </c>
      <c r="X456" s="10" t="str" cm="1">
        <f t="array" ref="X456">+IF(Todos!$C456 = "",MODE.MATCH(Todos!$C$2:$C$4029),Todos!$C456)</f>
        <v>M</v>
      </c>
    </row>
    <row r="457" spans="1:24" x14ac:dyDescent="0.35">
      <c r="A457" s="11">
        <v>50187</v>
      </c>
      <c r="B457" s="12" t="s">
        <v>54</v>
      </c>
      <c r="C457" s="12" t="s">
        <v>31</v>
      </c>
      <c r="D457" s="12">
        <v>1052</v>
      </c>
      <c r="E457" s="12">
        <v>482</v>
      </c>
      <c r="F457" s="12">
        <v>541</v>
      </c>
      <c r="G457" s="12">
        <v>9</v>
      </c>
      <c r="H457" s="12">
        <v>20492</v>
      </c>
      <c r="I457" s="12">
        <v>1</v>
      </c>
      <c r="J457" s="12">
        <v>44</v>
      </c>
      <c r="K457" s="12">
        <v>499</v>
      </c>
      <c r="L457" s="12">
        <v>516</v>
      </c>
      <c r="M457" s="12">
        <v>20</v>
      </c>
      <c r="N457" s="12">
        <f>VLOOKUP(Todos!$A457,vlookup_table[#All],2,FALSE)</f>
        <v>0</v>
      </c>
      <c r="O457" s="12" t="str">
        <f>VLOOKUP(Todos!$A457,vlookup_table[#All],3,FALSE)</f>
        <v>TN</v>
      </c>
      <c r="P457" s="12">
        <f>VLOOKUP(Todos!$A457,vlookup_table[#All],4,FALSE)</f>
        <v>0</v>
      </c>
      <c r="Q457" s="14" t="str">
        <f>VLOOKUP(Todos!$A457,vlookup_table[#All],5,FALSE)</f>
        <v>C1</v>
      </c>
      <c r="R457" s="14" t="str">
        <f>VLOOKUP(Todos!$A457,vlookup_table[#All],6,FALSE)</f>
        <v>U</v>
      </c>
      <c r="S457" s="14">
        <f>VLOOKUP(Todos!$A457,vlookup_table[#All],7,FALSE)</f>
        <v>20</v>
      </c>
      <c r="T457" s="14">
        <f>ROUND((9706-Todos!$P457)/100, 0)</f>
        <v>97</v>
      </c>
      <c r="U457" s="14" t="str" cm="1">
        <f t="array" ref="U457">_xlfn.IFS(
    ISNUMBER(SEARCH("C", Q457)), "Ciudad",
    ISNUMBER(SEARCH("T", Q457)), "Pueblo",
    ISNUMBER(SEARCH("R", Q457)), "Rural",
    ISNUMBER(SEARCH("S", Q457)), "Suburbano",
    ISNUMBER(SEARCH("U", Q457)), "Urbano"
)</f>
        <v>Ciudad</v>
      </c>
      <c r="V457" s="25" t="str" cm="1">
        <f t="array" ref="V457">_xlfn.LET(
    _xlpm.txt, _xlfn.TEXTJOIN("", TRUE, IF(ISNUMBER(--MID(Todos!$H457, _xlfn.SEQUENCE(LEN(Todos!$H457)), 1)), MID(Todos!$H457, _xlfn.SEQUENCE(LEN(Todos!$H457)), 1), "")),
    IF(ISNUMBER(--RIGHT(_xlpm.txt,1)), _xlpm.txt, LEFT(_xlpm.txt, LEN(_xlpm.txt)-1))
)</f>
        <v>20492</v>
      </c>
      <c r="W457" s="14" t="str">
        <f>UPPER(LEFT(Todos!$B457,2))</f>
        <v>TN</v>
      </c>
      <c r="X457" s="15" t="str" cm="1">
        <f t="array" ref="X457">+IF(Todos!$C457 = "",MODE.MATCH(Todos!$C$2:$C$4029),Todos!$C457)</f>
        <v>U</v>
      </c>
    </row>
    <row r="458" spans="1:24" x14ac:dyDescent="0.35">
      <c r="A458" s="6">
        <v>26254</v>
      </c>
      <c r="B458" s="7" t="s">
        <v>40</v>
      </c>
      <c r="C458" s="7" t="s">
        <v>17</v>
      </c>
      <c r="D458" s="7">
        <v>998</v>
      </c>
      <c r="E458" s="7">
        <v>488</v>
      </c>
      <c r="F458" s="7">
        <v>602</v>
      </c>
      <c r="G458" s="7">
        <v>21</v>
      </c>
      <c r="H458" s="7">
        <v>29540</v>
      </c>
      <c r="I458" s="7">
        <v>5</v>
      </c>
      <c r="J458" s="7">
        <v>51</v>
      </c>
      <c r="K458" s="7">
        <v>550</v>
      </c>
      <c r="L458" s="7">
        <v>581</v>
      </c>
      <c r="M458" s="7">
        <v>6.25</v>
      </c>
      <c r="N458" s="7">
        <f>VLOOKUP(Todos!$A458,vlookup_table[#All],2,FALSE)</f>
        <v>0</v>
      </c>
      <c r="O458" s="7" t="str">
        <f>VLOOKUP(Todos!$A458,vlookup_table[#All],3,FALSE)</f>
        <v>GA</v>
      </c>
      <c r="P458" s="7">
        <f>VLOOKUP(Todos!$A458,vlookup_table[#All],4,FALSE)</f>
        <v>6801</v>
      </c>
      <c r="Q458" s="9" t="str">
        <f>VLOOKUP(Todos!$A458,vlookup_table[#All],5,FALSE)</f>
        <v>C1</v>
      </c>
      <c r="R458" s="9" t="str">
        <f>VLOOKUP(Todos!$A458,vlookup_table[#All],6,FALSE)</f>
        <v>F</v>
      </c>
      <c r="S458" s="9">
        <f>VLOOKUP(Todos!$A458,vlookup_table[#All],7,FALSE)</f>
        <v>10</v>
      </c>
      <c r="T458" s="9">
        <f>ROUND((9706-Todos!$P458)/100, 0)</f>
        <v>29</v>
      </c>
      <c r="U458" s="9" t="str" cm="1">
        <f t="array" ref="U458">_xlfn.IFS(
    ISNUMBER(SEARCH("C", Q458)), "Ciudad",
    ISNUMBER(SEARCH("T", Q458)), "Pueblo",
    ISNUMBER(SEARCH("R", Q458)), "Rural",
    ISNUMBER(SEARCH("S", Q458)), "Suburbano",
    ISNUMBER(SEARCH("U", Q458)), "Urbano"
)</f>
        <v>Ciudad</v>
      </c>
      <c r="V458" s="24" t="str" cm="1">
        <f t="array" ref="V458">_xlfn.LET(
    _xlpm.txt, _xlfn.TEXTJOIN("", TRUE, IF(ISNUMBER(--MID(Todos!$H458, _xlfn.SEQUENCE(LEN(Todos!$H458)), 1)), MID(Todos!$H458, _xlfn.SEQUENCE(LEN(Todos!$H458)), 1), "")),
    IF(ISNUMBER(--RIGHT(_xlpm.txt,1)), _xlpm.txt, LEFT(_xlpm.txt, LEN(_xlpm.txt)-1))
)</f>
        <v>29540</v>
      </c>
      <c r="W458" s="9" t="str">
        <f>UPPER(LEFT(Todos!$B458,2))</f>
        <v>GA</v>
      </c>
      <c r="X458" s="10" t="str" cm="1">
        <f t="array" ref="X458">+IF(Todos!$C458 = "",MODE.MATCH(Todos!$C$2:$C$4029),Todos!$C458)</f>
        <v>F</v>
      </c>
    </row>
    <row r="459" spans="1:24" x14ac:dyDescent="0.35">
      <c r="A459" s="11">
        <v>30433</v>
      </c>
      <c r="B459" s="12" t="s">
        <v>40</v>
      </c>
      <c r="C459" s="12" t="s">
        <v>17</v>
      </c>
      <c r="D459" s="12">
        <v>821</v>
      </c>
      <c r="E459" s="12">
        <v>390</v>
      </c>
      <c r="F459" s="12">
        <v>526</v>
      </c>
      <c r="G459" s="12">
        <v>1</v>
      </c>
      <c r="H459" s="12">
        <v>19734</v>
      </c>
      <c r="I459" s="12">
        <v>2</v>
      </c>
      <c r="J459" s="12">
        <v>58</v>
      </c>
      <c r="K459" s="12">
        <v>475</v>
      </c>
      <c r="L459" s="12">
        <v>425</v>
      </c>
      <c r="M459" s="12">
        <v>17.1875</v>
      </c>
      <c r="N459" s="12">
        <f>VLOOKUP(Todos!$A459,vlookup_table[#All],2,FALSE)</f>
        <v>28</v>
      </c>
      <c r="O459" s="12" t="str">
        <f>VLOOKUP(Todos!$A459,vlookup_table[#All],3,FALSE)</f>
        <v>GA</v>
      </c>
      <c r="P459" s="12">
        <f>VLOOKUP(Todos!$A459,vlookup_table[#All],4,FALSE)</f>
        <v>2201</v>
      </c>
      <c r="Q459" s="14" t="str">
        <f>VLOOKUP(Todos!$A459,vlookup_table[#All],5,FALSE)</f>
        <v>C1</v>
      </c>
      <c r="R459" s="14" t="str">
        <f>VLOOKUP(Todos!$A459,vlookup_table[#All],6,FALSE)</f>
        <v>F</v>
      </c>
      <c r="S459" s="14">
        <f>VLOOKUP(Todos!$A459,vlookup_table[#All],7,FALSE)</f>
        <v>15</v>
      </c>
      <c r="T459" s="14">
        <f>ROUND((9706-Todos!$P459)/100, 0)</f>
        <v>75</v>
      </c>
      <c r="U459" s="14" t="str" cm="1">
        <f t="array" ref="U459">_xlfn.IFS(
    ISNUMBER(SEARCH("C", Q459)), "Ciudad",
    ISNUMBER(SEARCH("T", Q459)), "Pueblo",
    ISNUMBER(SEARCH("R", Q459)), "Rural",
    ISNUMBER(SEARCH("S", Q459)), "Suburbano",
    ISNUMBER(SEARCH("U", Q459)), "Urbano"
)</f>
        <v>Ciudad</v>
      </c>
      <c r="V459" s="25" t="str" cm="1">
        <f t="array" ref="V459">_xlfn.LET(
    _xlpm.txt, _xlfn.TEXTJOIN("", TRUE, IF(ISNUMBER(--MID(Todos!$H459, _xlfn.SEQUENCE(LEN(Todos!$H459)), 1)), MID(Todos!$H459, _xlfn.SEQUENCE(LEN(Todos!$H459)), 1), "")),
    IF(ISNUMBER(--RIGHT(_xlpm.txt,1)), _xlpm.txt, LEFT(_xlpm.txt, LEN(_xlpm.txt)-1))
)</f>
        <v>19734</v>
      </c>
      <c r="W459" s="14" t="str">
        <f>UPPER(LEFT(Todos!$B459,2))</f>
        <v>GA</v>
      </c>
      <c r="X459" s="15" t="str" cm="1">
        <f t="array" ref="X459">+IF(Todos!$C459 = "",MODE.MATCH(Todos!$C$2:$C$4029),Todos!$C459)</f>
        <v>F</v>
      </c>
    </row>
    <row r="460" spans="1:24" x14ac:dyDescent="0.35">
      <c r="A460" s="6">
        <v>189373</v>
      </c>
      <c r="B460" s="7" t="s">
        <v>62</v>
      </c>
      <c r="C460" s="7" t="s">
        <v>17</v>
      </c>
      <c r="D460" s="7">
        <v>2300</v>
      </c>
      <c r="E460" s="7">
        <v>311</v>
      </c>
      <c r="F460" s="7">
        <v>375</v>
      </c>
      <c r="G460" s="7">
        <v>68</v>
      </c>
      <c r="H460" s="7">
        <v>16133</v>
      </c>
      <c r="I460" s="7">
        <v>27</v>
      </c>
      <c r="J460" s="7">
        <v>42</v>
      </c>
      <c r="K460" s="7">
        <v>345</v>
      </c>
      <c r="L460" s="7">
        <v>350</v>
      </c>
      <c r="M460" s="7">
        <v>5.5333333329999999</v>
      </c>
      <c r="N460" s="7">
        <f>VLOOKUP(Todos!$A460,vlookup_table[#All],2,FALSE)</f>
        <v>0</v>
      </c>
      <c r="O460" s="7" t="str">
        <f>VLOOKUP(Todos!$A460,vlookup_table[#All],3,FALSE)</f>
        <v>CA</v>
      </c>
      <c r="P460" s="7">
        <f>VLOOKUP(Todos!$A460,vlookup_table[#All],4,FALSE)</f>
        <v>1804</v>
      </c>
      <c r="Q460" s="9" t="str">
        <f>VLOOKUP(Todos!$A460,vlookup_table[#All],5,FALSE)</f>
        <v>U2</v>
      </c>
      <c r="R460" s="9" t="str">
        <f>VLOOKUP(Todos!$A460,vlookup_table[#All],6,FALSE)</f>
        <v>F</v>
      </c>
      <c r="S460" s="9">
        <f>VLOOKUP(Todos!$A460,vlookup_table[#All],7,FALSE)</f>
        <v>15</v>
      </c>
      <c r="T460" s="9">
        <f>ROUND((9706-Todos!$P460)/100, 0)</f>
        <v>79</v>
      </c>
      <c r="U460" s="9" t="str" cm="1">
        <f t="array" ref="U460">_xlfn.IFS(
    ISNUMBER(SEARCH("C", Q460)), "Ciudad",
    ISNUMBER(SEARCH("T", Q460)), "Pueblo",
    ISNUMBER(SEARCH("R", Q460)), "Rural",
    ISNUMBER(SEARCH("S", Q460)), "Suburbano",
    ISNUMBER(SEARCH("U", Q460)), "Urbano"
)</f>
        <v>Urbano</v>
      </c>
      <c r="V460" s="24" t="str" cm="1">
        <f t="array" ref="V460">_xlfn.LET(
    _xlpm.txt, _xlfn.TEXTJOIN("", TRUE, IF(ISNUMBER(--MID(Todos!$H460, _xlfn.SEQUENCE(LEN(Todos!$H460)), 1)), MID(Todos!$H460, _xlfn.SEQUENCE(LEN(Todos!$H460)), 1), "")),
    IF(ISNUMBER(--RIGHT(_xlpm.txt,1)), _xlpm.txt, LEFT(_xlpm.txt, LEN(_xlpm.txt)-1))
)</f>
        <v>16133</v>
      </c>
      <c r="W460" s="9" t="str">
        <f>UPPER(LEFT(Todos!$B460,2))</f>
        <v>CA</v>
      </c>
      <c r="X460" s="10" t="str" cm="1">
        <f t="array" ref="X460">+IF(Todos!$C460 = "",MODE.MATCH(Todos!$C$2:$C$4029),Todos!$C460)</f>
        <v>F</v>
      </c>
    </row>
    <row r="461" spans="1:24" x14ac:dyDescent="0.35">
      <c r="A461" s="11">
        <v>91756</v>
      </c>
      <c r="B461" s="12" t="s">
        <v>16</v>
      </c>
      <c r="C461" s="12" t="s">
        <v>14</v>
      </c>
      <c r="D461" s="12">
        <v>1852</v>
      </c>
      <c r="E461" s="12">
        <v>550</v>
      </c>
      <c r="F461" s="12">
        <v>614</v>
      </c>
      <c r="G461" s="12">
        <v>34</v>
      </c>
      <c r="H461" s="12">
        <v>17690</v>
      </c>
      <c r="I461" s="12">
        <v>7</v>
      </c>
      <c r="J461" s="12">
        <v>86</v>
      </c>
      <c r="K461" s="12">
        <v>561</v>
      </c>
      <c r="L461" s="12">
        <v>602</v>
      </c>
      <c r="M461" s="12">
        <v>7.3684210529999996</v>
      </c>
      <c r="N461" s="12">
        <f>VLOOKUP(Todos!$A461,vlookup_table[#All],2,FALSE)</f>
        <v>2</v>
      </c>
      <c r="O461" s="12" t="str">
        <f>VLOOKUP(Todos!$A461,vlookup_table[#All],3,FALSE)</f>
        <v>IL</v>
      </c>
      <c r="P461" s="12">
        <f>VLOOKUP(Todos!$A461,vlookup_table[#All],4,FALSE)</f>
        <v>5810</v>
      </c>
      <c r="Q461" s="14" t="str">
        <f>VLOOKUP(Todos!$A461,vlookup_table[#All],5,FALSE)</f>
        <v>T1</v>
      </c>
      <c r="R461" s="14" t="str">
        <f>VLOOKUP(Todos!$A461,vlookup_table[#All],6,FALSE)</f>
        <v>M</v>
      </c>
      <c r="S461" s="14">
        <f>VLOOKUP(Todos!$A461,vlookup_table[#All],7,FALSE)</f>
        <v>7</v>
      </c>
      <c r="T461" s="14">
        <f>ROUND((9706-Todos!$P461)/100, 0)</f>
        <v>39</v>
      </c>
      <c r="U461" s="14" t="str" cm="1">
        <f t="array" ref="U461">_xlfn.IFS(
    ISNUMBER(SEARCH("C", Q461)), "Ciudad",
    ISNUMBER(SEARCH("T", Q461)), "Pueblo",
    ISNUMBER(SEARCH("R", Q461)), "Rural",
    ISNUMBER(SEARCH("S", Q461)), "Suburbano",
    ISNUMBER(SEARCH("U", Q461)), "Urbano"
)</f>
        <v>Pueblo</v>
      </c>
      <c r="V461" s="25" t="str" cm="1">
        <f t="array" ref="V461">_xlfn.LET(
    _xlpm.txt, _xlfn.TEXTJOIN("", TRUE, IF(ISNUMBER(--MID(Todos!$H461, _xlfn.SEQUENCE(LEN(Todos!$H461)), 1)), MID(Todos!$H461, _xlfn.SEQUENCE(LEN(Todos!$H461)), 1), "")),
    IF(ISNUMBER(--RIGHT(_xlpm.txt,1)), _xlpm.txt, LEFT(_xlpm.txt, LEN(_xlpm.txt)-1))
)</f>
        <v>17690</v>
      </c>
      <c r="W461" s="14" t="str">
        <f>UPPER(LEFT(Todos!$B461,2))</f>
        <v>IL</v>
      </c>
      <c r="X461" s="15" t="str" cm="1">
        <f t="array" ref="X461">+IF(Todos!$C461 = "",MODE.MATCH(Todos!$C$2:$C$4029),Todos!$C461)</f>
        <v>M</v>
      </c>
    </row>
    <row r="462" spans="1:24" x14ac:dyDescent="0.35">
      <c r="A462" s="6">
        <v>182279</v>
      </c>
      <c r="B462" s="7" t="s">
        <v>41</v>
      </c>
      <c r="C462" s="7" t="s">
        <v>17</v>
      </c>
      <c r="D462" s="7">
        <v>663</v>
      </c>
      <c r="E462" s="7">
        <v>205</v>
      </c>
      <c r="F462" s="7">
        <v>277</v>
      </c>
      <c r="G462" s="7">
        <v>0</v>
      </c>
      <c r="H462" s="7">
        <v>10959</v>
      </c>
      <c r="I462" s="7">
        <v>12</v>
      </c>
      <c r="J462" s="7">
        <v>41</v>
      </c>
      <c r="K462" s="7">
        <v>220</v>
      </c>
      <c r="L462" s="7">
        <v>234</v>
      </c>
      <c r="M462" s="7">
        <v>13.24</v>
      </c>
      <c r="N462" s="7">
        <f>VLOOKUP(Todos!$A462,vlookup_table[#All],2,FALSE)</f>
        <v>0</v>
      </c>
      <c r="O462" s="7" t="str">
        <f>VLOOKUP(Todos!$A462,vlookup_table[#All],3,FALSE)</f>
        <v>WA</v>
      </c>
      <c r="P462" s="7">
        <f>VLOOKUP(Todos!$A462,vlookup_table[#All],4,FALSE)</f>
        <v>6201</v>
      </c>
      <c r="Q462" s="9" t="str">
        <f>VLOOKUP(Todos!$A462,vlookup_table[#All],5,FALSE)</f>
        <v>C3</v>
      </c>
      <c r="R462" s="9" t="str">
        <f>VLOOKUP(Todos!$A462,vlookup_table[#All],6,FALSE)</f>
        <v>F</v>
      </c>
      <c r="S462" s="9">
        <f>VLOOKUP(Todos!$A462,vlookup_table[#All],7,FALSE)</f>
        <v>20</v>
      </c>
      <c r="T462" s="9">
        <f>ROUND((9706-Todos!$P462)/100, 0)</f>
        <v>35</v>
      </c>
      <c r="U462" s="9" t="str" cm="1">
        <f t="array" ref="U462">_xlfn.IFS(
    ISNUMBER(SEARCH("C", Q462)), "Ciudad",
    ISNUMBER(SEARCH("T", Q462)), "Pueblo",
    ISNUMBER(SEARCH("R", Q462)), "Rural",
    ISNUMBER(SEARCH("S", Q462)), "Suburbano",
    ISNUMBER(SEARCH("U", Q462)), "Urbano"
)</f>
        <v>Ciudad</v>
      </c>
      <c r="V462" s="24" t="str" cm="1">
        <f t="array" ref="V462">_xlfn.LET(
    _xlpm.txt, _xlfn.TEXTJOIN("", TRUE, IF(ISNUMBER(--MID(Todos!$H462, _xlfn.SEQUENCE(LEN(Todos!$H462)), 1)), MID(Todos!$H462, _xlfn.SEQUENCE(LEN(Todos!$H462)), 1), "")),
    IF(ISNUMBER(--RIGHT(_xlpm.txt,1)), _xlpm.txt, LEFT(_xlpm.txt, LEN(_xlpm.txt)-1))
)</f>
        <v>10959</v>
      </c>
      <c r="W462" s="9" t="str">
        <f>UPPER(LEFT(Todos!$B462,2))</f>
        <v>WA</v>
      </c>
      <c r="X462" s="10" t="str" cm="1">
        <f t="array" ref="X462">+IF(Todos!$C462 = "",MODE.MATCH(Todos!$C$2:$C$4029),Todos!$C462)</f>
        <v>F</v>
      </c>
    </row>
    <row r="463" spans="1:24" x14ac:dyDescent="0.35">
      <c r="A463" s="11">
        <v>122465</v>
      </c>
      <c r="B463" s="12" t="s">
        <v>21</v>
      </c>
      <c r="C463" s="12" t="s">
        <v>17</v>
      </c>
      <c r="D463" s="12">
        <v>2056</v>
      </c>
      <c r="E463" s="12">
        <v>906</v>
      </c>
      <c r="F463" s="12">
        <v>957</v>
      </c>
      <c r="G463" s="12">
        <v>52</v>
      </c>
      <c r="H463" s="12">
        <v>29903</v>
      </c>
      <c r="I463" s="12">
        <v>4</v>
      </c>
      <c r="J463" s="12">
        <v>28</v>
      </c>
      <c r="K463" s="12">
        <v>924</v>
      </c>
      <c r="L463" s="12">
        <v>931</v>
      </c>
      <c r="M463" s="12">
        <v>7.2</v>
      </c>
      <c r="N463" s="12">
        <f>VLOOKUP(Todos!$A463,vlookup_table[#All],2,FALSE)</f>
        <v>0</v>
      </c>
      <c r="O463" s="12" t="str">
        <f>VLOOKUP(Todos!$A463,vlookup_table[#All],3,FALSE)</f>
        <v>TX</v>
      </c>
      <c r="P463" s="12">
        <f>VLOOKUP(Todos!$A463,vlookup_table[#All],4,FALSE)</f>
        <v>4501</v>
      </c>
      <c r="Q463" s="14" t="str">
        <f>VLOOKUP(Todos!$A463,vlookup_table[#All],5,FALSE)</f>
        <v>C1</v>
      </c>
      <c r="R463" s="14" t="str">
        <f>VLOOKUP(Todos!$A463,vlookup_table[#All],6,FALSE)</f>
        <v>F</v>
      </c>
      <c r="S463" s="14">
        <f>VLOOKUP(Todos!$A463,vlookup_table[#All],7,FALSE)</f>
        <v>8</v>
      </c>
      <c r="T463" s="14">
        <f>ROUND((9706-Todos!$P463)/100, 0)</f>
        <v>52</v>
      </c>
      <c r="U463" s="14" t="str" cm="1">
        <f t="array" ref="U463">_xlfn.IFS(
    ISNUMBER(SEARCH("C", Q463)), "Ciudad",
    ISNUMBER(SEARCH("T", Q463)), "Pueblo",
    ISNUMBER(SEARCH("R", Q463)), "Rural",
    ISNUMBER(SEARCH("S", Q463)), "Suburbano",
    ISNUMBER(SEARCH("U", Q463)), "Urbano"
)</f>
        <v>Ciudad</v>
      </c>
      <c r="V463" s="25" t="str" cm="1">
        <f t="array" ref="V463">_xlfn.LET(
    _xlpm.txt, _xlfn.TEXTJOIN("", TRUE, IF(ISNUMBER(--MID(Todos!$H463, _xlfn.SEQUENCE(LEN(Todos!$H463)), 1)), MID(Todos!$H463, _xlfn.SEQUENCE(LEN(Todos!$H463)), 1), "")),
    IF(ISNUMBER(--RIGHT(_xlpm.txt,1)), _xlpm.txt, LEFT(_xlpm.txt, LEN(_xlpm.txt)-1))
)</f>
        <v>29903</v>
      </c>
      <c r="W463" s="14" t="str">
        <f>UPPER(LEFT(Todos!$B463,2))</f>
        <v>TX</v>
      </c>
      <c r="X463" s="15" t="str" cm="1">
        <f t="array" ref="X463">+IF(Todos!$C463 = "",MODE.MATCH(Todos!$C$2:$C$4029),Todos!$C463)</f>
        <v>F</v>
      </c>
    </row>
    <row r="464" spans="1:24" x14ac:dyDescent="0.35">
      <c r="A464" s="6">
        <v>24666</v>
      </c>
      <c r="B464" s="7" t="s">
        <v>47</v>
      </c>
      <c r="C464" s="7" t="s">
        <v>14</v>
      </c>
      <c r="D464" s="7">
        <v>916</v>
      </c>
      <c r="E464" s="7">
        <v>416</v>
      </c>
      <c r="F464" s="7">
        <v>468</v>
      </c>
      <c r="G464" s="7">
        <v>2</v>
      </c>
      <c r="H464" s="7">
        <v>14496</v>
      </c>
      <c r="I464" s="7">
        <v>1</v>
      </c>
      <c r="J464" s="7">
        <v>72</v>
      </c>
      <c r="K464" s="7">
        <v>435</v>
      </c>
      <c r="L464" s="7">
        <v>444</v>
      </c>
      <c r="M464" s="7">
        <v>10.9</v>
      </c>
      <c r="N464" s="7">
        <f>VLOOKUP(Todos!$A464,vlookup_table[#All],2,FALSE)</f>
        <v>1</v>
      </c>
      <c r="O464" s="7" t="str">
        <f>VLOOKUP(Todos!$A464,vlookup_table[#All],3,FALSE)</f>
        <v>SC</v>
      </c>
      <c r="P464" s="7">
        <f>VLOOKUP(Todos!$A464,vlookup_table[#All],4,FALSE)</f>
        <v>5201</v>
      </c>
      <c r="Q464" s="9" t="str">
        <f>VLOOKUP(Todos!$A464,vlookup_table[#All],5,FALSE)</f>
        <v>T2</v>
      </c>
      <c r="R464" s="9" t="str">
        <f>VLOOKUP(Todos!$A464,vlookup_table[#All],6,FALSE)</f>
        <v>M</v>
      </c>
      <c r="S464" s="9">
        <f>VLOOKUP(Todos!$A464,vlookup_table[#All],7,FALSE)</f>
        <v>15</v>
      </c>
      <c r="T464" s="9">
        <f>ROUND((9706-Todos!$P464)/100, 0)</f>
        <v>45</v>
      </c>
      <c r="U464" s="9" t="str" cm="1">
        <f t="array" ref="U464">_xlfn.IFS(
    ISNUMBER(SEARCH("C", Q464)), "Ciudad",
    ISNUMBER(SEARCH("T", Q464)), "Pueblo",
    ISNUMBER(SEARCH("R", Q464)), "Rural",
    ISNUMBER(SEARCH("S", Q464)), "Suburbano",
    ISNUMBER(SEARCH("U", Q464)), "Urbano"
)</f>
        <v>Pueblo</v>
      </c>
      <c r="V464" s="24" t="str" cm="1">
        <f t="array" ref="V464">_xlfn.LET(
    _xlpm.txt, _xlfn.TEXTJOIN("", TRUE, IF(ISNUMBER(--MID(Todos!$H464, _xlfn.SEQUENCE(LEN(Todos!$H464)), 1)), MID(Todos!$H464, _xlfn.SEQUENCE(LEN(Todos!$H464)), 1), "")),
    IF(ISNUMBER(--RIGHT(_xlpm.txt,1)), _xlpm.txt, LEFT(_xlpm.txt, LEN(_xlpm.txt)-1))
)</f>
        <v>14496</v>
      </c>
      <c r="W464" s="9" t="str">
        <f>UPPER(LEFT(Todos!$B464,2))</f>
        <v>SC</v>
      </c>
      <c r="X464" s="10" t="str" cm="1">
        <f t="array" ref="X464">+IF(Todos!$C464 = "",MODE.MATCH(Todos!$C$2:$C$4029),Todos!$C464)</f>
        <v>M</v>
      </c>
    </row>
    <row r="465" spans="1:24" x14ac:dyDescent="0.35">
      <c r="A465" s="11">
        <v>19664</v>
      </c>
      <c r="B465" s="12" t="s">
        <v>18</v>
      </c>
      <c r="C465" s="12" t="s">
        <v>14</v>
      </c>
      <c r="D465" s="12">
        <v>2282</v>
      </c>
      <c r="E465" s="12">
        <v>908</v>
      </c>
      <c r="F465" s="12">
        <v>980</v>
      </c>
      <c r="G465" s="12">
        <v>62</v>
      </c>
      <c r="H465" s="12">
        <v>42236</v>
      </c>
      <c r="I465" s="12">
        <v>12</v>
      </c>
      <c r="J465" s="12">
        <v>34</v>
      </c>
      <c r="K465" s="12">
        <v>945</v>
      </c>
      <c r="L465" s="12">
        <v>938</v>
      </c>
      <c r="M465" s="12">
        <v>18</v>
      </c>
      <c r="N465" s="12">
        <f>VLOOKUP(Todos!$A465,vlookup_table[#All],2,FALSE)</f>
        <v>1</v>
      </c>
      <c r="O465" s="12" t="str">
        <f>VLOOKUP(Todos!$A465,vlookup_table[#All],3,FALSE)</f>
        <v>NC</v>
      </c>
      <c r="P465" s="12">
        <f>VLOOKUP(Todos!$A465,vlookup_table[#All],4,FALSE)</f>
        <v>2301</v>
      </c>
      <c r="Q465" s="14" t="str">
        <f>VLOOKUP(Todos!$A465,vlookup_table[#All],5,FALSE)</f>
        <v>S1</v>
      </c>
      <c r="R465" s="14" t="str">
        <f>VLOOKUP(Todos!$A465,vlookup_table[#All],6,FALSE)</f>
        <v>M</v>
      </c>
      <c r="S465" s="14">
        <f>VLOOKUP(Todos!$A465,vlookup_table[#All],7,FALSE)</f>
        <v>10</v>
      </c>
      <c r="T465" s="14">
        <f>ROUND((9706-Todos!$P465)/100, 0)</f>
        <v>74</v>
      </c>
      <c r="U465" s="14" t="str" cm="1">
        <f t="array" ref="U465">_xlfn.IFS(
    ISNUMBER(SEARCH("C", Q465)), "Ciudad",
    ISNUMBER(SEARCH("T", Q465)), "Pueblo",
    ISNUMBER(SEARCH("R", Q465)), "Rural",
    ISNUMBER(SEARCH("S", Q465)), "Suburbano",
    ISNUMBER(SEARCH("U", Q465)), "Urbano"
)</f>
        <v>Suburbano</v>
      </c>
      <c r="V465" s="25" t="str" cm="1">
        <f t="array" ref="V465">_xlfn.LET(
    _xlpm.txt, _xlfn.TEXTJOIN("", TRUE, IF(ISNUMBER(--MID(Todos!$H465, _xlfn.SEQUENCE(LEN(Todos!$H465)), 1)), MID(Todos!$H465, _xlfn.SEQUENCE(LEN(Todos!$H465)), 1), "")),
    IF(ISNUMBER(--RIGHT(_xlpm.txt,1)), _xlpm.txt, LEFT(_xlpm.txt, LEN(_xlpm.txt)-1))
)</f>
        <v>42236</v>
      </c>
      <c r="W465" s="14" t="str">
        <f>UPPER(LEFT(Todos!$B465,2))</f>
        <v>NC</v>
      </c>
      <c r="X465" s="15" t="str" cm="1">
        <f t="array" ref="X465">+IF(Todos!$C465 = "",MODE.MATCH(Todos!$C$2:$C$4029),Todos!$C465)</f>
        <v>M</v>
      </c>
    </row>
    <row r="466" spans="1:24" x14ac:dyDescent="0.35">
      <c r="A466" s="6">
        <v>162228</v>
      </c>
      <c r="B466" s="7" t="s">
        <v>62</v>
      </c>
      <c r="C466" s="7" t="s">
        <v>17</v>
      </c>
      <c r="D466" s="7">
        <v>2883</v>
      </c>
      <c r="E466" s="7">
        <v>501</v>
      </c>
      <c r="F466" s="7">
        <v>649</v>
      </c>
      <c r="G466" s="7">
        <v>89</v>
      </c>
      <c r="H466" s="7">
        <v>34012</v>
      </c>
      <c r="I466" s="7">
        <v>25</v>
      </c>
      <c r="J466" s="7">
        <v>28</v>
      </c>
      <c r="K466" s="7">
        <v>532</v>
      </c>
      <c r="L466" s="7">
        <v>588</v>
      </c>
      <c r="M466" s="7">
        <v>13.33333333</v>
      </c>
      <c r="N466" s="7">
        <f>VLOOKUP(Todos!$A466,vlookup_table[#All],2,FALSE)</f>
        <v>0</v>
      </c>
      <c r="O466" s="7" t="str">
        <f>VLOOKUP(Todos!$A466,vlookup_table[#All],3,FALSE)</f>
        <v>CA</v>
      </c>
      <c r="P466" s="7">
        <f>VLOOKUP(Todos!$A466,vlookup_table[#All],4,FALSE)</f>
        <v>0</v>
      </c>
      <c r="Q466" s="9" t="str">
        <f>VLOOKUP(Todos!$A466,vlookup_table[#All],5,FALSE)</f>
        <v>U1</v>
      </c>
      <c r="R466" s="9" t="str">
        <f>VLOOKUP(Todos!$A466,vlookup_table[#All],6,FALSE)</f>
        <v>F</v>
      </c>
      <c r="S466" s="9">
        <f>VLOOKUP(Todos!$A466,vlookup_table[#All],7,FALSE)</f>
        <v>25</v>
      </c>
      <c r="T466" s="9">
        <f>ROUND((9706-Todos!$P466)/100, 0)</f>
        <v>97</v>
      </c>
      <c r="U466" s="9" t="str" cm="1">
        <f t="array" ref="U466">_xlfn.IFS(
    ISNUMBER(SEARCH("C", Q466)), "Ciudad",
    ISNUMBER(SEARCH("T", Q466)), "Pueblo",
    ISNUMBER(SEARCH("R", Q466)), "Rural",
    ISNUMBER(SEARCH("S", Q466)), "Suburbano",
    ISNUMBER(SEARCH("U", Q466)), "Urbano"
)</f>
        <v>Urbano</v>
      </c>
      <c r="V466" s="24" t="str" cm="1">
        <f t="array" ref="V466">_xlfn.LET(
    _xlpm.txt, _xlfn.TEXTJOIN("", TRUE, IF(ISNUMBER(--MID(Todos!$H466, _xlfn.SEQUENCE(LEN(Todos!$H466)), 1)), MID(Todos!$H466, _xlfn.SEQUENCE(LEN(Todos!$H466)), 1), "")),
    IF(ISNUMBER(--RIGHT(_xlpm.txt,1)), _xlpm.txt, LEFT(_xlpm.txt, LEN(_xlpm.txt)-1))
)</f>
        <v>34012</v>
      </c>
      <c r="W466" s="9" t="str">
        <f>UPPER(LEFT(Todos!$B466,2))</f>
        <v>CA</v>
      </c>
      <c r="X466" s="10" t="str" cm="1">
        <f t="array" ref="X466">+IF(Todos!$C466 = "",MODE.MATCH(Todos!$C$2:$C$4029),Todos!$C466)</f>
        <v>F</v>
      </c>
    </row>
    <row r="467" spans="1:24" x14ac:dyDescent="0.35">
      <c r="A467" s="11">
        <v>76578</v>
      </c>
      <c r="B467" s="12" t="s">
        <v>48</v>
      </c>
      <c r="C467" s="12" t="s">
        <v>14</v>
      </c>
      <c r="D467" s="12">
        <v>637</v>
      </c>
      <c r="E467" s="12">
        <v>379</v>
      </c>
      <c r="F467" s="12">
        <v>407</v>
      </c>
      <c r="G467" s="12">
        <v>0</v>
      </c>
      <c r="H467" s="12">
        <v>12275</v>
      </c>
      <c r="I467" s="12">
        <v>1</v>
      </c>
      <c r="J467" s="12">
        <v>75</v>
      </c>
      <c r="K467" s="12">
        <v>425</v>
      </c>
      <c r="L467" s="12">
        <v>355</v>
      </c>
      <c r="M467" s="12">
        <v>8.615384615</v>
      </c>
      <c r="N467" s="12">
        <f>VLOOKUP(Todos!$A467,vlookup_table[#All],2,FALSE)</f>
        <v>1</v>
      </c>
      <c r="O467" s="12" t="str">
        <f>VLOOKUP(Todos!$A467,vlookup_table[#All],3,FALSE)</f>
        <v>IA</v>
      </c>
      <c r="P467" s="12">
        <f>VLOOKUP(Todos!$A467,vlookup_table[#All],4,FALSE)</f>
        <v>5602</v>
      </c>
      <c r="Q467" s="14" t="str">
        <f>VLOOKUP(Todos!$A467,vlookup_table[#All],5,FALSE)</f>
        <v>C2</v>
      </c>
      <c r="R467" s="14" t="str">
        <f>VLOOKUP(Todos!$A467,vlookup_table[#All],6,FALSE)</f>
        <v>M</v>
      </c>
      <c r="S467" s="14">
        <f>VLOOKUP(Todos!$A467,vlookup_table[#All],7,FALSE)</f>
        <v>9</v>
      </c>
      <c r="T467" s="14">
        <f>ROUND((9706-Todos!$P467)/100, 0)</f>
        <v>41</v>
      </c>
      <c r="U467" s="14" t="str" cm="1">
        <f t="array" ref="U467">_xlfn.IFS(
    ISNUMBER(SEARCH("C", Q467)), "Ciudad",
    ISNUMBER(SEARCH("T", Q467)), "Pueblo",
    ISNUMBER(SEARCH("R", Q467)), "Rural",
    ISNUMBER(SEARCH("S", Q467)), "Suburbano",
    ISNUMBER(SEARCH("U", Q467)), "Urbano"
)</f>
        <v>Ciudad</v>
      </c>
      <c r="V467" s="25" t="str" cm="1">
        <f t="array" ref="V467">_xlfn.LET(
    _xlpm.txt, _xlfn.TEXTJOIN("", TRUE, IF(ISNUMBER(--MID(Todos!$H467, _xlfn.SEQUENCE(LEN(Todos!$H467)), 1)), MID(Todos!$H467, _xlfn.SEQUENCE(LEN(Todos!$H467)), 1), "")),
    IF(ISNUMBER(--RIGHT(_xlpm.txt,1)), _xlpm.txt, LEFT(_xlpm.txt, LEN(_xlpm.txt)-1))
)</f>
        <v>12275</v>
      </c>
      <c r="W467" s="14" t="str">
        <f>UPPER(LEFT(Todos!$B467,2))</f>
        <v>IA</v>
      </c>
      <c r="X467" s="15" t="str" cm="1">
        <f t="array" ref="X467">+IF(Todos!$C467 = "",MODE.MATCH(Todos!$C$2:$C$4029),Todos!$C467)</f>
        <v>M</v>
      </c>
    </row>
    <row r="468" spans="1:24" x14ac:dyDescent="0.35">
      <c r="A468" s="6">
        <v>52740</v>
      </c>
      <c r="B468" s="7" t="s">
        <v>54</v>
      </c>
      <c r="C468" s="7" t="s">
        <v>17</v>
      </c>
      <c r="D468" s="7">
        <v>273</v>
      </c>
      <c r="E468" s="7">
        <v>138</v>
      </c>
      <c r="F468" s="7">
        <v>163</v>
      </c>
      <c r="G468" s="7">
        <v>0</v>
      </c>
      <c r="H468" s="7">
        <v>7089</v>
      </c>
      <c r="I468" s="7">
        <v>0</v>
      </c>
      <c r="J468" s="7">
        <v>75</v>
      </c>
      <c r="K468" s="7">
        <v>150</v>
      </c>
      <c r="L468" s="7">
        <v>152</v>
      </c>
      <c r="M468" s="7">
        <v>7.6046511629999998</v>
      </c>
      <c r="N468" s="7">
        <f>VLOOKUP(Todos!$A468,vlookup_table[#All],2,FALSE)</f>
        <v>0</v>
      </c>
      <c r="O468" s="7" t="str">
        <f>VLOOKUP(Todos!$A468,vlookup_table[#All],3,FALSE)</f>
        <v>TN</v>
      </c>
      <c r="P468" s="7">
        <f>VLOOKUP(Todos!$A468,vlookup_table[#All],4,FALSE)</f>
        <v>1604</v>
      </c>
      <c r="Q468" s="9" t="str">
        <f>VLOOKUP(Todos!$A468,vlookup_table[#All],5,FALSE)</f>
        <v>C3</v>
      </c>
      <c r="R468" s="9" t="str">
        <f>VLOOKUP(Todos!$A468,vlookup_table[#All],6,FALSE)</f>
        <v>F</v>
      </c>
      <c r="S468" s="9">
        <f>VLOOKUP(Todos!$A468,vlookup_table[#All],7,FALSE)</f>
        <v>8</v>
      </c>
      <c r="T468" s="9">
        <f>ROUND((9706-Todos!$P468)/100, 0)</f>
        <v>81</v>
      </c>
      <c r="U468" s="9" t="str" cm="1">
        <f t="array" ref="U468">_xlfn.IFS(
    ISNUMBER(SEARCH("C", Q468)), "Ciudad",
    ISNUMBER(SEARCH("T", Q468)), "Pueblo",
    ISNUMBER(SEARCH("R", Q468)), "Rural",
    ISNUMBER(SEARCH("S", Q468)), "Suburbano",
    ISNUMBER(SEARCH("U", Q468)), "Urbano"
)</f>
        <v>Ciudad</v>
      </c>
      <c r="V468" s="24" t="str" cm="1">
        <f t="array" ref="V468">_xlfn.LET(
    _xlpm.txt, _xlfn.TEXTJOIN("", TRUE, IF(ISNUMBER(--MID(Todos!$H468, _xlfn.SEQUENCE(LEN(Todos!$H468)), 1)), MID(Todos!$H468, _xlfn.SEQUENCE(LEN(Todos!$H468)), 1), "")),
    IF(ISNUMBER(--RIGHT(_xlpm.txt,1)), _xlpm.txt, LEFT(_xlpm.txt, LEN(_xlpm.txt)-1))
)</f>
        <v>7089</v>
      </c>
      <c r="W468" s="9" t="str">
        <f>UPPER(LEFT(Todos!$B468,2))</f>
        <v>TN</v>
      </c>
      <c r="X468" s="10" t="str" cm="1">
        <f t="array" ref="X468">+IF(Todos!$C468 = "",MODE.MATCH(Todos!$C$2:$C$4029),Todos!$C468)</f>
        <v>F</v>
      </c>
    </row>
    <row r="469" spans="1:24" x14ac:dyDescent="0.35">
      <c r="A469" s="11">
        <v>159174</v>
      </c>
      <c r="B469" s="12" t="s">
        <v>62</v>
      </c>
      <c r="C469" s="12" t="s">
        <v>17</v>
      </c>
      <c r="D469" s="12">
        <v>1709</v>
      </c>
      <c r="E469" s="12">
        <v>368</v>
      </c>
      <c r="F469" s="12">
        <v>454</v>
      </c>
      <c r="G469" s="12">
        <v>13</v>
      </c>
      <c r="H469" s="12">
        <v>14118</v>
      </c>
      <c r="I469" s="12">
        <v>23</v>
      </c>
      <c r="J469" s="12">
        <v>48</v>
      </c>
      <c r="K469" s="12">
        <v>422</v>
      </c>
      <c r="L469" s="12">
        <v>408</v>
      </c>
      <c r="M469" s="12">
        <v>7.1764705879999999</v>
      </c>
      <c r="N469" s="12">
        <f>VLOOKUP(Todos!$A469,vlookup_table[#All],2,FALSE)</f>
        <v>0</v>
      </c>
      <c r="O469" s="12" t="str">
        <f>VLOOKUP(Todos!$A469,vlookup_table[#All],3,FALSE)</f>
        <v>CA</v>
      </c>
      <c r="P469" s="12">
        <f>VLOOKUP(Todos!$A469,vlookup_table[#All],4,FALSE)</f>
        <v>1504</v>
      </c>
      <c r="Q469" s="14" t="str">
        <f>VLOOKUP(Todos!$A469,vlookup_table[#All],5,FALSE)</f>
        <v>C2</v>
      </c>
      <c r="R469" s="14" t="str">
        <f>VLOOKUP(Todos!$A469,vlookup_table[#All],6,FALSE)</f>
        <v>F</v>
      </c>
      <c r="S469" s="14">
        <f>VLOOKUP(Todos!$A469,vlookup_table[#All],7,FALSE)</f>
        <v>10</v>
      </c>
      <c r="T469" s="14">
        <f>ROUND((9706-Todos!$P469)/100, 0)</f>
        <v>82</v>
      </c>
      <c r="U469" s="14" t="str" cm="1">
        <f t="array" ref="U469">_xlfn.IFS(
    ISNUMBER(SEARCH("C", Q469)), "Ciudad",
    ISNUMBER(SEARCH("T", Q469)), "Pueblo",
    ISNUMBER(SEARCH("R", Q469)), "Rural",
    ISNUMBER(SEARCH("S", Q469)), "Suburbano",
    ISNUMBER(SEARCH("U", Q469)), "Urbano"
)</f>
        <v>Ciudad</v>
      </c>
      <c r="V469" s="25" t="str" cm="1">
        <f t="array" ref="V469">_xlfn.LET(
    _xlpm.txt, _xlfn.TEXTJOIN("", TRUE, IF(ISNUMBER(--MID(Todos!$H469, _xlfn.SEQUENCE(LEN(Todos!$H469)), 1)), MID(Todos!$H469, _xlfn.SEQUENCE(LEN(Todos!$H469)), 1), "")),
    IF(ISNUMBER(--RIGHT(_xlpm.txt,1)), _xlpm.txt, LEFT(_xlpm.txt, LEN(_xlpm.txt)-1))
)</f>
        <v>14118</v>
      </c>
      <c r="W469" s="14" t="str">
        <f>UPPER(LEFT(Todos!$B469,2))</f>
        <v>CA</v>
      </c>
      <c r="X469" s="15" t="str" cm="1">
        <f t="array" ref="X469">+IF(Todos!$C469 = "",MODE.MATCH(Todos!$C$2:$C$4029),Todos!$C469)</f>
        <v>F</v>
      </c>
    </row>
    <row r="470" spans="1:24" x14ac:dyDescent="0.35">
      <c r="A470" s="6">
        <v>156903</v>
      </c>
      <c r="B470" s="7" t="s">
        <v>62</v>
      </c>
      <c r="C470" s="7" t="s">
        <v>14</v>
      </c>
      <c r="D470" s="7">
        <v>2307</v>
      </c>
      <c r="E470" s="7">
        <v>477</v>
      </c>
      <c r="F470" s="7">
        <v>499</v>
      </c>
      <c r="G470" s="7">
        <v>83</v>
      </c>
      <c r="H470" s="7">
        <v>14345</v>
      </c>
      <c r="I470" s="7">
        <v>13</v>
      </c>
      <c r="J470" s="7">
        <v>58</v>
      </c>
      <c r="K470" s="7">
        <v>478</v>
      </c>
      <c r="L470" s="7">
        <v>490</v>
      </c>
      <c r="M470" s="7">
        <v>3.2142857139999998</v>
      </c>
      <c r="N470" s="7">
        <f>VLOOKUP(Todos!$A470,vlookup_table[#All],2,FALSE)</f>
        <v>1</v>
      </c>
      <c r="O470" s="7" t="str">
        <f>VLOOKUP(Todos!$A470,vlookup_table[#All],3,FALSE)</f>
        <v>CA</v>
      </c>
      <c r="P470" s="7">
        <f>VLOOKUP(Todos!$A470,vlookup_table[#All],4,FALSE)</f>
        <v>3901</v>
      </c>
      <c r="Q470" s="9" t="str">
        <f>VLOOKUP(Todos!$A470,vlookup_table[#All],5,FALSE)</f>
        <v>U2</v>
      </c>
      <c r="R470" s="9" t="str">
        <f>VLOOKUP(Todos!$A470,vlookup_table[#All],6,FALSE)</f>
        <v>M</v>
      </c>
      <c r="S470" s="9">
        <f>VLOOKUP(Todos!$A470,vlookup_table[#All],7,FALSE)</f>
        <v>3</v>
      </c>
      <c r="T470" s="9">
        <f>ROUND((9706-Todos!$P470)/100, 0)</f>
        <v>58</v>
      </c>
      <c r="U470" s="9" t="str" cm="1">
        <f t="array" ref="U470">_xlfn.IFS(
    ISNUMBER(SEARCH("C", Q470)), "Ciudad",
    ISNUMBER(SEARCH("T", Q470)), "Pueblo",
    ISNUMBER(SEARCH("R", Q470)), "Rural",
    ISNUMBER(SEARCH("S", Q470)), "Suburbano",
    ISNUMBER(SEARCH("U", Q470)), "Urbano"
)</f>
        <v>Urbano</v>
      </c>
      <c r="V470" s="24" t="str" cm="1">
        <f t="array" ref="V470">_xlfn.LET(
    _xlpm.txt, _xlfn.TEXTJOIN("", TRUE, IF(ISNUMBER(--MID(Todos!$H470, _xlfn.SEQUENCE(LEN(Todos!$H470)), 1)), MID(Todos!$H470, _xlfn.SEQUENCE(LEN(Todos!$H470)), 1), "")),
    IF(ISNUMBER(--RIGHT(_xlpm.txt,1)), _xlpm.txt, LEFT(_xlpm.txt, LEN(_xlpm.txt)-1))
)</f>
        <v>14345</v>
      </c>
      <c r="W470" s="9" t="str">
        <f>UPPER(LEFT(Todos!$B470,2))</f>
        <v>CA</v>
      </c>
      <c r="X470" s="10" t="str" cm="1">
        <f t="array" ref="X470">+IF(Todos!$C470 = "",MODE.MATCH(Todos!$C$2:$C$4029),Todos!$C470)</f>
        <v>M</v>
      </c>
    </row>
    <row r="471" spans="1:24" x14ac:dyDescent="0.35">
      <c r="A471" s="11">
        <v>177926</v>
      </c>
      <c r="B471" s="12" t="s">
        <v>51</v>
      </c>
      <c r="C471" s="12" t="s">
        <v>14</v>
      </c>
      <c r="D471" s="12">
        <v>691</v>
      </c>
      <c r="E471" s="12">
        <v>263</v>
      </c>
      <c r="F471" s="12">
        <v>360</v>
      </c>
      <c r="G471" s="12">
        <v>2</v>
      </c>
      <c r="H471" s="12">
        <v>12166</v>
      </c>
      <c r="I471" s="12">
        <v>2</v>
      </c>
      <c r="J471" s="12">
        <v>50</v>
      </c>
      <c r="K471" s="12">
        <v>308</v>
      </c>
      <c r="L471" s="12">
        <v>327</v>
      </c>
      <c r="M471" s="12">
        <v>9.8666666670000005</v>
      </c>
      <c r="N471" s="12">
        <f>VLOOKUP(Todos!$A471,vlookup_table[#All],2,FALSE)</f>
        <v>1</v>
      </c>
      <c r="O471" s="12" t="str">
        <f>VLOOKUP(Todos!$A471,vlookup_table[#All],3,FALSE)</f>
        <v>OR</v>
      </c>
      <c r="P471" s="12">
        <f>VLOOKUP(Todos!$A471,vlookup_table[#All],4,FALSE)</f>
        <v>2604</v>
      </c>
      <c r="Q471" s="14" t="str">
        <f>VLOOKUP(Todos!$A471,vlookup_table[#All],5,FALSE)</f>
        <v>R2</v>
      </c>
      <c r="R471" s="14" t="str">
        <f>VLOOKUP(Todos!$A471,vlookup_table[#All],6,FALSE)</f>
        <v>M</v>
      </c>
      <c r="S471" s="14">
        <f>VLOOKUP(Todos!$A471,vlookup_table[#All],7,FALSE)</f>
        <v>15</v>
      </c>
      <c r="T471" s="14">
        <f>ROUND((9706-Todos!$P471)/100, 0)</f>
        <v>71</v>
      </c>
      <c r="U471" s="14" t="str" cm="1">
        <f t="array" ref="U471">_xlfn.IFS(
    ISNUMBER(SEARCH("C", Q471)), "Ciudad",
    ISNUMBER(SEARCH("T", Q471)), "Pueblo",
    ISNUMBER(SEARCH("R", Q471)), "Rural",
    ISNUMBER(SEARCH("S", Q471)), "Suburbano",
    ISNUMBER(SEARCH("U", Q471)), "Urbano"
)</f>
        <v>Rural</v>
      </c>
      <c r="V471" s="25" t="str" cm="1">
        <f t="array" ref="V471">_xlfn.LET(
    _xlpm.txt, _xlfn.TEXTJOIN("", TRUE, IF(ISNUMBER(--MID(Todos!$H471, _xlfn.SEQUENCE(LEN(Todos!$H471)), 1)), MID(Todos!$H471, _xlfn.SEQUENCE(LEN(Todos!$H471)), 1), "")),
    IF(ISNUMBER(--RIGHT(_xlpm.txt,1)), _xlpm.txt, LEFT(_xlpm.txt, LEN(_xlpm.txt)-1))
)</f>
        <v>12166</v>
      </c>
      <c r="W471" s="14" t="str">
        <f>UPPER(LEFT(Todos!$B471,2))</f>
        <v>OR</v>
      </c>
      <c r="X471" s="15" t="str" cm="1">
        <f t="array" ref="X471">+IF(Todos!$C471 = "",MODE.MATCH(Todos!$C$2:$C$4029),Todos!$C471)</f>
        <v>M</v>
      </c>
    </row>
    <row r="472" spans="1:24" x14ac:dyDescent="0.35">
      <c r="A472" s="6">
        <v>142057</v>
      </c>
      <c r="B472" s="7" t="s">
        <v>24</v>
      </c>
      <c r="C472" s="7"/>
      <c r="D472" s="7">
        <v>2479</v>
      </c>
      <c r="E472" s="7">
        <v>409</v>
      </c>
      <c r="F472" s="7">
        <v>557</v>
      </c>
      <c r="G472" s="7">
        <v>63</v>
      </c>
      <c r="H472" s="7">
        <v>23023</v>
      </c>
      <c r="I472" s="7">
        <v>7</v>
      </c>
      <c r="J472" s="7">
        <v>10</v>
      </c>
      <c r="K472" s="7">
        <v>456</v>
      </c>
      <c r="L472" s="7">
        <v>500</v>
      </c>
      <c r="M472" s="7">
        <v>11.6</v>
      </c>
      <c r="N472" s="7">
        <f>VLOOKUP(Todos!$A472,vlookup_table[#All],2,FALSE)</f>
        <v>0</v>
      </c>
      <c r="O472" s="7" t="str">
        <f>VLOOKUP(Todos!$A472,vlookup_table[#All],3,FALSE)</f>
        <v>NV</v>
      </c>
      <c r="P472" s="7">
        <f>VLOOKUP(Todos!$A472,vlookup_table[#All],4,FALSE)</f>
        <v>904</v>
      </c>
      <c r="Q472" s="9" t="str">
        <f>VLOOKUP(Todos!$A472,vlookup_table[#All],5,FALSE)</f>
        <v>T1</v>
      </c>
      <c r="R472" s="9" t="str">
        <f>VLOOKUP(Todos!$A472,vlookup_table[#All],6,FALSE)</f>
        <v/>
      </c>
      <c r="S472" s="9">
        <f>VLOOKUP(Todos!$A472,vlookup_table[#All],7,FALSE)</f>
        <v>15</v>
      </c>
      <c r="T472" s="9">
        <f>ROUND((9706-Todos!$P472)/100, 0)</f>
        <v>88</v>
      </c>
      <c r="U472" s="9" t="str" cm="1">
        <f t="array" ref="U472">_xlfn.IFS(
    ISNUMBER(SEARCH("C", Q472)), "Ciudad",
    ISNUMBER(SEARCH("T", Q472)), "Pueblo",
    ISNUMBER(SEARCH("R", Q472)), "Rural",
    ISNUMBER(SEARCH("S", Q472)), "Suburbano",
    ISNUMBER(SEARCH("U", Q472)), "Urbano"
)</f>
        <v>Pueblo</v>
      </c>
      <c r="V472" s="24" t="str" cm="1">
        <f t="array" ref="V472">_xlfn.LET(
    _xlpm.txt, _xlfn.TEXTJOIN("", TRUE, IF(ISNUMBER(--MID(Todos!$H472, _xlfn.SEQUENCE(LEN(Todos!$H472)), 1)), MID(Todos!$H472, _xlfn.SEQUENCE(LEN(Todos!$H472)), 1), "")),
    IF(ISNUMBER(--RIGHT(_xlpm.txt,1)), _xlpm.txt, LEFT(_xlpm.txt, LEN(_xlpm.txt)-1))
)</f>
        <v>23023</v>
      </c>
      <c r="W472" s="9" t="str">
        <f>UPPER(LEFT(Todos!$B472,2))</f>
        <v>NV</v>
      </c>
      <c r="X472" s="10" t="e" cm="1">
        <f t="array" aca="1" ref="X472" ca="1">+IF(Todos!$C472 = "",MODE.MATCH(Todos!$C$2:$C$4029),Todos!$C472)</f>
        <v>#NAME?</v>
      </c>
    </row>
    <row r="473" spans="1:24" x14ac:dyDescent="0.35">
      <c r="A473" s="11">
        <v>175637</v>
      </c>
      <c r="B473" s="12" t="s">
        <v>51</v>
      </c>
      <c r="C473" s="12" t="s">
        <v>14</v>
      </c>
      <c r="D473" s="12">
        <v>858</v>
      </c>
      <c r="E473" s="12">
        <v>502</v>
      </c>
      <c r="F473" s="12">
        <v>574</v>
      </c>
      <c r="G473" s="12">
        <v>7</v>
      </c>
      <c r="H473" s="12">
        <v>20867</v>
      </c>
      <c r="I473" s="12">
        <v>6</v>
      </c>
      <c r="J473" s="12">
        <v>52</v>
      </c>
      <c r="K473" s="12">
        <v>505</v>
      </c>
      <c r="L473" s="12">
        <v>555</v>
      </c>
      <c r="M473" s="12">
        <v>15</v>
      </c>
      <c r="N473" s="12">
        <f>VLOOKUP(Todos!$A473,vlookup_table[#All],2,FALSE)</f>
        <v>1</v>
      </c>
      <c r="O473" s="12" t="str">
        <f>VLOOKUP(Todos!$A473,vlookup_table[#All],3,FALSE)</f>
        <v>OR</v>
      </c>
      <c r="P473" s="12">
        <f>VLOOKUP(Todos!$A473,vlookup_table[#All],4,FALSE)</f>
        <v>4501</v>
      </c>
      <c r="Q473" s="14" t="str">
        <f>VLOOKUP(Todos!$A473,vlookup_table[#All],5,FALSE)</f>
        <v>S1</v>
      </c>
      <c r="R473" s="14" t="str">
        <f>VLOOKUP(Todos!$A473,vlookup_table[#All],6,FALSE)</f>
        <v>M</v>
      </c>
      <c r="S473" s="14">
        <f>VLOOKUP(Todos!$A473,vlookup_table[#All],7,FALSE)</f>
        <v>20</v>
      </c>
      <c r="T473" s="14">
        <f>ROUND((9706-Todos!$P473)/100, 0)</f>
        <v>52</v>
      </c>
      <c r="U473" s="14" t="str" cm="1">
        <f t="array" ref="U473">_xlfn.IFS(
    ISNUMBER(SEARCH("C", Q473)), "Ciudad",
    ISNUMBER(SEARCH("T", Q473)), "Pueblo",
    ISNUMBER(SEARCH("R", Q473)), "Rural",
    ISNUMBER(SEARCH("S", Q473)), "Suburbano",
    ISNUMBER(SEARCH("U", Q473)), "Urbano"
)</f>
        <v>Suburbano</v>
      </c>
      <c r="V473" s="25" t="str" cm="1">
        <f t="array" ref="V473">_xlfn.LET(
    _xlpm.txt, _xlfn.TEXTJOIN("", TRUE, IF(ISNUMBER(--MID(Todos!$H473, _xlfn.SEQUENCE(LEN(Todos!$H473)), 1)), MID(Todos!$H473, _xlfn.SEQUENCE(LEN(Todos!$H473)), 1), "")),
    IF(ISNUMBER(--RIGHT(_xlpm.txt,1)), _xlpm.txt, LEFT(_xlpm.txt, LEN(_xlpm.txt)-1))
)</f>
        <v>20867</v>
      </c>
      <c r="W473" s="14" t="str">
        <f>UPPER(LEFT(Todos!$B473,2))</f>
        <v>OR</v>
      </c>
      <c r="X473" s="15" t="str" cm="1">
        <f t="array" ref="X473">+IF(Todos!$C473 = "",MODE.MATCH(Todos!$C$2:$C$4029),Todos!$C473)</f>
        <v>M</v>
      </c>
    </row>
    <row r="474" spans="1:24" x14ac:dyDescent="0.35">
      <c r="A474" s="6">
        <v>32096</v>
      </c>
      <c r="B474" s="7" t="s">
        <v>13</v>
      </c>
      <c r="C474" s="7" t="s">
        <v>14</v>
      </c>
      <c r="D474" s="7">
        <v>351</v>
      </c>
      <c r="E474" s="7">
        <v>205</v>
      </c>
      <c r="F474" s="7">
        <v>254</v>
      </c>
      <c r="G474" s="7">
        <v>0</v>
      </c>
      <c r="H474" s="7">
        <v>8456</v>
      </c>
      <c r="I474" s="7">
        <v>1</v>
      </c>
      <c r="J474" s="7">
        <v>76</v>
      </c>
      <c r="K474" s="7">
        <v>225</v>
      </c>
      <c r="L474" s="7">
        <v>238</v>
      </c>
      <c r="M474" s="7">
        <v>13</v>
      </c>
      <c r="N474" s="7">
        <f>VLOOKUP(Todos!$A474,vlookup_table[#All],2,FALSE)</f>
        <v>1</v>
      </c>
      <c r="O474" s="7" t="str">
        <f>VLOOKUP(Todos!$A474,vlookup_table[#All],3,FALSE)</f>
        <v>FL</v>
      </c>
      <c r="P474" s="7">
        <f>VLOOKUP(Todos!$A474,vlookup_table[#All],4,FALSE)</f>
        <v>4501</v>
      </c>
      <c r="Q474" s="9" t="str">
        <f>VLOOKUP(Todos!$A474,vlookup_table[#All],5,FALSE)</f>
        <v>R3</v>
      </c>
      <c r="R474" s="9" t="str">
        <f>VLOOKUP(Todos!$A474,vlookup_table[#All],6,FALSE)</f>
        <v>M</v>
      </c>
      <c r="S474" s="9">
        <f>VLOOKUP(Todos!$A474,vlookup_table[#All],7,FALSE)</f>
        <v>16</v>
      </c>
      <c r="T474" s="9">
        <f>ROUND((9706-Todos!$P474)/100, 0)</f>
        <v>52</v>
      </c>
      <c r="U474" s="9" t="str" cm="1">
        <f t="array" ref="U474">_xlfn.IFS(
    ISNUMBER(SEARCH("C", Q474)), "Ciudad",
    ISNUMBER(SEARCH("T", Q474)), "Pueblo",
    ISNUMBER(SEARCH("R", Q474)), "Rural",
    ISNUMBER(SEARCH("S", Q474)), "Suburbano",
    ISNUMBER(SEARCH("U", Q474)), "Urbano"
)</f>
        <v>Rural</v>
      </c>
      <c r="V474" s="24" t="str" cm="1">
        <f t="array" ref="V474">_xlfn.LET(
    _xlpm.txt, _xlfn.TEXTJOIN("", TRUE, IF(ISNUMBER(--MID(Todos!$H474, _xlfn.SEQUENCE(LEN(Todos!$H474)), 1)), MID(Todos!$H474, _xlfn.SEQUENCE(LEN(Todos!$H474)), 1), "")),
    IF(ISNUMBER(--RIGHT(_xlpm.txt,1)), _xlpm.txt, LEFT(_xlpm.txt, LEN(_xlpm.txt)-1))
)</f>
        <v>8456</v>
      </c>
      <c r="W474" s="9" t="str">
        <f>UPPER(LEFT(Todos!$B474,2))</f>
        <v>FL</v>
      </c>
      <c r="X474" s="10" t="str" cm="1">
        <f t="array" ref="X474">+IF(Todos!$C474 = "",MODE.MATCH(Todos!$C$2:$C$4029),Todos!$C474)</f>
        <v>M</v>
      </c>
    </row>
    <row r="475" spans="1:24" x14ac:dyDescent="0.35">
      <c r="A475" s="11">
        <v>26946</v>
      </c>
      <c r="B475" s="12" t="s">
        <v>40</v>
      </c>
      <c r="C475" s="12" t="s">
        <v>17</v>
      </c>
      <c r="D475" s="12">
        <v>1672</v>
      </c>
      <c r="E475" s="12">
        <v>722</v>
      </c>
      <c r="F475" s="12">
        <v>770</v>
      </c>
      <c r="G475" s="12">
        <v>17</v>
      </c>
      <c r="H475" s="12">
        <v>29286</v>
      </c>
      <c r="I475" s="12">
        <v>6</v>
      </c>
      <c r="J475" s="12">
        <v>31</v>
      </c>
      <c r="K475" s="12">
        <v>732</v>
      </c>
      <c r="L475" s="12">
        <v>765</v>
      </c>
      <c r="M475" s="12">
        <v>23</v>
      </c>
      <c r="N475" s="12">
        <f>VLOOKUP(Todos!$A475,vlookup_table[#All],2,FALSE)</f>
        <v>0</v>
      </c>
      <c r="O475" s="12" t="str">
        <f>VLOOKUP(Todos!$A475,vlookup_table[#All],3,FALSE)</f>
        <v>GA</v>
      </c>
      <c r="P475" s="12">
        <f>VLOOKUP(Todos!$A475,vlookup_table[#All],4,FALSE)</f>
        <v>7001</v>
      </c>
      <c r="Q475" s="14" t="str">
        <f>VLOOKUP(Todos!$A475,vlookup_table[#All],5,FALSE)</f>
        <v/>
      </c>
      <c r="R475" s="14" t="str">
        <f>VLOOKUP(Todos!$A475,vlookup_table[#All],6,FALSE)</f>
        <v>F</v>
      </c>
      <c r="S475" s="14">
        <f>VLOOKUP(Todos!$A475,vlookup_table[#All],7,FALSE)</f>
        <v>30</v>
      </c>
      <c r="T475" s="14">
        <f>ROUND((9706-Todos!$P475)/100, 0)</f>
        <v>27</v>
      </c>
      <c r="U475" s="14" t="e" cm="1">
        <f t="array" ref="U475">_xlfn.IFS(
    ISNUMBER(SEARCH("C", Q475)), "Ciudad",
    ISNUMBER(SEARCH("T", Q475)), "Pueblo",
    ISNUMBER(SEARCH("R", Q475)), "Rural",
    ISNUMBER(SEARCH("S", Q475)), "Suburbano",
    ISNUMBER(SEARCH("U", Q475)), "Urbano"
)</f>
        <v>#N/A</v>
      </c>
      <c r="V475" s="25" t="str" cm="1">
        <f t="array" ref="V475">_xlfn.LET(
    _xlpm.txt, _xlfn.TEXTJOIN("", TRUE, IF(ISNUMBER(--MID(Todos!$H475, _xlfn.SEQUENCE(LEN(Todos!$H475)), 1)), MID(Todos!$H475, _xlfn.SEQUENCE(LEN(Todos!$H475)), 1), "")),
    IF(ISNUMBER(--RIGHT(_xlpm.txt,1)), _xlpm.txt, LEFT(_xlpm.txt, LEN(_xlpm.txt)-1))
)</f>
        <v>29286</v>
      </c>
      <c r="W475" s="14" t="str">
        <f>UPPER(LEFT(Todos!$B475,2))</f>
        <v>GA</v>
      </c>
      <c r="X475" s="15" t="str" cm="1">
        <f t="array" ref="X475">+IF(Todos!$C475 = "",MODE.MATCH(Todos!$C$2:$C$4029),Todos!$C475)</f>
        <v>F</v>
      </c>
    </row>
    <row r="476" spans="1:24" x14ac:dyDescent="0.35">
      <c r="A476" s="6">
        <v>160863</v>
      </c>
      <c r="B476" s="7" t="s">
        <v>62</v>
      </c>
      <c r="C476" s="7" t="s">
        <v>45</v>
      </c>
      <c r="D476" s="7">
        <v>1069</v>
      </c>
      <c r="E476" s="7">
        <v>267</v>
      </c>
      <c r="F476" s="7">
        <v>369</v>
      </c>
      <c r="G476" s="7">
        <v>0</v>
      </c>
      <c r="H476" s="7">
        <v>11849</v>
      </c>
      <c r="I476" s="7">
        <v>11</v>
      </c>
      <c r="J476" s="7">
        <v>59</v>
      </c>
      <c r="K476" s="7">
        <v>320</v>
      </c>
      <c r="L476" s="7">
        <v>318</v>
      </c>
      <c r="M476" s="7">
        <v>8.2222222219999992</v>
      </c>
      <c r="N476" s="7">
        <f>VLOOKUP(Todos!$A476,vlookup_table[#All],2,FALSE)</f>
        <v>1002</v>
      </c>
      <c r="O476" s="7" t="str">
        <f>VLOOKUP(Todos!$A476,vlookup_table[#All],3,FALSE)</f>
        <v>CA</v>
      </c>
      <c r="P476" s="7">
        <f>VLOOKUP(Todos!$A476,vlookup_table[#All],4,FALSE)</f>
        <v>0</v>
      </c>
      <c r="Q476" s="9" t="str">
        <f>VLOOKUP(Todos!$A476,vlookup_table[#All],5,FALSE)</f>
        <v>C2</v>
      </c>
      <c r="R476" s="9" t="str">
        <f>VLOOKUP(Todos!$A476,vlookup_table[#All],6,FALSE)</f>
        <v>J</v>
      </c>
      <c r="S476" s="9">
        <f>VLOOKUP(Todos!$A476,vlookup_table[#All],7,FALSE)</f>
        <v>10</v>
      </c>
      <c r="T476" s="9">
        <f>ROUND((9706-Todos!$P476)/100, 0)</f>
        <v>97</v>
      </c>
      <c r="U476" s="9" t="str" cm="1">
        <f t="array" ref="U476">_xlfn.IFS(
    ISNUMBER(SEARCH("C", Q476)), "Ciudad",
    ISNUMBER(SEARCH("T", Q476)), "Pueblo",
    ISNUMBER(SEARCH("R", Q476)), "Rural",
    ISNUMBER(SEARCH("S", Q476)), "Suburbano",
    ISNUMBER(SEARCH("U", Q476)), "Urbano"
)</f>
        <v>Ciudad</v>
      </c>
      <c r="V476" s="24" t="str" cm="1">
        <f t="array" ref="V476">_xlfn.LET(
    _xlpm.txt, _xlfn.TEXTJOIN("", TRUE, IF(ISNUMBER(--MID(Todos!$H476, _xlfn.SEQUENCE(LEN(Todos!$H476)), 1)), MID(Todos!$H476, _xlfn.SEQUENCE(LEN(Todos!$H476)), 1), "")),
    IF(ISNUMBER(--RIGHT(_xlpm.txt,1)), _xlpm.txt, LEFT(_xlpm.txt, LEN(_xlpm.txt)-1))
)</f>
        <v>11849</v>
      </c>
      <c r="W476" s="9" t="str">
        <f>UPPER(LEFT(Todos!$B476,2))</f>
        <v>CA</v>
      </c>
      <c r="X476" s="10" t="str" cm="1">
        <f t="array" ref="X476">+IF(Todos!$C476 = "",MODE.MATCH(Todos!$C$2:$C$4029),Todos!$C476)</f>
        <v>J</v>
      </c>
    </row>
    <row r="477" spans="1:24" x14ac:dyDescent="0.35">
      <c r="A477" s="11">
        <v>57162</v>
      </c>
      <c r="B477" s="12" t="s">
        <v>58</v>
      </c>
      <c r="C477" s="12" t="s">
        <v>17</v>
      </c>
      <c r="D477" s="12">
        <v>463</v>
      </c>
      <c r="E477" s="12">
        <v>249</v>
      </c>
      <c r="F477" s="12">
        <v>298</v>
      </c>
      <c r="G477" s="12">
        <v>0</v>
      </c>
      <c r="H477" s="12">
        <v>11621</v>
      </c>
      <c r="I477" s="12">
        <v>1</v>
      </c>
      <c r="J477" s="12">
        <v>88</v>
      </c>
      <c r="K477" s="12">
        <v>265</v>
      </c>
      <c r="L477" s="12">
        <v>308</v>
      </c>
      <c r="M477" s="12">
        <v>11.5</v>
      </c>
      <c r="N477" s="12">
        <f>VLOOKUP(Todos!$A477,vlookup_table[#All],2,FALSE)</f>
        <v>0</v>
      </c>
      <c r="O477" s="12" t="str">
        <f>VLOOKUP(Todos!$A477,vlookup_table[#All],3,FALSE)</f>
        <v>KY</v>
      </c>
      <c r="P477" s="12">
        <f>VLOOKUP(Todos!$A477,vlookup_table[#All],4,FALSE)</f>
        <v>5501</v>
      </c>
      <c r="Q477" s="14" t="str">
        <f>VLOOKUP(Todos!$A477,vlookup_table[#All],5,FALSE)</f>
        <v>T2</v>
      </c>
      <c r="R477" s="14" t="str">
        <f>VLOOKUP(Todos!$A477,vlookup_table[#All],6,FALSE)</f>
        <v>F</v>
      </c>
      <c r="S477" s="14">
        <f>VLOOKUP(Todos!$A477,vlookup_table[#All],7,FALSE)</f>
        <v>20</v>
      </c>
      <c r="T477" s="14">
        <f>ROUND((9706-Todos!$P477)/100, 0)</f>
        <v>42</v>
      </c>
      <c r="U477" s="14" t="str" cm="1">
        <f t="array" ref="U477">_xlfn.IFS(
    ISNUMBER(SEARCH("C", Q477)), "Ciudad",
    ISNUMBER(SEARCH("T", Q477)), "Pueblo",
    ISNUMBER(SEARCH("R", Q477)), "Rural",
    ISNUMBER(SEARCH("S", Q477)), "Suburbano",
    ISNUMBER(SEARCH("U", Q477)), "Urbano"
)</f>
        <v>Pueblo</v>
      </c>
      <c r="V477" s="25" t="str" cm="1">
        <f t="array" ref="V477">_xlfn.LET(
    _xlpm.txt, _xlfn.TEXTJOIN("", TRUE, IF(ISNUMBER(--MID(Todos!$H477, _xlfn.SEQUENCE(LEN(Todos!$H477)), 1)), MID(Todos!$H477, _xlfn.SEQUENCE(LEN(Todos!$H477)), 1), "")),
    IF(ISNUMBER(--RIGHT(_xlpm.txt,1)), _xlpm.txt, LEFT(_xlpm.txt, LEN(_xlpm.txt)-1))
)</f>
        <v>11621</v>
      </c>
      <c r="W477" s="14" t="str">
        <f>UPPER(LEFT(Todos!$B477,2))</f>
        <v>KY</v>
      </c>
      <c r="X477" s="15" t="str" cm="1">
        <f t="array" ref="X477">+IF(Todos!$C477 = "",MODE.MATCH(Todos!$C$2:$C$4029),Todos!$C477)</f>
        <v>F</v>
      </c>
    </row>
    <row r="478" spans="1:24" x14ac:dyDescent="0.35">
      <c r="A478" s="6">
        <v>12220</v>
      </c>
      <c r="B478" s="7" t="s">
        <v>54</v>
      </c>
      <c r="C478" s="7" t="s">
        <v>14</v>
      </c>
      <c r="D478" s="7">
        <v>470</v>
      </c>
      <c r="E478" s="7">
        <v>245</v>
      </c>
      <c r="F478" s="7">
        <v>348</v>
      </c>
      <c r="G478" s="7">
        <v>0</v>
      </c>
      <c r="H478" s="7">
        <v>12519</v>
      </c>
      <c r="I478" s="7">
        <v>0</v>
      </c>
      <c r="J478" s="7">
        <v>73</v>
      </c>
      <c r="K478" s="7">
        <v>273</v>
      </c>
      <c r="L478" s="7">
        <v>314</v>
      </c>
      <c r="M478" s="7">
        <v>6.5555555559999998</v>
      </c>
      <c r="N478" s="7">
        <f>VLOOKUP(Todos!$A478,vlookup_table[#All],2,FALSE)</f>
        <v>0</v>
      </c>
      <c r="O478" s="7" t="str">
        <f>VLOOKUP(Todos!$A478,vlookup_table[#All],3,FALSE)</f>
        <v>TN</v>
      </c>
      <c r="P478" s="7">
        <f>VLOOKUP(Todos!$A478,vlookup_table[#All],4,FALSE)</f>
        <v>5301</v>
      </c>
      <c r="Q478" s="9" t="str">
        <f>VLOOKUP(Todos!$A478,vlookup_table[#All],5,FALSE)</f>
        <v>T2</v>
      </c>
      <c r="R478" s="9" t="str">
        <f>VLOOKUP(Todos!$A478,vlookup_table[#All],6,FALSE)</f>
        <v>M</v>
      </c>
      <c r="S478" s="9">
        <f>VLOOKUP(Todos!$A478,vlookup_table[#All],7,FALSE)</f>
        <v>5</v>
      </c>
      <c r="T478" s="9">
        <f>ROUND((9706-Todos!$P478)/100, 0)</f>
        <v>44</v>
      </c>
      <c r="U478" s="9" t="str" cm="1">
        <f t="array" ref="U478">_xlfn.IFS(
    ISNUMBER(SEARCH("C", Q478)), "Ciudad",
    ISNUMBER(SEARCH("T", Q478)), "Pueblo",
    ISNUMBER(SEARCH("R", Q478)), "Rural",
    ISNUMBER(SEARCH("S", Q478)), "Suburbano",
    ISNUMBER(SEARCH("U", Q478)), "Urbano"
)</f>
        <v>Pueblo</v>
      </c>
      <c r="V478" s="24" t="str" cm="1">
        <f t="array" ref="V478">_xlfn.LET(
    _xlpm.txt, _xlfn.TEXTJOIN("", TRUE, IF(ISNUMBER(--MID(Todos!$H478, _xlfn.SEQUENCE(LEN(Todos!$H478)), 1)), MID(Todos!$H478, _xlfn.SEQUENCE(LEN(Todos!$H478)), 1), "")),
    IF(ISNUMBER(--RIGHT(_xlpm.txt,1)), _xlpm.txt, LEFT(_xlpm.txt, LEN(_xlpm.txt)-1))
)</f>
        <v>12519</v>
      </c>
      <c r="W478" s="9" t="str">
        <f>UPPER(LEFT(Todos!$B478,2))</f>
        <v>TN</v>
      </c>
      <c r="X478" s="10" t="str" cm="1">
        <f t="array" ref="X478">+IF(Todos!$C478 = "",MODE.MATCH(Todos!$C$2:$C$4029),Todos!$C478)</f>
        <v>M</v>
      </c>
    </row>
    <row r="479" spans="1:24" x14ac:dyDescent="0.35">
      <c r="A479" s="11">
        <v>170563</v>
      </c>
      <c r="B479" s="12" t="s">
        <v>62</v>
      </c>
      <c r="C479" s="12" t="s">
        <v>17</v>
      </c>
      <c r="D479" s="12">
        <v>1248</v>
      </c>
      <c r="E479" s="12">
        <v>289</v>
      </c>
      <c r="F479" s="12">
        <v>379</v>
      </c>
      <c r="G479" s="12">
        <v>1</v>
      </c>
      <c r="H479" s="12">
        <v>17282</v>
      </c>
      <c r="I479" s="12">
        <v>6</v>
      </c>
      <c r="J479" s="12">
        <v>47</v>
      </c>
      <c r="K479" s="12">
        <v>348</v>
      </c>
      <c r="L479" s="12">
        <v>346</v>
      </c>
      <c r="M479" s="12">
        <v>7.5</v>
      </c>
      <c r="N479" s="12">
        <f>VLOOKUP(Todos!$A479,vlookup_table[#All],2,FALSE)</f>
        <v>0</v>
      </c>
      <c r="O479" s="12" t="str">
        <f>VLOOKUP(Todos!$A479,vlookup_table[#All],3,FALSE)</f>
        <v>CA</v>
      </c>
      <c r="P479" s="12">
        <f>VLOOKUP(Todos!$A479,vlookup_table[#All],4,FALSE)</f>
        <v>3201</v>
      </c>
      <c r="Q479" s="14" t="str">
        <f>VLOOKUP(Todos!$A479,vlookup_table[#All],5,FALSE)</f>
        <v>U3</v>
      </c>
      <c r="R479" s="14" t="str">
        <f>VLOOKUP(Todos!$A479,vlookup_table[#All],6,FALSE)</f>
        <v>F</v>
      </c>
      <c r="S479" s="14">
        <f>VLOOKUP(Todos!$A479,vlookup_table[#All],7,FALSE)</f>
        <v>5</v>
      </c>
      <c r="T479" s="14">
        <f>ROUND((9706-Todos!$P479)/100, 0)</f>
        <v>65</v>
      </c>
      <c r="U479" s="14" t="str" cm="1">
        <f t="array" ref="U479">_xlfn.IFS(
    ISNUMBER(SEARCH("C", Q479)), "Ciudad",
    ISNUMBER(SEARCH("T", Q479)), "Pueblo",
    ISNUMBER(SEARCH("R", Q479)), "Rural",
    ISNUMBER(SEARCH("S", Q479)), "Suburbano",
    ISNUMBER(SEARCH("U", Q479)), "Urbano"
)</f>
        <v>Urbano</v>
      </c>
      <c r="V479" s="25" t="str" cm="1">
        <f t="array" ref="V479">_xlfn.LET(
    _xlpm.txt, _xlfn.TEXTJOIN("", TRUE, IF(ISNUMBER(--MID(Todos!$H479, _xlfn.SEQUENCE(LEN(Todos!$H479)), 1)), MID(Todos!$H479, _xlfn.SEQUENCE(LEN(Todos!$H479)), 1), "")),
    IF(ISNUMBER(--RIGHT(_xlpm.txt,1)), _xlpm.txt, LEFT(_xlpm.txt, LEN(_xlpm.txt)-1))
)</f>
        <v>17282</v>
      </c>
      <c r="W479" s="14" t="str">
        <f>UPPER(LEFT(Todos!$B479,2))</f>
        <v>CA</v>
      </c>
      <c r="X479" s="15" t="str" cm="1">
        <f t="array" ref="X479">+IF(Todos!$C479 = "",MODE.MATCH(Todos!$C$2:$C$4029),Todos!$C479)</f>
        <v>F</v>
      </c>
    </row>
    <row r="480" spans="1:24" x14ac:dyDescent="0.35">
      <c r="A480" s="6">
        <v>79389</v>
      </c>
      <c r="B480" s="7" t="s">
        <v>36</v>
      </c>
      <c r="C480" s="7" t="s">
        <v>52</v>
      </c>
      <c r="D480" s="7">
        <v>492</v>
      </c>
      <c r="E480" s="7">
        <v>316</v>
      </c>
      <c r="F480" s="7">
        <v>339</v>
      </c>
      <c r="G480" s="7">
        <v>0</v>
      </c>
      <c r="H480" s="7">
        <v>12451</v>
      </c>
      <c r="I480" s="7">
        <v>1</v>
      </c>
      <c r="J480" s="7">
        <v>80</v>
      </c>
      <c r="K480" s="7">
        <v>349</v>
      </c>
      <c r="L480" s="7">
        <v>304</v>
      </c>
      <c r="M480" s="7">
        <v>10.14285714</v>
      </c>
      <c r="N480" s="7">
        <f>VLOOKUP(Todos!$A480,vlookup_table[#All],2,FALSE)</f>
        <v>0</v>
      </c>
      <c r="O480" s="7" t="str">
        <f>VLOOKUP(Todos!$A480,vlookup_table[#All],3,FALSE)</f>
        <v>WI</v>
      </c>
      <c r="P480" s="7">
        <f>VLOOKUP(Todos!$A480,vlookup_table[#All],4,FALSE)</f>
        <v>3101</v>
      </c>
      <c r="Q480" s="9" t="str">
        <f>VLOOKUP(Todos!$A480,vlookup_table[#All],5,FALSE)</f>
        <v>T2</v>
      </c>
      <c r="R480" s="9" t="str">
        <f>VLOOKUP(Todos!$A480,vlookup_table[#All],6,FALSE)</f>
        <v>M</v>
      </c>
      <c r="S480" s="9">
        <f>VLOOKUP(Todos!$A480,vlookup_table[#All],7,FALSE)</f>
        <v>11</v>
      </c>
      <c r="T480" s="9">
        <f>ROUND((9706-Todos!$P480)/100, 0)</f>
        <v>66</v>
      </c>
      <c r="U480" s="9" t="str" cm="1">
        <f t="array" ref="U480">_xlfn.IFS(
    ISNUMBER(SEARCH("C", Q480)), "Ciudad",
    ISNUMBER(SEARCH("T", Q480)), "Pueblo",
    ISNUMBER(SEARCH("R", Q480)), "Rural",
    ISNUMBER(SEARCH("S", Q480)), "Suburbano",
    ISNUMBER(SEARCH("U", Q480)), "Urbano"
)</f>
        <v>Pueblo</v>
      </c>
      <c r="V480" s="24" t="str" cm="1">
        <f t="array" ref="V480">_xlfn.LET(
    _xlpm.txt, _xlfn.TEXTJOIN("", TRUE, IF(ISNUMBER(--MID(Todos!$H480, _xlfn.SEQUENCE(LEN(Todos!$H480)), 1)), MID(Todos!$H480, _xlfn.SEQUENCE(LEN(Todos!$H480)), 1), "")),
    IF(ISNUMBER(--RIGHT(_xlpm.txt,1)), _xlpm.txt, LEFT(_xlpm.txt, LEN(_xlpm.txt)-1))
)</f>
        <v>12451</v>
      </c>
      <c r="W480" s="9" t="str">
        <f>UPPER(LEFT(Todos!$B480,2))</f>
        <v>WI</v>
      </c>
      <c r="X480" s="10" t="str" cm="1">
        <f t="array" ref="X480">+IF(Todos!$C480 = "",MODE.MATCH(Todos!$C$2:$C$4029),Todos!$C480)</f>
        <v>male</v>
      </c>
    </row>
    <row r="481" spans="1:24" x14ac:dyDescent="0.35">
      <c r="A481" s="11">
        <v>180752</v>
      </c>
      <c r="B481" s="12" t="s">
        <v>41</v>
      </c>
      <c r="C481" s="12" t="s">
        <v>52</v>
      </c>
      <c r="D481" s="12">
        <v>2800</v>
      </c>
      <c r="E481" s="12">
        <v>368</v>
      </c>
      <c r="F481" s="12">
        <v>528</v>
      </c>
      <c r="G481" s="12">
        <v>62</v>
      </c>
      <c r="H481" s="12">
        <v>25386</v>
      </c>
      <c r="I481" s="12">
        <v>9</v>
      </c>
      <c r="J481" s="12">
        <v>34</v>
      </c>
      <c r="K481" s="12">
        <v>438</v>
      </c>
      <c r="L481" s="12">
        <v>500</v>
      </c>
      <c r="M481" s="12">
        <v>6.1666666670000003</v>
      </c>
      <c r="N481" s="12">
        <f>VLOOKUP(Todos!$A481,vlookup_table[#All],2,FALSE)</f>
        <v>1</v>
      </c>
      <c r="O481" s="12" t="str">
        <f>VLOOKUP(Todos!$A481,vlookup_table[#All],3,FALSE)</f>
        <v>WA</v>
      </c>
      <c r="P481" s="12">
        <f>VLOOKUP(Todos!$A481,vlookup_table[#All],4,FALSE)</f>
        <v>3901</v>
      </c>
      <c r="Q481" s="14" t="str">
        <f>VLOOKUP(Todos!$A481,vlookup_table[#All],5,FALSE)</f>
        <v>C1</v>
      </c>
      <c r="R481" s="14" t="str">
        <f>VLOOKUP(Todos!$A481,vlookup_table[#All],6,FALSE)</f>
        <v>M</v>
      </c>
      <c r="S481" s="14">
        <f>VLOOKUP(Todos!$A481,vlookup_table[#All],7,FALSE)</f>
        <v>8</v>
      </c>
      <c r="T481" s="14">
        <f>ROUND((9706-Todos!$P481)/100, 0)</f>
        <v>58</v>
      </c>
      <c r="U481" s="14" t="str" cm="1">
        <f t="array" ref="U481">_xlfn.IFS(
    ISNUMBER(SEARCH("C", Q481)), "Ciudad",
    ISNUMBER(SEARCH("T", Q481)), "Pueblo",
    ISNUMBER(SEARCH("R", Q481)), "Rural",
    ISNUMBER(SEARCH("S", Q481)), "Suburbano",
    ISNUMBER(SEARCH("U", Q481)), "Urbano"
)</f>
        <v>Ciudad</v>
      </c>
      <c r="V481" s="25" t="str" cm="1">
        <f t="array" ref="V481">_xlfn.LET(
    _xlpm.txt, _xlfn.TEXTJOIN("", TRUE, IF(ISNUMBER(--MID(Todos!$H481, _xlfn.SEQUENCE(LEN(Todos!$H481)), 1)), MID(Todos!$H481, _xlfn.SEQUENCE(LEN(Todos!$H481)), 1), "")),
    IF(ISNUMBER(--RIGHT(_xlpm.txt,1)), _xlpm.txt, LEFT(_xlpm.txt, LEN(_xlpm.txt)-1))
)</f>
        <v>25386</v>
      </c>
      <c r="W481" s="14" t="str">
        <f>UPPER(LEFT(Todos!$B481,2))</f>
        <v>WA</v>
      </c>
      <c r="X481" s="15" t="str" cm="1">
        <f t="array" ref="X481">+IF(Todos!$C481 = "",MODE.MATCH(Todos!$C$2:$C$4029),Todos!$C481)</f>
        <v>male</v>
      </c>
    </row>
    <row r="482" spans="1:24" x14ac:dyDescent="0.35">
      <c r="A482" s="6">
        <v>82701</v>
      </c>
      <c r="B482" s="7" t="s">
        <v>57</v>
      </c>
      <c r="C482" s="7" t="s">
        <v>17</v>
      </c>
      <c r="D482" s="7">
        <v>994</v>
      </c>
      <c r="E482" s="7">
        <v>437</v>
      </c>
      <c r="F482" s="7">
        <v>540</v>
      </c>
      <c r="G482" s="7">
        <v>11</v>
      </c>
      <c r="H482" s="7">
        <v>18133</v>
      </c>
      <c r="I482" s="7">
        <v>4</v>
      </c>
      <c r="J482" s="7">
        <v>72</v>
      </c>
      <c r="K482" s="7">
        <v>488</v>
      </c>
      <c r="L482" s="7">
        <v>491</v>
      </c>
      <c r="M482" s="7">
        <v>10</v>
      </c>
      <c r="N482" s="7">
        <f>VLOOKUP(Todos!$A482,vlookup_table[#All],2,FALSE)</f>
        <v>2</v>
      </c>
      <c r="O482" s="7" t="str">
        <f>VLOOKUP(Todos!$A482,vlookup_table[#All],3,FALSE)</f>
        <v>MN</v>
      </c>
      <c r="P482" s="7">
        <f>VLOOKUP(Todos!$A482,vlookup_table[#All],4,FALSE)</f>
        <v>6001</v>
      </c>
      <c r="Q482" s="9" t="str">
        <f>VLOOKUP(Todos!$A482,vlookup_table[#All],5,FALSE)</f>
        <v>S1</v>
      </c>
      <c r="R482" s="9" t="str">
        <f>VLOOKUP(Todos!$A482,vlookup_table[#All],6,FALSE)</f>
        <v>F</v>
      </c>
      <c r="S482" s="9">
        <f>VLOOKUP(Todos!$A482,vlookup_table[#All],7,FALSE)</f>
        <v>25</v>
      </c>
      <c r="T482" s="9">
        <f>ROUND((9706-Todos!$P482)/100, 0)</f>
        <v>37</v>
      </c>
      <c r="U482" s="9" t="str" cm="1">
        <f t="array" ref="U482">_xlfn.IFS(
    ISNUMBER(SEARCH("C", Q482)), "Ciudad",
    ISNUMBER(SEARCH("T", Q482)), "Pueblo",
    ISNUMBER(SEARCH("R", Q482)), "Rural",
    ISNUMBER(SEARCH("S", Q482)), "Suburbano",
    ISNUMBER(SEARCH("U", Q482)), "Urbano"
)</f>
        <v>Suburbano</v>
      </c>
      <c r="V482" s="24" t="str" cm="1">
        <f t="array" ref="V482">_xlfn.LET(
    _xlpm.txt, _xlfn.TEXTJOIN("", TRUE, IF(ISNUMBER(--MID(Todos!$H482, _xlfn.SEQUENCE(LEN(Todos!$H482)), 1)), MID(Todos!$H482, _xlfn.SEQUENCE(LEN(Todos!$H482)), 1), "")),
    IF(ISNUMBER(--RIGHT(_xlpm.txt,1)), _xlpm.txt, LEFT(_xlpm.txt, LEN(_xlpm.txt)-1))
)</f>
        <v>18133</v>
      </c>
      <c r="W482" s="9" t="str">
        <f>UPPER(LEFT(Todos!$B482,2))</f>
        <v>MN</v>
      </c>
      <c r="X482" s="10" t="str" cm="1">
        <f t="array" ref="X482">+IF(Todos!$C482 = "",MODE.MATCH(Todos!$C$2:$C$4029),Todos!$C482)</f>
        <v>F</v>
      </c>
    </row>
    <row r="483" spans="1:24" x14ac:dyDescent="0.35">
      <c r="A483" s="11">
        <v>158506</v>
      </c>
      <c r="B483" s="12" t="s">
        <v>62</v>
      </c>
      <c r="C483" s="12" t="s">
        <v>17</v>
      </c>
      <c r="D483" s="12">
        <v>1654</v>
      </c>
      <c r="E483" s="12">
        <v>159</v>
      </c>
      <c r="F483" s="12">
        <v>313</v>
      </c>
      <c r="G483" s="12">
        <v>20</v>
      </c>
      <c r="H483" s="12">
        <v>8018</v>
      </c>
      <c r="I483" s="12">
        <v>32</v>
      </c>
      <c r="J483" s="12">
        <v>44</v>
      </c>
      <c r="K483" s="12">
        <v>203</v>
      </c>
      <c r="L483" s="12">
        <v>266</v>
      </c>
      <c r="M483" s="12">
        <v>10</v>
      </c>
      <c r="N483" s="12">
        <f>VLOOKUP(Todos!$A483,vlookup_table[#All],2,FALSE)</f>
        <v>28</v>
      </c>
      <c r="O483" s="12" t="str">
        <f>VLOOKUP(Todos!$A483,vlookup_table[#All],3,FALSE)</f>
        <v>CA</v>
      </c>
      <c r="P483" s="12">
        <f>VLOOKUP(Todos!$A483,vlookup_table[#All],4,FALSE)</f>
        <v>5201</v>
      </c>
      <c r="Q483" s="14" t="str">
        <f>VLOOKUP(Todos!$A483,vlookup_table[#All],5,FALSE)</f>
        <v>U3</v>
      </c>
      <c r="R483" s="14" t="str">
        <f>VLOOKUP(Todos!$A483,vlookup_table[#All],6,FALSE)</f>
        <v>F</v>
      </c>
      <c r="S483" s="14">
        <f>VLOOKUP(Todos!$A483,vlookup_table[#All],7,FALSE)</f>
        <v>15</v>
      </c>
      <c r="T483" s="14">
        <f>ROUND((9706-Todos!$P483)/100, 0)</f>
        <v>45</v>
      </c>
      <c r="U483" s="14" t="str" cm="1">
        <f t="array" ref="U483">_xlfn.IFS(
    ISNUMBER(SEARCH("C", Q483)), "Ciudad",
    ISNUMBER(SEARCH("T", Q483)), "Pueblo",
    ISNUMBER(SEARCH("R", Q483)), "Rural",
    ISNUMBER(SEARCH("S", Q483)), "Suburbano",
    ISNUMBER(SEARCH("U", Q483)), "Urbano"
)</f>
        <v>Urbano</v>
      </c>
      <c r="V483" s="25" t="str" cm="1">
        <f t="array" ref="V483">_xlfn.LET(
    _xlpm.txt, _xlfn.TEXTJOIN("", TRUE, IF(ISNUMBER(--MID(Todos!$H483, _xlfn.SEQUENCE(LEN(Todos!$H483)), 1)), MID(Todos!$H483, _xlfn.SEQUENCE(LEN(Todos!$H483)), 1), "")),
    IF(ISNUMBER(--RIGHT(_xlpm.txt,1)), _xlpm.txt, LEFT(_xlpm.txt, LEN(_xlpm.txt)-1))
)</f>
        <v>8018</v>
      </c>
      <c r="W483" s="14" t="str">
        <f>UPPER(LEFT(Todos!$B483,2))</f>
        <v>CA</v>
      </c>
      <c r="X483" s="15" t="str" cm="1">
        <f t="array" ref="X483">+IF(Todos!$C483 = "",MODE.MATCH(Todos!$C$2:$C$4029),Todos!$C483)</f>
        <v>F</v>
      </c>
    </row>
    <row r="484" spans="1:24" x14ac:dyDescent="0.35">
      <c r="A484" s="6">
        <v>84708</v>
      </c>
      <c r="B484" s="7" t="s">
        <v>57</v>
      </c>
      <c r="C484" s="7" t="s">
        <v>17</v>
      </c>
      <c r="D484" s="7">
        <v>653</v>
      </c>
      <c r="E484" s="7">
        <v>327</v>
      </c>
      <c r="F484" s="7">
        <v>395</v>
      </c>
      <c r="G484" s="7">
        <v>0</v>
      </c>
      <c r="H484" s="7">
        <v>13079</v>
      </c>
      <c r="I484" s="7">
        <v>0</v>
      </c>
      <c r="J484" s="7">
        <v>25</v>
      </c>
      <c r="K484" s="7">
        <v>364</v>
      </c>
      <c r="L484" s="7">
        <v>350</v>
      </c>
      <c r="M484" s="7">
        <v>17</v>
      </c>
      <c r="N484" s="7">
        <f>VLOOKUP(Todos!$A484,vlookup_table[#All],2,FALSE)</f>
        <v>28</v>
      </c>
      <c r="O484" s="7" t="str">
        <f>VLOOKUP(Todos!$A484,vlookup_table[#All],3,FALSE)</f>
        <v>MN</v>
      </c>
      <c r="P484" s="7">
        <f>VLOOKUP(Todos!$A484,vlookup_table[#All],4,FALSE)</f>
        <v>3801</v>
      </c>
      <c r="Q484" s="9" t="str">
        <f>VLOOKUP(Todos!$A484,vlookup_table[#All],5,FALSE)</f>
        <v>T2</v>
      </c>
      <c r="R484" s="9" t="str">
        <f>VLOOKUP(Todos!$A484,vlookup_table[#All],6,FALSE)</f>
        <v>F</v>
      </c>
      <c r="S484" s="9">
        <f>VLOOKUP(Todos!$A484,vlookup_table[#All],7,FALSE)</f>
        <v>25</v>
      </c>
      <c r="T484" s="9">
        <f>ROUND((9706-Todos!$P484)/100, 0)</f>
        <v>59</v>
      </c>
      <c r="U484" s="9" t="str" cm="1">
        <f t="array" ref="U484">_xlfn.IFS(
    ISNUMBER(SEARCH("C", Q484)), "Ciudad",
    ISNUMBER(SEARCH("T", Q484)), "Pueblo",
    ISNUMBER(SEARCH("R", Q484)), "Rural",
    ISNUMBER(SEARCH("S", Q484)), "Suburbano",
    ISNUMBER(SEARCH("U", Q484)), "Urbano"
)</f>
        <v>Pueblo</v>
      </c>
      <c r="V484" s="24" t="str" cm="1">
        <f t="array" ref="V484">_xlfn.LET(
    _xlpm.txt, _xlfn.TEXTJOIN("", TRUE, IF(ISNUMBER(--MID(Todos!$H484, _xlfn.SEQUENCE(LEN(Todos!$H484)), 1)), MID(Todos!$H484, _xlfn.SEQUENCE(LEN(Todos!$H484)), 1), "")),
    IF(ISNUMBER(--RIGHT(_xlpm.txt,1)), _xlpm.txt, LEFT(_xlpm.txt, LEN(_xlpm.txt)-1))
)</f>
        <v>13079</v>
      </c>
      <c r="W484" s="9" t="str">
        <f>UPPER(LEFT(Todos!$B484,2))</f>
        <v>MN</v>
      </c>
      <c r="X484" s="10" t="str" cm="1">
        <f t="array" ref="X484">+IF(Todos!$C484 = "",MODE.MATCH(Todos!$C$2:$C$4029),Todos!$C484)</f>
        <v>F</v>
      </c>
    </row>
    <row r="485" spans="1:24" x14ac:dyDescent="0.35">
      <c r="A485" s="11">
        <v>103543</v>
      </c>
      <c r="B485" s="12" t="s">
        <v>37</v>
      </c>
      <c r="C485" s="12" t="s">
        <v>14</v>
      </c>
      <c r="D485" s="12">
        <v>402</v>
      </c>
      <c r="E485" s="12">
        <v>162</v>
      </c>
      <c r="F485" s="12">
        <v>241</v>
      </c>
      <c r="G485" s="12">
        <v>0</v>
      </c>
      <c r="H485" s="12">
        <v>9434</v>
      </c>
      <c r="I485" s="12">
        <v>0</v>
      </c>
      <c r="J485" s="12">
        <v>65</v>
      </c>
      <c r="K485" s="12">
        <v>192</v>
      </c>
      <c r="L485" s="12">
        <v>210</v>
      </c>
      <c r="M485" s="12">
        <v>9.2142857140000007</v>
      </c>
      <c r="N485" s="12">
        <f>VLOOKUP(Todos!$A485,vlookup_table[#All],2,FALSE)</f>
        <v>1</v>
      </c>
      <c r="O485" s="12" t="str">
        <f>VLOOKUP(Todos!$A485,vlookup_table[#All],3,FALSE)</f>
        <v>MO</v>
      </c>
      <c r="P485" s="12">
        <f>VLOOKUP(Todos!$A485,vlookup_table[#All],4,FALSE)</f>
        <v>1908</v>
      </c>
      <c r="Q485" s="14" t="str">
        <f>VLOOKUP(Todos!$A485,vlookup_table[#All],5,FALSE)</f>
        <v>R3</v>
      </c>
      <c r="R485" s="14" t="str">
        <f>VLOOKUP(Todos!$A485,vlookup_table[#All],6,FALSE)</f>
        <v>M</v>
      </c>
      <c r="S485" s="14">
        <f>VLOOKUP(Todos!$A485,vlookup_table[#All],7,FALSE)</f>
        <v>11</v>
      </c>
      <c r="T485" s="14">
        <f>ROUND((9706-Todos!$P485)/100, 0)</f>
        <v>78</v>
      </c>
      <c r="U485" s="14" t="str" cm="1">
        <f t="array" ref="U485">_xlfn.IFS(
    ISNUMBER(SEARCH("C", Q485)), "Ciudad",
    ISNUMBER(SEARCH("T", Q485)), "Pueblo",
    ISNUMBER(SEARCH("R", Q485)), "Rural",
    ISNUMBER(SEARCH("S", Q485)), "Suburbano",
    ISNUMBER(SEARCH("U", Q485)), "Urbano"
)</f>
        <v>Rural</v>
      </c>
      <c r="V485" s="25" t="str" cm="1">
        <f t="array" ref="V485">_xlfn.LET(
    _xlpm.txt, _xlfn.TEXTJOIN("", TRUE, IF(ISNUMBER(--MID(Todos!$H485, _xlfn.SEQUENCE(LEN(Todos!$H485)), 1)), MID(Todos!$H485, _xlfn.SEQUENCE(LEN(Todos!$H485)), 1), "")),
    IF(ISNUMBER(--RIGHT(_xlpm.txt,1)), _xlpm.txt, LEFT(_xlpm.txt, LEN(_xlpm.txt)-1))
)</f>
        <v>9434</v>
      </c>
      <c r="W485" s="14" t="str">
        <f>UPPER(LEFT(Todos!$B485,2))</f>
        <v>MO</v>
      </c>
      <c r="X485" s="15" t="str" cm="1">
        <f t="array" ref="X485">+IF(Todos!$C485 = "",MODE.MATCH(Todos!$C$2:$C$4029),Todos!$C485)</f>
        <v>M</v>
      </c>
    </row>
    <row r="486" spans="1:24" x14ac:dyDescent="0.35">
      <c r="A486" s="6">
        <v>164175</v>
      </c>
      <c r="B486" s="7" t="s">
        <v>62</v>
      </c>
      <c r="C486" s="7" t="s">
        <v>17</v>
      </c>
      <c r="D486" s="7">
        <v>1914</v>
      </c>
      <c r="E486" s="7">
        <v>351</v>
      </c>
      <c r="F486" s="7">
        <v>437</v>
      </c>
      <c r="G486" s="7">
        <v>46</v>
      </c>
      <c r="H486" s="7">
        <v>18951</v>
      </c>
      <c r="I486" s="7">
        <v>6</v>
      </c>
      <c r="J486" s="7">
        <v>51</v>
      </c>
      <c r="K486" s="7">
        <v>399</v>
      </c>
      <c r="L486" s="7">
        <v>392</v>
      </c>
      <c r="M486" s="7">
        <v>9.0909090910000003</v>
      </c>
      <c r="N486" s="7">
        <f>VLOOKUP(Todos!$A486,vlookup_table[#All],2,FALSE)</f>
        <v>2</v>
      </c>
      <c r="O486" s="7" t="str">
        <f>VLOOKUP(Todos!$A486,vlookup_table[#All],3,FALSE)</f>
        <v>CA</v>
      </c>
      <c r="P486" s="7">
        <f>VLOOKUP(Todos!$A486,vlookup_table[#All],4,FALSE)</f>
        <v>0</v>
      </c>
      <c r="Q486" s="9" t="str">
        <f>VLOOKUP(Todos!$A486,vlookup_table[#All],5,FALSE)</f>
        <v>R2</v>
      </c>
      <c r="R486" s="9" t="str">
        <f>VLOOKUP(Todos!$A486,vlookup_table[#All],6,FALSE)</f>
        <v>F</v>
      </c>
      <c r="S486" s="9">
        <f>VLOOKUP(Todos!$A486,vlookup_table[#All],7,FALSE)</f>
        <v>15</v>
      </c>
      <c r="T486" s="9">
        <f>ROUND((9706-Todos!$P486)/100, 0)</f>
        <v>97</v>
      </c>
      <c r="U486" s="9" t="str" cm="1">
        <f t="array" ref="U486">_xlfn.IFS(
    ISNUMBER(SEARCH("C", Q486)), "Ciudad",
    ISNUMBER(SEARCH("T", Q486)), "Pueblo",
    ISNUMBER(SEARCH("R", Q486)), "Rural",
    ISNUMBER(SEARCH("S", Q486)), "Suburbano",
    ISNUMBER(SEARCH("U", Q486)), "Urbano"
)</f>
        <v>Rural</v>
      </c>
      <c r="V486" s="24" t="str" cm="1">
        <f t="array" ref="V486">_xlfn.LET(
    _xlpm.txt, _xlfn.TEXTJOIN("", TRUE, IF(ISNUMBER(--MID(Todos!$H486, _xlfn.SEQUENCE(LEN(Todos!$H486)), 1)), MID(Todos!$H486, _xlfn.SEQUENCE(LEN(Todos!$H486)), 1), "")),
    IF(ISNUMBER(--RIGHT(_xlpm.txt,1)), _xlpm.txt, LEFT(_xlpm.txt, LEN(_xlpm.txt)-1))
)</f>
        <v>18951</v>
      </c>
      <c r="W486" s="9" t="str">
        <f>UPPER(LEFT(Todos!$B486,2))</f>
        <v>CA</v>
      </c>
      <c r="X486" s="10" t="str" cm="1">
        <f t="array" ref="X486">+IF(Todos!$C486 = "",MODE.MATCH(Todos!$C$2:$C$4029),Todos!$C486)</f>
        <v>F</v>
      </c>
    </row>
    <row r="487" spans="1:24" x14ac:dyDescent="0.35">
      <c r="A487" s="11">
        <v>145120</v>
      </c>
      <c r="B487" s="12" t="s">
        <v>62</v>
      </c>
      <c r="C487" s="12" t="s">
        <v>17</v>
      </c>
      <c r="D487" s="12">
        <v>5619</v>
      </c>
      <c r="E487" s="12">
        <v>572</v>
      </c>
      <c r="F487" s="12">
        <v>995</v>
      </c>
      <c r="G487" s="12">
        <v>97</v>
      </c>
      <c r="H487" s="12">
        <v>43978</v>
      </c>
      <c r="I487" s="12">
        <v>6</v>
      </c>
      <c r="J487" s="12">
        <v>33</v>
      </c>
      <c r="K487" s="12">
        <v>942</v>
      </c>
      <c r="L487" s="12">
        <v>649</v>
      </c>
      <c r="M487" s="12">
        <v>12.545454550000001</v>
      </c>
      <c r="N487" s="12">
        <f>VLOOKUP(Todos!$A487,vlookup_table[#All],2,FALSE)</f>
        <v>28</v>
      </c>
      <c r="O487" s="12" t="str">
        <f>VLOOKUP(Todos!$A487,vlookup_table[#All],3,FALSE)</f>
        <v>CA</v>
      </c>
      <c r="P487" s="12">
        <f>VLOOKUP(Todos!$A487,vlookup_table[#All],4,FALSE)</f>
        <v>3707</v>
      </c>
      <c r="Q487" s="14" t="str">
        <f>VLOOKUP(Todos!$A487,vlookup_table[#All],5,FALSE)</f>
        <v>U1</v>
      </c>
      <c r="R487" s="14" t="str">
        <f>VLOOKUP(Todos!$A487,vlookup_table[#All],6,FALSE)</f>
        <v>F</v>
      </c>
      <c r="S487" s="14">
        <f>VLOOKUP(Todos!$A487,vlookup_table[#All],7,FALSE)</f>
        <v>10</v>
      </c>
      <c r="T487" s="14">
        <f>ROUND((9706-Todos!$P487)/100, 0)</f>
        <v>60</v>
      </c>
      <c r="U487" s="14" t="str" cm="1">
        <f t="array" ref="U487">_xlfn.IFS(
    ISNUMBER(SEARCH("C", Q487)), "Ciudad",
    ISNUMBER(SEARCH("T", Q487)), "Pueblo",
    ISNUMBER(SEARCH("R", Q487)), "Rural",
    ISNUMBER(SEARCH("S", Q487)), "Suburbano",
    ISNUMBER(SEARCH("U", Q487)), "Urbano"
)</f>
        <v>Urbano</v>
      </c>
      <c r="V487" s="25" t="str" cm="1">
        <f t="array" ref="V487">_xlfn.LET(
    _xlpm.txt, _xlfn.TEXTJOIN("", TRUE, IF(ISNUMBER(--MID(Todos!$H487, _xlfn.SEQUENCE(LEN(Todos!$H487)), 1)), MID(Todos!$H487, _xlfn.SEQUENCE(LEN(Todos!$H487)), 1), "")),
    IF(ISNUMBER(--RIGHT(_xlpm.txt,1)), _xlpm.txt, LEFT(_xlpm.txt, LEN(_xlpm.txt)-1))
)</f>
        <v>43978</v>
      </c>
      <c r="W487" s="14" t="str">
        <f>UPPER(LEFT(Todos!$B487,2))</f>
        <v>CA</v>
      </c>
      <c r="X487" s="15" t="str" cm="1">
        <f t="array" ref="X487">+IF(Todos!$C487 = "",MODE.MATCH(Todos!$C$2:$C$4029),Todos!$C487)</f>
        <v>F</v>
      </c>
    </row>
    <row r="488" spans="1:24" x14ac:dyDescent="0.35">
      <c r="A488" s="6">
        <v>55358</v>
      </c>
      <c r="B488" s="7" t="s">
        <v>63</v>
      </c>
      <c r="C488" s="7" t="s">
        <v>20</v>
      </c>
      <c r="D488" s="7">
        <v>426</v>
      </c>
      <c r="E488" s="7">
        <v>139</v>
      </c>
      <c r="F488" s="7">
        <v>156</v>
      </c>
      <c r="G488" s="7">
        <v>2</v>
      </c>
      <c r="H488" s="7">
        <v>4437</v>
      </c>
      <c r="I488" s="7">
        <v>1</v>
      </c>
      <c r="J488" s="7">
        <v>94</v>
      </c>
      <c r="K488" s="7">
        <v>130</v>
      </c>
      <c r="L488" s="7">
        <v>169</v>
      </c>
      <c r="M488" s="7">
        <v>15.83333333</v>
      </c>
      <c r="N488" s="7">
        <f>VLOOKUP(Todos!$A488,vlookup_table[#All],2,FALSE)</f>
        <v>0</v>
      </c>
      <c r="O488" s="7" t="str">
        <f>VLOOKUP(Todos!$A488,vlookup_table[#All],3,FALSE)</f>
        <v>MS</v>
      </c>
      <c r="P488" s="7">
        <f>VLOOKUP(Todos!$A488,vlookup_table[#All],4,FALSE)</f>
        <v>4808</v>
      </c>
      <c r="Q488" s="9" t="str">
        <f>VLOOKUP(Todos!$A488,vlookup_table[#All],5,FALSE)</f>
        <v>C3</v>
      </c>
      <c r="R488" s="9" t="str">
        <f>VLOOKUP(Todos!$A488,vlookup_table[#All],6,FALSE)</f>
        <v>F</v>
      </c>
      <c r="S488" s="9">
        <f>VLOOKUP(Todos!$A488,vlookup_table[#All],7,FALSE)</f>
        <v>30</v>
      </c>
      <c r="T488" s="9">
        <f>ROUND((9706-Todos!$P488)/100, 0)</f>
        <v>49</v>
      </c>
      <c r="U488" s="9" t="str" cm="1">
        <f t="array" ref="U488">_xlfn.IFS(
    ISNUMBER(SEARCH("C", Q488)), "Ciudad",
    ISNUMBER(SEARCH("T", Q488)), "Pueblo",
    ISNUMBER(SEARCH("R", Q488)), "Rural",
    ISNUMBER(SEARCH("S", Q488)), "Suburbano",
    ISNUMBER(SEARCH("U", Q488)), "Urbano"
)</f>
        <v>Ciudad</v>
      </c>
      <c r="V488" s="24" t="str" cm="1">
        <f t="array" ref="V488">_xlfn.LET(
    _xlpm.txt, _xlfn.TEXTJOIN("", TRUE, IF(ISNUMBER(--MID(Todos!$H488, _xlfn.SEQUENCE(LEN(Todos!$H488)), 1)), MID(Todos!$H488, _xlfn.SEQUENCE(LEN(Todos!$H488)), 1), "")),
    IF(ISNUMBER(--RIGHT(_xlpm.txt,1)), _xlpm.txt, LEFT(_xlpm.txt, LEN(_xlpm.txt)-1))
)</f>
        <v>4437</v>
      </c>
      <c r="W488" s="9" t="str">
        <f>UPPER(LEFT(Todos!$B488,2))</f>
        <v>MS</v>
      </c>
      <c r="X488" s="10" t="str" cm="1">
        <f t="array" ref="X488">+IF(Todos!$C488 = "",MODE.MATCH(Todos!$C$2:$C$4029),Todos!$C488)</f>
        <v>female</v>
      </c>
    </row>
    <row r="489" spans="1:24" x14ac:dyDescent="0.35">
      <c r="A489" s="11">
        <v>26665</v>
      </c>
      <c r="B489" s="12" t="s">
        <v>40</v>
      </c>
      <c r="C489" s="12" t="s">
        <v>14</v>
      </c>
      <c r="D489" s="12">
        <v>670</v>
      </c>
      <c r="E489" s="12">
        <v>268</v>
      </c>
      <c r="F489" s="12">
        <v>383</v>
      </c>
      <c r="G489" s="12">
        <v>3</v>
      </c>
      <c r="H489" s="12">
        <v>13147</v>
      </c>
      <c r="I489" s="12">
        <v>1</v>
      </c>
      <c r="J489" s="12">
        <v>76</v>
      </c>
      <c r="K489" s="12">
        <v>321</v>
      </c>
      <c r="L489" s="12">
        <v>336</v>
      </c>
      <c r="M489" s="12">
        <v>7.375</v>
      </c>
      <c r="N489" s="12">
        <f>VLOOKUP(Todos!$A489,vlookup_table[#All],2,FALSE)</f>
        <v>1</v>
      </c>
      <c r="O489" s="12" t="str">
        <f>VLOOKUP(Todos!$A489,vlookup_table[#All],3,FALSE)</f>
        <v>GA</v>
      </c>
      <c r="P489" s="12">
        <f>VLOOKUP(Todos!$A489,vlookup_table[#All],4,FALSE)</f>
        <v>0</v>
      </c>
      <c r="Q489" s="14" t="str">
        <f>VLOOKUP(Todos!$A489,vlookup_table[#All],5,FALSE)</f>
        <v>T3</v>
      </c>
      <c r="R489" s="14" t="str">
        <f>VLOOKUP(Todos!$A489,vlookup_table[#All],6,FALSE)</f>
        <v>M</v>
      </c>
      <c r="S489" s="14">
        <f>VLOOKUP(Todos!$A489,vlookup_table[#All],7,FALSE)</f>
        <v>30</v>
      </c>
      <c r="T489" s="14">
        <f>ROUND((9706-Todos!$P489)/100, 0)</f>
        <v>97</v>
      </c>
      <c r="U489" s="14" t="str" cm="1">
        <f t="array" ref="U489">_xlfn.IFS(
    ISNUMBER(SEARCH("C", Q489)), "Ciudad",
    ISNUMBER(SEARCH("T", Q489)), "Pueblo",
    ISNUMBER(SEARCH("R", Q489)), "Rural",
    ISNUMBER(SEARCH("S", Q489)), "Suburbano",
    ISNUMBER(SEARCH("U", Q489)), "Urbano"
)</f>
        <v>Pueblo</v>
      </c>
      <c r="V489" s="25" t="str" cm="1">
        <f t="array" ref="V489">_xlfn.LET(
    _xlpm.txt, _xlfn.TEXTJOIN("", TRUE, IF(ISNUMBER(--MID(Todos!$H489, _xlfn.SEQUENCE(LEN(Todos!$H489)), 1)), MID(Todos!$H489, _xlfn.SEQUENCE(LEN(Todos!$H489)), 1), "")),
    IF(ISNUMBER(--RIGHT(_xlpm.txt,1)), _xlpm.txt, LEFT(_xlpm.txt, LEN(_xlpm.txt)-1))
)</f>
        <v>13147</v>
      </c>
      <c r="W489" s="14" t="str">
        <f>UPPER(LEFT(Todos!$B489,2))</f>
        <v>GA</v>
      </c>
      <c r="X489" s="15" t="str" cm="1">
        <f t="array" ref="X489">+IF(Todos!$C489 = "",MODE.MATCH(Todos!$C$2:$C$4029),Todos!$C489)</f>
        <v>M</v>
      </c>
    </row>
    <row r="490" spans="1:24" x14ac:dyDescent="0.35">
      <c r="A490" s="6">
        <v>42279</v>
      </c>
      <c r="B490" s="7" t="s">
        <v>13</v>
      </c>
      <c r="C490" s="7" t="s">
        <v>17</v>
      </c>
      <c r="D490" s="7">
        <v>400</v>
      </c>
      <c r="E490" s="7">
        <v>216</v>
      </c>
      <c r="F490" s="7">
        <v>279</v>
      </c>
      <c r="G490" s="7">
        <v>1</v>
      </c>
      <c r="H490" s="7">
        <v>9840</v>
      </c>
      <c r="I490" s="7">
        <v>4</v>
      </c>
      <c r="J490" s="7">
        <v>36</v>
      </c>
      <c r="K490" s="7">
        <v>242</v>
      </c>
      <c r="L490" s="7">
        <v>247</v>
      </c>
      <c r="M490" s="7">
        <v>5.6</v>
      </c>
      <c r="N490" s="7">
        <f>VLOOKUP(Todos!$A490,vlookup_table[#All],2,FALSE)</f>
        <v>28</v>
      </c>
      <c r="O490" s="7" t="str">
        <f>VLOOKUP(Todos!$A490,vlookup_table[#All],3,FALSE)</f>
        <v>FL</v>
      </c>
      <c r="P490" s="7">
        <f>VLOOKUP(Todos!$A490,vlookup_table[#All],4,FALSE)</f>
        <v>3301</v>
      </c>
      <c r="Q490" s="9" t="str">
        <f>VLOOKUP(Todos!$A490,vlookup_table[#All],5,FALSE)</f>
        <v>T3</v>
      </c>
      <c r="R490" s="9" t="str">
        <f>VLOOKUP(Todos!$A490,vlookup_table[#All],6,FALSE)</f>
        <v>F</v>
      </c>
      <c r="S490" s="9">
        <f>VLOOKUP(Todos!$A490,vlookup_table[#All],7,FALSE)</f>
        <v>5</v>
      </c>
      <c r="T490" s="9">
        <f>ROUND((9706-Todos!$P490)/100, 0)</f>
        <v>64</v>
      </c>
      <c r="U490" s="9" t="str" cm="1">
        <f t="array" ref="U490">_xlfn.IFS(
    ISNUMBER(SEARCH("C", Q490)), "Ciudad",
    ISNUMBER(SEARCH("T", Q490)), "Pueblo",
    ISNUMBER(SEARCH("R", Q490)), "Rural",
    ISNUMBER(SEARCH("S", Q490)), "Suburbano",
    ISNUMBER(SEARCH("U", Q490)), "Urbano"
)</f>
        <v>Pueblo</v>
      </c>
      <c r="V490" s="24" t="str" cm="1">
        <f t="array" ref="V490">_xlfn.LET(
    _xlpm.txt, _xlfn.TEXTJOIN("", TRUE, IF(ISNUMBER(--MID(Todos!$H490, _xlfn.SEQUENCE(LEN(Todos!$H490)), 1)), MID(Todos!$H490, _xlfn.SEQUENCE(LEN(Todos!$H490)), 1), "")),
    IF(ISNUMBER(--RIGHT(_xlpm.txt,1)), _xlpm.txt, LEFT(_xlpm.txt, LEN(_xlpm.txt)-1))
)</f>
        <v>9840</v>
      </c>
      <c r="W490" s="9" t="str">
        <f>UPPER(LEFT(Todos!$B490,2))</f>
        <v>FL</v>
      </c>
      <c r="X490" s="10" t="str" cm="1">
        <f t="array" ref="X490">+IF(Todos!$C490 = "",MODE.MATCH(Todos!$C$2:$C$4029),Todos!$C490)</f>
        <v>F</v>
      </c>
    </row>
    <row r="491" spans="1:24" x14ac:dyDescent="0.35">
      <c r="A491" s="11">
        <v>148354</v>
      </c>
      <c r="B491" s="12" t="s">
        <v>62</v>
      </c>
      <c r="C491" s="12"/>
      <c r="D491" s="12">
        <v>2206</v>
      </c>
      <c r="E491" s="12">
        <v>574</v>
      </c>
      <c r="F491" s="12">
        <v>562</v>
      </c>
      <c r="G491" s="12">
        <v>72</v>
      </c>
      <c r="H491" s="12">
        <v>12225</v>
      </c>
      <c r="I491" s="12">
        <v>39</v>
      </c>
      <c r="J491" s="12">
        <v>40</v>
      </c>
      <c r="K491" s="12">
        <v>567</v>
      </c>
      <c r="L491" s="12">
        <v>583</v>
      </c>
      <c r="M491" s="12">
        <v>8.4285714289999998</v>
      </c>
      <c r="N491" s="12">
        <f>VLOOKUP(Todos!$A491,vlookup_table[#All],2,FALSE)</f>
        <v>0</v>
      </c>
      <c r="O491" s="12" t="str">
        <f>VLOOKUP(Todos!$A491,vlookup_table[#All],3,FALSE)</f>
        <v>CA</v>
      </c>
      <c r="P491" s="12">
        <f>VLOOKUP(Todos!$A491,vlookup_table[#All],4,FALSE)</f>
        <v>0</v>
      </c>
      <c r="Q491" s="14" t="str">
        <f>VLOOKUP(Todos!$A491,vlookup_table[#All],5,FALSE)</f>
        <v>S1</v>
      </c>
      <c r="R491" s="14" t="str">
        <f>VLOOKUP(Todos!$A491,vlookup_table[#All],6,FALSE)</f>
        <v/>
      </c>
      <c r="S491" s="14">
        <f>VLOOKUP(Todos!$A491,vlookup_table[#All],7,FALSE)</f>
        <v>8</v>
      </c>
      <c r="T491" s="14">
        <f>ROUND((9706-Todos!$P491)/100, 0)</f>
        <v>97</v>
      </c>
      <c r="U491" s="14" t="str" cm="1">
        <f t="array" ref="U491">_xlfn.IFS(
    ISNUMBER(SEARCH("C", Q491)), "Ciudad",
    ISNUMBER(SEARCH("T", Q491)), "Pueblo",
    ISNUMBER(SEARCH("R", Q491)), "Rural",
    ISNUMBER(SEARCH("S", Q491)), "Suburbano",
    ISNUMBER(SEARCH("U", Q491)), "Urbano"
)</f>
        <v>Suburbano</v>
      </c>
      <c r="V491" s="25" t="str" cm="1">
        <f t="array" ref="V491">_xlfn.LET(
    _xlpm.txt, _xlfn.TEXTJOIN("", TRUE, IF(ISNUMBER(--MID(Todos!$H491, _xlfn.SEQUENCE(LEN(Todos!$H491)), 1)), MID(Todos!$H491, _xlfn.SEQUENCE(LEN(Todos!$H491)), 1), "")),
    IF(ISNUMBER(--RIGHT(_xlpm.txt,1)), _xlpm.txt, LEFT(_xlpm.txt, LEN(_xlpm.txt)-1))
)</f>
        <v>12225</v>
      </c>
      <c r="W491" s="14" t="str">
        <f>UPPER(LEFT(Todos!$B491,2))</f>
        <v>CA</v>
      </c>
      <c r="X491" s="15" t="e" cm="1">
        <f t="array" aca="1" ref="X491" ca="1">+IF(Todos!$C491 = "",MODE.MATCH(Todos!$C$2:$C$4029),Todos!$C491)</f>
        <v>#NAME?</v>
      </c>
    </row>
    <row r="492" spans="1:24" x14ac:dyDescent="0.35">
      <c r="A492" s="6">
        <v>123822</v>
      </c>
      <c r="B492" s="7" t="s">
        <v>54</v>
      </c>
      <c r="C492" s="7" t="s">
        <v>17</v>
      </c>
      <c r="D492" s="7">
        <v>535</v>
      </c>
      <c r="E492" s="7">
        <v>269</v>
      </c>
      <c r="F492" s="7">
        <v>375</v>
      </c>
      <c r="G492" s="7">
        <v>1</v>
      </c>
      <c r="H492" s="7">
        <v>14661</v>
      </c>
      <c r="I492" s="7">
        <v>1</v>
      </c>
      <c r="J492" s="7">
        <v>72</v>
      </c>
      <c r="K492" s="7">
        <v>318</v>
      </c>
      <c r="L492" s="7">
        <v>328</v>
      </c>
      <c r="M492" s="7">
        <v>7.6</v>
      </c>
      <c r="N492" s="7">
        <f>VLOOKUP(Todos!$A492,vlookup_table[#All],2,FALSE)</f>
        <v>0</v>
      </c>
      <c r="O492" s="7" t="str">
        <f>VLOOKUP(Todos!$A492,vlookup_table[#All],3,FALSE)</f>
        <v>TN</v>
      </c>
      <c r="P492" s="7">
        <f>VLOOKUP(Todos!$A492,vlookup_table[#All],4,FALSE)</f>
        <v>0</v>
      </c>
      <c r="Q492" s="9" t="str">
        <f>VLOOKUP(Todos!$A492,vlookup_table[#All],5,FALSE)</f>
        <v>S1</v>
      </c>
      <c r="R492" s="9" t="str">
        <f>VLOOKUP(Todos!$A492,vlookup_table[#All],6,FALSE)</f>
        <v>F</v>
      </c>
      <c r="S492" s="9">
        <f>VLOOKUP(Todos!$A492,vlookup_table[#All],7,FALSE)</f>
        <v>10</v>
      </c>
      <c r="T492" s="9">
        <f>ROUND((9706-Todos!$P492)/100, 0)</f>
        <v>97</v>
      </c>
      <c r="U492" s="9" t="str" cm="1">
        <f t="array" ref="U492">_xlfn.IFS(
    ISNUMBER(SEARCH("C", Q492)), "Ciudad",
    ISNUMBER(SEARCH("T", Q492)), "Pueblo",
    ISNUMBER(SEARCH("R", Q492)), "Rural",
    ISNUMBER(SEARCH("S", Q492)), "Suburbano",
    ISNUMBER(SEARCH("U", Q492)), "Urbano"
)</f>
        <v>Suburbano</v>
      </c>
      <c r="V492" s="24" t="str" cm="1">
        <f t="array" ref="V492">_xlfn.LET(
    _xlpm.txt, _xlfn.TEXTJOIN("", TRUE, IF(ISNUMBER(--MID(Todos!$H492, _xlfn.SEQUENCE(LEN(Todos!$H492)), 1)), MID(Todos!$H492, _xlfn.SEQUENCE(LEN(Todos!$H492)), 1), "")),
    IF(ISNUMBER(--RIGHT(_xlpm.txt,1)), _xlpm.txt, LEFT(_xlpm.txt, LEN(_xlpm.txt)-1))
)</f>
        <v>14661</v>
      </c>
      <c r="W492" s="9" t="str">
        <f>UPPER(LEFT(Todos!$B492,2))</f>
        <v>TN</v>
      </c>
      <c r="X492" s="10" t="str" cm="1">
        <f t="array" ref="X492">+IF(Todos!$C492 = "",MODE.MATCH(Todos!$C$2:$C$4029),Todos!$C492)</f>
        <v>F</v>
      </c>
    </row>
    <row r="493" spans="1:24" x14ac:dyDescent="0.35">
      <c r="A493" s="11">
        <v>22038</v>
      </c>
      <c r="B493" s="12" t="s">
        <v>18</v>
      </c>
      <c r="C493" s="12" t="s">
        <v>14</v>
      </c>
      <c r="D493" s="12">
        <v>444</v>
      </c>
      <c r="E493" s="12">
        <v>222</v>
      </c>
      <c r="F493" s="12">
        <v>291</v>
      </c>
      <c r="G493" s="12">
        <v>1</v>
      </c>
      <c r="H493" s="12">
        <v>10074</v>
      </c>
      <c r="I493" s="12">
        <v>1</v>
      </c>
      <c r="J493" s="12">
        <v>73</v>
      </c>
      <c r="K493" s="12">
        <v>259</v>
      </c>
      <c r="L493" s="12">
        <v>259</v>
      </c>
      <c r="M493" s="12">
        <v>9.9499999999999993</v>
      </c>
      <c r="N493" s="12">
        <f>VLOOKUP(Todos!$A493,vlookup_table[#All],2,FALSE)</f>
        <v>1</v>
      </c>
      <c r="O493" s="12" t="str">
        <f>VLOOKUP(Todos!$A493,vlookup_table[#All],3,FALSE)</f>
        <v>NC</v>
      </c>
      <c r="P493" s="12">
        <f>VLOOKUP(Todos!$A493,vlookup_table[#All],4,FALSE)</f>
        <v>4401</v>
      </c>
      <c r="Q493" s="14" t="str">
        <f>VLOOKUP(Todos!$A493,vlookup_table[#All],5,FALSE)</f>
        <v>R3</v>
      </c>
      <c r="R493" s="14" t="str">
        <f>VLOOKUP(Todos!$A493,vlookup_table[#All],6,FALSE)</f>
        <v>M</v>
      </c>
      <c r="S493" s="14">
        <f>VLOOKUP(Todos!$A493,vlookup_table[#All],7,FALSE)</f>
        <v>10</v>
      </c>
      <c r="T493" s="14">
        <f>ROUND((9706-Todos!$P493)/100, 0)</f>
        <v>53</v>
      </c>
      <c r="U493" s="14" t="str" cm="1">
        <f t="array" ref="U493">_xlfn.IFS(
    ISNUMBER(SEARCH("C", Q493)), "Ciudad",
    ISNUMBER(SEARCH("T", Q493)), "Pueblo",
    ISNUMBER(SEARCH("R", Q493)), "Rural",
    ISNUMBER(SEARCH("S", Q493)), "Suburbano",
    ISNUMBER(SEARCH("U", Q493)), "Urbano"
)</f>
        <v>Rural</v>
      </c>
      <c r="V493" s="25" t="str" cm="1">
        <f t="array" ref="V493">_xlfn.LET(
    _xlpm.txt, _xlfn.TEXTJOIN("", TRUE, IF(ISNUMBER(--MID(Todos!$H493, _xlfn.SEQUENCE(LEN(Todos!$H493)), 1)), MID(Todos!$H493, _xlfn.SEQUENCE(LEN(Todos!$H493)), 1), "")),
    IF(ISNUMBER(--RIGHT(_xlpm.txt,1)), _xlpm.txt, LEFT(_xlpm.txt, LEN(_xlpm.txt)-1))
)</f>
        <v>10074</v>
      </c>
      <c r="W493" s="14" t="str">
        <f>UPPER(LEFT(Todos!$B493,2))</f>
        <v>NC</v>
      </c>
      <c r="X493" s="15" t="str" cm="1">
        <f t="array" ref="X493">+IF(Todos!$C493 = "",MODE.MATCH(Todos!$C$2:$C$4029),Todos!$C493)</f>
        <v>M</v>
      </c>
    </row>
    <row r="494" spans="1:24" x14ac:dyDescent="0.35">
      <c r="A494" s="6">
        <v>185024</v>
      </c>
      <c r="B494" s="7" t="s">
        <v>57</v>
      </c>
      <c r="C494" s="7" t="s">
        <v>17</v>
      </c>
      <c r="D494" s="7">
        <v>476</v>
      </c>
      <c r="E494" s="7">
        <v>202</v>
      </c>
      <c r="F494" s="7">
        <v>304</v>
      </c>
      <c r="G494" s="7">
        <v>0</v>
      </c>
      <c r="H494" s="7">
        <v>10581</v>
      </c>
      <c r="I494" s="7">
        <v>2</v>
      </c>
      <c r="J494" s="7">
        <v>80</v>
      </c>
      <c r="K494" s="7">
        <v>274</v>
      </c>
      <c r="L494" s="7">
        <v>236</v>
      </c>
      <c r="M494" s="7">
        <v>23.852941179999998</v>
      </c>
      <c r="N494" s="7">
        <f>VLOOKUP(Todos!$A494,vlookup_table[#All],2,FALSE)</f>
        <v>0</v>
      </c>
      <c r="O494" s="7" t="str">
        <f>VLOOKUP(Todos!$A494,vlookup_table[#All],3,FALSE)</f>
        <v>MN</v>
      </c>
      <c r="P494" s="7">
        <f>VLOOKUP(Todos!$A494,vlookup_table[#All],4,FALSE)</f>
        <v>605</v>
      </c>
      <c r="Q494" s="9" t="str">
        <f>VLOOKUP(Todos!$A494,vlookup_table[#All],5,FALSE)</f>
        <v>R2</v>
      </c>
      <c r="R494" s="9" t="str">
        <f>VLOOKUP(Todos!$A494,vlookup_table[#All],6,FALSE)</f>
        <v>F</v>
      </c>
      <c r="S494" s="9">
        <f>VLOOKUP(Todos!$A494,vlookup_table[#All],7,FALSE)</f>
        <v>8</v>
      </c>
      <c r="T494" s="9">
        <f>ROUND((9706-Todos!$P494)/100, 0)</f>
        <v>91</v>
      </c>
      <c r="U494" s="9" t="str" cm="1">
        <f t="array" ref="U494">_xlfn.IFS(
    ISNUMBER(SEARCH("C", Q494)), "Ciudad",
    ISNUMBER(SEARCH("T", Q494)), "Pueblo",
    ISNUMBER(SEARCH("R", Q494)), "Rural",
    ISNUMBER(SEARCH("S", Q494)), "Suburbano",
    ISNUMBER(SEARCH("U", Q494)), "Urbano"
)</f>
        <v>Rural</v>
      </c>
      <c r="V494" s="24" t="str" cm="1">
        <f t="array" ref="V494">_xlfn.LET(
    _xlpm.txt, _xlfn.TEXTJOIN("", TRUE, IF(ISNUMBER(--MID(Todos!$H494, _xlfn.SEQUENCE(LEN(Todos!$H494)), 1)), MID(Todos!$H494, _xlfn.SEQUENCE(LEN(Todos!$H494)), 1), "")),
    IF(ISNUMBER(--RIGHT(_xlpm.txt,1)), _xlpm.txt, LEFT(_xlpm.txt, LEN(_xlpm.txt)-1))
)</f>
        <v>10581</v>
      </c>
      <c r="W494" s="9" t="str">
        <f>UPPER(LEFT(Todos!$B494,2))</f>
        <v>MN</v>
      </c>
      <c r="X494" s="10" t="str" cm="1">
        <f t="array" ref="X494">+IF(Todos!$C494 = "",MODE.MATCH(Todos!$C$2:$C$4029),Todos!$C494)</f>
        <v>F</v>
      </c>
    </row>
    <row r="495" spans="1:24" x14ac:dyDescent="0.35">
      <c r="A495" s="11">
        <v>129600</v>
      </c>
      <c r="B495" s="12" t="s">
        <v>49</v>
      </c>
      <c r="C495" s="12" t="s">
        <v>17</v>
      </c>
      <c r="D495" s="12">
        <v>593</v>
      </c>
      <c r="E495" s="12">
        <v>256</v>
      </c>
      <c r="F495" s="12">
        <v>399</v>
      </c>
      <c r="G495" s="12">
        <v>0</v>
      </c>
      <c r="H495" s="12">
        <v>37734</v>
      </c>
      <c r="I495" s="12">
        <v>7</v>
      </c>
      <c r="J495" s="12">
        <v>55</v>
      </c>
      <c r="K495" s="12">
        <v>298</v>
      </c>
      <c r="L495" s="12">
        <v>336</v>
      </c>
      <c r="M495" s="12">
        <v>13</v>
      </c>
      <c r="N495" s="12">
        <f>VLOOKUP(Todos!$A495,vlookup_table[#All],2,FALSE)</f>
        <v>0</v>
      </c>
      <c r="O495" s="12" t="str">
        <f>VLOOKUP(Todos!$A495,vlookup_table[#All],3,FALSE)</f>
        <v>CO</v>
      </c>
      <c r="P495" s="12">
        <f>VLOOKUP(Todos!$A495,vlookup_table[#All],4,FALSE)</f>
        <v>3705</v>
      </c>
      <c r="Q495" s="14" t="str">
        <f>VLOOKUP(Todos!$A495,vlookup_table[#All],5,FALSE)</f>
        <v>U4</v>
      </c>
      <c r="R495" s="14" t="str">
        <f>VLOOKUP(Todos!$A495,vlookup_table[#All],6,FALSE)</f>
        <v>F</v>
      </c>
      <c r="S495" s="14">
        <f>VLOOKUP(Todos!$A495,vlookup_table[#All],7,FALSE)</f>
        <v>20</v>
      </c>
      <c r="T495" s="14">
        <f>ROUND((9706-Todos!$P495)/100, 0)</f>
        <v>60</v>
      </c>
      <c r="U495" s="14" t="str" cm="1">
        <f t="array" ref="U495">_xlfn.IFS(
    ISNUMBER(SEARCH("C", Q495)), "Ciudad",
    ISNUMBER(SEARCH("T", Q495)), "Pueblo",
    ISNUMBER(SEARCH("R", Q495)), "Rural",
    ISNUMBER(SEARCH("S", Q495)), "Suburbano",
    ISNUMBER(SEARCH("U", Q495)), "Urbano"
)</f>
        <v>Urbano</v>
      </c>
      <c r="V495" s="25" t="str" cm="1">
        <f t="array" ref="V495">_xlfn.LET(
    _xlpm.txt, _xlfn.TEXTJOIN("", TRUE, IF(ISNUMBER(--MID(Todos!$H495, _xlfn.SEQUENCE(LEN(Todos!$H495)), 1)), MID(Todos!$H495, _xlfn.SEQUENCE(LEN(Todos!$H495)), 1), "")),
    IF(ISNUMBER(--RIGHT(_xlpm.txt,1)), _xlpm.txt, LEFT(_xlpm.txt, LEN(_xlpm.txt)-1))
)</f>
        <v>37734</v>
      </c>
      <c r="W495" s="14" t="str">
        <f>UPPER(LEFT(Todos!$B495,2))</f>
        <v>CO</v>
      </c>
      <c r="X495" s="15" t="str" cm="1">
        <f t="array" ref="X495">+IF(Todos!$C495 = "",MODE.MATCH(Todos!$C$2:$C$4029),Todos!$C495)</f>
        <v>F</v>
      </c>
    </row>
    <row r="496" spans="1:24" x14ac:dyDescent="0.35">
      <c r="A496" s="6">
        <v>107613</v>
      </c>
      <c r="B496" s="7" t="s">
        <v>62</v>
      </c>
      <c r="C496" s="7" t="s">
        <v>14</v>
      </c>
      <c r="D496" s="7">
        <v>2238</v>
      </c>
      <c r="E496" s="7">
        <v>580</v>
      </c>
      <c r="F496" s="7">
        <v>605</v>
      </c>
      <c r="G496" s="7">
        <v>75</v>
      </c>
      <c r="H496" s="7">
        <v>18247</v>
      </c>
      <c r="I496" s="7">
        <v>9</v>
      </c>
      <c r="J496" s="7">
        <v>50</v>
      </c>
      <c r="K496" s="7">
        <v>602</v>
      </c>
      <c r="L496" s="7">
        <v>587</v>
      </c>
      <c r="M496" s="7">
        <v>3.25</v>
      </c>
      <c r="N496" s="7">
        <f>VLOOKUP(Todos!$A496,vlookup_table[#All],2,FALSE)</f>
        <v>0</v>
      </c>
      <c r="O496" s="7" t="str">
        <f>VLOOKUP(Todos!$A496,vlookup_table[#All],3,FALSE)</f>
        <v>CA</v>
      </c>
      <c r="P496" s="7">
        <f>VLOOKUP(Todos!$A496,vlookup_table[#All],4,FALSE)</f>
        <v>0</v>
      </c>
      <c r="Q496" s="9" t="str">
        <f>VLOOKUP(Todos!$A496,vlookup_table[#All],5,FALSE)</f>
        <v>R2</v>
      </c>
      <c r="R496" s="9" t="str">
        <f>VLOOKUP(Todos!$A496,vlookup_table[#All],6,FALSE)</f>
        <v>M</v>
      </c>
      <c r="S496" s="9">
        <f>VLOOKUP(Todos!$A496,vlookup_table[#All],7,FALSE)</f>
        <v>7</v>
      </c>
      <c r="T496" s="9">
        <f>ROUND((9706-Todos!$P496)/100, 0)</f>
        <v>97</v>
      </c>
      <c r="U496" s="9" t="str" cm="1">
        <f t="array" ref="U496">_xlfn.IFS(
    ISNUMBER(SEARCH("C", Q496)), "Ciudad",
    ISNUMBER(SEARCH("T", Q496)), "Pueblo",
    ISNUMBER(SEARCH("R", Q496)), "Rural",
    ISNUMBER(SEARCH("S", Q496)), "Suburbano",
    ISNUMBER(SEARCH("U", Q496)), "Urbano"
)</f>
        <v>Rural</v>
      </c>
      <c r="V496" s="24" t="str" cm="1">
        <f t="array" ref="V496">_xlfn.LET(
    _xlpm.txt, _xlfn.TEXTJOIN("", TRUE, IF(ISNUMBER(--MID(Todos!$H496, _xlfn.SEQUENCE(LEN(Todos!$H496)), 1)), MID(Todos!$H496, _xlfn.SEQUENCE(LEN(Todos!$H496)), 1), "")),
    IF(ISNUMBER(--RIGHT(_xlpm.txt,1)), _xlpm.txt, LEFT(_xlpm.txt, LEN(_xlpm.txt)-1))
)</f>
        <v>18247</v>
      </c>
      <c r="W496" s="9" t="str">
        <f>UPPER(LEFT(Todos!$B496,2))</f>
        <v>CA</v>
      </c>
      <c r="X496" s="10" t="str" cm="1">
        <f t="array" ref="X496">+IF(Todos!$C496 = "",MODE.MATCH(Todos!$C$2:$C$4029),Todos!$C496)</f>
        <v>M</v>
      </c>
    </row>
    <row r="497" spans="1:24" x14ac:dyDescent="0.35">
      <c r="A497" s="11">
        <v>165302</v>
      </c>
      <c r="B497" s="12" t="s">
        <v>62</v>
      </c>
      <c r="C497" s="12"/>
      <c r="D497" s="12">
        <v>2811</v>
      </c>
      <c r="E497" s="12">
        <v>524</v>
      </c>
      <c r="F497" s="12">
        <v>645</v>
      </c>
      <c r="G497" s="12">
        <v>72</v>
      </c>
      <c r="H497" s="12">
        <v>23861</v>
      </c>
      <c r="I497" s="12">
        <v>8</v>
      </c>
      <c r="J497" s="12">
        <v>60</v>
      </c>
      <c r="K497" s="12">
        <v>577</v>
      </c>
      <c r="L497" s="12">
        <v>599</v>
      </c>
      <c r="M497" s="12">
        <v>11.08333333</v>
      </c>
      <c r="N497" s="12">
        <f>VLOOKUP(Todos!$A497,vlookup_table[#All],2,FALSE)</f>
        <v>0</v>
      </c>
      <c r="O497" s="12" t="str">
        <f>VLOOKUP(Todos!$A497,vlookup_table[#All],3,FALSE)</f>
        <v>CA</v>
      </c>
      <c r="P497" s="12">
        <f>VLOOKUP(Todos!$A497,vlookup_table[#All],4,FALSE)</f>
        <v>2207</v>
      </c>
      <c r="Q497" s="14" t="str">
        <f>VLOOKUP(Todos!$A497,vlookup_table[#All],5,FALSE)</f>
        <v>C1</v>
      </c>
      <c r="R497" s="14" t="str">
        <f>VLOOKUP(Todos!$A497,vlookup_table[#All],6,FALSE)</f>
        <v/>
      </c>
      <c r="S497" s="14">
        <f>VLOOKUP(Todos!$A497,vlookup_table[#All],7,FALSE)</f>
        <v>20</v>
      </c>
      <c r="T497" s="14">
        <f>ROUND((9706-Todos!$P497)/100, 0)</f>
        <v>75</v>
      </c>
      <c r="U497" s="14" t="str" cm="1">
        <f t="array" ref="U497">_xlfn.IFS(
    ISNUMBER(SEARCH("C", Q497)), "Ciudad",
    ISNUMBER(SEARCH("T", Q497)), "Pueblo",
    ISNUMBER(SEARCH("R", Q497)), "Rural",
    ISNUMBER(SEARCH("S", Q497)), "Suburbano",
    ISNUMBER(SEARCH("U", Q497)), "Urbano"
)</f>
        <v>Ciudad</v>
      </c>
      <c r="V497" s="25" t="str" cm="1">
        <f t="array" ref="V497">_xlfn.LET(
    _xlpm.txt, _xlfn.TEXTJOIN("", TRUE, IF(ISNUMBER(--MID(Todos!$H497, _xlfn.SEQUENCE(LEN(Todos!$H497)), 1)), MID(Todos!$H497, _xlfn.SEQUENCE(LEN(Todos!$H497)), 1), "")),
    IF(ISNUMBER(--RIGHT(_xlpm.txt,1)), _xlpm.txt, LEFT(_xlpm.txt, LEN(_xlpm.txt)-1))
)</f>
        <v>23861</v>
      </c>
      <c r="W497" s="14" t="str">
        <f>UPPER(LEFT(Todos!$B497,2))</f>
        <v>CA</v>
      </c>
      <c r="X497" s="15" t="e" cm="1">
        <f t="array" aca="1" ref="X497" ca="1">+IF(Todos!$C497 = "",MODE.MATCH(Todos!$C$2:$C$4029),Todos!$C497)</f>
        <v>#NAME?</v>
      </c>
    </row>
    <row r="498" spans="1:24" x14ac:dyDescent="0.35">
      <c r="A498" s="6">
        <v>152990</v>
      </c>
      <c r="B498" s="7" t="s">
        <v>62</v>
      </c>
      <c r="C498" s="7" t="s">
        <v>17</v>
      </c>
      <c r="D498" s="7">
        <v>1775</v>
      </c>
      <c r="E498" s="7">
        <v>445</v>
      </c>
      <c r="F498" s="7">
        <v>469</v>
      </c>
      <c r="G498" s="7">
        <v>14</v>
      </c>
      <c r="H498" s="7">
        <v>15256</v>
      </c>
      <c r="I498" s="7">
        <v>13</v>
      </c>
      <c r="J498" s="7">
        <v>46</v>
      </c>
      <c r="K498" s="7">
        <v>443</v>
      </c>
      <c r="L498" s="7">
        <v>490</v>
      </c>
      <c r="M498" s="7">
        <v>10</v>
      </c>
      <c r="N498" s="7">
        <f>VLOOKUP(Todos!$A498,vlookup_table[#All],2,FALSE)</f>
        <v>0</v>
      </c>
      <c r="O498" s="7" t="str">
        <f>VLOOKUP(Todos!$A498,vlookup_table[#All],3,FALSE)</f>
        <v>CA</v>
      </c>
      <c r="P498" s="7">
        <f>VLOOKUP(Todos!$A498,vlookup_table[#All],4,FALSE)</f>
        <v>6101</v>
      </c>
      <c r="Q498" s="9" t="str">
        <f>VLOOKUP(Todos!$A498,vlookup_table[#All],5,FALSE)</f>
        <v>C2</v>
      </c>
      <c r="R498" s="9" t="str">
        <f>VLOOKUP(Todos!$A498,vlookup_table[#All],6,FALSE)</f>
        <v>F</v>
      </c>
      <c r="S498" s="9">
        <f>VLOOKUP(Todos!$A498,vlookup_table[#All],7,FALSE)</f>
        <v>20</v>
      </c>
      <c r="T498" s="9">
        <f>ROUND((9706-Todos!$P498)/100, 0)</f>
        <v>36</v>
      </c>
      <c r="U498" s="9" t="str" cm="1">
        <f t="array" ref="U498">_xlfn.IFS(
    ISNUMBER(SEARCH("C", Q498)), "Ciudad",
    ISNUMBER(SEARCH("T", Q498)), "Pueblo",
    ISNUMBER(SEARCH("R", Q498)), "Rural",
    ISNUMBER(SEARCH("S", Q498)), "Suburbano",
    ISNUMBER(SEARCH("U", Q498)), "Urbano"
)</f>
        <v>Ciudad</v>
      </c>
      <c r="V498" s="24" t="str" cm="1">
        <f t="array" ref="V498">_xlfn.LET(
    _xlpm.txt, _xlfn.TEXTJOIN("", TRUE, IF(ISNUMBER(--MID(Todos!$H498, _xlfn.SEQUENCE(LEN(Todos!$H498)), 1)), MID(Todos!$H498, _xlfn.SEQUENCE(LEN(Todos!$H498)), 1), "")),
    IF(ISNUMBER(--RIGHT(_xlpm.txt,1)), _xlpm.txt, LEFT(_xlpm.txt, LEN(_xlpm.txt)-1))
)</f>
        <v>15256</v>
      </c>
      <c r="W498" s="9" t="str">
        <f>UPPER(LEFT(Todos!$B498,2))</f>
        <v>CA</v>
      </c>
      <c r="X498" s="10" t="str" cm="1">
        <f t="array" ref="X498">+IF(Todos!$C498 = "",MODE.MATCH(Todos!$C$2:$C$4029),Todos!$C498)</f>
        <v>F</v>
      </c>
    </row>
    <row r="499" spans="1:24" x14ac:dyDescent="0.35">
      <c r="A499" s="11">
        <v>88766</v>
      </c>
      <c r="B499" s="12" t="s">
        <v>16</v>
      </c>
      <c r="C499" s="12" t="s">
        <v>14</v>
      </c>
      <c r="D499" s="12">
        <v>2549</v>
      </c>
      <c r="E499" s="12">
        <v>715</v>
      </c>
      <c r="F499" s="12">
        <v>839</v>
      </c>
      <c r="G499" s="12">
        <v>69</v>
      </c>
      <c r="H499" s="12">
        <v>28878</v>
      </c>
      <c r="I499" s="12">
        <v>15</v>
      </c>
      <c r="J499" s="12">
        <v>70</v>
      </c>
      <c r="K499" s="12">
        <v>757</v>
      </c>
      <c r="L499" s="12">
        <v>786</v>
      </c>
      <c r="M499" s="12">
        <v>11</v>
      </c>
      <c r="N499" s="12">
        <f>VLOOKUP(Todos!$A499,vlookup_table[#All],2,FALSE)</f>
        <v>1</v>
      </c>
      <c r="O499" s="12" t="str">
        <f>VLOOKUP(Todos!$A499,vlookup_table[#All],3,FALSE)</f>
        <v>IL</v>
      </c>
      <c r="P499" s="12">
        <f>VLOOKUP(Todos!$A499,vlookup_table[#All],4,FALSE)</f>
        <v>4709</v>
      </c>
      <c r="Q499" s="14" t="str">
        <f>VLOOKUP(Todos!$A499,vlookup_table[#All],5,FALSE)</f>
        <v>S1</v>
      </c>
      <c r="R499" s="14" t="str">
        <f>VLOOKUP(Todos!$A499,vlookup_table[#All],6,FALSE)</f>
        <v>M</v>
      </c>
      <c r="S499" s="14">
        <f>VLOOKUP(Todos!$A499,vlookup_table[#All],7,FALSE)</f>
        <v>15</v>
      </c>
      <c r="T499" s="14">
        <f>ROUND((9706-Todos!$P499)/100, 0)</f>
        <v>50</v>
      </c>
      <c r="U499" s="14" t="str" cm="1">
        <f t="array" ref="U499">_xlfn.IFS(
    ISNUMBER(SEARCH("C", Q499)), "Ciudad",
    ISNUMBER(SEARCH("T", Q499)), "Pueblo",
    ISNUMBER(SEARCH("R", Q499)), "Rural",
    ISNUMBER(SEARCH("S", Q499)), "Suburbano",
    ISNUMBER(SEARCH("U", Q499)), "Urbano"
)</f>
        <v>Suburbano</v>
      </c>
      <c r="V499" s="25" t="str" cm="1">
        <f t="array" ref="V499">_xlfn.LET(
    _xlpm.txt, _xlfn.TEXTJOIN("", TRUE, IF(ISNUMBER(--MID(Todos!$H499, _xlfn.SEQUENCE(LEN(Todos!$H499)), 1)), MID(Todos!$H499, _xlfn.SEQUENCE(LEN(Todos!$H499)), 1), "")),
    IF(ISNUMBER(--RIGHT(_xlpm.txt,1)), _xlpm.txt, LEFT(_xlpm.txt, LEN(_xlpm.txt)-1))
)</f>
        <v>28878</v>
      </c>
      <c r="W499" s="14" t="str">
        <f>UPPER(LEFT(Todos!$B499,2))</f>
        <v>IL</v>
      </c>
      <c r="X499" s="15" t="str" cm="1">
        <f t="array" ref="X499">+IF(Todos!$C499 = "",MODE.MATCH(Todos!$C$2:$C$4029),Todos!$C499)</f>
        <v>M</v>
      </c>
    </row>
    <row r="500" spans="1:24" x14ac:dyDescent="0.35">
      <c r="A500" s="6">
        <v>4522</v>
      </c>
      <c r="B500" s="7" t="s">
        <v>62</v>
      </c>
      <c r="C500" s="7" t="s">
        <v>14</v>
      </c>
      <c r="D500" s="7">
        <v>2356</v>
      </c>
      <c r="E500" s="7">
        <v>523</v>
      </c>
      <c r="F500" s="7">
        <v>615</v>
      </c>
      <c r="G500" s="7">
        <v>83</v>
      </c>
      <c r="H500" s="7">
        <v>21871</v>
      </c>
      <c r="I500" s="7">
        <v>8</v>
      </c>
      <c r="J500" s="7">
        <v>49</v>
      </c>
      <c r="K500" s="7">
        <v>560</v>
      </c>
      <c r="L500" s="7">
        <v>560</v>
      </c>
      <c r="M500" s="7">
        <v>16.09090909</v>
      </c>
      <c r="N500" s="7">
        <f>VLOOKUP(Todos!$A500,vlookup_table[#All],2,FALSE)</f>
        <v>1</v>
      </c>
      <c r="O500" s="7" t="str">
        <f>VLOOKUP(Todos!$A500,vlookup_table[#All],3,FALSE)</f>
        <v>CA</v>
      </c>
      <c r="P500" s="7">
        <f>VLOOKUP(Todos!$A500,vlookup_table[#All],4,FALSE)</f>
        <v>1402</v>
      </c>
      <c r="Q500" s="9" t="str">
        <f>VLOOKUP(Todos!$A500,vlookup_table[#All],5,FALSE)</f>
        <v>S1</v>
      </c>
      <c r="R500" s="9" t="str">
        <f>VLOOKUP(Todos!$A500,vlookup_table[#All],6,FALSE)</f>
        <v>M</v>
      </c>
      <c r="S500" s="9">
        <f>VLOOKUP(Todos!$A500,vlookup_table[#All],7,FALSE)</f>
        <v>20</v>
      </c>
      <c r="T500" s="9">
        <f>ROUND((9706-Todos!$P500)/100, 0)</f>
        <v>83</v>
      </c>
      <c r="U500" s="9" t="str" cm="1">
        <f t="array" ref="U500">_xlfn.IFS(
    ISNUMBER(SEARCH("C", Q500)), "Ciudad",
    ISNUMBER(SEARCH("T", Q500)), "Pueblo",
    ISNUMBER(SEARCH("R", Q500)), "Rural",
    ISNUMBER(SEARCH("S", Q500)), "Suburbano",
    ISNUMBER(SEARCH("U", Q500)), "Urbano"
)</f>
        <v>Suburbano</v>
      </c>
      <c r="V500" s="24" t="str" cm="1">
        <f t="array" ref="V500">_xlfn.LET(
    _xlpm.txt, _xlfn.TEXTJOIN("", TRUE, IF(ISNUMBER(--MID(Todos!$H500, _xlfn.SEQUENCE(LEN(Todos!$H500)), 1)), MID(Todos!$H500, _xlfn.SEQUENCE(LEN(Todos!$H500)), 1), "")),
    IF(ISNUMBER(--RIGHT(_xlpm.txt,1)), _xlpm.txt, LEFT(_xlpm.txt, LEN(_xlpm.txt)-1))
)</f>
        <v>21871</v>
      </c>
      <c r="W500" s="9" t="str">
        <f>UPPER(LEFT(Todos!$B500,2))</f>
        <v>CA</v>
      </c>
      <c r="X500" s="10" t="str" cm="1">
        <f t="array" ref="X500">+IF(Todos!$C500 = "",MODE.MATCH(Todos!$C$2:$C$4029),Todos!$C500)</f>
        <v>M</v>
      </c>
    </row>
    <row r="501" spans="1:24" x14ac:dyDescent="0.35">
      <c r="A501" s="11">
        <v>32350</v>
      </c>
      <c r="B501" s="12" t="s">
        <v>13</v>
      </c>
      <c r="C501" s="12" t="s">
        <v>14</v>
      </c>
      <c r="D501" s="12">
        <v>913</v>
      </c>
      <c r="E501" s="12">
        <v>256</v>
      </c>
      <c r="F501" s="12">
        <v>338</v>
      </c>
      <c r="G501" s="12">
        <v>5</v>
      </c>
      <c r="H501" s="12">
        <v>14424</v>
      </c>
      <c r="I501" s="12">
        <v>7</v>
      </c>
      <c r="J501" s="12">
        <v>16</v>
      </c>
      <c r="K501" s="12">
        <v>289</v>
      </c>
      <c r="L501" s="12">
        <v>309</v>
      </c>
      <c r="M501" s="12">
        <v>13</v>
      </c>
      <c r="N501" s="12">
        <f>VLOOKUP(Todos!$A501,vlookup_table[#All],2,FALSE)</f>
        <v>0</v>
      </c>
      <c r="O501" s="12" t="str">
        <f>VLOOKUP(Todos!$A501,vlookup_table[#All],3,FALSE)</f>
        <v>FL</v>
      </c>
      <c r="P501" s="12">
        <f>VLOOKUP(Todos!$A501,vlookup_table[#All],4,FALSE)</f>
        <v>1809</v>
      </c>
      <c r="Q501" s="14" t="str">
        <f>VLOOKUP(Todos!$A501,vlookup_table[#All],5,FALSE)</f>
        <v>R1</v>
      </c>
      <c r="R501" s="14" t="str">
        <f>VLOOKUP(Todos!$A501,vlookup_table[#All],6,FALSE)</f>
        <v>M</v>
      </c>
      <c r="S501" s="14">
        <f>VLOOKUP(Todos!$A501,vlookup_table[#All],7,FALSE)</f>
        <v>20</v>
      </c>
      <c r="T501" s="14">
        <f>ROUND((9706-Todos!$P501)/100, 0)</f>
        <v>79</v>
      </c>
      <c r="U501" s="14" t="str" cm="1">
        <f t="array" ref="U501">_xlfn.IFS(
    ISNUMBER(SEARCH("C", Q501)), "Ciudad",
    ISNUMBER(SEARCH("T", Q501)), "Pueblo",
    ISNUMBER(SEARCH("R", Q501)), "Rural",
    ISNUMBER(SEARCH("S", Q501)), "Suburbano",
    ISNUMBER(SEARCH("U", Q501)), "Urbano"
)</f>
        <v>Rural</v>
      </c>
      <c r="V501" s="25" t="str" cm="1">
        <f t="array" ref="V501">_xlfn.LET(
    _xlpm.txt, _xlfn.TEXTJOIN("", TRUE, IF(ISNUMBER(--MID(Todos!$H501, _xlfn.SEQUENCE(LEN(Todos!$H501)), 1)), MID(Todos!$H501, _xlfn.SEQUENCE(LEN(Todos!$H501)), 1), "")),
    IF(ISNUMBER(--RIGHT(_xlpm.txt,1)), _xlpm.txt, LEFT(_xlpm.txt, LEN(_xlpm.txt)-1))
)</f>
        <v>14424</v>
      </c>
      <c r="W501" s="14" t="str">
        <f>UPPER(LEFT(Todos!$B501,2))</f>
        <v>FL</v>
      </c>
      <c r="X501" s="15" t="str" cm="1">
        <f t="array" ref="X501">+IF(Todos!$C501 = "",MODE.MATCH(Todos!$C$2:$C$4029),Todos!$C501)</f>
        <v>M</v>
      </c>
    </row>
    <row r="502" spans="1:24" x14ac:dyDescent="0.35">
      <c r="A502" s="6">
        <v>74774</v>
      </c>
      <c r="B502" s="7" t="s">
        <v>33</v>
      </c>
      <c r="C502" s="7" t="s">
        <v>14</v>
      </c>
      <c r="D502" s="7">
        <v>500</v>
      </c>
      <c r="E502" s="7">
        <v>245</v>
      </c>
      <c r="F502" s="7">
        <v>314</v>
      </c>
      <c r="G502" s="7">
        <v>3</v>
      </c>
      <c r="H502" s="7">
        <v>12271</v>
      </c>
      <c r="I502" s="7">
        <v>1</v>
      </c>
      <c r="J502" s="7">
        <v>81</v>
      </c>
      <c r="K502" s="7">
        <v>308</v>
      </c>
      <c r="L502" s="7">
        <v>304</v>
      </c>
      <c r="M502" s="7">
        <v>15</v>
      </c>
      <c r="N502" s="7">
        <f>VLOOKUP(Todos!$A502,vlookup_table[#All],2,FALSE)</f>
        <v>0</v>
      </c>
      <c r="O502" s="7" t="str">
        <f>VLOOKUP(Todos!$A502,vlookup_table[#All],3,FALSE)</f>
        <v>AR</v>
      </c>
      <c r="P502" s="7">
        <f>VLOOKUP(Todos!$A502,vlookup_table[#All],4,FALSE)</f>
        <v>0</v>
      </c>
      <c r="Q502" s="9" t="str">
        <f>VLOOKUP(Todos!$A502,vlookup_table[#All],5,FALSE)</f>
        <v>C1</v>
      </c>
      <c r="R502" s="9" t="str">
        <f>VLOOKUP(Todos!$A502,vlookup_table[#All],6,FALSE)</f>
        <v>M</v>
      </c>
      <c r="S502" s="9">
        <f>VLOOKUP(Todos!$A502,vlookup_table[#All],7,FALSE)</f>
        <v>21</v>
      </c>
      <c r="T502" s="9">
        <f>ROUND((9706-Todos!$P502)/100, 0)</f>
        <v>97</v>
      </c>
      <c r="U502" s="9" t="str" cm="1">
        <f t="array" ref="U502">_xlfn.IFS(
    ISNUMBER(SEARCH("C", Q502)), "Ciudad",
    ISNUMBER(SEARCH("T", Q502)), "Pueblo",
    ISNUMBER(SEARCH("R", Q502)), "Rural",
    ISNUMBER(SEARCH("S", Q502)), "Suburbano",
    ISNUMBER(SEARCH("U", Q502)), "Urbano"
)</f>
        <v>Ciudad</v>
      </c>
      <c r="V502" s="24" t="str" cm="1">
        <f t="array" ref="V502">_xlfn.LET(
    _xlpm.txt, _xlfn.TEXTJOIN("", TRUE, IF(ISNUMBER(--MID(Todos!$H502, _xlfn.SEQUENCE(LEN(Todos!$H502)), 1)), MID(Todos!$H502, _xlfn.SEQUENCE(LEN(Todos!$H502)), 1), "")),
    IF(ISNUMBER(--RIGHT(_xlpm.txt,1)), _xlpm.txt, LEFT(_xlpm.txt, LEN(_xlpm.txt)-1))
)</f>
        <v>12271</v>
      </c>
      <c r="W502" s="9" t="str">
        <f>UPPER(LEFT(Todos!$B502,2))</f>
        <v>AR</v>
      </c>
      <c r="X502" s="10" t="str" cm="1">
        <f t="array" ref="X502">+IF(Todos!$C502 = "",MODE.MATCH(Todos!$C$2:$C$4029),Todos!$C502)</f>
        <v>M</v>
      </c>
    </row>
    <row r="503" spans="1:24" x14ac:dyDescent="0.35">
      <c r="A503" s="11">
        <v>67475</v>
      </c>
      <c r="B503" s="12" t="s">
        <v>30</v>
      </c>
      <c r="C503" s="12" t="s">
        <v>17</v>
      </c>
      <c r="D503" s="12">
        <v>687</v>
      </c>
      <c r="E503" s="12">
        <v>111</v>
      </c>
      <c r="F503" s="12">
        <v>172</v>
      </c>
      <c r="G503" s="12">
        <v>0</v>
      </c>
      <c r="H503" s="12">
        <v>6615</v>
      </c>
      <c r="I503" s="12">
        <v>7</v>
      </c>
      <c r="J503" s="12">
        <v>65</v>
      </c>
      <c r="K503" s="12">
        <v>90</v>
      </c>
      <c r="L503" s="12">
        <v>171</v>
      </c>
      <c r="M503" s="12">
        <v>5.2222222220000001</v>
      </c>
      <c r="N503" s="12">
        <f>VLOOKUP(Todos!$A503,vlookup_table[#All],2,FALSE)</f>
        <v>28</v>
      </c>
      <c r="O503" s="12" t="str">
        <f>VLOOKUP(Todos!$A503,vlookup_table[#All],3,FALSE)</f>
        <v>MI</v>
      </c>
      <c r="P503" s="12">
        <f>VLOOKUP(Todos!$A503,vlookup_table[#All],4,FALSE)</f>
        <v>6201</v>
      </c>
      <c r="Q503" s="14" t="str">
        <f>VLOOKUP(Todos!$A503,vlookup_table[#All],5,FALSE)</f>
        <v>C3</v>
      </c>
      <c r="R503" s="14" t="str">
        <f>VLOOKUP(Todos!$A503,vlookup_table[#All],6,FALSE)</f>
        <v>F</v>
      </c>
      <c r="S503" s="14">
        <f>VLOOKUP(Todos!$A503,vlookup_table[#All],7,FALSE)</f>
        <v>5</v>
      </c>
      <c r="T503" s="14">
        <f>ROUND((9706-Todos!$P503)/100, 0)</f>
        <v>35</v>
      </c>
      <c r="U503" s="14" t="str" cm="1">
        <f t="array" ref="U503">_xlfn.IFS(
    ISNUMBER(SEARCH("C", Q503)), "Ciudad",
    ISNUMBER(SEARCH("T", Q503)), "Pueblo",
    ISNUMBER(SEARCH("R", Q503)), "Rural",
    ISNUMBER(SEARCH("S", Q503)), "Suburbano",
    ISNUMBER(SEARCH("U", Q503)), "Urbano"
)</f>
        <v>Ciudad</v>
      </c>
      <c r="V503" s="25" t="str" cm="1">
        <f t="array" ref="V503">_xlfn.LET(
    _xlpm.txt, _xlfn.TEXTJOIN("", TRUE, IF(ISNUMBER(--MID(Todos!$H503, _xlfn.SEQUENCE(LEN(Todos!$H503)), 1)), MID(Todos!$H503, _xlfn.SEQUENCE(LEN(Todos!$H503)), 1), "")),
    IF(ISNUMBER(--RIGHT(_xlpm.txt,1)), _xlpm.txt, LEFT(_xlpm.txt, LEN(_xlpm.txt)-1))
)</f>
        <v>6615</v>
      </c>
      <c r="W503" s="14" t="str">
        <f>UPPER(LEFT(Todos!$B503,2))</f>
        <v>MI</v>
      </c>
      <c r="X503" s="15" t="str" cm="1">
        <f t="array" ref="X503">+IF(Todos!$C503 = "",MODE.MATCH(Todos!$C$2:$C$4029),Todos!$C503)</f>
        <v>F</v>
      </c>
    </row>
    <row r="504" spans="1:24" x14ac:dyDescent="0.35">
      <c r="A504" s="6">
        <v>104267</v>
      </c>
      <c r="B504" s="7" t="s">
        <v>28</v>
      </c>
      <c r="C504" s="7" t="s">
        <v>14</v>
      </c>
      <c r="D504" s="7">
        <v>284</v>
      </c>
      <c r="E504" s="7">
        <v>231</v>
      </c>
      <c r="F504" s="7">
        <v>299</v>
      </c>
      <c r="G504" s="7">
        <v>0</v>
      </c>
      <c r="H504" s="7">
        <v>9838</v>
      </c>
      <c r="I504" s="7">
        <v>0</v>
      </c>
      <c r="J504" s="7">
        <v>83</v>
      </c>
      <c r="K504" s="7">
        <v>258</v>
      </c>
      <c r="L504" s="7">
        <v>269</v>
      </c>
      <c r="M504" s="7">
        <v>4.4375</v>
      </c>
      <c r="N504" s="7">
        <f>VLOOKUP(Todos!$A504,vlookup_table[#All],2,FALSE)</f>
        <v>0</v>
      </c>
      <c r="O504" s="7" t="str">
        <f>VLOOKUP(Todos!$A504,vlookup_table[#All],3,FALSE)</f>
        <v>KS</v>
      </c>
      <c r="P504" s="7">
        <f>VLOOKUP(Todos!$A504,vlookup_table[#All],4,FALSE)</f>
        <v>0</v>
      </c>
      <c r="Q504" s="9" t="str">
        <f>VLOOKUP(Todos!$A504,vlookup_table[#All],5,FALSE)</f>
        <v>R2</v>
      </c>
      <c r="R504" s="9" t="str">
        <f>VLOOKUP(Todos!$A504,vlookup_table[#All],6,FALSE)</f>
        <v>M</v>
      </c>
      <c r="S504" s="9">
        <f>VLOOKUP(Todos!$A504,vlookup_table[#All],7,FALSE)</f>
        <v>5</v>
      </c>
      <c r="T504" s="9">
        <f>ROUND((9706-Todos!$P504)/100, 0)</f>
        <v>97</v>
      </c>
      <c r="U504" s="9" t="str" cm="1">
        <f t="array" ref="U504">_xlfn.IFS(
    ISNUMBER(SEARCH("C", Q504)), "Ciudad",
    ISNUMBER(SEARCH("T", Q504)), "Pueblo",
    ISNUMBER(SEARCH("R", Q504)), "Rural",
    ISNUMBER(SEARCH("S", Q504)), "Suburbano",
    ISNUMBER(SEARCH("U", Q504)), "Urbano"
)</f>
        <v>Rural</v>
      </c>
      <c r="V504" s="24" t="str" cm="1">
        <f t="array" ref="V504">_xlfn.LET(
    _xlpm.txt, _xlfn.TEXTJOIN("", TRUE, IF(ISNUMBER(--MID(Todos!$H504, _xlfn.SEQUENCE(LEN(Todos!$H504)), 1)), MID(Todos!$H504, _xlfn.SEQUENCE(LEN(Todos!$H504)), 1), "")),
    IF(ISNUMBER(--RIGHT(_xlpm.txt,1)), _xlpm.txt, LEFT(_xlpm.txt, LEN(_xlpm.txt)-1))
)</f>
        <v>9838</v>
      </c>
      <c r="W504" s="9" t="str">
        <f>UPPER(LEFT(Todos!$B504,2))</f>
        <v>KS</v>
      </c>
      <c r="X504" s="10" t="str" cm="1">
        <f t="array" ref="X504">+IF(Todos!$C504 = "",MODE.MATCH(Todos!$C$2:$C$4029),Todos!$C504)</f>
        <v>M</v>
      </c>
    </row>
    <row r="505" spans="1:24" x14ac:dyDescent="0.35">
      <c r="A505" s="11">
        <v>131031</v>
      </c>
      <c r="B505" s="12" t="s">
        <v>49</v>
      </c>
      <c r="C505" s="12" t="s">
        <v>17</v>
      </c>
      <c r="D505" s="12">
        <v>678</v>
      </c>
      <c r="E505" s="12">
        <v>155</v>
      </c>
      <c r="F505" s="12">
        <v>306</v>
      </c>
      <c r="G505" s="12">
        <v>0</v>
      </c>
      <c r="H505" s="12">
        <v>8675</v>
      </c>
      <c r="I505" s="12">
        <v>3</v>
      </c>
      <c r="J505" s="12">
        <v>34</v>
      </c>
      <c r="K505" s="12">
        <v>242</v>
      </c>
      <c r="L505" s="12">
        <v>196</v>
      </c>
      <c r="M505" s="12">
        <v>8.1052631579999996</v>
      </c>
      <c r="N505" s="12">
        <f>VLOOKUP(Todos!$A505,vlookup_table[#All],2,FALSE)</f>
        <v>2</v>
      </c>
      <c r="O505" s="12" t="str">
        <f>VLOOKUP(Todos!$A505,vlookup_table[#All],3,FALSE)</f>
        <v>CO</v>
      </c>
      <c r="P505" s="12">
        <f>VLOOKUP(Todos!$A505,vlookup_table[#All],4,FALSE)</f>
        <v>604</v>
      </c>
      <c r="Q505" s="14" t="str">
        <f>VLOOKUP(Todos!$A505,vlookup_table[#All],5,FALSE)</f>
        <v>C2</v>
      </c>
      <c r="R505" s="14" t="str">
        <f>VLOOKUP(Todos!$A505,vlookup_table[#All],6,FALSE)</f>
        <v>F</v>
      </c>
      <c r="S505" s="14">
        <f>VLOOKUP(Todos!$A505,vlookup_table[#All],7,FALSE)</f>
        <v>18</v>
      </c>
      <c r="T505" s="14">
        <f>ROUND((9706-Todos!$P505)/100, 0)</f>
        <v>91</v>
      </c>
      <c r="U505" s="14" t="str" cm="1">
        <f t="array" ref="U505">_xlfn.IFS(
    ISNUMBER(SEARCH("C", Q505)), "Ciudad",
    ISNUMBER(SEARCH("T", Q505)), "Pueblo",
    ISNUMBER(SEARCH("R", Q505)), "Rural",
    ISNUMBER(SEARCH("S", Q505)), "Suburbano",
    ISNUMBER(SEARCH("U", Q505)), "Urbano"
)</f>
        <v>Ciudad</v>
      </c>
      <c r="V505" s="25" t="str" cm="1">
        <f t="array" ref="V505">_xlfn.LET(
    _xlpm.txt, _xlfn.TEXTJOIN("", TRUE, IF(ISNUMBER(--MID(Todos!$H505, _xlfn.SEQUENCE(LEN(Todos!$H505)), 1)), MID(Todos!$H505, _xlfn.SEQUENCE(LEN(Todos!$H505)), 1), "")),
    IF(ISNUMBER(--RIGHT(_xlpm.txt,1)), _xlpm.txt, LEFT(_xlpm.txt, LEN(_xlpm.txt)-1))
)</f>
        <v>8675</v>
      </c>
      <c r="W505" s="14" t="str">
        <f>UPPER(LEFT(Todos!$B505,2))</f>
        <v>CO</v>
      </c>
      <c r="X505" s="15" t="str" cm="1">
        <f t="array" ref="X505">+IF(Todos!$C505 = "",MODE.MATCH(Todos!$C$2:$C$4029),Todos!$C505)</f>
        <v>F</v>
      </c>
    </row>
    <row r="506" spans="1:24" x14ac:dyDescent="0.35">
      <c r="A506" s="6">
        <v>158058</v>
      </c>
      <c r="B506" s="7" t="s">
        <v>62</v>
      </c>
      <c r="C506" s="7" t="s">
        <v>14</v>
      </c>
      <c r="D506" s="7">
        <v>1685</v>
      </c>
      <c r="E506" s="7">
        <v>430</v>
      </c>
      <c r="F506" s="7">
        <v>540</v>
      </c>
      <c r="G506" s="7">
        <v>16</v>
      </c>
      <c r="H506" s="7">
        <v>15765</v>
      </c>
      <c r="I506" s="7">
        <v>19</v>
      </c>
      <c r="J506" s="7">
        <v>33</v>
      </c>
      <c r="K506" s="7">
        <v>479</v>
      </c>
      <c r="L506" s="7">
        <v>449</v>
      </c>
      <c r="M506" s="7">
        <v>7.6111111109999996</v>
      </c>
      <c r="N506" s="7">
        <f>VLOOKUP(Todos!$A506,vlookup_table[#All],2,FALSE)</f>
        <v>0</v>
      </c>
      <c r="O506" s="7" t="str">
        <f>VLOOKUP(Todos!$A506,vlookup_table[#All],3,FALSE)</f>
        <v>CA</v>
      </c>
      <c r="P506" s="7">
        <f>VLOOKUP(Todos!$A506,vlookup_table[#All],4,FALSE)</f>
        <v>4307</v>
      </c>
      <c r="Q506" s="9" t="str">
        <f>VLOOKUP(Todos!$A506,vlookup_table[#All],5,FALSE)</f>
        <v>U3</v>
      </c>
      <c r="R506" s="9" t="str">
        <f>VLOOKUP(Todos!$A506,vlookup_table[#All],6,FALSE)</f>
        <v>M</v>
      </c>
      <c r="S506" s="9">
        <f>VLOOKUP(Todos!$A506,vlookup_table[#All],7,FALSE)</f>
        <v>5</v>
      </c>
      <c r="T506" s="9">
        <f>ROUND((9706-Todos!$P506)/100, 0)</f>
        <v>54</v>
      </c>
      <c r="U506" s="9" t="str" cm="1">
        <f t="array" ref="U506">_xlfn.IFS(
    ISNUMBER(SEARCH("C", Q506)), "Ciudad",
    ISNUMBER(SEARCH("T", Q506)), "Pueblo",
    ISNUMBER(SEARCH("R", Q506)), "Rural",
    ISNUMBER(SEARCH("S", Q506)), "Suburbano",
    ISNUMBER(SEARCH("U", Q506)), "Urbano"
)</f>
        <v>Urbano</v>
      </c>
      <c r="V506" s="24" t="str" cm="1">
        <f t="array" ref="V506">_xlfn.LET(
    _xlpm.txt, _xlfn.TEXTJOIN("", TRUE, IF(ISNUMBER(--MID(Todos!$H506, _xlfn.SEQUENCE(LEN(Todos!$H506)), 1)), MID(Todos!$H506, _xlfn.SEQUENCE(LEN(Todos!$H506)), 1), "")),
    IF(ISNUMBER(--RIGHT(_xlpm.txt,1)), _xlpm.txt, LEFT(_xlpm.txt, LEN(_xlpm.txt)-1))
)</f>
        <v>15765</v>
      </c>
      <c r="W506" s="9" t="str">
        <f>UPPER(LEFT(Todos!$B506,2))</f>
        <v>CA</v>
      </c>
      <c r="X506" s="10" t="str" cm="1">
        <f t="array" ref="X506">+IF(Todos!$C506 = "",MODE.MATCH(Todos!$C$2:$C$4029),Todos!$C506)</f>
        <v>M</v>
      </c>
    </row>
    <row r="507" spans="1:24" x14ac:dyDescent="0.35">
      <c r="A507" s="11">
        <v>181755</v>
      </c>
      <c r="B507" s="12" t="s">
        <v>41</v>
      </c>
      <c r="C507" s="12" t="s">
        <v>17</v>
      </c>
      <c r="D507" s="12">
        <v>1461</v>
      </c>
      <c r="E507" s="12">
        <v>313</v>
      </c>
      <c r="F507" s="12">
        <v>464</v>
      </c>
      <c r="G507" s="12">
        <v>20</v>
      </c>
      <c r="H507" s="12">
        <v>20659</v>
      </c>
      <c r="I507" s="12">
        <v>7</v>
      </c>
      <c r="J507" s="12">
        <v>31</v>
      </c>
      <c r="K507" s="12">
        <v>342</v>
      </c>
      <c r="L507" s="12">
        <v>411</v>
      </c>
      <c r="M507" s="12">
        <v>5</v>
      </c>
      <c r="N507" s="12">
        <f>VLOOKUP(Todos!$A507,vlookup_table[#All],2,FALSE)</f>
        <v>2</v>
      </c>
      <c r="O507" s="12" t="str">
        <f>VLOOKUP(Todos!$A507,vlookup_table[#All],3,FALSE)</f>
        <v>WA</v>
      </c>
      <c r="P507" s="12">
        <f>VLOOKUP(Todos!$A507,vlookup_table[#All],4,FALSE)</f>
        <v>0</v>
      </c>
      <c r="Q507" s="14" t="str">
        <f>VLOOKUP(Todos!$A507,vlookup_table[#All],5,FALSE)</f>
        <v>C1</v>
      </c>
      <c r="R507" s="14" t="str">
        <f>VLOOKUP(Todos!$A507,vlookup_table[#All],6,FALSE)</f>
        <v>F</v>
      </c>
      <c r="S507" s="14">
        <f>VLOOKUP(Todos!$A507,vlookup_table[#All],7,FALSE)</f>
        <v>5</v>
      </c>
      <c r="T507" s="14">
        <f>ROUND((9706-Todos!$P507)/100, 0)</f>
        <v>97</v>
      </c>
      <c r="U507" s="14" t="str" cm="1">
        <f t="array" ref="U507">_xlfn.IFS(
    ISNUMBER(SEARCH("C", Q507)), "Ciudad",
    ISNUMBER(SEARCH("T", Q507)), "Pueblo",
    ISNUMBER(SEARCH("R", Q507)), "Rural",
    ISNUMBER(SEARCH("S", Q507)), "Suburbano",
    ISNUMBER(SEARCH("U", Q507)), "Urbano"
)</f>
        <v>Ciudad</v>
      </c>
      <c r="V507" s="25" t="str" cm="1">
        <f t="array" ref="V507">_xlfn.LET(
    _xlpm.txt, _xlfn.TEXTJOIN("", TRUE, IF(ISNUMBER(--MID(Todos!$H507, _xlfn.SEQUENCE(LEN(Todos!$H507)), 1)), MID(Todos!$H507, _xlfn.SEQUENCE(LEN(Todos!$H507)), 1), "")),
    IF(ISNUMBER(--RIGHT(_xlpm.txt,1)), _xlpm.txt, LEFT(_xlpm.txt, LEN(_xlpm.txt)-1))
)</f>
        <v>20659</v>
      </c>
      <c r="W507" s="14" t="str">
        <f>UPPER(LEFT(Todos!$B507,2))</f>
        <v>WA</v>
      </c>
      <c r="X507" s="15" t="str" cm="1">
        <f t="array" ref="X507">+IF(Todos!$C507 = "",MODE.MATCH(Todos!$C$2:$C$4029),Todos!$C507)</f>
        <v>F</v>
      </c>
    </row>
    <row r="508" spans="1:24" x14ac:dyDescent="0.35">
      <c r="A508" s="6">
        <v>181412</v>
      </c>
      <c r="B508" s="7" t="s">
        <v>41</v>
      </c>
      <c r="C508" s="7" t="s">
        <v>52</v>
      </c>
      <c r="D508" s="7">
        <v>538</v>
      </c>
      <c r="E508" s="7">
        <v>227</v>
      </c>
      <c r="F508" s="7">
        <v>308</v>
      </c>
      <c r="G508" s="7">
        <v>1</v>
      </c>
      <c r="H508" s="7">
        <v>10590</v>
      </c>
      <c r="I508" s="7">
        <v>1</v>
      </c>
      <c r="J508" s="7">
        <v>61</v>
      </c>
      <c r="K508" s="7">
        <v>252</v>
      </c>
      <c r="L508" s="7">
        <v>278</v>
      </c>
      <c r="M508" s="7">
        <v>5</v>
      </c>
      <c r="N508" s="7">
        <f>VLOOKUP(Todos!$A508,vlookup_table[#All],2,FALSE)</f>
        <v>1</v>
      </c>
      <c r="O508" s="7" t="str">
        <f>VLOOKUP(Todos!$A508,vlookup_table[#All],3,FALSE)</f>
        <v>WA</v>
      </c>
      <c r="P508" s="7">
        <f>VLOOKUP(Todos!$A508,vlookup_table[#All],4,FALSE)</f>
        <v>3301</v>
      </c>
      <c r="Q508" s="9" t="str">
        <f>VLOOKUP(Todos!$A508,vlookup_table[#All],5,FALSE)</f>
        <v>R2</v>
      </c>
      <c r="R508" s="9" t="str">
        <f>VLOOKUP(Todos!$A508,vlookup_table[#All],6,FALSE)</f>
        <v>M</v>
      </c>
      <c r="S508" s="9">
        <f>VLOOKUP(Todos!$A508,vlookup_table[#All],7,FALSE)</f>
        <v>5</v>
      </c>
      <c r="T508" s="9">
        <f>ROUND((9706-Todos!$P508)/100, 0)</f>
        <v>64</v>
      </c>
      <c r="U508" s="9" t="str" cm="1">
        <f t="array" ref="U508">_xlfn.IFS(
    ISNUMBER(SEARCH("C", Q508)), "Ciudad",
    ISNUMBER(SEARCH("T", Q508)), "Pueblo",
    ISNUMBER(SEARCH("R", Q508)), "Rural",
    ISNUMBER(SEARCH("S", Q508)), "Suburbano",
    ISNUMBER(SEARCH("U", Q508)), "Urbano"
)</f>
        <v>Rural</v>
      </c>
      <c r="V508" s="24" t="str" cm="1">
        <f t="array" ref="V508">_xlfn.LET(
    _xlpm.txt, _xlfn.TEXTJOIN("", TRUE, IF(ISNUMBER(--MID(Todos!$H508, _xlfn.SEQUENCE(LEN(Todos!$H508)), 1)), MID(Todos!$H508, _xlfn.SEQUENCE(LEN(Todos!$H508)), 1), "")),
    IF(ISNUMBER(--RIGHT(_xlpm.txt,1)), _xlpm.txt, LEFT(_xlpm.txt, LEN(_xlpm.txt)-1))
)</f>
        <v>10590</v>
      </c>
      <c r="W508" s="9" t="str">
        <f>UPPER(LEFT(Todos!$B508,2))</f>
        <v>WA</v>
      </c>
      <c r="X508" s="10" t="str" cm="1">
        <f t="array" ref="X508">+IF(Todos!$C508 = "",MODE.MATCH(Todos!$C$2:$C$4029),Todos!$C508)</f>
        <v>male</v>
      </c>
    </row>
    <row r="509" spans="1:24" x14ac:dyDescent="0.35">
      <c r="A509" s="11">
        <v>185602</v>
      </c>
      <c r="B509" s="12" t="s">
        <v>36</v>
      </c>
      <c r="C509" s="12" t="s">
        <v>17</v>
      </c>
      <c r="D509" s="12">
        <v>400</v>
      </c>
      <c r="E509" s="12">
        <v>232</v>
      </c>
      <c r="F509" s="12">
        <v>315</v>
      </c>
      <c r="G509" s="12">
        <v>0</v>
      </c>
      <c r="H509" s="12">
        <v>10504</v>
      </c>
      <c r="I509" s="12">
        <v>1</v>
      </c>
      <c r="J509" s="12">
        <v>86</v>
      </c>
      <c r="K509" s="12">
        <v>279</v>
      </c>
      <c r="L509" s="12">
        <v>264</v>
      </c>
      <c r="M509" s="12">
        <v>9.5333333329999999</v>
      </c>
      <c r="N509" s="12">
        <f>VLOOKUP(Todos!$A509,vlookup_table[#All],2,FALSE)</f>
        <v>28</v>
      </c>
      <c r="O509" s="12" t="str">
        <f>VLOOKUP(Todos!$A509,vlookup_table[#All],3,FALSE)</f>
        <v>WI</v>
      </c>
      <c r="P509" s="12">
        <f>VLOOKUP(Todos!$A509,vlookup_table[#All],4,FALSE)</f>
        <v>0</v>
      </c>
      <c r="Q509" s="14" t="str">
        <f>VLOOKUP(Todos!$A509,vlookup_table[#All],5,FALSE)</f>
        <v>R2</v>
      </c>
      <c r="R509" s="14" t="str">
        <f>VLOOKUP(Todos!$A509,vlookup_table[#All],6,FALSE)</f>
        <v>F</v>
      </c>
      <c r="S509" s="14">
        <f>VLOOKUP(Todos!$A509,vlookup_table[#All],7,FALSE)</f>
        <v>10</v>
      </c>
      <c r="T509" s="14">
        <f>ROUND((9706-Todos!$P509)/100, 0)</f>
        <v>97</v>
      </c>
      <c r="U509" s="14" t="str" cm="1">
        <f t="array" ref="U509">_xlfn.IFS(
    ISNUMBER(SEARCH("C", Q509)), "Ciudad",
    ISNUMBER(SEARCH("T", Q509)), "Pueblo",
    ISNUMBER(SEARCH("R", Q509)), "Rural",
    ISNUMBER(SEARCH("S", Q509)), "Suburbano",
    ISNUMBER(SEARCH("U", Q509)), "Urbano"
)</f>
        <v>Rural</v>
      </c>
      <c r="V509" s="25" t="str" cm="1">
        <f t="array" ref="V509">_xlfn.LET(
    _xlpm.txt, _xlfn.TEXTJOIN("", TRUE, IF(ISNUMBER(--MID(Todos!$H509, _xlfn.SEQUENCE(LEN(Todos!$H509)), 1)), MID(Todos!$H509, _xlfn.SEQUENCE(LEN(Todos!$H509)), 1), "")),
    IF(ISNUMBER(--RIGHT(_xlpm.txt,1)), _xlpm.txt, LEFT(_xlpm.txt, LEN(_xlpm.txt)-1))
)</f>
        <v>10504</v>
      </c>
      <c r="W509" s="14" t="str">
        <f>UPPER(LEFT(Todos!$B509,2))</f>
        <v>WI</v>
      </c>
      <c r="X509" s="15" t="str" cm="1">
        <f t="array" ref="X509">+IF(Todos!$C509 = "",MODE.MATCH(Todos!$C$2:$C$4029),Todos!$C509)</f>
        <v>F</v>
      </c>
    </row>
    <row r="510" spans="1:24" x14ac:dyDescent="0.35">
      <c r="A510" s="6">
        <v>23603</v>
      </c>
      <c r="B510" s="7" t="s">
        <v>47</v>
      </c>
      <c r="C510" s="7" t="s">
        <v>14</v>
      </c>
      <c r="D510" s="7">
        <v>824</v>
      </c>
      <c r="E510" s="7">
        <v>348</v>
      </c>
      <c r="F510" s="7">
        <v>400</v>
      </c>
      <c r="G510" s="7">
        <v>0</v>
      </c>
      <c r="H510" s="7">
        <v>14663</v>
      </c>
      <c r="I510" s="7">
        <v>2</v>
      </c>
      <c r="J510" s="7">
        <v>40</v>
      </c>
      <c r="K510" s="7">
        <v>371</v>
      </c>
      <c r="L510" s="7">
        <v>365</v>
      </c>
      <c r="M510" s="7">
        <v>12.5</v>
      </c>
      <c r="N510" s="7">
        <f>VLOOKUP(Todos!$A510,vlookup_table[#All],2,FALSE)</f>
        <v>1</v>
      </c>
      <c r="O510" s="7" t="str">
        <f>VLOOKUP(Todos!$A510,vlookup_table[#All],3,FALSE)</f>
        <v>SC</v>
      </c>
      <c r="P510" s="7">
        <f>VLOOKUP(Todos!$A510,vlookup_table[#All],4,FALSE)</f>
        <v>5801</v>
      </c>
      <c r="Q510" s="9" t="str">
        <f>VLOOKUP(Todos!$A510,vlookup_table[#All],5,FALSE)</f>
        <v>S2</v>
      </c>
      <c r="R510" s="9" t="str">
        <f>VLOOKUP(Todos!$A510,vlookup_table[#All],6,FALSE)</f>
        <v>M</v>
      </c>
      <c r="S510" s="9">
        <f>VLOOKUP(Todos!$A510,vlookup_table[#All],7,FALSE)</f>
        <v>25</v>
      </c>
      <c r="T510" s="9">
        <f>ROUND((9706-Todos!$P510)/100, 0)</f>
        <v>39</v>
      </c>
      <c r="U510" s="9" t="str" cm="1">
        <f t="array" ref="U510">_xlfn.IFS(
    ISNUMBER(SEARCH("C", Q510)), "Ciudad",
    ISNUMBER(SEARCH("T", Q510)), "Pueblo",
    ISNUMBER(SEARCH("R", Q510)), "Rural",
    ISNUMBER(SEARCH("S", Q510)), "Suburbano",
    ISNUMBER(SEARCH("U", Q510)), "Urbano"
)</f>
        <v>Suburbano</v>
      </c>
      <c r="V510" s="24" t="str" cm="1">
        <f t="array" ref="V510">_xlfn.LET(
    _xlpm.txt, _xlfn.TEXTJOIN("", TRUE, IF(ISNUMBER(--MID(Todos!$H510, _xlfn.SEQUENCE(LEN(Todos!$H510)), 1)), MID(Todos!$H510, _xlfn.SEQUENCE(LEN(Todos!$H510)), 1), "")),
    IF(ISNUMBER(--RIGHT(_xlpm.txt,1)), _xlpm.txt, LEFT(_xlpm.txt, LEN(_xlpm.txt)-1))
)</f>
        <v>14663</v>
      </c>
      <c r="W510" s="9" t="str">
        <f>UPPER(LEFT(Todos!$B510,2))</f>
        <v>SC</v>
      </c>
      <c r="X510" s="10" t="str" cm="1">
        <f t="array" ref="X510">+IF(Todos!$C510 = "",MODE.MATCH(Todos!$C$2:$C$4029),Todos!$C510)</f>
        <v>M</v>
      </c>
    </row>
    <row r="511" spans="1:24" x14ac:dyDescent="0.35">
      <c r="A511" s="11">
        <v>112943</v>
      </c>
      <c r="B511" s="12" t="s">
        <v>32</v>
      </c>
      <c r="C511" s="12" t="s">
        <v>17</v>
      </c>
      <c r="D511" s="12">
        <v>855</v>
      </c>
      <c r="E511" s="12">
        <v>345</v>
      </c>
      <c r="F511" s="12">
        <v>560</v>
      </c>
      <c r="G511" s="12">
        <v>10</v>
      </c>
      <c r="H511" s="12">
        <v>17869</v>
      </c>
      <c r="I511" s="12">
        <v>2</v>
      </c>
      <c r="J511" s="12">
        <v>64</v>
      </c>
      <c r="K511" s="12">
        <v>384</v>
      </c>
      <c r="L511" s="12">
        <v>508</v>
      </c>
      <c r="M511" s="12">
        <v>8.7291666669999994</v>
      </c>
      <c r="N511" s="12">
        <f>VLOOKUP(Todos!$A511,vlookup_table[#All],2,FALSE)</f>
        <v>2</v>
      </c>
      <c r="O511" s="12" t="str">
        <f>VLOOKUP(Todos!$A511,vlookup_table[#All],3,FALSE)</f>
        <v>OK</v>
      </c>
      <c r="P511" s="12">
        <f>VLOOKUP(Todos!$A511,vlookup_table[#All],4,FALSE)</f>
        <v>3601</v>
      </c>
      <c r="Q511" s="14" t="str">
        <f>VLOOKUP(Todos!$A511,vlookup_table[#All],5,FALSE)</f>
        <v>T1</v>
      </c>
      <c r="R511" s="14" t="str">
        <f>VLOOKUP(Todos!$A511,vlookup_table[#All],6,FALSE)</f>
        <v>F</v>
      </c>
      <c r="S511" s="14">
        <f>VLOOKUP(Todos!$A511,vlookup_table[#All],7,FALSE)</f>
        <v>12</v>
      </c>
      <c r="T511" s="14">
        <f>ROUND((9706-Todos!$P511)/100, 0)</f>
        <v>61</v>
      </c>
      <c r="U511" s="14" t="str" cm="1">
        <f t="array" ref="U511">_xlfn.IFS(
    ISNUMBER(SEARCH("C", Q511)), "Ciudad",
    ISNUMBER(SEARCH("T", Q511)), "Pueblo",
    ISNUMBER(SEARCH("R", Q511)), "Rural",
    ISNUMBER(SEARCH("S", Q511)), "Suburbano",
    ISNUMBER(SEARCH("U", Q511)), "Urbano"
)</f>
        <v>Pueblo</v>
      </c>
      <c r="V511" s="25" t="str" cm="1">
        <f t="array" ref="V511">_xlfn.LET(
    _xlpm.txt, _xlfn.TEXTJOIN("", TRUE, IF(ISNUMBER(--MID(Todos!$H511, _xlfn.SEQUENCE(LEN(Todos!$H511)), 1)), MID(Todos!$H511, _xlfn.SEQUENCE(LEN(Todos!$H511)), 1), "")),
    IF(ISNUMBER(--RIGHT(_xlpm.txt,1)), _xlpm.txt, LEFT(_xlpm.txt, LEN(_xlpm.txt)-1))
)</f>
        <v>17869</v>
      </c>
      <c r="W511" s="14" t="str">
        <f>UPPER(LEFT(Todos!$B511,2))</f>
        <v>OK</v>
      </c>
      <c r="X511" s="15" t="str" cm="1">
        <f t="array" ref="X511">+IF(Todos!$C511 = "",MODE.MATCH(Todos!$C$2:$C$4029),Todos!$C511)</f>
        <v>F</v>
      </c>
    </row>
    <row r="512" spans="1:24" x14ac:dyDescent="0.35">
      <c r="A512" s="6">
        <v>44853</v>
      </c>
      <c r="B512" s="7" t="s">
        <v>13</v>
      </c>
      <c r="C512" s="7" t="s">
        <v>14</v>
      </c>
      <c r="D512" s="7">
        <v>578</v>
      </c>
      <c r="E512" s="7">
        <v>246</v>
      </c>
      <c r="F512" s="7">
        <v>323</v>
      </c>
      <c r="G512" s="7">
        <v>0</v>
      </c>
      <c r="H512" s="7">
        <v>14121</v>
      </c>
      <c r="I512" s="7">
        <v>3</v>
      </c>
      <c r="J512" s="7">
        <v>13</v>
      </c>
      <c r="K512" s="7">
        <v>323</v>
      </c>
      <c r="L512" s="7">
        <v>275</v>
      </c>
      <c r="M512" s="7">
        <v>10.64285714</v>
      </c>
      <c r="N512" s="7">
        <f>VLOOKUP(Todos!$A512,vlookup_table[#All],2,FALSE)</f>
        <v>1</v>
      </c>
      <c r="O512" s="7" t="str">
        <f>VLOOKUP(Todos!$A512,vlookup_table[#All],3,FALSE)</f>
        <v>FL</v>
      </c>
      <c r="P512" s="7">
        <f>VLOOKUP(Todos!$A512,vlookup_table[#All],4,FALSE)</f>
        <v>2912</v>
      </c>
      <c r="Q512" s="9" t="str">
        <f>VLOOKUP(Todos!$A512,vlookup_table[#All],5,FALSE)</f>
        <v>C3</v>
      </c>
      <c r="R512" s="9" t="str">
        <f>VLOOKUP(Todos!$A512,vlookup_table[#All],6,FALSE)</f>
        <v>M</v>
      </c>
      <c r="S512" s="9">
        <f>VLOOKUP(Todos!$A512,vlookup_table[#All],7,FALSE)</f>
        <v>12</v>
      </c>
      <c r="T512" s="9">
        <f>ROUND((9706-Todos!$P512)/100, 0)</f>
        <v>68</v>
      </c>
      <c r="U512" s="9" t="str" cm="1">
        <f t="array" ref="U512">_xlfn.IFS(
    ISNUMBER(SEARCH("C", Q512)), "Ciudad",
    ISNUMBER(SEARCH("T", Q512)), "Pueblo",
    ISNUMBER(SEARCH("R", Q512)), "Rural",
    ISNUMBER(SEARCH("S", Q512)), "Suburbano",
    ISNUMBER(SEARCH("U", Q512)), "Urbano"
)</f>
        <v>Ciudad</v>
      </c>
      <c r="V512" s="24" t="str" cm="1">
        <f t="array" ref="V512">_xlfn.LET(
    _xlpm.txt, _xlfn.TEXTJOIN("", TRUE, IF(ISNUMBER(--MID(Todos!$H512, _xlfn.SEQUENCE(LEN(Todos!$H512)), 1)), MID(Todos!$H512, _xlfn.SEQUENCE(LEN(Todos!$H512)), 1), "")),
    IF(ISNUMBER(--RIGHT(_xlpm.txt,1)), _xlpm.txt, LEFT(_xlpm.txt, LEN(_xlpm.txt)-1))
)</f>
        <v>14121</v>
      </c>
      <c r="W512" s="9" t="str">
        <f>UPPER(LEFT(Todos!$B512,2))</f>
        <v>FL</v>
      </c>
      <c r="X512" s="10" t="str" cm="1">
        <f t="array" ref="X512">+IF(Todos!$C512 = "",MODE.MATCH(Todos!$C$2:$C$4029),Todos!$C512)</f>
        <v>M</v>
      </c>
    </row>
    <row r="513" spans="1:24" x14ac:dyDescent="0.35">
      <c r="A513" s="11">
        <v>83094</v>
      </c>
      <c r="B513" s="12" t="s">
        <v>57</v>
      </c>
      <c r="C513" s="12" t="s">
        <v>17</v>
      </c>
      <c r="D513" s="12">
        <v>699</v>
      </c>
      <c r="E513" s="12">
        <v>246</v>
      </c>
      <c r="F513" s="12">
        <v>319</v>
      </c>
      <c r="G513" s="12">
        <v>0</v>
      </c>
      <c r="H513" s="12">
        <v>11020</v>
      </c>
      <c r="I513" s="12">
        <v>1</v>
      </c>
      <c r="J513" s="12">
        <v>81</v>
      </c>
      <c r="K513" s="12">
        <v>254</v>
      </c>
      <c r="L513" s="12">
        <v>304</v>
      </c>
      <c r="M513" s="12">
        <v>13.6</v>
      </c>
      <c r="N513" s="12">
        <f>VLOOKUP(Todos!$A513,vlookup_table[#All],2,FALSE)</f>
        <v>0</v>
      </c>
      <c r="O513" s="12" t="str">
        <f>VLOOKUP(Todos!$A513,vlookup_table[#All],3,FALSE)</f>
        <v>MN</v>
      </c>
      <c r="P513" s="12">
        <f>VLOOKUP(Todos!$A513,vlookup_table[#All],4,FALSE)</f>
        <v>1211</v>
      </c>
      <c r="Q513" s="14" t="str">
        <f>VLOOKUP(Todos!$A513,vlookup_table[#All],5,FALSE)</f>
        <v>T2</v>
      </c>
      <c r="R513" s="14" t="str">
        <f>VLOOKUP(Todos!$A513,vlookup_table[#All],6,FALSE)</f>
        <v>F</v>
      </c>
      <c r="S513" s="14">
        <f>VLOOKUP(Todos!$A513,vlookup_table[#All],7,FALSE)</f>
        <v>20</v>
      </c>
      <c r="T513" s="14">
        <f>ROUND((9706-Todos!$P513)/100, 0)</f>
        <v>85</v>
      </c>
      <c r="U513" s="14" t="str" cm="1">
        <f t="array" ref="U513">_xlfn.IFS(
    ISNUMBER(SEARCH("C", Q513)), "Ciudad",
    ISNUMBER(SEARCH("T", Q513)), "Pueblo",
    ISNUMBER(SEARCH("R", Q513)), "Rural",
    ISNUMBER(SEARCH("S", Q513)), "Suburbano",
    ISNUMBER(SEARCH("U", Q513)), "Urbano"
)</f>
        <v>Pueblo</v>
      </c>
      <c r="V513" s="25" t="str" cm="1">
        <f t="array" ref="V513">_xlfn.LET(
    _xlpm.txt, _xlfn.TEXTJOIN("", TRUE, IF(ISNUMBER(--MID(Todos!$H513, _xlfn.SEQUENCE(LEN(Todos!$H513)), 1)), MID(Todos!$H513, _xlfn.SEQUENCE(LEN(Todos!$H513)), 1), "")),
    IF(ISNUMBER(--RIGHT(_xlpm.txt,1)), _xlpm.txt, LEFT(_xlpm.txt, LEN(_xlpm.txt)-1))
)</f>
        <v>11020</v>
      </c>
      <c r="W513" s="14" t="str">
        <f>UPPER(LEFT(Todos!$B513,2))</f>
        <v>MN</v>
      </c>
      <c r="X513" s="15" t="str" cm="1">
        <f t="array" ref="X513">+IF(Todos!$C513 = "",MODE.MATCH(Todos!$C$2:$C$4029),Todos!$C513)</f>
        <v>F</v>
      </c>
    </row>
    <row r="514" spans="1:24" x14ac:dyDescent="0.35">
      <c r="A514" s="6">
        <v>148166</v>
      </c>
      <c r="B514" s="7" t="s">
        <v>62</v>
      </c>
      <c r="C514" s="7" t="s">
        <v>17</v>
      </c>
      <c r="D514" s="7">
        <v>5372</v>
      </c>
      <c r="E514" s="7">
        <v>673</v>
      </c>
      <c r="F514" s="7">
        <v>892</v>
      </c>
      <c r="G514" s="7">
        <v>97</v>
      </c>
      <c r="H514" s="7">
        <v>44570</v>
      </c>
      <c r="I514" s="7">
        <v>16</v>
      </c>
      <c r="J514" s="7">
        <v>42</v>
      </c>
      <c r="K514" s="7">
        <v>845</v>
      </c>
      <c r="L514" s="7">
        <v>801</v>
      </c>
      <c r="M514" s="7">
        <v>18.75</v>
      </c>
      <c r="N514" s="7">
        <f>VLOOKUP(Todos!$A514,vlookup_table[#All],2,FALSE)</f>
        <v>0</v>
      </c>
      <c r="O514" s="7" t="str">
        <f>VLOOKUP(Todos!$A514,vlookup_table[#All],3,FALSE)</f>
        <v>CA</v>
      </c>
      <c r="P514" s="7">
        <f>VLOOKUP(Todos!$A514,vlookup_table[#All],4,FALSE)</f>
        <v>0</v>
      </c>
      <c r="Q514" s="9" t="str">
        <f>VLOOKUP(Todos!$A514,vlookup_table[#All],5,FALSE)</f>
        <v>S1</v>
      </c>
      <c r="R514" s="9" t="str">
        <f>VLOOKUP(Todos!$A514,vlookup_table[#All],6,FALSE)</f>
        <v>F</v>
      </c>
      <c r="S514" s="9">
        <f>VLOOKUP(Todos!$A514,vlookup_table[#All],7,FALSE)</f>
        <v>20</v>
      </c>
      <c r="T514" s="9">
        <f>ROUND((9706-Todos!$P514)/100, 0)</f>
        <v>97</v>
      </c>
      <c r="U514" s="9" t="str" cm="1">
        <f t="array" ref="U514">_xlfn.IFS(
    ISNUMBER(SEARCH("C", Q514)), "Ciudad",
    ISNUMBER(SEARCH("T", Q514)), "Pueblo",
    ISNUMBER(SEARCH("R", Q514)), "Rural",
    ISNUMBER(SEARCH("S", Q514)), "Suburbano",
    ISNUMBER(SEARCH("U", Q514)), "Urbano"
)</f>
        <v>Suburbano</v>
      </c>
      <c r="V514" s="24" t="str" cm="1">
        <f t="array" ref="V514">_xlfn.LET(
    _xlpm.txt, _xlfn.TEXTJOIN("", TRUE, IF(ISNUMBER(--MID(Todos!$H514, _xlfn.SEQUENCE(LEN(Todos!$H514)), 1)), MID(Todos!$H514, _xlfn.SEQUENCE(LEN(Todos!$H514)), 1), "")),
    IF(ISNUMBER(--RIGHT(_xlpm.txt,1)), _xlpm.txt, LEFT(_xlpm.txt, LEN(_xlpm.txt)-1))
)</f>
        <v>44570</v>
      </c>
      <c r="W514" s="9" t="str">
        <f>UPPER(LEFT(Todos!$B514,2))</f>
        <v>CA</v>
      </c>
      <c r="X514" s="10" t="str" cm="1">
        <f t="array" ref="X514">+IF(Todos!$C514 = "",MODE.MATCH(Todos!$C$2:$C$4029),Todos!$C514)</f>
        <v>F</v>
      </c>
    </row>
    <row r="515" spans="1:24" x14ac:dyDescent="0.35">
      <c r="A515" s="11">
        <v>101113</v>
      </c>
      <c r="B515" s="12" t="s">
        <v>37</v>
      </c>
      <c r="C515" s="12" t="s">
        <v>17</v>
      </c>
      <c r="D515" s="12">
        <v>839</v>
      </c>
      <c r="E515" s="12">
        <v>456</v>
      </c>
      <c r="F515" s="12">
        <v>485</v>
      </c>
      <c r="G515" s="12">
        <v>2</v>
      </c>
      <c r="H515" s="12">
        <v>14713</v>
      </c>
      <c r="I515" s="12">
        <v>1</v>
      </c>
      <c r="J515" s="12">
        <v>65</v>
      </c>
      <c r="K515" s="12">
        <v>465</v>
      </c>
      <c r="L515" s="12">
        <v>475</v>
      </c>
      <c r="M515" s="12">
        <v>9.625</v>
      </c>
      <c r="N515" s="12">
        <f>VLOOKUP(Todos!$A515,vlookup_table[#All],2,FALSE)</f>
        <v>0</v>
      </c>
      <c r="O515" s="12" t="str">
        <f>VLOOKUP(Todos!$A515,vlookup_table[#All],3,FALSE)</f>
        <v>MO</v>
      </c>
      <c r="P515" s="12">
        <f>VLOOKUP(Todos!$A515,vlookup_table[#All],4,FALSE)</f>
        <v>5801</v>
      </c>
      <c r="Q515" s="14" t="str">
        <f>VLOOKUP(Todos!$A515,vlookup_table[#All],5,FALSE)</f>
        <v>C2</v>
      </c>
      <c r="R515" s="14" t="str">
        <f>VLOOKUP(Todos!$A515,vlookup_table[#All],6,FALSE)</f>
        <v>F</v>
      </c>
      <c r="S515" s="14">
        <f>VLOOKUP(Todos!$A515,vlookup_table[#All],7,FALSE)</f>
        <v>10</v>
      </c>
      <c r="T515" s="14">
        <f>ROUND((9706-Todos!$P515)/100, 0)</f>
        <v>39</v>
      </c>
      <c r="U515" s="14" t="str" cm="1">
        <f t="array" ref="U515">_xlfn.IFS(
    ISNUMBER(SEARCH("C", Q515)), "Ciudad",
    ISNUMBER(SEARCH("T", Q515)), "Pueblo",
    ISNUMBER(SEARCH("R", Q515)), "Rural",
    ISNUMBER(SEARCH("S", Q515)), "Suburbano",
    ISNUMBER(SEARCH("U", Q515)), "Urbano"
)</f>
        <v>Ciudad</v>
      </c>
      <c r="V515" s="25" t="str" cm="1">
        <f t="array" ref="V515">_xlfn.LET(
    _xlpm.txt, _xlfn.TEXTJOIN("", TRUE, IF(ISNUMBER(--MID(Todos!$H515, _xlfn.SEQUENCE(LEN(Todos!$H515)), 1)), MID(Todos!$H515, _xlfn.SEQUENCE(LEN(Todos!$H515)), 1), "")),
    IF(ISNUMBER(--RIGHT(_xlpm.txt,1)), _xlpm.txt, LEFT(_xlpm.txt, LEN(_xlpm.txt)-1))
)</f>
        <v>14713</v>
      </c>
      <c r="W515" s="14" t="str">
        <f>UPPER(LEFT(Todos!$B515,2))</f>
        <v>MO</v>
      </c>
      <c r="X515" s="15" t="str" cm="1">
        <f t="array" ref="X515">+IF(Todos!$C515 = "",MODE.MATCH(Todos!$C$2:$C$4029),Todos!$C515)</f>
        <v>F</v>
      </c>
    </row>
    <row r="516" spans="1:24" x14ac:dyDescent="0.35">
      <c r="A516" s="6">
        <v>101889</v>
      </c>
      <c r="B516" s="7" t="s">
        <v>37</v>
      </c>
      <c r="C516" s="7" t="s">
        <v>17</v>
      </c>
      <c r="D516" s="7">
        <v>662</v>
      </c>
      <c r="E516" s="7">
        <v>424</v>
      </c>
      <c r="F516" s="7">
        <v>456</v>
      </c>
      <c r="G516" s="7">
        <v>0</v>
      </c>
      <c r="H516" s="7">
        <v>13377</v>
      </c>
      <c r="I516" s="7">
        <v>0</v>
      </c>
      <c r="J516" s="7">
        <v>79</v>
      </c>
      <c r="K516" s="7">
        <v>436</v>
      </c>
      <c r="L516" s="7">
        <v>444</v>
      </c>
      <c r="M516" s="7">
        <v>13.5</v>
      </c>
      <c r="N516" s="7">
        <f>VLOOKUP(Todos!$A516,vlookup_table[#All],2,FALSE)</f>
        <v>0</v>
      </c>
      <c r="O516" s="7" t="str">
        <f>VLOOKUP(Todos!$A516,vlookup_table[#All],3,FALSE)</f>
        <v>MO</v>
      </c>
      <c r="P516" s="7">
        <f>VLOOKUP(Todos!$A516,vlookup_table[#All],4,FALSE)</f>
        <v>5111</v>
      </c>
      <c r="Q516" s="9" t="str">
        <f>VLOOKUP(Todos!$A516,vlookup_table[#All],5,FALSE)</f>
        <v>S2</v>
      </c>
      <c r="R516" s="9" t="str">
        <f>VLOOKUP(Todos!$A516,vlookup_table[#All],6,FALSE)</f>
        <v>F</v>
      </c>
      <c r="S516" s="9">
        <f>VLOOKUP(Todos!$A516,vlookup_table[#All],7,FALSE)</f>
        <v>16</v>
      </c>
      <c r="T516" s="9">
        <f>ROUND((9706-Todos!$P516)/100, 0)</f>
        <v>46</v>
      </c>
      <c r="U516" s="9" t="str" cm="1">
        <f t="array" ref="U516">_xlfn.IFS(
    ISNUMBER(SEARCH("C", Q516)), "Ciudad",
    ISNUMBER(SEARCH("T", Q516)), "Pueblo",
    ISNUMBER(SEARCH("R", Q516)), "Rural",
    ISNUMBER(SEARCH("S", Q516)), "Suburbano",
    ISNUMBER(SEARCH("U", Q516)), "Urbano"
)</f>
        <v>Suburbano</v>
      </c>
      <c r="V516" s="24" t="str" cm="1">
        <f t="array" ref="V516">_xlfn.LET(
    _xlpm.txt, _xlfn.TEXTJOIN("", TRUE, IF(ISNUMBER(--MID(Todos!$H516, _xlfn.SEQUENCE(LEN(Todos!$H516)), 1)), MID(Todos!$H516, _xlfn.SEQUENCE(LEN(Todos!$H516)), 1), "")),
    IF(ISNUMBER(--RIGHT(_xlpm.txt,1)), _xlpm.txt, LEFT(_xlpm.txt, LEN(_xlpm.txt)-1))
)</f>
        <v>13377</v>
      </c>
      <c r="W516" s="9" t="str">
        <f>UPPER(LEFT(Todos!$B516,2))</f>
        <v>MO</v>
      </c>
      <c r="X516" s="10" t="str" cm="1">
        <f t="array" ref="X516">+IF(Todos!$C516 = "",MODE.MATCH(Todos!$C$2:$C$4029),Todos!$C516)</f>
        <v>F</v>
      </c>
    </row>
    <row r="517" spans="1:24" x14ac:dyDescent="0.35">
      <c r="A517" s="11">
        <v>58808</v>
      </c>
      <c r="B517" s="12" t="s">
        <v>58</v>
      </c>
      <c r="C517" s="12" t="s">
        <v>17</v>
      </c>
      <c r="D517" s="12">
        <v>575</v>
      </c>
      <c r="E517" s="12">
        <v>228</v>
      </c>
      <c r="F517" s="12">
        <v>327</v>
      </c>
      <c r="G517" s="12">
        <v>1</v>
      </c>
      <c r="H517" s="12">
        <v>12600</v>
      </c>
      <c r="I517" s="12">
        <v>0</v>
      </c>
      <c r="J517" s="12">
        <v>72</v>
      </c>
      <c r="K517" s="12">
        <v>299</v>
      </c>
      <c r="L517" s="12">
        <v>261</v>
      </c>
      <c r="M517" s="12">
        <v>10.5</v>
      </c>
      <c r="N517" s="12">
        <f>VLOOKUP(Todos!$A517,vlookup_table[#All],2,FALSE)</f>
        <v>0</v>
      </c>
      <c r="O517" s="12" t="str">
        <f>VLOOKUP(Todos!$A517,vlookup_table[#All],3,FALSE)</f>
        <v>KY</v>
      </c>
      <c r="P517" s="12">
        <f>VLOOKUP(Todos!$A517,vlookup_table[#All],4,FALSE)</f>
        <v>1401</v>
      </c>
      <c r="Q517" s="14" t="str">
        <f>VLOOKUP(Todos!$A517,vlookup_table[#All],5,FALSE)</f>
        <v>T2</v>
      </c>
      <c r="R517" s="14" t="str">
        <f>VLOOKUP(Todos!$A517,vlookup_table[#All],6,FALSE)</f>
        <v>F</v>
      </c>
      <c r="S517" s="14">
        <f>VLOOKUP(Todos!$A517,vlookup_table[#All],7,FALSE)</f>
        <v>10</v>
      </c>
      <c r="T517" s="14">
        <f>ROUND((9706-Todos!$P517)/100, 0)</f>
        <v>83</v>
      </c>
      <c r="U517" s="14" t="str" cm="1">
        <f t="array" ref="U517">_xlfn.IFS(
    ISNUMBER(SEARCH("C", Q517)), "Ciudad",
    ISNUMBER(SEARCH("T", Q517)), "Pueblo",
    ISNUMBER(SEARCH("R", Q517)), "Rural",
    ISNUMBER(SEARCH("S", Q517)), "Suburbano",
    ISNUMBER(SEARCH("U", Q517)), "Urbano"
)</f>
        <v>Pueblo</v>
      </c>
      <c r="V517" s="25" t="str" cm="1">
        <f t="array" ref="V517">_xlfn.LET(
    _xlpm.txt, _xlfn.TEXTJOIN("", TRUE, IF(ISNUMBER(--MID(Todos!$H517, _xlfn.SEQUENCE(LEN(Todos!$H517)), 1)), MID(Todos!$H517, _xlfn.SEQUENCE(LEN(Todos!$H517)), 1), "")),
    IF(ISNUMBER(--RIGHT(_xlpm.txt,1)), _xlpm.txt, LEFT(_xlpm.txt, LEN(_xlpm.txt)-1))
)</f>
        <v>12600</v>
      </c>
      <c r="W517" s="14" t="str">
        <f>UPPER(LEFT(Todos!$B517,2))</f>
        <v>KY</v>
      </c>
      <c r="X517" s="15" t="str" cm="1">
        <f t="array" ref="X517">+IF(Todos!$C517 = "",MODE.MATCH(Todos!$C$2:$C$4029),Todos!$C517)</f>
        <v>F</v>
      </c>
    </row>
    <row r="518" spans="1:24" x14ac:dyDescent="0.35">
      <c r="A518" s="6">
        <v>85498</v>
      </c>
      <c r="B518" s="7" t="s">
        <v>57</v>
      </c>
      <c r="C518" s="7" t="s">
        <v>17</v>
      </c>
      <c r="D518" s="7">
        <v>281</v>
      </c>
      <c r="E518" s="7">
        <v>176</v>
      </c>
      <c r="F518" s="7">
        <v>235</v>
      </c>
      <c r="G518" s="7">
        <v>0</v>
      </c>
      <c r="H518" s="7">
        <v>7683</v>
      </c>
      <c r="I518" s="7">
        <v>0</v>
      </c>
      <c r="J518" s="7">
        <v>86</v>
      </c>
      <c r="K518" s="7">
        <v>207</v>
      </c>
      <c r="L518" s="7">
        <v>208</v>
      </c>
      <c r="M518" s="7">
        <v>5.9090909089999997</v>
      </c>
      <c r="N518" s="7">
        <f>VLOOKUP(Todos!$A518,vlookup_table[#All],2,FALSE)</f>
        <v>0</v>
      </c>
      <c r="O518" s="7" t="str">
        <f>VLOOKUP(Todos!$A518,vlookup_table[#All],3,FALSE)</f>
        <v>MN</v>
      </c>
      <c r="P518" s="7">
        <f>VLOOKUP(Todos!$A518,vlookup_table[#All],4,FALSE)</f>
        <v>0</v>
      </c>
      <c r="Q518" s="9" t="str">
        <f>VLOOKUP(Todos!$A518,vlookup_table[#All],5,FALSE)</f>
        <v>R3</v>
      </c>
      <c r="R518" s="9" t="str">
        <f>VLOOKUP(Todos!$A518,vlookup_table[#All],6,FALSE)</f>
        <v>F</v>
      </c>
      <c r="S518" s="9">
        <f>VLOOKUP(Todos!$A518,vlookup_table[#All],7,FALSE)</f>
        <v>10</v>
      </c>
      <c r="T518" s="9">
        <f>ROUND((9706-Todos!$P518)/100, 0)</f>
        <v>97</v>
      </c>
      <c r="U518" s="9" t="str" cm="1">
        <f t="array" ref="U518">_xlfn.IFS(
    ISNUMBER(SEARCH("C", Q518)), "Ciudad",
    ISNUMBER(SEARCH("T", Q518)), "Pueblo",
    ISNUMBER(SEARCH("R", Q518)), "Rural",
    ISNUMBER(SEARCH("S", Q518)), "Suburbano",
    ISNUMBER(SEARCH("U", Q518)), "Urbano"
)</f>
        <v>Rural</v>
      </c>
      <c r="V518" s="24" t="str" cm="1">
        <f t="array" ref="V518">_xlfn.LET(
    _xlpm.txt, _xlfn.TEXTJOIN("", TRUE, IF(ISNUMBER(--MID(Todos!$H518, _xlfn.SEQUENCE(LEN(Todos!$H518)), 1)), MID(Todos!$H518, _xlfn.SEQUENCE(LEN(Todos!$H518)), 1), "")),
    IF(ISNUMBER(--RIGHT(_xlpm.txt,1)), _xlpm.txt, LEFT(_xlpm.txt, LEN(_xlpm.txt)-1))
)</f>
        <v>7683</v>
      </c>
      <c r="W518" s="9" t="str">
        <f>UPPER(LEFT(Todos!$B518,2))</f>
        <v>MN</v>
      </c>
      <c r="X518" s="10" t="str" cm="1">
        <f t="array" ref="X518">+IF(Todos!$C518 = "",MODE.MATCH(Todos!$C$2:$C$4029),Todos!$C518)</f>
        <v>F</v>
      </c>
    </row>
    <row r="519" spans="1:24" x14ac:dyDescent="0.35">
      <c r="A519" s="11">
        <v>153864</v>
      </c>
      <c r="B519" s="12" t="s">
        <v>62</v>
      </c>
      <c r="C519" s="12" t="s">
        <v>17</v>
      </c>
      <c r="D519" s="12">
        <v>3370</v>
      </c>
      <c r="E519" s="12">
        <v>763</v>
      </c>
      <c r="F519" s="12">
        <v>871</v>
      </c>
      <c r="G519" s="12">
        <v>88</v>
      </c>
      <c r="H519" s="12">
        <v>32072</v>
      </c>
      <c r="I519" s="12">
        <v>16</v>
      </c>
      <c r="J519" s="12">
        <v>33</v>
      </c>
      <c r="K519" s="12">
        <v>824</v>
      </c>
      <c r="L519" s="12">
        <v>824</v>
      </c>
      <c r="M519" s="12">
        <v>9.8888888890000004</v>
      </c>
      <c r="N519" s="12">
        <f>VLOOKUP(Todos!$A519,vlookup_table[#All],2,FALSE)</f>
        <v>0</v>
      </c>
      <c r="O519" s="12" t="str">
        <f>VLOOKUP(Todos!$A519,vlookup_table[#All],3,FALSE)</f>
        <v>CA</v>
      </c>
      <c r="P519" s="12">
        <f>VLOOKUP(Todos!$A519,vlookup_table[#All],4,FALSE)</f>
        <v>5201</v>
      </c>
      <c r="Q519" s="14" t="str">
        <f>VLOOKUP(Todos!$A519,vlookup_table[#All],5,FALSE)</f>
        <v>S1</v>
      </c>
      <c r="R519" s="14" t="str">
        <f>VLOOKUP(Todos!$A519,vlookup_table[#All],6,FALSE)</f>
        <v>F</v>
      </c>
      <c r="S519" s="14">
        <f>VLOOKUP(Todos!$A519,vlookup_table[#All],7,FALSE)</f>
        <v>20</v>
      </c>
      <c r="T519" s="14">
        <f>ROUND((9706-Todos!$P519)/100, 0)</f>
        <v>45</v>
      </c>
      <c r="U519" s="14" t="str" cm="1">
        <f t="array" ref="U519">_xlfn.IFS(
    ISNUMBER(SEARCH("C", Q519)), "Ciudad",
    ISNUMBER(SEARCH("T", Q519)), "Pueblo",
    ISNUMBER(SEARCH("R", Q519)), "Rural",
    ISNUMBER(SEARCH("S", Q519)), "Suburbano",
    ISNUMBER(SEARCH("U", Q519)), "Urbano"
)</f>
        <v>Suburbano</v>
      </c>
      <c r="V519" s="25" t="str" cm="1">
        <f t="array" ref="V519">_xlfn.LET(
    _xlpm.txt, _xlfn.TEXTJOIN("", TRUE, IF(ISNUMBER(--MID(Todos!$H519, _xlfn.SEQUENCE(LEN(Todos!$H519)), 1)), MID(Todos!$H519, _xlfn.SEQUENCE(LEN(Todos!$H519)), 1), "")),
    IF(ISNUMBER(--RIGHT(_xlpm.txt,1)), _xlpm.txt, LEFT(_xlpm.txt, LEN(_xlpm.txt)-1))
)</f>
        <v>32072</v>
      </c>
      <c r="W519" s="14" t="str">
        <f>UPPER(LEFT(Todos!$B519,2))</f>
        <v>CA</v>
      </c>
      <c r="X519" s="15" t="str" cm="1">
        <f t="array" ref="X519">+IF(Todos!$C519 = "",MODE.MATCH(Todos!$C$2:$C$4029),Todos!$C519)</f>
        <v>F</v>
      </c>
    </row>
    <row r="520" spans="1:24" x14ac:dyDescent="0.35">
      <c r="A520" s="6">
        <v>145496</v>
      </c>
      <c r="B520" s="7" t="s">
        <v>62</v>
      </c>
      <c r="C520" s="7" t="s">
        <v>14</v>
      </c>
      <c r="D520" s="7">
        <v>2803</v>
      </c>
      <c r="E520" s="7">
        <v>555</v>
      </c>
      <c r="F520" s="7">
        <v>620</v>
      </c>
      <c r="G520" s="7">
        <v>88</v>
      </c>
      <c r="H520" s="7">
        <v>17655</v>
      </c>
      <c r="I520" s="7">
        <v>15</v>
      </c>
      <c r="J520" s="7">
        <v>52</v>
      </c>
      <c r="K520" s="7">
        <v>616</v>
      </c>
      <c r="L520" s="7">
        <v>546</v>
      </c>
      <c r="M520" s="7">
        <v>12.2</v>
      </c>
      <c r="N520" s="7">
        <f>VLOOKUP(Todos!$A520,vlookup_table[#All],2,FALSE)</f>
        <v>1</v>
      </c>
      <c r="O520" s="7" t="str">
        <f>VLOOKUP(Todos!$A520,vlookup_table[#All],3,FALSE)</f>
        <v>CA</v>
      </c>
      <c r="P520" s="7">
        <f>VLOOKUP(Todos!$A520,vlookup_table[#All],4,FALSE)</f>
        <v>5111</v>
      </c>
      <c r="Q520" s="9" t="str">
        <f>VLOOKUP(Todos!$A520,vlookup_table[#All],5,FALSE)</f>
        <v>U1</v>
      </c>
      <c r="R520" s="9" t="str">
        <f>VLOOKUP(Todos!$A520,vlookup_table[#All],6,FALSE)</f>
        <v>M</v>
      </c>
      <c r="S520" s="9">
        <f>VLOOKUP(Todos!$A520,vlookup_table[#All],7,FALSE)</f>
        <v>22</v>
      </c>
      <c r="T520" s="9">
        <f>ROUND((9706-Todos!$P520)/100, 0)</f>
        <v>46</v>
      </c>
      <c r="U520" s="9" t="str" cm="1">
        <f t="array" ref="U520">_xlfn.IFS(
    ISNUMBER(SEARCH("C", Q520)), "Ciudad",
    ISNUMBER(SEARCH("T", Q520)), "Pueblo",
    ISNUMBER(SEARCH("R", Q520)), "Rural",
    ISNUMBER(SEARCH("S", Q520)), "Suburbano",
    ISNUMBER(SEARCH("U", Q520)), "Urbano"
)</f>
        <v>Urbano</v>
      </c>
      <c r="V520" s="24" t="str" cm="1">
        <f t="array" ref="V520">_xlfn.LET(
    _xlpm.txt, _xlfn.TEXTJOIN("", TRUE, IF(ISNUMBER(--MID(Todos!$H520, _xlfn.SEQUENCE(LEN(Todos!$H520)), 1)), MID(Todos!$H520, _xlfn.SEQUENCE(LEN(Todos!$H520)), 1), "")),
    IF(ISNUMBER(--RIGHT(_xlpm.txt,1)), _xlpm.txt, LEFT(_xlpm.txt, LEN(_xlpm.txt)-1))
)</f>
        <v>17655</v>
      </c>
      <c r="W520" s="9" t="str">
        <f>UPPER(LEFT(Todos!$B520,2))</f>
        <v>CA</v>
      </c>
      <c r="X520" s="10" t="str" cm="1">
        <f t="array" ref="X520">+IF(Todos!$C520 = "",MODE.MATCH(Todos!$C$2:$C$4029),Todos!$C520)</f>
        <v>M</v>
      </c>
    </row>
    <row r="521" spans="1:24" x14ac:dyDescent="0.35">
      <c r="A521" s="11">
        <v>27566</v>
      </c>
      <c r="B521" s="12" t="s">
        <v>40</v>
      </c>
      <c r="C521" s="12" t="s">
        <v>14</v>
      </c>
      <c r="D521" s="12">
        <v>601</v>
      </c>
      <c r="E521" s="12">
        <v>249</v>
      </c>
      <c r="F521" s="12">
        <v>306</v>
      </c>
      <c r="G521" s="12">
        <v>1</v>
      </c>
      <c r="H521" s="12">
        <v>11235</v>
      </c>
      <c r="I521" s="12">
        <v>4</v>
      </c>
      <c r="J521" s="12">
        <v>67</v>
      </c>
      <c r="K521" s="12">
        <v>274</v>
      </c>
      <c r="L521" s="12">
        <v>286</v>
      </c>
      <c r="M521" s="12">
        <v>15</v>
      </c>
      <c r="N521" s="12">
        <f>VLOOKUP(Todos!$A521,vlookup_table[#All],2,FALSE)</f>
        <v>0</v>
      </c>
      <c r="O521" s="12" t="str">
        <f>VLOOKUP(Todos!$A521,vlookup_table[#All],3,FALSE)</f>
        <v>GA</v>
      </c>
      <c r="P521" s="12">
        <f>VLOOKUP(Todos!$A521,vlookup_table[#All],4,FALSE)</f>
        <v>0</v>
      </c>
      <c r="Q521" s="14" t="str">
        <f>VLOOKUP(Todos!$A521,vlookup_table[#All],5,FALSE)</f>
        <v>C3</v>
      </c>
      <c r="R521" s="14" t="str">
        <f>VLOOKUP(Todos!$A521,vlookup_table[#All],6,FALSE)</f>
        <v>M</v>
      </c>
      <c r="S521" s="14">
        <f>VLOOKUP(Todos!$A521,vlookup_table[#All],7,FALSE)</f>
        <v>30</v>
      </c>
      <c r="T521" s="14">
        <f>ROUND((9706-Todos!$P521)/100, 0)</f>
        <v>97</v>
      </c>
      <c r="U521" s="14" t="str" cm="1">
        <f t="array" ref="U521">_xlfn.IFS(
    ISNUMBER(SEARCH("C", Q521)), "Ciudad",
    ISNUMBER(SEARCH("T", Q521)), "Pueblo",
    ISNUMBER(SEARCH("R", Q521)), "Rural",
    ISNUMBER(SEARCH("S", Q521)), "Suburbano",
    ISNUMBER(SEARCH("U", Q521)), "Urbano"
)</f>
        <v>Ciudad</v>
      </c>
      <c r="V521" s="25" t="str" cm="1">
        <f t="array" ref="V521">_xlfn.LET(
    _xlpm.txt, _xlfn.TEXTJOIN("", TRUE, IF(ISNUMBER(--MID(Todos!$H521, _xlfn.SEQUENCE(LEN(Todos!$H521)), 1)), MID(Todos!$H521, _xlfn.SEQUENCE(LEN(Todos!$H521)), 1), "")),
    IF(ISNUMBER(--RIGHT(_xlpm.txt,1)), _xlpm.txt, LEFT(_xlpm.txt, LEN(_xlpm.txt)-1))
)</f>
        <v>11235</v>
      </c>
      <c r="W521" s="14" t="str">
        <f>UPPER(LEFT(Todos!$B521,2))</f>
        <v>GA</v>
      </c>
      <c r="X521" s="15" t="str" cm="1">
        <f t="array" ref="X521">+IF(Todos!$C521 = "",MODE.MATCH(Todos!$C$2:$C$4029),Todos!$C521)</f>
        <v>M</v>
      </c>
    </row>
    <row r="522" spans="1:24" x14ac:dyDescent="0.35">
      <c r="A522" s="6">
        <v>38031</v>
      </c>
      <c r="B522" s="7" t="s">
        <v>13</v>
      </c>
      <c r="C522" s="7" t="s">
        <v>14</v>
      </c>
      <c r="D522" s="7">
        <v>828</v>
      </c>
      <c r="E522" s="7">
        <v>401</v>
      </c>
      <c r="F522" s="7">
        <v>451</v>
      </c>
      <c r="G522" s="7">
        <v>0</v>
      </c>
      <c r="H522" s="7">
        <v>13716</v>
      </c>
      <c r="I522" s="7">
        <v>31</v>
      </c>
      <c r="J522" s="7">
        <v>31</v>
      </c>
      <c r="K522" s="7">
        <v>396</v>
      </c>
      <c r="L522" s="7">
        <v>451</v>
      </c>
      <c r="M522" s="7">
        <v>12.5</v>
      </c>
      <c r="N522" s="7">
        <f>VLOOKUP(Todos!$A522,vlookup_table[#All],2,FALSE)</f>
        <v>1</v>
      </c>
      <c r="O522" s="7" t="str">
        <f>VLOOKUP(Todos!$A522,vlookup_table[#All],3,FALSE)</f>
        <v>FL</v>
      </c>
      <c r="P522" s="7">
        <f>VLOOKUP(Todos!$A522,vlookup_table[#All],4,FALSE)</f>
        <v>5801</v>
      </c>
      <c r="Q522" s="9" t="str">
        <f>VLOOKUP(Todos!$A522,vlookup_table[#All],5,FALSE)</f>
        <v>S2</v>
      </c>
      <c r="R522" s="9" t="str">
        <f>VLOOKUP(Todos!$A522,vlookup_table[#All],6,FALSE)</f>
        <v>M</v>
      </c>
      <c r="S522" s="9">
        <f>VLOOKUP(Todos!$A522,vlookup_table[#All],7,FALSE)</f>
        <v>10</v>
      </c>
      <c r="T522" s="9">
        <f>ROUND((9706-Todos!$P522)/100, 0)</f>
        <v>39</v>
      </c>
      <c r="U522" s="9" t="str" cm="1">
        <f t="array" ref="U522">_xlfn.IFS(
    ISNUMBER(SEARCH("C", Q522)), "Ciudad",
    ISNUMBER(SEARCH("T", Q522)), "Pueblo",
    ISNUMBER(SEARCH("R", Q522)), "Rural",
    ISNUMBER(SEARCH("S", Q522)), "Suburbano",
    ISNUMBER(SEARCH("U", Q522)), "Urbano"
)</f>
        <v>Suburbano</v>
      </c>
      <c r="V522" s="24" t="str" cm="1">
        <f t="array" ref="V522">_xlfn.LET(
    _xlpm.txt, _xlfn.TEXTJOIN("", TRUE, IF(ISNUMBER(--MID(Todos!$H522, _xlfn.SEQUENCE(LEN(Todos!$H522)), 1)), MID(Todos!$H522, _xlfn.SEQUENCE(LEN(Todos!$H522)), 1), "")),
    IF(ISNUMBER(--RIGHT(_xlpm.txt,1)), _xlpm.txt, LEFT(_xlpm.txt, LEN(_xlpm.txt)-1))
)</f>
        <v>13716</v>
      </c>
      <c r="W522" s="9" t="str">
        <f>UPPER(LEFT(Todos!$B522,2))</f>
        <v>FL</v>
      </c>
      <c r="X522" s="10" t="str" cm="1">
        <f t="array" ref="X522">+IF(Todos!$C522 = "",MODE.MATCH(Todos!$C$2:$C$4029),Todos!$C522)</f>
        <v>M</v>
      </c>
    </row>
    <row r="523" spans="1:24" x14ac:dyDescent="0.35">
      <c r="A523" s="11">
        <v>130756</v>
      </c>
      <c r="B523" s="12" t="s">
        <v>49</v>
      </c>
      <c r="C523" s="12"/>
      <c r="D523" s="12">
        <v>2408</v>
      </c>
      <c r="E523" s="12">
        <v>906</v>
      </c>
      <c r="F523" s="12">
        <v>961</v>
      </c>
      <c r="G523" s="12">
        <v>65</v>
      </c>
      <c r="H523" s="12">
        <v>42897</v>
      </c>
      <c r="I523" s="12">
        <v>5</v>
      </c>
      <c r="J523" s="12">
        <v>25</v>
      </c>
      <c r="K523" s="12">
        <v>952</v>
      </c>
      <c r="L523" s="12">
        <v>924</v>
      </c>
      <c r="M523" s="12">
        <v>15</v>
      </c>
      <c r="N523" s="12">
        <f>VLOOKUP(Todos!$A523,vlookup_table[#All],2,FALSE)</f>
        <v>0</v>
      </c>
      <c r="O523" s="12" t="str">
        <f>VLOOKUP(Todos!$A523,vlookup_table[#All],3,FALSE)</f>
        <v>CO</v>
      </c>
      <c r="P523" s="12">
        <f>VLOOKUP(Todos!$A523,vlookup_table[#All],4,FALSE)</f>
        <v>4701</v>
      </c>
      <c r="Q523" s="14" t="str">
        <f>VLOOKUP(Todos!$A523,vlookup_table[#All],5,FALSE)</f>
        <v>T1</v>
      </c>
      <c r="R523" s="14" t="str">
        <f>VLOOKUP(Todos!$A523,vlookup_table[#All],6,FALSE)</f>
        <v/>
      </c>
      <c r="S523" s="14">
        <f>VLOOKUP(Todos!$A523,vlookup_table[#All],7,FALSE)</f>
        <v>20</v>
      </c>
      <c r="T523" s="14">
        <f>ROUND((9706-Todos!$P523)/100, 0)</f>
        <v>50</v>
      </c>
      <c r="U523" s="14" t="str" cm="1">
        <f t="array" ref="U523">_xlfn.IFS(
    ISNUMBER(SEARCH("C", Q523)), "Ciudad",
    ISNUMBER(SEARCH("T", Q523)), "Pueblo",
    ISNUMBER(SEARCH("R", Q523)), "Rural",
    ISNUMBER(SEARCH("S", Q523)), "Suburbano",
    ISNUMBER(SEARCH("U", Q523)), "Urbano"
)</f>
        <v>Pueblo</v>
      </c>
      <c r="V523" s="25" t="str" cm="1">
        <f t="array" ref="V523">_xlfn.LET(
    _xlpm.txt, _xlfn.TEXTJOIN("", TRUE, IF(ISNUMBER(--MID(Todos!$H523, _xlfn.SEQUENCE(LEN(Todos!$H523)), 1)), MID(Todos!$H523, _xlfn.SEQUENCE(LEN(Todos!$H523)), 1), "")),
    IF(ISNUMBER(--RIGHT(_xlpm.txt,1)), _xlpm.txt, LEFT(_xlpm.txt, LEN(_xlpm.txt)-1))
)</f>
        <v>42897</v>
      </c>
      <c r="W523" s="14" t="str">
        <f>UPPER(LEFT(Todos!$B523,2))</f>
        <v>CO</v>
      </c>
      <c r="X523" s="15" t="e" cm="1">
        <f t="array" aca="1" ref="X523" ca="1">+IF(Todos!$C523 = "",MODE.MATCH(Todos!$C$2:$C$4029),Todos!$C523)</f>
        <v>#NAME?</v>
      </c>
    </row>
    <row r="524" spans="1:24" x14ac:dyDescent="0.35">
      <c r="A524" s="6">
        <v>87281</v>
      </c>
      <c r="B524" s="7" t="s">
        <v>35</v>
      </c>
      <c r="C524" s="7"/>
      <c r="D524" s="7">
        <v>445</v>
      </c>
      <c r="E524" s="7">
        <v>192</v>
      </c>
      <c r="F524" s="7">
        <v>275</v>
      </c>
      <c r="G524" s="7">
        <v>0</v>
      </c>
      <c r="H524" s="7">
        <v>9747</v>
      </c>
      <c r="I524" s="7">
        <v>1</v>
      </c>
      <c r="J524" s="7">
        <v>57</v>
      </c>
      <c r="K524" s="7">
        <v>242</v>
      </c>
      <c r="L524" s="7">
        <v>244</v>
      </c>
      <c r="M524" s="7">
        <v>7.3</v>
      </c>
      <c r="N524" s="7">
        <f>VLOOKUP(Todos!$A524,vlookup_table[#All],2,FALSE)</f>
        <v>0</v>
      </c>
      <c r="O524" s="7" t="str">
        <f>VLOOKUP(Todos!$A524,vlookup_table[#All],3,FALSE)</f>
        <v>MT</v>
      </c>
      <c r="P524" s="7">
        <f>VLOOKUP(Todos!$A524,vlookup_table[#All],4,FALSE)</f>
        <v>0</v>
      </c>
      <c r="Q524" s="9" t="str">
        <f>VLOOKUP(Todos!$A524,vlookup_table[#All],5,FALSE)</f>
        <v>R2</v>
      </c>
      <c r="R524" s="9" t="str">
        <f>VLOOKUP(Todos!$A524,vlookup_table[#All],6,FALSE)</f>
        <v/>
      </c>
      <c r="S524" s="9">
        <f>VLOOKUP(Todos!$A524,vlookup_table[#All],7,FALSE)</f>
        <v>8</v>
      </c>
      <c r="T524" s="9">
        <f>ROUND((9706-Todos!$P524)/100, 0)</f>
        <v>97</v>
      </c>
      <c r="U524" s="9" t="str" cm="1">
        <f t="array" ref="U524">_xlfn.IFS(
    ISNUMBER(SEARCH("C", Q524)), "Ciudad",
    ISNUMBER(SEARCH("T", Q524)), "Pueblo",
    ISNUMBER(SEARCH("R", Q524)), "Rural",
    ISNUMBER(SEARCH("S", Q524)), "Suburbano",
    ISNUMBER(SEARCH("U", Q524)), "Urbano"
)</f>
        <v>Rural</v>
      </c>
      <c r="V524" s="24" t="str" cm="1">
        <f t="array" ref="V524">_xlfn.LET(
    _xlpm.txt, _xlfn.TEXTJOIN("", TRUE, IF(ISNUMBER(--MID(Todos!$H524, _xlfn.SEQUENCE(LEN(Todos!$H524)), 1)), MID(Todos!$H524, _xlfn.SEQUENCE(LEN(Todos!$H524)), 1), "")),
    IF(ISNUMBER(--RIGHT(_xlpm.txt,1)), _xlpm.txt, LEFT(_xlpm.txt, LEN(_xlpm.txt)-1))
)</f>
        <v>9747</v>
      </c>
      <c r="W524" s="9" t="str">
        <f>UPPER(LEFT(Todos!$B524,2))</f>
        <v>MT</v>
      </c>
      <c r="X524" s="10" t="e" cm="1">
        <f t="array" aca="1" ref="X524" ca="1">+IF(Todos!$C524 = "",MODE.MATCH(Todos!$C$2:$C$4029),Todos!$C524)</f>
        <v>#NAME?</v>
      </c>
    </row>
    <row r="525" spans="1:24" x14ac:dyDescent="0.35">
      <c r="A525" s="11">
        <v>16863</v>
      </c>
      <c r="B525" s="12" t="s">
        <v>18</v>
      </c>
      <c r="C525" s="12" t="s">
        <v>20</v>
      </c>
      <c r="D525" s="12">
        <v>951</v>
      </c>
      <c r="E525" s="12">
        <v>307</v>
      </c>
      <c r="F525" s="12">
        <v>487</v>
      </c>
      <c r="G525" s="12">
        <v>11</v>
      </c>
      <c r="H525" s="12">
        <v>17187</v>
      </c>
      <c r="I525" s="12">
        <v>6</v>
      </c>
      <c r="J525" s="12">
        <v>39</v>
      </c>
      <c r="K525" s="12">
        <v>427</v>
      </c>
      <c r="L525" s="12">
        <v>370</v>
      </c>
      <c r="M525" s="12">
        <v>15</v>
      </c>
      <c r="N525" s="12">
        <f>VLOOKUP(Todos!$A525,vlookup_table[#All],2,FALSE)</f>
        <v>2</v>
      </c>
      <c r="O525" s="12" t="str">
        <f>VLOOKUP(Todos!$A525,vlookup_table[#All],3,FALSE)</f>
        <v>NC</v>
      </c>
      <c r="P525" s="12">
        <f>VLOOKUP(Todos!$A525,vlookup_table[#All],4,FALSE)</f>
        <v>3301</v>
      </c>
      <c r="Q525" s="14" t="str">
        <f>VLOOKUP(Todos!$A525,vlookup_table[#All],5,FALSE)</f>
        <v>C1</v>
      </c>
      <c r="R525" s="14" t="str">
        <f>VLOOKUP(Todos!$A525,vlookup_table[#All],6,FALSE)</f>
        <v>F</v>
      </c>
      <c r="S525" s="14">
        <f>VLOOKUP(Todos!$A525,vlookup_table[#All],7,FALSE)</f>
        <v>50</v>
      </c>
      <c r="T525" s="14">
        <f>ROUND((9706-Todos!$P525)/100, 0)</f>
        <v>64</v>
      </c>
      <c r="U525" s="14" t="str" cm="1">
        <f t="array" ref="U525">_xlfn.IFS(
    ISNUMBER(SEARCH("C", Q525)), "Ciudad",
    ISNUMBER(SEARCH("T", Q525)), "Pueblo",
    ISNUMBER(SEARCH("R", Q525)), "Rural",
    ISNUMBER(SEARCH("S", Q525)), "Suburbano",
    ISNUMBER(SEARCH("U", Q525)), "Urbano"
)</f>
        <v>Ciudad</v>
      </c>
      <c r="V525" s="25" t="str" cm="1">
        <f t="array" ref="V525">_xlfn.LET(
    _xlpm.txt, _xlfn.TEXTJOIN("", TRUE, IF(ISNUMBER(--MID(Todos!$H525, _xlfn.SEQUENCE(LEN(Todos!$H525)), 1)), MID(Todos!$H525, _xlfn.SEQUENCE(LEN(Todos!$H525)), 1), "")),
    IF(ISNUMBER(--RIGHT(_xlpm.txt,1)), _xlpm.txt, LEFT(_xlpm.txt, LEN(_xlpm.txt)-1))
)</f>
        <v>17187</v>
      </c>
      <c r="W525" s="14" t="str">
        <f>UPPER(LEFT(Todos!$B525,2))</f>
        <v>NC</v>
      </c>
      <c r="X525" s="15" t="str" cm="1">
        <f t="array" ref="X525">+IF(Todos!$C525 = "",MODE.MATCH(Todos!$C$2:$C$4029),Todos!$C525)</f>
        <v>female</v>
      </c>
    </row>
    <row r="526" spans="1:24" x14ac:dyDescent="0.35">
      <c r="A526" s="6">
        <v>20065</v>
      </c>
      <c r="B526" s="7" t="s">
        <v>18</v>
      </c>
      <c r="C526" s="7"/>
      <c r="D526" s="7">
        <v>722</v>
      </c>
      <c r="E526" s="7">
        <v>327</v>
      </c>
      <c r="F526" s="7">
        <v>371</v>
      </c>
      <c r="G526" s="7">
        <v>0</v>
      </c>
      <c r="H526" s="7">
        <v>13168</v>
      </c>
      <c r="I526" s="7">
        <v>6</v>
      </c>
      <c r="J526" s="7">
        <v>25</v>
      </c>
      <c r="K526" s="7">
        <v>325</v>
      </c>
      <c r="L526" s="7">
        <v>374</v>
      </c>
      <c r="M526" s="7">
        <v>20.85714286</v>
      </c>
      <c r="N526" s="7">
        <f>VLOOKUP(Todos!$A526,vlookup_table[#All],2,FALSE)</f>
        <v>28</v>
      </c>
      <c r="O526" s="7" t="str">
        <f>VLOOKUP(Todos!$A526,vlookup_table[#All],3,FALSE)</f>
        <v>NC</v>
      </c>
      <c r="P526" s="7">
        <f>VLOOKUP(Todos!$A526,vlookup_table[#All],4,FALSE)</f>
        <v>5301</v>
      </c>
      <c r="Q526" s="9" t="str">
        <f>VLOOKUP(Todos!$A526,vlookup_table[#All],5,FALSE)</f>
        <v>T2</v>
      </c>
      <c r="R526" s="9" t="str">
        <f>VLOOKUP(Todos!$A526,vlookup_table[#All],6,FALSE)</f>
        <v/>
      </c>
      <c r="S526" s="9">
        <f>VLOOKUP(Todos!$A526,vlookup_table[#All],7,FALSE)</f>
        <v>40</v>
      </c>
      <c r="T526" s="9">
        <f>ROUND((9706-Todos!$P526)/100, 0)</f>
        <v>44</v>
      </c>
      <c r="U526" s="9" t="str" cm="1">
        <f t="array" ref="U526">_xlfn.IFS(
    ISNUMBER(SEARCH("C", Q526)), "Ciudad",
    ISNUMBER(SEARCH("T", Q526)), "Pueblo",
    ISNUMBER(SEARCH("R", Q526)), "Rural",
    ISNUMBER(SEARCH("S", Q526)), "Suburbano",
    ISNUMBER(SEARCH("U", Q526)), "Urbano"
)</f>
        <v>Pueblo</v>
      </c>
      <c r="V526" s="24" t="str" cm="1">
        <f t="array" ref="V526">_xlfn.LET(
    _xlpm.txt, _xlfn.TEXTJOIN("", TRUE, IF(ISNUMBER(--MID(Todos!$H526, _xlfn.SEQUENCE(LEN(Todos!$H526)), 1)), MID(Todos!$H526, _xlfn.SEQUENCE(LEN(Todos!$H526)), 1), "")),
    IF(ISNUMBER(--RIGHT(_xlpm.txt,1)), _xlpm.txt, LEFT(_xlpm.txt, LEN(_xlpm.txt)-1))
)</f>
        <v>13168</v>
      </c>
      <c r="W526" s="9" t="str">
        <f>UPPER(LEFT(Todos!$B526,2))</f>
        <v>NC</v>
      </c>
      <c r="X526" s="10" t="e" cm="1">
        <f t="array" aca="1" ref="X526" ca="1">+IF(Todos!$C526 = "",MODE.MATCH(Todos!$C$2:$C$4029),Todos!$C526)</f>
        <v>#NAME?</v>
      </c>
    </row>
    <row r="527" spans="1:24" x14ac:dyDescent="0.35">
      <c r="A527" s="11">
        <v>142554</v>
      </c>
      <c r="B527" s="12" t="s">
        <v>62</v>
      </c>
      <c r="C527" s="12" t="s">
        <v>14</v>
      </c>
      <c r="D527" s="12">
        <v>1811</v>
      </c>
      <c r="E527" s="12">
        <v>350</v>
      </c>
      <c r="F527" s="12">
        <v>466</v>
      </c>
      <c r="G527" s="12">
        <v>33</v>
      </c>
      <c r="H527" s="12">
        <v>18591</v>
      </c>
      <c r="I527" s="12">
        <v>12</v>
      </c>
      <c r="J527" s="12">
        <v>52</v>
      </c>
      <c r="K527" s="12">
        <v>405</v>
      </c>
      <c r="L527" s="12">
        <v>440</v>
      </c>
      <c r="M527" s="12">
        <v>13.75</v>
      </c>
      <c r="N527" s="12">
        <f>VLOOKUP(Todos!$A527,vlookup_table[#All],2,FALSE)</f>
        <v>0</v>
      </c>
      <c r="O527" s="12" t="str">
        <f>VLOOKUP(Todos!$A527,vlookup_table[#All],3,FALSE)</f>
        <v>CA</v>
      </c>
      <c r="P527" s="12">
        <f>VLOOKUP(Todos!$A527,vlookup_table[#All],4,FALSE)</f>
        <v>1601</v>
      </c>
      <c r="Q527" s="14" t="str">
        <f>VLOOKUP(Todos!$A527,vlookup_table[#All],5,FALSE)</f>
        <v>U2</v>
      </c>
      <c r="R527" s="14" t="str">
        <f>VLOOKUP(Todos!$A527,vlookup_table[#All],6,FALSE)</f>
        <v>M</v>
      </c>
      <c r="S527" s="14">
        <f>VLOOKUP(Todos!$A527,vlookup_table[#All],7,FALSE)</f>
        <v>15</v>
      </c>
      <c r="T527" s="14">
        <f>ROUND((9706-Todos!$P527)/100, 0)</f>
        <v>81</v>
      </c>
      <c r="U527" s="14" t="str" cm="1">
        <f t="array" ref="U527">_xlfn.IFS(
    ISNUMBER(SEARCH("C", Q527)), "Ciudad",
    ISNUMBER(SEARCH("T", Q527)), "Pueblo",
    ISNUMBER(SEARCH("R", Q527)), "Rural",
    ISNUMBER(SEARCH("S", Q527)), "Suburbano",
    ISNUMBER(SEARCH("U", Q527)), "Urbano"
)</f>
        <v>Urbano</v>
      </c>
      <c r="V527" s="25" t="str" cm="1">
        <f t="array" ref="V527">_xlfn.LET(
    _xlpm.txt, _xlfn.TEXTJOIN("", TRUE, IF(ISNUMBER(--MID(Todos!$H527, _xlfn.SEQUENCE(LEN(Todos!$H527)), 1)), MID(Todos!$H527, _xlfn.SEQUENCE(LEN(Todos!$H527)), 1), "")),
    IF(ISNUMBER(--RIGHT(_xlpm.txt,1)), _xlpm.txt, LEFT(_xlpm.txt, LEN(_xlpm.txt)-1))
)</f>
        <v>18591</v>
      </c>
      <c r="W527" s="14" t="str">
        <f>UPPER(LEFT(Todos!$B527,2))</f>
        <v>CA</v>
      </c>
      <c r="X527" s="15" t="str" cm="1">
        <f t="array" ref="X527">+IF(Todos!$C527 = "",MODE.MATCH(Todos!$C$2:$C$4029),Todos!$C527)</f>
        <v>M</v>
      </c>
    </row>
    <row r="528" spans="1:24" x14ac:dyDescent="0.35">
      <c r="A528" s="6">
        <v>10789</v>
      </c>
      <c r="B528" s="7" t="s">
        <v>57</v>
      </c>
      <c r="C528" s="7" t="s">
        <v>17</v>
      </c>
      <c r="D528" s="7">
        <v>534</v>
      </c>
      <c r="E528" s="7">
        <v>284</v>
      </c>
      <c r="F528" s="7">
        <v>351</v>
      </c>
      <c r="G528" s="7">
        <v>0</v>
      </c>
      <c r="H528" s="7">
        <v>11303</v>
      </c>
      <c r="I528" s="7">
        <v>2</v>
      </c>
      <c r="J528" s="7">
        <v>83</v>
      </c>
      <c r="K528" s="7">
        <v>321</v>
      </c>
      <c r="L528" s="7">
        <v>308</v>
      </c>
      <c r="M528" s="7">
        <v>5.2903225809999999</v>
      </c>
      <c r="N528" s="7">
        <f>VLOOKUP(Todos!$A528,vlookup_table[#All],2,FALSE)</f>
        <v>2</v>
      </c>
      <c r="O528" s="7" t="str">
        <f>VLOOKUP(Todos!$A528,vlookup_table[#All],3,FALSE)</f>
        <v>MN</v>
      </c>
      <c r="P528" s="7">
        <f>VLOOKUP(Todos!$A528,vlookup_table[#All],4,FALSE)</f>
        <v>2309</v>
      </c>
      <c r="Q528" s="9" t="str">
        <f>VLOOKUP(Todos!$A528,vlookup_table[#All],5,FALSE)</f>
        <v>R2</v>
      </c>
      <c r="R528" s="9" t="str">
        <f>VLOOKUP(Todos!$A528,vlookup_table[#All],6,FALSE)</f>
        <v>F</v>
      </c>
      <c r="S528" s="9">
        <f>VLOOKUP(Todos!$A528,vlookup_table[#All],7,FALSE)</f>
        <v>3</v>
      </c>
      <c r="T528" s="9">
        <f>ROUND((9706-Todos!$P528)/100, 0)</f>
        <v>74</v>
      </c>
      <c r="U528" s="9" t="str" cm="1">
        <f t="array" ref="U528">_xlfn.IFS(
    ISNUMBER(SEARCH("C", Q528)), "Ciudad",
    ISNUMBER(SEARCH("T", Q528)), "Pueblo",
    ISNUMBER(SEARCH("R", Q528)), "Rural",
    ISNUMBER(SEARCH("S", Q528)), "Suburbano",
    ISNUMBER(SEARCH("U", Q528)), "Urbano"
)</f>
        <v>Rural</v>
      </c>
      <c r="V528" s="24" t="str" cm="1">
        <f t="array" ref="V528">_xlfn.LET(
    _xlpm.txt, _xlfn.TEXTJOIN("", TRUE, IF(ISNUMBER(--MID(Todos!$H528, _xlfn.SEQUENCE(LEN(Todos!$H528)), 1)), MID(Todos!$H528, _xlfn.SEQUENCE(LEN(Todos!$H528)), 1), "")),
    IF(ISNUMBER(--RIGHT(_xlpm.txt,1)), _xlpm.txt, LEFT(_xlpm.txt, LEN(_xlpm.txt)-1))
)</f>
        <v>11303</v>
      </c>
      <c r="W528" s="9" t="str">
        <f>UPPER(LEFT(Todos!$B528,2))</f>
        <v>MN</v>
      </c>
      <c r="X528" s="10" t="str" cm="1">
        <f t="array" ref="X528">+IF(Todos!$C528 = "",MODE.MATCH(Todos!$C$2:$C$4029),Todos!$C528)</f>
        <v>F</v>
      </c>
    </row>
    <row r="529" spans="1:24" x14ac:dyDescent="0.35">
      <c r="A529" s="11">
        <v>64224</v>
      </c>
      <c r="B529" s="12" t="s">
        <v>34</v>
      </c>
      <c r="C529" s="12" t="s">
        <v>17</v>
      </c>
      <c r="D529" s="12">
        <v>866</v>
      </c>
      <c r="E529" s="12">
        <v>443</v>
      </c>
      <c r="F529" s="12">
        <v>472</v>
      </c>
      <c r="G529" s="12">
        <v>3</v>
      </c>
      <c r="H529" s="12">
        <v>10484</v>
      </c>
      <c r="I529" s="12">
        <v>1</v>
      </c>
      <c r="J529" s="12">
        <v>57</v>
      </c>
      <c r="K529" s="12">
        <v>453</v>
      </c>
      <c r="L529" s="12">
        <v>454</v>
      </c>
      <c r="M529" s="12">
        <v>12.83333333</v>
      </c>
      <c r="N529" s="12">
        <f>VLOOKUP(Todos!$A529,vlookup_table[#All],2,FALSE)</f>
        <v>0</v>
      </c>
      <c r="O529" s="12" t="str">
        <f>VLOOKUP(Todos!$A529,vlookup_table[#All],3,FALSE)</f>
        <v>IN</v>
      </c>
      <c r="P529" s="12">
        <f>VLOOKUP(Todos!$A529,vlookup_table[#All],4,FALSE)</f>
        <v>3811</v>
      </c>
      <c r="Q529" s="14" t="str">
        <f>VLOOKUP(Todos!$A529,vlookup_table[#All],5,FALSE)</f>
        <v>T1</v>
      </c>
      <c r="R529" s="14" t="str">
        <f>VLOOKUP(Todos!$A529,vlookup_table[#All],6,FALSE)</f>
        <v>F</v>
      </c>
      <c r="S529" s="14">
        <f>VLOOKUP(Todos!$A529,vlookup_table[#All],7,FALSE)</f>
        <v>20</v>
      </c>
      <c r="T529" s="14">
        <f>ROUND((9706-Todos!$P529)/100, 0)</f>
        <v>59</v>
      </c>
      <c r="U529" s="14" t="str" cm="1">
        <f t="array" ref="U529">_xlfn.IFS(
    ISNUMBER(SEARCH("C", Q529)), "Ciudad",
    ISNUMBER(SEARCH("T", Q529)), "Pueblo",
    ISNUMBER(SEARCH("R", Q529)), "Rural",
    ISNUMBER(SEARCH("S", Q529)), "Suburbano",
    ISNUMBER(SEARCH("U", Q529)), "Urbano"
)</f>
        <v>Pueblo</v>
      </c>
      <c r="V529" s="25" t="str" cm="1">
        <f t="array" ref="V529">_xlfn.LET(
    _xlpm.txt, _xlfn.TEXTJOIN("", TRUE, IF(ISNUMBER(--MID(Todos!$H529, _xlfn.SEQUENCE(LEN(Todos!$H529)), 1)), MID(Todos!$H529, _xlfn.SEQUENCE(LEN(Todos!$H529)), 1), "")),
    IF(ISNUMBER(--RIGHT(_xlpm.txt,1)), _xlpm.txt, LEFT(_xlpm.txt, LEN(_xlpm.txt)-1))
)</f>
        <v>10484</v>
      </c>
      <c r="W529" s="14" t="str">
        <f>UPPER(LEFT(Todos!$B529,2))</f>
        <v>IN</v>
      </c>
      <c r="X529" s="15" t="str" cm="1">
        <f t="array" ref="X529">+IF(Todos!$C529 = "",MODE.MATCH(Todos!$C$2:$C$4029),Todos!$C529)</f>
        <v>F</v>
      </c>
    </row>
    <row r="530" spans="1:24" x14ac:dyDescent="0.35">
      <c r="A530" s="6">
        <v>6695</v>
      </c>
      <c r="B530" s="7" t="s">
        <v>16</v>
      </c>
      <c r="C530" s="7" t="s">
        <v>14</v>
      </c>
      <c r="D530" s="7">
        <v>471</v>
      </c>
      <c r="E530" s="7">
        <v>299</v>
      </c>
      <c r="F530" s="7">
        <v>347</v>
      </c>
      <c r="G530" s="7">
        <v>0</v>
      </c>
      <c r="H530" s="7">
        <v>14658</v>
      </c>
      <c r="I530" s="7">
        <v>0</v>
      </c>
      <c r="J530" s="7">
        <v>87</v>
      </c>
      <c r="K530" s="7">
        <v>334</v>
      </c>
      <c r="L530" s="7">
        <v>303</v>
      </c>
      <c r="M530" s="7">
        <v>5.6470588240000001</v>
      </c>
      <c r="N530" s="7">
        <f>VLOOKUP(Todos!$A530,vlookup_table[#All],2,FALSE)</f>
        <v>0</v>
      </c>
      <c r="O530" s="7" t="str">
        <f>VLOOKUP(Todos!$A530,vlookup_table[#All],3,FALSE)</f>
        <v>IL</v>
      </c>
      <c r="P530" s="7">
        <f>VLOOKUP(Todos!$A530,vlookup_table[#All],4,FALSE)</f>
        <v>6609</v>
      </c>
      <c r="Q530" s="9" t="str">
        <f>VLOOKUP(Todos!$A530,vlookup_table[#All],5,FALSE)</f>
        <v>C2</v>
      </c>
      <c r="R530" s="9" t="str">
        <f>VLOOKUP(Todos!$A530,vlookup_table[#All],6,FALSE)</f>
        <v>M</v>
      </c>
      <c r="S530" s="9">
        <f>VLOOKUP(Todos!$A530,vlookup_table[#All],7,FALSE)</f>
        <v>6</v>
      </c>
      <c r="T530" s="9">
        <f>ROUND((9706-Todos!$P530)/100, 0)</f>
        <v>31</v>
      </c>
      <c r="U530" s="9" t="str" cm="1">
        <f t="array" ref="U530">_xlfn.IFS(
    ISNUMBER(SEARCH("C", Q530)), "Ciudad",
    ISNUMBER(SEARCH("T", Q530)), "Pueblo",
    ISNUMBER(SEARCH("R", Q530)), "Rural",
    ISNUMBER(SEARCH("S", Q530)), "Suburbano",
    ISNUMBER(SEARCH("U", Q530)), "Urbano"
)</f>
        <v>Ciudad</v>
      </c>
      <c r="V530" s="24" t="str" cm="1">
        <f t="array" ref="V530">_xlfn.LET(
    _xlpm.txt, _xlfn.TEXTJOIN("", TRUE, IF(ISNUMBER(--MID(Todos!$H530, _xlfn.SEQUENCE(LEN(Todos!$H530)), 1)), MID(Todos!$H530, _xlfn.SEQUENCE(LEN(Todos!$H530)), 1), "")),
    IF(ISNUMBER(--RIGHT(_xlpm.txt,1)), _xlpm.txt, LEFT(_xlpm.txt, LEN(_xlpm.txt)-1))
)</f>
        <v>14658</v>
      </c>
      <c r="W530" s="9" t="str">
        <f>UPPER(LEFT(Todos!$B530,2))</f>
        <v>IL</v>
      </c>
      <c r="X530" s="10" t="str" cm="1">
        <f t="array" ref="X530">+IF(Todos!$C530 = "",MODE.MATCH(Todos!$C$2:$C$4029),Todos!$C530)</f>
        <v>M</v>
      </c>
    </row>
    <row r="531" spans="1:24" x14ac:dyDescent="0.35">
      <c r="A531" s="11">
        <v>139799</v>
      </c>
      <c r="B531" s="12" t="s">
        <v>55</v>
      </c>
      <c r="C531" s="12" t="s">
        <v>17</v>
      </c>
      <c r="D531" s="12">
        <v>987</v>
      </c>
      <c r="E531" s="12">
        <v>405</v>
      </c>
      <c r="F531" s="12">
        <v>599</v>
      </c>
      <c r="G531" s="12">
        <v>4</v>
      </c>
      <c r="H531" s="12">
        <v>20940</v>
      </c>
      <c r="I531" s="12">
        <v>8</v>
      </c>
      <c r="J531" s="12">
        <v>42</v>
      </c>
      <c r="K531" s="12">
        <v>544</v>
      </c>
      <c r="L531" s="12">
        <v>490</v>
      </c>
      <c r="M531" s="12">
        <v>25</v>
      </c>
      <c r="N531" s="12">
        <f>VLOOKUP(Todos!$A531,vlookup_table[#All],2,FALSE)</f>
        <v>0</v>
      </c>
      <c r="O531" s="12" t="str">
        <f>VLOOKUP(Todos!$A531,vlookup_table[#All],3,FALSE)</f>
        <v>NM</v>
      </c>
      <c r="P531" s="12">
        <f>VLOOKUP(Todos!$A531,vlookup_table[#All],4,FALSE)</f>
        <v>5301</v>
      </c>
      <c r="Q531" s="14" t="str">
        <f>VLOOKUP(Todos!$A531,vlookup_table[#All],5,FALSE)</f>
        <v>T1</v>
      </c>
      <c r="R531" s="14" t="str">
        <f>VLOOKUP(Todos!$A531,vlookup_table[#All],6,FALSE)</f>
        <v>F</v>
      </c>
      <c r="S531" s="14">
        <f>VLOOKUP(Todos!$A531,vlookup_table[#All],7,FALSE)</f>
        <v>25</v>
      </c>
      <c r="T531" s="14">
        <f>ROUND((9706-Todos!$P531)/100, 0)</f>
        <v>44</v>
      </c>
      <c r="U531" s="14" t="str" cm="1">
        <f t="array" ref="U531">_xlfn.IFS(
    ISNUMBER(SEARCH("C", Q531)), "Ciudad",
    ISNUMBER(SEARCH("T", Q531)), "Pueblo",
    ISNUMBER(SEARCH("R", Q531)), "Rural",
    ISNUMBER(SEARCH("S", Q531)), "Suburbano",
    ISNUMBER(SEARCH("U", Q531)), "Urbano"
)</f>
        <v>Pueblo</v>
      </c>
      <c r="V531" s="25" t="str" cm="1">
        <f t="array" ref="V531">_xlfn.LET(
    _xlpm.txt, _xlfn.TEXTJOIN("", TRUE, IF(ISNUMBER(--MID(Todos!$H531, _xlfn.SEQUENCE(LEN(Todos!$H531)), 1)), MID(Todos!$H531, _xlfn.SEQUENCE(LEN(Todos!$H531)), 1), "")),
    IF(ISNUMBER(--RIGHT(_xlpm.txt,1)), _xlpm.txt, LEFT(_xlpm.txt, LEN(_xlpm.txt)-1))
)</f>
        <v>20940</v>
      </c>
      <c r="W531" s="14" t="str">
        <f>UPPER(LEFT(Todos!$B531,2))</f>
        <v>NM</v>
      </c>
      <c r="X531" s="15" t="str" cm="1">
        <f t="array" ref="X531">+IF(Todos!$C531 = "",MODE.MATCH(Todos!$C$2:$C$4029),Todos!$C531)</f>
        <v>F</v>
      </c>
    </row>
    <row r="532" spans="1:24" x14ac:dyDescent="0.35">
      <c r="A532" s="6">
        <v>1254</v>
      </c>
      <c r="B532" s="7" t="s">
        <v>21</v>
      </c>
      <c r="C532" s="7" t="s">
        <v>14</v>
      </c>
      <c r="D532" s="7">
        <v>1102</v>
      </c>
      <c r="E532" s="7">
        <v>613</v>
      </c>
      <c r="F532" s="7">
        <v>676</v>
      </c>
      <c r="G532" s="7">
        <v>0</v>
      </c>
      <c r="H532" s="7">
        <v>20557</v>
      </c>
      <c r="I532" s="7">
        <v>4</v>
      </c>
      <c r="J532" s="7">
        <v>46</v>
      </c>
      <c r="K532" s="7">
        <v>639</v>
      </c>
      <c r="L532" s="7">
        <v>648</v>
      </c>
      <c r="M532" s="7">
        <v>25</v>
      </c>
      <c r="N532" s="7">
        <f>VLOOKUP(Todos!$A532,vlookup_table[#All],2,FALSE)</f>
        <v>1</v>
      </c>
      <c r="O532" s="7" t="str">
        <f>VLOOKUP(Todos!$A532,vlookup_table[#All],3,FALSE)</f>
        <v>TX</v>
      </c>
      <c r="P532" s="7">
        <f>VLOOKUP(Todos!$A532,vlookup_table[#All],4,FALSE)</f>
        <v>4801</v>
      </c>
      <c r="Q532" s="9" t="str">
        <f>VLOOKUP(Todos!$A532,vlookup_table[#All],5,FALSE)</f>
        <v>S1</v>
      </c>
      <c r="R532" s="9" t="str">
        <f>VLOOKUP(Todos!$A532,vlookup_table[#All],6,FALSE)</f>
        <v>M</v>
      </c>
      <c r="S532" s="9">
        <f>VLOOKUP(Todos!$A532,vlookup_table[#All],7,FALSE)</f>
        <v>30</v>
      </c>
      <c r="T532" s="9">
        <f>ROUND((9706-Todos!$P532)/100, 0)</f>
        <v>49</v>
      </c>
      <c r="U532" s="9" t="str" cm="1">
        <f t="array" ref="U532">_xlfn.IFS(
    ISNUMBER(SEARCH("C", Q532)), "Ciudad",
    ISNUMBER(SEARCH("T", Q532)), "Pueblo",
    ISNUMBER(SEARCH("R", Q532)), "Rural",
    ISNUMBER(SEARCH("S", Q532)), "Suburbano",
    ISNUMBER(SEARCH("U", Q532)), "Urbano"
)</f>
        <v>Suburbano</v>
      </c>
      <c r="V532" s="24" t="str" cm="1">
        <f t="array" ref="V532">_xlfn.LET(
    _xlpm.txt, _xlfn.TEXTJOIN("", TRUE, IF(ISNUMBER(--MID(Todos!$H532, _xlfn.SEQUENCE(LEN(Todos!$H532)), 1)), MID(Todos!$H532, _xlfn.SEQUENCE(LEN(Todos!$H532)), 1), "")),
    IF(ISNUMBER(--RIGHT(_xlpm.txt,1)), _xlpm.txt, LEFT(_xlpm.txt, LEN(_xlpm.txt)-1))
)</f>
        <v>20557</v>
      </c>
      <c r="W532" s="9" t="str">
        <f>UPPER(LEFT(Todos!$B532,2))</f>
        <v>TX</v>
      </c>
      <c r="X532" s="10" t="str" cm="1">
        <f t="array" ref="X532">+IF(Todos!$C532 = "",MODE.MATCH(Todos!$C$2:$C$4029),Todos!$C532)</f>
        <v>M</v>
      </c>
    </row>
    <row r="533" spans="1:24" x14ac:dyDescent="0.35">
      <c r="A533" s="11">
        <v>1549</v>
      </c>
      <c r="B533" s="12" t="s">
        <v>62</v>
      </c>
      <c r="C533" s="12" t="s">
        <v>14</v>
      </c>
      <c r="D533" s="12">
        <v>5863</v>
      </c>
      <c r="E533" s="12">
        <v>1500</v>
      </c>
      <c r="F533" s="12">
        <v>1150</v>
      </c>
      <c r="G533" s="12">
        <v>98</v>
      </c>
      <c r="H533" s="12">
        <v>174523</v>
      </c>
      <c r="I533" s="12">
        <v>20</v>
      </c>
      <c r="J533" s="12">
        <v>40</v>
      </c>
      <c r="K533" s="12">
        <v>1500</v>
      </c>
      <c r="L533" s="12">
        <v>1146</v>
      </c>
      <c r="M533" s="12">
        <v>50</v>
      </c>
      <c r="N533" s="12">
        <f>VLOOKUP(Todos!$A533,vlookup_table[#All],2,FALSE)</f>
        <v>0</v>
      </c>
      <c r="O533" s="12" t="str">
        <f>VLOOKUP(Todos!$A533,vlookup_table[#All],3,FALSE)</f>
        <v>CA</v>
      </c>
      <c r="P533" s="12">
        <f>VLOOKUP(Todos!$A533,vlookup_table[#All],4,FALSE)</f>
        <v>1604</v>
      </c>
      <c r="Q533" s="14" t="str">
        <f>VLOOKUP(Todos!$A533,vlookup_table[#All],5,FALSE)</f>
        <v>S1</v>
      </c>
      <c r="R533" s="14" t="str">
        <f>VLOOKUP(Todos!$A533,vlookup_table[#All],6,FALSE)</f>
        <v>M</v>
      </c>
      <c r="S533" s="14">
        <f>VLOOKUP(Todos!$A533,vlookup_table[#All],7,FALSE)</f>
        <v>50</v>
      </c>
      <c r="T533" s="14">
        <f>ROUND((9706-Todos!$P533)/100, 0)</f>
        <v>81</v>
      </c>
      <c r="U533" s="14" t="str" cm="1">
        <f t="array" ref="U533">_xlfn.IFS(
    ISNUMBER(SEARCH("C", Q533)), "Ciudad",
    ISNUMBER(SEARCH("T", Q533)), "Pueblo",
    ISNUMBER(SEARCH("R", Q533)), "Rural",
    ISNUMBER(SEARCH("S", Q533)), "Suburbano",
    ISNUMBER(SEARCH("U", Q533)), "Urbano"
)</f>
        <v>Suburbano</v>
      </c>
      <c r="V533" s="25" t="str" cm="1">
        <f t="array" ref="V533">_xlfn.LET(
    _xlpm.txt, _xlfn.TEXTJOIN("", TRUE, IF(ISNUMBER(--MID(Todos!$H533, _xlfn.SEQUENCE(LEN(Todos!$H533)), 1)), MID(Todos!$H533, _xlfn.SEQUENCE(LEN(Todos!$H533)), 1), "")),
    IF(ISNUMBER(--RIGHT(_xlpm.txt,1)), _xlpm.txt, LEFT(_xlpm.txt, LEN(_xlpm.txt)-1))
)</f>
        <v>174523</v>
      </c>
      <c r="W533" s="14" t="str">
        <f>UPPER(LEFT(Todos!$B533,2))</f>
        <v>CA</v>
      </c>
      <c r="X533" s="15" t="str" cm="1">
        <f t="array" ref="X533">+IF(Todos!$C533 = "",MODE.MATCH(Todos!$C$2:$C$4029),Todos!$C533)</f>
        <v>M</v>
      </c>
    </row>
    <row r="534" spans="1:24" x14ac:dyDescent="0.35">
      <c r="A534" s="6">
        <v>2159</v>
      </c>
      <c r="B534" s="7" t="s">
        <v>53</v>
      </c>
      <c r="C534" s="7" t="s">
        <v>17</v>
      </c>
      <c r="D534" s="7">
        <v>198</v>
      </c>
      <c r="E534" s="7">
        <v>193</v>
      </c>
      <c r="F534" s="7">
        <v>256</v>
      </c>
      <c r="G534" s="7">
        <v>0</v>
      </c>
      <c r="H534" s="7">
        <v>8898</v>
      </c>
      <c r="I534" s="7">
        <v>1</v>
      </c>
      <c r="J534" s="7">
        <v>48</v>
      </c>
      <c r="K534" s="7">
        <v>211</v>
      </c>
      <c r="L534" s="7">
        <v>237</v>
      </c>
      <c r="M534" s="7">
        <v>9.2666666670000009</v>
      </c>
      <c r="N534" s="7">
        <f>VLOOKUP(Todos!$A534,vlookup_table[#All],2,FALSE)</f>
        <v>2</v>
      </c>
      <c r="O534" s="7" t="str">
        <f>VLOOKUP(Todos!$A534,vlookup_table[#All],3,FALSE)</f>
        <v>SD</v>
      </c>
      <c r="P534" s="7">
        <f>VLOOKUP(Todos!$A534,vlookup_table[#All],4,FALSE)</f>
        <v>1901</v>
      </c>
      <c r="Q534" s="9" t="str">
        <f>VLOOKUP(Todos!$A534,vlookup_table[#All],5,FALSE)</f>
        <v>R2</v>
      </c>
      <c r="R534" s="9" t="str">
        <f>VLOOKUP(Todos!$A534,vlookup_table[#All],6,FALSE)</f>
        <v>F</v>
      </c>
      <c r="S534" s="9">
        <f>VLOOKUP(Todos!$A534,vlookup_table[#All],7,FALSE)</f>
        <v>9</v>
      </c>
      <c r="T534" s="9">
        <f>ROUND((9706-Todos!$P534)/100, 0)</f>
        <v>78</v>
      </c>
      <c r="U534" s="9" t="str" cm="1">
        <f t="array" ref="U534">_xlfn.IFS(
    ISNUMBER(SEARCH("C", Q534)), "Ciudad",
    ISNUMBER(SEARCH("T", Q534)), "Pueblo",
    ISNUMBER(SEARCH("R", Q534)), "Rural",
    ISNUMBER(SEARCH("S", Q534)), "Suburbano",
    ISNUMBER(SEARCH("U", Q534)), "Urbano"
)</f>
        <v>Rural</v>
      </c>
      <c r="V534" s="24" t="str" cm="1">
        <f t="array" ref="V534">_xlfn.LET(
    _xlpm.txt, _xlfn.TEXTJOIN("", TRUE, IF(ISNUMBER(--MID(Todos!$H534, _xlfn.SEQUENCE(LEN(Todos!$H534)), 1)), MID(Todos!$H534, _xlfn.SEQUENCE(LEN(Todos!$H534)), 1), "")),
    IF(ISNUMBER(--RIGHT(_xlpm.txt,1)), _xlpm.txt, LEFT(_xlpm.txt, LEN(_xlpm.txt)-1))
)</f>
        <v>8898</v>
      </c>
      <c r="W534" s="9" t="str">
        <f>UPPER(LEFT(Todos!$B534,2))</f>
        <v>SD</v>
      </c>
      <c r="X534" s="10" t="str" cm="1">
        <f t="array" ref="X534">+IF(Todos!$C534 = "",MODE.MATCH(Todos!$C$2:$C$4029),Todos!$C534)</f>
        <v>F</v>
      </c>
    </row>
    <row r="535" spans="1:24" x14ac:dyDescent="0.35">
      <c r="A535" s="11">
        <v>80903</v>
      </c>
      <c r="B535" s="12" t="s">
        <v>36</v>
      </c>
      <c r="C535" s="12" t="s">
        <v>52</v>
      </c>
      <c r="D535" s="12">
        <v>658</v>
      </c>
      <c r="E535" s="12">
        <v>305</v>
      </c>
      <c r="F535" s="12">
        <v>376</v>
      </c>
      <c r="G535" s="12">
        <v>3</v>
      </c>
      <c r="H535" s="12">
        <v>13284</v>
      </c>
      <c r="I535" s="12">
        <v>0</v>
      </c>
      <c r="J535" s="12">
        <v>74</v>
      </c>
      <c r="K535" s="12">
        <v>318</v>
      </c>
      <c r="L535" s="12">
        <v>353</v>
      </c>
      <c r="M535" s="12">
        <v>6.3181818180000002</v>
      </c>
      <c r="N535" s="12">
        <f>VLOOKUP(Todos!$A535,vlookup_table[#All],2,FALSE)</f>
        <v>1002</v>
      </c>
      <c r="O535" s="12" t="str">
        <f>VLOOKUP(Todos!$A535,vlookup_table[#All],3,FALSE)</f>
        <v>WI</v>
      </c>
      <c r="P535" s="12">
        <f>VLOOKUP(Todos!$A535,vlookup_table[#All],4,FALSE)</f>
        <v>6206</v>
      </c>
      <c r="Q535" s="14" t="str">
        <f>VLOOKUP(Todos!$A535,vlookup_table[#All],5,FALSE)</f>
        <v>T1</v>
      </c>
      <c r="R535" s="14" t="str">
        <f>VLOOKUP(Todos!$A535,vlookup_table[#All],6,FALSE)</f>
        <v>M</v>
      </c>
      <c r="S535" s="14">
        <f>VLOOKUP(Todos!$A535,vlookup_table[#All],7,FALSE)</f>
        <v>15</v>
      </c>
      <c r="T535" s="14">
        <f>ROUND((9706-Todos!$P535)/100, 0)</f>
        <v>35</v>
      </c>
      <c r="U535" s="14" t="str" cm="1">
        <f t="array" ref="U535">_xlfn.IFS(
    ISNUMBER(SEARCH("C", Q535)), "Ciudad",
    ISNUMBER(SEARCH("T", Q535)), "Pueblo",
    ISNUMBER(SEARCH("R", Q535)), "Rural",
    ISNUMBER(SEARCH("S", Q535)), "Suburbano",
    ISNUMBER(SEARCH("U", Q535)), "Urbano"
)</f>
        <v>Pueblo</v>
      </c>
      <c r="V535" s="25" t="str" cm="1">
        <f t="array" ref="V535">_xlfn.LET(
    _xlpm.txt, _xlfn.TEXTJOIN("", TRUE, IF(ISNUMBER(--MID(Todos!$H535, _xlfn.SEQUENCE(LEN(Todos!$H535)), 1)), MID(Todos!$H535, _xlfn.SEQUENCE(LEN(Todos!$H535)), 1), "")),
    IF(ISNUMBER(--RIGHT(_xlpm.txt,1)), _xlpm.txt, LEFT(_xlpm.txt, LEN(_xlpm.txt)-1))
)</f>
        <v>13284</v>
      </c>
      <c r="W535" s="14" t="str">
        <f>UPPER(LEFT(Todos!$B535,2))</f>
        <v>WI</v>
      </c>
      <c r="X535" s="15" t="str" cm="1">
        <f t="array" ref="X535">+IF(Todos!$C535 = "",MODE.MATCH(Todos!$C$2:$C$4029),Todos!$C535)</f>
        <v>male</v>
      </c>
    </row>
    <row r="536" spans="1:24" x14ac:dyDescent="0.35">
      <c r="A536" s="6">
        <v>186731</v>
      </c>
      <c r="B536" s="7" t="s">
        <v>13</v>
      </c>
      <c r="C536" s="7" t="s">
        <v>17</v>
      </c>
      <c r="D536" s="7">
        <v>512</v>
      </c>
      <c r="E536" s="7">
        <v>175</v>
      </c>
      <c r="F536" s="7">
        <v>236</v>
      </c>
      <c r="G536" s="7">
        <v>0</v>
      </c>
      <c r="H536" s="7">
        <v>12221</v>
      </c>
      <c r="I536" s="7">
        <v>14</v>
      </c>
      <c r="J536" s="7">
        <v>11</v>
      </c>
      <c r="K536" s="7">
        <v>198</v>
      </c>
      <c r="L536" s="7">
        <v>208</v>
      </c>
      <c r="M536" s="7">
        <v>11.125</v>
      </c>
      <c r="N536" s="7">
        <f>VLOOKUP(Todos!$A536,vlookup_table[#All],2,FALSE)</f>
        <v>28</v>
      </c>
      <c r="O536" s="7" t="str">
        <f>VLOOKUP(Todos!$A536,vlookup_table[#All],3,FALSE)</f>
        <v>FL</v>
      </c>
      <c r="P536" s="7">
        <f>VLOOKUP(Todos!$A536,vlookup_table[#All],4,FALSE)</f>
        <v>3407</v>
      </c>
      <c r="Q536" s="9" t="str">
        <f>VLOOKUP(Todos!$A536,vlookup_table[#All],5,FALSE)</f>
        <v/>
      </c>
      <c r="R536" s="9" t="str">
        <f>VLOOKUP(Todos!$A536,vlookup_table[#All],6,FALSE)</f>
        <v>F</v>
      </c>
      <c r="S536" s="9">
        <f>VLOOKUP(Todos!$A536,vlookup_table[#All],7,FALSE)</f>
        <v>15</v>
      </c>
      <c r="T536" s="9">
        <f>ROUND((9706-Todos!$P536)/100, 0)</f>
        <v>63</v>
      </c>
      <c r="U536" s="9" t="e" cm="1">
        <f t="array" ref="U536">_xlfn.IFS(
    ISNUMBER(SEARCH("C", Q536)), "Ciudad",
    ISNUMBER(SEARCH("T", Q536)), "Pueblo",
    ISNUMBER(SEARCH("R", Q536)), "Rural",
    ISNUMBER(SEARCH("S", Q536)), "Suburbano",
    ISNUMBER(SEARCH("U", Q536)), "Urbano"
)</f>
        <v>#N/A</v>
      </c>
      <c r="V536" s="24" t="str" cm="1">
        <f t="array" ref="V536">_xlfn.LET(
    _xlpm.txt, _xlfn.TEXTJOIN("", TRUE, IF(ISNUMBER(--MID(Todos!$H536, _xlfn.SEQUENCE(LEN(Todos!$H536)), 1)), MID(Todos!$H536, _xlfn.SEQUENCE(LEN(Todos!$H536)), 1), "")),
    IF(ISNUMBER(--RIGHT(_xlpm.txt,1)), _xlpm.txt, LEFT(_xlpm.txt, LEN(_xlpm.txt)-1))
)</f>
        <v>12221</v>
      </c>
      <c r="W536" s="9" t="str">
        <f>UPPER(LEFT(Todos!$B536,2))</f>
        <v>FL</v>
      </c>
      <c r="X536" s="10" t="str" cm="1">
        <f t="array" ref="X536">+IF(Todos!$C536 = "",MODE.MATCH(Todos!$C$2:$C$4029),Todos!$C536)</f>
        <v>F</v>
      </c>
    </row>
    <row r="537" spans="1:24" x14ac:dyDescent="0.35">
      <c r="A537" s="11">
        <v>67342</v>
      </c>
      <c r="B537" s="12" t="s">
        <v>30</v>
      </c>
      <c r="C537" s="12" t="s">
        <v>14</v>
      </c>
      <c r="D537" s="12">
        <v>886</v>
      </c>
      <c r="E537" s="12">
        <v>367</v>
      </c>
      <c r="F537" s="12">
        <v>497</v>
      </c>
      <c r="G537" s="12">
        <v>9</v>
      </c>
      <c r="H537" s="12">
        <v>17984</v>
      </c>
      <c r="I537" s="12">
        <v>6</v>
      </c>
      <c r="J537" s="12">
        <v>74</v>
      </c>
      <c r="K537" s="12">
        <v>458</v>
      </c>
      <c r="L537" s="12">
        <v>433</v>
      </c>
      <c r="M537" s="12">
        <v>11.28571429</v>
      </c>
      <c r="N537" s="12">
        <f>VLOOKUP(Todos!$A537,vlookup_table[#All],2,FALSE)</f>
        <v>1</v>
      </c>
      <c r="O537" s="12" t="str">
        <f>VLOOKUP(Todos!$A537,vlookup_table[#All],3,FALSE)</f>
        <v>MI</v>
      </c>
      <c r="P537" s="12">
        <f>VLOOKUP(Todos!$A537,vlookup_table[#All],4,FALSE)</f>
        <v>1312</v>
      </c>
      <c r="Q537" s="14" t="str">
        <f>VLOOKUP(Todos!$A537,vlookup_table[#All],5,FALSE)</f>
        <v>S2</v>
      </c>
      <c r="R537" s="14" t="str">
        <f>VLOOKUP(Todos!$A537,vlookup_table[#All],6,FALSE)</f>
        <v>M</v>
      </c>
      <c r="S537" s="14">
        <f>VLOOKUP(Todos!$A537,vlookup_table[#All],7,FALSE)</f>
        <v>30</v>
      </c>
      <c r="T537" s="14">
        <f>ROUND((9706-Todos!$P537)/100, 0)</f>
        <v>84</v>
      </c>
      <c r="U537" s="14" t="str" cm="1">
        <f t="array" ref="U537">_xlfn.IFS(
    ISNUMBER(SEARCH("C", Q537)), "Ciudad",
    ISNUMBER(SEARCH("T", Q537)), "Pueblo",
    ISNUMBER(SEARCH("R", Q537)), "Rural",
    ISNUMBER(SEARCH("S", Q537)), "Suburbano",
    ISNUMBER(SEARCH("U", Q537)), "Urbano"
)</f>
        <v>Suburbano</v>
      </c>
      <c r="V537" s="25" t="str" cm="1">
        <f t="array" ref="V537">_xlfn.LET(
    _xlpm.txt, _xlfn.TEXTJOIN("", TRUE, IF(ISNUMBER(--MID(Todos!$H537, _xlfn.SEQUENCE(LEN(Todos!$H537)), 1)), MID(Todos!$H537, _xlfn.SEQUENCE(LEN(Todos!$H537)), 1), "")),
    IF(ISNUMBER(--RIGHT(_xlpm.txt,1)), _xlpm.txt, LEFT(_xlpm.txt, LEN(_xlpm.txt)-1))
)</f>
        <v>17984</v>
      </c>
      <c r="W537" s="14" t="str">
        <f>UPPER(LEFT(Todos!$B537,2))</f>
        <v>MI</v>
      </c>
      <c r="X537" s="15" t="str" cm="1">
        <f t="array" ref="X537">+IF(Todos!$C537 = "",MODE.MATCH(Todos!$C$2:$C$4029),Todos!$C537)</f>
        <v>M</v>
      </c>
    </row>
    <row r="538" spans="1:24" x14ac:dyDescent="0.35">
      <c r="A538" s="6">
        <v>30366</v>
      </c>
      <c r="B538" s="7" t="s">
        <v>32</v>
      </c>
      <c r="C538" s="7" t="s">
        <v>14</v>
      </c>
      <c r="D538" s="7">
        <v>1429</v>
      </c>
      <c r="E538" s="7">
        <v>724</v>
      </c>
      <c r="F538" s="7">
        <v>813</v>
      </c>
      <c r="G538" s="7">
        <v>12</v>
      </c>
      <c r="H538" s="7">
        <v>34070</v>
      </c>
      <c r="I538" s="7">
        <v>4</v>
      </c>
      <c r="J538" s="7">
        <v>48</v>
      </c>
      <c r="K538" s="7">
        <v>759</v>
      </c>
      <c r="L538" s="7">
        <v>755</v>
      </c>
      <c r="M538" s="7">
        <v>5.1875</v>
      </c>
      <c r="N538" s="7">
        <f>VLOOKUP(Todos!$A538,vlookup_table[#All],2,FALSE)</f>
        <v>2</v>
      </c>
      <c r="O538" s="7" t="str">
        <f>VLOOKUP(Todos!$A538,vlookup_table[#All],3,FALSE)</f>
        <v>OK</v>
      </c>
      <c r="P538" s="7">
        <f>VLOOKUP(Todos!$A538,vlookup_table[#All],4,FALSE)</f>
        <v>3601</v>
      </c>
      <c r="Q538" s="9" t="str">
        <f>VLOOKUP(Todos!$A538,vlookup_table[#All],5,FALSE)</f>
        <v>C1</v>
      </c>
      <c r="R538" s="9" t="str">
        <f>VLOOKUP(Todos!$A538,vlookup_table[#All],6,FALSE)</f>
        <v>M</v>
      </c>
      <c r="S538" s="9">
        <f>VLOOKUP(Todos!$A538,vlookup_table[#All],7,FALSE)</f>
        <v>6</v>
      </c>
      <c r="T538" s="9">
        <f>ROUND((9706-Todos!$P538)/100, 0)</f>
        <v>61</v>
      </c>
      <c r="U538" s="9" t="str" cm="1">
        <f t="array" ref="U538">_xlfn.IFS(
    ISNUMBER(SEARCH("C", Q538)), "Ciudad",
    ISNUMBER(SEARCH("T", Q538)), "Pueblo",
    ISNUMBER(SEARCH("R", Q538)), "Rural",
    ISNUMBER(SEARCH("S", Q538)), "Suburbano",
    ISNUMBER(SEARCH("U", Q538)), "Urbano"
)</f>
        <v>Ciudad</v>
      </c>
      <c r="V538" s="24" t="str" cm="1">
        <f t="array" ref="V538">_xlfn.LET(
    _xlpm.txt, _xlfn.TEXTJOIN("", TRUE, IF(ISNUMBER(--MID(Todos!$H538, _xlfn.SEQUENCE(LEN(Todos!$H538)), 1)), MID(Todos!$H538, _xlfn.SEQUENCE(LEN(Todos!$H538)), 1), "")),
    IF(ISNUMBER(--RIGHT(_xlpm.txt,1)), _xlpm.txt, LEFT(_xlpm.txt, LEN(_xlpm.txt)-1))
)</f>
        <v>34070</v>
      </c>
      <c r="W538" s="9" t="str">
        <f>UPPER(LEFT(Todos!$B538,2))</f>
        <v>OK</v>
      </c>
      <c r="X538" s="10" t="str" cm="1">
        <f t="array" ref="X538">+IF(Todos!$C538 = "",MODE.MATCH(Todos!$C$2:$C$4029),Todos!$C538)</f>
        <v>M</v>
      </c>
    </row>
    <row r="539" spans="1:24" x14ac:dyDescent="0.35">
      <c r="A539" s="11">
        <v>64441</v>
      </c>
      <c r="B539" s="12" t="s">
        <v>34</v>
      </c>
      <c r="C539" s="12" t="s">
        <v>14</v>
      </c>
      <c r="D539" s="12">
        <v>386</v>
      </c>
      <c r="E539" s="12">
        <v>258</v>
      </c>
      <c r="F539" s="12">
        <v>358</v>
      </c>
      <c r="G539" s="12">
        <v>1</v>
      </c>
      <c r="H539" s="12">
        <v>12513</v>
      </c>
      <c r="I539" s="12">
        <v>0</v>
      </c>
      <c r="J539" s="12">
        <v>75</v>
      </c>
      <c r="K539" s="12">
        <v>301</v>
      </c>
      <c r="L539" s="12">
        <v>313</v>
      </c>
      <c r="M539" s="12">
        <v>5.4285714289999998</v>
      </c>
      <c r="N539" s="12">
        <f>VLOOKUP(Todos!$A539,vlookup_table[#All],2,FALSE)</f>
        <v>1</v>
      </c>
      <c r="O539" s="12" t="str">
        <f>VLOOKUP(Todos!$A539,vlookup_table[#All],3,FALSE)</f>
        <v>IN</v>
      </c>
      <c r="P539" s="12">
        <f>VLOOKUP(Todos!$A539,vlookup_table[#All],4,FALSE)</f>
        <v>5401</v>
      </c>
      <c r="Q539" s="14" t="str">
        <f>VLOOKUP(Todos!$A539,vlookup_table[#All],5,FALSE)</f>
        <v>R3</v>
      </c>
      <c r="R539" s="14" t="str">
        <f>VLOOKUP(Todos!$A539,vlookup_table[#All],6,FALSE)</f>
        <v>M</v>
      </c>
      <c r="S539" s="14">
        <f>VLOOKUP(Todos!$A539,vlookup_table[#All],7,FALSE)</f>
        <v>10</v>
      </c>
      <c r="T539" s="14">
        <f>ROUND((9706-Todos!$P539)/100, 0)</f>
        <v>43</v>
      </c>
      <c r="U539" s="14" t="str" cm="1">
        <f t="array" ref="U539">_xlfn.IFS(
    ISNUMBER(SEARCH("C", Q539)), "Ciudad",
    ISNUMBER(SEARCH("T", Q539)), "Pueblo",
    ISNUMBER(SEARCH("R", Q539)), "Rural",
    ISNUMBER(SEARCH("S", Q539)), "Suburbano",
    ISNUMBER(SEARCH("U", Q539)), "Urbano"
)</f>
        <v>Rural</v>
      </c>
      <c r="V539" s="25" t="str" cm="1">
        <f t="array" ref="V539">_xlfn.LET(
    _xlpm.txt, _xlfn.TEXTJOIN("", TRUE, IF(ISNUMBER(--MID(Todos!$H539, _xlfn.SEQUENCE(LEN(Todos!$H539)), 1)), MID(Todos!$H539, _xlfn.SEQUENCE(LEN(Todos!$H539)), 1), "")),
    IF(ISNUMBER(--RIGHT(_xlpm.txt,1)), _xlpm.txt, LEFT(_xlpm.txt, LEN(_xlpm.txt)-1))
)</f>
        <v>12513</v>
      </c>
      <c r="W539" s="14" t="str">
        <f>UPPER(LEFT(Todos!$B539,2))</f>
        <v>IN</v>
      </c>
      <c r="X539" s="15" t="str" cm="1">
        <f t="array" ref="X539">+IF(Todos!$C539 = "",MODE.MATCH(Todos!$C$2:$C$4029),Todos!$C539)</f>
        <v>M</v>
      </c>
    </row>
    <row r="540" spans="1:24" x14ac:dyDescent="0.35">
      <c r="A540" s="6">
        <v>175155</v>
      </c>
      <c r="B540" s="7" t="s">
        <v>51</v>
      </c>
      <c r="C540" s="7" t="s">
        <v>17</v>
      </c>
      <c r="D540" s="7">
        <v>740</v>
      </c>
      <c r="E540" s="7">
        <v>211</v>
      </c>
      <c r="F540" s="7">
        <v>312</v>
      </c>
      <c r="G540" s="7">
        <v>3</v>
      </c>
      <c r="H540" s="7">
        <v>12165</v>
      </c>
      <c r="I540" s="7">
        <v>3</v>
      </c>
      <c r="J540" s="7">
        <v>46</v>
      </c>
      <c r="K540" s="7">
        <v>259</v>
      </c>
      <c r="L540" s="7">
        <v>257</v>
      </c>
      <c r="M540" s="7">
        <v>10</v>
      </c>
      <c r="N540" s="7">
        <f>VLOOKUP(Todos!$A540,vlookup_table[#All],2,FALSE)</f>
        <v>28</v>
      </c>
      <c r="O540" s="7" t="str">
        <f>VLOOKUP(Todos!$A540,vlookup_table[#All],3,FALSE)</f>
        <v>OR</v>
      </c>
      <c r="P540" s="7">
        <f>VLOOKUP(Todos!$A540,vlookup_table[#All],4,FALSE)</f>
        <v>4801</v>
      </c>
      <c r="Q540" s="9" t="str">
        <f>VLOOKUP(Todos!$A540,vlookup_table[#All],5,FALSE)</f>
        <v>R2</v>
      </c>
      <c r="R540" s="9" t="str">
        <f>VLOOKUP(Todos!$A540,vlookup_table[#All],6,FALSE)</f>
        <v>F</v>
      </c>
      <c r="S540" s="9">
        <f>VLOOKUP(Todos!$A540,vlookup_table[#All],7,FALSE)</f>
        <v>21</v>
      </c>
      <c r="T540" s="9">
        <f>ROUND((9706-Todos!$P540)/100, 0)</f>
        <v>49</v>
      </c>
      <c r="U540" s="9" t="str" cm="1">
        <f t="array" ref="U540">_xlfn.IFS(
    ISNUMBER(SEARCH("C", Q540)), "Ciudad",
    ISNUMBER(SEARCH("T", Q540)), "Pueblo",
    ISNUMBER(SEARCH("R", Q540)), "Rural",
    ISNUMBER(SEARCH("S", Q540)), "Suburbano",
    ISNUMBER(SEARCH("U", Q540)), "Urbano"
)</f>
        <v>Rural</v>
      </c>
      <c r="V540" s="24" t="str" cm="1">
        <f t="array" ref="V540">_xlfn.LET(
    _xlpm.txt, _xlfn.TEXTJOIN("", TRUE, IF(ISNUMBER(--MID(Todos!$H540, _xlfn.SEQUENCE(LEN(Todos!$H540)), 1)), MID(Todos!$H540, _xlfn.SEQUENCE(LEN(Todos!$H540)), 1), "")),
    IF(ISNUMBER(--RIGHT(_xlpm.txt,1)), _xlpm.txt, LEFT(_xlpm.txt, LEN(_xlpm.txt)-1))
)</f>
        <v>12165</v>
      </c>
      <c r="W540" s="9" t="str">
        <f>UPPER(LEFT(Todos!$B540,2))</f>
        <v>OR</v>
      </c>
      <c r="X540" s="10" t="str" cm="1">
        <f t="array" ref="X540">+IF(Todos!$C540 = "",MODE.MATCH(Todos!$C$2:$C$4029),Todos!$C540)</f>
        <v>F</v>
      </c>
    </row>
    <row r="541" spans="1:24" x14ac:dyDescent="0.35">
      <c r="A541" s="11">
        <v>82015</v>
      </c>
      <c r="B541" s="12" t="s">
        <v>36</v>
      </c>
      <c r="C541" s="12" t="s">
        <v>17</v>
      </c>
      <c r="D541" s="12">
        <v>543</v>
      </c>
      <c r="E541" s="12">
        <v>306</v>
      </c>
      <c r="F541" s="12">
        <v>337</v>
      </c>
      <c r="G541" s="12">
        <v>0</v>
      </c>
      <c r="H541" s="12">
        <v>11140</v>
      </c>
      <c r="I541" s="12">
        <v>0</v>
      </c>
      <c r="J541" s="12">
        <v>94</v>
      </c>
      <c r="K541" s="12">
        <v>314</v>
      </c>
      <c r="L541" s="12">
        <v>321</v>
      </c>
      <c r="M541" s="12">
        <v>10.91666667</v>
      </c>
      <c r="N541" s="12">
        <f>VLOOKUP(Todos!$A541,vlookup_table[#All],2,FALSE)</f>
        <v>2</v>
      </c>
      <c r="O541" s="12" t="str">
        <f>VLOOKUP(Todos!$A541,vlookup_table[#All],3,FALSE)</f>
        <v>WI</v>
      </c>
      <c r="P541" s="12">
        <f>VLOOKUP(Todos!$A541,vlookup_table[#All],4,FALSE)</f>
        <v>2812</v>
      </c>
      <c r="Q541" s="14" t="str">
        <f>VLOOKUP(Todos!$A541,vlookup_table[#All],5,FALSE)</f>
        <v>R2</v>
      </c>
      <c r="R541" s="14" t="str">
        <f>VLOOKUP(Todos!$A541,vlookup_table[#All],6,FALSE)</f>
        <v>F</v>
      </c>
      <c r="S541" s="14">
        <f>VLOOKUP(Todos!$A541,vlookup_table[#All],7,FALSE)</f>
        <v>18</v>
      </c>
      <c r="T541" s="14">
        <f>ROUND((9706-Todos!$P541)/100, 0)</f>
        <v>69</v>
      </c>
      <c r="U541" s="14" t="str" cm="1">
        <f t="array" ref="U541">_xlfn.IFS(
    ISNUMBER(SEARCH("C", Q541)), "Ciudad",
    ISNUMBER(SEARCH("T", Q541)), "Pueblo",
    ISNUMBER(SEARCH("R", Q541)), "Rural",
    ISNUMBER(SEARCH("S", Q541)), "Suburbano",
    ISNUMBER(SEARCH("U", Q541)), "Urbano"
)</f>
        <v>Rural</v>
      </c>
      <c r="V541" s="25" t="str" cm="1">
        <f t="array" ref="V541">_xlfn.LET(
    _xlpm.txt, _xlfn.TEXTJOIN("", TRUE, IF(ISNUMBER(--MID(Todos!$H541, _xlfn.SEQUENCE(LEN(Todos!$H541)), 1)), MID(Todos!$H541, _xlfn.SEQUENCE(LEN(Todos!$H541)), 1), "")),
    IF(ISNUMBER(--RIGHT(_xlpm.txt,1)), _xlpm.txt, LEFT(_xlpm.txt, LEN(_xlpm.txt)-1))
)</f>
        <v>11140</v>
      </c>
      <c r="W541" s="14" t="str">
        <f>UPPER(LEFT(Todos!$B541,2))</f>
        <v>WI</v>
      </c>
      <c r="X541" s="15" t="str" cm="1">
        <f t="array" ref="X541">+IF(Todos!$C541 = "",MODE.MATCH(Todos!$C$2:$C$4029),Todos!$C541)</f>
        <v>F</v>
      </c>
    </row>
    <row r="542" spans="1:24" x14ac:dyDescent="0.35">
      <c r="A542" s="6">
        <v>170912</v>
      </c>
      <c r="B542" s="7" t="s">
        <v>62</v>
      </c>
      <c r="C542" s="7" t="s">
        <v>14</v>
      </c>
      <c r="D542" s="7">
        <v>1896</v>
      </c>
      <c r="E542" s="7">
        <v>502</v>
      </c>
      <c r="F542" s="7">
        <v>555</v>
      </c>
      <c r="G542" s="7">
        <v>45</v>
      </c>
      <c r="H542" s="7">
        <v>17405</v>
      </c>
      <c r="I542" s="7">
        <v>6</v>
      </c>
      <c r="J542" s="7">
        <v>56</v>
      </c>
      <c r="K542" s="7">
        <v>511</v>
      </c>
      <c r="L542" s="7">
        <v>548</v>
      </c>
      <c r="M542" s="7">
        <v>15</v>
      </c>
      <c r="N542" s="7">
        <f>VLOOKUP(Todos!$A542,vlookup_table[#All],2,FALSE)</f>
        <v>0</v>
      </c>
      <c r="O542" s="7" t="str">
        <f>VLOOKUP(Todos!$A542,vlookup_table[#All],3,FALSE)</f>
        <v>CA</v>
      </c>
      <c r="P542" s="7">
        <f>VLOOKUP(Todos!$A542,vlookup_table[#All],4,FALSE)</f>
        <v>4401</v>
      </c>
      <c r="Q542" s="9" t="str">
        <f>VLOOKUP(Todos!$A542,vlookup_table[#All],5,FALSE)</f>
        <v>S1</v>
      </c>
      <c r="R542" s="9" t="str">
        <f>VLOOKUP(Todos!$A542,vlookup_table[#All],6,FALSE)</f>
        <v>M</v>
      </c>
      <c r="S542" s="9">
        <f>VLOOKUP(Todos!$A542,vlookup_table[#All],7,FALSE)</f>
        <v>20</v>
      </c>
      <c r="T542" s="9">
        <f>ROUND((9706-Todos!$P542)/100, 0)</f>
        <v>53</v>
      </c>
      <c r="U542" s="9" t="str" cm="1">
        <f t="array" ref="U542">_xlfn.IFS(
    ISNUMBER(SEARCH("C", Q542)), "Ciudad",
    ISNUMBER(SEARCH("T", Q542)), "Pueblo",
    ISNUMBER(SEARCH("R", Q542)), "Rural",
    ISNUMBER(SEARCH("S", Q542)), "Suburbano",
    ISNUMBER(SEARCH("U", Q542)), "Urbano"
)</f>
        <v>Suburbano</v>
      </c>
      <c r="V542" s="24" t="str" cm="1">
        <f t="array" ref="V542">_xlfn.LET(
    _xlpm.txt, _xlfn.TEXTJOIN("", TRUE, IF(ISNUMBER(--MID(Todos!$H542, _xlfn.SEQUENCE(LEN(Todos!$H542)), 1)), MID(Todos!$H542, _xlfn.SEQUENCE(LEN(Todos!$H542)), 1), "")),
    IF(ISNUMBER(--RIGHT(_xlpm.txt,1)), _xlpm.txt, LEFT(_xlpm.txt, LEN(_xlpm.txt)-1))
)</f>
        <v>17405</v>
      </c>
      <c r="W542" s="9" t="str">
        <f>UPPER(LEFT(Todos!$B542,2))</f>
        <v>CA</v>
      </c>
      <c r="X542" s="10" t="str" cm="1">
        <f t="array" ref="X542">+IF(Todos!$C542 = "",MODE.MATCH(Todos!$C$2:$C$4029),Todos!$C542)</f>
        <v>M</v>
      </c>
    </row>
    <row r="543" spans="1:24" x14ac:dyDescent="0.35">
      <c r="A543" s="11">
        <v>183055</v>
      </c>
      <c r="B543" s="12" t="s">
        <v>41</v>
      </c>
      <c r="C543" s="12" t="s">
        <v>17</v>
      </c>
      <c r="D543" s="12">
        <v>876</v>
      </c>
      <c r="E543" s="12">
        <v>337</v>
      </c>
      <c r="F543" s="12">
        <v>439</v>
      </c>
      <c r="G543" s="12">
        <v>3</v>
      </c>
      <c r="H543" s="12">
        <v>15017</v>
      </c>
      <c r="I543" s="12">
        <v>4</v>
      </c>
      <c r="J543" s="12">
        <v>37</v>
      </c>
      <c r="K543" s="12">
        <v>353</v>
      </c>
      <c r="L543" s="12">
        <v>403</v>
      </c>
      <c r="M543" s="12">
        <v>7.875</v>
      </c>
      <c r="N543" s="12">
        <f>VLOOKUP(Todos!$A543,vlookup_table[#All],2,FALSE)</f>
        <v>2</v>
      </c>
      <c r="O543" s="12" t="str">
        <f>VLOOKUP(Todos!$A543,vlookup_table[#All],3,FALSE)</f>
        <v>WA</v>
      </c>
      <c r="P543" s="12">
        <f>VLOOKUP(Todos!$A543,vlookup_table[#All],4,FALSE)</f>
        <v>3704</v>
      </c>
      <c r="Q543" s="14" t="str">
        <f>VLOOKUP(Todos!$A543,vlookup_table[#All],5,FALSE)</f>
        <v>S2</v>
      </c>
      <c r="R543" s="14" t="str">
        <f>VLOOKUP(Todos!$A543,vlookup_table[#All],6,FALSE)</f>
        <v>F</v>
      </c>
      <c r="S543" s="14">
        <f>VLOOKUP(Todos!$A543,vlookup_table[#All],7,FALSE)</f>
        <v>10</v>
      </c>
      <c r="T543" s="14">
        <f>ROUND((9706-Todos!$P543)/100, 0)</f>
        <v>60</v>
      </c>
      <c r="U543" s="14" t="str" cm="1">
        <f t="array" ref="U543">_xlfn.IFS(
    ISNUMBER(SEARCH("C", Q543)), "Ciudad",
    ISNUMBER(SEARCH("T", Q543)), "Pueblo",
    ISNUMBER(SEARCH("R", Q543)), "Rural",
    ISNUMBER(SEARCH("S", Q543)), "Suburbano",
    ISNUMBER(SEARCH("U", Q543)), "Urbano"
)</f>
        <v>Suburbano</v>
      </c>
      <c r="V543" s="25" t="str" cm="1">
        <f t="array" ref="V543">_xlfn.LET(
    _xlpm.txt, _xlfn.TEXTJOIN("", TRUE, IF(ISNUMBER(--MID(Todos!$H543, _xlfn.SEQUENCE(LEN(Todos!$H543)), 1)), MID(Todos!$H543, _xlfn.SEQUENCE(LEN(Todos!$H543)), 1), "")),
    IF(ISNUMBER(--RIGHT(_xlpm.txt,1)), _xlpm.txt, LEFT(_xlpm.txt, LEN(_xlpm.txt)-1))
)</f>
        <v>15017</v>
      </c>
      <c r="W543" s="14" t="str">
        <f>UPPER(LEFT(Todos!$B543,2))</f>
        <v>WA</v>
      </c>
      <c r="X543" s="15" t="str" cm="1">
        <f t="array" ref="X543">+IF(Todos!$C543 = "",MODE.MATCH(Todos!$C$2:$C$4029),Todos!$C543)</f>
        <v>F</v>
      </c>
    </row>
    <row r="544" spans="1:24" x14ac:dyDescent="0.35">
      <c r="A544" s="6">
        <v>134032</v>
      </c>
      <c r="B544" s="7" t="s">
        <v>39</v>
      </c>
      <c r="C544" s="7" t="s">
        <v>17</v>
      </c>
      <c r="D544" s="7">
        <v>575</v>
      </c>
      <c r="E544" s="7">
        <v>305</v>
      </c>
      <c r="F544" s="7">
        <v>368</v>
      </c>
      <c r="G544" s="7">
        <v>0</v>
      </c>
      <c r="H544" s="7">
        <v>9906</v>
      </c>
      <c r="I544" s="7">
        <v>1</v>
      </c>
      <c r="J544" s="7">
        <v>80</v>
      </c>
      <c r="K544" s="7">
        <v>349</v>
      </c>
      <c r="L544" s="7">
        <v>326</v>
      </c>
      <c r="M544" s="7">
        <v>15</v>
      </c>
      <c r="N544" s="7">
        <f>VLOOKUP(Todos!$A544,vlookup_table[#All],2,FALSE)</f>
        <v>2</v>
      </c>
      <c r="O544" s="7" t="str">
        <f>VLOOKUP(Todos!$A544,vlookup_table[#All],3,FALSE)</f>
        <v>UT</v>
      </c>
      <c r="P544" s="7">
        <f>VLOOKUP(Todos!$A544,vlookup_table[#All],4,FALSE)</f>
        <v>0</v>
      </c>
      <c r="Q544" s="9" t="str">
        <f>VLOOKUP(Todos!$A544,vlookup_table[#All],5,FALSE)</f>
        <v>R2</v>
      </c>
      <c r="R544" s="9" t="str">
        <f>VLOOKUP(Todos!$A544,vlookup_table[#All],6,FALSE)</f>
        <v>F</v>
      </c>
      <c r="S544" s="9">
        <f>VLOOKUP(Todos!$A544,vlookup_table[#All],7,FALSE)</f>
        <v>10</v>
      </c>
      <c r="T544" s="9">
        <f>ROUND((9706-Todos!$P544)/100, 0)</f>
        <v>97</v>
      </c>
      <c r="U544" s="9" t="str" cm="1">
        <f t="array" ref="U544">_xlfn.IFS(
    ISNUMBER(SEARCH("C", Q544)), "Ciudad",
    ISNUMBER(SEARCH("T", Q544)), "Pueblo",
    ISNUMBER(SEARCH("R", Q544)), "Rural",
    ISNUMBER(SEARCH("S", Q544)), "Suburbano",
    ISNUMBER(SEARCH("U", Q544)), "Urbano"
)</f>
        <v>Rural</v>
      </c>
      <c r="V544" s="24" t="str" cm="1">
        <f t="array" ref="V544">_xlfn.LET(
    _xlpm.txt, _xlfn.TEXTJOIN("", TRUE, IF(ISNUMBER(--MID(Todos!$H544, _xlfn.SEQUENCE(LEN(Todos!$H544)), 1)), MID(Todos!$H544, _xlfn.SEQUENCE(LEN(Todos!$H544)), 1), "")),
    IF(ISNUMBER(--RIGHT(_xlpm.txt,1)), _xlpm.txt, LEFT(_xlpm.txt, LEN(_xlpm.txt)-1))
)</f>
        <v>9906</v>
      </c>
      <c r="W544" s="9" t="str">
        <f>UPPER(LEFT(Todos!$B544,2))</f>
        <v>UT</v>
      </c>
      <c r="X544" s="10" t="str" cm="1">
        <f t="array" ref="X544">+IF(Todos!$C544 = "",MODE.MATCH(Todos!$C$2:$C$4029),Todos!$C544)</f>
        <v>F</v>
      </c>
    </row>
    <row r="545" spans="1:24" x14ac:dyDescent="0.35">
      <c r="A545" s="11">
        <v>186573</v>
      </c>
      <c r="B545" s="12" t="s">
        <v>36</v>
      </c>
      <c r="C545" s="12" t="s">
        <v>17</v>
      </c>
      <c r="D545" s="12">
        <v>900</v>
      </c>
      <c r="E545" s="12">
        <v>488</v>
      </c>
      <c r="F545" s="12">
        <v>563</v>
      </c>
      <c r="G545" s="12">
        <v>2</v>
      </c>
      <c r="H545" s="12">
        <v>18369</v>
      </c>
      <c r="I545" s="12">
        <v>1</v>
      </c>
      <c r="J545" s="12">
        <v>84</v>
      </c>
      <c r="K545" s="12">
        <v>524</v>
      </c>
      <c r="L545" s="12">
        <v>537</v>
      </c>
      <c r="M545" s="12">
        <v>7.692307692</v>
      </c>
      <c r="N545" s="12">
        <f>VLOOKUP(Todos!$A545,vlookup_table[#All],2,FALSE)</f>
        <v>0</v>
      </c>
      <c r="O545" s="12" t="str">
        <f>VLOOKUP(Todos!$A545,vlookup_table[#All],3,FALSE)</f>
        <v>WI</v>
      </c>
      <c r="P545" s="12">
        <f>VLOOKUP(Todos!$A545,vlookup_table[#All],4,FALSE)</f>
        <v>0</v>
      </c>
      <c r="Q545" s="14" t="str">
        <f>VLOOKUP(Todos!$A545,vlookup_table[#All],5,FALSE)</f>
        <v>T2</v>
      </c>
      <c r="R545" s="14" t="str">
        <f>VLOOKUP(Todos!$A545,vlookup_table[#All],6,FALSE)</f>
        <v>F</v>
      </c>
      <c r="S545" s="14">
        <f>VLOOKUP(Todos!$A545,vlookup_table[#All],7,FALSE)</f>
        <v>3</v>
      </c>
      <c r="T545" s="14">
        <f>ROUND((9706-Todos!$P545)/100, 0)</f>
        <v>97</v>
      </c>
      <c r="U545" s="14" t="str" cm="1">
        <f t="array" ref="U545">_xlfn.IFS(
    ISNUMBER(SEARCH("C", Q545)), "Ciudad",
    ISNUMBER(SEARCH("T", Q545)), "Pueblo",
    ISNUMBER(SEARCH("R", Q545)), "Rural",
    ISNUMBER(SEARCH("S", Q545)), "Suburbano",
    ISNUMBER(SEARCH("U", Q545)), "Urbano"
)</f>
        <v>Pueblo</v>
      </c>
      <c r="V545" s="25" t="str" cm="1">
        <f t="array" ref="V545">_xlfn.LET(
    _xlpm.txt, _xlfn.TEXTJOIN("", TRUE, IF(ISNUMBER(--MID(Todos!$H545, _xlfn.SEQUENCE(LEN(Todos!$H545)), 1)), MID(Todos!$H545, _xlfn.SEQUENCE(LEN(Todos!$H545)), 1), "")),
    IF(ISNUMBER(--RIGHT(_xlpm.txt,1)), _xlpm.txt, LEFT(_xlpm.txt, LEN(_xlpm.txt)-1))
)</f>
        <v>18369</v>
      </c>
      <c r="W545" s="14" t="str">
        <f>UPPER(LEFT(Todos!$B545,2))</f>
        <v>WI</v>
      </c>
      <c r="X545" s="15" t="str" cm="1">
        <f t="array" ref="X545">+IF(Todos!$C545 = "",MODE.MATCH(Todos!$C$2:$C$4029),Todos!$C545)</f>
        <v>F</v>
      </c>
    </row>
    <row r="546" spans="1:24" x14ac:dyDescent="0.35">
      <c r="A546" s="6">
        <v>37299</v>
      </c>
      <c r="B546" s="7" t="s">
        <v>13</v>
      </c>
      <c r="C546" s="7" t="s">
        <v>17</v>
      </c>
      <c r="D546" s="7">
        <v>1171</v>
      </c>
      <c r="E546" s="7">
        <v>272</v>
      </c>
      <c r="F546" s="7">
        <v>383</v>
      </c>
      <c r="G546" s="7">
        <v>4</v>
      </c>
      <c r="H546" s="7">
        <v>14539</v>
      </c>
      <c r="I546" s="7">
        <v>17</v>
      </c>
      <c r="J546" s="7">
        <v>15</v>
      </c>
      <c r="K546" s="7">
        <v>323</v>
      </c>
      <c r="L546" s="7">
        <v>329</v>
      </c>
      <c r="M546" s="7">
        <v>9.8888888890000004</v>
      </c>
      <c r="N546" s="7">
        <f>VLOOKUP(Todos!$A546,vlookup_table[#All],2,FALSE)</f>
        <v>2</v>
      </c>
      <c r="O546" s="7" t="str">
        <f>VLOOKUP(Todos!$A546,vlookup_table[#All],3,FALSE)</f>
        <v>FL</v>
      </c>
      <c r="P546" s="7">
        <f>VLOOKUP(Todos!$A546,vlookup_table[#All],4,FALSE)</f>
        <v>5502</v>
      </c>
      <c r="Q546" s="9" t="str">
        <f>VLOOKUP(Todos!$A546,vlookup_table[#All],5,FALSE)</f>
        <v>C2</v>
      </c>
      <c r="R546" s="9" t="str">
        <f>VLOOKUP(Todos!$A546,vlookup_table[#All],6,FALSE)</f>
        <v>F</v>
      </c>
      <c r="S546" s="9">
        <f>VLOOKUP(Todos!$A546,vlookup_table[#All],7,FALSE)</f>
        <v>15</v>
      </c>
      <c r="T546" s="9">
        <f>ROUND((9706-Todos!$P546)/100, 0)</f>
        <v>42</v>
      </c>
      <c r="U546" s="9" t="str" cm="1">
        <f t="array" ref="U546">_xlfn.IFS(
    ISNUMBER(SEARCH("C", Q546)), "Ciudad",
    ISNUMBER(SEARCH("T", Q546)), "Pueblo",
    ISNUMBER(SEARCH("R", Q546)), "Rural",
    ISNUMBER(SEARCH("S", Q546)), "Suburbano",
    ISNUMBER(SEARCH("U", Q546)), "Urbano"
)</f>
        <v>Ciudad</v>
      </c>
      <c r="V546" s="24" t="str" cm="1">
        <f t="array" ref="V546">_xlfn.LET(
    _xlpm.txt, _xlfn.TEXTJOIN("", TRUE, IF(ISNUMBER(--MID(Todos!$H546, _xlfn.SEQUENCE(LEN(Todos!$H546)), 1)), MID(Todos!$H546, _xlfn.SEQUENCE(LEN(Todos!$H546)), 1), "")),
    IF(ISNUMBER(--RIGHT(_xlpm.txt,1)), _xlpm.txt, LEFT(_xlpm.txt, LEN(_xlpm.txt)-1))
)</f>
        <v>14539</v>
      </c>
      <c r="W546" s="9" t="str">
        <f>UPPER(LEFT(Todos!$B546,2))</f>
        <v>FL</v>
      </c>
      <c r="X546" s="10" t="str" cm="1">
        <f t="array" ref="X546">+IF(Todos!$C546 = "",MODE.MATCH(Todos!$C$2:$C$4029),Todos!$C546)</f>
        <v>F</v>
      </c>
    </row>
    <row r="547" spans="1:24" x14ac:dyDescent="0.35">
      <c r="A547" s="11">
        <v>165746</v>
      </c>
      <c r="B547" s="12" t="s">
        <v>62</v>
      </c>
      <c r="C547" s="12" t="s">
        <v>14</v>
      </c>
      <c r="D547" s="12">
        <v>1429</v>
      </c>
      <c r="E547" s="12">
        <v>492</v>
      </c>
      <c r="F547" s="12">
        <v>508</v>
      </c>
      <c r="G547" s="12">
        <v>1</v>
      </c>
      <c r="H547" s="12">
        <v>14106</v>
      </c>
      <c r="I547" s="12">
        <v>15</v>
      </c>
      <c r="J547" s="12">
        <v>48</v>
      </c>
      <c r="K547" s="12">
        <v>497</v>
      </c>
      <c r="L547" s="12">
        <v>507</v>
      </c>
      <c r="M547" s="12">
        <v>4.75</v>
      </c>
      <c r="N547" s="12">
        <f>VLOOKUP(Todos!$A547,vlookup_table[#All],2,FALSE)</f>
        <v>0</v>
      </c>
      <c r="O547" s="12" t="str">
        <f>VLOOKUP(Todos!$A547,vlookup_table[#All],3,FALSE)</f>
        <v>CA</v>
      </c>
      <c r="P547" s="12">
        <f>VLOOKUP(Todos!$A547,vlookup_table[#All],4,FALSE)</f>
        <v>703</v>
      </c>
      <c r="Q547" s="14" t="str">
        <f>VLOOKUP(Todos!$A547,vlookup_table[#All],5,FALSE)</f>
        <v>C2</v>
      </c>
      <c r="R547" s="14" t="str">
        <f>VLOOKUP(Todos!$A547,vlookup_table[#All],6,FALSE)</f>
        <v>M</v>
      </c>
      <c r="S547" s="14">
        <f>VLOOKUP(Todos!$A547,vlookup_table[#All],7,FALSE)</f>
        <v>10</v>
      </c>
      <c r="T547" s="14">
        <f>ROUND((9706-Todos!$P547)/100, 0)</f>
        <v>90</v>
      </c>
      <c r="U547" s="14" t="str" cm="1">
        <f t="array" ref="U547">_xlfn.IFS(
    ISNUMBER(SEARCH("C", Q547)), "Ciudad",
    ISNUMBER(SEARCH("T", Q547)), "Pueblo",
    ISNUMBER(SEARCH("R", Q547)), "Rural",
    ISNUMBER(SEARCH("S", Q547)), "Suburbano",
    ISNUMBER(SEARCH("U", Q547)), "Urbano"
)</f>
        <v>Ciudad</v>
      </c>
      <c r="V547" s="25" t="str" cm="1">
        <f t="array" ref="V547">_xlfn.LET(
    _xlpm.txt, _xlfn.TEXTJOIN("", TRUE, IF(ISNUMBER(--MID(Todos!$H547, _xlfn.SEQUENCE(LEN(Todos!$H547)), 1)), MID(Todos!$H547, _xlfn.SEQUENCE(LEN(Todos!$H547)), 1), "")),
    IF(ISNUMBER(--RIGHT(_xlpm.txt,1)), _xlpm.txt, LEFT(_xlpm.txt, LEN(_xlpm.txt)-1))
)</f>
        <v>14106</v>
      </c>
      <c r="W547" s="14" t="str">
        <f>UPPER(LEFT(Todos!$B547,2))</f>
        <v>CA</v>
      </c>
      <c r="X547" s="15" t="str" cm="1">
        <f t="array" ref="X547">+IF(Todos!$C547 = "",MODE.MATCH(Todos!$C$2:$C$4029),Todos!$C547)</f>
        <v>M</v>
      </c>
    </row>
    <row r="548" spans="1:24" x14ac:dyDescent="0.35">
      <c r="A548" s="6">
        <v>189520</v>
      </c>
      <c r="B548" s="7" t="s">
        <v>62</v>
      </c>
      <c r="C548" s="7" t="s">
        <v>14</v>
      </c>
      <c r="D548" s="7">
        <v>4143</v>
      </c>
      <c r="E548" s="7">
        <v>617</v>
      </c>
      <c r="F548" s="7">
        <v>755</v>
      </c>
      <c r="G548" s="7">
        <v>97</v>
      </c>
      <c r="H548" s="7">
        <v>25985</v>
      </c>
      <c r="I548" s="7">
        <v>9</v>
      </c>
      <c r="J548" s="7">
        <v>59</v>
      </c>
      <c r="K548" s="7">
        <v>690</v>
      </c>
      <c r="L548" s="7">
        <v>704</v>
      </c>
      <c r="M548" s="7">
        <v>13.727272729999999</v>
      </c>
      <c r="N548" s="7">
        <f>VLOOKUP(Todos!$A548,vlookup_table[#All],2,FALSE)</f>
        <v>1</v>
      </c>
      <c r="O548" s="7" t="str">
        <f>VLOOKUP(Todos!$A548,vlookup_table[#All],3,FALSE)</f>
        <v>CA</v>
      </c>
      <c r="P548" s="7">
        <f>VLOOKUP(Todos!$A548,vlookup_table[#All],4,FALSE)</f>
        <v>1902</v>
      </c>
      <c r="Q548" s="9" t="str">
        <f>VLOOKUP(Todos!$A548,vlookup_table[#All],5,FALSE)</f>
        <v>S1</v>
      </c>
      <c r="R548" s="9" t="str">
        <f>VLOOKUP(Todos!$A548,vlookup_table[#All],6,FALSE)</f>
        <v>M</v>
      </c>
      <c r="S548" s="9">
        <f>VLOOKUP(Todos!$A548,vlookup_table[#All],7,FALSE)</f>
        <v>20</v>
      </c>
      <c r="T548" s="9">
        <f>ROUND((9706-Todos!$P548)/100, 0)</f>
        <v>78</v>
      </c>
      <c r="U548" s="9" t="str" cm="1">
        <f t="array" ref="U548">_xlfn.IFS(
    ISNUMBER(SEARCH("C", Q548)), "Ciudad",
    ISNUMBER(SEARCH("T", Q548)), "Pueblo",
    ISNUMBER(SEARCH("R", Q548)), "Rural",
    ISNUMBER(SEARCH("S", Q548)), "Suburbano",
    ISNUMBER(SEARCH("U", Q548)), "Urbano"
)</f>
        <v>Suburbano</v>
      </c>
      <c r="V548" s="24" t="str" cm="1">
        <f t="array" ref="V548">_xlfn.LET(
    _xlpm.txt, _xlfn.TEXTJOIN("", TRUE, IF(ISNUMBER(--MID(Todos!$H548, _xlfn.SEQUENCE(LEN(Todos!$H548)), 1)), MID(Todos!$H548, _xlfn.SEQUENCE(LEN(Todos!$H548)), 1), "")),
    IF(ISNUMBER(--RIGHT(_xlpm.txt,1)), _xlpm.txt, LEFT(_xlpm.txt, LEN(_xlpm.txt)-1))
)</f>
        <v>25985</v>
      </c>
      <c r="W548" s="9" t="str">
        <f>UPPER(LEFT(Todos!$B548,2))</f>
        <v>CA</v>
      </c>
      <c r="X548" s="10" t="str" cm="1">
        <f t="array" ref="X548">+IF(Todos!$C548 = "",MODE.MATCH(Todos!$C$2:$C$4029),Todos!$C548)</f>
        <v>M</v>
      </c>
    </row>
    <row r="549" spans="1:24" x14ac:dyDescent="0.35">
      <c r="A549" s="11">
        <v>26579</v>
      </c>
      <c r="B549" s="12" t="s">
        <v>40</v>
      </c>
      <c r="C549" s="12" t="s">
        <v>17</v>
      </c>
      <c r="D549" s="12">
        <v>858</v>
      </c>
      <c r="E549" s="12">
        <v>388</v>
      </c>
      <c r="F549" s="12">
        <v>494</v>
      </c>
      <c r="G549" s="12">
        <v>7</v>
      </c>
      <c r="H549" s="12">
        <v>19457</v>
      </c>
      <c r="I549" s="12">
        <v>0</v>
      </c>
      <c r="J549" s="12">
        <v>75</v>
      </c>
      <c r="K549" s="12">
        <v>418</v>
      </c>
      <c r="L549" s="12">
        <v>429</v>
      </c>
      <c r="M549" s="12">
        <v>7.7857142860000002</v>
      </c>
      <c r="N549" s="12">
        <f>VLOOKUP(Todos!$A549,vlookup_table[#All],2,FALSE)</f>
        <v>0</v>
      </c>
      <c r="O549" s="12" t="str">
        <f>VLOOKUP(Todos!$A549,vlookup_table[#All],3,FALSE)</f>
        <v>GA</v>
      </c>
      <c r="P549" s="12">
        <f>VLOOKUP(Todos!$A549,vlookup_table[#All],4,FALSE)</f>
        <v>4301</v>
      </c>
      <c r="Q549" s="14" t="str">
        <f>VLOOKUP(Todos!$A549,vlookup_table[#All],5,FALSE)</f>
        <v>T2</v>
      </c>
      <c r="R549" s="14" t="str">
        <f>VLOOKUP(Todos!$A549,vlookup_table[#All],6,FALSE)</f>
        <v>F</v>
      </c>
      <c r="S549" s="14">
        <f>VLOOKUP(Todos!$A549,vlookup_table[#All],7,FALSE)</f>
        <v>10</v>
      </c>
      <c r="T549" s="14">
        <f>ROUND((9706-Todos!$P549)/100, 0)</f>
        <v>54</v>
      </c>
      <c r="U549" s="14" t="str" cm="1">
        <f t="array" ref="U549">_xlfn.IFS(
    ISNUMBER(SEARCH("C", Q549)), "Ciudad",
    ISNUMBER(SEARCH("T", Q549)), "Pueblo",
    ISNUMBER(SEARCH("R", Q549)), "Rural",
    ISNUMBER(SEARCH("S", Q549)), "Suburbano",
    ISNUMBER(SEARCH("U", Q549)), "Urbano"
)</f>
        <v>Pueblo</v>
      </c>
      <c r="V549" s="25" t="str" cm="1">
        <f t="array" ref="V549">_xlfn.LET(
    _xlpm.txt, _xlfn.TEXTJOIN("", TRUE, IF(ISNUMBER(--MID(Todos!$H549, _xlfn.SEQUENCE(LEN(Todos!$H549)), 1)), MID(Todos!$H549, _xlfn.SEQUENCE(LEN(Todos!$H549)), 1), "")),
    IF(ISNUMBER(--RIGHT(_xlpm.txt,1)), _xlpm.txt, LEFT(_xlpm.txt, LEN(_xlpm.txt)-1))
)</f>
        <v>19457</v>
      </c>
      <c r="W549" s="14" t="str">
        <f>UPPER(LEFT(Todos!$B549,2))</f>
        <v>GA</v>
      </c>
      <c r="X549" s="15" t="str" cm="1">
        <f t="array" ref="X549">+IF(Todos!$C549 = "",MODE.MATCH(Todos!$C$2:$C$4029),Todos!$C549)</f>
        <v>F</v>
      </c>
    </row>
    <row r="550" spans="1:24" x14ac:dyDescent="0.35">
      <c r="A550" s="6">
        <v>109583</v>
      </c>
      <c r="B550" s="7" t="s">
        <v>50</v>
      </c>
      <c r="C550" s="7" t="s">
        <v>17</v>
      </c>
      <c r="D550" s="7">
        <v>582</v>
      </c>
      <c r="E550" s="7">
        <v>301</v>
      </c>
      <c r="F550" s="7">
        <v>354</v>
      </c>
      <c r="G550" s="7">
        <v>1</v>
      </c>
      <c r="H550" s="7">
        <v>11139</v>
      </c>
      <c r="I550" s="7">
        <v>0</v>
      </c>
      <c r="J550" s="7">
        <v>80</v>
      </c>
      <c r="K550" s="7">
        <v>325</v>
      </c>
      <c r="L550" s="7">
        <v>321</v>
      </c>
      <c r="M550" s="7">
        <v>4</v>
      </c>
      <c r="N550" s="7">
        <f>VLOOKUP(Todos!$A550,vlookup_table[#All],2,FALSE)</f>
        <v>0</v>
      </c>
      <c r="O550" s="7" t="str">
        <f>VLOOKUP(Todos!$A550,vlookup_table[#All],3,FALSE)</f>
        <v>LA</v>
      </c>
      <c r="P550" s="7">
        <f>VLOOKUP(Todos!$A550,vlookup_table[#All],4,FALSE)</f>
        <v>4501</v>
      </c>
      <c r="Q550" s="9" t="str">
        <f>VLOOKUP(Todos!$A550,vlookup_table[#All],5,FALSE)</f>
        <v>T2</v>
      </c>
      <c r="R550" s="9" t="str">
        <f>VLOOKUP(Todos!$A550,vlookup_table[#All],6,FALSE)</f>
        <v>F</v>
      </c>
      <c r="S550" s="9">
        <f>VLOOKUP(Todos!$A550,vlookup_table[#All],7,FALSE)</f>
        <v>5</v>
      </c>
      <c r="T550" s="9">
        <f>ROUND((9706-Todos!$P550)/100, 0)</f>
        <v>52</v>
      </c>
      <c r="U550" s="9" t="str" cm="1">
        <f t="array" ref="U550">_xlfn.IFS(
    ISNUMBER(SEARCH("C", Q550)), "Ciudad",
    ISNUMBER(SEARCH("T", Q550)), "Pueblo",
    ISNUMBER(SEARCH("R", Q550)), "Rural",
    ISNUMBER(SEARCH("S", Q550)), "Suburbano",
    ISNUMBER(SEARCH("U", Q550)), "Urbano"
)</f>
        <v>Pueblo</v>
      </c>
      <c r="V550" s="24" t="str" cm="1">
        <f t="array" ref="V550">_xlfn.LET(
    _xlpm.txt, _xlfn.TEXTJOIN("", TRUE, IF(ISNUMBER(--MID(Todos!$H550, _xlfn.SEQUENCE(LEN(Todos!$H550)), 1)), MID(Todos!$H550, _xlfn.SEQUENCE(LEN(Todos!$H550)), 1), "")),
    IF(ISNUMBER(--RIGHT(_xlpm.txt,1)), _xlpm.txt, LEFT(_xlpm.txt, LEN(_xlpm.txt)-1))
)</f>
        <v>11139</v>
      </c>
      <c r="W550" s="9" t="str">
        <f>UPPER(LEFT(Todos!$B550,2))</f>
        <v>LA</v>
      </c>
      <c r="X550" s="10" t="str" cm="1">
        <f t="array" ref="X550">+IF(Todos!$C550 = "",MODE.MATCH(Todos!$C$2:$C$4029),Todos!$C550)</f>
        <v>F</v>
      </c>
    </row>
    <row r="551" spans="1:24" x14ac:dyDescent="0.35">
      <c r="A551" s="11">
        <v>40341</v>
      </c>
      <c r="B551" s="12" t="s">
        <v>13</v>
      </c>
      <c r="C551" s="12" t="s">
        <v>17</v>
      </c>
      <c r="D551" s="12">
        <v>902</v>
      </c>
      <c r="E551" s="12">
        <v>410</v>
      </c>
      <c r="F551" s="12">
        <v>461</v>
      </c>
      <c r="G551" s="12">
        <v>4</v>
      </c>
      <c r="H551" s="12">
        <v>15332</v>
      </c>
      <c r="I551" s="12">
        <v>13</v>
      </c>
      <c r="J551" s="12">
        <v>28</v>
      </c>
      <c r="K551" s="12">
        <v>413</v>
      </c>
      <c r="L551" s="12">
        <v>460</v>
      </c>
      <c r="M551" s="12">
        <v>10</v>
      </c>
      <c r="N551" s="12">
        <f>VLOOKUP(Todos!$A551,vlookup_table[#All],2,FALSE)</f>
        <v>2</v>
      </c>
      <c r="O551" s="12" t="str">
        <f>VLOOKUP(Todos!$A551,vlookup_table[#All],3,FALSE)</f>
        <v>FL</v>
      </c>
      <c r="P551" s="12">
        <f>VLOOKUP(Todos!$A551,vlookup_table[#All],4,FALSE)</f>
        <v>2401</v>
      </c>
      <c r="Q551" s="14" t="str">
        <f>VLOOKUP(Todos!$A551,vlookup_table[#All],5,FALSE)</f>
        <v>S2</v>
      </c>
      <c r="R551" s="14" t="str">
        <f>VLOOKUP(Todos!$A551,vlookup_table[#All],6,FALSE)</f>
        <v>F</v>
      </c>
      <c r="S551" s="14">
        <f>VLOOKUP(Todos!$A551,vlookup_table[#All],7,FALSE)</f>
        <v>15</v>
      </c>
      <c r="T551" s="14">
        <f>ROUND((9706-Todos!$P551)/100, 0)</f>
        <v>73</v>
      </c>
      <c r="U551" s="14" t="str" cm="1">
        <f t="array" ref="U551">_xlfn.IFS(
    ISNUMBER(SEARCH("C", Q551)), "Ciudad",
    ISNUMBER(SEARCH("T", Q551)), "Pueblo",
    ISNUMBER(SEARCH("R", Q551)), "Rural",
    ISNUMBER(SEARCH("S", Q551)), "Suburbano",
    ISNUMBER(SEARCH("U", Q551)), "Urbano"
)</f>
        <v>Suburbano</v>
      </c>
      <c r="V551" s="25" t="str" cm="1">
        <f t="array" ref="V551">_xlfn.LET(
    _xlpm.txt, _xlfn.TEXTJOIN("", TRUE, IF(ISNUMBER(--MID(Todos!$H551, _xlfn.SEQUENCE(LEN(Todos!$H551)), 1)), MID(Todos!$H551, _xlfn.SEQUENCE(LEN(Todos!$H551)), 1), "")),
    IF(ISNUMBER(--RIGHT(_xlpm.txt,1)), _xlpm.txt, LEFT(_xlpm.txt, LEN(_xlpm.txt)-1))
)</f>
        <v>15332</v>
      </c>
      <c r="W551" s="14" t="str">
        <f>UPPER(LEFT(Todos!$B551,2))</f>
        <v>FL</v>
      </c>
      <c r="X551" s="15" t="str" cm="1">
        <f t="array" ref="X551">+IF(Todos!$C551 = "",MODE.MATCH(Todos!$C$2:$C$4029),Todos!$C551)</f>
        <v>F</v>
      </c>
    </row>
    <row r="552" spans="1:24" x14ac:dyDescent="0.35">
      <c r="A552" s="6">
        <v>111615</v>
      </c>
      <c r="B552" s="7" t="s">
        <v>33</v>
      </c>
      <c r="C552" s="7" t="s">
        <v>61</v>
      </c>
      <c r="D552" s="7">
        <v>356</v>
      </c>
      <c r="E552" s="7">
        <v>229</v>
      </c>
      <c r="F552" s="7">
        <v>225</v>
      </c>
      <c r="G552" s="7">
        <v>0</v>
      </c>
      <c r="H552" s="7">
        <v>8075</v>
      </c>
      <c r="I552" s="7">
        <v>0</v>
      </c>
      <c r="J552" s="7">
        <v>85</v>
      </c>
      <c r="K552" s="7">
        <v>236</v>
      </c>
      <c r="L552" s="7">
        <v>219</v>
      </c>
      <c r="M552" s="7">
        <v>12.33333333</v>
      </c>
      <c r="N552" s="7">
        <f>VLOOKUP(Todos!$A552,vlookup_table[#All],2,FALSE)</f>
        <v>0</v>
      </c>
      <c r="O552" s="7" t="str">
        <f>VLOOKUP(Todos!$A552,vlookup_table[#All],3,FALSE)</f>
        <v>AR</v>
      </c>
      <c r="P552" s="7">
        <f>VLOOKUP(Todos!$A552,vlookup_table[#All],4,FALSE)</f>
        <v>5306</v>
      </c>
      <c r="Q552" s="9" t="str">
        <f>VLOOKUP(Todos!$A552,vlookup_table[#All],5,FALSE)</f>
        <v>C3</v>
      </c>
      <c r="R552" s="9" t="str">
        <f>VLOOKUP(Todos!$A552,vlookup_table[#All],6,FALSE)</f>
        <v>F</v>
      </c>
      <c r="S552" s="9">
        <f>VLOOKUP(Todos!$A552,vlookup_table[#All],7,FALSE)</f>
        <v>25</v>
      </c>
      <c r="T552" s="9">
        <f>ROUND((9706-Todos!$P552)/100, 0)</f>
        <v>44</v>
      </c>
      <c r="U552" s="9" t="str" cm="1">
        <f t="array" ref="U552">_xlfn.IFS(
    ISNUMBER(SEARCH("C", Q552)), "Ciudad",
    ISNUMBER(SEARCH("T", Q552)), "Pueblo",
    ISNUMBER(SEARCH("R", Q552)), "Rural",
    ISNUMBER(SEARCH("S", Q552)), "Suburbano",
    ISNUMBER(SEARCH("U", Q552)), "Urbano"
)</f>
        <v>Ciudad</v>
      </c>
      <c r="V552" s="24" t="str" cm="1">
        <f t="array" ref="V552">_xlfn.LET(
    _xlpm.txt, _xlfn.TEXTJOIN("", TRUE, IF(ISNUMBER(--MID(Todos!$H552, _xlfn.SEQUENCE(LEN(Todos!$H552)), 1)), MID(Todos!$H552, _xlfn.SEQUENCE(LEN(Todos!$H552)), 1), "")),
    IF(ISNUMBER(--RIGHT(_xlpm.txt,1)), _xlpm.txt, LEFT(_xlpm.txt, LEN(_xlpm.txt)-1))
)</f>
        <v>8075</v>
      </c>
      <c r="W552" s="9" t="str">
        <f>UPPER(LEFT(Todos!$B552,2))</f>
        <v>AR</v>
      </c>
      <c r="X552" s="10" t="str" cm="1">
        <f t="array" ref="X552">+IF(Todos!$C552 = "",MODE.MATCH(Todos!$C$2:$C$4029),Todos!$C552)</f>
        <v>Female</v>
      </c>
    </row>
    <row r="553" spans="1:24" x14ac:dyDescent="0.35">
      <c r="A553" s="11">
        <v>93397</v>
      </c>
      <c r="B553" s="12" t="s">
        <v>16</v>
      </c>
      <c r="C553" s="12" t="s">
        <v>17</v>
      </c>
      <c r="D553" s="12">
        <v>582</v>
      </c>
      <c r="E553" s="12">
        <v>288</v>
      </c>
      <c r="F553" s="12">
        <v>279</v>
      </c>
      <c r="G553" s="12">
        <v>0</v>
      </c>
      <c r="H553" s="12">
        <v>8165</v>
      </c>
      <c r="I553" s="12">
        <v>0</v>
      </c>
      <c r="J553" s="12">
        <v>75</v>
      </c>
      <c r="K553" s="12">
        <v>288</v>
      </c>
      <c r="L553" s="12">
        <v>286</v>
      </c>
      <c r="M553" s="12">
        <v>20</v>
      </c>
      <c r="N553" s="12">
        <f>VLOOKUP(Todos!$A553,vlookup_table[#All],2,FALSE)</f>
        <v>0</v>
      </c>
      <c r="O553" s="12" t="str">
        <f>VLOOKUP(Todos!$A553,vlookup_table[#All],3,FALSE)</f>
        <v>IL</v>
      </c>
      <c r="P553" s="12">
        <f>VLOOKUP(Todos!$A553,vlookup_table[#All],4,FALSE)</f>
        <v>0</v>
      </c>
      <c r="Q553" s="14" t="str">
        <f>VLOOKUP(Todos!$A553,vlookup_table[#All],5,FALSE)</f>
        <v>U3</v>
      </c>
      <c r="R553" s="14" t="str">
        <f>VLOOKUP(Todos!$A553,vlookup_table[#All],6,FALSE)</f>
        <v>F</v>
      </c>
      <c r="S553" s="14">
        <f>VLOOKUP(Todos!$A553,vlookup_table[#All],7,FALSE)</f>
        <v>20</v>
      </c>
      <c r="T553" s="14">
        <f>ROUND((9706-Todos!$P553)/100, 0)</f>
        <v>97</v>
      </c>
      <c r="U553" s="14" t="str" cm="1">
        <f t="array" ref="U553">_xlfn.IFS(
    ISNUMBER(SEARCH("C", Q553)), "Ciudad",
    ISNUMBER(SEARCH("T", Q553)), "Pueblo",
    ISNUMBER(SEARCH("R", Q553)), "Rural",
    ISNUMBER(SEARCH("S", Q553)), "Suburbano",
    ISNUMBER(SEARCH("U", Q553)), "Urbano"
)</f>
        <v>Urbano</v>
      </c>
      <c r="V553" s="25" t="str" cm="1">
        <f t="array" ref="V553">_xlfn.LET(
    _xlpm.txt, _xlfn.TEXTJOIN("", TRUE, IF(ISNUMBER(--MID(Todos!$H553, _xlfn.SEQUENCE(LEN(Todos!$H553)), 1)), MID(Todos!$H553, _xlfn.SEQUENCE(LEN(Todos!$H553)), 1), "")),
    IF(ISNUMBER(--RIGHT(_xlpm.txt,1)), _xlpm.txt, LEFT(_xlpm.txt, LEN(_xlpm.txt)-1))
)</f>
        <v>8165</v>
      </c>
      <c r="W553" s="14" t="str">
        <f>UPPER(LEFT(Todos!$B553,2))</f>
        <v>IL</v>
      </c>
      <c r="X553" s="15" t="str" cm="1">
        <f t="array" ref="X553">+IF(Todos!$C553 = "",MODE.MATCH(Todos!$C$2:$C$4029),Todos!$C553)</f>
        <v>F</v>
      </c>
    </row>
    <row r="554" spans="1:24" x14ac:dyDescent="0.35">
      <c r="A554" s="6">
        <v>5881</v>
      </c>
      <c r="B554" s="7" t="s">
        <v>62</v>
      </c>
      <c r="C554" s="7" t="s">
        <v>14</v>
      </c>
      <c r="D554" s="7">
        <v>2469</v>
      </c>
      <c r="E554" s="7">
        <v>340</v>
      </c>
      <c r="F554" s="7">
        <v>522</v>
      </c>
      <c r="G554" s="7">
        <v>71</v>
      </c>
      <c r="H554" s="7">
        <v>23188</v>
      </c>
      <c r="I554" s="7">
        <v>5</v>
      </c>
      <c r="J554" s="7">
        <v>54</v>
      </c>
      <c r="K554" s="7">
        <v>411</v>
      </c>
      <c r="L554" s="7">
        <v>475</v>
      </c>
      <c r="M554" s="7">
        <v>13.25</v>
      </c>
      <c r="N554" s="7">
        <f>VLOOKUP(Todos!$A554,vlookup_table[#All],2,FALSE)</f>
        <v>1</v>
      </c>
      <c r="O554" s="7" t="str">
        <f>VLOOKUP(Todos!$A554,vlookup_table[#All],3,FALSE)</f>
        <v>CA</v>
      </c>
      <c r="P554" s="7">
        <f>VLOOKUP(Todos!$A554,vlookup_table[#All],4,FALSE)</f>
        <v>1701</v>
      </c>
      <c r="Q554" s="9" t="str">
        <f>VLOOKUP(Todos!$A554,vlookup_table[#All],5,FALSE)</f>
        <v>U1</v>
      </c>
      <c r="R554" s="9" t="str">
        <f>VLOOKUP(Todos!$A554,vlookup_table[#All],6,FALSE)</f>
        <v>M</v>
      </c>
      <c r="S554" s="9">
        <f>VLOOKUP(Todos!$A554,vlookup_table[#All],7,FALSE)</f>
        <v>12</v>
      </c>
      <c r="T554" s="9">
        <f>ROUND((9706-Todos!$P554)/100, 0)</f>
        <v>80</v>
      </c>
      <c r="U554" s="9" t="str" cm="1">
        <f t="array" ref="U554">_xlfn.IFS(
    ISNUMBER(SEARCH("C", Q554)), "Ciudad",
    ISNUMBER(SEARCH("T", Q554)), "Pueblo",
    ISNUMBER(SEARCH("R", Q554)), "Rural",
    ISNUMBER(SEARCH("S", Q554)), "Suburbano",
    ISNUMBER(SEARCH("U", Q554)), "Urbano"
)</f>
        <v>Urbano</v>
      </c>
      <c r="V554" s="24" t="str" cm="1">
        <f t="array" ref="V554">_xlfn.LET(
    _xlpm.txt, _xlfn.TEXTJOIN("", TRUE, IF(ISNUMBER(--MID(Todos!$H554, _xlfn.SEQUENCE(LEN(Todos!$H554)), 1)), MID(Todos!$H554, _xlfn.SEQUENCE(LEN(Todos!$H554)), 1), "")),
    IF(ISNUMBER(--RIGHT(_xlpm.txt,1)), _xlpm.txt, LEFT(_xlpm.txt, LEN(_xlpm.txt)-1))
)</f>
        <v>23188</v>
      </c>
      <c r="W554" s="9" t="str">
        <f>UPPER(LEFT(Todos!$B554,2))</f>
        <v>CA</v>
      </c>
      <c r="X554" s="10" t="str" cm="1">
        <f t="array" ref="X554">+IF(Todos!$C554 = "",MODE.MATCH(Todos!$C$2:$C$4029),Todos!$C554)</f>
        <v>M</v>
      </c>
    </row>
    <row r="555" spans="1:24" x14ac:dyDescent="0.35">
      <c r="A555" s="11">
        <v>93184</v>
      </c>
      <c r="B555" s="12" t="s">
        <v>16</v>
      </c>
      <c r="C555" s="12" t="s">
        <v>17</v>
      </c>
      <c r="D555" s="12">
        <v>0</v>
      </c>
      <c r="E555" s="12">
        <v>315</v>
      </c>
      <c r="F555" s="12">
        <v>581</v>
      </c>
      <c r="G555" s="12">
        <v>0</v>
      </c>
      <c r="H555" s="12">
        <v>34143</v>
      </c>
      <c r="I555" s="12">
        <v>5</v>
      </c>
      <c r="J555" s="12">
        <v>46</v>
      </c>
      <c r="K555" s="12">
        <v>423</v>
      </c>
      <c r="L555" s="12">
        <v>417</v>
      </c>
      <c r="M555" s="12">
        <v>5.4375</v>
      </c>
      <c r="N555" s="12">
        <f>VLOOKUP(Todos!$A555,vlookup_table[#All],2,FALSE)</f>
        <v>0</v>
      </c>
      <c r="O555" s="12" t="str">
        <f>VLOOKUP(Todos!$A555,vlookup_table[#All],3,FALSE)</f>
        <v>IL</v>
      </c>
      <c r="P555" s="12">
        <f>VLOOKUP(Todos!$A555,vlookup_table[#All],4,FALSE)</f>
        <v>1708</v>
      </c>
      <c r="Q555" s="14" t="str">
        <f>VLOOKUP(Todos!$A555,vlookup_table[#All],5,FALSE)</f>
        <v>U1</v>
      </c>
      <c r="R555" s="14" t="str">
        <f>VLOOKUP(Todos!$A555,vlookup_table[#All],6,FALSE)</f>
        <v>F</v>
      </c>
      <c r="S555" s="14">
        <f>VLOOKUP(Todos!$A555,vlookup_table[#All],7,FALSE)</f>
        <v>10</v>
      </c>
      <c r="T555" s="14">
        <f>ROUND((9706-Todos!$P555)/100, 0)</f>
        <v>80</v>
      </c>
      <c r="U555" s="14" t="str" cm="1">
        <f t="array" ref="U555">_xlfn.IFS(
    ISNUMBER(SEARCH("C", Q555)), "Ciudad",
    ISNUMBER(SEARCH("T", Q555)), "Pueblo",
    ISNUMBER(SEARCH("R", Q555)), "Rural",
    ISNUMBER(SEARCH("S", Q555)), "Suburbano",
    ISNUMBER(SEARCH("U", Q555)), "Urbano"
)</f>
        <v>Urbano</v>
      </c>
      <c r="V555" s="25" t="str" cm="1">
        <f t="array" ref="V555">_xlfn.LET(
    _xlpm.txt, _xlfn.TEXTJOIN("", TRUE, IF(ISNUMBER(--MID(Todos!$H555, _xlfn.SEQUENCE(LEN(Todos!$H555)), 1)), MID(Todos!$H555, _xlfn.SEQUENCE(LEN(Todos!$H555)), 1), "")),
    IF(ISNUMBER(--RIGHT(_xlpm.txt,1)), _xlpm.txt, LEFT(_xlpm.txt, LEN(_xlpm.txt)-1))
)</f>
        <v>34143</v>
      </c>
      <c r="W555" s="14" t="str">
        <f>UPPER(LEFT(Todos!$B555,2))</f>
        <v>IL</v>
      </c>
      <c r="X555" s="15" t="str" cm="1">
        <f t="array" ref="X555">+IF(Todos!$C555 = "",MODE.MATCH(Todos!$C$2:$C$4029),Todos!$C555)</f>
        <v>F</v>
      </c>
    </row>
    <row r="556" spans="1:24" x14ac:dyDescent="0.35">
      <c r="A556" s="6">
        <v>9946</v>
      </c>
      <c r="B556" s="7" t="s">
        <v>16</v>
      </c>
      <c r="C556" s="7" t="s">
        <v>17</v>
      </c>
      <c r="D556" s="7">
        <v>1107</v>
      </c>
      <c r="E556" s="7">
        <v>428</v>
      </c>
      <c r="F556" s="7">
        <v>497</v>
      </c>
      <c r="G556" s="7">
        <v>0</v>
      </c>
      <c r="H556" s="7">
        <v>15788</v>
      </c>
      <c r="I556" s="7">
        <v>4</v>
      </c>
      <c r="J556" s="7">
        <v>80</v>
      </c>
      <c r="K556" s="7">
        <v>476</v>
      </c>
      <c r="L556" s="7">
        <v>432</v>
      </c>
      <c r="M556" s="7">
        <v>7.7647058820000003</v>
      </c>
      <c r="N556" s="7">
        <f>VLOOKUP(Todos!$A556,vlookup_table[#All],2,FALSE)</f>
        <v>2</v>
      </c>
      <c r="O556" s="7" t="str">
        <f>VLOOKUP(Todos!$A556,vlookup_table[#All],3,FALSE)</f>
        <v>IL</v>
      </c>
      <c r="P556" s="7">
        <f>VLOOKUP(Todos!$A556,vlookup_table[#All],4,FALSE)</f>
        <v>2605</v>
      </c>
      <c r="Q556" s="9" t="str">
        <f>VLOOKUP(Todos!$A556,vlookup_table[#All],5,FALSE)</f>
        <v>U2</v>
      </c>
      <c r="R556" s="9" t="str">
        <f>VLOOKUP(Todos!$A556,vlookup_table[#All],6,FALSE)</f>
        <v>F</v>
      </c>
      <c r="S556" s="9">
        <f>VLOOKUP(Todos!$A556,vlookup_table[#All],7,FALSE)</f>
        <v>5</v>
      </c>
      <c r="T556" s="9">
        <f>ROUND((9706-Todos!$P556)/100, 0)</f>
        <v>71</v>
      </c>
      <c r="U556" s="9" t="str" cm="1">
        <f t="array" ref="U556">_xlfn.IFS(
    ISNUMBER(SEARCH("C", Q556)), "Ciudad",
    ISNUMBER(SEARCH("T", Q556)), "Pueblo",
    ISNUMBER(SEARCH("R", Q556)), "Rural",
    ISNUMBER(SEARCH("S", Q556)), "Suburbano",
    ISNUMBER(SEARCH("U", Q556)), "Urbano"
)</f>
        <v>Urbano</v>
      </c>
      <c r="V556" s="24" t="str" cm="1">
        <f t="array" ref="V556">_xlfn.LET(
    _xlpm.txt, _xlfn.TEXTJOIN("", TRUE, IF(ISNUMBER(--MID(Todos!$H556, _xlfn.SEQUENCE(LEN(Todos!$H556)), 1)), MID(Todos!$H556, _xlfn.SEQUENCE(LEN(Todos!$H556)), 1), "")),
    IF(ISNUMBER(--RIGHT(_xlpm.txt,1)), _xlpm.txt, LEFT(_xlpm.txt, LEN(_xlpm.txt)-1))
)</f>
        <v>15788</v>
      </c>
      <c r="W556" s="9" t="str">
        <f>UPPER(LEFT(Todos!$B556,2))</f>
        <v>IL</v>
      </c>
      <c r="X556" s="10" t="str" cm="1">
        <f t="array" ref="X556">+IF(Todos!$C556 = "",MODE.MATCH(Todos!$C$2:$C$4029),Todos!$C556)</f>
        <v>F</v>
      </c>
    </row>
    <row r="557" spans="1:24" x14ac:dyDescent="0.35">
      <c r="A557" s="11">
        <v>46671</v>
      </c>
      <c r="B557" s="12" t="s">
        <v>44</v>
      </c>
      <c r="C557" s="12" t="s">
        <v>27</v>
      </c>
      <c r="D557" s="12">
        <v>746</v>
      </c>
      <c r="E557" s="12">
        <v>366</v>
      </c>
      <c r="F557" s="12">
        <v>433</v>
      </c>
      <c r="G557" s="12">
        <v>1</v>
      </c>
      <c r="H557" s="12">
        <v>13901</v>
      </c>
      <c r="I557" s="12">
        <v>1</v>
      </c>
      <c r="J557" s="12">
        <v>73</v>
      </c>
      <c r="K557" s="12">
        <v>409</v>
      </c>
      <c r="L557" s="12">
        <v>399</v>
      </c>
      <c r="M557" s="12">
        <v>9.8181818179999993</v>
      </c>
      <c r="N557" s="12">
        <f>VLOOKUP(Todos!$A557,vlookup_table[#All],2,FALSE)</f>
        <v>0</v>
      </c>
      <c r="O557" s="12" t="str">
        <f>VLOOKUP(Todos!$A557,vlookup_table[#All],3,FALSE)</f>
        <v>AL</v>
      </c>
      <c r="P557" s="12">
        <f>VLOOKUP(Todos!$A557,vlookup_table[#All],4,FALSE)</f>
        <v>5701</v>
      </c>
      <c r="Q557" s="14" t="str">
        <f>VLOOKUP(Todos!$A557,vlookup_table[#All],5,FALSE)</f>
        <v>T1</v>
      </c>
      <c r="R557" s="14" t="str">
        <f>VLOOKUP(Todos!$A557,vlookup_table[#All],6,FALSE)</f>
        <v>M</v>
      </c>
      <c r="S557" s="14">
        <f>VLOOKUP(Todos!$A557,vlookup_table[#All],7,FALSE)</f>
        <v>10</v>
      </c>
      <c r="T557" s="14">
        <f>ROUND((9706-Todos!$P557)/100, 0)</f>
        <v>40</v>
      </c>
      <c r="U557" s="14" t="str" cm="1">
        <f t="array" ref="U557">_xlfn.IFS(
    ISNUMBER(SEARCH("C", Q557)), "Ciudad",
    ISNUMBER(SEARCH("T", Q557)), "Pueblo",
    ISNUMBER(SEARCH("R", Q557)), "Rural",
    ISNUMBER(SEARCH("S", Q557)), "Suburbano",
    ISNUMBER(SEARCH("U", Q557)), "Urbano"
)</f>
        <v>Pueblo</v>
      </c>
      <c r="V557" s="25" t="str" cm="1">
        <f t="array" ref="V557">_xlfn.LET(
    _xlpm.txt, _xlfn.TEXTJOIN("", TRUE, IF(ISNUMBER(--MID(Todos!$H557, _xlfn.SEQUENCE(LEN(Todos!$H557)), 1)), MID(Todos!$H557, _xlfn.SEQUENCE(LEN(Todos!$H557)), 1), "")),
    IF(ISNUMBER(--RIGHT(_xlpm.txt,1)), _xlpm.txt, LEFT(_xlpm.txt, LEN(_xlpm.txt)-1))
)</f>
        <v>13901</v>
      </c>
      <c r="W557" s="14" t="str">
        <f>UPPER(LEFT(Todos!$B557,2))</f>
        <v>AL</v>
      </c>
      <c r="X557" s="15" t="str" cm="1">
        <f t="array" ref="X557">+IF(Todos!$C557 = "",MODE.MATCH(Todos!$C$2:$C$4029),Todos!$C557)</f>
        <v>Male</v>
      </c>
    </row>
    <row r="558" spans="1:24" x14ac:dyDescent="0.35">
      <c r="A558" s="6">
        <v>172750</v>
      </c>
      <c r="B558" s="7" t="s">
        <v>62</v>
      </c>
      <c r="C558" s="7" t="s">
        <v>14</v>
      </c>
      <c r="D558" s="7">
        <v>967</v>
      </c>
      <c r="E558" s="7">
        <v>300</v>
      </c>
      <c r="F558" s="7">
        <v>412</v>
      </c>
      <c r="G558" s="7">
        <v>11</v>
      </c>
      <c r="H558" s="7">
        <v>13399</v>
      </c>
      <c r="I558" s="7">
        <v>6</v>
      </c>
      <c r="J558" s="7">
        <v>58</v>
      </c>
      <c r="K558" s="7">
        <v>348</v>
      </c>
      <c r="L558" s="7">
        <v>342</v>
      </c>
      <c r="M558" s="7">
        <v>18.666666670000001</v>
      </c>
      <c r="N558" s="7">
        <f>VLOOKUP(Todos!$A558,vlookup_table[#All],2,FALSE)</f>
        <v>1</v>
      </c>
      <c r="O558" s="7" t="str">
        <f>VLOOKUP(Todos!$A558,vlookup_table[#All],3,FALSE)</f>
        <v>CA</v>
      </c>
      <c r="P558" s="7">
        <f>VLOOKUP(Todos!$A558,vlookup_table[#All],4,FALSE)</f>
        <v>5401</v>
      </c>
      <c r="Q558" s="9" t="str">
        <f>VLOOKUP(Todos!$A558,vlookup_table[#All],5,FALSE)</f>
        <v>C2</v>
      </c>
      <c r="R558" s="9" t="str">
        <f>VLOOKUP(Todos!$A558,vlookup_table[#All],6,FALSE)</f>
        <v>M</v>
      </c>
      <c r="S558" s="9">
        <f>VLOOKUP(Todos!$A558,vlookup_table[#All],7,FALSE)</f>
        <v>25</v>
      </c>
      <c r="T558" s="9">
        <f>ROUND((9706-Todos!$P558)/100, 0)</f>
        <v>43</v>
      </c>
      <c r="U558" s="9" t="str" cm="1">
        <f t="array" ref="U558">_xlfn.IFS(
    ISNUMBER(SEARCH("C", Q558)), "Ciudad",
    ISNUMBER(SEARCH("T", Q558)), "Pueblo",
    ISNUMBER(SEARCH("R", Q558)), "Rural",
    ISNUMBER(SEARCH("S", Q558)), "Suburbano",
    ISNUMBER(SEARCH("U", Q558)), "Urbano"
)</f>
        <v>Ciudad</v>
      </c>
      <c r="V558" s="24" t="str" cm="1">
        <f t="array" ref="V558">_xlfn.LET(
    _xlpm.txt, _xlfn.TEXTJOIN("", TRUE, IF(ISNUMBER(--MID(Todos!$H558, _xlfn.SEQUENCE(LEN(Todos!$H558)), 1)), MID(Todos!$H558, _xlfn.SEQUENCE(LEN(Todos!$H558)), 1), "")),
    IF(ISNUMBER(--RIGHT(_xlpm.txt,1)), _xlpm.txt, LEFT(_xlpm.txt, LEN(_xlpm.txt)-1))
)</f>
        <v>13399</v>
      </c>
      <c r="W558" s="9" t="str">
        <f>UPPER(LEFT(Todos!$B558,2))</f>
        <v>CA</v>
      </c>
      <c r="X558" s="10" t="str" cm="1">
        <f t="array" ref="X558">+IF(Todos!$C558 = "",MODE.MATCH(Todos!$C$2:$C$4029),Todos!$C558)</f>
        <v>M</v>
      </c>
    </row>
    <row r="559" spans="1:24" x14ac:dyDescent="0.35">
      <c r="A559" s="11">
        <v>22264</v>
      </c>
      <c r="B559" s="12" t="s">
        <v>18</v>
      </c>
      <c r="C559" s="12" t="s">
        <v>14</v>
      </c>
      <c r="D559" s="12">
        <v>1250</v>
      </c>
      <c r="E559" s="12">
        <v>319</v>
      </c>
      <c r="F559" s="12">
        <v>540</v>
      </c>
      <c r="G559" s="12">
        <v>8</v>
      </c>
      <c r="H559" s="12">
        <v>25660</v>
      </c>
      <c r="I559" s="12">
        <v>3</v>
      </c>
      <c r="J559" s="12">
        <v>33</v>
      </c>
      <c r="K559" s="12">
        <v>411</v>
      </c>
      <c r="L559" s="12">
        <v>429</v>
      </c>
      <c r="M559" s="12">
        <v>22.5</v>
      </c>
      <c r="N559" s="12">
        <f>VLOOKUP(Todos!$A559,vlookup_table[#All],2,FALSE)</f>
        <v>1</v>
      </c>
      <c r="O559" s="12" t="str">
        <f>VLOOKUP(Todos!$A559,vlookup_table[#All],3,FALSE)</f>
        <v>NC</v>
      </c>
      <c r="P559" s="12">
        <f>VLOOKUP(Todos!$A559,vlookup_table[#All],4,FALSE)</f>
        <v>3001</v>
      </c>
      <c r="Q559" s="14" t="str">
        <f>VLOOKUP(Todos!$A559,vlookup_table[#All],5,FALSE)</f>
        <v>C1</v>
      </c>
      <c r="R559" s="14" t="str">
        <f>VLOOKUP(Todos!$A559,vlookup_table[#All],6,FALSE)</f>
        <v>M</v>
      </c>
      <c r="S559" s="14">
        <f>VLOOKUP(Todos!$A559,vlookup_table[#All],7,FALSE)</f>
        <v>10</v>
      </c>
      <c r="T559" s="14">
        <f>ROUND((9706-Todos!$P559)/100, 0)</f>
        <v>67</v>
      </c>
      <c r="U559" s="14" t="str" cm="1">
        <f t="array" ref="U559">_xlfn.IFS(
    ISNUMBER(SEARCH("C", Q559)), "Ciudad",
    ISNUMBER(SEARCH("T", Q559)), "Pueblo",
    ISNUMBER(SEARCH("R", Q559)), "Rural",
    ISNUMBER(SEARCH("S", Q559)), "Suburbano",
    ISNUMBER(SEARCH("U", Q559)), "Urbano"
)</f>
        <v>Ciudad</v>
      </c>
      <c r="V559" s="25" t="str" cm="1">
        <f t="array" ref="V559">_xlfn.LET(
    _xlpm.txt, _xlfn.TEXTJOIN("", TRUE, IF(ISNUMBER(--MID(Todos!$H559, _xlfn.SEQUENCE(LEN(Todos!$H559)), 1)), MID(Todos!$H559, _xlfn.SEQUENCE(LEN(Todos!$H559)), 1), "")),
    IF(ISNUMBER(--RIGHT(_xlpm.txt,1)), _xlpm.txt, LEFT(_xlpm.txt, LEN(_xlpm.txt)-1))
)</f>
        <v>25660</v>
      </c>
      <c r="W559" s="14" t="str">
        <f>UPPER(LEFT(Todos!$B559,2))</f>
        <v>NC</v>
      </c>
      <c r="X559" s="15" t="str" cm="1">
        <f t="array" ref="X559">+IF(Todos!$C559 = "",MODE.MATCH(Todos!$C$2:$C$4029),Todos!$C559)</f>
        <v>M</v>
      </c>
    </row>
    <row r="560" spans="1:24" x14ac:dyDescent="0.35">
      <c r="A560" s="6">
        <v>56479</v>
      </c>
      <c r="B560" s="7" t="s">
        <v>58</v>
      </c>
      <c r="C560" s="7" t="s">
        <v>17</v>
      </c>
      <c r="D560" s="7">
        <v>139</v>
      </c>
      <c r="E560" s="7">
        <v>63</v>
      </c>
      <c r="F560" s="7">
        <v>137</v>
      </c>
      <c r="G560" s="7">
        <v>0</v>
      </c>
      <c r="H560" s="7">
        <v>5159</v>
      </c>
      <c r="I560" s="7">
        <v>0</v>
      </c>
      <c r="J560" s="7">
        <v>77</v>
      </c>
      <c r="K560" s="7">
        <v>106</v>
      </c>
      <c r="L560" s="7">
        <v>92</v>
      </c>
      <c r="M560" s="7">
        <v>3.3125</v>
      </c>
      <c r="N560" s="7">
        <f>VLOOKUP(Todos!$A560,vlookup_table[#All],2,FALSE)</f>
        <v>2</v>
      </c>
      <c r="O560" s="7" t="str">
        <f>VLOOKUP(Todos!$A560,vlookup_table[#All],3,FALSE)</f>
        <v>KY</v>
      </c>
      <c r="P560" s="7">
        <f>VLOOKUP(Todos!$A560,vlookup_table[#All],4,FALSE)</f>
        <v>2601</v>
      </c>
      <c r="Q560" s="9" t="str">
        <f>VLOOKUP(Todos!$A560,vlookup_table[#All],5,FALSE)</f>
        <v>U4</v>
      </c>
      <c r="R560" s="9" t="str">
        <f>VLOOKUP(Todos!$A560,vlookup_table[#All],6,FALSE)</f>
        <v>F</v>
      </c>
      <c r="S560" s="9">
        <f>VLOOKUP(Todos!$A560,vlookup_table[#All],7,FALSE)</f>
        <v>4</v>
      </c>
      <c r="T560" s="9">
        <f>ROUND((9706-Todos!$P560)/100, 0)</f>
        <v>71</v>
      </c>
      <c r="U560" s="9" t="str" cm="1">
        <f t="array" ref="U560">_xlfn.IFS(
    ISNUMBER(SEARCH("C", Q560)), "Ciudad",
    ISNUMBER(SEARCH("T", Q560)), "Pueblo",
    ISNUMBER(SEARCH("R", Q560)), "Rural",
    ISNUMBER(SEARCH("S", Q560)), "Suburbano",
    ISNUMBER(SEARCH("U", Q560)), "Urbano"
)</f>
        <v>Urbano</v>
      </c>
      <c r="V560" s="24" t="str" cm="1">
        <f t="array" ref="V560">_xlfn.LET(
    _xlpm.txt, _xlfn.TEXTJOIN("", TRUE, IF(ISNUMBER(--MID(Todos!$H560, _xlfn.SEQUENCE(LEN(Todos!$H560)), 1)), MID(Todos!$H560, _xlfn.SEQUENCE(LEN(Todos!$H560)), 1), "")),
    IF(ISNUMBER(--RIGHT(_xlpm.txt,1)), _xlpm.txt, LEFT(_xlpm.txt, LEN(_xlpm.txt)-1))
)</f>
        <v>5159</v>
      </c>
      <c r="W560" s="9" t="str">
        <f>UPPER(LEFT(Todos!$B560,2))</f>
        <v>KY</v>
      </c>
      <c r="X560" s="10" t="str" cm="1">
        <f t="array" ref="X560">+IF(Todos!$C560 = "",MODE.MATCH(Todos!$C$2:$C$4029),Todos!$C560)</f>
        <v>F</v>
      </c>
    </row>
    <row r="561" spans="1:24" x14ac:dyDescent="0.35">
      <c r="A561" s="11">
        <v>164372</v>
      </c>
      <c r="B561" s="12" t="s">
        <v>62</v>
      </c>
      <c r="C561" s="12" t="s">
        <v>14</v>
      </c>
      <c r="D561" s="12">
        <v>1861</v>
      </c>
      <c r="E561" s="12">
        <v>402</v>
      </c>
      <c r="F561" s="12">
        <v>527</v>
      </c>
      <c r="G561" s="12">
        <v>38</v>
      </c>
      <c r="H561" s="12">
        <v>22794</v>
      </c>
      <c r="I561" s="12">
        <v>12</v>
      </c>
      <c r="J561" s="12">
        <v>49</v>
      </c>
      <c r="K561" s="12">
        <v>499</v>
      </c>
      <c r="L561" s="12">
        <v>461</v>
      </c>
      <c r="M561" s="12">
        <v>14</v>
      </c>
      <c r="N561" s="12">
        <f>VLOOKUP(Todos!$A561,vlookup_table[#All],2,FALSE)</f>
        <v>1</v>
      </c>
      <c r="O561" s="12" t="str">
        <f>VLOOKUP(Todos!$A561,vlookup_table[#All],3,FALSE)</f>
        <v>CA</v>
      </c>
      <c r="P561" s="12">
        <f>VLOOKUP(Todos!$A561,vlookup_table[#All],4,FALSE)</f>
        <v>5501</v>
      </c>
      <c r="Q561" s="14" t="str">
        <f>VLOOKUP(Todos!$A561,vlookup_table[#All],5,FALSE)</f>
        <v>S1</v>
      </c>
      <c r="R561" s="14" t="str">
        <f>VLOOKUP(Todos!$A561,vlookup_table[#All],6,FALSE)</f>
        <v>M</v>
      </c>
      <c r="S561" s="14">
        <f>VLOOKUP(Todos!$A561,vlookup_table[#All],7,FALSE)</f>
        <v>25</v>
      </c>
      <c r="T561" s="14">
        <f>ROUND((9706-Todos!$P561)/100, 0)</f>
        <v>42</v>
      </c>
      <c r="U561" s="14" t="str" cm="1">
        <f t="array" ref="U561">_xlfn.IFS(
    ISNUMBER(SEARCH("C", Q561)), "Ciudad",
    ISNUMBER(SEARCH("T", Q561)), "Pueblo",
    ISNUMBER(SEARCH("R", Q561)), "Rural",
    ISNUMBER(SEARCH("S", Q561)), "Suburbano",
    ISNUMBER(SEARCH("U", Q561)), "Urbano"
)</f>
        <v>Suburbano</v>
      </c>
      <c r="V561" s="25" t="str" cm="1">
        <f t="array" ref="V561">_xlfn.LET(
    _xlpm.txt, _xlfn.TEXTJOIN("", TRUE, IF(ISNUMBER(--MID(Todos!$H561, _xlfn.SEQUENCE(LEN(Todos!$H561)), 1)), MID(Todos!$H561, _xlfn.SEQUENCE(LEN(Todos!$H561)), 1), "")),
    IF(ISNUMBER(--RIGHT(_xlpm.txt,1)), _xlpm.txt, LEFT(_xlpm.txt, LEN(_xlpm.txt)-1))
)</f>
        <v>22794</v>
      </c>
      <c r="W561" s="14" t="str">
        <f>UPPER(LEFT(Todos!$B561,2))</f>
        <v>CA</v>
      </c>
      <c r="X561" s="15" t="str" cm="1">
        <f t="array" ref="X561">+IF(Todos!$C561 = "",MODE.MATCH(Todos!$C$2:$C$4029),Todos!$C561)</f>
        <v>M</v>
      </c>
    </row>
    <row r="562" spans="1:24" x14ac:dyDescent="0.35">
      <c r="A562" s="6">
        <v>5140</v>
      </c>
      <c r="B562" s="7" t="s">
        <v>62</v>
      </c>
      <c r="C562" s="7" t="s">
        <v>14</v>
      </c>
      <c r="D562" s="7">
        <v>3247</v>
      </c>
      <c r="E562" s="7">
        <v>653</v>
      </c>
      <c r="F562" s="7">
        <v>732</v>
      </c>
      <c r="G562" s="7">
        <v>94</v>
      </c>
      <c r="H562" s="7">
        <v>24693</v>
      </c>
      <c r="I562" s="7">
        <v>5</v>
      </c>
      <c r="J562" s="7">
        <v>63</v>
      </c>
      <c r="K562" s="7">
        <v>666</v>
      </c>
      <c r="L562" s="7">
        <v>722</v>
      </c>
      <c r="M562" s="7">
        <v>6.1470588240000001</v>
      </c>
      <c r="N562" s="7">
        <f>VLOOKUP(Todos!$A562,vlookup_table[#All],2,FALSE)</f>
        <v>1</v>
      </c>
      <c r="O562" s="7" t="str">
        <f>VLOOKUP(Todos!$A562,vlookup_table[#All],3,FALSE)</f>
        <v>CA</v>
      </c>
      <c r="P562" s="7">
        <f>VLOOKUP(Todos!$A562,vlookup_table[#All],4,FALSE)</f>
        <v>2201</v>
      </c>
      <c r="Q562" s="9" t="str">
        <f>VLOOKUP(Todos!$A562,vlookup_table[#All],5,FALSE)</f>
        <v>S1</v>
      </c>
      <c r="R562" s="9" t="str">
        <f>VLOOKUP(Todos!$A562,vlookup_table[#All],6,FALSE)</f>
        <v>M</v>
      </c>
      <c r="S562" s="9">
        <f>VLOOKUP(Todos!$A562,vlookup_table[#All],7,FALSE)</f>
        <v>7</v>
      </c>
      <c r="T562" s="9">
        <f>ROUND((9706-Todos!$P562)/100, 0)</f>
        <v>75</v>
      </c>
      <c r="U562" s="9" t="str" cm="1">
        <f t="array" ref="U562">_xlfn.IFS(
    ISNUMBER(SEARCH("C", Q562)), "Ciudad",
    ISNUMBER(SEARCH("T", Q562)), "Pueblo",
    ISNUMBER(SEARCH("R", Q562)), "Rural",
    ISNUMBER(SEARCH("S", Q562)), "Suburbano",
    ISNUMBER(SEARCH("U", Q562)), "Urbano"
)</f>
        <v>Suburbano</v>
      </c>
      <c r="V562" s="24" t="str" cm="1">
        <f t="array" ref="V562">_xlfn.LET(
    _xlpm.txt, _xlfn.TEXTJOIN("", TRUE, IF(ISNUMBER(--MID(Todos!$H562, _xlfn.SEQUENCE(LEN(Todos!$H562)), 1)), MID(Todos!$H562, _xlfn.SEQUENCE(LEN(Todos!$H562)), 1), "")),
    IF(ISNUMBER(--RIGHT(_xlpm.txt,1)), _xlpm.txt, LEFT(_xlpm.txt, LEN(_xlpm.txt)-1))
)</f>
        <v>24693</v>
      </c>
      <c r="W562" s="9" t="str">
        <f>UPPER(LEFT(Todos!$B562,2))</f>
        <v>CA</v>
      </c>
      <c r="X562" s="10" t="str" cm="1">
        <f t="array" ref="X562">+IF(Todos!$C562 = "",MODE.MATCH(Todos!$C$2:$C$4029),Todos!$C562)</f>
        <v>M</v>
      </c>
    </row>
    <row r="563" spans="1:24" x14ac:dyDescent="0.35">
      <c r="A563" s="11">
        <v>32198</v>
      </c>
      <c r="B563" s="12" t="s">
        <v>13</v>
      </c>
      <c r="C563" s="12" t="s">
        <v>17</v>
      </c>
      <c r="D563" s="12">
        <v>1146</v>
      </c>
      <c r="E563" s="12">
        <v>384</v>
      </c>
      <c r="F563" s="12">
        <v>504</v>
      </c>
      <c r="G563" s="12">
        <v>20</v>
      </c>
      <c r="H563" s="12">
        <v>24850</v>
      </c>
      <c r="I563" s="12">
        <v>10</v>
      </c>
      <c r="J563" s="12">
        <v>9</v>
      </c>
      <c r="K563" s="12">
        <v>435</v>
      </c>
      <c r="L563" s="12">
        <v>447</v>
      </c>
      <c r="M563" s="12">
        <v>7.5</v>
      </c>
      <c r="N563" s="12">
        <f>VLOOKUP(Todos!$A563,vlookup_table[#All],2,FALSE)</f>
        <v>0</v>
      </c>
      <c r="O563" s="12" t="str">
        <f>VLOOKUP(Todos!$A563,vlookup_table[#All],3,FALSE)</f>
        <v>FL</v>
      </c>
      <c r="P563" s="12">
        <f>VLOOKUP(Todos!$A563,vlookup_table[#All],4,FALSE)</f>
        <v>4401</v>
      </c>
      <c r="Q563" s="14" t="str">
        <f>VLOOKUP(Todos!$A563,vlookup_table[#All],5,FALSE)</f>
        <v>C1</v>
      </c>
      <c r="R563" s="14" t="str">
        <f>VLOOKUP(Todos!$A563,vlookup_table[#All],6,FALSE)</f>
        <v>F</v>
      </c>
      <c r="S563" s="14">
        <f>VLOOKUP(Todos!$A563,vlookup_table[#All],7,FALSE)</f>
        <v>9</v>
      </c>
      <c r="T563" s="14">
        <f>ROUND((9706-Todos!$P563)/100, 0)</f>
        <v>53</v>
      </c>
      <c r="U563" s="14" t="str" cm="1">
        <f t="array" ref="U563">_xlfn.IFS(
    ISNUMBER(SEARCH("C", Q563)), "Ciudad",
    ISNUMBER(SEARCH("T", Q563)), "Pueblo",
    ISNUMBER(SEARCH("R", Q563)), "Rural",
    ISNUMBER(SEARCH("S", Q563)), "Suburbano",
    ISNUMBER(SEARCH("U", Q563)), "Urbano"
)</f>
        <v>Ciudad</v>
      </c>
      <c r="V563" s="25" t="str" cm="1">
        <f t="array" ref="V563">_xlfn.LET(
    _xlpm.txt, _xlfn.TEXTJOIN("", TRUE, IF(ISNUMBER(--MID(Todos!$H563, _xlfn.SEQUENCE(LEN(Todos!$H563)), 1)), MID(Todos!$H563, _xlfn.SEQUENCE(LEN(Todos!$H563)), 1), "")),
    IF(ISNUMBER(--RIGHT(_xlpm.txt,1)), _xlpm.txt, LEFT(_xlpm.txt, LEN(_xlpm.txt)-1))
)</f>
        <v>24850</v>
      </c>
      <c r="W563" s="14" t="str">
        <f>UPPER(LEFT(Todos!$B563,2))</f>
        <v>FL</v>
      </c>
      <c r="X563" s="15" t="str" cm="1">
        <f t="array" ref="X563">+IF(Todos!$C563 = "",MODE.MATCH(Todos!$C$2:$C$4029),Todos!$C563)</f>
        <v>F</v>
      </c>
    </row>
    <row r="564" spans="1:24" x14ac:dyDescent="0.35">
      <c r="A564" s="6">
        <v>113607</v>
      </c>
      <c r="B564" s="7" t="s">
        <v>32</v>
      </c>
      <c r="C564" s="7" t="s">
        <v>17</v>
      </c>
      <c r="D564" s="7">
        <v>415</v>
      </c>
      <c r="E564" s="7">
        <v>212</v>
      </c>
      <c r="F564" s="7">
        <v>325</v>
      </c>
      <c r="G564" s="7">
        <v>1</v>
      </c>
      <c r="H564" s="7">
        <v>11659</v>
      </c>
      <c r="I564" s="7">
        <v>1</v>
      </c>
      <c r="J564" s="7">
        <v>71</v>
      </c>
      <c r="K564" s="7">
        <v>262</v>
      </c>
      <c r="L564" s="7">
        <v>281</v>
      </c>
      <c r="M564" s="7">
        <v>9.3333333330000006</v>
      </c>
      <c r="N564" s="7">
        <f>VLOOKUP(Todos!$A564,vlookup_table[#All],2,FALSE)</f>
        <v>0</v>
      </c>
      <c r="O564" s="7" t="str">
        <f>VLOOKUP(Todos!$A564,vlookup_table[#All],3,FALSE)</f>
        <v>OK</v>
      </c>
      <c r="P564" s="7">
        <f>VLOOKUP(Todos!$A564,vlookup_table[#All],4,FALSE)</f>
        <v>0</v>
      </c>
      <c r="Q564" s="9" t="str">
        <f>VLOOKUP(Todos!$A564,vlookup_table[#All],5,FALSE)</f>
        <v>T2</v>
      </c>
      <c r="R564" s="9" t="str">
        <f>VLOOKUP(Todos!$A564,vlookup_table[#All],6,FALSE)</f>
        <v>F</v>
      </c>
      <c r="S564" s="9">
        <f>VLOOKUP(Todos!$A564,vlookup_table[#All],7,FALSE)</f>
        <v>15</v>
      </c>
      <c r="T564" s="9">
        <f>ROUND((9706-Todos!$P564)/100, 0)</f>
        <v>97</v>
      </c>
      <c r="U564" s="9" t="str" cm="1">
        <f t="array" ref="U564">_xlfn.IFS(
    ISNUMBER(SEARCH("C", Q564)), "Ciudad",
    ISNUMBER(SEARCH("T", Q564)), "Pueblo",
    ISNUMBER(SEARCH("R", Q564)), "Rural",
    ISNUMBER(SEARCH("S", Q564)), "Suburbano",
    ISNUMBER(SEARCH("U", Q564)), "Urbano"
)</f>
        <v>Pueblo</v>
      </c>
      <c r="V564" s="24" t="str" cm="1">
        <f t="array" ref="V564">_xlfn.LET(
    _xlpm.txt, _xlfn.TEXTJOIN("", TRUE, IF(ISNUMBER(--MID(Todos!$H564, _xlfn.SEQUENCE(LEN(Todos!$H564)), 1)), MID(Todos!$H564, _xlfn.SEQUENCE(LEN(Todos!$H564)), 1), "")),
    IF(ISNUMBER(--RIGHT(_xlpm.txt,1)), _xlpm.txt, LEFT(_xlpm.txt, LEN(_xlpm.txt)-1))
)</f>
        <v>11659</v>
      </c>
      <c r="W564" s="9" t="str">
        <f>UPPER(LEFT(Todos!$B564,2))</f>
        <v>OK</v>
      </c>
      <c r="X564" s="10" t="str" cm="1">
        <f t="array" ref="X564">+IF(Todos!$C564 = "",MODE.MATCH(Todos!$C$2:$C$4029),Todos!$C564)</f>
        <v>F</v>
      </c>
    </row>
    <row r="565" spans="1:24" x14ac:dyDescent="0.35">
      <c r="A565" s="11">
        <v>19499</v>
      </c>
      <c r="B565" s="12" t="s">
        <v>18</v>
      </c>
      <c r="C565" s="12" t="s">
        <v>20</v>
      </c>
      <c r="D565" s="12">
        <v>854</v>
      </c>
      <c r="E565" s="12">
        <v>382</v>
      </c>
      <c r="F565" s="12">
        <v>419</v>
      </c>
      <c r="G565" s="12">
        <v>3</v>
      </c>
      <c r="H565" s="12">
        <v>14002</v>
      </c>
      <c r="I565" s="12">
        <v>3</v>
      </c>
      <c r="J565" s="12">
        <v>52</v>
      </c>
      <c r="K565" s="12">
        <v>407</v>
      </c>
      <c r="L565" s="12">
        <v>406</v>
      </c>
      <c r="M565" s="12">
        <v>22.5</v>
      </c>
      <c r="N565" s="12">
        <f>VLOOKUP(Todos!$A565,vlookup_table[#All],2,FALSE)</f>
        <v>0</v>
      </c>
      <c r="O565" s="12" t="str">
        <f>VLOOKUP(Todos!$A565,vlookup_table[#All],3,FALSE)</f>
        <v>NC</v>
      </c>
      <c r="P565" s="12">
        <f>VLOOKUP(Todos!$A565,vlookup_table[#All],4,FALSE)</f>
        <v>0</v>
      </c>
      <c r="Q565" s="14" t="str">
        <f>VLOOKUP(Todos!$A565,vlookup_table[#All],5,FALSE)</f>
        <v>C1</v>
      </c>
      <c r="R565" s="14" t="str">
        <f>VLOOKUP(Todos!$A565,vlookup_table[#All],6,FALSE)</f>
        <v>F</v>
      </c>
      <c r="S565" s="14">
        <f>VLOOKUP(Todos!$A565,vlookup_table[#All],7,FALSE)</f>
        <v>20</v>
      </c>
      <c r="T565" s="14">
        <f>ROUND((9706-Todos!$P565)/100, 0)</f>
        <v>97</v>
      </c>
      <c r="U565" s="14" t="str" cm="1">
        <f t="array" ref="U565">_xlfn.IFS(
    ISNUMBER(SEARCH("C", Q565)), "Ciudad",
    ISNUMBER(SEARCH("T", Q565)), "Pueblo",
    ISNUMBER(SEARCH("R", Q565)), "Rural",
    ISNUMBER(SEARCH("S", Q565)), "Suburbano",
    ISNUMBER(SEARCH("U", Q565)), "Urbano"
)</f>
        <v>Ciudad</v>
      </c>
      <c r="V565" s="25" t="str" cm="1">
        <f t="array" ref="V565">_xlfn.LET(
    _xlpm.txt, _xlfn.TEXTJOIN("", TRUE, IF(ISNUMBER(--MID(Todos!$H565, _xlfn.SEQUENCE(LEN(Todos!$H565)), 1)), MID(Todos!$H565, _xlfn.SEQUENCE(LEN(Todos!$H565)), 1), "")),
    IF(ISNUMBER(--RIGHT(_xlpm.txt,1)), _xlpm.txt, LEFT(_xlpm.txt, LEN(_xlpm.txt)-1))
)</f>
        <v>14002</v>
      </c>
      <c r="W565" s="14" t="str">
        <f>UPPER(LEFT(Todos!$B565,2))</f>
        <v>NC</v>
      </c>
      <c r="X565" s="15" t="str" cm="1">
        <f t="array" ref="X565">+IF(Todos!$C565 = "",MODE.MATCH(Todos!$C$2:$C$4029),Todos!$C565)</f>
        <v>female</v>
      </c>
    </row>
    <row r="566" spans="1:24" x14ac:dyDescent="0.35">
      <c r="A566" s="6">
        <v>73028</v>
      </c>
      <c r="B566" s="7" t="s">
        <v>30</v>
      </c>
      <c r="C566" s="7" t="s">
        <v>14</v>
      </c>
      <c r="D566" s="7">
        <v>496</v>
      </c>
      <c r="E566" s="7">
        <v>301</v>
      </c>
      <c r="F566" s="7">
        <v>372</v>
      </c>
      <c r="G566" s="7">
        <v>0</v>
      </c>
      <c r="H566" s="7">
        <v>11714</v>
      </c>
      <c r="I566" s="7">
        <v>2</v>
      </c>
      <c r="J566" s="7">
        <v>84</v>
      </c>
      <c r="K566" s="7">
        <v>317</v>
      </c>
      <c r="L566" s="7">
        <v>351</v>
      </c>
      <c r="M566" s="7">
        <v>8.8333333330000006</v>
      </c>
      <c r="N566" s="7">
        <f>VLOOKUP(Todos!$A566,vlookup_table[#All],2,FALSE)</f>
        <v>1</v>
      </c>
      <c r="O566" s="7" t="str">
        <f>VLOOKUP(Todos!$A566,vlookup_table[#All],3,FALSE)</f>
        <v>MI</v>
      </c>
      <c r="P566" s="7">
        <f>VLOOKUP(Todos!$A566,vlookup_table[#All],4,FALSE)</f>
        <v>4704</v>
      </c>
      <c r="Q566" s="9" t="str">
        <f>VLOOKUP(Todos!$A566,vlookup_table[#All],5,FALSE)</f>
        <v>R2</v>
      </c>
      <c r="R566" s="9" t="str">
        <f>VLOOKUP(Todos!$A566,vlookup_table[#All],6,FALSE)</f>
        <v>M</v>
      </c>
      <c r="S566" s="9">
        <f>VLOOKUP(Todos!$A566,vlookup_table[#All],7,FALSE)</f>
        <v>9</v>
      </c>
      <c r="T566" s="9">
        <f>ROUND((9706-Todos!$P566)/100, 0)</f>
        <v>50</v>
      </c>
      <c r="U566" s="9" t="str" cm="1">
        <f t="array" ref="U566">_xlfn.IFS(
    ISNUMBER(SEARCH("C", Q566)), "Ciudad",
    ISNUMBER(SEARCH("T", Q566)), "Pueblo",
    ISNUMBER(SEARCH("R", Q566)), "Rural",
    ISNUMBER(SEARCH("S", Q566)), "Suburbano",
    ISNUMBER(SEARCH("U", Q566)), "Urbano"
)</f>
        <v>Rural</v>
      </c>
      <c r="V566" s="24" t="str" cm="1">
        <f t="array" ref="V566">_xlfn.LET(
    _xlpm.txt, _xlfn.TEXTJOIN("", TRUE, IF(ISNUMBER(--MID(Todos!$H566, _xlfn.SEQUENCE(LEN(Todos!$H566)), 1)), MID(Todos!$H566, _xlfn.SEQUENCE(LEN(Todos!$H566)), 1), "")),
    IF(ISNUMBER(--RIGHT(_xlpm.txt,1)), _xlpm.txt, LEFT(_xlpm.txt, LEN(_xlpm.txt)-1))
)</f>
        <v>11714</v>
      </c>
      <c r="W566" s="9" t="str">
        <f>UPPER(LEFT(Todos!$B566,2))</f>
        <v>MI</v>
      </c>
      <c r="X566" s="10" t="str" cm="1">
        <f t="array" ref="X566">+IF(Todos!$C566 = "",MODE.MATCH(Todos!$C$2:$C$4029),Todos!$C566)</f>
        <v>M</v>
      </c>
    </row>
    <row r="567" spans="1:24" x14ac:dyDescent="0.35">
      <c r="A567" s="11">
        <v>35553</v>
      </c>
      <c r="B567" s="12" t="s">
        <v>13</v>
      </c>
      <c r="C567" s="12" t="s">
        <v>17</v>
      </c>
      <c r="D567" s="12">
        <v>726</v>
      </c>
      <c r="E567" s="12">
        <v>302</v>
      </c>
      <c r="F567" s="12">
        <v>363</v>
      </c>
      <c r="G567" s="12">
        <v>0</v>
      </c>
      <c r="H567" s="12">
        <v>12484</v>
      </c>
      <c r="I567" s="12">
        <v>5</v>
      </c>
      <c r="J567" s="12">
        <v>33</v>
      </c>
      <c r="K567" s="12">
        <v>334</v>
      </c>
      <c r="L567" s="12">
        <v>326</v>
      </c>
      <c r="M567" s="12">
        <v>10.66666667</v>
      </c>
      <c r="N567" s="12">
        <f>VLOOKUP(Todos!$A567,vlookup_table[#All],2,FALSE)</f>
        <v>2</v>
      </c>
      <c r="O567" s="12" t="str">
        <f>VLOOKUP(Todos!$A567,vlookup_table[#All],3,FALSE)</f>
        <v>FL</v>
      </c>
      <c r="P567" s="12">
        <f>VLOOKUP(Todos!$A567,vlookup_table[#All],4,FALSE)</f>
        <v>0</v>
      </c>
      <c r="Q567" s="14" t="str">
        <f>VLOOKUP(Todos!$A567,vlookup_table[#All],5,FALSE)</f>
        <v>S2</v>
      </c>
      <c r="R567" s="14" t="str">
        <f>VLOOKUP(Todos!$A567,vlookup_table[#All],6,FALSE)</f>
        <v>F</v>
      </c>
      <c r="S567" s="14">
        <f>VLOOKUP(Todos!$A567,vlookup_table[#All],7,FALSE)</f>
        <v>20</v>
      </c>
      <c r="T567" s="14">
        <f>ROUND((9706-Todos!$P567)/100, 0)</f>
        <v>97</v>
      </c>
      <c r="U567" s="14" t="str" cm="1">
        <f t="array" ref="U567">_xlfn.IFS(
    ISNUMBER(SEARCH("C", Q567)), "Ciudad",
    ISNUMBER(SEARCH("T", Q567)), "Pueblo",
    ISNUMBER(SEARCH("R", Q567)), "Rural",
    ISNUMBER(SEARCH("S", Q567)), "Suburbano",
    ISNUMBER(SEARCH("U", Q567)), "Urbano"
)</f>
        <v>Suburbano</v>
      </c>
      <c r="V567" s="25" t="str" cm="1">
        <f t="array" ref="V567">_xlfn.LET(
    _xlpm.txt, _xlfn.TEXTJOIN("", TRUE, IF(ISNUMBER(--MID(Todos!$H567, _xlfn.SEQUENCE(LEN(Todos!$H567)), 1)), MID(Todos!$H567, _xlfn.SEQUENCE(LEN(Todos!$H567)), 1), "")),
    IF(ISNUMBER(--RIGHT(_xlpm.txt,1)), _xlpm.txt, LEFT(_xlpm.txt, LEN(_xlpm.txt)-1))
)</f>
        <v>12484</v>
      </c>
      <c r="W567" s="14" t="str">
        <f>UPPER(LEFT(Todos!$B567,2))</f>
        <v>FL</v>
      </c>
      <c r="X567" s="15" t="str" cm="1">
        <f t="array" ref="X567">+IF(Todos!$C567 = "",MODE.MATCH(Todos!$C$2:$C$4029),Todos!$C567)</f>
        <v>F</v>
      </c>
    </row>
    <row r="568" spans="1:24" x14ac:dyDescent="0.35">
      <c r="A568" s="6">
        <v>35463</v>
      </c>
      <c r="B568" s="7" t="s">
        <v>13</v>
      </c>
      <c r="C568" s="7" t="s">
        <v>14</v>
      </c>
      <c r="D568" s="7">
        <v>1028</v>
      </c>
      <c r="E568" s="7">
        <v>394</v>
      </c>
      <c r="F568" s="7">
        <v>584</v>
      </c>
      <c r="G568" s="7">
        <v>19</v>
      </c>
      <c r="H568" s="7">
        <v>25787</v>
      </c>
      <c r="I568" s="7">
        <v>3</v>
      </c>
      <c r="J568" s="7">
        <v>31</v>
      </c>
      <c r="K568" s="7">
        <v>493</v>
      </c>
      <c r="L568" s="7">
        <v>483</v>
      </c>
      <c r="M568" s="7">
        <v>20</v>
      </c>
      <c r="N568" s="7">
        <f>VLOOKUP(Todos!$A568,vlookup_table[#All],2,FALSE)</f>
        <v>0</v>
      </c>
      <c r="O568" s="7" t="str">
        <f>VLOOKUP(Todos!$A568,vlookup_table[#All],3,FALSE)</f>
        <v>FL</v>
      </c>
      <c r="P568" s="7">
        <f>VLOOKUP(Todos!$A568,vlookup_table[#All],4,FALSE)</f>
        <v>3701</v>
      </c>
      <c r="Q568" s="9" t="str">
        <f>VLOOKUP(Todos!$A568,vlookup_table[#All],5,FALSE)</f>
        <v>C1</v>
      </c>
      <c r="R568" s="9" t="str">
        <f>VLOOKUP(Todos!$A568,vlookup_table[#All],6,FALSE)</f>
        <v>M</v>
      </c>
      <c r="S568" s="9">
        <f>VLOOKUP(Todos!$A568,vlookup_table[#All],7,FALSE)</f>
        <v>30</v>
      </c>
      <c r="T568" s="9">
        <f>ROUND((9706-Todos!$P568)/100, 0)</f>
        <v>60</v>
      </c>
      <c r="U568" s="9" t="str" cm="1">
        <f t="array" ref="U568">_xlfn.IFS(
    ISNUMBER(SEARCH("C", Q568)), "Ciudad",
    ISNUMBER(SEARCH("T", Q568)), "Pueblo",
    ISNUMBER(SEARCH("R", Q568)), "Rural",
    ISNUMBER(SEARCH("S", Q568)), "Suburbano",
    ISNUMBER(SEARCH("U", Q568)), "Urbano"
)</f>
        <v>Ciudad</v>
      </c>
      <c r="V568" s="24" t="str" cm="1">
        <f t="array" ref="V568">_xlfn.LET(
    _xlpm.txt, _xlfn.TEXTJOIN("", TRUE, IF(ISNUMBER(--MID(Todos!$H568, _xlfn.SEQUENCE(LEN(Todos!$H568)), 1)), MID(Todos!$H568, _xlfn.SEQUENCE(LEN(Todos!$H568)), 1), "")),
    IF(ISNUMBER(--RIGHT(_xlpm.txt,1)), _xlpm.txt, LEFT(_xlpm.txt, LEN(_xlpm.txt)-1))
)</f>
        <v>25787</v>
      </c>
      <c r="W568" s="9" t="str">
        <f>UPPER(LEFT(Todos!$B568,2))</f>
        <v>FL</v>
      </c>
      <c r="X568" s="10" t="str" cm="1">
        <f t="array" ref="X568">+IF(Todos!$C568 = "",MODE.MATCH(Todos!$C$2:$C$4029),Todos!$C568)</f>
        <v>M</v>
      </c>
    </row>
    <row r="569" spans="1:24" x14ac:dyDescent="0.35">
      <c r="A569" s="11">
        <v>91591</v>
      </c>
      <c r="B569" s="12" t="s">
        <v>16</v>
      </c>
      <c r="C569" s="12" t="s">
        <v>14</v>
      </c>
      <c r="D569" s="12">
        <v>1464</v>
      </c>
      <c r="E569" s="12">
        <v>256</v>
      </c>
      <c r="F569" s="12">
        <v>457</v>
      </c>
      <c r="G569" s="12">
        <v>23</v>
      </c>
      <c r="H569" s="12">
        <v>22015</v>
      </c>
      <c r="I569" s="12">
        <v>9</v>
      </c>
      <c r="J569" s="12">
        <v>84</v>
      </c>
      <c r="K569" s="12">
        <v>413</v>
      </c>
      <c r="L569" s="12">
        <v>294</v>
      </c>
      <c r="M569" s="12">
        <v>9.8571428569999995</v>
      </c>
      <c r="N569" s="12">
        <f>VLOOKUP(Todos!$A569,vlookup_table[#All],2,FALSE)</f>
        <v>1</v>
      </c>
      <c r="O569" s="12" t="str">
        <f>VLOOKUP(Todos!$A569,vlookup_table[#All],3,FALSE)</f>
        <v>IL</v>
      </c>
      <c r="P569" s="12">
        <f>VLOOKUP(Todos!$A569,vlookup_table[#All],4,FALSE)</f>
        <v>0</v>
      </c>
      <c r="Q569" s="14" t="str">
        <f>VLOOKUP(Todos!$A569,vlookup_table[#All],5,FALSE)</f>
        <v>C1</v>
      </c>
      <c r="R569" s="14" t="str">
        <f>VLOOKUP(Todos!$A569,vlookup_table[#All],6,FALSE)</f>
        <v>M</v>
      </c>
      <c r="S569" s="14">
        <f>VLOOKUP(Todos!$A569,vlookup_table[#All],7,FALSE)</f>
        <v>10</v>
      </c>
      <c r="T569" s="14">
        <f>ROUND((9706-Todos!$P569)/100, 0)</f>
        <v>97</v>
      </c>
      <c r="U569" s="14" t="str" cm="1">
        <f t="array" ref="U569">_xlfn.IFS(
    ISNUMBER(SEARCH("C", Q569)), "Ciudad",
    ISNUMBER(SEARCH("T", Q569)), "Pueblo",
    ISNUMBER(SEARCH("R", Q569)), "Rural",
    ISNUMBER(SEARCH("S", Q569)), "Suburbano",
    ISNUMBER(SEARCH("U", Q569)), "Urbano"
)</f>
        <v>Ciudad</v>
      </c>
      <c r="V569" s="25" t="str" cm="1">
        <f t="array" ref="V569">_xlfn.LET(
    _xlpm.txt, _xlfn.TEXTJOIN("", TRUE, IF(ISNUMBER(--MID(Todos!$H569, _xlfn.SEQUENCE(LEN(Todos!$H569)), 1)), MID(Todos!$H569, _xlfn.SEQUENCE(LEN(Todos!$H569)), 1), "")),
    IF(ISNUMBER(--RIGHT(_xlpm.txt,1)), _xlpm.txt, LEFT(_xlpm.txt, LEN(_xlpm.txt)-1))
)</f>
        <v>22015</v>
      </c>
      <c r="W569" s="14" t="str">
        <f>UPPER(LEFT(Todos!$B569,2))</f>
        <v>IL</v>
      </c>
      <c r="X569" s="15" t="str" cm="1">
        <f t="array" ref="X569">+IF(Todos!$C569 = "",MODE.MATCH(Todos!$C$2:$C$4029),Todos!$C569)</f>
        <v>M</v>
      </c>
    </row>
    <row r="570" spans="1:24" x14ac:dyDescent="0.35">
      <c r="A570" s="6">
        <v>109099</v>
      </c>
      <c r="B570" s="7" t="s">
        <v>50</v>
      </c>
      <c r="C570" s="7" t="s">
        <v>17</v>
      </c>
      <c r="D570" s="7">
        <v>719</v>
      </c>
      <c r="E570" s="7">
        <v>313</v>
      </c>
      <c r="F570" s="7">
        <v>391</v>
      </c>
      <c r="G570" s="7">
        <v>2</v>
      </c>
      <c r="H570" s="7">
        <v>12333</v>
      </c>
      <c r="I570" s="7">
        <v>0</v>
      </c>
      <c r="J570" s="7">
        <v>84</v>
      </c>
      <c r="K570" s="7">
        <v>337</v>
      </c>
      <c r="L570" s="7">
        <v>373</v>
      </c>
      <c r="M570" s="7">
        <v>6.4285714289999998</v>
      </c>
      <c r="N570" s="7">
        <f>VLOOKUP(Todos!$A570,vlookup_table[#All],2,FALSE)</f>
        <v>0</v>
      </c>
      <c r="O570" s="7" t="str">
        <f>VLOOKUP(Todos!$A570,vlookup_table[#All],3,FALSE)</f>
        <v>LA</v>
      </c>
      <c r="P570" s="7">
        <f>VLOOKUP(Todos!$A570,vlookup_table[#All],4,FALSE)</f>
        <v>5701</v>
      </c>
      <c r="Q570" s="9" t="str">
        <f>VLOOKUP(Todos!$A570,vlookup_table[#All],5,FALSE)</f>
        <v>T2</v>
      </c>
      <c r="R570" s="9" t="str">
        <f>VLOOKUP(Todos!$A570,vlookup_table[#All],6,FALSE)</f>
        <v>F</v>
      </c>
      <c r="S570" s="9">
        <f>VLOOKUP(Todos!$A570,vlookup_table[#All],7,FALSE)</f>
        <v>6</v>
      </c>
      <c r="T570" s="9">
        <f>ROUND((9706-Todos!$P570)/100, 0)</f>
        <v>40</v>
      </c>
      <c r="U570" s="9" t="str" cm="1">
        <f t="array" ref="U570">_xlfn.IFS(
    ISNUMBER(SEARCH("C", Q570)), "Ciudad",
    ISNUMBER(SEARCH("T", Q570)), "Pueblo",
    ISNUMBER(SEARCH("R", Q570)), "Rural",
    ISNUMBER(SEARCH("S", Q570)), "Suburbano",
    ISNUMBER(SEARCH("U", Q570)), "Urbano"
)</f>
        <v>Pueblo</v>
      </c>
      <c r="V570" s="24" t="str" cm="1">
        <f t="array" ref="V570">_xlfn.LET(
    _xlpm.txt, _xlfn.TEXTJOIN("", TRUE, IF(ISNUMBER(--MID(Todos!$H570, _xlfn.SEQUENCE(LEN(Todos!$H570)), 1)), MID(Todos!$H570, _xlfn.SEQUENCE(LEN(Todos!$H570)), 1), "")),
    IF(ISNUMBER(--RIGHT(_xlpm.txt,1)), _xlpm.txt, LEFT(_xlpm.txt, LEN(_xlpm.txt)-1))
)</f>
        <v>12333</v>
      </c>
      <c r="W570" s="9" t="str">
        <f>UPPER(LEFT(Todos!$B570,2))</f>
        <v>LA</v>
      </c>
      <c r="X570" s="10" t="str" cm="1">
        <f t="array" ref="X570">+IF(Todos!$C570 = "",MODE.MATCH(Todos!$C$2:$C$4029),Todos!$C570)</f>
        <v>F</v>
      </c>
    </row>
    <row r="571" spans="1:24" x14ac:dyDescent="0.35">
      <c r="A571" s="11">
        <v>174182</v>
      </c>
      <c r="B571" s="12" t="s">
        <v>38</v>
      </c>
      <c r="C571" s="12" t="s">
        <v>17</v>
      </c>
      <c r="D571" s="12">
        <v>3063</v>
      </c>
      <c r="E571" s="12">
        <v>337</v>
      </c>
      <c r="F571" s="12">
        <v>506</v>
      </c>
      <c r="G571" s="12">
        <v>78</v>
      </c>
      <c r="H571" s="12">
        <v>21051</v>
      </c>
      <c r="I571" s="12">
        <v>22</v>
      </c>
      <c r="J571" s="12">
        <v>41</v>
      </c>
      <c r="K571" s="12">
        <v>429</v>
      </c>
      <c r="L571" s="12">
        <v>418</v>
      </c>
      <c r="M571" s="12">
        <v>20</v>
      </c>
      <c r="N571" s="12">
        <f>VLOOKUP(Todos!$A571,vlookup_table[#All],2,FALSE)</f>
        <v>0</v>
      </c>
      <c r="O571" s="12" t="str">
        <f>VLOOKUP(Todos!$A571,vlookup_table[#All],3,FALSE)</f>
        <v>HI</v>
      </c>
      <c r="P571" s="12">
        <f>VLOOKUP(Todos!$A571,vlookup_table[#All],4,FALSE)</f>
        <v>3201</v>
      </c>
      <c r="Q571" s="14" t="str">
        <f>VLOOKUP(Todos!$A571,vlookup_table[#All],5,FALSE)</f>
        <v>U1</v>
      </c>
      <c r="R571" s="14" t="str">
        <f>VLOOKUP(Todos!$A571,vlookup_table[#All],6,FALSE)</f>
        <v>F</v>
      </c>
      <c r="S571" s="14">
        <f>VLOOKUP(Todos!$A571,vlookup_table[#All],7,FALSE)</f>
        <v>20</v>
      </c>
      <c r="T571" s="14">
        <f>ROUND((9706-Todos!$P571)/100, 0)</f>
        <v>65</v>
      </c>
      <c r="U571" s="14" t="str" cm="1">
        <f t="array" ref="U571">_xlfn.IFS(
    ISNUMBER(SEARCH("C", Q571)), "Ciudad",
    ISNUMBER(SEARCH("T", Q571)), "Pueblo",
    ISNUMBER(SEARCH("R", Q571)), "Rural",
    ISNUMBER(SEARCH("S", Q571)), "Suburbano",
    ISNUMBER(SEARCH("U", Q571)), "Urbano"
)</f>
        <v>Urbano</v>
      </c>
      <c r="V571" s="25" t="str" cm="1">
        <f t="array" ref="V571">_xlfn.LET(
    _xlpm.txt, _xlfn.TEXTJOIN("", TRUE, IF(ISNUMBER(--MID(Todos!$H571, _xlfn.SEQUENCE(LEN(Todos!$H571)), 1)), MID(Todos!$H571, _xlfn.SEQUENCE(LEN(Todos!$H571)), 1), "")),
    IF(ISNUMBER(--RIGHT(_xlpm.txt,1)), _xlpm.txt, LEFT(_xlpm.txt, LEN(_xlpm.txt)-1))
)</f>
        <v>21051</v>
      </c>
      <c r="W571" s="14" t="str">
        <f>UPPER(LEFT(Todos!$B571,2))</f>
        <v>HI</v>
      </c>
      <c r="X571" s="15" t="str" cm="1">
        <f t="array" ref="X571">+IF(Todos!$C571 = "",MODE.MATCH(Todos!$C$2:$C$4029),Todos!$C571)</f>
        <v>F</v>
      </c>
    </row>
    <row r="572" spans="1:24" x14ac:dyDescent="0.35">
      <c r="A572" s="6">
        <v>183722</v>
      </c>
      <c r="B572" s="7" t="s">
        <v>41</v>
      </c>
      <c r="C572" s="7" t="s">
        <v>17</v>
      </c>
      <c r="D572" s="7">
        <v>684</v>
      </c>
      <c r="E572" s="7">
        <v>280</v>
      </c>
      <c r="F572" s="7">
        <v>355</v>
      </c>
      <c r="G572" s="7">
        <v>1</v>
      </c>
      <c r="H572" s="7">
        <v>11763</v>
      </c>
      <c r="I572" s="7">
        <v>2</v>
      </c>
      <c r="J572" s="7">
        <v>57</v>
      </c>
      <c r="K572" s="7">
        <v>311</v>
      </c>
      <c r="L572" s="7">
        <v>326</v>
      </c>
      <c r="M572" s="7">
        <v>12.2</v>
      </c>
      <c r="N572" s="7">
        <f>VLOOKUP(Todos!$A572,vlookup_table[#All],2,FALSE)</f>
        <v>0</v>
      </c>
      <c r="O572" s="7" t="str">
        <f>VLOOKUP(Todos!$A572,vlookup_table[#All],3,FALSE)</f>
        <v>WA</v>
      </c>
      <c r="P572" s="7">
        <f>VLOOKUP(Todos!$A572,vlookup_table[#All],4,FALSE)</f>
        <v>4808</v>
      </c>
      <c r="Q572" s="9" t="str">
        <f>VLOOKUP(Todos!$A572,vlookup_table[#All],5,FALSE)</f>
        <v>R2</v>
      </c>
      <c r="R572" s="9" t="str">
        <f>VLOOKUP(Todos!$A572,vlookup_table[#All],6,FALSE)</f>
        <v>F</v>
      </c>
      <c r="S572" s="9">
        <f>VLOOKUP(Todos!$A572,vlookup_table[#All],7,FALSE)</f>
        <v>20</v>
      </c>
      <c r="T572" s="9">
        <f>ROUND((9706-Todos!$P572)/100, 0)</f>
        <v>49</v>
      </c>
      <c r="U572" s="9" t="str" cm="1">
        <f t="array" ref="U572">_xlfn.IFS(
    ISNUMBER(SEARCH("C", Q572)), "Ciudad",
    ISNUMBER(SEARCH("T", Q572)), "Pueblo",
    ISNUMBER(SEARCH("R", Q572)), "Rural",
    ISNUMBER(SEARCH("S", Q572)), "Suburbano",
    ISNUMBER(SEARCH("U", Q572)), "Urbano"
)</f>
        <v>Rural</v>
      </c>
      <c r="V572" s="24" t="str" cm="1">
        <f t="array" ref="V572">_xlfn.LET(
    _xlpm.txt, _xlfn.TEXTJOIN("", TRUE, IF(ISNUMBER(--MID(Todos!$H572, _xlfn.SEQUENCE(LEN(Todos!$H572)), 1)), MID(Todos!$H572, _xlfn.SEQUENCE(LEN(Todos!$H572)), 1), "")),
    IF(ISNUMBER(--RIGHT(_xlpm.txt,1)), _xlpm.txt, LEFT(_xlpm.txt, LEN(_xlpm.txt)-1))
)</f>
        <v>11763</v>
      </c>
      <c r="W572" s="9" t="str">
        <f>UPPER(LEFT(Todos!$B572,2))</f>
        <v>WA</v>
      </c>
      <c r="X572" s="10" t="str" cm="1">
        <f t="array" ref="X572">+IF(Todos!$C572 = "",MODE.MATCH(Todos!$C$2:$C$4029),Todos!$C572)</f>
        <v>F</v>
      </c>
    </row>
    <row r="573" spans="1:24" x14ac:dyDescent="0.35">
      <c r="A573" s="11">
        <v>98374</v>
      </c>
      <c r="B573" s="12" t="s">
        <v>16</v>
      </c>
      <c r="C573" s="12" t="s">
        <v>17</v>
      </c>
      <c r="D573" s="12">
        <v>376</v>
      </c>
      <c r="E573" s="12">
        <v>268</v>
      </c>
      <c r="F573" s="12">
        <v>344</v>
      </c>
      <c r="G573" s="12">
        <v>0</v>
      </c>
      <c r="H573" s="12">
        <v>11979</v>
      </c>
      <c r="I573" s="12">
        <v>0</v>
      </c>
      <c r="J573" s="12">
        <v>86</v>
      </c>
      <c r="K573" s="12">
        <v>339</v>
      </c>
      <c r="L573" s="12">
        <v>304</v>
      </c>
      <c r="M573" s="12">
        <v>6.2173913040000004</v>
      </c>
      <c r="N573" s="12">
        <f>VLOOKUP(Todos!$A573,vlookup_table[#All],2,FALSE)</f>
        <v>0</v>
      </c>
      <c r="O573" s="12" t="str">
        <f>VLOOKUP(Todos!$A573,vlookup_table[#All],3,FALSE)</f>
        <v>IL</v>
      </c>
      <c r="P573" s="12">
        <f>VLOOKUP(Todos!$A573,vlookup_table[#All],4,FALSE)</f>
        <v>2008</v>
      </c>
      <c r="Q573" s="14" t="str">
        <f>VLOOKUP(Todos!$A573,vlookup_table[#All],5,FALSE)</f>
        <v>C2</v>
      </c>
      <c r="R573" s="14" t="str">
        <f>VLOOKUP(Todos!$A573,vlookup_table[#All],6,FALSE)</f>
        <v>F</v>
      </c>
      <c r="S573" s="14">
        <f>VLOOKUP(Todos!$A573,vlookup_table[#All],7,FALSE)</f>
        <v>15</v>
      </c>
      <c r="T573" s="14">
        <f>ROUND((9706-Todos!$P573)/100, 0)</f>
        <v>77</v>
      </c>
      <c r="U573" s="14" t="str" cm="1">
        <f t="array" ref="U573">_xlfn.IFS(
    ISNUMBER(SEARCH("C", Q573)), "Ciudad",
    ISNUMBER(SEARCH("T", Q573)), "Pueblo",
    ISNUMBER(SEARCH("R", Q573)), "Rural",
    ISNUMBER(SEARCH("S", Q573)), "Suburbano",
    ISNUMBER(SEARCH("U", Q573)), "Urbano"
)</f>
        <v>Ciudad</v>
      </c>
      <c r="V573" s="25" t="str" cm="1">
        <f t="array" ref="V573">_xlfn.LET(
    _xlpm.txt, _xlfn.TEXTJOIN("", TRUE, IF(ISNUMBER(--MID(Todos!$H573, _xlfn.SEQUENCE(LEN(Todos!$H573)), 1)), MID(Todos!$H573, _xlfn.SEQUENCE(LEN(Todos!$H573)), 1), "")),
    IF(ISNUMBER(--RIGHT(_xlpm.txt,1)), _xlpm.txt, LEFT(_xlpm.txt, LEN(_xlpm.txt)-1))
)</f>
        <v>11979</v>
      </c>
      <c r="W573" s="14" t="str">
        <f>UPPER(LEFT(Todos!$B573,2))</f>
        <v>IL</v>
      </c>
      <c r="X573" s="15" t="str" cm="1">
        <f t="array" ref="X573">+IF(Todos!$C573 = "",MODE.MATCH(Todos!$C$2:$C$4029),Todos!$C573)</f>
        <v>F</v>
      </c>
    </row>
    <row r="574" spans="1:24" x14ac:dyDescent="0.35">
      <c r="A574" s="6">
        <v>126681</v>
      </c>
      <c r="B574" s="7" t="s">
        <v>21</v>
      </c>
      <c r="C574" s="7" t="s">
        <v>17</v>
      </c>
      <c r="D574" s="7">
        <v>927</v>
      </c>
      <c r="E574" s="7">
        <v>386</v>
      </c>
      <c r="F574" s="7">
        <v>484</v>
      </c>
      <c r="G574" s="7">
        <v>5</v>
      </c>
      <c r="H574" s="7">
        <v>16777</v>
      </c>
      <c r="I574" s="7">
        <v>2</v>
      </c>
      <c r="J574" s="7">
        <v>57</v>
      </c>
      <c r="K574" s="7">
        <v>417</v>
      </c>
      <c r="L574" s="7">
        <v>448</v>
      </c>
      <c r="M574" s="7">
        <v>9.7333333329999991</v>
      </c>
      <c r="N574" s="7">
        <f>VLOOKUP(Todos!$A574,vlookup_table[#All],2,FALSE)</f>
        <v>28</v>
      </c>
      <c r="O574" s="7" t="str">
        <f>VLOOKUP(Todos!$A574,vlookup_table[#All],3,FALSE)</f>
        <v>TX</v>
      </c>
      <c r="P574" s="7">
        <f>VLOOKUP(Todos!$A574,vlookup_table[#All],4,FALSE)</f>
        <v>3911</v>
      </c>
      <c r="Q574" s="9" t="str">
        <f>VLOOKUP(Todos!$A574,vlookup_table[#All],5,FALSE)</f>
        <v>R2</v>
      </c>
      <c r="R574" s="9" t="str">
        <f>VLOOKUP(Todos!$A574,vlookup_table[#All],6,FALSE)</f>
        <v>F</v>
      </c>
      <c r="S574" s="9">
        <f>VLOOKUP(Todos!$A574,vlookup_table[#All],7,FALSE)</f>
        <v>15</v>
      </c>
      <c r="T574" s="9">
        <f>ROUND((9706-Todos!$P574)/100, 0)</f>
        <v>58</v>
      </c>
      <c r="U574" s="9" t="str" cm="1">
        <f t="array" ref="U574">_xlfn.IFS(
    ISNUMBER(SEARCH("C", Q574)), "Ciudad",
    ISNUMBER(SEARCH("T", Q574)), "Pueblo",
    ISNUMBER(SEARCH("R", Q574)), "Rural",
    ISNUMBER(SEARCH("S", Q574)), "Suburbano",
    ISNUMBER(SEARCH("U", Q574)), "Urbano"
)</f>
        <v>Rural</v>
      </c>
      <c r="V574" s="24" t="str" cm="1">
        <f t="array" ref="V574">_xlfn.LET(
    _xlpm.txt, _xlfn.TEXTJOIN("", TRUE, IF(ISNUMBER(--MID(Todos!$H574, _xlfn.SEQUENCE(LEN(Todos!$H574)), 1)), MID(Todos!$H574, _xlfn.SEQUENCE(LEN(Todos!$H574)), 1), "")),
    IF(ISNUMBER(--RIGHT(_xlpm.txt,1)), _xlpm.txt, LEFT(_xlpm.txt, LEN(_xlpm.txt)-1))
)</f>
        <v>16777</v>
      </c>
      <c r="W574" s="9" t="str">
        <f>UPPER(LEFT(Todos!$B574,2))</f>
        <v>TX</v>
      </c>
      <c r="X574" s="10" t="str" cm="1">
        <f t="array" ref="X574">+IF(Todos!$C574 = "",MODE.MATCH(Todos!$C$2:$C$4029),Todos!$C574)</f>
        <v>F</v>
      </c>
    </row>
    <row r="575" spans="1:24" x14ac:dyDescent="0.35">
      <c r="A575" s="11">
        <v>147936</v>
      </c>
      <c r="B575" s="12" t="s">
        <v>62</v>
      </c>
      <c r="C575" s="12" t="s">
        <v>14</v>
      </c>
      <c r="D575" s="12">
        <v>3511</v>
      </c>
      <c r="E575" s="12">
        <v>373</v>
      </c>
      <c r="F575" s="12">
        <v>491</v>
      </c>
      <c r="G575" s="12">
        <v>92</v>
      </c>
      <c r="H575" s="12">
        <v>23187</v>
      </c>
      <c r="I575" s="12">
        <v>44</v>
      </c>
      <c r="J575" s="12">
        <v>25</v>
      </c>
      <c r="K575" s="12">
        <v>452</v>
      </c>
      <c r="L575" s="12">
        <v>421</v>
      </c>
      <c r="M575" s="12">
        <v>5.4666666670000001</v>
      </c>
      <c r="N575" s="12">
        <f>VLOOKUP(Todos!$A575,vlookup_table[#All],2,FALSE)</f>
        <v>1</v>
      </c>
      <c r="O575" s="12" t="str">
        <f>VLOOKUP(Todos!$A575,vlookup_table[#All],3,FALSE)</f>
        <v>CA</v>
      </c>
      <c r="P575" s="12">
        <f>VLOOKUP(Todos!$A575,vlookup_table[#All],4,FALSE)</f>
        <v>901</v>
      </c>
      <c r="Q575" s="14" t="str">
        <f>VLOOKUP(Todos!$A575,vlookup_table[#All],5,FALSE)</f>
        <v>U1</v>
      </c>
      <c r="R575" s="14" t="str">
        <f>VLOOKUP(Todos!$A575,vlookup_table[#All],6,FALSE)</f>
        <v>M</v>
      </c>
      <c r="S575" s="14">
        <f>VLOOKUP(Todos!$A575,vlookup_table[#All],7,FALSE)</f>
        <v>5</v>
      </c>
      <c r="T575" s="14">
        <f>ROUND((9706-Todos!$P575)/100, 0)</f>
        <v>88</v>
      </c>
      <c r="U575" s="14" t="str" cm="1">
        <f t="array" ref="U575">_xlfn.IFS(
    ISNUMBER(SEARCH("C", Q575)), "Ciudad",
    ISNUMBER(SEARCH("T", Q575)), "Pueblo",
    ISNUMBER(SEARCH("R", Q575)), "Rural",
    ISNUMBER(SEARCH("S", Q575)), "Suburbano",
    ISNUMBER(SEARCH("U", Q575)), "Urbano"
)</f>
        <v>Urbano</v>
      </c>
      <c r="V575" s="25" t="str" cm="1">
        <f t="array" ref="V575">_xlfn.LET(
    _xlpm.txt, _xlfn.TEXTJOIN("", TRUE, IF(ISNUMBER(--MID(Todos!$H575, _xlfn.SEQUENCE(LEN(Todos!$H575)), 1)), MID(Todos!$H575, _xlfn.SEQUENCE(LEN(Todos!$H575)), 1), "")),
    IF(ISNUMBER(--RIGHT(_xlpm.txt,1)), _xlpm.txt, LEFT(_xlpm.txt, LEN(_xlpm.txt)-1))
)</f>
        <v>23187</v>
      </c>
      <c r="W575" s="14" t="str">
        <f>UPPER(LEFT(Todos!$B575,2))</f>
        <v>CA</v>
      </c>
      <c r="X575" s="15" t="str" cm="1">
        <f t="array" ref="X575">+IF(Todos!$C575 = "",MODE.MATCH(Todos!$C$2:$C$4029),Todos!$C575)</f>
        <v>M</v>
      </c>
    </row>
    <row r="576" spans="1:24" x14ac:dyDescent="0.35">
      <c r="A576" s="6">
        <v>152133</v>
      </c>
      <c r="B576" s="7" t="s">
        <v>62</v>
      </c>
      <c r="C576" s="7" t="s">
        <v>17</v>
      </c>
      <c r="D576" s="7">
        <v>1185</v>
      </c>
      <c r="E576" s="7">
        <v>354</v>
      </c>
      <c r="F576" s="7">
        <v>383</v>
      </c>
      <c r="G576" s="7">
        <v>0</v>
      </c>
      <c r="H576" s="7">
        <v>11061</v>
      </c>
      <c r="I576" s="7">
        <v>16</v>
      </c>
      <c r="J576" s="7">
        <v>48</v>
      </c>
      <c r="K576" s="7">
        <v>373</v>
      </c>
      <c r="L576" s="7">
        <v>369</v>
      </c>
      <c r="M576" s="7">
        <v>21.666666670000001</v>
      </c>
      <c r="N576" s="7">
        <f>VLOOKUP(Todos!$A576,vlookup_table[#All],2,FALSE)</f>
        <v>28</v>
      </c>
      <c r="O576" s="7" t="str">
        <f>VLOOKUP(Todos!$A576,vlookup_table[#All],3,FALSE)</f>
        <v>CA</v>
      </c>
      <c r="P576" s="7">
        <f>VLOOKUP(Todos!$A576,vlookup_table[#All],4,FALSE)</f>
        <v>0</v>
      </c>
      <c r="Q576" s="9" t="str">
        <f>VLOOKUP(Todos!$A576,vlookup_table[#All],5,FALSE)</f>
        <v>S3</v>
      </c>
      <c r="R576" s="9" t="str">
        <f>VLOOKUP(Todos!$A576,vlookup_table[#All],6,FALSE)</f>
        <v>F</v>
      </c>
      <c r="S576" s="9">
        <f>VLOOKUP(Todos!$A576,vlookup_table[#All],7,FALSE)</f>
        <v>5</v>
      </c>
      <c r="T576" s="9">
        <f>ROUND((9706-Todos!$P576)/100, 0)</f>
        <v>97</v>
      </c>
      <c r="U576" s="9" t="str" cm="1">
        <f t="array" ref="U576">_xlfn.IFS(
    ISNUMBER(SEARCH("C", Q576)), "Ciudad",
    ISNUMBER(SEARCH("T", Q576)), "Pueblo",
    ISNUMBER(SEARCH("R", Q576)), "Rural",
    ISNUMBER(SEARCH("S", Q576)), "Suburbano",
    ISNUMBER(SEARCH("U", Q576)), "Urbano"
)</f>
        <v>Suburbano</v>
      </c>
      <c r="V576" s="24" t="str" cm="1">
        <f t="array" ref="V576">_xlfn.LET(
    _xlpm.txt, _xlfn.TEXTJOIN("", TRUE, IF(ISNUMBER(--MID(Todos!$H576, _xlfn.SEQUENCE(LEN(Todos!$H576)), 1)), MID(Todos!$H576, _xlfn.SEQUENCE(LEN(Todos!$H576)), 1), "")),
    IF(ISNUMBER(--RIGHT(_xlpm.txt,1)), _xlpm.txt, LEFT(_xlpm.txt, LEN(_xlpm.txt)-1))
)</f>
        <v>11061</v>
      </c>
      <c r="W576" s="9" t="str">
        <f>UPPER(LEFT(Todos!$B576,2))</f>
        <v>CA</v>
      </c>
      <c r="X576" s="10" t="str" cm="1">
        <f t="array" ref="X576">+IF(Todos!$C576 = "",MODE.MATCH(Todos!$C$2:$C$4029),Todos!$C576)</f>
        <v>F</v>
      </c>
    </row>
    <row r="577" spans="1:24" x14ac:dyDescent="0.35">
      <c r="A577" s="11">
        <v>57929</v>
      </c>
      <c r="B577" s="12" t="s">
        <v>58</v>
      </c>
      <c r="C577" s="12" t="s">
        <v>17</v>
      </c>
      <c r="D577" s="12">
        <v>453</v>
      </c>
      <c r="E577" s="12">
        <v>215</v>
      </c>
      <c r="F577" s="12">
        <v>302</v>
      </c>
      <c r="G577" s="12">
        <v>1</v>
      </c>
      <c r="H577" s="12">
        <v>9722</v>
      </c>
      <c r="I577" s="12">
        <v>0</v>
      </c>
      <c r="J577" s="12">
        <v>82</v>
      </c>
      <c r="K577" s="12">
        <v>260</v>
      </c>
      <c r="L577" s="12">
        <v>266</v>
      </c>
      <c r="M577" s="12">
        <v>8.307692308</v>
      </c>
      <c r="N577" s="12">
        <f>VLOOKUP(Todos!$A577,vlookup_table[#All],2,FALSE)</f>
        <v>2</v>
      </c>
      <c r="O577" s="12" t="str">
        <f>VLOOKUP(Todos!$A577,vlookup_table[#All],3,FALSE)</f>
        <v>KY</v>
      </c>
      <c r="P577" s="12">
        <f>VLOOKUP(Todos!$A577,vlookup_table[#All],4,FALSE)</f>
        <v>3503</v>
      </c>
      <c r="Q577" s="14" t="str">
        <f>VLOOKUP(Todos!$A577,vlookup_table[#All],5,FALSE)</f>
        <v>R3</v>
      </c>
      <c r="R577" s="14" t="str">
        <f>VLOOKUP(Todos!$A577,vlookup_table[#All],6,FALSE)</f>
        <v>F</v>
      </c>
      <c r="S577" s="14">
        <f>VLOOKUP(Todos!$A577,vlookup_table[#All],7,FALSE)</f>
        <v>10</v>
      </c>
      <c r="T577" s="14">
        <f>ROUND((9706-Todos!$P577)/100, 0)</f>
        <v>62</v>
      </c>
      <c r="U577" s="14" t="str" cm="1">
        <f t="array" ref="U577">_xlfn.IFS(
    ISNUMBER(SEARCH("C", Q577)), "Ciudad",
    ISNUMBER(SEARCH("T", Q577)), "Pueblo",
    ISNUMBER(SEARCH("R", Q577)), "Rural",
    ISNUMBER(SEARCH("S", Q577)), "Suburbano",
    ISNUMBER(SEARCH("U", Q577)), "Urbano"
)</f>
        <v>Rural</v>
      </c>
      <c r="V577" s="25" t="str" cm="1">
        <f t="array" ref="V577">_xlfn.LET(
    _xlpm.txt, _xlfn.TEXTJOIN("", TRUE, IF(ISNUMBER(--MID(Todos!$H577, _xlfn.SEQUENCE(LEN(Todos!$H577)), 1)), MID(Todos!$H577, _xlfn.SEQUENCE(LEN(Todos!$H577)), 1), "")),
    IF(ISNUMBER(--RIGHT(_xlpm.txt,1)), _xlpm.txt, LEFT(_xlpm.txt, LEN(_xlpm.txt)-1))
)</f>
        <v>9722</v>
      </c>
      <c r="W577" s="14" t="str">
        <f>UPPER(LEFT(Todos!$B577,2))</f>
        <v>KY</v>
      </c>
      <c r="X577" s="15" t="str" cm="1">
        <f t="array" ref="X577">+IF(Todos!$C577 = "",MODE.MATCH(Todos!$C$2:$C$4029),Todos!$C577)</f>
        <v>F</v>
      </c>
    </row>
    <row r="578" spans="1:24" x14ac:dyDescent="0.35">
      <c r="A578" s="6">
        <v>15697</v>
      </c>
      <c r="B578" s="7" t="s">
        <v>18</v>
      </c>
      <c r="C578" s="7" t="s">
        <v>31</v>
      </c>
      <c r="D578" s="7">
        <v>535</v>
      </c>
      <c r="E578" s="7">
        <v>283</v>
      </c>
      <c r="F578" s="7">
        <v>336</v>
      </c>
      <c r="G578" s="7">
        <v>1</v>
      </c>
      <c r="H578" s="7">
        <v>12206</v>
      </c>
      <c r="I578" s="7">
        <v>3</v>
      </c>
      <c r="J578" s="7">
        <v>77</v>
      </c>
      <c r="K578" s="7">
        <v>307</v>
      </c>
      <c r="L578" s="7">
        <v>306</v>
      </c>
      <c r="M578" s="7">
        <v>14</v>
      </c>
      <c r="N578" s="7">
        <f>VLOOKUP(Todos!$A578,vlookup_table[#All],2,FALSE)</f>
        <v>0</v>
      </c>
      <c r="O578" s="7" t="str">
        <f>VLOOKUP(Todos!$A578,vlookup_table[#All],3,FALSE)</f>
        <v>NC</v>
      </c>
      <c r="P578" s="7">
        <f>VLOOKUP(Todos!$A578,vlookup_table[#All],4,FALSE)</f>
        <v>0</v>
      </c>
      <c r="Q578" s="9" t="str">
        <f>VLOOKUP(Todos!$A578,vlookup_table[#All],5,FALSE)</f>
        <v>R2</v>
      </c>
      <c r="R578" s="9" t="str">
        <f>VLOOKUP(Todos!$A578,vlookup_table[#All],6,FALSE)</f>
        <v>U</v>
      </c>
      <c r="S578" s="9">
        <f>VLOOKUP(Todos!$A578,vlookup_table[#All],7,FALSE)</f>
        <v>20</v>
      </c>
      <c r="T578" s="9">
        <f>ROUND((9706-Todos!$P578)/100, 0)</f>
        <v>97</v>
      </c>
      <c r="U578" s="9" t="str" cm="1">
        <f t="array" ref="U578">_xlfn.IFS(
    ISNUMBER(SEARCH("C", Q578)), "Ciudad",
    ISNUMBER(SEARCH("T", Q578)), "Pueblo",
    ISNUMBER(SEARCH("R", Q578)), "Rural",
    ISNUMBER(SEARCH("S", Q578)), "Suburbano",
    ISNUMBER(SEARCH("U", Q578)), "Urbano"
)</f>
        <v>Rural</v>
      </c>
      <c r="V578" s="24" t="str" cm="1">
        <f t="array" ref="V578">_xlfn.LET(
    _xlpm.txt, _xlfn.TEXTJOIN("", TRUE, IF(ISNUMBER(--MID(Todos!$H578, _xlfn.SEQUENCE(LEN(Todos!$H578)), 1)), MID(Todos!$H578, _xlfn.SEQUENCE(LEN(Todos!$H578)), 1), "")),
    IF(ISNUMBER(--RIGHT(_xlpm.txt,1)), _xlpm.txt, LEFT(_xlpm.txt, LEN(_xlpm.txt)-1))
)</f>
        <v>12206</v>
      </c>
      <c r="W578" s="9" t="str">
        <f>UPPER(LEFT(Todos!$B578,2))</f>
        <v>NC</v>
      </c>
      <c r="X578" s="10" t="str" cm="1">
        <f t="array" ref="X578">+IF(Todos!$C578 = "",MODE.MATCH(Todos!$C$2:$C$4029),Todos!$C578)</f>
        <v>U</v>
      </c>
    </row>
    <row r="579" spans="1:24" x14ac:dyDescent="0.35">
      <c r="A579" s="11">
        <v>92814</v>
      </c>
      <c r="B579" s="12" t="s">
        <v>16</v>
      </c>
      <c r="C579" s="12" t="s">
        <v>17</v>
      </c>
      <c r="D579" s="12">
        <v>747</v>
      </c>
      <c r="E579" s="12">
        <v>458</v>
      </c>
      <c r="F579" s="12">
        <v>503</v>
      </c>
      <c r="G579" s="12">
        <v>0</v>
      </c>
      <c r="H579" s="12">
        <v>14965</v>
      </c>
      <c r="I579" s="12">
        <v>13</v>
      </c>
      <c r="J579" s="12">
        <v>63</v>
      </c>
      <c r="K579" s="12">
        <v>489</v>
      </c>
      <c r="L579" s="12">
        <v>475</v>
      </c>
      <c r="M579" s="12">
        <v>10</v>
      </c>
      <c r="N579" s="12">
        <f>VLOOKUP(Todos!$A579,vlookup_table[#All],2,FALSE)</f>
        <v>0</v>
      </c>
      <c r="O579" s="12" t="str">
        <f>VLOOKUP(Todos!$A579,vlookup_table[#All],3,FALSE)</f>
        <v>IL</v>
      </c>
      <c r="P579" s="12">
        <f>VLOOKUP(Todos!$A579,vlookup_table[#All],4,FALSE)</f>
        <v>6401</v>
      </c>
      <c r="Q579" s="14" t="str">
        <f>VLOOKUP(Todos!$A579,vlookup_table[#All],5,FALSE)</f>
        <v>U1</v>
      </c>
      <c r="R579" s="14" t="str">
        <f>VLOOKUP(Todos!$A579,vlookup_table[#All],6,FALSE)</f>
        <v>F</v>
      </c>
      <c r="S579" s="14">
        <f>VLOOKUP(Todos!$A579,vlookup_table[#All],7,FALSE)</f>
        <v>25</v>
      </c>
      <c r="T579" s="14">
        <f>ROUND((9706-Todos!$P579)/100, 0)</f>
        <v>33</v>
      </c>
      <c r="U579" s="14" t="str" cm="1">
        <f t="array" ref="U579">_xlfn.IFS(
    ISNUMBER(SEARCH("C", Q579)), "Ciudad",
    ISNUMBER(SEARCH("T", Q579)), "Pueblo",
    ISNUMBER(SEARCH("R", Q579)), "Rural",
    ISNUMBER(SEARCH("S", Q579)), "Suburbano",
    ISNUMBER(SEARCH("U", Q579)), "Urbano"
)</f>
        <v>Urbano</v>
      </c>
      <c r="V579" s="25" t="str" cm="1">
        <f t="array" ref="V579">_xlfn.LET(
    _xlpm.txt, _xlfn.TEXTJOIN("", TRUE, IF(ISNUMBER(--MID(Todos!$H579, _xlfn.SEQUENCE(LEN(Todos!$H579)), 1)), MID(Todos!$H579, _xlfn.SEQUENCE(LEN(Todos!$H579)), 1), "")),
    IF(ISNUMBER(--RIGHT(_xlpm.txt,1)), _xlpm.txt, LEFT(_xlpm.txt, LEN(_xlpm.txt)-1))
)</f>
        <v>14965</v>
      </c>
      <c r="W579" s="14" t="str">
        <f>UPPER(LEFT(Todos!$B579,2))</f>
        <v>IL</v>
      </c>
      <c r="X579" s="15" t="str" cm="1">
        <f t="array" ref="X579">+IF(Todos!$C579 = "",MODE.MATCH(Todos!$C$2:$C$4029),Todos!$C579)</f>
        <v>F</v>
      </c>
    </row>
    <row r="580" spans="1:24" x14ac:dyDescent="0.35">
      <c r="A580" s="6">
        <v>98282</v>
      </c>
      <c r="B580" s="7" t="s">
        <v>16</v>
      </c>
      <c r="C580" s="7" t="s">
        <v>14</v>
      </c>
      <c r="D580" s="7">
        <v>439</v>
      </c>
      <c r="E580" s="7">
        <v>362</v>
      </c>
      <c r="F580" s="7">
        <v>404</v>
      </c>
      <c r="G580" s="7">
        <v>0</v>
      </c>
      <c r="H580" s="7">
        <v>13570</v>
      </c>
      <c r="I580" s="7">
        <v>1</v>
      </c>
      <c r="J580" s="7">
        <v>89</v>
      </c>
      <c r="K580" s="7">
        <v>388</v>
      </c>
      <c r="L580" s="7">
        <v>371</v>
      </c>
      <c r="M580" s="7">
        <v>10.6</v>
      </c>
      <c r="N580" s="7">
        <f>VLOOKUP(Todos!$A580,vlookup_table[#All],2,FALSE)</f>
        <v>0</v>
      </c>
      <c r="O580" s="7" t="str">
        <f>VLOOKUP(Todos!$A580,vlookup_table[#All],3,FALSE)</f>
        <v>IL</v>
      </c>
      <c r="P580" s="7">
        <f>VLOOKUP(Todos!$A580,vlookup_table[#All],4,FALSE)</f>
        <v>3505</v>
      </c>
      <c r="Q580" s="9" t="str">
        <f>VLOOKUP(Todos!$A580,vlookup_table[#All],5,FALSE)</f>
        <v>R2</v>
      </c>
      <c r="R580" s="9" t="str">
        <f>VLOOKUP(Todos!$A580,vlookup_table[#All],6,FALSE)</f>
        <v>M</v>
      </c>
      <c r="S580" s="9">
        <f>VLOOKUP(Todos!$A580,vlookup_table[#All],7,FALSE)</f>
        <v>15</v>
      </c>
      <c r="T580" s="9">
        <f>ROUND((9706-Todos!$P580)/100, 0)</f>
        <v>62</v>
      </c>
      <c r="U580" s="9" t="str" cm="1">
        <f t="array" ref="U580">_xlfn.IFS(
    ISNUMBER(SEARCH("C", Q580)), "Ciudad",
    ISNUMBER(SEARCH("T", Q580)), "Pueblo",
    ISNUMBER(SEARCH("R", Q580)), "Rural",
    ISNUMBER(SEARCH("S", Q580)), "Suburbano",
    ISNUMBER(SEARCH("U", Q580)), "Urbano"
)</f>
        <v>Rural</v>
      </c>
      <c r="V580" s="24" t="str" cm="1">
        <f t="array" ref="V580">_xlfn.LET(
    _xlpm.txt, _xlfn.TEXTJOIN("", TRUE, IF(ISNUMBER(--MID(Todos!$H580, _xlfn.SEQUENCE(LEN(Todos!$H580)), 1)), MID(Todos!$H580, _xlfn.SEQUENCE(LEN(Todos!$H580)), 1), "")),
    IF(ISNUMBER(--RIGHT(_xlpm.txt,1)), _xlpm.txt, LEFT(_xlpm.txt, LEN(_xlpm.txt)-1))
)</f>
        <v>13570</v>
      </c>
      <c r="W580" s="9" t="str">
        <f>UPPER(LEFT(Todos!$B580,2))</f>
        <v>IL</v>
      </c>
      <c r="X580" s="10" t="str" cm="1">
        <f t="array" ref="X580">+IF(Todos!$C580 = "",MODE.MATCH(Todos!$C$2:$C$4029),Todos!$C580)</f>
        <v>M</v>
      </c>
    </row>
    <row r="581" spans="1:24" x14ac:dyDescent="0.35">
      <c r="A581" s="11">
        <v>27798</v>
      </c>
      <c r="B581" s="12" t="s">
        <v>40</v>
      </c>
      <c r="C581" s="12" t="s">
        <v>17</v>
      </c>
      <c r="D581" s="12">
        <v>935</v>
      </c>
      <c r="E581" s="12">
        <v>419</v>
      </c>
      <c r="F581" s="12">
        <v>541</v>
      </c>
      <c r="G581" s="12">
        <v>8</v>
      </c>
      <c r="H581" s="12">
        <v>16922</v>
      </c>
      <c r="I581" s="12">
        <v>1</v>
      </c>
      <c r="J581" s="12">
        <v>61</v>
      </c>
      <c r="K581" s="12">
        <v>439</v>
      </c>
      <c r="L581" s="12">
        <v>510</v>
      </c>
      <c r="M581" s="12">
        <v>11.21428571</v>
      </c>
      <c r="N581" s="12">
        <f>VLOOKUP(Todos!$A581,vlookup_table[#All],2,FALSE)</f>
        <v>0</v>
      </c>
      <c r="O581" s="12" t="str">
        <f>VLOOKUP(Todos!$A581,vlookup_table[#All],3,FALSE)</f>
        <v>GA</v>
      </c>
      <c r="P581" s="12">
        <f>VLOOKUP(Todos!$A581,vlookup_table[#All],4,FALSE)</f>
        <v>4301</v>
      </c>
      <c r="Q581" s="14" t="str">
        <f>VLOOKUP(Todos!$A581,vlookup_table[#All],5,FALSE)</f>
        <v>T2</v>
      </c>
      <c r="R581" s="14" t="str">
        <f>VLOOKUP(Todos!$A581,vlookup_table[#All],6,FALSE)</f>
        <v>F</v>
      </c>
      <c r="S581" s="14">
        <f>VLOOKUP(Todos!$A581,vlookup_table[#All],7,FALSE)</f>
        <v>10</v>
      </c>
      <c r="T581" s="14">
        <f>ROUND((9706-Todos!$P581)/100, 0)</f>
        <v>54</v>
      </c>
      <c r="U581" s="14" t="str" cm="1">
        <f t="array" ref="U581">_xlfn.IFS(
    ISNUMBER(SEARCH("C", Q581)), "Ciudad",
    ISNUMBER(SEARCH("T", Q581)), "Pueblo",
    ISNUMBER(SEARCH("R", Q581)), "Rural",
    ISNUMBER(SEARCH("S", Q581)), "Suburbano",
    ISNUMBER(SEARCH("U", Q581)), "Urbano"
)</f>
        <v>Pueblo</v>
      </c>
      <c r="V581" s="25" t="str" cm="1">
        <f t="array" ref="V581">_xlfn.LET(
    _xlpm.txt, _xlfn.TEXTJOIN("", TRUE, IF(ISNUMBER(--MID(Todos!$H581, _xlfn.SEQUENCE(LEN(Todos!$H581)), 1)), MID(Todos!$H581, _xlfn.SEQUENCE(LEN(Todos!$H581)), 1), "")),
    IF(ISNUMBER(--RIGHT(_xlpm.txt,1)), _xlpm.txt, LEFT(_xlpm.txt, LEN(_xlpm.txt)-1))
)</f>
        <v>16922</v>
      </c>
      <c r="W581" s="14" t="str">
        <f>UPPER(LEFT(Todos!$B581,2))</f>
        <v>GA</v>
      </c>
      <c r="X581" s="15" t="str" cm="1">
        <f t="array" ref="X581">+IF(Todos!$C581 = "",MODE.MATCH(Todos!$C$2:$C$4029),Todos!$C581)</f>
        <v>F</v>
      </c>
    </row>
    <row r="582" spans="1:24" x14ac:dyDescent="0.35">
      <c r="A582" s="6">
        <v>45503</v>
      </c>
      <c r="B582" s="7" t="s">
        <v>13</v>
      </c>
      <c r="C582" s="7" t="s">
        <v>14</v>
      </c>
      <c r="D582" s="7">
        <v>616</v>
      </c>
      <c r="E582" s="7">
        <v>212</v>
      </c>
      <c r="F582" s="7">
        <v>282</v>
      </c>
      <c r="G582" s="7">
        <v>1</v>
      </c>
      <c r="H582" s="7">
        <v>11912</v>
      </c>
      <c r="I582" s="7">
        <v>5</v>
      </c>
      <c r="J582" s="7">
        <v>16</v>
      </c>
      <c r="K582" s="7">
        <v>234</v>
      </c>
      <c r="L582" s="7">
        <v>248</v>
      </c>
      <c r="M582" s="7">
        <v>5.1333333330000004</v>
      </c>
      <c r="N582" s="7">
        <f>VLOOKUP(Todos!$A582,vlookup_table[#All],2,FALSE)</f>
        <v>1</v>
      </c>
      <c r="O582" s="7" t="str">
        <f>VLOOKUP(Todos!$A582,vlookup_table[#All],3,FALSE)</f>
        <v>FL</v>
      </c>
      <c r="P582" s="7">
        <f>VLOOKUP(Todos!$A582,vlookup_table[#All],4,FALSE)</f>
        <v>3709</v>
      </c>
      <c r="Q582" s="9" t="str">
        <f>VLOOKUP(Todos!$A582,vlookup_table[#All],5,FALSE)</f>
        <v>C3</v>
      </c>
      <c r="R582" s="9" t="str">
        <f>VLOOKUP(Todos!$A582,vlookup_table[#All],6,FALSE)</f>
        <v>M</v>
      </c>
      <c r="S582" s="9">
        <f>VLOOKUP(Todos!$A582,vlookup_table[#All],7,FALSE)</f>
        <v>5</v>
      </c>
      <c r="T582" s="9">
        <f>ROUND((9706-Todos!$P582)/100, 0)</f>
        <v>60</v>
      </c>
      <c r="U582" s="9" t="str" cm="1">
        <f t="array" ref="U582">_xlfn.IFS(
    ISNUMBER(SEARCH("C", Q582)), "Ciudad",
    ISNUMBER(SEARCH("T", Q582)), "Pueblo",
    ISNUMBER(SEARCH("R", Q582)), "Rural",
    ISNUMBER(SEARCH("S", Q582)), "Suburbano",
    ISNUMBER(SEARCH("U", Q582)), "Urbano"
)</f>
        <v>Ciudad</v>
      </c>
      <c r="V582" s="24" t="str" cm="1">
        <f t="array" ref="V582">_xlfn.LET(
    _xlpm.txt, _xlfn.TEXTJOIN("", TRUE, IF(ISNUMBER(--MID(Todos!$H582, _xlfn.SEQUENCE(LEN(Todos!$H582)), 1)), MID(Todos!$H582, _xlfn.SEQUENCE(LEN(Todos!$H582)), 1), "")),
    IF(ISNUMBER(--RIGHT(_xlpm.txt,1)), _xlpm.txt, LEFT(_xlpm.txt, LEN(_xlpm.txt)-1))
)</f>
        <v>11912</v>
      </c>
      <c r="W582" s="9" t="str">
        <f>UPPER(LEFT(Todos!$B582,2))</f>
        <v>FL</v>
      </c>
      <c r="X582" s="10" t="str" cm="1">
        <f t="array" ref="X582">+IF(Todos!$C582 = "",MODE.MATCH(Todos!$C$2:$C$4029),Todos!$C582)</f>
        <v>M</v>
      </c>
    </row>
    <row r="583" spans="1:24" x14ac:dyDescent="0.35">
      <c r="A583" s="11">
        <v>6006</v>
      </c>
      <c r="B583" s="12" t="s">
        <v>49</v>
      </c>
      <c r="C583" s="12" t="s">
        <v>17</v>
      </c>
      <c r="D583" s="12">
        <v>947</v>
      </c>
      <c r="E583" s="12">
        <v>300</v>
      </c>
      <c r="F583" s="12">
        <v>469</v>
      </c>
      <c r="G583" s="12">
        <v>3</v>
      </c>
      <c r="H583" s="12">
        <v>17986</v>
      </c>
      <c r="I583" s="12">
        <v>2</v>
      </c>
      <c r="J583" s="12">
        <v>43</v>
      </c>
      <c r="K583" s="12">
        <v>360</v>
      </c>
      <c r="L583" s="12">
        <v>342</v>
      </c>
      <c r="M583" s="12">
        <v>85</v>
      </c>
      <c r="N583" s="12">
        <f>VLOOKUP(Todos!$A583,vlookup_table[#All],2,FALSE)</f>
        <v>0</v>
      </c>
      <c r="O583" s="12" t="str">
        <f>VLOOKUP(Todos!$A583,vlookup_table[#All],3,FALSE)</f>
        <v>CO</v>
      </c>
      <c r="P583" s="12">
        <f>VLOOKUP(Todos!$A583,vlookup_table[#All],4,FALSE)</f>
        <v>1602</v>
      </c>
      <c r="Q583" s="14" t="str">
        <f>VLOOKUP(Todos!$A583,vlookup_table[#All],5,FALSE)</f>
        <v>C1</v>
      </c>
      <c r="R583" s="14" t="str">
        <f>VLOOKUP(Todos!$A583,vlookup_table[#All],6,FALSE)</f>
        <v>F</v>
      </c>
      <c r="S583" s="14">
        <f>VLOOKUP(Todos!$A583,vlookup_table[#All],7,FALSE)</f>
        <v>100</v>
      </c>
      <c r="T583" s="14">
        <f>ROUND((9706-Todos!$P583)/100, 0)</f>
        <v>81</v>
      </c>
      <c r="U583" s="14" t="str" cm="1">
        <f t="array" ref="U583">_xlfn.IFS(
    ISNUMBER(SEARCH("C", Q583)), "Ciudad",
    ISNUMBER(SEARCH("T", Q583)), "Pueblo",
    ISNUMBER(SEARCH("R", Q583)), "Rural",
    ISNUMBER(SEARCH("S", Q583)), "Suburbano",
    ISNUMBER(SEARCH("U", Q583)), "Urbano"
)</f>
        <v>Ciudad</v>
      </c>
      <c r="V583" s="25" t="str" cm="1">
        <f t="array" ref="V583">_xlfn.LET(
    _xlpm.txt, _xlfn.TEXTJOIN("", TRUE, IF(ISNUMBER(--MID(Todos!$H583, _xlfn.SEQUENCE(LEN(Todos!$H583)), 1)), MID(Todos!$H583, _xlfn.SEQUENCE(LEN(Todos!$H583)), 1), "")),
    IF(ISNUMBER(--RIGHT(_xlpm.txt,1)), _xlpm.txt, LEFT(_xlpm.txt, LEN(_xlpm.txt)-1))
)</f>
        <v>17986</v>
      </c>
      <c r="W583" s="14" t="str">
        <f>UPPER(LEFT(Todos!$B583,2))</f>
        <v>CO</v>
      </c>
      <c r="X583" s="15" t="str" cm="1">
        <f t="array" ref="X583">+IF(Todos!$C583 = "",MODE.MATCH(Todos!$C$2:$C$4029),Todos!$C583)</f>
        <v>F</v>
      </c>
    </row>
    <row r="584" spans="1:24" x14ac:dyDescent="0.35">
      <c r="A584" s="6">
        <v>138182</v>
      </c>
      <c r="B584" s="7" t="s">
        <v>56</v>
      </c>
      <c r="C584" s="7" t="s">
        <v>61</v>
      </c>
      <c r="D584" s="7">
        <v>572</v>
      </c>
      <c r="E584" s="7">
        <v>204</v>
      </c>
      <c r="F584" s="7">
        <v>253</v>
      </c>
      <c r="G584" s="7">
        <v>1</v>
      </c>
      <c r="H584" s="7">
        <v>10858</v>
      </c>
      <c r="I584" s="7">
        <v>7</v>
      </c>
      <c r="J584" s="7">
        <v>36</v>
      </c>
      <c r="K584" s="7">
        <v>242</v>
      </c>
      <c r="L584" s="7">
        <v>238</v>
      </c>
      <c r="M584" s="7">
        <v>6</v>
      </c>
      <c r="N584" s="7">
        <f>VLOOKUP(Todos!$A584,vlookup_table[#All],2,FALSE)</f>
        <v>28</v>
      </c>
      <c r="O584" s="7" t="str">
        <f>VLOOKUP(Todos!$A584,vlookup_table[#All],3,FALSE)</f>
        <v>AZ</v>
      </c>
      <c r="P584" s="7">
        <f>VLOOKUP(Todos!$A584,vlookup_table[#All],4,FALSE)</f>
        <v>2911</v>
      </c>
      <c r="Q584" s="9" t="str">
        <f>VLOOKUP(Todos!$A584,vlookup_table[#All],5,FALSE)</f>
        <v>C2</v>
      </c>
      <c r="R584" s="9" t="str">
        <f>VLOOKUP(Todos!$A584,vlookup_table[#All],6,FALSE)</f>
        <v>F</v>
      </c>
      <c r="S584" s="9">
        <f>VLOOKUP(Todos!$A584,vlookup_table[#All],7,FALSE)</f>
        <v>5</v>
      </c>
      <c r="T584" s="9">
        <f>ROUND((9706-Todos!$P584)/100, 0)</f>
        <v>68</v>
      </c>
      <c r="U584" s="9" t="str" cm="1">
        <f t="array" ref="U584">_xlfn.IFS(
    ISNUMBER(SEARCH("C", Q584)), "Ciudad",
    ISNUMBER(SEARCH("T", Q584)), "Pueblo",
    ISNUMBER(SEARCH("R", Q584)), "Rural",
    ISNUMBER(SEARCH("S", Q584)), "Suburbano",
    ISNUMBER(SEARCH("U", Q584)), "Urbano"
)</f>
        <v>Ciudad</v>
      </c>
      <c r="V584" s="24" t="str" cm="1">
        <f t="array" ref="V584">_xlfn.LET(
    _xlpm.txt, _xlfn.TEXTJOIN("", TRUE, IF(ISNUMBER(--MID(Todos!$H584, _xlfn.SEQUENCE(LEN(Todos!$H584)), 1)), MID(Todos!$H584, _xlfn.SEQUENCE(LEN(Todos!$H584)), 1), "")),
    IF(ISNUMBER(--RIGHT(_xlpm.txt,1)), _xlpm.txt, LEFT(_xlpm.txt, LEN(_xlpm.txt)-1))
)</f>
        <v>10858</v>
      </c>
      <c r="W584" s="9" t="str">
        <f>UPPER(LEFT(Todos!$B584,2))</f>
        <v>AZ</v>
      </c>
      <c r="X584" s="10" t="str" cm="1">
        <f t="array" ref="X584">+IF(Todos!$C584 = "",MODE.MATCH(Todos!$C$2:$C$4029),Todos!$C584)</f>
        <v>Female</v>
      </c>
    </row>
    <row r="585" spans="1:24" x14ac:dyDescent="0.35">
      <c r="A585" s="11">
        <v>144714</v>
      </c>
      <c r="B585" s="12" t="s">
        <v>62</v>
      </c>
      <c r="C585" s="12" t="s">
        <v>17</v>
      </c>
      <c r="D585" s="12">
        <v>5014</v>
      </c>
      <c r="E585" s="12">
        <v>756</v>
      </c>
      <c r="F585" s="12">
        <v>770</v>
      </c>
      <c r="G585" s="12">
        <v>98</v>
      </c>
      <c r="H585" s="12">
        <v>31694</v>
      </c>
      <c r="I585" s="12">
        <v>6</v>
      </c>
      <c r="J585" s="12">
        <v>55</v>
      </c>
      <c r="K585" s="12">
        <v>664</v>
      </c>
      <c r="L585" s="12">
        <v>765</v>
      </c>
      <c r="M585" s="12">
        <v>13</v>
      </c>
      <c r="N585" s="12">
        <f>VLOOKUP(Todos!$A585,vlookup_table[#All],2,FALSE)</f>
        <v>0</v>
      </c>
      <c r="O585" s="12" t="str">
        <f>VLOOKUP(Todos!$A585,vlookup_table[#All],3,FALSE)</f>
        <v>CA</v>
      </c>
      <c r="P585" s="12">
        <f>VLOOKUP(Todos!$A585,vlookup_table[#All],4,FALSE)</f>
        <v>0</v>
      </c>
      <c r="Q585" s="14" t="str">
        <f>VLOOKUP(Todos!$A585,vlookup_table[#All],5,FALSE)</f>
        <v>S1</v>
      </c>
      <c r="R585" s="14" t="str">
        <f>VLOOKUP(Todos!$A585,vlookup_table[#All],6,FALSE)</f>
        <v>F</v>
      </c>
      <c r="S585" s="14">
        <f>VLOOKUP(Todos!$A585,vlookup_table[#All],7,FALSE)</f>
        <v>16</v>
      </c>
      <c r="T585" s="14">
        <f>ROUND((9706-Todos!$P585)/100, 0)</f>
        <v>97</v>
      </c>
      <c r="U585" s="14" t="str" cm="1">
        <f t="array" ref="U585">_xlfn.IFS(
    ISNUMBER(SEARCH("C", Q585)), "Ciudad",
    ISNUMBER(SEARCH("T", Q585)), "Pueblo",
    ISNUMBER(SEARCH("R", Q585)), "Rural",
    ISNUMBER(SEARCH("S", Q585)), "Suburbano",
    ISNUMBER(SEARCH("U", Q585)), "Urbano"
)</f>
        <v>Suburbano</v>
      </c>
      <c r="V585" s="25" t="str" cm="1">
        <f t="array" ref="V585">_xlfn.LET(
    _xlpm.txt, _xlfn.TEXTJOIN("", TRUE, IF(ISNUMBER(--MID(Todos!$H585, _xlfn.SEQUENCE(LEN(Todos!$H585)), 1)), MID(Todos!$H585, _xlfn.SEQUENCE(LEN(Todos!$H585)), 1), "")),
    IF(ISNUMBER(--RIGHT(_xlpm.txt,1)), _xlpm.txt, LEFT(_xlpm.txt, LEN(_xlpm.txt)-1))
)</f>
        <v>31694</v>
      </c>
      <c r="W585" s="14" t="str">
        <f>UPPER(LEFT(Todos!$B585,2))</f>
        <v>CA</v>
      </c>
      <c r="X585" s="15" t="str" cm="1">
        <f t="array" ref="X585">+IF(Todos!$C585 = "",MODE.MATCH(Todos!$C$2:$C$4029),Todos!$C585)</f>
        <v>F</v>
      </c>
    </row>
    <row r="586" spans="1:24" x14ac:dyDescent="0.35">
      <c r="A586" s="6">
        <v>10001</v>
      </c>
      <c r="B586" s="7" t="s">
        <v>16</v>
      </c>
      <c r="C586" s="7" t="s">
        <v>14</v>
      </c>
      <c r="D586" s="7">
        <v>675</v>
      </c>
      <c r="E586" s="7">
        <v>278</v>
      </c>
      <c r="F586" s="7">
        <v>409</v>
      </c>
      <c r="G586" s="7">
        <v>0</v>
      </c>
      <c r="H586" s="7">
        <v>22221</v>
      </c>
      <c r="I586" s="7">
        <v>0</v>
      </c>
      <c r="J586" s="7">
        <v>65</v>
      </c>
      <c r="K586" s="7">
        <v>298</v>
      </c>
      <c r="L586" s="7">
        <v>341</v>
      </c>
      <c r="M586" s="7">
        <v>11.222222220000001</v>
      </c>
      <c r="N586" s="7">
        <f>VLOOKUP(Todos!$A586,vlookup_table[#All],2,FALSE)</f>
        <v>1</v>
      </c>
      <c r="O586" s="7" t="str">
        <f>VLOOKUP(Todos!$A586,vlookup_table[#All],3,FALSE)</f>
        <v>IL</v>
      </c>
      <c r="P586" s="7">
        <f>VLOOKUP(Todos!$A586,vlookup_table[#All],4,FALSE)</f>
        <v>5508</v>
      </c>
      <c r="Q586" s="9" t="str">
        <f>VLOOKUP(Todos!$A586,vlookup_table[#All],5,FALSE)</f>
        <v>C1</v>
      </c>
      <c r="R586" s="9" t="str">
        <f>VLOOKUP(Todos!$A586,vlookup_table[#All],6,FALSE)</f>
        <v>M</v>
      </c>
      <c r="S586" s="9">
        <f>VLOOKUP(Todos!$A586,vlookup_table[#All],7,FALSE)</f>
        <v>16</v>
      </c>
      <c r="T586" s="9">
        <f>ROUND((9706-Todos!$P586)/100, 0)</f>
        <v>42</v>
      </c>
      <c r="U586" s="9" t="str" cm="1">
        <f t="array" ref="U586">_xlfn.IFS(
    ISNUMBER(SEARCH("C", Q586)), "Ciudad",
    ISNUMBER(SEARCH("T", Q586)), "Pueblo",
    ISNUMBER(SEARCH("R", Q586)), "Rural",
    ISNUMBER(SEARCH("S", Q586)), "Suburbano",
    ISNUMBER(SEARCH("U", Q586)), "Urbano"
)</f>
        <v>Ciudad</v>
      </c>
      <c r="V586" s="24" t="str" cm="1">
        <f t="array" ref="V586">_xlfn.LET(
    _xlpm.txt, _xlfn.TEXTJOIN("", TRUE, IF(ISNUMBER(--MID(Todos!$H586, _xlfn.SEQUENCE(LEN(Todos!$H586)), 1)), MID(Todos!$H586, _xlfn.SEQUENCE(LEN(Todos!$H586)), 1), "")),
    IF(ISNUMBER(--RIGHT(_xlpm.txt,1)), _xlpm.txt, LEFT(_xlpm.txt, LEN(_xlpm.txt)-1))
)</f>
        <v>22221</v>
      </c>
      <c r="W586" s="9" t="str">
        <f>UPPER(LEFT(Todos!$B586,2))</f>
        <v>IL</v>
      </c>
      <c r="X586" s="10" t="str" cm="1">
        <f t="array" ref="X586">+IF(Todos!$C586 = "",MODE.MATCH(Todos!$C$2:$C$4029),Todos!$C586)</f>
        <v>M</v>
      </c>
    </row>
    <row r="587" spans="1:24" x14ac:dyDescent="0.35">
      <c r="A587" s="11">
        <v>157860</v>
      </c>
      <c r="B587" s="12" t="s">
        <v>62</v>
      </c>
      <c r="C587" s="12" t="s">
        <v>14</v>
      </c>
      <c r="D587" s="12">
        <v>3663</v>
      </c>
      <c r="E587" s="12">
        <v>749</v>
      </c>
      <c r="F587" s="12">
        <v>818</v>
      </c>
      <c r="G587" s="12">
        <v>87</v>
      </c>
      <c r="H587" s="12">
        <v>27400</v>
      </c>
      <c r="I587" s="12">
        <v>14</v>
      </c>
      <c r="J587" s="12">
        <v>52</v>
      </c>
      <c r="K587" s="12">
        <v>777</v>
      </c>
      <c r="L587" s="12">
        <v>784</v>
      </c>
      <c r="M587" s="12">
        <v>4.2857142860000002</v>
      </c>
      <c r="N587" s="12">
        <f>VLOOKUP(Todos!$A587,vlookup_table[#All],2,FALSE)</f>
        <v>1002</v>
      </c>
      <c r="O587" s="12" t="str">
        <f>VLOOKUP(Todos!$A587,vlookup_table[#All],3,FALSE)</f>
        <v>CA</v>
      </c>
      <c r="P587" s="12">
        <f>VLOOKUP(Todos!$A587,vlookup_table[#All],4,FALSE)</f>
        <v>5701</v>
      </c>
      <c r="Q587" s="14" t="str">
        <f>VLOOKUP(Todos!$A587,vlookup_table[#All],5,FALSE)</f>
        <v>S1</v>
      </c>
      <c r="R587" s="14" t="str">
        <f>VLOOKUP(Todos!$A587,vlookup_table[#All],6,FALSE)</f>
        <v>M</v>
      </c>
      <c r="S587" s="14">
        <f>VLOOKUP(Todos!$A587,vlookup_table[#All],7,FALSE)</f>
        <v>4</v>
      </c>
      <c r="T587" s="14">
        <f>ROUND((9706-Todos!$P587)/100, 0)</f>
        <v>40</v>
      </c>
      <c r="U587" s="14" t="str" cm="1">
        <f t="array" ref="U587">_xlfn.IFS(
    ISNUMBER(SEARCH("C", Q587)), "Ciudad",
    ISNUMBER(SEARCH("T", Q587)), "Pueblo",
    ISNUMBER(SEARCH("R", Q587)), "Rural",
    ISNUMBER(SEARCH("S", Q587)), "Suburbano",
    ISNUMBER(SEARCH("U", Q587)), "Urbano"
)</f>
        <v>Suburbano</v>
      </c>
      <c r="V587" s="25" t="str" cm="1">
        <f t="array" ref="V587">_xlfn.LET(
    _xlpm.txt, _xlfn.TEXTJOIN("", TRUE, IF(ISNUMBER(--MID(Todos!$H587, _xlfn.SEQUENCE(LEN(Todos!$H587)), 1)), MID(Todos!$H587, _xlfn.SEQUENCE(LEN(Todos!$H587)), 1), "")),
    IF(ISNUMBER(--RIGHT(_xlpm.txt,1)), _xlpm.txt, LEFT(_xlpm.txt, LEN(_xlpm.txt)-1))
)</f>
        <v>27400</v>
      </c>
      <c r="W587" s="14" t="str">
        <f>UPPER(LEFT(Todos!$B587,2))</f>
        <v>CA</v>
      </c>
      <c r="X587" s="15" t="str" cm="1">
        <f t="array" ref="X587">+IF(Todos!$C587 = "",MODE.MATCH(Todos!$C$2:$C$4029),Todos!$C587)</f>
        <v>M</v>
      </c>
    </row>
    <row r="588" spans="1:24" x14ac:dyDescent="0.35">
      <c r="A588" s="6">
        <v>58351</v>
      </c>
      <c r="B588" s="7" t="s">
        <v>58</v>
      </c>
      <c r="C588" s="7" t="s">
        <v>14</v>
      </c>
      <c r="D588" s="7">
        <v>269</v>
      </c>
      <c r="E588" s="7">
        <v>224</v>
      </c>
      <c r="F588" s="7">
        <v>284</v>
      </c>
      <c r="G588" s="7">
        <v>0</v>
      </c>
      <c r="H588" s="7">
        <v>8172</v>
      </c>
      <c r="I588" s="7">
        <v>0</v>
      </c>
      <c r="J588" s="7">
        <v>77</v>
      </c>
      <c r="K588" s="7">
        <v>256</v>
      </c>
      <c r="L588" s="7">
        <v>250</v>
      </c>
      <c r="M588" s="7">
        <v>7.75</v>
      </c>
      <c r="N588" s="7">
        <f>VLOOKUP(Todos!$A588,vlookup_table[#All],2,FALSE)</f>
        <v>1</v>
      </c>
      <c r="O588" s="7" t="str">
        <f>VLOOKUP(Todos!$A588,vlookup_table[#All],3,FALSE)</f>
        <v>KY</v>
      </c>
      <c r="P588" s="7">
        <f>VLOOKUP(Todos!$A588,vlookup_table[#All],4,FALSE)</f>
        <v>2801</v>
      </c>
      <c r="Q588" s="9" t="str">
        <f>VLOOKUP(Todos!$A588,vlookup_table[#All],5,FALSE)</f>
        <v>R3</v>
      </c>
      <c r="R588" s="9" t="str">
        <f>VLOOKUP(Todos!$A588,vlookup_table[#All],6,FALSE)</f>
        <v>M</v>
      </c>
      <c r="S588" s="9">
        <f>VLOOKUP(Todos!$A588,vlookup_table[#All],7,FALSE)</f>
        <v>9</v>
      </c>
      <c r="T588" s="9">
        <f>ROUND((9706-Todos!$P588)/100, 0)</f>
        <v>69</v>
      </c>
      <c r="U588" s="9" t="str" cm="1">
        <f t="array" ref="U588">_xlfn.IFS(
    ISNUMBER(SEARCH("C", Q588)), "Ciudad",
    ISNUMBER(SEARCH("T", Q588)), "Pueblo",
    ISNUMBER(SEARCH("R", Q588)), "Rural",
    ISNUMBER(SEARCH("S", Q588)), "Suburbano",
    ISNUMBER(SEARCH("U", Q588)), "Urbano"
)</f>
        <v>Rural</v>
      </c>
      <c r="V588" s="24" t="str" cm="1">
        <f t="array" ref="V588">_xlfn.LET(
    _xlpm.txt, _xlfn.TEXTJOIN("", TRUE, IF(ISNUMBER(--MID(Todos!$H588, _xlfn.SEQUENCE(LEN(Todos!$H588)), 1)), MID(Todos!$H588, _xlfn.SEQUENCE(LEN(Todos!$H588)), 1), "")),
    IF(ISNUMBER(--RIGHT(_xlpm.txt,1)), _xlpm.txt, LEFT(_xlpm.txt, LEN(_xlpm.txt)-1))
)</f>
        <v>8172</v>
      </c>
      <c r="W588" s="9" t="str">
        <f>UPPER(LEFT(Todos!$B588,2))</f>
        <v>KY</v>
      </c>
      <c r="X588" s="10" t="str" cm="1">
        <f t="array" ref="X588">+IF(Todos!$C588 = "",MODE.MATCH(Todos!$C$2:$C$4029),Todos!$C588)</f>
        <v>M</v>
      </c>
    </row>
    <row r="589" spans="1:24" x14ac:dyDescent="0.35">
      <c r="A589" s="11">
        <v>97552</v>
      </c>
      <c r="B589" s="12" t="s">
        <v>16</v>
      </c>
      <c r="C589" s="12" t="s">
        <v>17</v>
      </c>
      <c r="D589" s="12">
        <v>226</v>
      </c>
      <c r="E589" s="12">
        <v>183</v>
      </c>
      <c r="F589" s="12">
        <v>263</v>
      </c>
      <c r="G589" s="12">
        <v>0</v>
      </c>
      <c r="H589" s="12">
        <v>8763</v>
      </c>
      <c r="I589" s="12">
        <v>1</v>
      </c>
      <c r="J589" s="12">
        <v>54</v>
      </c>
      <c r="K589" s="12">
        <v>288</v>
      </c>
      <c r="L589" s="12">
        <v>228</v>
      </c>
      <c r="M589" s="12">
        <v>14</v>
      </c>
      <c r="N589" s="12">
        <f>VLOOKUP(Todos!$A589,vlookup_table[#All],2,FALSE)</f>
        <v>0</v>
      </c>
      <c r="O589" s="12" t="str">
        <f>VLOOKUP(Todos!$A589,vlookup_table[#All],3,FALSE)</f>
        <v>IL</v>
      </c>
      <c r="P589" s="12">
        <f>VLOOKUP(Todos!$A589,vlookup_table[#All],4,FALSE)</f>
        <v>2801</v>
      </c>
      <c r="Q589" s="14" t="str">
        <f>VLOOKUP(Todos!$A589,vlookup_table[#All],5,FALSE)</f>
        <v>C3</v>
      </c>
      <c r="R589" s="14" t="str">
        <f>VLOOKUP(Todos!$A589,vlookup_table[#All],6,FALSE)</f>
        <v>F</v>
      </c>
      <c r="S589" s="14">
        <f>VLOOKUP(Todos!$A589,vlookup_table[#All],7,FALSE)</f>
        <v>50</v>
      </c>
      <c r="T589" s="14">
        <f>ROUND((9706-Todos!$P589)/100, 0)</f>
        <v>69</v>
      </c>
      <c r="U589" s="14" t="str" cm="1">
        <f t="array" ref="U589">_xlfn.IFS(
    ISNUMBER(SEARCH("C", Q589)), "Ciudad",
    ISNUMBER(SEARCH("T", Q589)), "Pueblo",
    ISNUMBER(SEARCH("R", Q589)), "Rural",
    ISNUMBER(SEARCH("S", Q589)), "Suburbano",
    ISNUMBER(SEARCH("U", Q589)), "Urbano"
)</f>
        <v>Ciudad</v>
      </c>
      <c r="V589" s="25" t="str" cm="1">
        <f t="array" ref="V589">_xlfn.LET(
    _xlpm.txt, _xlfn.TEXTJOIN("", TRUE, IF(ISNUMBER(--MID(Todos!$H589, _xlfn.SEQUENCE(LEN(Todos!$H589)), 1)), MID(Todos!$H589, _xlfn.SEQUENCE(LEN(Todos!$H589)), 1), "")),
    IF(ISNUMBER(--RIGHT(_xlpm.txt,1)), _xlpm.txt, LEFT(_xlpm.txt, LEN(_xlpm.txt)-1))
)</f>
        <v>8763</v>
      </c>
      <c r="W589" s="14" t="str">
        <f>UPPER(LEFT(Todos!$B589,2))</f>
        <v>IL</v>
      </c>
      <c r="X589" s="15" t="str" cm="1">
        <f t="array" ref="X589">+IF(Todos!$C589 = "",MODE.MATCH(Todos!$C$2:$C$4029),Todos!$C589)</f>
        <v>F</v>
      </c>
    </row>
    <row r="590" spans="1:24" x14ac:dyDescent="0.35">
      <c r="A590" s="6">
        <v>85920</v>
      </c>
      <c r="B590" s="7" t="s">
        <v>53</v>
      </c>
      <c r="C590" s="7" t="s">
        <v>14</v>
      </c>
      <c r="D590" s="7">
        <v>278</v>
      </c>
      <c r="E590" s="7">
        <v>199</v>
      </c>
      <c r="F590" s="7">
        <v>270</v>
      </c>
      <c r="G590" s="7">
        <v>0</v>
      </c>
      <c r="H590" s="7">
        <v>9994</v>
      </c>
      <c r="I590" s="7">
        <v>1</v>
      </c>
      <c r="J590" s="7">
        <v>80</v>
      </c>
      <c r="K590" s="7">
        <v>244</v>
      </c>
      <c r="L590" s="7">
        <v>238</v>
      </c>
      <c r="M590" s="7">
        <v>9.7777777780000008</v>
      </c>
      <c r="N590" s="7">
        <f>VLOOKUP(Todos!$A590,vlookup_table[#All],2,FALSE)</f>
        <v>1</v>
      </c>
      <c r="O590" s="7" t="str">
        <f>VLOOKUP(Todos!$A590,vlookup_table[#All],3,FALSE)</f>
        <v>SD</v>
      </c>
      <c r="P590" s="7">
        <f>VLOOKUP(Todos!$A590,vlookup_table[#All],4,FALSE)</f>
        <v>0</v>
      </c>
      <c r="Q590" s="9" t="str">
        <f>VLOOKUP(Todos!$A590,vlookup_table[#All],5,FALSE)</f>
        <v/>
      </c>
      <c r="R590" s="9" t="str">
        <f>VLOOKUP(Todos!$A590,vlookup_table[#All],6,FALSE)</f>
        <v>M</v>
      </c>
      <c r="S590" s="9">
        <f>VLOOKUP(Todos!$A590,vlookup_table[#All],7,FALSE)</f>
        <v>20</v>
      </c>
      <c r="T590" s="9">
        <f>ROUND((9706-Todos!$P590)/100, 0)</f>
        <v>97</v>
      </c>
      <c r="U590" s="9" t="e" cm="1">
        <f t="array" ref="U590">_xlfn.IFS(
    ISNUMBER(SEARCH("C", Q590)), "Ciudad",
    ISNUMBER(SEARCH("T", Q590)), "Pueblo",
    ISNUMBER(SEARCH("R", Q590)), "Rural",
    ISNUMBER(SEARCH("S", Q590)), "Suburbano",
    ISNUMBER(SEARCH("U", Q590)), "Urbano"
)</f>
        <v>#N/A</v>
      </c>
      <c r="V590" s="24" t="str" cm="1">
        <f t="array" ref="V590">_xlfn.LET(
    _xlpm.txt, _xlfn.TEXTJOIN("", TRUE, IF(ISNUMBER(--MID(Todos!$H590, _xlfn.SEQUENCE(LEN(Todos!$H590)), 1)), MID(Todos!$H590, _xlfn.SEQUENCE(LEN(Todos!$H590)), 1), "")),
    IF(ISNUMBER(--RIGHT(_xlpm.txt,1)), _xlpm.txt, LEFT(_xlpm.txt, LEN(_xlpm.txt)-1))
)</f>
        <v>9994</v>
      </c>
      <c r="W590" s="9" t="str">
        <f>UPPER(LEFT(Todos!$B590,2))</f>
        <v>SD</v>
      </c>
      <c r="X590" s="10" t="str" cm="1">
        <f t="array" ref="X590">+IF(Todos!$C590 = "",MODE.MATCH(Todos!$C$2:$C$4029),Todos!$C590)</f>
        <v>M</v>
      </c>
    </row>
    <row r="591" spans="1:24" x14ac:dyDescent="0.35">
      <c r="A591" s="11">
        <v>29401</v>
      </c>
      <c r="B591" s="12" t="s">
        <v>40</v>
      </c>
      <c r="C591" s="12" t="s">
        <v>14</v>
      </c>
      <c r="D591" s="12">
        <v>471</v>
      </c>
      <c r="E591" s="12">
        <v>282</v>
      </c>
      <c r="F591" s="12">
        <v>298</v>
      </c>
      <c r="G591" s="12">
        <v>0</v>
      </c>
      <c r="H591" s="12">
        <v>9015</v>
      </c>
      <c r="I591" s="12">
        <v>1</v>
      </c>
      <c r="J591" s="12">
        <v>77</v>
      </c>
      <c r="K591" s="12">
        <v>307</v>
      </c>
      <c r="L591" s="12">
        <v>273</v>
      </c>
      <c r="M591" s="12">
        <v>10.33333333</v>
      </c>
      <c r="N591" s="12">
        <f>VLOOKUP(Todos!$A591,vlookup_table[#All],2,FALSE)</f>
        <v>1</v>
      </c>
      <c r="O591" s="12" t="str">
        <f>VLOOKUP(Todos!$A591,vlookup_table[#All],3,FALSE)</f>
        <v>GA</v>
      </c>
      <c r="P591" s="12">
        <f>VLOOKUP(Todos!$A591,vlookup_table[#All],4,FALSE)</f>
        <v>3410</v>
      </c>
      <c r="Q591" s="14" t="str">
        <f>VLOOKUP(Todos!$A591,vlookup_table[#All],5,FALSE)</f>
        <v>T2</v>
      </c>
      <c r="R591" s="14" t="str">
        <f>VLOOKUP(Todos!$A591,vlookup_table[#All],6,FALSE)</f>
        <v>M</v>
      </c>
      <c r="S591" s="14">
        <f>VLOOKUP(Todos!$A591,vlookup_table[#All],7,FALSE)</f>
        <v>15</v>
      </c>
      <c r="T591" s="14">
        <f>ROUND((9706-Todos!$P591)/100, 0)</f>
        <v>63</v>
      </c>
      <c r="U591" s="14" t="str" cm="1">
        <f t="array" ref="U591">_xlfn.IFS(
    ISNUMBER(SEARCH("C", Q591)), "Ciudad",
    ISNUMBER(SEARCH("T", Q591)), "Pueblo",
    ISNUMBER(SEARCH("R", Q591)), "Rural",
    ISNUMBER(SEARCH("S", Q591)), "Suburbano",
    ISNUMBER(SEARCH("U", Q591)), "Urbano"
)</f>
        <v>Pueblo</v>
      </c>
      <c r="V591" s="25" t="str" cm="1">
        <f t="array" ref="V591">_xlfn.LET(
    _xlpm.txt, _xlfn.TEXTJOIN("", TRUE, IF(ISNUMBER(--MID(Todos!$H591, _xlfn.SEQUENCE(LEN(Todos!$H591)), 1)), MID(Todos!$H591, _xlfn.SEQUENCE(LEN(Todos!$H591)), 1), "")),
    IF(ISNUMBER(--RIGHT(_xlpm.txt,1)), _xlpm.txt, LEFT(_xlpm.txt, LEN(_xlpm.txt)-1))
)</f>
        <v>9015</v>
      </c>
      <c r="W591" s="14" t="str">
        <f>UPPER(LEFT(Todos!$B591,2))</f>
        <v>GA</v>
      </c>
      <c r="X591" s="15" t="str" cm="1">
        <f t="array" ref="X591">+IF(Todos!$C591 = "",MODE.MATCH(Todos!$C$2:$C$4029),Todos!$C591)</f>
        <v>M</v>
      </c>
    </row>
    <row r="592" spans="1:24" x14ac:dyDescent="0.35">
      <c r="A592" s="6">
        <v>12715</v>
      </c>
      <c r="B592" s="7" t="s">
        <v>44</v>
      </c>
      <c r="C592" s="7" t="s">
        <v>27</v>
      </c>
      <c r="D592" s="7">
        <v>604</v>
      </c>
      <c r="E592" s="7">
        <v>314</v>
      </c>
      <c r="F592" s="7">
        <v>327</v>
      </c>
      <c r="G592" s="7">
        <v>0</v>
      </c>
      <c r="H592" s="7">
        <v>16211</v>
      </c>
      <c r="I592" s="7">
        <v>0</v>
      </c>
      <c r="J592" s="7">
        <v>68</v>
      </c>
      <c r="K592" s="7">
        <v>337</v>
      </c>
      <c r="L592" s="7">
        <v>304</v>
      </c>
      <c r="M592" s="7">
        <v>15</v>
      </c>
      <c r="N592" s="7">
        <f>VLOOKUP(Todos!$A592,vlookup_table[#All],2,FALSE)</f>
        <v>1</v>
      </c>
      <c r="O592" s="7" t="str">
        <f>VLOOKUP(Todos!$A592,vlookup_table[#All],3,FALSE)</f>
        <v>AL</v>
      </c>
      <c r="P592" s="7">
        <f>VLOOKUP(Todos!$A592,vlookup_table[#All],4,FALSE)</f>
        <v>1201</v>
      </c>
      <c r="Q592" s="9" t="str">
        <f>VLOOKUP(Todos!$A592,vlookup_table[#All],5,FALSE)</f>
        <v>C1</v>
      </c>
      <c r="R592" s="9" t="str">
        <f>VLOOKUP(Todos!$A592,vlookup_table[#All],6,FALSE)</f>
        <v>M</v>
      </c>
      <c r="S592" s="9">
        <f>VLOOKUP(Todos!$A592,vlookup_table[#All],7,FALSE)</f>
        <v>15</v>
      </c>
      <c r="T592" s="9">
        <f>ROUND((9706-Todos!$P592)/100, 0)</f>
        <v>85</v>
      </c>
      <c r="U592" s="9" t="str" cm="1">
        <f t="array" ref="U592">_xlfn.IFS(
    ISNUMBER(SEARCH("C", Q592)), "Ciudad",
    ISNUMBER(SEARCH("T", Q592)), "Pueblo",
    ISNUMBER(SEARCH("R", Q592)), "Rural",
    ISNUMBER(SEARCH("S", Q592)), "Suburbano",
    ISNUMBER(SEARCH("U", Q592)), "Urbano"
)</f>
        <v>Ciudad</v>
      </c>
      <c r="V592" s="24" t="str" cm="1">
        <f t="array" ref="V592">_xlfn.LET(
    _xlpm.txt, _xlfn.TEXTJOIN("", TRUE, IF(ISNUMBER(--MID(Todos!$H592, _xlfn.SEQUENCE(LEN(Todos!$H592)), 1)), MID(Todos!$H592, _xlfn.SEQUENCE(LEN(Todos!$H592)), 1), "")),
    IF(ISNUMBER(--RIGHT(_xlpm.txt,1)), _xlpm.txt, LEFT(_xlpm.txt, LEN(_xlpm.txt)-1))
)</f>
        <v>16211</v>
      </c>
      <c r="W592" s="9" t="str">
        <f>UPPER(LEFT(Todos!$B592,2))</f>
        <v>AL</v>
      </c>
      <c r="X592" s="10" t="str" cm="1">
        <f t="array" ref="X592">+IF(Todos!$C592 = "",MODE.MATCH(Todos!$C$2:$C$4029),Todos!$C592)</f>
        <v>Male</v>
      </c>
    </row>
    <row r="593" spans="1:24" x14ac:dyDescent="0.35">
      <c r="A593" s="11">
        <v>90031</v>
      </c>
      <c r="B593" s="12" t="s">
        <v>16</v>
      </c>
      <c r="C593" s="12" t="s">
        <v>17</v>
      </c>
      <c r="D593" s="12">
        <v>1219</v>
      </c>
      <c r="E593" s="12">
        <v>417</v>
      </c>
      <c r="F593" s="12">
        <v>540</v>
      </c>
      <c r="G593" s="12">
        <v>2</v>
      </c>
      <c r="H593" s="12">
        <v>21371</v>
      </c>
      <c r="I593" s="12">
        <v>11</v>
      </c>
      <c r="J593" s="12">
        <v>71</v>
      </c>
      <c r="K593" s="12">
        <v>472</v>
      </c>
      <c r="L593" s="12">
        <v>494</v>
      </c>
      <c r="M593" s="12">
        <v>3.7222222220000001</v>
      </c>
      <c r="N593" s="12">
        <f>VLOOKUP(Todos!$A593,vlookup_table[#All],2,FALSE)</f>
        <v>2</v>
      </c>
      <c r="O593" s="12" t="str">
        <f>VLOOKUP(Todos!$A593,vlookup_table[#All],3,FALSE)</f>
        <v>IL</v>
      </c>
      <c r="P593" s="12">
        <f>VLOOKUP(Todos!$A593,vlookup_table[#All],4,FALSE)</f>
        <v>1601</v>
      </c>
      <c r="Q593" s="14" t="str">
        <f>VLOOKUP(Todos!$A593,vlookup_table[#All],5,FALSE)</f>
        <v>C1</v>
      </c>
      <c r="R593" s="14" t="str">
        <f>VLOOKUP(Todos!$A593,vlookup_table[#All],6,FALSE)</f>
        <v>F</v>
      </c>
      <c r="S593" s="14">
        <f>VLOOKUP(Todos!$A593,vlookup_table[#All],7,FALSE)</f>
        <v>3</v>
      </c>
      <c r="T593" s="14">
        <f>ROUND((9706-Todos!$P593)/100, 0)</f>
        <v>81</v>
      </c>
      <c r="U593" s="14" t="str" cm="1">
        <f t="array" ref="U593">_xlfn.IFS(
    ISNUMBER(SEARCH("C", Q593)), "Ciudad",
    ISNUMBER(SEARCH("T", Q593)), "Pueblo",
    ISNUMBER(SEARCH("R", Q593)), "Rural",
    ISNUMBER(SEARCH("S", Q593)), "Suburbano",
    ISNUMBER(SEARCH("U", Q593)), "Urbano"
)</f>
        <v>Ciudad</v>
      </c>
      <c r="V593" s="25" t="str" cm="1">
        <f t="array" ref="V593">_xlfn.LET(
    _xlpm.txt, _xlfn.TEXTJOIN("", TRUE, IF(ISNUMBER(--MID(Todos!$H593, _xlfn.SEQUENCE(LEN(Todos!$H593)), 1)), MID(Todos!$H593, _xlfn.SEQUENCE(LEN(Todos!$H593)), 1), "")),
    IF(ISNUMBER(--RIGHT(_xlpm.txt,1)), _xlpm.txt, LEFT(_xlpm.txt, LEN(_xlpm.txt)-1))
)</f>
        <v>21371</v>
      </c>
      <c r="W593" s="14" t="str">
        <f>UPPER(LEFT(Todos!$B593,2))</f>
        <v>IL</v>
      </c>
      <c r="X593" s="15" t="str" cm="1">
        <f t="array" ref="X593">+IF(Todos!$C593 = "",MODE.MATCH(Todos!$C$2:$C$4029),Todos!$C593)</f>
        <v>F</v>
      </c>
    </row>
    <row r="594" spans="1:24" x14ac:dyDescent="0.35">
      <c r="A594" s="6">
        <v>55442</v>
      </c>
      <c r="B594" s="7" t="s">
        <v>63</v>
      </c>
      <c r="C594" s="7" t="s">
        <v>14</v>
      </c>
      <c r="D594" s="7">
        <v>382</v>
      </c>
      <c r="E594" s="7">
        <v>142</v>
      </c>
      <c r="F594" s="7">
        <v>240</v>
      </c>
      <c r="G594" s="7">
        <v>0</v>
      </c>
      <c r="H594" s="7">
        <v>9374</v>
      </c>
      <c r="I594" s="7">
        <v>1</v>
      </c>
      <c r="J594" s="7">
        <v>89</v>
      </c>
      <c r="K594" s="7">
        <v>181</v>
      </c>
      <c r="L594" s="7">
        <v>205</v>
      </c>
      <c r="M594" s="7">
        <v>9.1666666669999994</v>
      </c>
      <c r="N594" s="7">
        <f>VLOOKUP(Todos!$A594,vlookup_table[#All],2,FALSE)</f>
        <v>0</v>
      </c>
      <c r="O594" s="7" t="str">
        <f>VLOOKUP(Todos!$A594,vlookup_table[#All],3,FALSE)</f>
        <v>MS</v>
      </c>
      <c r="P594" s="7">
        <f>VLOOKUP(Todos!$A594,vlookup_table[#All],4,FALSE)</f>
        <v>2504</v>
      </c>
      <c r="Q594" s="9" t="str">
        <f>VLOOKUP(Todos!$A594,vlookup_table[#All],5,FALSE)</f>
        <v>R3</v>
      </c>
      <c r="R594" s="9" t="str">
        <f>VLOOKUP(Todos!$A594,vlookup_table[#All],6,FALSE)</f>
        <v>M</v>
      </c>
      <c r="S594" s="9">
        <f>VLOOKUP(Todos!$A594,vlookup_table[#All],7,FALSE)</f>
        <v>25</v>
      </c>
      <c r="T594" s="9">
        <f>ROUND((9706-Todos!$P594)/100, 0)</f>
        <v>72</v>
      </c>
      <c r="U594" s="9" t="str" cm="1">
        <f t="array" ref="U594">_xlfn.IFS(
    ISNUMBER(SEARCH("C", Q594)), "Ciudad",
    ISNUMBER(SEARCH("T", Q594)), "Pueblo",
    ISNUMBER(SEARCH("R", Q594)), "Rural",
    ISNUMBER(SEARCH("S", Q594)), "Suburbano",
    ISNUMBER(SEARCH("U", Q594)), "Urbano"
)</f>
        <v>Rural</v>
      </c>
      <c r="V594" s="24" t="str" cm="1">
        <f t="array" ref="V594">_xlfn.LET(
    _xlpm.txt, _xlfn.TEXTJOIN("", TRUE, IF(ISNUMBER(--MID(Todos!$H594, _xlfn.SEQUENCE(LEN(Todos!$H594)), 1)), MID(Todos!$H594, _xlfn.SEQUENCE(LEN(Todos!$H594)), 1), "")),
    IF(ISNUMBER(--RIGHT(_xlpm.txt,1)), _xlpm.txt, LEFT(_xlpm.txt, LEN(_xlpm.txt)-1))
)</f>
        <v>9374</v>
      </c>
      <c r="W594" s="9" t="str">
        <f>UPPER(LEFT(Todos!$B594,2))</f>
        <v>MS</v>
      </c>
      <c r="X594" s="10" t="str" cm="1">
        <f t="array" ref="X594">+IF(Todos!$C594 = "",MODE.MATCH(Todos!$C$2:$C$4029),Todos!$C594)</f>
        <v>M</v>
      </c>
    </row>
    <row r="595" spans="1:24" x14ac:dyDescent="0.35">
      <c r="A595" s="11">
        <v>105984</v>
      </c>
      <c r="B595" s="12" t="s">
        <v>28</v>
      </c>
      <c r="C595" s="12" t="s">
        <v>17</v>
      </c>
      <c r="D595" s="12">
        <v>1699</v>
      </c>
      <c r="E595" s="12">
        <v>462</v>
      </c>
      <c r="F595" s="12">
        <v>787</v>
      </c>
      <c r="G595" s="12">
        <v>35</v>
      </c>
      <c r="H595" s="12">
        <v>35636</v>
      </c>
      <c r="I595" s="12">
        <v>6</v>
      </c>
      <c r="J595" s="12">
        <v>47</v>
      </c>
      <c r="K595" s="12">
        <v>657</v>
      </c>
      <c r="L595" s="12">
        <v>581</v>
      </c>
      <c r="M595" s="12">
        <v>12.16666667</v>
      </c>
      <c r="N595" s="12">
        <f>VLOOKUP(Todos!$A595,vlookup_table[#All],2,FALSE)</f>
        <v>0</v>
      </c>
      <c r="O595" s="12" t="str">
        <f>VLOOKUP(Todos!$A595,vlookup_table[#All],3,FALSE)</f>
        <v>KS</v>
      </c>
      <c r="P595" s="12">
        <f>VLOOKUP(Todos!$A595,vlookup_table[#All],4,FALSE)</f>
        <v>5711</v>
      </c>
      <c r="Q595" s="14" t="str">
        <f>VLOOKUP(Todos!$A595,vlookup_table[#All],5,FALSE)</f>
        <v>S1</v>
      </c>
      <c r="R595" s="14" t="str">
        <f>VLOOKUP(Todos!$A595,vlookup_table[#All],6,FALSE)</f>
        <v>F</v>
      </c>
      <c r="S595" s="14">
        <f>VLOOKUP(Todos!$A595,vlookup_table[#All],7,FALSE)</f>
        <v>10</v>
      </c>
      <c r="T595" s="14">
        <f>ROUND((9706-Todos!$P595)/100, 0)</f>
        <v>40</v>
      </c>
      <c r="U595" s="14" t="str" cm="1">
        <f t="array" ref="U595">_xlfn.IFS(
    ISNUMBER(SEARCH("C", Q595)), "Ciudad",
    ISNUMBER(SEARCH("T", Q595)), "Pueblo",
    ISNUMBER(SEARCH("R", Q595)), "Rural",
    ISNUMBER(SEARCH("S", Q595)), "Suburbano",
    ISNUMBER(SEARCH("U", Q595)), "Urbano"
)</f>
        <v>Suburbano</v>
      </c>
      <c r="V595" s="25" t="str" cm="1">
        <f t="array" ref="V595">_xlfn.LET(
    _xlpm.txt, _xlfn.TEXTJOIN("", TRUE, IF(ISNUMBER(--MID(Todos!$H595, _xlfn.SEQUENCE(LEN(Todos!$H595)), 1)), MID(Todos!$H595, _xlfn.SEQUENCE(LEN(Todos!$H595)), 1), "")),
    IF(ISNUMBER(--RIGHT(_xlpm.txt,1)), _xlpm.txt, LEFT(_xlpm.txt, LEN(_xlpm.txt)-1))
)</f>
        <v>35636</v>
      </c>
      <c r="W595" s="14" t="str">
        <f>UPPER(LEFT(Todos!$B595,2))</f>
        <v>KS</v>
      </c>
      <c r="X595" s="15" t="str" cm="1">
        <f t="array" ref="X595">+IF(Todos!$C595 = "",MODE.MATCH(Todos!$C$2:$C$4029),Todos!$C595)</f>
        <v>F</v>
      </c>
    </row>
    <row r="596" spans="1:24" x14ac:dyDescent="0.35">
      <c r="A596" s="6">
        <v>188035</v>
      </c>
      <c r="B596" s="7" t="s">
        <v>56</v>
      </c>
      <c r="C596" s="7"/>
      <c r="D596" s="7">
        <v>1165</v>
      </c>
      <c r="E596" s="7">
        <v>489</v>
      </c>
      <c r="F596" s="7">
        <v>539</v>
      </c>
      <c r="G596" s="7">
        <v>9</v>
      </c>
      <c r="H596" s="7">
        <v>19234</v>
      </c>
      <c r="I596" s="7">
        <v>6</v>
      </c>
      <c r="J596" s="7">
        <v>18</v>
      </c>
      <c r="K596" s="7">
        <v>514</v>
      </c>
      <c r="L596" s="7">
        <v>519</v>
      </c>
      <c r="M596" s="7">
        <v>11.5</v>
      </c>
      <c r="N596" s="7">
        <f>VLOOKUP(Todos!$A596,vlookup_table[#All],2,FALSE)</f>
        <v>1</v>
      </c>
      <c r="O596" s="7" t="str">
        <f>VLOOKUP(Todos!$A596,vlookup_table[#All],3,FALSE)</f>
        <v>AZ</v>
      </c>
      <c r="P596" s="7">
        <f>VLOOKUP(Todos!$A596,vlookup_table[#All],4,FALSE)</f>
        <v>0</v>
      </c>
      <c r="Q596" s="9" t="str">
        <f>VLOOKUP(Todos!$A596,vlookup_table[#All],5,FALSE)</f>
        <v>S1</v>
      </c>
      <c r="R596" s="9" t="str">
        <f>VLOOKUP(Todos!$A596,vlookup_table[#All],6,FALSE)</f>
        <v/>
      </c>
      <c r="S596" s="9">
        <f>VLOOKUP(Todos!$A596,vlookup_table[#All],7,FALSE)</f>
        <v>23</v>
      </c>
      <c r="T596" s="9">
        <f>ROUND((9706-Todos!$P596)/100, 0)</f>
        <v>97</v>
      </c>
      <c r="U596" s="9" t="str" cm="1">
        <f t="array" ref="U596">_xlfn.IFS(
    ISNUMBER(SEARCH("C", Q596)), "Ciudad",
    ISNUMBER(SEARCH("T", Q596)), "Pueblo",
    ISNUMBER(SEARCH("R", Q596)), "Rural",
    ISNUMBER(SEARCH("S", Q596)), "Suburbano",
    ISNUMBER(SEARCH("U", Q596)), "Urbano"
)</f>
        <v>Suburbano</v>
      </c>
      <c r="V596" s="24" t="str" cm="1">
        <f t="array" ref="V596">_xlfn.LET(
    _xlpm.txt, _xlfn.TEXTJOIN("", TRUE, IF(ISNUMBER(--MID(Todos!$H596, _xlfn.SEQUENCE(LEN(Todos!$H596)), 1)), MID(Todos!$H596, _xlfn.SEQUENCE(LEN(Todos!$H596)), 1), "")),
    IF(ISNUMBER(--RIGHT(_xlpm.txt,1)), _xlpm.txt, LEFT(_xlpm.txt, LEN(_xlpm.txt)-1))
)</f>
        <v>19234</v>
      </c>
      <c r="W596" s="9" t="str">
        <f>UPPER(LEFT(Todos!$B596,2))</f>
        <v>AZ</v>
      </c>
      <c r="X596" s="10" t="e" cm="1">
        <f t="array" aca="1" ref="X596" ca="1">+IF(Todos!$C596 = "",MODE.MATCH(Todos!$C$2:$C$4029),Todos!$C596)</f>
        <v>#NAME?</v>
      </c>
    </row>
    <row r="597" spans="1:24" x14ac:dyDescent="0.35">
      <c r="A597" s="11">
        <v>101665</v>
      </c>
      <c r="B597" s="12" t="s">
        <v>37</v>
      </c>
      <c r="C597" s="12" t="s">
        <v>17</v>
      </c>
      <c r="D597" s="12">
        <v>803</v>
      </c>
      <c r="E597" s="12">
        <v>413</v>
      </c>
      <c r="F597" s="12">
        <v>473</v>
      </c>
      <c r="G597" s="12">
        <v>0</v>
      </c>
      <c r="H597" s="12">
        <v>15002</v>
      </c>
      <c r="I597" s="12">
        <v>1</v>
      </c>
      <c r="J597" s="12">
        <v>58</v>
      </c>
      <c r="K597" s="12">
        <v>429</v>
      </c>
      <c r="L597" s="12">
        <v>447</v>
      </c>
      <c r="M597" s="12">
        <v>4.0697674419999998</v>
      </c>
      <c r="N597" s="12">
        <f>VLOOKUP(Todos!$A597,vlookup_table[#All],2,FALSE)</f>
        <v>0</v>
      </c>
      <c r="O597" s="12" t="str">
        <f>VLOOKUP(Todos!$A597,vlookup_table[#All],3,FALSE)</f>
        <v>MO</v>
      </c>
      <c r="P597" s="12">
        <f>VLOOKUP(Todos!$A597,vlookup_table[#All],4,FALSE)</f>
        <v>7308</v>
      </c>
      <c r="Q597" s="14" t="str">
        <f>VLOOKUP(Todos!$A597,vlookup_table[#All],5,FALSE)</f>
        <v>T2</v>
      </c>
      <c r="R597" s="14" t="str">
        <f>VLOOKUP(Todos!$A597,vlookup_table[#All],6,FALSE)</f>
        <v>F</v>
      </c>
      <c r="S597" s="14">
        <f>VLOOKUP(Todos!$A597,vlookup_table[#All],7,FALSE)</f>
        <v>5</v>
      </c>
      <c r="T597" s="14">
        <f>ROUND((9706-Todos!$P597)/100, 0)</f>
        <v>24</v>
      </c>
      <c r="U597" s="14" t="str" cm="1">
        <f t="array" ref="U597">_xlfn.IFS(
    ISNUMBER(SEARCH("C", Q597)), "Ciudad",
    ISNUMBER(SEARCH("T", Q597)), "Pueblo",
    ISNUMBER(SEARCH("R", Q597)), "Rural",
    ISNUMBER(SEARCH("S", Q597)), "Suburbano",
    ISNUMBER(SEARCH("U", Q597)), "Urbano"
)</f>
        <v>Pueblo</v>
      </c>
      <c r="V597" s="25" t="str" cm="1">
        <f t="array" ref="V597">_xlfn.LET(
    _xlpm.txt, _xlfn.TEXTJOIN("", TRUE, IF(ISNUMBER(--MID(Todos!$H597, _xlfn.SEQUENCE(LEN(Todos!$H597)), 1)), MID(Todos!$H597, _xlfn.SEQUENCE(LEN(Todos!$H597)), 1), "")),
    IF(ISNUMBER(--RIGHT(_xlpm.txt,1)), _xlpm.txt, LEFT(_xlpm.txt, LEN(_xlpm.txt)-1))
)</f>
        <v>15002</v>
      </c>
      <c r="W597" s="14" t="str">
        <f>UPPER(LEFT(Todos!$B597,2))</f>
        <v>MO</v>
      </c>
      <c r="X597" s="15" t="str" cm="1">
        <f t="array" ref="X597">+IF(Todos!$C597 = "",MODE.MATCH(Todos!$C$2:$C$4029),Todos!$C597)</f>
        <v>F</v>
      </c>
    </row>
    <row r="598" spans="1:24" x14ac:dyDescent="0.35">
      <c r="A598" s="6">
        <v>70774</v>
      </c>
      <c r="B598" s="7" t="s">
        <v>30</v>
      </c>
      <c r="C598" s="7" t="s">
        <v>17</v>
      </c>
      <c r="D598" s="7">
        <v>394</v>
      </c>
      <c r="E598" s="7">
        <v>229</v>
      </c>
      <c r="F598" s="7">
        <v>308</v>
      </c>
      <c r="G598" s="7">
        <v>0</v>
      </c>
      <c r="H598" s="7">
        <v>9859</v>
      </c>
      <c r="I598" s="7">
        <v>0</v>
      </c>
      <c r="J598" s="7">
        <v>92</v>
      </c>
      <c r="K598" s="7">
        <v>293</v>
      </c>
      <c r="L598" s="7">
        <v>264</v>
      </c>
      <c r="M598" s="7">
        <v>3.7</v>
      </c>
      <c r="N598" s="7">
        <f>VLOOKUP(Todos!$A598,vlookup_table[#All],2,FALSE)</f>
        <v>2</v>
      </c>
      <c r="O598" s="7" t="str">
        <f>VLOOKUP(Todos!$A598,vlookup_table[#All],3,FALSE)</f>
        <v>MI</v>
      </c>
      <c r="P598" s="7">
        <f>VLOOKUP(Todos!$A598,vlookup_table[#All],4,FALSE)</f>
        <v>5601</v>
      </c>
      <c r="Q598" s="9" t="str">
        <f>VLOOKUP(Todos!$A598,vlookup_table[#All],5,FALSE)</f>
        <v>R2</v>
      </c>
      <c r="R598" s="9" t="str">
        <f>VLOOKUP(Todos!$A598,vlookup_table[#All],6,FALSE)</f>
        <v>F</v>
      </c>
      <c r="S598" s="9">
        <f>VLOOKUP(Todos!$A598,vlookup_table[#All],7,FALSE)</f>
        <v>4</v>
      </c>
      <c r="T598" s="9">
        <f>ROUND((9706-Todos!$P598)/100, 0)</f>
        <v>41</v>
      </c>
      <c r="U598" s="9" t="str" cm="1">
        <f t="array" ref="U598">_xlfn.IFS(
    ISNUMBER(SEARCH("C", Q598)), "Ciudad",
    ISNUMBER(SEARCH("T", Q598)), "Pueblo",
    ISNUMBER(SEARCH("R", Q598)), "Rural",
    ISNUMBER(SEARCH("S", Q598)), "Suburbano",
    ISNUMBER(SEARCH("U", Q598)), "Urbano"
)</f>
        <v>Rural</v>
      </c>
      <c r="V598" s="24" t="str" cm="1">
        <f t="array" ref="V598">_xlfn.LET(
    _xlpm.txt, _xlfn.TEXTJOIN("", TRUE, IF(ISNUMBER(--MID(Todos!$H598, _xlfn.SEQUENCE(LEN(Todos!$H598)), 1)), MID(Todos!$H598, _xlfn.SEQUENCE(LEN(Todos!$H598)), 1), "")),
    IF(ISNUMBER(--RIGHT(_xlpm.txt,1)), _xlpm.txt, LEFT(_xlpm.txt, LEN(_xlpm.txt)-1))
)</f>
        <v>9859</v>
      </c>
      <c r="W598" s="9" t="str">
        <f>UPPER(LEFT(Todos!$B598,2))</f>
        <v>MI</v>
      </c>
      <c r="X598" s="10" t="str" cm="1">
        <f t="array" ref="X598">+IF(Todos!$C598 = "",MODE.MATCH(Todos!$C$2:$C$4029),Todos!$C598)</f>
        <v>F</v>
      </c>
    </row>
    <row r="599" spans="1:24" x14ac:dyDescent="0.35">
      <c r="A599" s="11">
        <v>23263</v>
      </c>
      <c r="B599" s="12" t="s">
        <v>47</v>
      </c>
      <c r="C599" s="12" t="s">
        <v>17</v>
      </c>
      <c r="D599" s="12">
        <v>490</v>
      </c>
      <c r="E599" s="12">
        <v>328</v>
      </c>
      <c r="F599" s="12">
        <v>373</v>
      </c>
      <c r="G599" s="12">
        <v>0</v>
      </c>
      <c r="H599" s="12">
        <v>11313</v>
      </c>
      <c r="I599" s="12">
        <v>2</v>
      </c>
      <c r="J599" s="12">
        <v>76</v>
      </c>
      <c r="K599" s="12">
        <v>341</v>
      </c>
      <c r="L599" s="12">
        <v>336</v>
      </c>
      <c r="M599" s="12">
        <v>19.600000000000001</v>
      </c>
      <c r="N599" s="12">
        <f>VLOOKUP(Todos!$A599,vlookup_table[#All],2,FALSE)</f>
        <v>0</v>
      </c>
      <c r="O599" s="12" t="str">
        <f>VLOOKUP(Todos!$A599,vlookup_table[#All],3,FALSE)</f>
        <v>SC</v>
      </c>
      <c r="P599" s="12">
        <f>VLOOKUP(Todos!$A599,vlookup_table[#All],4,FALSE)</f>
        <v>3304</v>
      </c>
      <c r="Q599" s="14" t="str">
        <f>VLOOKUP(Todos!$A599,vlookup_table[#All],5,FALSE)</f>
        <v>R2</v>
      </c>
      <c r="R599" s="14" t="str">
        <f>VLOOKUP(Todos!$A599,vlookup_table[#All],6,FALSE)</f>
        <v>F</v>
      </c>
      <c r="S599" s="14">
        <f>VLOOKUP(Todos!$A599,vlookup_table[#All],7,FALSE)</f>
        <v>30</v>
      </c>
      <c r="T599" s="14">
        <f>ROUND((9706-Todos!$P599)/100, 0)</f>
        <v>64</v>
      </c>
      <c r="U599" s="14" t="str" cm="1">
        <f t="array" ref="U599">_xlfn.IFS(
    ISNUMBER(SEARCH("C", Q599)), "Ciudad",
    ISNUMBER(SEARCH("T", Q599)), "Pueblo",
    ISNUMBER(SEARCH("R", Q599)), "Rural",
    ISNUMBER(SEARCH("S", Q599)), "Suburbano",
    ISNUMBER(SEARCH("U", Q599)), "Urbano"
)</f>
        <v>Rural</v>
      </c>
      <c r="V599" s="25" t="str" cm="1">
        <f t="array" ref="V599">_xlfn.LET(
    _xlpm.txt, _xlfn.TEXTJOIN("", TRUE, IF(ISNUMBER(--MID(Todos!$H599, _xlfn.SEQUENCE(LEN(Todos!$H599)), 1)), MID(Todos!$H599, _xlfn.SEQUENCE(LEN(Todos!$H599)), 1), "")),
    IF(ISNUMBER(--RIGHT(_xlpm.txt,1)), _xlpm.txt, LEFT(_xlpm.txt, LEN(_xlpm.txt)-1))
)</f>
        <v>11313</v>
      </c>
      <c r="W599" s="14" t="str">
        <f>UPPER(LEFT(Todos!$B599,2))</f>
        <v>SC</v>
      </c>
      <c r="X599" s="15" t="str" cm="1">
        <f t="array" ref="X599">+IF(Todos!$C599 = "",MODE.MATCH(Todos!$C$2:$C$4029),Todos!$C599)</f>
        <v>F</v>
      </c>
    </row>
    <row r="600" spans="1:24" x14ac:dyDescent="0.35">
      <c r="A600" s="6">
        <v>166475</v>
      </c>
      <c r="B600" s="7" t="s">
        <v>62</v>
      </c>
      <c r="C600" s="7" t="s">
        <v>31</v>
      </c>
      <c r="D600" s="7">
        <v>949</v>
      </c>
      <c r="E600" s="7">
        <v>264</v>
      </c>
      <c r="F600" s="7">
        <v>411</v>
      </c>
      <c r="G600" s="7">
        <v>1</v>
      </c>
      <c r="H600" s="7">
        <v>12784</v>
      </c>
      <c r="I600" s="7">
        <v>10</v>
      </c>
      <c r="J600" s="7">
        <v>52</v>
      </c>
      <c r="K600" s="7">
        <v>371</v>
      </c>
      <c r="L600" s="7">
        <v>321</v>
      </c>
      <c r="M600" s="7">
        <v>12.5</v>
      </c>
      <c r="N600" s="7">
        <f>VLOOKUP(Todos!$A600,vlookup_table[#All],2,FALSE)</f>
        <v>0</v>
      </c>
      <c r="O600" s="7" t="str">
        <f>VLOOKUP(Todos!$A600,vlookup_table[#All],3,FALSE)</f>
        <v>CA</v>
      </c>
      <c r="P600" s="7">
        <f>VLOOKUP(Todos!$A600,vlookup_table[#All],4,FALSE)</f>
        <v>4201</v>
      </c>
      <c r="Q600" s="9" t="str">
        <f>VLOOKUP(Todos!$A600,vlookup_table[#All],5,FALSE)</f>
        <v>C1</v>
      </c>
      <c r="R600" s="9" t="str">
        <f>VLOOKUP(Todos!$A600,vlookup_table[#All],6,FALSE)</f>
        <v>U</v>
      </c>
      <c r="S600" s="9">
        <f>VLOOKUP(Todos!$A600,vlookup_table[#All],7,FALSE)</f>
        <v>10</v>
      </c>
      <c r="T600" s="9">
        <f>ROUND((9706-Todos!$P600)/100, 0)</f>
        <v>55</v>
      </c>
      <c r="U600" s="9" t="str" cm="1">
        <f t="array" ref="U600">_xlfn.IFS(
    ISNUMBER(SEARCH("C", Q600)), "Ciudad",
    ISNUMBER(SEARCH("T", Q600)), "Pueblo",
    ISNUMBER(SEARCH("R", Q600)), "Rural",
    ISNUMBER(SEARCH("S", Q600)), "Suburbano",
    ISNUMBER(SEARCH("U", Q600)), "Urbano"
)</f>
        <v>Ciudad</v>
      </c>
      <c r="V600" s="24" t="str" cm="1">
        <f t="array" ref="V600">_xlfn.LET(
    _xlpm.txt, _xlfn.TEXTJOIN("", TRUE, IF(ISNUMBER(--MID(Todos!$H600, _xlfn.SEQUENCE(LEN(Todos!$H600)), 1)), MID(Todos!$H600, _xlfn.SEQUENCE(LEN(Todos!$H600)), 1), "")),
    IF(ISNUMBER(--RIGHT(_xlpm.txt,1)), _xlpm.txt, LEFT(_xlpm.txt, LEN(_xlpm.txt)-1))
)</f>
        <v>12784</v>
      </c>
      <c r="W600" s="9" t="str">
        <f>UPPER(LEFT(Todos!$B600,2))</f>
        <v>CA</v>
      </c>
      <c r="X600" s="10" t="str" cm="1">
        <f t="array" ref="X600">+IF(Todos!$C600 = "",MODE.MATCH(Todos!$C$2:$C$4029),Todos!$C600)</f>
        <v>U</v>
      </c>
    </row>
    <row r="601" spans="1:24" x14ac:dyDescent="0.35">
      <c r="A601" s="11">
        <v>83042</v>
      </c>
      <c r="B601" s="12" t="s">
        <v>57</v>
      </c>
      <c r="C601" s="12" t="s">
        <v>14</v>
      </c>
      <c r="D601" s="12">
        <v>849</v>
      </c>
      <c r="E601" s="12">
        <v>344</v>
      </c>
      <c r="F601" s="12">
        <v>428</v>
      </c>
      <c r="G601" s="12">
        <v>0</v>
      </c>
      <c r="H601" s="12">
        <v>12940</v>
      </c>
      <c r="I601" s="12">
        <v>1</v>
      </c>
      <c r="J601" s="12">
        <v>77</v>
      </c>
      <c r="K601" s="12">
        <v>368</v>
      </c>
      <c r="L601" s="12">
        <v>398</v>
      </c>
      <c r="M601" s="12">
        <v>17.85714286</v>
      </c>
      <c r="N601" s="12">
        <f>VLOOKUP(Todos!$A601,vlookup_table[#All],2,FALSE)</f>
        <v>1</v>
      </c>
      <c r="O601" s="12" t="str">
        <f>VLOOKUP(Todos!$A601,vlookup_table[#All],3,FALSE)</f>
        <v>MN</v>
      </c>
      <c r="P601" s="12">
        <f>VLOOKUP(Todos!$A601,vlookup_table[#All],4,FALSE)</f>
        <v>4005</v>
      </c>
      <c r="Q601" s="14" t="str">
        <f>VLOOKUP(Todos!$A601,vlookup_table[#All],5,FALSE)</f>
        <v>T2</v>
      </c>
      <c r="R601" s="14" t="str">
        <f>VLOOKUP(Todos!$A601,vlookup_table[#All],6,FALSE)</f>
        <v>M</v>
      </c>
      <c r="S601" s="14">
        <f>VLOOKUP(Todos!$A601,vlookup_table[#All],7,FALSE)</f>
        <v>10</v>
      </c>
      <c r="T601" s="14">
        <f>ROUND((9706-Todos!$P601)/100, 0)</f>
        <v>57</v>
      </c>
      <c r="U601" s="14" t="str" cm="1">
        <f t="array" ref="U601">_xlfn.IFS(
    ISNUMBER(SEARCH("C", Q601)), "Ciudad",
    ISNUMBER(SEARCH("T", Q601)), "Pueblo",
    ISNUMBER(SEARCH("R", Q601)), "Rural",
    ISNUMBER(SEARCH("S", Q601)), "Suburbano",
    ISNUMBER(SEARCH("U", Q601)), "Urbano"
)</f>
        <v>Pueblo</v>
      </c>
      <c r="V601" s="25" t="str" cm="1">
        <f t="array" ref="V601">_xlfn.LET(
    _xlpm.txt, _xlfn.TEXTJOIN("", TRUE, IF(ISNUMBER(--MID(Todos!$H601, _xlfn.SEQUENCE(LEN(Todos!$H601)), 1)), MID(Todos!$H601, _xlfn.SEQUENCE(LEN(Todos!$H601)), 1), "")),
    IF(ISNUMBER(--RIGHT(_xlpm.txt,1)), _xlpm.txt, LEFT(_xlpm.txt, LEN(_xlpm.txt)-1))
)</f>
        <v>12940</v>
      </c>
      <c r="W601" s="14" t="str">
        <f>UPPER(LEFT(Todos!$B601,2))</f>
        <v>MN</v>
      </c>
      <c r="X601" s="15" t="str" cm="1">
        <f t="array" ref="X601">+IF(Todos!$C601 = "",MODE.MATCH(Todos!$C$2:$C$4029),Todos!$C601)</f>
        <v>M</v>
      </c>
    </row>
    <row r="602" spans="1:24" x14ac:dyDescent="0.35">
      <c r="A602" s="6">
        <v>149970</v>
      </c>
      <c r="B602" s="7" t="s">
        <v>62</v>
      </c>
      <c r="C602" s="7" t="s">
        <v>17</v>
      </c>
      <c r="D602" s="7">
        <v>1372</v>
      </c>
      <c r="E602" s="7">
        <v>385</v>
      </c>
      <c r="F602" s="7">
        <v>449</v>
      </c>
      <c r="G602" s="7">
        <v>8</v>
      </c>
      <c r="H602" s="7">
        <v>13902</v>
      </c>
      <c r="I602" s="7">
        <v>15</v>
      </c>
      <c r="J602" s="7">
        <v>58</v>
      </c>
      <c r="K602" s="7">
        <v>419</v>
      </c>
      <c r="L602" s="7">
        <v>421</v>
      </c>
      <c r="M602" s="7">
        <v>15</v>
      </c>
      <c r="N602" s="7">
        <f>VLOOKUP(Todos!$A602,vlookup_table[#All],2,FALSE)</f>
        <v>0</v>
      </c>
      <c r="O602" s="7" t="str">
        <f>VLOOKUP(Todos!$A602,vlookup_table[#All],3,FALSE)</f>
        <v>CA</v>
      </c>
      <c r="P602" s="7">
        <f>VLOOKUP(Todos!$A602,vlookup_table[#All],4,FALSE)</f>
        <v>0</v>
      </c>
      <c r="Q602" s="9" t="str">
        <f>VLOOKUP(Todos!$A602,vlookup_table[#All],5,FALSE)</f>
        <v>S2</v>
      </c>
      <c r="R602" s="9" t="str">
        <f>VLOOKUP(Todos!$A602,vlookup_table[#All],6,FALSE)</f>
        <v>F</v>
      </c>
      <c r="S602" s="9">
        <f>VLOOKUP(Todos!$A602,vlookup_table[#All],7,FALSE)</f>
        <v>15</v>
      </c>
      <c r="T602" s="9">
        <f>ROUND((9706-Todos!$P602)/100, 0)</f>
        <v>97</v>
      </c>
      <c r="U602" s="9" t="str" cm="1">
        <f t="array" ref="U602">_xlfn.IFS(
    ISNUMBER(SEARCH("C", Q602)), "Ciudad",
    ISNUMBER(SEARCH("T", Q602)), "Pueblo",
    ISNUMBER(SEARCH("R", Q602)), "Rural",
    ISNUMBER(SEARCH("S", Q602)), "Suburbano",
    ISNUMBER(SEARCH("U", Q602)), "Urbano"
)</f>
        <v>Suburbano</v>
      </c>
      <c r="V602" s="24" t="str" cm="1">
        <f t="array" ref="V602">_xlfn.LET(
    _xlpm.txt, _xlfn.TEXTJOIN("", TRUE, IF(ISNUMBER(--MID(Todos!$H602, _xlfn.SEQUENCE(LEN(Todos!$H602)), 1)), MID(Todos!$H602, _xlfn.SEQUENCE(LEN(Todos!$H602)), 1), "")),
    IF(ISNUMBER(--RIGHT(_xlpm.txt,1)), _xlpm.txt, LEFT(_xlpm.txt, LEN(_xlpm.txt)-1))
)</f>
        <v>13902</v>
      </c>
      <c r="W602" s="9" t="str">
        <f>UPPER(LEFT(Todos!$B602,2))</f>
        <v>CA</v>
      </c>
      <c r="X602" s="10" t="str" cm="1">
        <f t="array" ref="X602">+IF(Todos!$C602 = "",MODE.MATCH(Todos!$C$2:$C$4029),Todos!$C602)</f>
        <v>F</v>
      </c>
    </row>
    <row r="603" spans="1:24" x14ac:dyDescent="0.35">
      <c r="A603" s="11">
        <v>13863</v>
      </c>
      <c r="B603" s="12" t="s">
        <v>21</v>
      </c>
      <c r="C603" s="12" t="s">
        <v>17</v>
      </c>
      <c r="D603" s="12">
        <v>358</v>
      </c>
      <c r="E603" s="12">
        <v>307</v>
      </c>
      <c r="F603" s="12">
        <v>379</v>
      </c>
      <c r="G603" s="12">
        <v>0</v>
      </c>
      <c r="H603" s="12">
        <v>12507</v>
      </c>
      <c r="I603" s="12">
        <v>2</v>
      </c>
      <c r="J603" s="12">
        <v>78</v>
      </c>
      <c r="K603" s="12">
        <v>325</v>
      </c>
      <c r="L603" s="12">
        <v>342</v>
      </c>
      <c r="M603" s="12">
        <v>6.9333333330000002</v>
      </c>
      <c r="N603" s="12">
        <f>VLOOKUP(Todos!$A603,vlookup_table[#All],2,FALSE)</f>
        <v>0</v>
      </c>
      <c r="O603" s="12" t="str">
        <f>VLOOKUP(Todos!$A603,vlookup_table[#All],3,FALSE)</f>
        <v>TX</v>
      </c>
      <c r="P603" s="12">
        <f>VLOOKUP(Todos!$A603,vlookup_table[#All],4,FALSE)</f>
        <v>3001</v>
      </c>
      <c r="Q603" s="14" t="str">
        <f>VLOOKUP(Todos!$A603,vlookup_table[#All],5,FALSE)</f>
        <v>R2</v>
      </c>
      <c r="R603" s="14" t="str">
        <f>VLOOKUP(Todos!$A603,vlookup_table[#All],6,FALSE)</f>
        <v>F</v>
      </c>
      <c r="S603" s="14">
        <f>VLOOKUP(Todos!$A603,vlookup_table[#All],7,FALSE)</f>
        <v>6</v>
      </c>
      <c r="T603" s="14">
        <f>ROUND((9706-Todos!$P603)/100, 0)</f>
        <v>67</v>
      </c>
      <c r="U603" s="14" t="str" cm="1">
        <f t="array" ref="U603">_xlfn.IFS(
    ISNUMBER(SEARCH("C", Q603)), "Ciudad",
    ISNUMBER(SEARCH("T", Q603)), "Pueblo",
    ISNUMBER(SEARCH("R", Q603)), "Rural",
    ISNUMBER(SEARCH("S", Q603)), "Suburbano",
    ISNUMBER(SEARCH("U", Q603)), "Urbano"
)</f>
        <v>Rural</v>
      </c>
      <c r="V603" s="25" t="str" cm="1">
        <f t="array" ref="V603">_xlfn.LET(
    _xlpm.txt, _xlfn.TEXTJOIN("", TRUE, IF(ISNUMBER(--MID(Todos!$H603, _xlfn.SEQUENCE(LEN(Todos!$H603)), 1)), MID(Todos!$H603, _xlfn.SEQUENCE(LEN(Todos!$H603)), 1), "")),
    IF(ISNUMBER(--RIGHT(_xlpm.txt,1)), _xlpm.txt, LEFT(_xlpm.txt, LEN(_xlpm.txt)-1))
)</f>
        <v>12507</v>
      </c>
      <c r="W603" s="14" t="str">
        <f>UPPER(LEFT(Todos!$B603,2))</f>
        <v>TX</v>
      </c>
      <c r="X603" s="15" t="str" cm="1">
        <f t="array" ref="X603">+IF(Todos!$C603 = "",MODE.MATCH(Todos!$C$2:$C$4029),Todos!$C603)</f>
        <v>F</v>
      </c>
    </row>
    <row r="604" spans="1:24" x14ac:dyDescent="0.35">
      <c r="A604" s="6">
        <v>64074</v>
      </c>
      <c r="B604" s="7" t="s">
        <v>34</v>
      </c>
      <c r="C604" s="7" t="s">
        <v>17</v>
      </c>
      <c r="D604" s="7">
        <v>325</v>
      </c>
      <c r="E604" s="7">
        <v>144</v>
      </c>
      <c r="F604" s="7">
        <v>190</v>
      </c>
      <c r="G604" s="7">
        <v>0</v>
      </c>
      <c r="H604" s="7">
        <v>4578</v>
      </c>
      <c r="I604" s="7">
        <v>0</v>
      </c>
      <c r="J604" s="7">
        <v>68</v>
      </c>
      <c r="K604" s="7">
        <v>231</v>
      </c>
      <c r="L604" s="7">
        <v>178</v>
      </c>
      <c r="M604" s="7">
        <v>15</v>
      </c>
      <c r="N604" s="7">
        <f>VLOOKUP(Todos!$A604,vlookup_table[#All],2,FALSE)</f>
        <v>0</v>
      </c>
      <c r="O604" s="7" t="str">
        <f>VLOOKUP(Todos!$A604,vlookup_table[#All],3,FALSE)</f>
        <v>IN</v>
      </c>
      <c r="P604" s="7">
        <f>VLOOKUP(Todos!$A604,vlookup_table[#All],4,FALSE)</f>
        <v>0</v>
      </c>
      <c r="Q604" s="9" t="str">
        <f>VLOOKUP(Todos!$A604,vlookup_table[#All],5,FALSE)</f>
        <v>C3</v>
      </c>
      <c r="R604" s="9" t="str">
        <f>VLOOKUP(Todos!$A604,vlookup_table[#All],6,FALSE)</f>
        <v>F</v>
      </c>
      <c r="S604" s="9">
        <f>VLOOKUP(Todos!$A604,vlookup_table[#All],7,FALSE)</f>
        <v>10</v>
      </c>
      <c r="T604" s="9">
        <f>ROUND((9706-Todos!$P604)/100, 0)</f>
        <v>97</v>
      </c>
      <c r="U604" s="9" t="str" cm="1">
        <f t="array" ref="U604">_xlfn.IFS(
    ISNUMBER(SEARCH("C", Q604)), "Ciudad",
    ISNUMBER(SEARCH("T", Q604)), "Pueblo",
    ISNUMBER(SEARCH("R", Q604)), "Rural",
    ISNUMBER(SEARCH("S", Q604)), "Suburbano",
    ISNUMBER(SEARCH("U", Q604)), "Urbano"
)</f>
        <v>Ciudad</v>
      </c>
      <c r="V604" s="24" t="str" cm="1">
        <f t="array" ref="V604">_xlfn.LET(
    _xlpm.txt, _xlfn.TEXTJOIN("", TRUE, IF(ISNUMBER(--MID(Todos!$H604, _xlfn.SEQUENCE(LEN(Todos!$H604)), 1)), MID(Todos!$H604, _xlfn.SEQUENCE(LEN(Todos!$H604)), 1), "")),
    IF(ISNUMBER(--RIGHT(_xlpm.txt,1)), _xlpm.txt, LEFT(_xlpm.txt, LEN(_xlpm.txt)-1))
)</f>
        <v>4578</v>
      </c>
      <c r="W604" s="9" t="str">
        <f>UPPER(LEFT(Todos!$B604,2))</f>
        <v>IN</v>
      </c>
      <c r="X604" s="10" t="str" cm="1">
        <f t="array" ref="X604">+IF(Todos!$C604 = "",MODE.MATCH(Todos!$C$2:$C$4029),Todos!$C604)</f>
        <v>F</v>
      </c>
    </row>
    <row r="605" spans="1:24" x14ac:dyDescent="0.35">
      <c r="A605" s="11">
        <v>42096</v>
      </c>
      <c r="B605" s="12" t="s">
        <v>13</v>
      </c>
      <c r="C605" s="12" t="s">
        <v>17</v>
      </c>
      <c r="D605" s="12">
        <v>355</v>
      </c>
      <c r="E605" s="12">
        <v>208</v>
      </c>
      <c r="F605" s="12">
        <v>244</v>
      </c>
      <c r="G605" s="12">
        <v>0</v>
      </c>
      <c r="H605" s="12">
        <v>9881</v>
      </c>
      <c r="I605" s="12">
        <v>5</v>
      </c>
      <c r="J605" s="12">
        <v>34</v>
      </c>
      <c r="K605" s="12">
        <v>224</v>
      </c>
      <c r="L605" s="12">
        <v>229</v>
      </c>
      <c r="M605" s="12">
        <v>20</v>
      </c>
      <c r="N605" s="12">
        <f>VLOOKUP(Todos!$A605,vlookup_table[#All],2,FALSE)</f>
        <v>0</v>
      </c>
      <c r="O605" s="12" t="str">
        <f>VLOOKUP(Todos!$A605,vlookup_table[#All],3,FALSE)</f>
        <v>FL</v>
      </c>
      <c r="P605" s="12">
        <f>VLOOKUP(Todos!$A605,vlookup_table[#All],4,FALSE)</f>
        <v>0</v>
      </c>
      <c r="Q605" s="14" t="str">
        <f>VLOOKUP(Todos!$A605,vlookup_table[#All],5,FALSE)</f>
        <v>C3</v>
      </c>
      <c r="R605" s="14" t="str">
        <f>VLOOKUP(Todos!$A605,vlookup_table[#All],6,FALSE)</f>
        <v>F</v>
      </c>
      <c r="S605" s="14">
        <f>VLOOKUP(Todos!$A605,vlookup_table[#All],7,FALSE)</f>
        <v>20</v>
      </c>
      <c r="T605" s="14">
        <f>ROUND((9706-Todos!$P605)/100, 0)</f>
        <v>97</v>
      </c>
      <c r="U605" s="14" t="str" cm="1">
        <f t="array" ref="U605">_xlfn.IFS(
    ISNUMBER(SEARCH("C", Q605)), "Ciudad",
    ISNUMBER(SEARCH("T", Q605)), "Pueblo",
    ISNUMBER(SEARCH("R", Q605)), "Rural",
    ISNUMBER(SEARCH("S", Q605)), "Suburbano",
    ISNUMBER(SEARCH("U", Q605)), "Urbano"
)</f>
        <v>Ciudad</v>
      </c>
      <c r="V605" s="25" t="str" cm="1">
        <f t="array" ref="V605">_xlfn.LET(
    _xlpm.txt, _xlfn.TEXTJOIN("", TRUE, IF(ISNUMBER(--MID(Todos!$H605, _xlfn.SEQUENCE(LEN(Todos!$H605)), 1)), MID(Todos!$H605, _xlfn.SEQUENCE(LEN(Todos!$H605)), 1), "")),
    IF(ISNUMBER(--RIGHT(_xlpm.txt,1)), _xlpm.txt, LEFT(_xlpm.txt, LEN(_xlpm.txt)-1))
)</f>
        <v>9881</v>
      </c>
      <c r="W605" s="14" t="str">
        <f>UPPER(LEFT(Todos!$B605,2))</f>
        <v>FL</v>
      </c>
      <c r="X605" s="15" t="str" cm="1">
        <f t="array" ref="X605">+IF(Todos!$C605 = "",MODE.MATCH(Todos!$C$2:$C$4029),Todos!$C605)</f>
        <v>F</v>
      </c>
    </row>
    <row r="606" spans="1:24" x14ac:dyDescent="0.35">
      <c r="A606" s="6">
        <v>169188</v>
      </c>
      <c r="B606" s="7" t="s">
        <v>62</v>
      </c>
      <c r="C606" s="7" t="s">
        <v>17</v>
      </c>
      <c r="D606" s="7">
        <v>713</v>
      </c>
      <c r="E606" s="7">
        <v>176</v>
      </c>
      <c r="F606" s="7">
        <v>321</v>
      </c>
      <c r="G606" s="7">
        <v>3</v>
      </c>
      <c r="H606" s="7">
        <v>11467</v>
      </c>
      <c r="I606" s="7">
        <v>1</v>
      </c>
      <c r="J606" s="7">
        <v>68</v>
      </c>
      <c r="K606" s="7">
        <v>259</v>
      </c>
      <c r="L606" s="7">
        <v>267</v>
      </c>
      <c r="M606" s="7">
        <v>7</v>
      </c>
      <c r="N606" s="7">
        <f>VLOOKUP(Todos!$A606,vlookup_table[#All],2,FALSE)</f>
        <v>2</v>
      </c>
      <c r="O606" s="7" t="str">
        <f>VLOOKUP(Todos!$A606,vlookup_table[#All],3,FALSE)</f>
        <v>CA</v>
      </c>
      <c r="P606" s="7">
        <f>VLOOKUP(Todos!$A606,vlookup_table[#All],4,FALSE)</f>
        <v>0</v>
      </c>
      <c r="Q606" s="9" t="str">
        <f>VLOOKUP(Todos!$A606,vlookup_table[#All],5,FALSE)</f>
        <v>R2</v>
      </c>
      <c r="R606" s="9" t="str">
        <f>VLOOKUP(Todos!$A606,vlookup_table[#All],6,FALSE)</f>
        <v>F</v>
      </c>
      <c r="S606" s="9">
        <f>VLOOKUP(Todos!$A606,vlookup_table[#All],7,FALSE)</f>
        <v>10</v>
      </c>
      <c r="T606" s="9">
        <f>ROUND((9706-Todos!$P606)/100, 0)</f>
        <v>97</v>
      </c>
      <c r="U606" s="9" t="str" cm="1">
        <f t="array" ref="U606">_xlfn.IFS(
    ISNUMBER(SEARCH("C", Q606)), "Ciudad",
    ISNUMBER(SEARCH("T", Q606)), "Pueblo",
    ISNUMBER(SEARCH("R", Q606)), "Rural",
    ISNUMBER(SEARCH("S", Q606)), "Suburbano",
    ISNUMBER(SEARCH("U", Q606)), "Urbano"
)</f>
        <v>Rural</v>
      </c>
      <c r="V606" s="24" t="str" cm="1">
        <f t="array" ref="V606">_xlfn.LET(
    _xlpm.txt, _xlfn.TEXTJOIN("", TRUE, IF(ISNUMBER(--MID(Todos!$H606, _xlfn.SEQUENCE(LEN(Todos!$H606)), 1)), MID(Todos!$H606, _xlfn.SEQUENCE(LEN(Todos!$H606)), 1), "")),
    IF(ISNUMBER(--RIGHT(_xlpm.txt,1)), _xlpm.txt, LEFT(_xlpm.txt, LEN(_xlpm.txt)-1))
)</f>
        <v>11467</v>
      </c>
      <c r="W606" s="9" t="str">
        <f>UPPER(LEFT(Todos!$B606,2))</f>
        <v>CA</v>
      </c>
      <c r="X606" s="10" t="str" cm="1">
        <f t="array" ref="X606">+IF(Todos!$C606 = "",MODE.MATCH(Todos!$C$2:$C$4029),Todos!$C606)</f>
        <v>F</v>
      </c>
    </row>
    <row r="607" spans="1:24" x14ac:dyDescent="0.35">
      <c r="A607" s="11">
        <v>18609</v>
      </c>
      <c r="B607" s="12" t="s">
        <v>18</v>
      </c>
      <c r="C607" s="12" t="s">
        <v>20</v>
      </c>
      <c r="D607" s="12">
        <v>1208</v>
      </c>
      <c r="E607" s="12">
        <v>439</v>
      </c>
      <c r="F607" s="12">
        <v>587</v>
      </c>
      <c r="G607" s="12">
        <v>20</v>
      </c>
      <c r="H607" s="12">
        <v>19955</v>
      </c>
      <c r="I607" s="12">
        <v>2</v>
      </c>
      <c r="J607" s="12">
        <v>60</v>
      </c>
      <c r="K607" s="12">
        <v>494</v>
      </c>
      <c r="L607" s="12">
        <v>516</v>
      </c>
      <c r="M607" s="12">
        <v>14</v>
      </c>
      <c r="N607" s="12">
        <f>VLOOKUP(Todos!$A607,vlookup_table[#All],2,FALSE)</f>
        <v>0</v>
      </c>
      <c r="O607" s="12" t="str">
        <f>VLOOKUP(Todos!$A607,vlookup_table[#All],3,FALSE)</f>
        <v>NC</v>
      </c>
      <c r="P607" s="12">
        <f>VLOOKUP(Todos!$A607,vlookup_table[#All],4,FALSE)</f>
        <v>4901</v>
      </c>
      <c r="Q607" s="14" t="str">
        <f>VLOOKUP(Todos!$A607,vlookup_table[#All],5,FALSE)</f>
        <v>T1</v>
      </c>
      <c r="R607" s="14" t="str">
        <f>VLOOKUP(Todos!$A607,vlookup_table[#All],6,FALSE)</f>
        <v>F</v>
      </c>
      <c r="S607" s="14">
        <f>VLOOKUP(Todos!$A607,vlookup_table[#All],7,FALSE)</f>
        <v>10</v>
      </c>
      <c r="T607" s="14">
        <f>ROUND((9706-Todos!$P607)/100, 0)</f>
        <v>48</v>
      </c>
      <c r="U607" s="14" t="str" cm="1">
        <f t="array" ref="U607">_xlfn.IFS(
    ISNUMBER(SEARCH("C", Q607)), "Ciudad",
    ISNUMBER(SEARCH("T", Q607)), "Pueblo",
    ISNUMBER(SEARCH("R", Q607)), "Rural",
    ISNUMBER(SEARCH("S", Q607)), "Suburbano",
    ISNUMBER(SEARCH("U", Q607)), "Urbano"
)</f>
        <v>Pueblo</v>
      </c>
      <c r="V607" s="25" t="str" cm="1">
        <f t="array" ref="V607">_xlfn.LET(
    _xlpm.txt, _xlfn.TEXTJOIN("", TRUE, IF(ISNUMBER(--MID(Todos!$H607, _xlfn.SEQUENCE(LEN(Todos!$H607)), 1)), MID(Todos!$H607, _xlfn.SEQUENCE(LEN(Todos!$H607)), 1), "")),
    IF(ISNUMBER(--RIGHT(_xlpm.txt,1)), _xlpm.txt, LEFT(_xlpm.txt, LEN(_xlpm.txt)-1))
)</f>
        <v>19955</v>
      </c>
      <c r="W607" s="14" t="str">
        <f>UPPER(LEFT(Todos!$B607,2))</f>
        <v>NC</v>
      </c>
      <c r="X607" s="15" t="str" cm="1">
        <f t="array" ref="X607">+IF(Todos!$C607 = "",MODE.MATCH(Todos!$C$2:$C$4029),Todos!$C607)</f>
        <v>female</v>
      </c>
    </row>
    <row r="608" spans="1:24" x14ac:dyDescent="0.35">
      <c r="A608" s="6">
        <v>109536</v>
      </c>
      <c r="B608" s="7" t="s">
        <v>50</v>
      </c>
      <c r="C608" s="7" t="s">
        <v>14</v>
      </c>
      <c r="D608" s="7">
        <v>550</v>
      </c>
      <c r="E608" s="7">
        <v>294</v>
      </c>
      <c r="F608" s="7">
        <v>319</v>
      </c>
      <c r="G608" s="7">
        <v>1</v>
      </c>
      <c r="H608" s="7">
        <v>9540</v>
      </c>
      <c r="I608" s="7">
        <v>0</v>
      </c>
      <c r="J608" s="7">
        <v>71</v>
      </c>
      <c r="K608" s="7">
        <v>313</v>
      </c>
      <c r="L608" s="7">
        <v>303</v>
      </c>
      <c r="M608" s="7">
        <v>7.2916666670000003</v>
      </c>
      <c r="N608" s="7">
        <f>VLOOKUP(Todos!$A608,vlookup_table[#All],2,FALSE)</f>
        <v>1</v>
      </c>
      <c r="O608" s="7" t="str">
        <f>VLOOKUP(Todos!$A608,vlookup_table[#All],3,FALSE)</f>
        <v>LA</v>
      </c>
      <c r="P608" s="7">
        <f>VLOOKUP(Todos!$A608,vlookup_table[#All],4,FALSE)</f>
        <v>3401</v>
      </c>
      <c r="Q608" s="9" t="str">
        <f>VLOOKUP(Todos!$A608,vlookup_table[#All],5,FALSE)</f>
        <v>T2</v>
      </c>
      <c r="R608" s="9" t="str">
        <f>VLOOKUP(Todos!$A608,vlookup_table[#All],6,FALSE)</f>
        <v>M</v>
      </c>
      <c r="S608" s="9">
        <f>VLOOKUP(Todos!$A608,vlookup_table[#All],7,FALSE)</f>
        <v>7</v>
      </c>
      <c r="T608" s="9">
        <f>ROUND((9706-Todos!$P608)/100, 0)</f>
        <v>63</v>
      </c>
      <c r="U608" s="9" t="str" cm="1">
        <f t="array" ref="U608">_xlfn.IFS(
    ISNUMBER(SEARCH("C", Q608)), "Ciudad",
    ISNUMBER(SEARCH("T", Q608)), "Pueblo",
    ISNUMBER(SEARCH("R", Q608)), "Rural",
    ISNUMBER(SEARCH("S", Q608)), "Suburbano",
    ISNUMBER(SEARCH("U", Q608)), "Urbano"
)</f>
        <v>Pueblo</v>
      </c>
      <c r="V608" s="24" t="str" cm="1">
        <f t="array" ref="V608">_xlfn.LET(
    _xlpm.txt, _xlfn.TEXTJOIN("", TRUE, IF(ISNUMBER(--MID(Todos!$H608, _xlfn.SEQUENCE(LEN(Todos!$H608)), 1)), MID(Todos!$H608, _xlfn.SEQUENCE(LEN(Todos!$H608)), 1), "")),
    IF(ISNUMBER(--RIGHT(_xlpm.txt,1)), _xlpm.txt, LEFT(_xlpm.txt, LEN(_xlpm.txt)-1))
)</f>
        <v>9540</v>
      </c>
      <c r="W608" s="9" t="str">
        <f>UPPER(LEFT(Todos!$B608,2))</f>
        <v>LA</v>
      </c>
      <c r="X608" s="10" t="str" cm="1">
        <f t="array" ref="X608">+IF(Todos!$C608 = "",MODE.MATCH(Todos!$C$2:$C$4029),Todos!$C608)</f>
        <v>M</v>
      </c>
    </row>
    <row r="609" spans="1:24" x14ac:dyDescent="0.35">
      <c r="A609" s="11">
        <v>9348</v>
      </c>
      <c r="B609" s="12" t="s">
        <v>32</v>
      </c>
      <c r="C609" s="12" t="s">
        <v>14</v>
      </c>
      <c r="D609" s="12">
        <v>450</v>
      </c>
      <c r="E609" s="12">
        <v>378</v>
      </c>
      <c r="F609" s="12">
        <v>432</v>
      </c>
      <c r="G609" s="12">
        <v>0</v>
      </c>
      <c r="H609" s="12">
        <v>15711</v>
      </c>
      <c r="I609" s="12">
        <v>0</v>
      </c>
      <c r="J609" s="12">
        <v>57</v>
      </c>
      <c r="K609" s="12">
        <v>391</v>
      </c>
      <c r="L609" s="12">
        <v>391</v>
      </c>
      <c r="M609" s="12">
        <v>11.68181818</v>
      </c>
      <c r="N609" s="12">
        <f>VLOOKUP(Todos!$A609,vlookup_table[#All],2,FALSE)</f>
        <v>0</v>
      </c>
      <c r="O609" s="12" t="str">
        <f>VLOOKUP(Todos!$A609,vlookup_table[#All],3,FALSE)</f>
        <v>OK</v>
      </c>
      <c r="P609" s="12">
        <f>VLOOKUP(Todos!$A609,vlookup_table[#All],4,FALSE)</f>
        <v>1401</v>
      </c>
      <c r="Q609" s="14" t="str">
        <f>VLOOKUP(Todos!$A609,vlookup_table[#All],5,FALSE)</f>
        <v>T1</v>
      </c>
      <c r="R609" s="14" t="str">
        <f>VLOOKUP(Todos!$A609,vlookup_table[#All],6,FALSE)</f>
        <v>M</v>
      </c>
      <c r="S609" s="14">
        <f>VLOOKUP(Todos!$A609,vlookup_table[#All],7,FALSE)</f>
        <v>10</v>
      </c>
      <c r="T609" s="14">
        <f>ROUND((9706-Todos!$P609)/100, 0)</f>
        <v>83</v>
      </c>
      <c r="U609" s="14" t="str" cm="1">
        <f t="array" ref="U609">_xlfn.IFS(
    ISNUMBER(SEARCH("C", Q609)), "Ciudad",
    ISNUMBER(SEARCH("T", Q609)), "Pueblo",
    ISNUMBER(SEARCH("R", Q609)), "Rural",
    ISNUMBER(SEARCH("S", Q609)), "Suburbano",
    ISNUMBER(SEARCH("U", Q609)), "Urbano"
)</f>
        <v>Pueblo</v>
      </c>
      <c r="V609" s="25" t="str" cm="1">
        <f t="array" ref="V609">_xlfn.LET(
    _xlpm.txt, _xlfn.TEXTJOIN("", TRUE, IF(ISNUMBER(--MID(Todos!$H609, _xlfn.SEQUENCE(LEN(Todos!$H609)), 1)), MID(Todos!$H609, _xlfn.SEQUENCE(LEN(Todos!$H609)), 1), "")),
    IF(ISNUMBER(--RIGHT(_xlpm.txt,1)), _xlpm.txt, LEFT(_xlpm.txt, LEN(_xlpm.txt)-1))
)</f>
        <v>15711</v>
      </c>
      <c r="W609" s="14" t="str">
        <f>UPPER(LEFT(Todos!$B609,2))</f>
        <v>OK</v>
      </c>
      <c r="X609" s="15" t="str" cm="1">
        <f t="array" ref="X609">+IF(Todos!$C609 = "",MODE.MATCH(Todos!$C$2:$C$4029),Todos!$C609)</f>
        <v>M</v>
      </c>
    </row>
    <row r="610" spans="1:24" x14ac:dyDescent="0.35">
      <c r="A610" s="6">
        <v>136790</v>
      </c>
      <c r="B610" s="7" t="s">
        <v>56</v>
      </c>
      <c r="C610" s="7" t="s">
        <v>14</v>
      </c>
      <c r="D610" s="7">
        <v>1460</v>
      </c>
      <c r="E610" s="7">
        <v>629</v>
      </c>
      <c r="F610" s="7">
        <v>663</v>
      </c>
      <c r="G610" s="7">
        <v>10</v>
      </c>
      <c r="H610" s="7">
        <v>21821</v>
      </c>
      <c r="I610" s="7">
        <v>6</v>
      </c>
      <c r="J610" s="7">
        <v>29</v>
      </c>
      <c r="K610" s="7">
        <v>633</v>
      </c>
      <c r="L610" s="7">
        <v>659</v>
      </c>
      <c r="M610" s="7">
        <v>4</v>
      </c>
      <c r="N610" s="7">
        <f>VLOOKUP(Todos!$A610,vlookup_table[#All],2,FALSE)</f>
        <v>0</v>
      </c>
      <c r="O610" s="7" t="str">
        <f>VLOOKUP(Todos!$A610,vlookup_table[#All],3,FALSE)</f>
        <v>AZ</v>
      </c>
      <c r="P610" s="7">
        <f>VLOOKUP(Todos!$A610,vlookup_table[#All],4,FALSE)</f>
        <v>2001</v>
      </c>
      <c r="Q610" s="9" t="str">
        <f>VLOOKUP(Todos!$A610,vlookup_table[#All],5,FALSE)</f>
        <v>S1</v>
      </c>
      <c r="R610" s="9" t="str">
        <f>VLOOKUP(Todos!$A610,vlookup_table[#All],6,FALSE)</f>
        <v>M</v>
      </c>
      <c r="S610" s="9">
        <f>VLOOKUP(Todos!$A610,vlookup_table[#All],7,FALSE)</f>
        <v>5</v>
      </c>
      <c r="T610" s="9">
        <f>ROUND((9706-Todos!$P610)/100, 0)</f>
        <v>77</v>
      </c>
      <c r="U610" s="9" t="str" cm="1">
        <f t="array" ref="U610">_xlfn.IFS(
    ISNUMBER(SEARCH("C", Q610)), "Ciudad",
    ISNUMBER(SEARCH("T", Q610)), "Pueblo",
    ISNUMBER(SEARCH("R", Q610)), "Rural",
    ISNUMBER(SEARCH("S", Q610)), "Suburbano",
    ISNUMBER(SEARCH("U", Q610)), "Urbano"
)</f>
        <v>Suburbano</v>
      </c>
      <c r="V610" s="24" t="str" cm="1">
        <f t="array" ref="V610">_xlfn.LET(
    _xlpm.txt, _xlfn.TEXTJOIN("", TRUE, IF(ISNUMBER(--MID(Todos!$H610, _xlfn.SEQUENCE(LEN(Todos!$H610)), 1)), MID(Todos!$H610, _xlfn.SEQUENCE(LEN(Todos!$H610)), 1), "")),
    IF(ISNUMBER(--RIGHT(_xlpm.txt,1)), _xlpm.txt, LEFT(_xlpm.txt, LEN(_xlpm.txt)-1))
)</f>
        <v>21821</v>
      </c>
      <c r="W610" s="9" t="str">
        <f>UPPER(LEFT(Todos!$B610,2))</f>
        <v>AZ</v>
      </c>
      <c r="X610" s="10" t="str" cm="1">
        <f t="array" ref="X610">+IF(Todos!$C610 = "",MODE.MATCH(Todos!$C$2:$C$4029),Todos!$C610)</f>
        <v>M</v>
      </c>
    </row>
    <row r="611" spans="1:24" x14ac:dyDescent="0.35">
      <c r="A611" s="11">
        <v>71332</v>
      </c>
      <c r="B611" s="12" t="s">
        <v>30</v>
      </c>
      <c r="C611" s="12" t="s">
        <v>14</v>
      </c>
      <c r="D611" s="12">
        <v>478</v>
      </c>
      <c r="E611" s="12">
        <v>316</v>
      </c>
      <c r="F611" s="12">
        <v>374</v>
      </c>
      <c r="G611" s="12">
        <v>0</v>
      </c>
      <c r="H611" s="12">
        <v>11298</v>
      </c>
      <c r="I611" s="12">
        <v>0</v>
      </c>
      <c r="J611" s="12">
        <v>92</v>
      </c>
      <c r="K611" s="12">
        <v>337</v>
      </c>
      <c r="L611" s="12">
        <v>352</v>
      </c>
      <c r="M611" s="12">
        <v>7.3125</v>
      </c>
      <c r="N611" s="12">
        <f>VLOOKUP(Todos!$A611,vlookup_table[#All],2,FALSE)</f>
        <v>2</v>
      </c>
      <c r="O611" s="12" t="str">
        <f>VLOOKUP(Todos!$A611,vlookup_table[#All],3,FALSE)</f>
        <v>MI</v>
      </c>
      <c r="P611" s="12">
        <f>VLOOKUP(Todos!$A611,vlookup_table[#All],4,FALSE)</f>
        <v>3601</v>
      </c>
      <c r="Q611" s="14" t="str">
        <f>VLOOKUP(Todos!$A611,vlookup_table[#All],5,FALSE)</f>
        <v>R2</v>
      </c>
      <c r="R611" s="14" t="str">
        <f>VLOOKUP(Todos!$A611,vlookup_table[#All],6,FALSE)</f>
        <v>M</v>
      </c>
      <c r="S611" s="14">
        <f>VLOOKUP(Todos!$A611,vlookup_table[#All],7,FALSE)</f>
        <v>7</v>
      </c>
      <c r="T611" s="14">
        <f>ROUND((9706-Todos!$P611)/100, 0)</f>
        <v>61</v>
      </c>
      <c r="U611" s="14" t="str" cm="1">
        <f t="array" ref="U611">_xlfn.IFS(
    ISNUMBER(SEARCH("C", Q611)), "Ciudad",
    ISNUMBER(SEARCH("T", Q611)), "Pueblo",
    ISNUMBER(SEARCH("R", Q611)), "Rural",
    ISNUMBER(SEARCH("S", Q611)), "Suburbano",
    ISNUMBER(SEARCH("U", Q611)), "Urbano"
)</f>
        <v>Rural</v>
      </c>
      <c r="V611" s="25" t="str" cm="1">
        <f t="array" ref="V611">_xlfn.LET(
    _xlpm.txt, _xlfn.TEXTJOIN("", TRUE, IF(ISNUMBER(--MID(Todos!$H611, _xlfn.SEQUENCE(LEN(Todos!$H611)), 1)), MID(Todos!$H611, _xlfn.SEQUENCE(LEN(Todos!$H611)), 1), "")),
    IF(ISNUMBER(--RIGHT(_xlpm.txt,1)), _xlpm.txt, LEFT(_xlpm.txt, LEN(_xlpm.txt)-1))
)</f>
        <v>11298</v>
      </c>
      <c r="W611" s="14" t="str">
        <f>UPPER(LEFT(Todos!$B611,2))</f>
        <v>MI</v>
      </c>
      <c r="X611" s="15" t="str" cm="1">
        <f t="array" ref="X611">+IF(Todos!$C611 = "",MODE.MATCH(Todos!$C$2:$C$4029),Todos!$C611)</f>
        <v>M</v>
      </c>
    </row>
    <row r="612" spans="1:24" x14ac:dyDescent="0.35">
      <c r="A612" s="6">
        <v>135430</v>
      </c>
      <c r="B612" s="7" t="s">
        <v>56</v>
      </c>
      <c r="C612" s="7" t="s">
        <v>61</v>
      </c>
      <c r="D612" s="7">
        <v>1165</v>
      </c>
      <c r="E612" s="7">
        <v>489</v>
      </c>
      <c r="F612" s="7">
        <v>539</v>
      </c>
      <c r="G612" s="7">
        <v>9</v>
      </c>
      <c r="H612" s="7">
        <v>19234</v>
      </c>
      <c r="I612" s="7">
        <v>6</v>
      </c>
      <c r="J612" s="7">
        <v>18</v>
      </c>
      <c r="K612" s="7">
        <v>514</v>
      </c>
      <c r="L612" s="7">
        <v>519</v>
      </c>
      <c r="M612" s="7">
        <v>12.14285714</v>
      </c>
      <c r="N612" s="7">
        <f>VLOOKUP(Todos!$A612,vlookup_table[#All],2,FALSE)</f>
        <v>2</v>
      </c>
      <c r="O612" s="7" t="str">
        <f>VLOOKUP(Todos!$A612,vlookup_table[#All],3,FALSE)</f>
        <v>AZ</v>
      </c>
      <c r="P612" s="7">
        <f>VLOOKUP(Todos!$A612,vlookup_table[#All],4,FALSE)</f>
        <v>3408</v>
      </c>
      <c r="Q612" s="9" t="str">
        <f>VLOOKUP(Todos!$A612,vlookup_table[#All],5,FALSE)</f>
        <v>S1</v>
      </c>
      <c r="R612" s="9" t="str">
        <f>VLOOKUP(Todos!$A612,vlookup_table[#All],6,FALSE)</f>
        <v>F</v>
      </c>
      <c r="S612" s="9">
        <f>VLOOKUP(Todos!$A612,vlookup_table[#All],7,FALSE)</f>
        <v>25</v>
      </c>
      <c r="T612" s="9">
        <f>ROUND((9706-Todos!$P612)/100, 0)</f>
        <v>63</v>
      </c>
      <c r="U612" s="9" t="str" cm="1">
        <f t="array" ref="U612">_xlfn.IFS(
    ISNUMBER(SEARCH("C", Q612)), "Ciudad",
    ISNUMBER(SEARCH("T", Q612)), "Pueblo",
    ISNUMBER(SEARCH("R", Q612)), "Rural",
    ISNUMBER(SEARCH("S", Q612)), "Suburbano",
    ISNUMBER(SEARCH("U", Q612)), "Urbano"
)</f>
        <v>Suburbano</v>
      </c>
      <c r="V612" s="24" t="str" cm="1">
        <f t="array" ref="V612">_xlfn.LET(
    _xlpm.txt, _xlfn.TEXTJOIN("", TRUE, IF(ISNUMBER(--MID(Todos!$H612, _xlfn.SEQUENCE(LEN(Todos!$H612)), 1)), MID(Todos!$H612, _xlfn.SEQUENCE(LEN(Todos!$H612)), 1), "")),
    IF(ISNUMBER(--RIGHT(_xlpm.txt,1)), _xlpm.txt, LEFT(_xlpm.txt, LEN(_xlpm.txt)-1))
)</f>
        <v>19234</v>
      </c>
      <c r="W612" s="9" t="str">
        <f>UPPER(LEFT(Todos!$B612,2))</f>
        <v>AZ</v>
      </c>
      <c r="X612" s="10" t="str" cm="1">
        <f t="array" ref="X612">+IF(Todos!$C612 = "",MODE.MATCH(Todos!$C$2:$C$4029),Todos!$C612)</f>
        <v>Female</v>
      </c>
    </row>
    <row r="613" spans="1:24" x14ac:dyDescent="0.35">
      <c r="A613" s="11">
        <v>124484</v>
      </c>
      <c r="B613" s="12" t="s">
        <v>21</v>
      </c>
      <c r="C613" s="12" t="s">
        <v>17</v>
      </c>
      <c r="D613" s="12">
        <v>846</v>
      </c>
      <c r="E613" s="12">
        <v>330</v>
      </c>
      <c r="F613" s="12">
        <v>513</v>
      </c>
      <c r="G613" s="12">
        <v>5</v>
      </c>
      <c r="H613" s="12">
        <v>16752</v>
      </c>
      <c r="I613" s="12">
        <v>5</v>
      </c>
      <c r="J613" s="12">
        <v>64</v>
      </c>
      <c r="K613" s="12">
        <v>459</v>
      </c>
      <c r="L613" s="12">
        <v>399</v>
      </c>
      <c r="M613" s="12">
        <v>8.25</v>
      </c>
      <c r="N613" s="12">
        <f>VLOOKUP(Todos!$A613,vlookup_table[#All],2,FALSE)</f>
        <v>0</v>
      </c>
      <c r="O613" s="12" t="str">
        <f>VLOOKUP(Todos!$A613,vlookup_table[#All],3,FALSE)</f>
        <v>TX</v>
      </c>
      <c r="P613" s="12">
        <f>VLOOKUP(Todos!$A613,vlookup_table[#All],4,FALSE)</f>
        <v>0</v>
      </c>
      <c r="Q613" s="14" t="str">
        <f>VLOOKUP(Todos!$A613,vlookup_table[#All],5,FALSE)</f>
        <v>T1</v>
      </c>
      <c r="R613" s="14" t="str">
        <f>VLOOKUP(Todos!$A613,vlookup_table[#All],6,FALSE)</f>
        <v>F</v>
      </c>
      <c r="S613" s="14">
        <f>VLOOKUP(Todos!$A613,vlookup_table[#All],7,FALSE)</f>
        <v>8</v>
      </c>
      <c r="T613" s="14">
        <f>ROUND((9706-Todos!$P613)/100, 0)</f>
        <v>97</v>
      </c>
      <c r="U613" s="14" t="str" cm="1">
        <f t="array" ref="U613">_xlfn.IFS(
    ISNUMBER(SEARCH("C", Q613)), "Ciudad",
    ISNUMBER(SEARCH("T", Q613)), "Pueblo",
    ISNUMBER(SEARCH("R", Q613)), "Rural",
    ISNUMBER(SEARCH("S", Q613)), "Suburbano",
    ISNUMBER(SEARCH("U", Q613)), "Urbano"
)</f>
        <v>Pueblo</v>
      </c>
      <c r="V613" s="25" t="str" cm="1">
        <f t="array" ref="V613">_xlfn.LET(
    _xlpm.txt, _xlfn.TEXTJOIN("", TRUE, IF(ISNUMBER(--MID(Todos!$H613, _xlfn.SEQUENCE(LEN(Todos!$H613)), 1)), MID(Todos!$H613, _xlfn.SEQUENCE(LEN(Todos!$H613)), 1), "")),
    IF(ISNUMBER(--RIGHT(_xlpm.txt,1)), _xlpm.txt, LEFT(_xlpm.txt, LEN(_xlpm.txt)-1))
)</f>
        <v>16752</v>
      </c>
      <c r="W613" s="14" t="str">
        <f>UPPER(LEFT(Todos!$B613,2))</f>
        <v>TX</v>
      </c>
      <c r="X613" s="15" t="str" cm="1">
        <f t="array" ref="X613">+IF(Todos!$C613 = "",MODE.MATCH(Todos!$C$2:$C$4029),Todos!$C613)</f>
        <v>F</v>
      </c>
    </row>
    <row r="614" spans="1:24" x14ac:dyDescent="0.35">
      <c r="A614" s="6">
        <v>184098</v>
      </c>
      <c r="B614" s="7" t="s">
        <v>41</v>
      </c>
      <c r="C614" s="7" t="s">
        <v>17</v>
      </c>
      <c r="D614" s="7">
        <v>694</v>
      </c>
      <c r="E614" s="7">
        <v>319</v>
      </c>
      <c r="F614" s="7">
        <v>362</v>
      </c>
      <c r="G614" s="7">
        <v>0</v>
      </c>
      <c r="H614" s="7">
        <v>11517</v>
      </c>
      <c r="I614" s="7">
        <v>9</v>
      </c>
      <c r="J614" s="7">
        <v>54</v>
      </c>
      <c r="K614" s="7">
        <v>321</v>
      </c>
      <c r="L614" s="7">
        <v>342</v>
      </c>
      <c r="M614" s="7">
        <v>7.6666666670000003</v>
      </c>
      <c r="N614" s="7">
        <f>VLOOKUP(Todos!$A614,vlookup_table[#All],2,FALSE)</f>
        <v>0</v>
      </c>
      <c r="O614" s="7" t="str">
        <f>VLOOKUP(Todos!$A614,vlookup_table[#All],3,FALSE)</f>
        <v>WA</v>
      </c>
      <c r="P614" s="7">
        <f>VLOOKUP(Todos!$A614,vlookup_table[#All],4,FALSE)</f>
        <v>0</v>
      </c>
      <c r="Q614" s="9" t="str">
        <f>VLOOKUP(Todos!$A614,vlookup_table[#All],5,FALSE)</f>
        <v>C3</v>
      </c>
      <c r="R614" s="9" t="str">
        <f>VLOOKUP(Todos!$A614,vlookup_table[#All],6,FALSE)</f>
        <v>F</v>
      </c>
      <c r="S614" s="9">
        <f>VLOOKUP(Todos!$A614,vlookup_table[#All],7,FALSE)</f>
        <v>9</v>
      </c>
      <c r="T614" s="9">
        <f>ROUND((9706-Todos!$P614)/100, 0)</f>
        <v>97</v>
      </c>
      <c r="U614" s="9" t="str" cm="1">
        <f t="array" ref="U614">_xlfn.IFS(
    ISNUMBER(SEARCH("C", Q614)), "Ciudad",
    ISNUMBER(SEARCH("T", Q614)), "Pueblo",
    ISNUMBER(SEARCH("R", Q614)), "Rural",
    ISNUMBER(SEARCH("S", Q614)), "Suburbano",
    ISNUMBER(SEARCH("U", Q614)), "Urbano"
)</f>
        <v>Ciudad</v>
      </c>
      <c r="V614" s="24" t="str" cm="1">
        <f t="array" ref="V614">_xlfn.LET(
    _xlpm.txt, _xlfn.TEXTJOIN("", TRUE, IF(ISNUMBER(--MID(Todos!$H614, _xlfn.SEQUENCE(LEN(Todos!$H614)), 1)), MID(Todos!$H614, _xlfn.SEQUENCE(LEN(Todos!$H614)), 1), "")),
    IF(ISNUMBER(--RIGHT(_xlpm.txt,1)), _xlpm.txt, LEFT(_xlpm.txt, LEN(_xlpm.txt)-1))
)</f>
        <v>11517</v>
      </c>
      <c r="W614" s="9" t="str">
        <f>UPPER(LEFT(Todos!$B614,2))</f>
        <v>WA</v>
      </c>
      <c r="X614" s="10" t="str" cm="1">
        <f t="array" ref="X614">+IF(Todos!$C614 = "",MODE.MATCH(Todos!$C$2:$C$4029),Todos!$C614)</f>
        <v>F</v>
      </c>
    </row>
    <row r="615" spans="1:24" x14ac:dyDescent="0.35">
      <c r="A615" s="11">
        <v>144850</v>
      </c>
      <c r="B615" s="12" t="s">
        <v>62</v>
      </c>
      <c r="C615" s="12" t="s">
        <v>17</v>
      </c>
      <c r="D615" s="12">
        <v>4183</v>
      </c>
      <c r="E615" s="12">
        <v>631</v>
      </c>
      <c r="F615" s="12">
        <v>738</v>
      </c>
      <c r="G615" s="12">
        <v>97</v>
      </c>
      <c r="H615" s="12">
        <v>29875</v>
      </c>
      <c r="I615" s="12">
        <v>39</v>
      </c>
      <c r="J615" s="12">
        <v>21</v>
      </c>
      <c r="K615" s="12">
        <v>704</v>
      </c>
      <c r="L615" s="12">
        <v>671</v>
      </c>
      <c r="M615" s="12">
        <v>5.4285714289999998</v>
      </c>
      <c r="N615" s="12">
        <f>VLOOKUP(Todos!$A615,vlookup_table[#All],2,FALSE)</f>
        <v>0</v>
      </c>
      <c r="O615" s="12" t="str">
        <f>VLOOKUP(Todos!$A615,vlookup_table[#All],3,FALSE)</f>
        <v>CA</v>
      </c>
      <c r="P615" s="12">
        <f>VLOOKUP(Todos!$A615,vlookup_table[#All],4,FALSE)</f>
        <v>4301</v>
      </c>
      <c r="Q615" s="14" t="str">
        <f>VLOOKUP(Todos!$A615,vlookup_table[#All],5,FALSE)</f>
        <v/>
      </c>
      <c r="R615" s="14" t="str">
        <f>VLOOKUP(Todos!$A615,vlookup_table[#All],6,FALSE)</f>
        <v>F</v>
      </c>
      <c r="S615" s="14">
        <f>VLOOKUP(Todos!$A615,vlookup_table[#All],7,FALSE)</f>
        <v>5</v>
      </c>
      <c r="T615" s="14">
        <f>ROUND((9706-Todos!$P615)/100, 0)</f>
        <v>54</v>
      </c>
      <c r="U615" s="14" t="e" cm="1">
        <f t="array" ref="U615">_xlfn.IFS(
    ISNUMBER(SEARCH("C", Q615)), "Ciudad",
    ISNUMBER(SEARCH("T", Q615)), "Pueblo",
    ISNUMBER(SEARCH("R", Q615)), "Rural",
    ISNUMBER(SEARCH("S", Q615)), "Suburbano",
    ISNUMBER(SEARCH("U", Q615)), "Urbano"
)</f>
        <v>#N/A</v>
      </c>
      <c r="V615" s="25" t="str" cm="1">
        <f t="array" ref="V615">_xlfn.LET(
    _xlpm.txt, _xlfn.TEXTJOIN("", TRUE, IF(ISNUMBER(--MID(Todos!$H615, _xlfn.SEQUENCE(LEN(Todos!$H615)), 1)), MID(Todos!$H615, _xlfn.SEQUENCE(LEN(Todos!$H615)), 1), "")),
    IF(ISNUMBER(--RIGHT(_xlpm.txt,1)), _xlpm.txt, LEFT(_xlpm.txt, LEN(_xlpm.txt)-1))
)</f>
        <v>29875</v>
      </c>
      <c r="W615" s="14" t="str">
        <f>UPPER(LEFT(Todos!$B615,2))</f>
        <v>CA</v>
      </c>
      <c r="X615" s="15" t="str" cm="1">
        <f t="array" ref="X615">+IF(Todos!$C615 = "",MODE.MATCH(Todos!$C$2:$C$4029),Todos!$C615)</f>
        <v>F</v>
      </c>
    </row>
    <row r="616" spans="1:24" x14ac:dyDescent="0.35">
      <c r="A616" s="6">
        <v>188519</v>
      </c>
      <c r="B616" s="7" t="s">
        <v>34</v>
      </c>
      <c r="C616" s="7" t="s">
        <v>17</v>
      </c>
      <c r="D616" s="7">
        <v>744</v>
      </c>
      <c r="E616" s="7">
        <v>396</v>
      </c>
      <c r="F616" s="7">
        <v>492</v>
      </c>
      <c r="G616" s="7">
        <v>0</v>
      </c>
      <c r="H616" s="7">
        <v>15863</v>
      </c>
      <c r="I616" s="7">
        <v>2</v>
      </c>
      <c r="J616" s="7">
        <v>68</v>
      </c>
      <c r="K616" s="7">
        <v>457</v>
      </c>
      <c r="L616" s="7">
        <v>432</v>
      </c>
      <c r="M616" s="7">
        <v>8</v>
      </c>
      <c r="N616" s="7">
        <f>VLOOKUP(Todos!$A616,vlookup_table[#All],2,FALSE)</f>
        <v>28</v>
      </c>
      <c r="O616" s="7" t="str">
        <f>VLOOKUP(Todos!$A616,vlookup_table[#All],3,FALSE)</f>
        <v>IN</v>
      </c>
      <c r="P616" s="7">
        <f>VLOOKUP(Todos!$A616,vlookup_table[#All],4,FALSE)</f>
        <v>2401</v>
      </c>
      <c r="Q616" s="9" t="str">
        <f>VLOOKUP(Todos!$A616,vlookup_table[#All],5,FALSE)</f>
        <v>S1</v>
      </c>
      <c r="R616" s="9" t="str">
        <f>VLOOKUP(Todos!$A616,vlookup_table[#All],6,FALSE)</f>
        <v>F</v>
      </c>
      <c r="S616" s="9">
        <f>VLOOKUP(Todos!$A616,vlookup_table[#All],7,FALSE)</f>
        <v>5</v>
      </c>
      <c r="T616" s="9">
        <f>ROUND((9706-Todos!$P616)/100, 0)</f>
        <v>73</v>
      </c>
      <c r="U616" s="9" t="str" cm="1">
        <f t="array" ref="U616">_xlfn.IFS(
    ISNUMBER(SEARCH("C", Q616)), "Ciudad",
    ISNUMBER(SEARCH("T", Q616)), "Pueblo",
    ISNUMBER(SEARCH("R", Q616)), "Rural",
    ISNUMBER(SEARCH("S", Q616)), "Suburbano",
    ISNUMBER(SEARCH("U", Q616)), "Urbano"
)</f>
        <v>Suburbano</v>
      </c>
      <c r="V616" s="24" t="str" cm="1">
        <f t="array" ref="V616">_xlfn.LET(
    _xlpm.txt, _xlfn.TEXTJOIN("", TRUE, IF(ISNUMBER(--MID(Todos!$H616, _xlfn.SEQUENCE(LEN(Todos!$H616)), 1)), MID(Todos!$H616, _xlfn.SEQUENCE(LEN(Todos!$H616)), 1), "")),
    IF(ISNUMBER(--RIGHT(_xlpm.txt,1)), _xlpm.txt, LEFT(_xlpm.txt, LEN(_xlpm.txt)-1))
)</f>
        <v>15863</v>
      </c>
      <c r="W616" s="9" t="str">
        <f>UPPER(LEFT(Todos!$B616,2))</f>
        <v>IN</v>
      </c>
      <c r="X616" s="10" t="str" cm="1">
        <f t="array" ref="X616">+IF(Todos!$C616 = "",MODE.MATCH(Todos!$C$2:$C$4029),Todos!$C616)</f>
        <v>F</v>
      </c>
    </row>
    <row r="617" spans="1:24" x14ac:dyDescent="0.35">
      <c r="A617" s="11">
        <v>164367</v>
      </c>
      <c r="B617" s="12" t="s">
        <v>62</v>
      </c>
      <c r="C617" s="12" t="s">
        <v>17</v>
      </c>
      <c r="D617" s="12">
        <v>875</v>
      </c>
      <c r="E617" s="12">
        <v>280</v>
      </c>
      <c r="F617" s="12">
        <v>398</v>
      </c>
      <c r="G617" s="12">
        <v>0</v>
      </c>
      <c r="H617" s="12">
        <v>18252</v>
      </c>
      <c r="I617" s="12">
        <v>4</v>
      </c>
      <c r="J617" s="12">
        <v>38</v>
      </c>
      <c r="K617" s="12">
        <v>330</v>
      </c>
      <c r="L617" s="12">
        <v>326</v>
      </c>
      <c r="M617" s="12">
        <v>11.75</v>
      </c>
      <c r="N617" s="12">
        <f>VLOOKUP(Todos!$A617,vlookup_table[#All],2,FALSE)</f>
        <v>28</v>
      </c>
      <c r="O617" s="12" t="str">
        <f>VLOOKUP(Todos!$A617,vlookup_table[#All],3,FALSE)</f>
        <v>CA</v>
      </c>
      <c r="P617" s="12">
        <f>VLOOKUP(Todos!$A617,vlookup_table[#All],4,FALSE)</f>
        <v>0</v>
      </c>
      <c r="Q617" s="14" t="str">
        <f>VLOOKUP(Todos!$A617,vlookup_table[#All],5,FALSE)</f>
        <v>S1</v>
      </c>
      <c r="R617" s="14" t="str">
        <f>VLOOKUP(Todos!$A617,vlookup_table[#All],6,FALSE)</f>
        <v>F</v>
      </c>
      <c r="S617" s="14">
        <f>VLOOKUP(Todos!$A617,vlookup_table[#All],7,FALSE)</f>
        <v>20</v>
      </c>
      <c r="T617" s="14">
        <f>ROUND((9706-Todos!$P617)/100, 0)</f>
        <v>97</v>
      </c>
      <c r="U617" s="14" t="str" cm="1">
        <f t="array" ref="U617">_xlfn.IFS(
    ISNUMBER(SEARCH("C", Q617)), "Ciudad",
    ISNUMBER(SEARCH("T", Q617)), "Pueblo",
    ISNUMBER(SEARCH("R", Q617)), "Rural",
    ISNUMBER(SEARCH("S", Q617)), "Suburbano",
    ISNUMBER(SEARCH("U", Q617)), "Urbano"
)</f>
        <v>Suburbano</v>
      </c>
      <c r="V617" s="25" t="str" cm="1">
        <f t="array" ref="V617">_xlfn.LET(
    _xlpm.txt, _xlfn.TEXTJOIN("", TRUE, IF(ISNUMBER(--MID(Todos!$H617, _xlfn.SEQUENCE(LEN(Todos!$H617)), 1)), MID(Todos!$H617, _xlfn.SEQUENCE(LEN(Todos!$H617)), 1), "")),
    IF(ISNUMBER(--RIGHT(_xlpm.txt,1)), _xlpm.txt, LEFT(_xlpm.txt, LEN(_xlpm.txt)-1))
)</f>
        <v>18252</v>
      </c>
      <c r="W617" s="14" t="str">
        <f>UPPER(LEFT(Todos!$B617,2))</f>
        <v>CA</v>
      </c>
      <c r="X617" s="15" t="str" cm="1">
        <f t="array" ref="X617">+IF(Todos!$C617 = "",MODE.MATCH(Todos!$C$2:$C$4029),Todos!$C617)</f>
        <v>F</v>
      </c>
    </row>
    <row r="618" spans="1:24" x14ac:dyDescent="0.35">
      <c r="A618" s="6">
        <v>75992</v>
      </c>
      <c r="B618" s="7" t="s">
        <v>48</v>
      </c>
      <c r="C618" s="7" t="s">
        <v>17</v>
      </c>
      <c r="D618" s="7">
        <v>354</v>
      </c>
      <c r="E618" s="7">
        <v>222</v>
      </c>
      <c r="F618" s="7">
        <v>269</v>
      </c>
      <c r="G618" s="7">
        <v>0</v>
      </c>
      <c r="H618" s="7">
        <v>9579</v>
      </c>
      <c r="I618" s="7">
        <v>2</v>
      </c>
      <c r="J618" s="7">
        <v>65</v>
      </c>
      <c r="K618" s="7">
        <v>248</v>
      </c>
      <c r="L618" s="7">
        <v>253</v>
      </c>
      <c r="M618" s="7">
        <v>7.8</v>
      </c>
      <c r="N618" s="7">
        <f>VLOOKUP(Todos!$A618,vlookup_table[#All],2,FALSE)</f>
        <v>28</v>
      </c>
      <c r="O618" s="7" t="str">
        <f>VLOOKUP(Todos!$A618,vlookup_table[#All],3,FALSE)</f>
        <v>IA</v>
      </c>
      <c r="P618" s="7">
        <f>VLOOKUP(Todos!$A618,vlookup_table[#All],4,FALSE)</f>
        <v>5601</v>
      </c>
      <c r="Q618" s="9" t="str">
        <f>VLOOKUP(Todos!$A618,vlookup_table[#All],5,FALSE)</f>
        <v>S3</v>
      </c>
      <c r="R618" s="9" t="str">
        <f>VLOOKUP(Todos!$A618,vlookup_table[#All],6,FALSE)</f>
        <v>F</v>
      </c>
      <c r="S618" s="9">
        <f>VLOOKUP(Todos!$A618,vlookup_table[#All],7,FALSE)</f>
        <v>8</v>
      </c>
      <c r="T618" s="9">
        <f>ROUND((9706-Todos!$P618)/100, 0)</f>
        <v>41</v>
      </c>
      <c r="U618" s="9" t="str" cm="1">
        <f t="array" ref="U618">_xlfn.IFS(
    ISNUMBER(SEARCH("C", Q618)), "Ciudad",
    ISNUMBER(SEARCH("T", Q618)), "Pueblo",
    ISNUMBER(SEARCH("R", Q618)), "Rural",
    ISNUMBER(SEARCH("S", Q618)), "Suburbano",
    ISNUMBER(SEARCH("U", Q618)), "Urbano"
)</f>
        <v>Suburbano</v>
      </c>
      <c r="V618" s="24" t="str" cm="1">
        <f t="array" ref="V618">_xlfn.LET(
    _xlpm.txt, _xlfn.TEXTJOIN("", TRUE, IF(ISNUMBER(--MID(Todos!$H618, _xlfn.SEQUENCE(LEN(Todos!$H618)), 1)), MID(Todos!$H618, _xlfn.SEQUENCE(LEN(Todos!$H618)), 1), "")),
    IF(ISNUMBER(--RIGHT(_xlpm.txt,1)), _xlpm.txt, LEFT(_xlpm.txt, LEN(_xlpm.txt)-1))
)</f>
        <v>9579</v>
      </c>
      <c r="W618" s="9" t="str">
        <f>UPPER(LEFT(Todos!$B618,2))</f>
        <v>IA</v>
      </c>
      <c r="X618" s="10" t="str" cm="1">
        <f t="array" ref="X618">+IF(Todos!$C618 = "",MODE.MATCH(Todos!$C$2:$C$4029),Todos!$C618)</f>
        <v>F</v>
      </c>
    </row>
    <row r="619" spans="1:24" x14ac:dyDescent="0.35">
      <c r="A619" s="11">
        <v>34957</v>
      </c>
      <c r="B619" s="12" t="s">
        <v>13</v>
      </c>
      <c r="C619" s="12" t="s">
        <v>17</v>
      </c>
      <c r="D619" s="12">
        <v>1675</v>
      </c>
      <c r="E619" s="12">
        <v>336</v>
      </c>
      <c r="F619" s="12">
        <v>568</v>
      </c>
      <c r="G619" s="12">
        <v>36</v>
      </c>
      <c r="H619" s="12">
        <v>25558</v>
      </c>
      <c r="I619" s="12">
        <v>10</v>
      </c>
      <c r="J619" s="12">
        <v>19</v>
      </c>
      <c r="K619" s="12">
        <v>505</v>
      </c>
      <c r="L619" s="12">
        <v>441</v>
      </c>
      <c r="M619" s="12">
        <v>20</v>
      </c>
      <c r="N619" s="12">
        <f>VLOOKUP(Todos!$A619,vlookup_table[#All],2,FALSE)</f>
        <v>28</v>
      </c>
      <c r="O619" s="12" t="str">
        <f>VLOOKUP(Todos!$A619,vlookup_table[#All],3,FALSE)</f>
        <v>FL</v>
      </c>
      <c r="P619" s="12">
        <f>VLOOKUP(Todos!$A619,vlookup_table[#All],4,FALSE)</f>
        <v>2401</v>
      </c>
      <c r="Q619" s="14" t="str">
        <f>VLOOKUP(Todos!$A619,vlookup_table[#All],5,FALSE)</f>
        <v>C1</v>
      </c>
      <c r="R619" s="14" t="str">
        <f>VLOOKUP(Todos!$A619,vlookup_table[#All],6,FALSE)</f>
        <v>F</v>
      </c>
      <c r="S619" s="14">
        <f>VLOOKUP(Todos!$A619,vlookup_table[#All],7,FALSE)</f>
        <v>10</v>
      </c>
      <c r="T619" s="14">
        <f>ROUND((9706-Todos!$P619)/100, 0)</f>
        <v>73</v>
      </c>
      <c r="U619" s="14" t="str" cm="1">
        <f t="array" ref="U619">_xlfn.IFS(
    ISNUMBER(SEARCH("C", Q619)), "Ciudad",
    ISNUMBER(SEARCH("T", Q619)), "Pueblo",
    ISNUMBER(SEARCH("R", Q619)), "Rural",
    ISNUMBER(SEARCH("S", Q619)), "Suburbano",
    ISNUMBER(SEARCH("U", Q619)), "Urbano"
)</f>
        <v>Ciudad</v>
      </c>
      <c r="V619" s="25" t="str" cm="1">
        <f t="array" ref="V619">_xlfn.LET(
    _xlpm.txt, _xlfn.TEXTJOIN("", TRUE, IF(ISNUMBER(--MID(Todos!$H619, _xlfn.SEQUENCE(LEN(Todos!$H619)), 1)), MID(Todos!$H619, _xlfn.SEQUENCE(LEN(Todos!$H619)), 1), "")),
    IF(ISNUMBER(--RIGHT(_xlpm.txt,1)), _xlpm.txt, LEFT(_xlpm.txt, LEN(_xlpm.txt)-1))
)</f>
        <v>25558</v>
      </c>
      <c r="W619" s="14" t="str">
        <f>UPPER(LEFT(Todos!$B619,2))</f>
        <v>FL</v>
      </c>
      <c r="X619" s="15" t="str" cm="1">
        <f t="array" ref="X619">+IF(Todos!$C619 = "",MODE.MATCH(Todos!$C$2:$C$4029),Todos!$C619)</f>
        <v>F</v>
      </c>
    </row>
    <row r="620" spans="1:24" x14ac:dyDescent="0.35">
      <c r="A620" s="6">
        <v>110094</v>
      </c>
      <c r="B620" s="7" t="s">
        <v>50</v>
      </c>
      <c r="C620" s="7" t="s">
        <v>17</v>
      </c>
      <c r="D620" s="7">
        <v>421</v>
      </c>
      <c r="E620" s="7">
        <v>194</v>
      </c>
      <c r="F620" s="7">
        <v>247</v>
      </c>
      <c r="G620" s="7">
        <v>0</v>
      </c>
      <c r="H620" s="7">
        <v>7421</v>
      </c>
      <c r="I620" s="7">
        <v>0</v>
      </c>
      <c r="J620" s="7">
        <v>85</v>
      </c>
      <c r="K620" s="7">
        <v>233</v>
      </c>
      <c r="L620" s="7">
        <v>202</v>
      </c>
      <c r="M620" s="7">
        <v>10</v>
      </c>
      <c r="N620" s="7">
        <f>VLOOKUP(Todos!$A620,vlookup_table[#All],2,FALSE)</f>
        <v>2</v>
      </c>
      <c r="O620" s="7" t="str">
        <f>VLOOKUP(Todos!$A620,vlookup_table[#All],3,FALSE)</f>
        <v>LA</v>
      </c>
      <c r="P620" s="7">
        <f>VLOOKUP(Todos!$A620,vlookup_table[#All],4,FALSE)</f>
        <v>5305</v>
      </c>
      <c r="Q620" s="9" t="str">
        <f>VLOOKUP(Todos!$A620,vlookup_table[#All],5,FALSE)</f>
        <v>C3</v>
      </c>
      <c r="R620" s="9" t="str">
        <f>VLOOKUP(Todos!$A620,vlookup_table[#All],6,FALSE)</f>
        <v>F</v>
      </c>
      <c r="S620" s="9">
        <f>VLOOKUP(Todos!$A620,vlookup_table[#All],7,FALSE)</f>
        <v>18</v>
      </c>
      <c r="T620" s="9">
        <f>ROUND((9706-Todos!$P620)/100, 0)</f>
        <v>44</v>
      </c>
      <c r="U620" s="9" t="str" cm="1">
        <f t="array" ref="U620">_xlfn.IFS(
    ISNUMBER(SEARCH("C", Q620)), "Ciudad",
    ISNUMBER(SEARCH("T", Q620)), "Pueblo",
    ISNUMBER(SEARCH("R", Q620)), "Rural",
    ISNUMBER(SEARCH("S", Q620)), "Suburbano",
    ISNUMBER(SEARCH("U", Q620)), "Urbano"
)</f>
        <v>Ciudad</v>
      </c>
      <c r="V620" s="24" t="str" cm="1">
        <f t="array" ref="V620">_xlfn.LET(
    _xlpm.txt, _xlfn.TEXTJOIN("", TRUE, IF(ISNUMBER(--MID(Todos!$H620, _xlfn.SEQUENCE(LEN(Todos!$H620)), 1)), MID(Todos!$H620, _xlfn.SEQUENCE(LEN(Todos!$H620)), 1), "")),
    IF(ISNUMBER(--RIGHT(_xlpm.txt,1)), _xlpm.txt, LEFT(_xlpm.txt, LEN(_xlpm.txt)-1))
)</f>
        <v>7421</v>
      </c>
      <c r="W620" s="9" t="str">
        <f>UPPER(LEFT(Todos!$B620,2))</f>
        <v>LA</v>
      </c>
      <c r="X620" s="10" t="str" cm="1">
        <f t="array" ref="X620">+IF(Todos!$C620 = "",MODE.MATCH(Todos!$C$2:$C$4029),Todos!$C620)</f>
        <v>F</v>
      </c>
    </row>
    <row r="621" spans="1:24" x14ac:dyDescent="0.35">
      <c r="A621" s="11">
        <v>121590</v>
      </c>
      <c r="B621" s="12" t="s">
        <v>21</v>
      </c>
      <c r="C621" s="12" t="s">
        <v>17</v>
      </c>
      <c r="D621" s="12">
        <v>782</v>
      </c>
      <c r="E621" s="12">
        <v>524</v>
      </c>
      <c r="F621" s="12">
        <v>545</v>
      </c>
      <c r="G621" s="12">
        <v>0</v>
      </c>
      <c r="H621" s="12">
        <v>14635</v>
      </c>
      <c r="I621" s="12">
        <v>29</v>
      </c>
      <c r="J621" s="12">
        <v>35</v>
      </c>
      <c r="K621" s="12">
        <v>469</v>
      </c>
      <c r="L621" s="12">
        <v>565</v>
      </c>
      <c r="M621" s="12">
        <v>10.73684211</v>
      </c>
      <c r="N621" s="12">
        <f>VLOOKUP(Todos!$A621,vlookup_table[#All],2,FALSE)</f>
        <v>0</v>
      </c>
      <c r="O621" s="12" t="str">
        <f>VLOOKUP(Todos!$A621,vlookup_table[#All],3,FALSE)</f>
        <v>TX</v>
      </c>
      <c r="P621" s="12">
        <f>VLOOKUP(Todos!$A621,vlookup_table[#All],4,FALSE)</f>
        <v>6410</v>
      </c>
      <c r="Q621" s="14" t="str">
        <f>VLOOKUP(Todos!$A621,vlookup_table[#All],5,FALSE)</f>
        <v>U1</v>
      </c>
      <c r="R621" s="14" t="str">
        <f>VLOOKUP(Todos!$A621,vlookup_table[#All],6,FALSE)</f>
        <v>F</v>
      </c>
      <c r="S621" s="14">
        <f>VLOOKUP(Todos!$A621,vlookup_table[#All],7,FALSE)</f>
        <v>10</v>
      </c>
      <c r="T621" s="14">
        <f>ROUND((9706-Todos!$P621)/100, 0)</f>
        <v>33</v>
      </c>
      <c r="U621" s="14" t="str" cm="1">
        <f t="array" ref="U621">_xlfn.IFS(
    ISNUMBER(SEARCH("C", Q621)), "Ciudad",
    ISNUMBER(SEARCH("T", Q621)), "Pueblo",
    ISNUMBER(SEARCH("R", Q621)), "Rural",
    ISNUMBER(SEARCH("S", Q621)), "Suburbano",
    ISNUMBER(SEARCH("U", Q621)), "Urbano"
)</f>
        <v>Urbano</v>
      </c>
      <c r="V621" s="25" t="str" cm="1">
        <f t="array" ref="V621">_xlfn.LET(
    _xlpm.txt, _xlfn.TEXTJOIN("", TRUE, IF(ISNUMBER(--MID(Todos!$H621, _xlfn.SEQUENCE(LEN(Todos!$H621)), 1)), MID(Todos!$H621, _xlfn.SEQUENCE(LEN(Todos!$H621)), 1), "")),
    IF(ISNUMBER(--RIGHT(_xlpm.txt,1)), _xlpm.txt, LEFT(_xlpm.txt, LEN(_xlpm.txt)-1))
)</f>
        <v>14635</v>
      </c>
      <c r="W621" s="14" t="str">
        <f>UPPER(LEFT(Todos!$B621,2))</f>
        <v>TX</v>
      </c>
      <c r="X621" s="15" t="str" cm="1">
        <f t="array" ref="X621">+IF(Todos!$C621 = "",MODE.MATCH(Todos!$C$2:$C$4029),Todos!$C621)</f>
        <v>F</v>
      </c>
    </row>
    <row r="622" spans="1:24" x14ac:dyDescent="0.35">
      <c r="A622" s="6">
        <v>140652</v>
      </c>
      <c r="B622" s="7" t="s">
        <v>55</v>
      </c>
      <c r="C622" s="7" t="s">
        <v>17</v>
      </c>
      <c r="D622" s="7">
        <v>574</v>
      </c>
      <c r="E622" s="7">
        <v>212</v>
      </c>
      <c r="F622" s="7">
        <v>300</v>
      </c>
      <c r="G622" s="7">
        <v>2</v>
      </c>
      <c r="H622" s="7">
        <v>10315</v>
      </c>
      <c r="I622" s="7">
        <v>2</v>
      </c>
      <c r="J622" s="7">
        <v>56</v>
      </c>
      <c r="K622" s="7">
        <v>268</v>
      </c>
      <c r="L622" s="7">
        <v>256</v>
      </c>
      <c r="M622" s="7">
        <v>20</v>
      </c>
      <c r="N622" s="7">
        <f>VLOOKUP(Todos!$A622,vlookup_table[#All],2,FALSE)</f>
        <v>0</v>
      </c>
      <c r="O622" s="7" t="str">
        <f>VLOOKUP(Todos!$A622,vlookup_table[#All],3,FALSE)</f>
        <v>NM</v>
      </c>
      <c r="P622" s="7">
        <f>VLOOKUP(Todos!$A622,vlookup_table[#All],4,FALSE)</f>
        <v>3101</v>
      </c>
      <c r="Q622" s="9" t="str">
        <f>VLOOKUP(Todos!$A622,vlookup_table[#All],5,FALSE)</f>
        <v>R2</v>
      </c>
      <c r="R622" s="9" t="str">
        <f>VLOOKUP(Todos!$A622,vlookup_table[#All],6,FALSE)</f>
        <v>F</v>
      </c>
      <c r="S622" s="9">
        <f>VLOOKUP(Todos!$A622,vlookup_table[#All],7,FALSE)</f>
        <v>20</v>
      </c>
      <c r="T622" s="9">
        <f>ROUND((9706-Todos!$P622)/100, 0)</f>
        <v>66</v>
      </c>
      <c r="U622" s="9" t="str" cm="1">
        <f t="array" ref="U622">_xlfn.IFS(
    ISNUMBER(SEARCH("C", Q622)), "Ciudad",
    ISNUMBER(SEARCH("T", Q622)), "Pueblo",
    ISNUMBER(SEARCH("R", Q622)), "Rural",
    ISNUMBER(SEARCH("S", Q622)), "Suburbano",
    ISNUMBER(SEARCH("U", Q622)), "Urbano"
)</f>
        <v>Rural</v>
      </c>
      <c r="V622" s="24" t="str" cm="1">
        <f t="array" ref="V622">_xlfn.LET(
    _xlpm.txt, _xlfn.TEXTJOIN("", TRUE, IF(ISNUMBER(--MID(Todos!$H622, _xlfn.SEQUENCE(LEN(Todos!$H622)), 1)), MID(Todos!$H622, _xlfn.SEQUENCE(LEN(Todos!$H622)), 1), "")),
    IF(ISNUMBER(--RIGHT(_xlpm.txt,1)), _xlpm.txt, LEFT(_xlpm.txt, LEN(_xlpm.txt)-1))
)</f>
        <v>10315</v>
      </c>
      <c r="W622" s="9" t="str">
        <f>UPPER(LEFT(Todos!$B622,2))</f>
        <v>NM</v>
      </c>
      <c r="X622" s="10" t="str" cm="1">
        <f t="array" ref="X622">+IF(Todos!$C622 = "",MODE.MATCH(Todos!$C$2:$C$4029),Todos!$C622)</f>
        <v>F</v>
      </c>
    </row>
    <row r="623" spans="1:24" x14ac:dyDescent="0.35">
      <c r="A623" s="11">
        <v>134319</v>
      </c>
      <c r="B623" s="12" t="s">
        <v>39</v>
      </c>
      <c r="C623" s="12" t="s">
        <v>17</v>
      </c>
      <c r="D623" s="12">
        <v>742</v>
      </c>
      <c r="E623" s="12">
        <v>246</v>
      </c>
      <c r="F623" s="12">
        <v>393</v>
      </c>
      <c r="G623" s="12">
        <v>0</v>
      </c>
      <c r="H623" s="12">
        <v>14377</v>
      </c>
      <c r="I623" s="12">
        <v>1</v>
      </c>
      <c r="J623" s="12">
        <v>56</v>
      </c>
      <c r="K623" s="12">
        <v>361</v>
      </c>
      <c r="L623" s="12">
        <v>287</v>
      </c>
      <c r="M623" s="12">
        <v>12</v>
      </c>
      <c r="N623" s="12">
        <f>VLOOKUP(Todos!$A623,vlookup_table[#All],2,FALSE)</f>
        <v>0</v>
      </c>
      <c r="O623" s="12" t="str">
        <f>VLOOKUP(Todos!$A623,vlookup_table[#All],3,FALSE)</f>
        <v>UT</v>
      </c>
      <c r="P623" s="12">
        <f>VLOOKUP(Todos!$A623,vlookup_table[#All],4,FALSE)</f>
        <v>0</v>
      </c>
      <c r="Q623" s="14" t="str">
        <f>VLOOKUP(Todos!$A623,vlookup_table[#All],5,FALSE)</f>
        <v>S1</v>
      </c>
      <c r="R623" s="14" t="str">
        <f>VLOOKUP(Todos!$A623,vlookup_table[#All],6,FALSE)</f>
        <v>F</v>
      </c>
      <c r="S623" s="14">
        <f>VLOOKUP(Todos!$A623,vlookup_table[#All],7,FALSE)</f>
        <v>13</v>
      </c>
      <c r="T623" s="14">
        <f>ROUND((9706-Todos!$P623)/100, 0)</f>
        <v>97</v>
      </c>
      <c r="U623" s="14" t="str" cm="1">
        <f t="array" ref="U623">_xlfn.IFS(
    ISNUMBER(SEARCH("C", Q623)), "Ciudad",
    ISNUMBER(SEARCH("T", Q623)), "Pueblo",
    ISNUMBER(SEARCH("R", Q623)), "Rural",
    ISNUMBER(SEARCH("S", Q623)), "Suburbano",
    ISNUMBER(SEARCH("U", Q623)), "Urbano"
)</f>
        <v>Suburbano</v>
      </c>
      <c r="V623" s="25" t="str" cm="1">
        <f t="array" ref="V623">_xlfn.LET(
    _xlpm.txt, _xlfn.TEXTJOIN("", TRUE, IF(ISNUMBER(--MID(Todos!$H623, _xlfn.SEQUENCE(LEN(Todos!$H623)), 1)), MID(Todos!$H623, _xlfn.SEQUENCE(LEN(Todos!$H623)), 1), "")),
    IF(ISNUMBER(--RIGHT(_xlpm.txt,1)), _xlpm.txt, LEFT(_xlpm.txt, LEN(_xlpm.txt)-1))
)</f>
        <v>14377</v>
      </c>
      <c r="W623" s="14" t="str">
        <f>UPPER(LEFT(Todos!$B623,2))</f>
        <v>UT</v>
      </c>
      <c r="X623" s="15" t="str" cm="1">
        <f t="array" ref="X623">+IF(Todos!$C623 = "",MODE.MATCH(Todos!$C$2:$C$4029),Todos!$C623)</f>
        <v>F</v>
      </c>
    </row>
    <row r="624" spans="1:24" x14ac:dyDescent="0.35">
      <c r="A624" s="6">
        <v>27921</v>
      </c>
      <c r="B624" s="7" t="s">
        <v>40</v>
      </c>
      <c r="C624" s="7" t="s">
        <v>17</v>
      </c>
      <c r="D624" s="7">
        <v>1067</v>
      </c>
      <c r="E624" s="7">
        <v>481</v>
      </c>
      <c r="F624" s="7">
        <v>580</v>
      </c>
      <c r="G624" s="7">
        <v>5</v>
      </c>
      <c r="H624" s="7">
        <v>17607</v>
      </c>
      <c r="I624" s="7">
        <v>5</v>
      </c>
      <c r="J624" s="7">
        <v>33</v>
      </c>
      <c r="K624" s="7">
        <v>529</v>
      </c>
      <c r="L624" s="7">
        <v>534</v>
      </c>
      <c r="M624" s="7">
        <v>11.25</v>
      </c>
      <c r="N624" s="7">
        <f>VLOOKUP(Todos!$A624,vlookup_table[#All],2,FALSE)</f>
        <v>0</v>
      </c>
      <c r="O624" s="7" t="str">
        <f>VLOOKUP(Todos!$A624,vlookup_table[#All],3,FALSE)</f>
        <v>GA</v>
      </c>
      <c r="P624" s="7">
        <f>VLOOKUP(Todos!$A624,vlookup_table[#All],4,FALSE)</f>
        <v>0</v>
      </c>
      <c r="Q624" s="9" t="str">
        <f>VLOOKUP(Todos!$A624,vlookup_table[#All],5,FALSE)</f>
        <v>T1</v>
      </c>
      <c r="R624" s="9" t="str">
        <f>VLOOKUP(Todos!$A624,vlookup_table[#All],6,FALSE)</f>
        <v>F</v>
      </c>
      <c r="S624" s="9">
        <f>VLOOKUP(Todos!$A624,vlookup_table[#All],7,FALSE)</f>
        <v>14</v>
      </c>
      <c r="T624" s="9">
        <f>ROUND((9706-Todos!$P624)/100, 0)</f>
        <v>97</v>
      </c>
      <c r="U624" s="9" t="str" cm="1">
        <f t="array" ref="U624">_xlfn.IFS(
    ISNUMBER(SEARCH("C", Q624)), "Ciudad",
    ISNUMBER(SEARCH("T", Q624)), "Pueblo",
    ISNUMBER(SEARCH("R", Q624)), "Rural",
    ISNUMBER(SEARCH("S", Q624)), "Suburbano",
    ISNUMBER(SEARCH("U", Q624)), "Urbano"
)</f>
        <v>Pueblo</v>
      </c>
      <c r="V624" s="24" t="str" cm="1">
        <f t="array" ref="V624">_xlfn.LET(
    _xlpm.txt, _xlfn.TEXTJOIN("", TRUE, IF(ISNUMBER(--MID(Todos!$H624, _xlfn.SEQUENCE(LEN(Todos!$H624)), 1)), MID(Todos!$H624, _xlfn.SEQUENCE(LEN(Todos!$H624)), 1), "")),
    IF(ISNUMBER(--RIGHT(_xlpm.txt,1)), _xlpm.txt, LEFT(_xlpm.txt, LEN(_xlpm.txt)-1))
)</f>
        <v>17607</v>
      </c>
      <c r="W624" s="9" t="str">
        <f>UPPER(LEFT(Todos!$B624,2))</f>
        <v>GA</v>
      </c>
      <c r="X624" s="10" t="str" cm="1">
        <f t="array" ref="X624">+IF(Todos!$C624 = "",MODE.MATCH(Todos!$C$2:$C$4029),Todos!$C624)</f>
        <v>F</v>
      </c>
    </row>
    <row r="625" spans="1:24" x14ac:dyDescent="0.35">
      <c r="A625" s="11">
        <v>29373</v>
      </c>
      <c r="B625" s="12" t="s">
        <v>40</v>
      </c>
      <c r="C625" s="12" t="s">
        <v>17</v>
      </c>
      <c r="D625" s="12">
        <v>860</v>
      </c>
      <c r="E625" s="12">
        <v>468</v>
      </c>
      <c r="F625" s="12">
        <v>507</v>
      </c>
      <c r="G625" s="12">
        <v>0</v>
      </c>
      <c r="H625" s="12">
        <v>15986</v>
      </c>
      <c r="I625" s="12">
        <v>1</v>
      </c>
      <c r="J625" s="12">
        <v>65</v>
      </c>
      <c r="K625" s="12">
        <v>490</v>
      </c>
      <c r="L625" s="12">
        <v>464</v>
      </c>
      <c r="M625" s="12">
        <v>14.88888889</v>
      </c>
      <c r="N625" s="12">
        <f>VLOOKUP(Todos!$A625,vlookup_table[#All],2,FALSE)</f>
        <v>0</v>
      </c>
      <c r="O625" s="12" t="str">
        <f>VLOOKUP(Todos!$A625,vlookup_table[#All],3,FALSE)</f>
        <v>GA</v>
      </c>
      <c r="P625" s="12">
        <f>VLOOKUP(Todos!$A625,vlookup_table[#All],4,FALSE)</f>
        <v>5401</v>
      </c>
      <c r="Q625" s="14" t="str">
        <f>VLOOKUP(Todos!$A625,vlookup_table[#All],5,FALSE)</f>
        <v>T1</v>
      </c>
      <c r="R625" s="14" t="str">
        <f>VLOOKUP(Todos!$A625,vlookup_table[#All],6,FALSE)</f>
        <v>F</v>
      </c>
      <c r="S625" s="14">
        <f>VLOOKUP(Todos!$A625,vlookup_table[#All],7,FALSE)</f>
        <v>20</v>
      </c>
      <c r="T625" s="14">
        <f>ROUND((9706-Todos!$P625)/100, 0)</f>
        <v>43</v>
      </c>
      <c r="U625" s="14" t="str" cm="1">
        <f t="array" ref="U625">_xlfn.IFS(
    ISNUMBER(SEARCH("C", Q625)), "Ciudad",
    ISNUMBER(SEARCH("T", Q625)), "Pueblo",
    ISNUMBER(SEARCH("R", Q625)), "Rural",
    ISNUMBER(SEARCH("S", Q625)), "Suburbano",
    ISNUMBER(SEARCH("U", Q625)), "Urbano"
)</f>
        <v>Pueblo</v>
      </c>
      <c r="V625" s="25" t="str" cm="1">
        <f t="array" ref="V625">_xlfn.LET(
    _xlpm.txt, _xlfn.TEXTJOIN("", TRUE, IF(ISNUMBER(--MID(Todos!$H625, _xlfn.SEQUENCE(LEN(Todos!$H625)), 1)), MID(Todos!$H625, _xlfn.SEQUENCE(LEN(Todos!$H625)), 1), "")),
    IF(ISNUMBER(--RIGHT(_xlpm.txt,1)), _xlpm.txt, LEFT(_xlpm.txt, LEN(_xlpm.txt)-1))
)</f>
        <v>15986</v>
      </c>
      <c r="W625" s="14" t="str">
        <f>UPPER(LEFT(Todos!$B625,2))</f>
        <v>GA</v>
      </c>
      <c r="X625" s="15" t="str" cm="1">
        <f t="array" ref="X625">+IF(Todos!$C625 = "",MODE.MATCH(Todos!$C$2:$C$4029),Todos!$C625)</f>
        <v>F</v>
      </c>
    </row>
    <row r="626" spans="1:24" x14ac:dyDescent="0.35">
      <c r="A626" s="6">
        <v>130684</v>
      </c>
      <c r="B626" s="7" t="s">
        <v>44</v>
      </c>
      <c r="C626" s="7"/>
      <c r="D626" s="7">
        <v>1175</v>
      </c>
      <c r="E626" s="7">
        <v>586</v>
      </c>
      <c r="F626" s="7">
        <v>662</v>
      </c>
      <c r="G626" s="7">
        <v>8</v>
      </c>
      <c r="H626" s="7">
        <v>22215</v>
      </c>
      <c r="I626" s="7">
        <v>4</v>
      </c>
      <c r="J626" s="7">
        <v>38</v>
      </c>
      <c r="K626" s="7">
        <v>619</v>
      </c>
      <c r="L626" s="7">
        <v>626</v>
      </c>
      <c r="M626" s="7">
        <v>4.5</v>
      </c>
      <c r="N626" s="7">
        <f>VLOOKUP(Todos!$A626,vlookup_table[#All],2,FALSE)</f>
        <v>980</v>
      </c>
      <c r="O626" s="7" t="str">
        <f>VLOOKUP(Todos!$A626,vlookup_table[#All],3,FALSE)</f>
        <v>AL</v>
      </c>
      <c r="P626" s="7">
        <f>VLOOKUP(Todos!$A626,vlookup_table[#All],4,FALSE)</f>
        <v>0</v>
      </c>
      <c r="Q626" s="9" t="str">
        <f>VLOOKUP(Todos!$A626,vlookup_table[#All],5,FALSE)</f>
        <v>T1</v>
      </c>
      <c r="R626" s="9" t="str">
        <f>VLOOKUP(Todos!$A626,vlookup_table[#All],6,FALSE)</f>
        <v/>
      </c>
      <c r="S626" s="9">
        <f>VLOOKUP(Todos!$A626,vlookup_table[#All],7,FALSE)</f>
        <v>6</v>
      </c>
      <c r="T626" s="9">
        <f>ROUND((9706-Todos!$P626)/100, 0)</f>
        <v>97</v>
      </c>
      <c r="U626" s="9" t="str" cm="1">
        <f t="array" ref="U626">_xlfn.IFS(
    ISNUMBER(SEARCH("C", Q626)), "Ciudad",
    ISNUMBER(SEARCH("T", Q626)), "Pueblo",
    ISNUMBER(SEARCH("R", Q626)), "Rural",
    ISNUMBER(SEARCH("S", Q626)), "Suburbano",
    ISNUMBER(SEARCH("U", Q626)), "Urbano"
)</f>
        <v>Pueblo</v>
      </c>
      <c r="V626" s="24" t="str" cm="1">
        <f t="array" ref="V626">_xlfn.LET(
    _xlpm.txt, _xlfn.TEXTJOIN("", TRUE, IF(ISNUMBER(--MID(Todos!$H626, _xlfn.SEQUENCE(LEN(Todos!$H626)), 1)), MID(Todos!$H626, _xlfn.SEQUENCE(LEN(Todos!$H626)), 1), "")),
    IF(ISNUMBER(--RIGHT(_xlpm.txt,1)), _xlpm.txt, LEFT(_xlpm.txt, LEN(_xlpm.txt)-1))
)</f>
        <v>22215</v>
      </c>
      <c r="W626" s="9" t="str">
        <f>UPPER(LEFT(Todos!$B626,2))</f>
        <v>AL</v>
      </c>
      <c r="X626" s="10" t="e" cm="1">
        <f t="array" aca="1" ref="X626" ca="1">+IF(Todos!$C626 = "",MODE.MATCH(Todos!$C$2:$C$4029),Todos!$C626)</f>
        <v>#NAME?</v>
      </c>
    </row>
    <row r="627" spans="1:24" x14ac:dyDescent="0.35">
      <c r="A627" s="11">
        <v>190920</v>
      </c>
      <c r="B627" s="12" t="s">
        <v>62</v>
      </c>
      <c r="C627" s="12" t="s">
        <v>14</v>
      </c>
      <c r="D627" s="12">
        <v>916</v>
      </c>
      <c r="E627" s="12">
        <v>242</v>
      </c>
      <c r="F627" s="12">
        <v>369</v>
      </c>
      <c r="G627" s="12">
        <v>5</v>
      </c>
      <c r="H627" s="12">
        <v>10719</v>
      </c>
      <c r="I627" s="12">
        <v>19</v>
      </c>
      <c r="J627" s="12">
        <v>51</v>
      </c>
      <c r="K627" s="12">
        <v>321</v>
      </c>
      <c r="L627" s="12">
        <v>293</v>
      </c>
      <c r="M627" s="12">
        <v>22</v>
      </c>
      <c r="N627" s="12">
        <f>VLOOKUP(Todos!$A627,vlookup_table[#All],2,FALSE)</f>
        <v>1</v>
      </c>
      <c r="O627" s="12" t="str">
        <f>VLOOKUP(Todos!$A627,vlookup_table[#All],3,FALSE)</f>
        <v>CA</v>
      </c>
      <c r="P627" s="12">
        <f>VLOOKUP(Todos!$A627,vlookup_table[#All],4,FALSE)</f>
        <v>0</v>
      </c>
      <c r="Q627" s="14" t="str">
        <f>VLOOKUP(Todos!$A627,vlookup_table[#All],5,FALSE)</f>
        <v>S2</v>
      </c>
      <c r="R627" s="14" t="str">
        <f>VLOOKUP(Todos!$A627,vlookup_table[#All],6,FALSE)</f>
        <v>M</v>
      </c>
      <c r="S627" s="14">
        <f>VLOOKUP(Todos!$A627,vlookup_table[#All],7,FALSE)</f>
        <v>20</v>
      </c>
      <c r="T627" s="14">
        <f>ROUND((9706-Todos!$P627)/100, 0)</f>
        <v>97</v>
      </c>
      <c r="U627" s="14" t="str" cm="1">
        <f t="array" ref="U627">_xlfn.IFS(
    ISNUMBER(SEARCH("C", Q627)), "Ciudad",
    ISNUMBER(SEARCH("T", Q627)), "Pueblo",
    ISNUMBER(SEARCH("R", Q627)), "Rural",
    ISNUMBER(SEARCH("S", Q627)), "Suburbano",
    ISNUMBER(SEARCH("U", Q627)), "Urbano"
)</f>
        <v>Suburbano</v>
      </c>
      <c r="V627" s="25" t="str" cm="1">
        <f t="array" ref="V627">_xlfn.LET(
    _xlpm.txt, _xlfn.TEXTJOIN("", TRUE, IF(ISNUMBER(--MID(Todos!$H627, _xlfn.SEQUENCE(LEN(Todos!$H627)), 1)), MID(Todos!$H627, _xlfn.SEQUENCE(LEN(Todos!$H627)), 1), "")),
    IF(ISNUMBER(--RIGHT(_xlpm.txt,1)), _xlpm.txt, LEFT(_xlpm.txt, LEN(_xlpm.txt)-1))
)</f>
        <v>10719</v>
      </c>
      <c r="W627" s="14" t="str">
        <f>UPPER(LEFT(Todos!$B627,2))</f>
        <v>CA</v>
      </c>
      <c r="X627" s="15" t="str" cm="1">
        <f t="array" ref="X627">+IF(Todos!$C627 = "",MODE.MATCH(Todos!$C$2:$C$4029),Todos!$C627)</f>
        <v>M</v>
      </c>
    </row>
    <row r="628" spans="1:24" x14ac:dyDescent="0.35">
      <c r="A628" s="6">
        <v>187259</v>
      </c>
      <c r="B628" s="7" t="s">
        <v>62</v>
      </c>
      <c r="C628" s="7" t="s">
        <v>17</v>
      </c>
      <c r="D628" s="7">
        <v>4259</v>
      </c>
      <c r="E628" s="7">
        <v>435</v>
      </c>
      <c r="F628" s="7">
        <v>661</v>
      </c>
      <c r="G628" s="7">
        <v>95</v>
      </c>
      <c r="H628" s="7">
        <v>31730</v>
      </c>
      <c r="I628" s="7">
        <v>16</v>
      </c>
      <c r="J628" s="7">
        <v>34</v>
      </c>
      <c r="K628" s="7">
        <v>498</v>
      </c>
      <c r="L628" s="7">
        <v>573</v>
      </c>
      <c r="M628" s="7">
        <v>15</v>
      </c>
      <c r="N628" s="7">
        <f>VLOOKUP(Todos!$A628,vlookup_table[#All],2,FALSE)</f>
        <v>0</v>
      </c>
      <c r="O628" s="7" t="str">
        <f>VLOOKUP(Todos!$A628,vlookup_table[#All],3,FALSE)</f>
        <v>CA</v>
      </c>
      <c r="P628" s="7">
        <f>VLOOKUP(Todos!$A628,vlookup_table[#All],4,FALSE)</f>
        <v>0</v>
      </c>
      <c r="Q628" s="9" t="str">
        <f>VLOOKUP(Todos!$A628,vlookup_table[#All],5,FALSE)</f>
        <v>S1</v>
      </c>
      <c r="R628" s="9" t="str">
        <f>VLOOKUP(Todos!$A628,vlookup_table[#All],6,FALSE)</f>
        <v>F</v>
      </c>
      <c r="S628" s="9">
        <f>VLOOKUP(Todos!$A628,vlookup_table[#All],7,FALSE)</f>
        <v>15</v>
      </c>
      <c r="T628" s="9">
        <f>ROUND((9706-Todos!$P628)/100, 0)</f>
        <v>97</v>
      </c>
      <c r="U628" s="9" t="str" cm="1">
        <f t="array" ref="U628">_xlfn.IFS(
    ISNUMBER(SEARCH("C", Q628)), "Ciudad",
    ISNUMBER(SEARCH("T", Q628)), "Pueblo",
    ISNUMBER(SEARCH("R", Q628)), "Rural",
    ISNUMBER(SEARCH("S", Q628)), "Suburbano",
    ISNUMBER(SEARCH("U", Q628)), "Urbano"
)</f>
        <v>Suburbano</v>
      </c>
      <c r="V628" s="24" t="str" cm="1">
        <f t="array" ref="V628">_xlfn.LET(
    _xlpm.txt, _xlfn.TEXTJOIN("", TRUE, IF(ISNUMBER(--MID(Todos!$H628, _xlfn.SEQUENCE(LEN(Todos!$H628)), 1)), MID(Todos!$H628, _xlfn.SEQUENCE(LEN(Todos!$H628)), 1), "")),
    IF(ISNUMBER(--RIGHT(_xlpm.txt,1)), _xlpm.txt, LEFT(_xlpm.txt, LEN(_xlpm.txt)-1))
)</f>
        <v>31730</v>
      </c>
      <c r="W628" s="9" t="str">
        <f>UPPER(LEFT(Todos!$B628,2))</f>
        <v>CA</v>
      </c>
      <c r="X628" s="10" t="str" cm="1">
        <f t="array" ref="X628">+IF(Todos!$C628 = "",MODE.MATCH(Todos!$C$2:$C$4029),Todos!$C628)</f>
        <v>F</v>
      </c>
    </row>
    <row r="629" spans="1:24" x14ac:dyDescent="0.35">
      <c r="A629" s="11">
        <v>45666</v>
      </c>
      <c r="B629" s="12" t="s">
        <v>13</v>
      </c>
      <c r="C629" s="12" t="s">
        <v>17</v>
      </c>
      <c r="D629" s="12">
        <v>566</v>
      </c>
      <c r="E629" s="12">
        <v>218</v>
      </c>
      <c r="F629" s="12">
        <v>272</v>
      </c>
      <c r="G629" s="12">
        <v>0</v>
      </c>
      <c r="H629" s="12">
        <v>11438</v>
      </c>
      <c r="I629" s="12">
        <v>9</v>
      </c>
      <c r="J629" s="12">
        <v>8</v>
      </c>
      <c r="K629" s="12">
        <v>242</v>
      </c>
      <c r="L629" s="12">
        <v>249</v>
      </c>
      <c r="M629" s="12">
        <v>5.6</v>
      </c>
      <c r="N629" s="12">
        <f>VLOOKUP(Todos!$A629,vlookup_table[#All],2,FALSE)</f>
        <v>28</v>
      </c>
      <c r="O629" s="12" t="str">
        <f>VLOOKUP(Todos!$A629,vlookup_table[#All],3,FALSE)</f>
        <v>FL</v>
      </c>
      <c r="P629" s="12">
        <f>VLOOKUP(Todos!$A629,vlookup_table[#All],4,FALSE)</f>
        <v>4001</v>
      </c>
      <c r="Q629" s="14" t="str">
        <f>VLOOKUP(Todos!$A629,vlookup_table[#All],5,FALSE)</f>
        <v>C3</v>
      </c>
      <c r="R629" s="14" t="str">
        <f>VLOOKUP(Todos!$A629,vlookup_table[#All],6,FALSE)</f>
        <v>F</v>
      </c>
      <c r="S629" s="14">
        <f>VLOOKUP(Todos!$A629,vlookup_table[#All],7,FALSE)</f>
        <v>5</v>
      </c>
      <c r="T629" s="14">
        <f>ROUND((9706-Todos!$P629)/100, 0)</f>
        <v>57</v>
      </c>
      <c r="U629" s="14" t="str" cm="1">
        <f t="array" ref="U629">_xlfn.IFS(
    ISNUMBER(SEARCH("C", Q629)), "Ciudad",
    ISNUMBER(SEARCH("T", Q629)), "Pueblo",
    ISNUMBER(SEARCH("R", Q629)), "Rural",
    ISNUMBER(SEARCH("S", Q629)), "Suburbano",
    ISNUMBER(SEARCH("U", Q629)), "Urbano"
)</f>
        <v>Ciudad</v>
      </c>
      <c r="V629" s="25" t="str" cm="1">
        <f t="array" ref="V629">_xlfn.LET(
    _xlpm.txt, _xlfn.TEXTJOIN("", TRUE, IF(ISNUMBER(--MID(Todos!$H629, _xlfn.SEQUENCE(LEN(Todos!$H629)), 1)), MID(Todos!$H629, _xlfn.SEQUENCE(LEN(Todos!$H629)), 1), "")),
    IF(ISNUMBER(--RIGHT(_xlpm.txt,1)), _xlpm.txt, LEFT(_xlpm.txt, LEN(_xlpm.txt)-1))
)</f>
        <v>11438</v>
      </c>
      <c r="W629" s="14" t="str">
        <f>UPPER(LEFT(Todos!$B629,2))</f>
        <v>FL</v>
      </c>
      <c r="X629" s="15" t="str" cm="1">
        <f t="array" ref="X629">+IF(Todos!$C629 = "",MODE.MATCH(Todos!$C$2:$C$4029),Todos!$C629)</f>
        <v>F</v>
      </c>
    </row>
    <row r="630" spans="1:24" x14ac:dyDescent="0.35">
      <c r="A630" s="6">
        <v>21335</v>
      </c>
      <c r="B630" s="7" t="s">
        <v>18</v>
      </c>
      <c r="C630" s="7" t="s">
        <v>14</v>
      </c>
      <c r="D630" s="7">
        <v>525</v>
      </c>
      <c r="E630" s="7">
        <v>333</v>
      </c>
      <c r="F630" s="7">
        <v>399</v>
      </c>
      <c r="G630" s="7">
        <v>1</v>
      </c>
      <c r="H630" s="7">
        <v>12885</v>
      </c>
      <c r="I630" s="7">
        <v>0</v>
      </c>
      <c r="J630" s="7">
        <v>86</v>
      </c>
      <c r="K630" s="7">
        <v>346</v>
      </c>
      <c r="L630" s="7">
        <v>364</v>
      </c>
      <c r="M630" s="7">
        <v>6.923076923</v>
      </c>
      <c r="N630" s="7">
        <f>VLOOKUP(Todos!$A630,vlookup_table[#All],2,FALSE)</f>
        <v>2</v>
      </c>
      <c r="O630" s="7" t="str">
        <f>VLOOKUP(Todos!$A630,vlookup_table[#All],3,FALSE)</f>
        <v>NC</v>
      </c>
      <c r="P630" s="7">
        <f>VLOOKUP(Todos!$A630,vlookup_table[#All],4,FALSE)</f>
        <v>0</v>
      </c>
      <c r="Q630" s="9" t="str">
        <f>VLOOKUP(Todos!$A630,vlookup_table[#All],5,FALSE)</f>
        <v>T2</v>
      </c>
      <c r="R630" s="9" t="str">
        <f>VLOOKUP(Todos!$A630,vlookup_table[#All],6,FALSE)</f>
        <v>M</v>
      </c>
      <c r="S630" s="9">
        <f>VLOOKUP(Todos!$A630,vlookup_table[#All],7,FALSE)</f>
        <v>10</v>
      </c>
      <c r="T630" s="9">
        <f>ROUND((9706-Todos!$P630)/100, 0)</f>
        <v>97</v>
      </c>
      <c r="U630" s="9" t="str" cm="1">
        <f t="array" ref="U630">_xlfn.IFS(
    ISNUMBER(SEARCH("C", Q630)), "Ciudad",
    ISNUMBER(SEARCH("T", Q630)), "Pueblo",
    ISNUMBER(SEARCH("R", Q630)), "Rural",
    ISNUMBER(SEARCH("S", Q630)), "Suburbano",
    ISNUMBER(SEARCH("U", Q630)), "Urbano"
)</f>
        <v>Pueblo</v>
      </c>
      <c r="V630" s="24" t="str" cm="1">
        <f t="array" ref="V630">_xlfn.LET(
    _xlpm.txt, _xlfn.TEXTJOIN("", TRUE, IF(ISNUMBER(--MID(Todos!$H630, _xlfn.SEQUENCE(LEN(Todos!$H630)), 1)), MID(Todos!$H630, _xlfn.SEQUENCE(LEN(Todos!$H630)), 1), "")),
    IF(ISNUMBER(--RIGHT(_xlpm.txt,1)), _xlpm.txt, LEFT(_xlpm.txt, LEN(_xlpm.txt)-1))
)</f>
        <v>12885</v>
      </c>
      <c r="W630" s="9" t="str">
        <f>UPPER(LEFT(Todos!$B630,2))</f>
        <v>NC</v>
      </c>
      <c r="X630" s="10" t="str" cm="1">
        <f t="array" ref="X630">+IF(Todos!$C630 = "",MODE.MATCH(Todos!$C$2:$C$4029),Todos!$C630)</f>
        <v>M</v>
      </c>
    </row>
    <row r="631" spans="1:24" x14ac:dyDescent="0.35">
      <c r="A631" s="11">
        <v>160424</v>
      </c>
      <c r="B631" s="12" t="s">
        <v>62</v>
      </c>
      <c r="C631" s="12" t="s">
        <v>14</v>
      </c>
      <c r="D631" s="12">
        <v>1582</v>
      </c>
      <c r="E631" s="12">
        <v>299</v>
      </c>
      <c r="F631" s="12">
        <v>359</v>
      </c>
      <c r="G631" s="12">
        <v>21</v>
      </c>
      <c r="H631" s="12">
        <v>12976</v>
      </c>
      <c r="I631" s="12">
        <v>12</v>
      </c>
      <c r="J631" s="12">
        <v>58</v>
      </c>
      <c r="K631" s="12">
        <v>335</v>
      </c>
      <c r="L631" s="12">
        <v>330</v>
      </c>
      <c r="M631" s="12">
        <v>14.25</v>
      </c>
      <c r="N631" s="12">
        <f>VLOOKUP(Todos!$A631,vlookup_table[#All],2,FALSE)</f>
        <v>1</v>
      </c>
      <c r="O631" s="12" t="str">
        <f>VLOOKUP(Todos!$A631,vlookup_table[#All],3,FALSE)</f>
        <v>CA</v>
      </c>
      <c r="P631" s="12">
        <f>VLOOKUP(Todos!$A631,vlookup_table[#All],4,FALSE)</f>
        <v>3201</v>
      </c>
      <c r="Q631" s="14" t="str">
        <f>VLOOKUP(Todos!$A631,vlookup_table[#All],5,FALSE)</f>
        <v>T2</v>
      </c>
      <c r="R631" s="14" t="str">
        <f>VLOOKUP(Todos!$A631,vlookup_table[#All],6,FALSE)</f>
        <v>M</v>
      </c>
      <c r="S631" s="14">
        <f>VLOOKUP(Todos!$A631,vlookup_table[#All],7,FALSE)</f>
        <v>20</v>
      </c>
      <c r="T631" s="14">
        <f>ROUND((9706-Todos!$P631)/100, 0)</f>
        <v>65</v>
      </c>
      <c r="U631" s="14" t="str" cm="1">
        <f t="array" ref="U631">_xlfn.IFS(
    ISNUMBER(SEARCH("C", Q631)), "Ciudad",
    ISNUMBER(SEARCH("T", Q631)), "Pueblo",
    ISNUMBER(SEARCH("R", Q631)), "Rural",
    ISNUMBER(SEARCH("S", Q631)), "Suburbano",
    ISNUMBER(SEARCH("U", Q631)), "Urbano"
)</f>
        <v>Pueblo</v>
      </c>
      <c r="V631" s="25" t="str" cm="1">
        <f t="array" ref="V631">_xlfn.LET(
    _xlpm.txt, _xlfn.TEXTJOIN("", TRUE, IF(ISNUMBER(--MID(Todos!$H631, _xlfn.SEQUENCE(LEN(Todos!$H631)), 1)), MID(Todos!$H631, _xlfn.SEQUENCE(LEN(Todos!$H631)), 1), "")),
    IF(ISNUMBER(--RIGHT(_xlpm.txt,1)), _xlpm.txt, LEFT(_xlpm.txt, LEN(_xlpm.txt)-1))
)</f>
        <v>12976</v>
      </c>
      <c r="W631" s="14" t="str">
        <f>UPPER(LEFT(Todos!$B631,2))</f>
        <v>CA</v>
      </c>
      <c r="X631" s="15" t="str" cm="1">
        <f t="array" ref="X631">+IF(Todos!$C631 = "",MODE.MATCH(Todos!$C$2:$C$4029),Todos!$C631)</f>
        <v>M</v>
      </c>
    </row>
    <row r="632" spans="1:24" x14ac:dyDescent="0.35">
      <c r="A632" s="6">
        <v>2194</v>
      </c>
      <c r="B632" s="7" t="s">
        <v>13</v>
      </c>
      <c r="C632" s="7" t="s">
        <v>14</v>
      </c>
      <c r="D632" s="7">
        <v>1006</v>
      </c>
      <c r="E632" s="7">
        <v>282</v>
      </c>
      <c r="F632" s="7">
        <v>452</v>
      </c>
      <c r="G632" s="7">
        <v>6</v>
      </c>
      <c r="H632" s="7">
        <v>19466</v>
      </c>
      <c r="I632" s="7">
        <v>5</v>
      </c>
      <c r="J632" s="7">
        <v>21</v>
      </c>
      <c r="K632" s="7">
        <v>398</v>
      </c>
      <c r="L632" s="7">
        <v>383</v>
      </c>
      <c r="M632" s="7">
        <v>4.0666666669999998</v>
      </c>
      <c r="N632" s="7">
        <f>VLOOKUP(Todos!$A632,vlookup_table[#All],2,FALSE)</f>
        <v>0</v>
      </c>
      <c r="O632" s="7" t="str">
        <f>VLOOKUP(Todos!$A632,vlookup_table[#All],3,FALSE)</f>
        <v>FL</v>
      </c>
      <c r="P632" s="7">
        <f>VLOOKUP(Todos!$A632,vlookup_table[#All],4,FALSE)</f>
        <v>6008</v>
      </c>
      <c r="Q632" s="9" t="str">
        <f>VLOOKUP(Todos!$A632,vlookup_table[#All],5,FALSE)</f>
        <v/>
      </c>
      <c r="R632" s="9" t="str">
        <f>VLOOKUP(Todos!$A632,vlookup_table[#All],6,FALSE)</f>
        <v>M</v>
      </c>
      <c r="S632" s="9">
        <f>VLOOKUP(Todos!$A632,vlookup_table[#All],7,FALSE)</f>
        <v>4</v>
      </c>
      <c r="T632" s="9">
        <f>ROUND((9706-Todos!$P632)/100, 0)</f>
        <v>37</v>
      </c>
      <c r="U632" s="9" t="e" cm="1">
        <f t="array" ref="U632">_xlfn.IFS(
    ISNUMBER(SEARCH("C", Q632)), "Ciudad",
    ISNUMBER(SEARCH("T", Q632)), "Pueblo",
    ISNUMBER(SEARCH("R", Q632)), "Rural",
    ISNUMBER(SEARCH("S", Q632)), "Suburbano",
    ISNUMBER(SEARCH("U", Q632)), "Urbano"
)</f>
        <v>#N/A</v>
      </c>
      <c r="V632" s="24" t="str" cm="1">
        <f t="array" ref="V632">_xlfn.LET(
    _xlpm.txt, _xlfn.TEXTJOIN("", TRUE, IF(ISNUMBER(--MID(Todos!$H632, _xlfn.SEQUENCE(LEN(Todos!$H632)), 1)), MID(Todos!$H632, _xlfn.SEQUENCE(LEN(Todos!$H632)), 1), "")),
    IF(ISNUMBER(--RIGHT(_xlpm.txt,1)), _xlpm.txt, LEFT(_xlpm.txt, LEN(_xlpm.txt)-1))
)</f>
        <v>19466</v>
      </c>
      <c r="W632" s="9" t="str">
        <f>UPPER(LEFT(Todos!$B632,2))</f>
        <v>FL</v>
      </c>
      <c r="X632" s="10" t="str" cm="1">
        <f t="array" ref="X632">+IF(Todos!$C632 = "",MODE.MATCH(Todos!$C$2:$C$4029),Todos!$C632)</f>
        <v>M</v>
      </c>
    </row>
    <row r="633" spans="1:24" x14ac:dyDescent="0.35">
      <c r="A633" s="11">
        <v>53151</v>
      </c>
      <c r="B633" s="12" t="s">
        <v>54</v>
      </c>
      <c r="C633" s="12" t="s">
        <v>14</v>
      </c>
      <c r="D633" s="12">
        <v>345</v>
      </c>
      <c r="E633" s="12">
        <v>159</v>
      </c>
      <c r="F633" s="12">
        <v>277</v>
      </c>
      <c r="G633" s="12">
        <v>0</v>
      </c>
      <c r="H633" s="12">
        <v>9775</v>
      </c>
      <c r="I633" s="12">
        <v>0</v>
      </c>
      <c r="J633" s="12">
        <v>85</v>
      </c>
      <c r="K633" s="12">
        <v>197</v>
      </c>
      <c r="L633" s="12">
        <v>233</v>
      </c>
      <c r="M633" s="12">
        <v>20</v>
      </c>
      <c r="N633" s="12">
        <f>VLOOKUP(Todos!$A633,vlookup_table[#All],2,FALSE)</f>
        <v>0</v>
      </c>
      <c r="O633" s="12" t="str">
        <f>VLOOKUP(Todos!$A633,vlookup_table[#All],3,FALSE)</f>
        <v>TN</v>
      </c>
      <c r="P633" s="12">
        <f>VLOOKUP(Todos!$A633,vlookup_table[#All],4,FALSE)</f>
        <v>0</v>
      </c>
      <c r="Q633" s="14" t="str">
        <f>VLOOKUP(Todos!$A633,vlookup_table[#All],5,FALSE)</f>
        <v>R3</v>
      </c>
      <c r="R633" s="14" t="str">
        <f>VLOOKUP(Todos!$A633,vlookup_table[#All],6,FALSE)</f>
        <v>M</v>
      </c>
      <c r="S633" s="14">
        <f>VLOOKUP(Todos!$A633,vlookup_table[#All],7,FALSE)</f>
        <v>40</v>
      </c>
      <c r="T633" s="14">
        <f>ROUND((9706-Todos!$P633)/100, 0)</f>
        <v>97</v>
      </c>
      <c r="U633" s="14" t="str" cm="1">
        <f t="array" ref="U633">_xlfn.IFS(
    ISNUMBER(SEARCH("C", Q633)), "Ciudad",
    ISNUMBER(SEARCH("T", Q633)), "Pueblo",
    ISNUMBER(SEARCH("R", Q633)), "Rural",
    ISNUMBER(SEARCH("S", Q633)), "Suburbano",
    ISNUMBER(SEARCH("U", Q633)), "Urbano"
)</f>
        <v>Rural</v>
      </c>
      <c r="V633" s="25" t="str" cm="1">
        <f t="array" ref="V633">_xlfn.LET(
    _xlpm.txt, _xlfn.TEXTJOIN("", TRUE, IF(ISNUMBER(--MID(Todos!$H633, _xlfn.SEQUENCE(LEN(Todos!$H633)), 1)), MID(Todos!$H633, _xlfn.SEQUENCE(LEN(Todos!$H633)), 1), "")),
    IF(ISNUMBER(--RIGHT(_xlpm.txt,1)), _xlpm.txt, LEFT(_xlpm.txt, LEN(_xlpm.txt)-1))
)</f>
        <v>9775</v>
      </c>
      <c r="W633" s="14" t="str">
        <f>UPPER(LEFT(Todos!$B633,2))</f>
        <v>TN</v>
      </c>
      <c r="X633" s="15" t="str" cm="1">
        <f t="array" ref="X633">+IF(Todos!$C633 = "",MODE.MATCH(Todos!$C$2:$C$4029),Todos!$C633)</f>
        <v>M</v>
      </c>
    </row>
    <row r="634" spans="1:24" x14ac:dyDescent="0.35">
      <c r="A634" s="6">
        <v>126069</v>
      </c>
      <c r="B634" s="7" t="s">
        <v>21</v>
      </c>
      <c r="C634" s="7" t="s">
        <v>17</v>
      </c>
      <c r="D634" s="7">
        <v>362</v>
      </c>
      <c r="E634" s="7">
        <v>204</v>
      </c>
      <c r="F634" s="7">
        <v>262</v>
      </c>
      <c r="G634" s="7">
        <v>0</v>
      </c>
      <c r="H634" s="7">
        <v>7285</v>
      </c>
      <c r="I634" s="7">
        <v>2</v>
      </c>
      <c r="J634" s="7">
        <v>94</v>
      </c>
      <c r="K634" s="7">
        <v>216</v>
      </c>
      <c r="L634" s="7">
        <v>246</v>
      </c>
      <c r="M634" s="7">
        <v>5.08</v>
      </c>
      <c r="N634" s="7">
        <f>VLOOKUP(Todos!$A634,vlookup_table[#All],2,FALSE)</f>
        <v>2</v>
      </c>
      <c r="O634" s="7" t="str">
        <f>VLOOKUP(Todos!$A634,vlookup_table[#All],3,FALSE)</f>
        <v>TX</v>
      </c>
      <c r="P634" s="7">
        <f>VLOOKUP(Todos!$A634,vlookup_table[#All],4,FALSE)</f>
        <v>903</v>
      </c>
      <c r="Q634" s="9" t="str">
        <f>VLOOKUP(Todos!$A634,vlookup_table[#All],5,FALSE)</f>
        <v>R2</v>
      </c>
      <c r="R634" s="9" t="str">
        <f>VLOOKUP(Todos!$A634,vlookup_table[#All],6,FALSE)</f>
        <v>F</v>
      </c>
      <c r="S634" s="9">
        <f>VLOOKUP(Todos!$A634,vlookup_table[#All],7,FALSE)</f>
        <v>5</v>
      </c>
      <c r="T634" s="9">
        <f>ROUND((9706-Todos!$P634)/100, 0)</f>
        <v>88</v>
      </c>
      <c r="U634" s="9" t="str" cm="1">
        <f t="array" ref="U634">_xlfn.IFS(
    ISNUMBER(SEARCH("C", Q634)), "Ciudad",
    ISNUMBER(SEARCH("T", Q634)), "Pueblo",
    ISNUMBER(SEARCH("R", Q634)), "Rural",
    ISNUMBER(SEARCH("S", Q634)), "Suburbano",
    ISNUMBER(SEARCH("U", Q634)), "Urbano"
)</f>
        <v>Rural</v>
      </c>
      <c r="V634" s="24" t="str" cm="1">
        <f t="array" ref="V634">_xlfn.LET(
    _xlpm.txt, _xlfn.TEXTJOIN("", TRUE, IF(ISNUMBER(--MID(Todos!$H634, _xlfn.SEQUENCE(LEN(Todos!$H634)), 1)), MID(Todos!$H634, _xlfn.SEQUENCE(LEN(Todos!$H634)), 1), "")),
    IF(ISNUMBER(--RIGHT(_xlpm.txt,1)), _xlpm.txt, LEFT(_xlpm.txt, LEN(_xlpm.txt)-1))
)</f>
        <v>7285</v>
      </c>
      <c r="W634" s="9" t="str">
        <f>UPPER(LEFT(Todos!$B634,2))</f>
        <v>TX</v>
      </c>
      <c r="X634" s="10" t="str" cm="1">
        <f t="array" ref="X634">+IF(Todos!$C634 = "",MODE.MATCH(Todos!$C$2:$C$4029),Todos!$C634)</f>
        <v>F</v>
      </c>
    </row>
    <row r="635" spans="1:24" x14ac:dyDescent="0.35">
      <c r="A635" s="11">
        <v>176292</v>
      </c>
      <c r="B635" s="12" t="s">
        <v>51</v>
      </c>
      <c r="C635" s="12" t="s">
        <v>14</v>
      </c>
      <c r="D635" s="12">
        <v>431</v>
      </c>
      <c r="E635" s="12">
        <v>213</v>
      </c>
      <c r="F635" s="12">
        <v>266</v>
      </c>
      <c r="G635" s="12">
        <v>0</v>
      </c>
      <c r="H635" s="12">
        <v>10611</v>
      </c>
      <c r="I635" s="12">
        <v>2</v>
      </c>
      <c r="J635" s="12">
        <v>53</v>
      </c>
      <c r="K635" s="12">
        <v>260</v>
      </c>
      <c r="L635" s="12">
        <v>242</v>
      </c>
      <c r="M635" s="12">
        <v>9</v>
      </c>
      <c r="N635" s="12">
        <f>VLOOKUP(Todos!$A635,vlookup_table[#All],2,FALSE)</f>
        <v>1</v>
      </c>
      <c r="O635" s="12" t="str">
        <f>VLOOKUP(Todos!$A635,vlookup_table[#All],3,FALSE)</f>
        <v>OR</v>
      </c>
      <c r="P635" s="12">
        <f>VLOOKUP(Todos!$A635,vlookup_table[#All],4,FALSE)</f>
        <v>0</v>
      </c>
      <c r="Q635" s="14" t="str">
        <f>VLOOKUP(Todos!$A635,vlookup_table[#All],5,FALSE)</f>
        <v>C3</v>
      </c>
      <c r="R635" s="14" t="str">
        <f>VLOOKUP(Todos!$A635,vlookup_table[#All],6,FALSE)</f>
        <v>M</v>
      </c>
      <c r="S635" s="14">
        <f>VLOOKUP(Todos!$A635,vlookup_table[#All],7,FALSE)</f>
        <v>25</v>
      </c>
      <c r="T635" s="14">
        <f>ROUND((9706-Todos!$P635)/100, 0)</f>
        <v>97</v>
      </c>
      <c r="U635" s="14" t="str" cm="1">
        <f t="array" ref="U635">_xlfn.IFS(
    ISNUMBER(SEARCH("C", Q635)), "Ciudad",
    ISNUMBER(SEARCH("T", Q635)), "Pueblo",
    ISNUMBER(SEARCH("R", Q635)), "Rural",
    ISNUMBER(SEARCH("S", Q635)), "Suburbano",
    ISNUMBER(SEARCH("U", Q635)), "Urbano"
)</f>
        <v>Ciudad</v>
      </c>
      <c r="V635" s="25" t="str" cm="1">
        <f t="array" ref="V635">_xlfn.LET(
    _xlpm.txt, _xlfn.TEXTJOIN("", TRUE, IF(ISNUMBER(--MID(Todos!$H635, _xlfn.SEQUENCE(LEN(Todos!$H635)), 1)), MID(Todos!$H635, _xlfn.SEQUENCE(LEN(Todos!$H635)), 1), "")),
    IF(ISNUMBER(--RIGHT(_xlpm.txt,1)), _xlpm.txt, LEFT(_xlpm.txt, LEN(_xlpm.txt)-1))
)</f>
        <v>10611</v>
      </c>
      <c r="W635" s="14" t="str">
        <f>UPPER(LEFT(Todos!$B635,2))</f>
        <v>OR</v>
      </c>
      <c r="X635" s="15" t="str" cm="1">
        <f t="array" ref="X635">+IF(Todos!$C635 = "",MODE.MATCH(Todos!$C$2:$C$4029),Todos!$C635)</f>
        <v>M</v>
      </c>
    </row>
    <row r="636" spans="1:24" x14ac:dyDescent="0.35">
      <c r="A636" s="6">
        <v>151518</v>
      </c>
      <c r="B636" s="7" t="s">
        <v>62</v>
      </c>
      <c r="C636" s="7" t="s">
        <v>17</v>
      </c>
      <c r="D636" s="7">
        <v>2457</v>
      </c>
      <c r="E636" s="7">
        <v>381</v>
      </c>
      <c r="F636" s="7">
        <v>531</v>
      </c>
      <c r="G636" s="7">
        <v>69</v>
      </c>
      <c r="H636" s="7">
        <v>17557</v>
      </c>
      <c r="I636" s="7">
        <v>5</v>
      </c>
      <c r="J636" s="7">
        <v>52</v>
      </c>
      <c r="K636" s="7">
        <v>445</v>
      </c>
      <c r="L636" s="7">
        <v>472</v>
      </c>
      <c r="M636" s="7">
        <v>12.5</v>
      </c>
      <c r="N636" s="7">
        <f>VLOOKUP(Todos!$A636,vlookup_table[#All],2,FALSE)</f>
        <v>0</v>
      </c>
      <c r="O636" s="7" t="str">
        <f>VLOOKUP(Todos!$A636,vlookup_table[#All],3,FALSE)</f>
        <v>CA</v>
      </c>
      <c r="P636" s="7">
        <f>VLOOKUP(Todos!$A636,vlookup_table[#All],4,FALSE)</f>
        <v>4401</v>
      </c>
      <c r="Q636" s="9" t="str">
        <f>VLOOKUP(Todos!$A636,vlookup_table[#All],5,FALSE)</f>
        <v>T2</v>
      </c>
      <c r="R636" s="9" t="str">
        <f>VLOOKUP(Todos!$A636,vlookup_table[#All],6,FALSE)</f>
        <v>F</v>
      </c>
      <c r="S636" s="9">
        <f>VLOOKUP(Todos!$A636,vlookup_table[#All],7,FALSE)</f>
        <v>15</v>
      </c>
      <c r="T636" s="9">
        <f>ROUND((9706-Todos!$P636)/100, 0)</f>
        <v>53</v>
      </c>
      <c r="U636" s="9" t="str" cm="1">
        <f t="array" ref="U636">_xlfn.IFS(
    ISNUMBER(SEARCH("C", Q636)), "Ciudad",
    ISNUMBER(SEARCH("T", Q636)), "Pueblo",
    ISNUMBER(SEARCH("R", Q636)), "Rural",
    ISNUMBER(SEARCH("S", Q636)), "Suburbano",
    ISNUMBER(SEARCH("U", Q636)), "Urbano"
)</f>
        <v>Pueblo</v>
      </c>
      <c r="V636" s="24" t="str" cm="1">
        <f t="array" ref="V636">_xlfn.LET(
    _xlpm.txt, _xlfn.TEXTJOIN("", TRUE, IF(ISNUMBER(--MID(Todos!$H636, _xlfn.SEQUENCE(LEN(Todos!$H636)), 1)), MID(Todos!$H636, _xlfn.SEQUENCE(LEN(Todos!$H636)), 1), "")),
    IF(ISNUMBER(--RIGHT(_xlpm.txt,1)), _xlpm.txt, LEFT(_xlpm.txt, LEN(_xlpm.txt)-1))
)</f>
        <v>17557</v>
      </c>
      <c r="W636" s="9" t="str">
        <f>UPPER(LEFT(Todos!$B636,2))</f>
        <v>CA</v>
      </c>
      <c r="X636" s="10" t="str" cm="1">
        <f t="array" ref="X636">+IF(Todos!$C636 = "",MODE.MATCH(Todos!$C$2:$C$4029),Todos!$C636)</f>
        <v>F</v>
      </c>
    </row>
    <row r="637" spans="1:24" x14ac:dyDescent="0.35">
      <c r="A637" s="11">
        <v>173872</v>
      </c>
      <c r="B637" s="12" t="s">
        <v>38</v>
      </c>
      <c r="C637" s="12" t="s">
        <v>17</v>
      </c>
      <c r="D637" s="12">
        <v>2789</v>
      </c>
      <c r="E637" s="12">
        <v>463</v>
      </c>
      <c r="F637" s="12">
        <v>551</v>
      </c>
      <c r="G637" s="12">
        <v>82</v>
      </c>
      <c r="H637" s="12">
        <v>22012</v>
      </c>
      <c r="I637" s="12">
        <v>8</v>
      </c>
      <c r="J637" s="12">
        <v>54</v>
      </c>
      <c r="K637" s="12">
        <v>488</v>
      </c>
      <c r="L637" s="12">
        <v>524</v>
      </c>
      <c r="M637" s="12">
        <v>15</v>
      </c>
      <c r="N637" s="12">
        <f>VLOOKUP(Todos!$A637,vlookup_table[#All],2,FALSE)</f>
        <v>28</v>
      </c>
      <c r="O637" s="12" t="str">
        <f>VLOOKUP(Todos!$A637,vlookup_table[#All],3,FALSE)</f>
        <v>HI</v>
      </c>
      <c r="P637" s="12">
        <f>VLOOKUP(Todos!$A637,vlookup_table[#All],4,FALSE)</f>
        <v>0</v>
      </c>
      <c r="Q637" s="14" t="str">
        <f>VLOOKUP(Todos!$A637,vlookup_table[#All],5,FALSE)</f>
        <v>S1</v>
      </c>
      <c r="R637" s="14" t="str">
        <f>VLOOKUP(Todos!$A637,vlookup_table[#All],6,FALSE)</f>
        <v>F</v>
      </c>
      <c r="S637" s="14">
        <f>VLOOKUP(Todos!$A637,vlookup_table[#All],7,FALSE)</f>
        <v>15</v>
      </c>
      <c r="T637" s="14">
        <f>ROUND((9706-Todos!$P637)/100, 0)</f>
        <v>97</v>
      </c>
      <c r="U637" s="14" t="str" cm="1">
        <f t="array" ref="U637">_xlfn.IFS(
    ISNUMBER(SEARCH("C", Q637)), "Ciudad",
    ISNUMBER(SEARCH("T", Q637)), "Pueblo",
    ISNUMBER(SEARCH("R", Q637)), "Rural",
    ISNUMBER(SEARCH("S", Q637)), "Suburbano",
    ISNUMBER(SEARCH("U", Q637)), "Urbano"
)</f>
        <v>Suburbano</v>
      </c>
      <c r="V637" s="25" t="str" cm="1">
        <f t="array" ref="V637">_xlfn.LET(
    _xlpm.txt, _xlfn.TEXTJOIN("", TRUE, IF(ISNUMBER(--MID(Todos!$H637, _xlfn.SEQUENCE(LEN(Todos!$H637)), 1)), MID(Todos!$H637, _xlfn.SEQUENCE(LEN(Todos!$H637)), 1), "")),
    IF(ISNUMBER(--RIGHT(_xlpm.txt,1)), _xlpm.txt, LEFT(_xlpm.txt, LEN(_xlpm.txt)-1))
)</f>
        <v>22012</v>
      </c>
      <c r="W637" s="14" t="str">
        <f>UPPER(LEFT(Todos!$B637,2))</f>
        <v>HI</v>
      </c>
      <c r="X637" s="15" t="str" cm="1">
        <f t="array" ref="X637">+IF(Todos!$C637 = "",MODE.MATCH(Todos!$C$2:$C$4029),Todos!$C637)</f>
        <v>F</v>
      </c>
    </row>
    <row r="638" spans="1:24" x14ac:dyDescent="0.35">
      <c r="A638" s="6">
        <v>117726</v>
      </c>
      <c r="B638" s="7" t="s">
        <v>21</v>
      </c>
      <c r="C638" s="7" t="s">
        <v>17</v>
      </c>
      <c r="D638" s="7">
        <v>385</v>
      </c>
      <c r="E638" s="7">
        <v>185</v>
      </c>
      <c r="F638" s="7">
        <v>348</v>
      </c>
      <c r="G638" s="7">
        <v>1</v>
      </c>
      <c r="H638" s="7">
        <v>11857</v>
      </c>
      <c r="I638" s="7">
        <v>2</v>
      </c>
      <c r="J638" s="7">
        <v>83</v>
      </c>
      <c r="K638" s="7">
        <v>231</v>
      </c>
      <c r="L638" s="7">
        <v>288</v>
      </c>
      <c r="M638" s="7">
        <v>8.6666666669999994</v>
      </c>
      <c r="N638" s="7">
        <f>VLOOKUP(Todos!$A638,vlookup_table[#All],2,FALSE)</f>
        <v>0</v>
      </c>
      <c r="O638" s="7" t="str">
        <f>VLOOKUP(Todos!$A638,vlookup_table[#All],3,FALSE)</f>
        <v>TX</v>
      </c>
      <c r="P638" s="7">
        <f>VLOOKUP(Todos!$A638,vlookup_table[#All],4,FALSE)</f>
        <v>0</v>
      </c>
      <c r="Q638" s="9" t="str">
        <f>VLOOKUP(Todos!$A638,vlookup_table[#All],5,FALSE)</f>
        <v>R3</v>
      </c>
      <c r="R638" s="9" t="str">
        <f>VLOOKUP(Todos!$A638,vlookup_table[#All],6,FALSE)</f>
        <v>F</v>
      </c>
      <c r="S638" s="9">
        <f>VLOOKUP(Todos!$A638,vlookup_table[#All],7,FALSE)</f>
        <v>10</v>
      </c>
      <c r="T638" s="9">
        <f>ROUND((9706-Todos!$P638)/100, 0)</f>
        <v>97</v>
      </c>
      <c r="U638" s="9" t="str" cm="1">
        <f t="array" ref="U638">_xlfn.IFS(
    ISNUMBER(SEARCH("C", Q638)), "Ciudad",
    ISNUMBER(SEARCH("T", Q638)), "Pueblo",
    ISNUMBER(SEARCH("R", Q638)), "Rural",
    ISNUMBER(SEARCH("S", Q638)), "Suburbano",
    ISNUMBER(SEARCH("U", Q638)), "Urbano"
)</f>
        <v>Rural</v>
      </c>
      <c r="V638" s="24" t="str" cm="1">
        <f t="array" ref="V638">_xlfn.LET(
    _xlpm.txt, _xlfn.TEXTJOIN("", TRUE, IF(ISNUMBER(--MID(Todos!$H638, _xlfn.SEQUENCE(LEN(Todos!$H638)), 1)), MID(Todos!$H638, _xlfn.SEQUENCE(LEN(Todos!$H638)), 1), "")),
    IF(ISNUMBER(--RIGHT(_xlpm.txt,1)), _xlpm.txt, LEFT(_xlpm.txt, LEN(_xlpm.txt)-1))
)</f>
        <v>11857</v>
      </c>
      <c r="W638" s="9" t="str">
        <f>UPPER(LEFT(Todos!$B638,2))</f>
        <v>TX</v>
      </c>
      <c r="X638" s="10" t="str" cm="1">
        <f t="array" ref="X638">+IF(Todos!$C638 = "",MODE.MATCH(Todos!$C$2:$C$4029),Todos!$C638)</f>
        <v>F</v>
      </c>
    </row>
    <row r="639" spans="1:24" x14ac:dyDescent="0.35">
      <c r="A639" s="11">
        <v>18948</v>
      </c>
      <c r="B639" s="12" t="s">
        <v>18</v>
      </c>
      <c r="C639" s="12" t="s">
        <v>45</v>
      </c>
      <c r="D639" s="12">
        <v>1136</v>
      </c>
      <c r="E639" s="12">
        <v>505</v>
      </c>
      <c r="F639" s="12">
        <v>579</v>
      </c>
      <c r="G639" s="12">
        <v>6</v>
      </c>
      <c r="H639" s="12">
        <v>19283</v>
      </c>
      <c r="I639" s="12">
        <v>0</v>
      </c>
      <c r="J639" s="12">
        <v>65</v>
      </c>
      <c r="K639" s="12">
        <v>512</v>
      </c>
      <c r="L639" s="12">
        <v>553</v>
      </c>
      <c r="M639" s="12">
        <v>13.4</v>
      </c>
      <c r="N639" s="12">
        <f>VLOOKUP(Todos!$A639,vlookup_table[#All],2,FALSE)</f>
        <v>0</v>
      </c>
      <c r="O639" s="12" t="str">
        <f>VLOOKUP(Todos!$A639,vlookup_table[#All],3,FALSE)</f>
        <v>NC</v>
      </c>
      <c r="P639" s="12">
        <f>VLOOKUP(Todos!$A639,vlookup_table[#All],4,FALSE)</f>
        <v>5601</v>
      </c>
      <c r="Q639" s="14" t="str">
        <f>VLOOKUP(Todos!$A639,vlookup_table[#All],5,FALSE)</f>
        <v>S1</v>
      </c>
      <c r="R639" s="14" t="str">
        <f>VLOOKUP(Todos!$A639,vlookup_table[#All],6,FALSE)</f>
        <v>J</v>
      </c>
      <c r="S639" s="14">
        <f>VLOOKUP(Todos!$A639,vlookup_table[#All],7,FALSE)</f>
        <v>17</v>
      </c>
      <c r="T639" s="14">
        <f>ROUND((9706-Todos!$P639)/100, 0)</f>
        <v>41</v>
      </c>
      <c r="U639" s="14" t="str" cm="1">
        <f t="array" ref="U639">_xlfn.IFS(
    ISNUMBER(SEARCH("C", Q639)), "Ciudad",
    ISNUMBER(SEARCH("T", Q639)), "Pueblo",
    ISNUMBER(SEARCH("R", Q639)), "Rural",
    ISNUMBER(SEARCH("S", Q639)), "Suburbano",
    ISNUMBER(SEARCH("U", Q639)), "Urbano"
)</f>
        <v>Suburbano</v>
      </c>
      <c r="V639" s="25" t="str" cm="1">
        <f t="array" ref="V639">_xlfn.LET(
    _xlpm.txt, _xlfn.TEXTJOIN("", TRUE, IF(ISNUMBER(--MID(Todos!$H639, _xlfn.SEQUENCE(LEN(Todos!$H639)), 1)), MID(Todos!$H639, _xlfn.SEQUENCE(LEN(Todos!$H639)), 1), "")),
    IF(ISNUMBER(--RIGHT(_xlpm.txt,1)), _xlpm.txt, LEFT(_xlpm.txt, LEN(_xlpm.txt)-1))
)</f>
        <v>19283</v>
      </c>
      <c r="W639" s="14" t="str">
        <f>UPPER(LEFT(Todos!$B639,2))</f>
        <v>NC</v>
      </c>
      <c r="X639" s="15" t="str" cm="1">
        <f t="array" ref="X639">+IF(Todos!$C639 = "",MODE.MATCH(Todos!$C$2:$C$4029),Todos!$C639)</f>
        <v>J</v>
      </c>
    </row>
    <row r="640" spans="1:24" x14ac:dyDescent="0.35">
      <c r="A640" s="6">
        <v>7330</v>
      </c>
      <c r="B640" s="7" t="s">
        <v>16</v>
      </c>
      <c r="C640" s="7" t="s">
        <v>17</v>
      </c>
      <c r="D640" s="7">
        <v>623</v>
      </c>
      <c r="E640" s="7">
        <v>255</v>
      </c>
      <c r="F640" s="7">
        <v>285</v>
      </c>
      <c r="G640" s="7">
        <v>3</v>
      </c>
      <c r="H640" s="7">
        <v>11108</v>
      </c>
      <c r="I640" s="7">
        <v>7</v>
      </c>
      <c r="J640" s="7">
        <v>77</v>
      </c>
      <c r="K640" s="7">
        <v>294</v>
      </c>
      <c r="L640" s="7">
        <v>283</v>
      </c>
      <c r="M640" s="7">
        <v>4.4166666670000003</v>
      </c>
      <c r="N640" s="7">
        <f>VLOOKUP(Todos!$A640,vlookup_table[#All],2,FALSE)</f>
        <v>2</v>
      </c>
      <c r="O640" s="7" t="str">
        <f>VLOOKUP(Todos!$A640,vlookup_table[#All],3,FALSE)</f>
        <v>IL</v>
      </c>
      <c r="P640" s="7">
        <f>VLOOKUP(Todos!$A640,vlookup_table[#All],4,FALSE)</f>
        <v>2007</v>
      </c>
      <c r="Q640" s="9" t="str">
        <f>VLOOKUP(Todos!$A640,vlookup_table[#All],5,FALSE)</f>
        <v>T2</v>
      </c>
      <c r="R640" s="9" t="str">
        <f>VLOOKUP(Todos!$A640,vlookup_table[#All],6,FALSE)</f>
        <v>F</v>
      </c>
      <c r="S640" s="9">
        <f>VLOOKUP(Todos!$A640,vlookup_table[#All],7,FALSE)</f>
        <v>6</v>
      </c>
      <c r="T640" s="9">
        <f>ROUND((9706-Todos!$P640)/100, 0)</f>
        <v>77</v>
      </c>
      <c r="U640" s="9" t="str" cm="1">
        <f t="array" ref="U640">_xlfn.IFS(
    ISNUMBER(SEARCH("C", Q640)), "Ciudad",
    ISNUMBER(SEARCH("T", Q640)), "Pueblo",
    ISNUMBER(SEARCH("R", Q640)), "Rural",
    ISNUMBER(SEARCH("S", Q640)), "Suburbano",
    ISNUMBER(SEARCH("U", Q640)), "Urbano"
)</f>
        <v>Pueblo</v>
      </c>
      <c r="V640" s="24" t="str" cm="1">
        <f t="array" ref="V640">_xlfn.LET(
    _xlpm.txt, _xlfn.TEXTJOIN("", TRUE, IF(ISNUMBER(--MID(Todos!$H640, _xlfn.SEQUENCE(LEN(Todos!$H640)), 1)), MID(Todos!$H640, _xlfn.SEQUENCE(LEN(Todos!$H640)), 1), "")),
    IF(ISNUMBER(--RIGHT(_xlpm.txt,1)), _xlpm.txt, LEFT(_xlpm.txt, LEN(_xlpm.txt)-1))
)</f>
        <v>11108</v>
      </c>
      <c r="W640" s="9" t="str">
        <f>UPPER(LEFT(Todos!$B640,2))</f>
        <v>IL</v>
      </c>
      <c r="X640" s="10" t="str" cm="1">
        <f t="array" ref="X640">+IF(Todos!$C640 = "",MODE.MATCH(Todos!$C$2:$C$4029),Todos!$C640)</f>
        <v>F</v>
      </c>
    </row>
    <row r="641" spans="1:24" x14ac:dyDescent="0.35">
      <c r="A641" s="11">
        <v>160576</v>
      </c>
      <c r="B641" s="12" t="s">
        <v>62</v>
      </c>
      <c r="C641" s="12" t="s">
        <v>14</v>
      </c>
      <c r="D641" s="12">
        <v>5470</v>
      </c>
      <c r="E641" s="12">
        <v>661</v>
      </c>
      <c r="F641" s="12">
        <v>778</v>
      </c>
      <c r="G641" s="12">
        <v>98</v>
      </c>
      <c r="H641" s="12">
        <v>35092</v>
      </c>
      <c r="I641" s="12">
        <v>15</v>
      </c>
      <c r="J641" s="12">
        <v>47</v>
      </c>
      <c r="K641" s="12">
        <v>664</v>
      </c>
      <c r="L641" s="12">
        <v>781</v>
      </c>
      <c r="M641" s="12">
        <v>9.75</v>
      </c>
      <c r="N641" s="12">
        <f>VLOOKUP(Todos!$A641,vlookup_table[#All],2,FALSE)</f>
        <v>1002</v>
      </c>
      <c r="O641" s="12" t="str">
        <f>VLOOKUP(Todos!$A641,vlookup_table[#All],3,FALSE)</f>
        <v>CA</v>
      </c>
      <c r="P641" s="12">
        <f>VLOOKUP(Todos!$A641,vlookup_table[#All],4,FALSE)</f>
        <v>4012</v>
      </c>
      <c r="Q641" s="14" t="str">
        <f>VLOOKUP(Todos!$A641,vlookup_table[#All],5,FALSE)</f>
        <v>T1</v>
      </c>
      <c r="R641" s="14" t="str">
        <f>VLOOKUP(Todos!$A641,vlookup_table[#All],6,FALSE)</f>
        <v>M</v>
      </c>
      <c r="S641" s="14">
        <f>VLOOKUP(Todos!$A641,vlookup_table[#All],7,FALSE)</f>
        <v>15</v>
      </c>
      <c r="T641" s="14">
        <f>ROUND((9706-Todos!$P641)/100, 0)</f>
        <v>57</v>
      </c>
      <c r="U641" s="14" t="str" cm="1">
        <f t="array" ref="U641">_xlfn.IFS(
    ISNUMBER(SEARCH("C", Q641)), "Ciudad",
    ISNUMBER(SEARCH("T", Q641)), "Pueblo",
    ISNUMBER(SEARCH("R", Q641)), "Rural",
    ISNUMBER(SEARCH("S", Q641)), "Suburbano",
    ISNUMBER(SEARCH("U", Q641)), "Urbano"
)</f>
        <v>Pueblo</v>
      </c>
      <c r="V641" s="25" t="str" cm="1">
        <f t="array" ref="V641">_xlfn.LET(
    _xlpm.txt, _xlfn.TEXTJOIN("", TRUE, IF(ISNUMBER(--MID(Todos!$H641, _xlfn.SEQUENCE(LEN(Todos!$H641)), 1)), MID(Todos!$H641, _xlfn.SEQUENCE(LEN(Todos!$H641)), 1), "")),
    IF(ISNUMBER(--RIGHT(_xlpm.txt,1)), _xlpm.txt, LEFT(_xlpm.txt, LEN(_xlpm.txt)-1))
)</f>
        <v>35092</v>
      </c>
      <c r="W641" s="14" t="str">
        <f>UPPER(LEFT(Todos!$B641,2))</f>
        <v>CA</v>
      </c>
      <c r="X641" s="15" t="str" cm="1">
        <f t="array" ref="X641">+IF(Todos!$C641 = "",MODE.MATCH(Todos!$C$2:$C$4029),Todos!$C641)</f>
        <v>M</v>
      </c>
    </row>
    <row r="642" spans="1:24" x14ac:dyDescent="0.35">
      <c r="A642" s="6">
        <v>72190</v>
      </c>
      <c r="B642" s="7" t="s">
        <v>30</v>
      </c>
      <c r="C642" s="7" t="s">
        <v>14</v>
      </c>
      <c r="D642" s="7">
        <v>673</v>
      </c>
      <c r="E642" s="7">
        <v>354</v>
      </c>
      <c r="F642" s="7">
        <v>438</v>
      </c>
      <c r="G642" s="7">
        <v>0</v>
      </c>
      <c r="H642" s="7">
        <v>14995</v>
      </c>
      <c r="I642" s="7">
        <v>4</v>
      </c>
      <c r="J642" s="7">
        <v>79</v>
      </c>
      <c r="K642" s="7">
        <v>394</v>
      </c>
      <c r="L642" s="7">
        <v>406</v>
      </c>
      <c r="M642" s="7">
        <v>5.7391304349999999</v>
      </c>
      <c r="N642" s="7">
        <f>VLOOKUP(Todos!$A642,vlookup_table[#All],2,FALSE)</f>
        <v>2</v>
      </c>
      <c r="O642" s="7" t="str">
        <f>VLOOKUP(Todos!$A642,vlookup_table[#All],3,FALSE)</f>
        <v>MI</v>
      </c>
      <c r="P642" s="7">
        <f>VLOOKUP(Todos!$A642,vlookup_table[#All],4,FALSE)</f>
        <v>1312</v>
      </c>
      <c r="Q642" s="9" t="str">
        <f>VLOOKUP(Todos!$A642,vlookup_table[#All],5,FALSE)</f>
        <v>T1</v>
      </c>
      <c r="R642" s="9" t="str">
        <f>VLOOKUP(Todos!$A642,vlookup_table[#All],6,FALSE)</f>
        <v>M</v>
      </c>
      <c r="S642" s="9">
        <f>VLOOKUP(Todos!$A642,vlookup_table[#All],7,FALSE)</f>
        <v>13</v>
      </c>
      <c r="T642" s="9">
        <f>ROUND((9706-Todos!$P642)/100, 0)</f>
        <v>84</v>
      </c>
      <c r="U642" s="9" t="str" cm="1">
        <f t="array" ref="U642">_xlfn.IFS(
    ISNUMBER(SEARCH("C", Q642)), "Ciudad",
    ISNUMBER(SEARCH("T", Q642)), "Pueblo",
    ISNUMBER(SEARCH("R", Q642)), "Rural",
    ISNUMBER(SEARCH("S", Q642)), "Suburbano",
    ISNUMBER(SEARCH("U", Q642)), "Urbano"
)</f>
        <v>Pueblo</v>
      </c>
      <c r="V642" s="24" t="str" cm="1">
        <f t="array" ref="V642">_xlfn.LET(
    _xlpm.txt, _xlfn.TEXTJOIN("", TRUE, IF(ISNUMBER(--MID(Todos!$H642, _xlfn.SEQUENCE(LEN(Todos!$H642)), 1)), MID(Todos!$H642, _xlfn.SEQUENCE(LEN(Todos!$H642)), 1), "")),
    IF(ISNUMBER(--RIGHT(_xlpm.txt,1)), _xlpm.txt, LEFT(_xlpm.txt, LEN(_xlpm.txt)-1))
)</f>
        <v>14995</v>
      </c>
      <c r="W642" s="9" t="str">
        <f>UPPER(LEFT(Todos!$B642,2))</f>
        <v>MI</v>
      </c>
      <c r="X642" s="10" t="str" cm="1">
        <f t="array" ref="X642">+IF(Todos!$C642 = "",MODE.MATCH(Todos!$C$2:$C$4029),Todos!$C642)</f>
        <v>M</v>
      </c>
    </row>
    <row r="643" spans="1:24" x14ac:dyDescent="0.35">
      <c r="A643" s="11">
        <v>13292</v>
      </c>
      <c r="B643" s="12" t="s">
        <v>58</v>
      </c>
      <c r="C643" s="12" t="s">
        <v>17</v>
      </c>
      <c r="D643" s="12">
        <v>582</v>
      </c>
      <c r="E643" s="12">
        <v>254</v>
      </c>
      <c r="F643" s="12">
        <v>364</v>
      </c>
      <c r="G643" s="12">
        <v>0</v>
      </c>
      <c r="H643" s="12">
        <v>12981</v>
      </c>
      <c r="I643" s="12">
        <v>0</v>
      </c>
      <c r="J643" s="12">
        <v>75</v>
      </c>
      <c r="K643" s="12">
        <v>359</v>
      </c>
      <c r="L643" s="12">
        <v>297</v>
      </c>
      <c r="M643" s="12">
        <v>6.3571428570000004</v>
      </c>
      <c r="N643" s="12">
        <f>VLOOKUP(Todos!$A643,vlookup_table[#All],2,FALSE)</f>
        <v>0</v>
      </c>
      <c r="O643" s="12" t="str">
        <f>VLOOKUP(Todos!$A643,vlookup_table[#All],3,FALSE)</f>
        <v>KY</v>
      </c>
      <c r="P643" s="12">
        <f>VLOOKUP(Todos!$A643,vlookup_table[#All],4,FALSE)</f>
        <v>0</v>
      </c>
      <c r="Q643" s="14" t="str">
        <f>VLOOKUP(Todos!$A643,vlookup_table[#All],5,FALSE)</f>
        <v>T2</v>
      </c>
      <c r="R643" s="14" t="str">
        <f>VLOOKUP(Todos!$A643,vlookup_table[#All],6,FALSE)</f>
        <v>F</v>
      </c>
      <c r="S643" s="14">
        <f>VLOOKUP(Todos!$A643,vlookup_table[#All],7,FALSE)</f>
        <v>10</v>
      </c>
      <c r="T643" s="14">
        <f>ROUND((9706-Todos!$P643)/100, 0)</f>
        <v>97</v>
      </c>
      <c r="U643" s="14" t="str" cm="1">
        <f t="array" ref="U643">_xlfn.IFS(
    ISNUMBER(SEARCH("C", Q643)), "Ciudad",
    ISNUMBER(SEARCH("T", Q643)), "Pueblo",
    ISNUMBER(SEARCH("R", Q643)), "Rural",
    ISNUMBER(SEARCH("S", Q643)), "Suburbano",
    ISNUMBER(SEARCH("U", Q643)), "Urbano"
)</f>
        <v>Pueblo</v>
      </c>
      <c r="V643" s="25" t="str" cm="1">
        <f t="array" ref="V643">_xlfn.LET(
    _xlpm.txt, _xlfn.TEXTJOIN("", TRUE, IF(ISNUMBER(--MID(Todos!$H643, _xlfn.SEQUENCE(LEN(Todos!$H643)), 1)), MID(Todos!$H643, _xlfn.SEQUENCE(LEN(Todos!$H643)), 1), "")),
    IF(ISNUMBER(--RIGHT(_xlpm.txt,1)), _xlpm.txt, LEFT(_xlpm.txt, LEN(_xlpm.txt)-1))
)</f>
        <v>12981</v>
      </c>
      <c r="W643" s="14" t="str">
        <f>UPPER(LEFT(Todos!$B643,2))</f>
        <v>KY</v>
      </c>
      <c r="X643" s="15" t="str" cm="1">
        <f t="array" ref="X643">+IF(Todos!$C643 = "",MODE.MATCH(Todos!$C$2:$C$4029),Todos!$C643)</f>
        <v>F</v>
      </c>
    </row>
    <row r="644" spans="1:24" x14ac:dyDescent="0.35">
      <c r="A644" s="6">
        <v>13551</v>
      </c>
      <c r="B644" s="7" t="s">
        <v>62</v>
      </c>
      <c r="C644" s="7" t="s">
        <v>17</v>
      </c>
      <c r="D644" s="7">
        <v>4392</v>
      </c>
      <c r="E644" s="7">
        <v>516</v>
      </c>
      <c r="F644" s="7">
        <v>549</v>
      </c>
      <c r="G644" s="7">
        <v>98</v>
      </c>
      <c r="H644" s="7">
        <v>21857</v>
      </c>
      <c r="I644" s="7">
        <v>11</v>
      </c>
      <c r="J644" s="7">
        <v>57</v>
      </c>
      <c r="K644" s="7">
        <v>539</v>
      </c>
      <c r="L644" s="7">
        <v>509</v>
      </c>
      <c r="M644" s="7">
        <v>28.92307692</v>
      </c>
      <c r="N644" s="7">
        <f>VLOOKUP(Todos!$A644,vlookup_table[#All],2,FALSE)</f>
        <v>0</v>
      </c>
      <c r="O644" s="7" t="str">
        <f>VLOOKUP(Todos!$A644,vlookup_table[#All],3,FALSE)</f>
        <v>CA</v>
      </c>
      <c r="P644" s="7">
        <f>VLOOKUP(Todos!$A644,vlookup_table[#All],4,FALSE)</f>
        <v>6201</v>
      </c>
      <c r="Q644" s="9" t="str">
        <f>VLOOKUP(Todos!$A644,vlookup_table[#All],5,FALSE)</f>
        <v/>
      </c>
      <c r="R644" s="9" t="str">
        <f>VLOOKUP(Todos!$A644,vlookup_table[#All],6,FALSE)</f>
        <v>F</v>
      </c>
      <c r="S644" s="9">
        <f>VLOOKUP(Todos!$A644,vlookup_table[#All],7,FALSE)</f>
        <v>10</v>
      </c>
      <c r="T644" s="9">
        <f>ROUND((9706-Todos!$P644)/100, 0)</f>
        <v>35</v>
      </c>
      <c r="U644" s="9" t="e" cm="1">
        <f t="array" ref="U644">_xlfn.IFS(
    ISNUMBER(SEARCH("C", Q644)), "Ciudad",
    ISNUMBER(SEARCH("T", Q644)), "Pueblo",
    ISNUMBER(SEARCH("R", Q644)), "Rural",
    ISNUMBER(SEARCH("S", Q644)), "Suburbano",
    ISNUMBER(SEARCH("U", Q644)), "Urbano"
)</f>
        <v>#N/A</v>
      </c>
      <c r="V644" s="24" t="str" cm="1">
        <f t="array" ref="V644">_xlfn.LET(
    _xlpm.txt, _xlfn.TEXTJOIN("", TRUE, IF(ISNUMBER(--MID(Todos!$H644, _xlfn.SEQUENCE(LEN(Todos!$H644)), 1)), MID(Todos!$H644, _xlfn.SEQUENCE(LEN(Todos!$H644)), 1), "")),
    IF(ISNUMBER(--RIGHT(_xlpm.txt,1)), _xlpm.txt, LEFT(_xlpm.txt, LEN(_xlpm.txt)-1))
)</f>
        <v>21857</v>
      </c>
      <c r="W644" s="9" t="str">
        <f>UPPER(LEFT(Todos!$B644,2))</f>
        <v>CA</v>
      </c>
      <c r="X644" s="10" t="str" cm="1">
        <f t="array" ref="X644">+IF(Todos!$C644 = "",MODE.MATCH(Todos!$C$2:$C$4029),Todos!$C644)</f>
        <v>F</v>
      </c>
    </row>
    <row r="645" spans="1:24" x14ac:dyDescent="0.35">
      <c r="A645" s="11">
        <v>170935</v>
      </c>
      <c r="B645" s="12" t="s">
        <v>62</v>
      </c>
      <c r="C645" s="12" t="s">
        <v>17</v>
      </c>
      <c r="D645" s="12">
        <v>1468</v>
      </c>
      <c r="E645" s="12">
        <v>365</v>
      </c>
      <c r="F645" s="12">
        <v>371</v>
      </c>
      <c r="G645" s="12">
        <v>18</v>
      </c>
      <c r="H645" s="12">
        <v>13469</v>
      </c>
      <c r="I645" s="12">
        <v>4</v>
      </c>
      <c r="J645" s="12">
        <v>68</v>
      </c>
      <c r="K645" s="12">
        <v>363</v>
      </c>
      <c r="L645" s="12">
        <v>361</v>
      </c>
      <c r="M645" s="12">
        <v>10.66666667</v>
      </c>
      <c r="N645" s="12">
        <f>VLOOKUP(Todos!$A645,vlookup_table[#All],2,FALSE)</f>
        <v>0</v>
      </c>
      <c r="O645" s="12" t="str">
        <f>VLOOKUP(Todos!$A645,vlookup_table[#All],3,FALSE)</f>
        <v>CA</v>
      </c>
      <c r="P645" s="12">
        <f>VLOOKUP(Todos!$A645,vlookup_table[#All],4,FALSE)</f>
        <v>0</v>
      </c>
      <c r="Q645" s="14" t="str">
        <f>VLOOKUP(Todos!$A645,vlookup_table[#All],5,FALSE)</f>
        <v>R2</v>
      </c>
      <c r="R645" s="14" t="str">
        <f>VLOOKUP(Todos!$A645,vlookup_table[#All],6,FALSE)</f>
        <v>F</v>
      </c>
      <c r="S645" s="14">
        <f>VLOOKUP(Todos!$A645,vlookup_table[#All],7,FALSE)</f>
        <v>10</v>
      </c>
      <c r="T645" s="14">
        <f>ROUND((9706-Todos!$P645)/100, 0)</f>
        <v>97</v>
      </c>
      <c r="U645" s="14" t="str" cm="1">
        <f t="array" ref="U645">_xlfn.IFS(
    ISNUMBER(SEARCH("C", Q645)), "Ciudad",
    ISNUMBER(SEARCH("T", Q645)), "Pueblo",
    ISNUMBER(SEARCH("R", Q645)), "Rural",
    ISNUMBER(SEARCH("S", Q645)), "Suburbano",
    ISNUMBER(SEARCH("U", Q645)), "Urbano"
)</f>
        <v>Rural</v>
      </c>
      <c r="V645" s="25" t="str" cm="1">
        <f t="array" ref="V645">_xlfn.LET(
    _xlpm.txt, _xlfn.TEXTJOIN("", TRUE, IF(ISNUMBER(--MID(Todos!$H645, _xlfn.SEQUENCE(LEN(Todos!$H645)), 1)), MID(Todos!$H645, _xlfn.SEQUENCE(LEN(Todos!$H645)), 1), "")),
    IF(ISNUMBER(--RIGHT(_xlpm.txt,1)), _xlpm.txt, LEFT(_xlpm.txt, LEN(_xlpm.txt)-1))
)</f>
        <v>13469</v>
      </c>
      <c r="W645" s="14" t="str">
        <f>UPPER(LEFT(Todos!$B645,2))</f>
        <v>CA</v>
      </c>
      <c r="X645" s="15" t="str" cm="1">
        <f t="array" ref="X645">+IF(Todos!$C645 = "",MODE.MATCH(Todos!$C$2:$C$4029),Todos!$C645)</f>
        <v>F</v>
      </c>
    </row>
    <row r="646" spans="1:24" x14ac:dyDescent="0.35">
      <c r="A646" s="6">
        <v>126888</v>
      </c>
      <c r="B646" s="7" t="s">
        <v>21</v>
      </c>
      <c r="C646" s="7" t="s">
        <v>14</v>
      </c>
      <c r="D646" s="7">
        <v>764</v>
      </c>
      <c r="E646" s="7">
        <v>320</v>
      </c>
      <c r="F646" s="7">
        <v>406</v>
      </c>
      <c r="G646" s="7">
        <v>1</v>
      </c>
      <c r="H646" s="7">
        <v>11242</v>
      </c>
      <c r="I646" s="7">
        <v>1</v>
      </c>
      <c r="J646" s="7">
        <v>77</v>
      </c>
      <c r="K646" s="7">
        <v>363</v>
      </c>
      <c r="L646" s="7">
        <v>377</v>
      </c>
      <c r="M646" s="7">
        <v>20</v>
      </c>
      <c r="N646" s="7">
        <f>VLOOKUP(Todos!$A646,vlookup_table[#All],2,FALSE)</f>
        <v>1</v>
      </c>
      <c r="O646" s="7" t="str">
        <f>VLOOKUP(Todos!$A646,vlookup_table[#All],3,FALSE)</f>
        <v>TX</v>
      </c>
      <c r="P646" s="7">
        <f>VLOOKUP(Todos!$A646,vlookup_table[#All],4,FALSE)</f>
        <v>5601</v>
      </c>
      <c r="Q646" s="9" t="str">
        <f>VLOOKUP(Todos!$A646,vlookup_table[#All],5,FALSE)</f>
        <v>T2</v>
      </c>
      <c r="R646" s="9" t="str">
        <f>VLOOKUP(Todos!$A646,vlookup_table[#All],6,FALSE)</f>
        <v>M</v>
      </c>
      <c r="S646" s="9">
        <f>VLOOKUP(Todos!$A646,vlookup_table[#All],7,FALSE)</f>
        <v>20</v>
      </c>
      <c r="T646" s="9">
        <f>ROUND((9706-Todos!$P646)/100, 0)</f>
        <v>41</v>
      </c>
      <c r="U646" s="9" t="str" cm="1">
        <f t="array" ref="U646">_xlfn.IFS(
    ISNUMBER(SEARCH("C", Q646)), "Ciudad",
    ISNUMBER(SEARCH("T", Q646)), "Pueblo",
    ISNUMBER(SEARCH("R", Q646)), "Rural",
    ISNUMBER(SEARCH("S", Q646)), "Suburbano",
    ISNUMBER(SEARCH("U", Q646)), "Urbano"
)</f>
        <v>Pueblo</v>
      </c>
      <c r="V646" s="24" t="str" cm="1">
        <f t="array" ref="V646">_xlfn.LET(
    _xlpm.txt, _xlfn.TEXTJOIN("", TRUE, IF(ISNUMBER(--MID(Todos!$H646, _xlfn.SEQUENCE(LEN(Todos!$H646)), 1)), MID(Todos!$H646, _xlfn.SEQUENCE(LEN(Todos!$H646)), 1), "")),
    IF(ISNUMBER(--RIGHT(_xlpm.txt,1)), _xlpm.txt, LEFT(_xlpm.txt, LEN(_xlpm.txt)-1))
)</f>
        <v>11242</v>
      </c>
      <c r="W646" s="9" t="str">
        <f>UPPER(LEFT(Todos!$B646,2))</f>
        <v>TX</v>
      </c>
      <c r="X646" s="10" t="str" cm="1">
        <f t="array" ref="X646">+IF(Todos!$C646 = "",MODE.MATCH(Todos!$C$2:$C$4029),Todos!$C646)</f>
        <v>M</v>
      </c>
    </row>
    <row r="647" spans="1:24" x14ac:dyDescent="0.35">
      <c r="A647" s="11">
        <v>170215</v>
      </c>
      <c r="B647" s="12" t="s">
        <v>62</v>
      </c>
      <c r="C647" s="12" t="s">
        <v>17</v>
      </c>
      <c r="D647" s="12">
        <v>1274</v>
      </c>
      <c r="E647" s="12">
        <v>405</v>
      </c>
      <c r="F647" s="12">
        <v>439</v>
      </c>
      <c r="G647" s="12">
        <v>9</v>
      </c>
      <c r="H647" s="12">
        <v>12537</v>
      </c>
      <c r="I647" s="12">
        <v>9</v>
      </c>
      <c r="J647" s="12">
        <v>67</v>
      </c>
      <c r="K647" s="12">
        <v>462</v>
      </c>
      <c r="L647" s="12">
        <v>404</v>
      </c>
      <c r="M647" s="12">
        <v>4.4545454549999999</v>
      </c>
      <c r="N647" s="12">
        <f>VLOOKUP(Todos!$A647,vlookup_table[#All],2,FALSE)</f>
        <v>0</v>
      </c>
      <c r="O647" s="12" t="str">
        <f>VLOOKUP(Todos!$A647,vlookup_table[#All],3,FALSE)</f>
        <v>CA</v>
      </c>
      <c r="P647" s="12">
        <f>VLOOKUP(Todos!$A647,vlookup_table[#All],4,FALSE)</f>
        <v>2001</v>
      </c>
      <c r="Q647" s="14" t="str">
        <f>VLOOKUP(Todos!$A647,vlookup_table[#All],5,FALSE)</f>
        <v>T2</v>
      </c>
      <c r="R647" s="14" t="str">
        <f>VLOOKUP(Todos!$A647,vlookup_table[#All],6,FALSE)</f>
        <v>F</v>
      </c>
      <c r="S647" s="14">
        <f>VLOOKUP(Todos!$A647,vlookup_table[#All],7,FALSE)</f>
        <v>8</v>
      </c>
      <c r="T647" s="14">
        <f>ROUND((9706-Todos!$P647)/100, 0)</f>
        <v>77</v>
      </c>
      <c r="U647" s="14" t="str" cm="1">
        <f t="array" ref="U647">_xlfn.IFS(
    ISNUMBER(SEARCH("C", Q647)), "Ciudad",
    ISNUMBER(SEARCH("T", Q647)), "Pueblo",
    ISNUMBER(SEARCH("R", Q647)), "Rural",
    ISNUMBER(SEARCH("S", Q647)), "Suburbano",
    ISNUMBER(SEARCH("U", Q647)), "Urbano"
)</f>
        <v>Pueblo</v>
      </c>
      <c r="V647" s="25" t="str" cm="1">
        <f t="array" ref="V647">_xlfn.LET(
    _xlpm.txt, _xlfn.TEXTJOIN("", TRUE, IF(ISNUMBER(--MID(Todos!$H647, _xlfn.SEQUENCE(LEN(Todos!$H647)), 1)), MID(Todos!$H647, _xlfn.SEQUENCE(LEN(Todos!$H647)), 1), "")),
    IF(ISNUMBER(--RIGHT(_xlpm.txt,1)), _xlpm.txt, LEFT(_xlpm.txt, LEN(_xlpm.txt)-1))
)</f>
        <v>12537</v>
      </c>
      <c r="W647" s="14" t="str">
        <f>UPPER(LEFT(Todos!$B647,2))</f>
        <v>CA</v>
      </c>
      <c r="X647" s="15" t="str" cm="1">
        <f t="array" ref="X647">+IF(Todos!$C647 = "",MODE.MATCH(Todos!$C$2:$C$4029),Todos!$C647)</f>
        <v>F</v>
      </c>
    </row>
    <row r="648" spans="1:24" x14ac:dyDescent="0.35">
      <c r="A648" s="6">
        <v>168574</v>
      </c>
      <c r="B648" s="7" t="s">
        <v>62</v>
      </c>
      <c r="C648" s="7" t="s">
        <v>14</v>
      </c>
      <c r="D648" s="7">
        <v>1749</v>
      </c>
      <c r="E648" s="7">
        <v>234</v>
      </c>
      <c r="F648" s="7">
        <v>327</v>
      </c>
      <c r="G648" s="7">
        <v>21</v>
      </c>
      <c r="H648" s="7">
        <v>14571</v>
      </c>
      <c r="I648" s="7">
        <v>15</v>
      </c>
      <c r="J648" s="7">
        <v>49</v>
      </c>
      <c r="K648" s="7">
        <v>281</v>
      </c>
      <c r="L648" s="7">
        <v>291</v>
      </c>
      <c r="M648" s="7">
        <v>27.5</v>
      </c>
      <c r="N648" s="7">
        <f>VLOOKUP(Todos!$A648,vlookup_table[#All],2,FALSE)</f>
        <v>1</v>
      </c>
      <c r="O648" s="7" t="str">
        <f>VLOOKUP(Todos!$A648,vlookup_table[#All],3,FALSE)</f>
        <v>CA</v>
      </c>
      <c r="P648" s="7">
        <f>VLOOKUP(Todos!$A648,vlookup_table[#All],4,FALSE)</f>
        <v>0</v>
      </c>
      <c r="Q648" s="9" t="str">
        <f>VLOOKUP(Todos!$A648,vlookup_table[#All],5,FALSE)</f>
        <v>U3</v>
      </c>
      <c r="R648" s="9" t="str">
        <f>VLOOKUP(Todos!$A648,vlookup_table[#All],6,FALSE)</f>
        <v>M</v>
      </c>
      <c r="S648" s="9">
        <f>VLOOKUP(Todos!$A648,vlookup_table[#All],7,FALSE)</f>
        <v>100</v>
      </c>
      <c r="T648" s="9">
        <f>ROUND((9706-Todos!$P648)/100, 0)</f>
        <v>97</v>
      </c>
      <c r="U648" s="9" t="str" cm="1">
        <f t="array" ref="U648">_xlfn.IFS(
    ISNUMBER(SEARCH("C", Q648)), "Ciudad",
    ISNUMBER(SEARCH("T", Q648)), "Pueblo",
    ISNUMBER(SEARCH("R", Q648)), "Rural",
    ISNUMBER(SEARCH("S", Q648)), "Suburbano",
    ISNUMBER(SEARCH("U", Q648)), "Urbano"
)</f>
        <v>Urbano</v>
      </c>
      <c r="V648" s="24" t="str" cm="1">
        <f t="array" ref="V648">_xlfn.LET(
    _xlpm.txt, _xlfn.TEXTJOIN("", TRUE, IF(ISNUMBER(--MID(Todos!$H648, _xlfn.SEQUENCE(LEN(Todos!$H648)), 1)), MID(Todos!$H648, _xlfn.SEQUENCE(LEN(Todos!$H648)), 1), "")),
    IF(ISNUMBER(--RIGHT(_xlpm.txt,1)), _xlpm.txt, LEFT(_xlpm.txt, LEN(_xlpm.txt)-1))
)</f>
        <v>14571</v>
      </c>
      <c r="W648" s="9" t="str">
        <f>UPPER(LEFT(Todos!$B648,2))</f>
        <v>CA</v>
      </c>
      <c r="X648" s="10" t="str" cm="1">
        <f t="array" ref="X648">+IF(Todos!$C648 = "",MODE.MATCH(Todos!$C$2:$C$4029),Todos!$C648)</f>
        <v>M</v>
      </c>
    </row>
    <row r="649" spans="1:24" x14ac:dyDescent="0.35">
      <c r="A649" s="11">
        <v>90482</v>
      </c>
      <c r="B649" s="12" t="s">
        <v>16</v>
      </c>
      <c r="C649" s="12" t="s">
        <v>14</v>
      </c>
      <c r="D649" s="12">
        <v>1509</v>
      </c>
      <c r="E649" s="12">
        <v>545</v>
      </c>
      <c r="F649" s="12">
        <v>680</v>
      </c>
      <c r="G649" s="12">
        <v>19</v>
      </c>
      <c r="H649" s="12">
        <v>23170</v>
      </c>
      <c r="I649" s="12">
        <v>7</v>
      </c>
      <c r="J649" s="12">
        <v>75</v>
      </c>
      <c r="K649" s="12">
        <v>617</v>
      </c>
      <c r="L649" s="12">
        <v>599</v>
      </c>
      <c r="M649" s="12">
        <v>11.125</v>
      </c>
      <c r="N649" s="12">
        <f>VLOOKUP(Todos!$A649,vlookup_table[#All],2,FALSE)</f>
        <v>1</v>
      </c>
      <c r="O649" s="12" t="str">
        <f>VLOOKUP(Todos!$A649,vlookup_table[#All],3,FALSE)</f>
        <v>IL</v>
      </c>
      <c r="P649" s="12">
        <f>VLOOKUP(Todos!$A649,vlookup_table[#All],4,FALSE)</f>
        <v>5003</v>
      </c>
      <c r="Q649" s="14" t="str">
        <f>VLOOKUP(Todos!$A649,vlookup_table[#All],5,FALSE)</f>
        <v>C1</v>
      </c>
      <c r="R649" s="14" t="str">
        <f>VLOOKUP(Todos!$A649,vlookup_table[#All],6,FALSE)</f>
        <v>M</v>
      </c>
      <c r="S649" s="14">
        <f>VLOOKUP(Todos!$A649,vlookup_table[#All],7,FALSE)</f>
        <v>20</v>
      </c>
      <c r="T649" s="14">
        <f>ROUND((9706-Todos!$P649)/100, 0)</f>
        <v>47</v>
      </c>
      <c r="U649" s="14" t="str" cm="1">
        <f t="array" ref="U649">_xlfn.IFS(
    ISNUMBER(SEARCH("C", Q649)), "Ciudad",
    ISNUMBER(SEARCH("T", Q649)), "Pueblo",
    ISNUMBER(SEARCH("R", Q649)), "Rural",
    ISNUMBER(SEARCH("S", Q649)), "Suburbano",
    ISNUMBER(SEARCH("U", Q649)), "Urbano"
)</f>
        <v>Ciudad</v>
      </c>
      <c r="V649" s="25" t="str" cm="1">
        <f t="array" ref="V649">_xlfn.LET(
    _xlpm.txt, _xlfn.TEXTJOIN("", TRUE, IF(ISNUMBER(--MID(Todos!$H649, _xlfn.SEQUENCE(LEN(Todos!$H649)), 1)), MID(Todos!$H649, _xlfn.SEQUENCE(LEN(Todos!$H649)), 1), "")),
    IF(ISNUMBER(--RIGHT(_xlpm.txt,1)), _xlpm.txt, LEFT(_xlpm.txt, LEN(_xlpm.txt)-1))
)</f>
        <v>23170</v>
      </c>
      <c r="W649" s="14" t="str">
        <f>UPPER(LEFT(Todos!$B649,2))</f>
        <v>IL</v>
      </c>
      <c r="X649" s="15" t="str" cm="1">
        <f t="array" ref="X649">+IF(Todos!$C649 = "",MODE.MATCH(Todos!$C$2:$C$4029),Todos!$C649)</f>
        <v>M</v>
      </c>
    </row>
    <row r="650" spans="1:24" x14ac:dyDescent="0.35">
      <c r="A650" s="6">
        <v>18896</v>
      </c>
      <c r="B650" s="7" t="s">
        <v>18</v>
      </c>
      <c r="C650" s="7" t="s">
        <v>14</v>
      </c>
      <c r="D650" s="7">
        <v>816</v>
      </c>
      <c r="E650" s="7">
        <v>357</v>
      </c>
      <c r="F650" s="7">
        <v>458</v>
      </c>
      <c r="G650" s="7">
        <v>5</v>
      </c>
      <c r="H650" s="7">
        <v>17434</v>
      </c>
      <c r="I650" s="7">
        <v>0</v>
      </c>
      <c r="J650" s="7">
        <v>76</v>
      </c>
      <c r="K650" s="7">
        <v>384</v>
      </c>
      <c r="L650" s="7">
        <v>413</v>
      </c>
      <c r="M650" s="7">
        <v>11.6</v>
      </c>
      <c r="N650" s="7">
        <f>VLOOKUP(Todos!$A650,vlookup_table[#All],2,FALSE)</f>
        <v>1002</v>
      </c>
      <c r="O650" s="7" t="str">
        <f>VLOOKUP(Todos!$A650,vlookup_table[#All],3,FALSE)</f>
        <v>NC</v>
      </c>
      <c r="P650" s="7">
        <f>VLOOKUP(Todos!$A650,vlookup_table[#All],4,FALSE)</f>
        <v>3501</v>
      </c>
      <c r="Q650" s="9" t="str">
        <f>VLOOKUP(Todos!$A650,vlookup_table[#All],5,FALSE)</f>
        <v>T2</v>
      </c>
      <c r="R650" s="9" t="str">
        <f>VLOOKUP(Todos!$A650,vlookup_table[#All],6,FALSE)</f>
        <v>M</v>
      </c>
      <c r="S650" s="9">
        <f>VLOOKUP(Todos!$A650,vlookup_table[#All],7,FALSE)</f>
        <v>20</v>
      </c>
      <c r="T650" s="9">
        <f>ROUND((9706-Todos!$P650)/100, 0)</f>
        <v>62</v>
      </c>
      <c r="U650" s="9" t="str" cm="1">
        <f t="array" ref="U650">_xlfn.IFS(
    ISNUMBER(SEARCH("C", Q650)), "Ciudad",
    ISNUMBER(SEARCH("T", Q650)), "Pueblo",
    ISNUMBER(SEARCH("R", Q650)), "Rural",
    ISNUMBER(SEARCH("S", Q650)), "Suburbano",
    ISNUMBER(SEARCH("U", Q650)), "Urbano"
)</f>
        <v>Pueblo</v>
      </c>
      <c r="V650" s="24" t="str" cm="1">
        <f t="array" ref="V650">_xlfn.LET(
    _xlpm.txt, _xlfn.TEXTJOIN("", TRUE, IF(ISNUMBER(--MID(Todos!$H650, _xlfn.SEQUENCE(LEN(Todos!$H650)), 1)), MID(Todos!$H650, _xlfn.SEQUENCE(LEN(Todos!$H650)), 1), "")),
    IF(ISNUMBER(--RIGHT(_xlpm.txt,1)), _xlpm.txt, LEFT(_xlpm.txt, LEN(_xlpm.txt)-1))
)</f>
        <v>17434</v>
      </c>
      <c r="W650" s="9" t="str">
        <f>UPPER(LEFT(Todos!$B650,2))</f>
        <v>NC</v>
      </c>
      <c r="X650" s="10" t="str" cm="1">
        <f t="array" ref="X650">+IF(Todos!$C650 = "",MODE.MATCH(Todos!$C$2:$C$4029),Todos!$C650)</f>
        <v>M</v>
      </c>
    </row>
    <row r="651" spans="1:24" x14ac:dyDescent="0.35">
      <c r="A651" s="11">
        <v>161335</v>
      </c>
      <c r="B651" s="12" t="s">
        <v>62</v>
      </c>
      <c r="C651" s="12" t="s">
        <v>17</v>
      </c>
      <c r="D651" s="12">
        <v>905</v>
      </c>
      <c r="E651" s="12">
        <v>223</v>
      </c>
      <c r="F651" s="12">
        <v>263</v>
      </c>
      <c r="G651" s="12">
        <v>3</v>
      </c>
      <c r="H651" s="12">
        <v>8614</v>
      </c>
      <c r="I651" s="12">
        <v>6</v>
      </c>
      <c r="J651" s="12">
        <v>57</v>
      </c>
      <c r="K651" s="12">
        <v>241</v>
      </c>
      <c r="L651" s="12">
        <v>244</v>
      </c>
      <c r="M651" s="12">
        <v>6.1111111109999996</v>
      </c>
      <c r="N651" s="12">
        <f>VLOOKUP(Todos!$A651,vlookup_table[#All],2,FALSE)</f>
        <v>0</v>
      </c>
      <c r="O651" s="12" t="str">
        <f>VLOOKUP(Todos!$A651,vlookup_table[#All],3,FALSE)</f>
        <v>CA</v>
      </c>
      <c r="P651" s="12">
        <f>VLOOKUP(Todos!$A651,vlookup_table[#All],4,FALSE)</f>
        <v>2601</v>
      </c>
      <c r="Q651" s="14" t="str">
        <f>VLOOKUP(Todos!$A651,vlookup_table[#All],5,FALSE)</f>
        <v>R2</v>
      </c>
      <c r="R651" s="14" t="str">
        <f>VLOOKUP(Todos!$A651,vlookup_table[#All],6,FALSE)</f>
        <v>F</v>
      </c>
      <c r="S651" s="14">
        <f>VLOOKUP(Todos!$A651,vlookup_table[#All],7,FALSE)</f>
        <v>1392</v>
      </c>
      <c r="T651" s="14">
        <f>ROUND((9706-Todos!$P651)/100, 0)</f>
        <v>71</v>
      </c>
      <c r="U651" s="14" t="str" cm="1">
        <f t="array" ref="U651">_xlfn.IFS(
    ISNUMBER(SEARCH("C", Q651)), "Ciudad",
    ISNUMBER(SEARCH("T", Q651)), "Pueblo",
    ISNUMBER(SEARCH("R", Q651)), "Rural",
    ISNUMBER(SEARCH("S", Q651)), "Suburbano",
    ISNUMBER(SEARCH("U", Q651)), "Urbano"
)</f>
        <v>Rural</v>
      </c>
      <c r="V651" s="25" t="str" cm="1">
        <f t="array" ref="V651">_xlfn.LET(
    _xlpm.txt, _xlfn.TEXTJOIN("", TRUE, IF(ISNUMBER(--MID(Todos!$H651, _xlfn.SEQUENCE(LEN(Todos!$H651)), 1)), MID(Todos!$H651, _xlfn.SEQUENCE(LEN(Todos!$H651)), 1), "")),
    IF(ISNUMBER(--RIGHT(_xlpm.txt,1)), _xlpm.txt, LEFT(_xlpm.txt, LEN(_xlpm.txt)-1))
)</f>
        <v>8614</v>
      </c>
      <c r="W651" s="14" t="str">
        <f>UPPER(LEFT(Todos!$B651,2))</f>
        <v>CA</v>
      </c>
      <c r="X651" s="15" t="str" cm="1">
        <f t="array" ref="X651">+IF(Todos!$C651 = "",MODE.MATCH(Todos!$C$2:$C$4029),Todos!$C651)</f>
        <v>F</v>
      </c>
    </row>
    <row r="652" spans="1:24" x14ac:dyDescent="0.35">
      <c r="A652" s="6">
        <v>82141</v>
      </c>
      <c r="B652" s="7" t="s">
        <v>57</v>
      </c>
      <c r="C652" s="7" t="s">
        <v>17</v>
      </c>
      <c r="D652" s="7">
        <v>1027</v>
      </c>
      <c r="E652" s="7">
        <v>444</v>
      </c>
      <c r="F652" s="7">
        <v>475</v>
      </c>
      <c r="G652" s="7">
        <v>0</v>
      </c>
      <c r="H652" s="7">
        <v>14926</v>
      </c>
      <c r="I652" s="7">
        <v>1</v>
      </c>
      <c r="J652" s="7">
        <v>69</v>
      </c>
      <c r="K652" s="7">
        <v>451</v>
      </c>
      <c r="L652" s="7">
        <v>475</v>
      </c>
      <c r="M652" s="7">
        <v>8.5</v>
      </c>
      <c r="N652" s="7">
        <f>VLOOKUP(Todos!$A652,vlookup_table[#All],2,FALSE)</f>
        <v>2</v>
      </c>
      <c r="O652" s="7" t="str">
        <f>VLOOKUP(Todos!$A652,vlookup_table[#All],3,FALSE)</f>
        <v>MN</v>
      </c>
      <c r="P652" s="7">
        <f>VLOOKUP(Todos!$A652,vlookup_table[#All],4,FALSE)</f>
        <v>3801</v>
      </c>
      <c r="Q652" s="9" t="str">
        <f>VLOOKUP(Todos!$A652,vlookup_table[#All],5,FALSE)</f>
        <v>S2</v>
      </c>
      <c r="R652" s="9" t="str">
        <f>VLOOKUP(Todos!$A652,vlookup_table[#All],6,FALSE)</f>
        <v>F</v>
      </c>
      <c r="S652" s="9">
        <f>VLOOKUP(Todos!$A652,vlookup_table[#All],7,FALSE)</f>
        <v>10</v>
      </c>
      <c r="T652" s="9">
        <f>ROUND((9706-Todos!$P652)/100, 0)</f>
        <v>59</v>
      </c>
      <c r="U652" s="9" t="str" cm="1">
        <f t="array" ref="U652">_xlfn.IFS(
    ISNUMBER(SEARCH("C", Q652)), "Ciudad",
    ISNUMBER(SEARCH("T", Q652)), "Pueblo",
    ISNUMBER(SEARCH("R", Q652)), "Rural",
    ISNUMBER(SEARCH("S", Q652)), "Suburbano",
    ISNUMBER(SEARCH("U", Q652)), "Urbano"
)</f>
        <v>Suburbano</v>
      </c>
      <c r="V652" s="24" t="str" cm="1">
        <f t="array" ref="V652">_xlfn.LET(
    _xlpm.txt, _xlfn.TEXTJOIN("", TRUE, IF(ISNUMBER(--MID(Todos!$H652, _xlfn.SEQUENCE(LEN(Todos!$H652)), 1)), MID(Todos!$H652, _xlfn.SEQUENCE(LEN(Todos!$H652)), 1), "")),
    IF(ISNUMBER(--RIGHT(_xlpm.txt,1)), _xlpm.txt, LEFT(_xlpm.txt, LEN(_xlpm.txt)-1))
)</f>
        <v>14926</v>
      </c>
      <c r="W652" s="9" t="str">
        <f>UPPER(LEFT(Todos!$B652,2))</f>
        <v>MN</v>
      </c>
      <c r="X652" s="10" t="str" cm="1">
        <f t="array" ref="X652">+IF(Todos!$C652 = "",MODE.MATCH(Todos!$C$2:$C$4029),Todos!$C652)</f>
        <v>F</v>
      </c>
    </row>
    <row r="653" spans="1:24" x14ac:dyDescent="0.35">
      <c r="A653" s="11">
        <v>187659</v>
      </c>
      <c r="B653" s="12" t="s">
        <v>54</v>
      </c>
      <c r="C653" s="12" t="s">
        <v>17</v>
      </c>
      <c r="D653" s="12">
        <v>871</v>
      </c>
      <c r="E653" s="12">
        <v>464</v>
      </c>
      <c r="F653" s="12">
        <v>539</v>
      </c>
      <c r="G653" s="12">
        <v>0</v>
      </c>
      <c r="H653" s="12">
        <v>18279</v>
      </c>
      <c r="I653" s="12">
        <v>3</v>
      </c>
      <c r="J653" s="12">
        <v>47</v>
      </c>
      <c r="K653" s="12">
        <v>501</v>
      </c>
      <c r="L653" s="12">
        <v>503</v>
      </c>
      <c r="M653" s="12">
        <v>9</v>
      </c>
      <c r="N653" s="12">
        <f>VLOOKUP(Todos!$A653,vlookup_table[#All],2,FALSE)</f>
        <v>0</v>
      </c>
      <c r="O653" s="12" t="str">
        <f>VLOOKUP(Todos!$A653,vlookup_table[#All],3,FALSE)</f>
        <v>TN</v>
      </c>
      <c r="P653" s="12">
        <f>VLOOKUP(Todos!$A653,vlookup_table[#All],4,FALSE)</f>
        <v>0</v>
      </c>
      <c r="Q653" s="14" t="str">
        <f>VLOOKUP(Todos!$A653,vlookup_table[#All],5,FALSE)</f>
        <v>T2</v>
      </c>
      <c r="R653" s="14" t="str">
        <f>VLOOKUP(Todos!$A653,vlookup_table[#All],6,FALSE)</f>
        <v>F</v>
      </c>
      <c r="S653" s="14">
        <f>VLOOKUP(Todos!$A653,vlookup_table[#All],7,FALSE)</f>
        <v>15</v>
      </c>
      <c r="T653" s="14">
        <f>ROUND((9706-Todos!$P653)/100, 0)</f>
        <v>97</v>
      </c>
      <c r="U653" s="14" t="str" cm="1">
        <f t="array" ref="U653">_xlfn.IFS(
    ISNUMBER(SEARCH("C", Q653)), "Ciudad",
    ISNUMBER(SEARCH("T", Q653)), "Pueblo",
    ISNUMBER(SEARCH("R", Q653)), "Rural",
    ISNUMBER(SEARCH("S", Q653)), "Suburbano",
    ISNUMBER(SEARCH("U", Q653)), "Urbano"
)</f>
        <v>Pueblo</v>
      </c>
      <c r="V653" s="25" t="str" cm="1">
        <f t="array" ref="V653">_xlfn.LET(
    _xlpm.txt, _xlfn.TEXTJOIN("", TRUE, IF(ISNUMBER(--MID(Todos!$H653, _xlfn.SEQUENCE(LEN(Todos!$H653)), 1)), MID(Todos!$H653, _xlfn.SEQUENCE(LEN(Todos!$H653)), 1), "")),
    IF(ISNUMBER(--RIGHT(_xlpm.txt,1)), _xlpm.txt, LEFT(_xlpm.txt, LEN(_xlpm.txt)-1))
)</f>
        <v>18279</v>
      </c>
      <c r="W653" s="14" t="str">
        <f>UPPER(LEFT(Todos!$B653,2))</f>
        <v>TN</v>
      </c>
      <c r="X653" s="15" t="str" cm="1">
        <f t="array" ref="X653">+IF(Todos!$C653 = "",MODE.MATCH(Todos!$C$2:$C$4029),Todos!$C653)</f>
        <v>F</v>
      </c>
    </row>
    <row r="654" spans="1:24" x14ac:dyDescent="0.35">
      <c r="A654" s="6">
        <v>143523</v>
      </c>
      <c r="B654" s="7" t="s">
        <v>62</v>
      </c>
      <c r="C654" s="7" t="s">
        <v>17</v>
      </c>
      <c r="D654" s="7">
        <v>2833</v>
      </c>
      <c r="E654" s="7">
        <v>207</v>
      </c>
      <c r="F654" s="7">
        <v>278</v>
      </c>
      <c r="G654" s="7">
        <v>77</v>
      </c>
      <c r="H654" s="7">
        <v>15398</v>
      </c>
      <c r="I654" s="7">
        <v>60</v>
      </c>
      <c r="J654" s="7">
        <v>12</v>
      </c>
      <c r="K654" s="7">
        <v>172</v>
      </c>
      <c r="L654" s="7">
        <v>282</v>
      </c>
      <c r="M654" s="7">
        <v>3.7058823529999998</v>
      </c>
      <c r="N654" s="7">
        <f>VLOOKUP(Todos!$A654,vlookup_table[#All],2,FALSE)</f>
        <v>0</v>
      </c>
      <c r="O654" s="7" t="str">
        <f>VLOOKUP(Todos!$A654,vlookup_table[#All],3,FALSE)</f>
        <v>CA</v>
      </c>
      <c r="P654" s="7">
        <f>VLOOKUP(Todos!$A654,vlookup_table[#All],4,FALSE)</f>
        <v>1901</v>
      </c>
      <c r="Q654" s="9" t="str">
        <f>VLOOKUP(Todos!$A654,vlookup_table[#All],5,FALSE)</f>
        <v>U2</v>
      </c>
      <c r="R654" s="9" t="str">
        <f>VLOOKUP(Todos!$A654,vlookup_table[#All],6,FALSE)</f>
        <v>F</v>
      </c>
      <c r="S654" s="9">
        <f>VLOOKUP(Todos!$A654,vlookup_table[#All],7,FALSE)</f>
        <v>3</v>
      </c>
      <c r="T654" s="9">
        <f>ROUND((9706-Todos!$P654)/100, 0)</f>
        <v>78</v>
      </c>
      <c r="U654" s="9" t="str" cm="1">
        <f t="array" ref="U654">_xlfn.IFS(
    ISNUMBER(SEARCH("C", Q654)), "Ciudad",
    ISNUMBER(SEARCH("T", Q654)), "Pueblo",
    ISNUMBER(SEARCH("R", Q654)), "Rural",
    ISNUMBER(SEARCH("S", Q654)), "Suburbano",
    ISNUMBER(SEARCH("U", Q654)), "Urbano"
)</f>
        <v>Urbano</v>
      </c>
      <c r="V654" s="24" t="str" cm="1">
        <f t="array" ref="V654">_xlfn.LET(
    _xlpm.txt, _xlfn.TEXTJOIN("", TRUE, IF(ISNUMBER(--MID(Todos!$H654, _xlfn.SEQUENCE(LEN(Todos!$H654)), 1)), MID(Todos!$H654, _xlfn.SEQUENCE(LEN(Todos!$H654)), 1), "")),
    IF(ISNUMBER(--RIGHT(_xlpm.txt,1)), _xlpm.txt, LEFT(_xlpm.txt, LEN(_xlpm.txt)-1))
)</f>
        <v>15398</v>
      </c>
      <c r="W654" s="9" t="str">
        <f>UPPER(LEFT(Todos!$B654,2))</f>
        <v>CA</v>
      </c>
      <c r="X654" s="10" t="str" cm="1">
        <f t="array" ref="X654">+IF(Todos!$C654 = "",MODE.MATCH(Todos!$C$2:$C$4029),Todos!$C654)</f>
        <v>F</v>
      </c>
    </row>
    <row r="655" spans="1:24" x14ac:dyDescent="0.35">
      <c r="A655" s="11">
        <v>64442</v>
      </c>
      <c r="B655" s="12" t="s">
        <v>34</v>
      </c>
      <c r="C655" s="12" t="s">
        <v>14</v>
      </c>
      <c r="D655" s="12">
        <v>428</v>
      </c>
      <c r="E655" s="12">
        <v>240</v>
      </c>
      <c r="F655" s="12">
        <v>324</v>
      </c>
      <c r="G655" s="12">
        <v>0</v>
      </c>
      <c r="H655" s="12">
        <v>10020</v>
      </c>
      <c r="I655" s="12">
        <v>0</v>
      </c>
      <c r="J655" s="12">
        <v>78</v>
      </c>
      <c r="K655" s="12">
        <v>319</v>
      </c>
      <c r="L655" s="12">
        <v>268</v>
      </c>
      <c r="M655" s="12">
        <v>8</v>
      </c>
      <c r="N655" s="12">
        <f>VLOOKUP(Todos!$A655,vlookup_table[#All],2,FALSE)</f>
        <v>1</v>
      </c>
      <c r="O655" s="12" t="str">
        <f>VLOOKUP(Todos!$A655,vlookup_table[#All],3,FALSE)</f>
        <v>IN</v>
      </c>
      <c r="P655" s="12">
        <f>VLOOKUP(Todos!$A655,vlookup_table[#All],4,FALSE)</f>
        <v>5201</v>
      </c>
      <c r="Q655" s="14" t="str">
        <f>VLOOKUP(Todos!$A655,vlookup_table[#All],5,FALSE)</f>
        <v>R2</v>
      </c>
      <c r="R655" s="14" t="str">
        <f>VLOOKUP(Todos!$A655,vlookup_table[#All],6,FALSE)</f>
        <v>M</v>
      </c>
      <c r="S655" s="14">
        <f>VLOOKUP(Todos!$A655,vlookup_table[#All],7,FALSE)</f>
        <v>8</v>
      </c>
      <c r="T655" s="14">
        <f>ROUND((9706-Todos!$P655)/100, 0)</f>
        <v>45</v>
      </c>
      <c r="U655" s="14" t="str" cm="1">
        <f t="array" ref="U655">_xlfn.IFS(
    ISNUMBER(SEARCH("C", Q655)), "Ciudad",
    ISNUMBER(SEARCH("T", Q655)), "Pueblo",
    ISNUMBER(SEARCH("R", Q655)), "Rural",
    ISNUMBER(SEARCH("S", Q655)), "Suburbano",
    ISNUMBER(SEARCH("U", Q655)), "Urbano"
)</f>
        <v>Rural</v>
      </c>
      <c r="V655" s="25" t="str" cm="1">
        <f t="array" ref="V655">_xlfn.LET(
    _xlpm.txt, _xlfn.TEXTJOIN("", TRUE, IF(ISNUMBER(--MID(Todos!$H655, _xlfn.SEQUENCE(LEN(Todos!$H655)), 1)), MID(Todos!$H655, _xlfn.SEQUENCE(LEN(Todos!$H655)), 1), "")),
    IF(ISNUMBER(--RIGHT(_xlpm.txt,1)), _xlpm.txt, LEFT(_xlpm.txt, LEN(_xlpm.txt)-1))
)</f>
        <v>10020</v>
      </c>
      <c r="W655" s="14" t="str">
        <f>UPPER(LEFT(Todos!$B655,2))</f>
        <v>IN</v>
      </c>
      <c r="X655" s="15" t="str" cm="1">
        <f t="array" ref="X655">+IF(Todos!$C655 = "",MODE.MATCH(Todos!$C$2:$C$4029),Todos!$C655)</f>
        <v>M</v>
      </c>
    </row>
    <row r="656" spans="1:24" x14ac:dyDescent="0.35">
      <c r="A656" s="6">
        <v>151902</v>
      </c>
      <c r="B656" s="7" t="s">
        <v>62</v>
      </c>
      <c r="C656" s="7" t="s">
        <v>14</v>
      </c>
      <c r="D656" s="7">
        <v>1088</v>
      </c>
      <c r="E656" s="7">
        <v>278</v>
      </c>
      <c r="F656" s="7">
        <v>380</v>
      </c>
      <c r="G656" s="7">
        <v>19</v>
      </c>
      <c r="H656" s="7">
        <v>15011</v>
      </c>
      <c r="I656" s="7">
        <v>18</v>
      </c>
      <c r="J656" s="7">
        <v>35</v>
      </c>
      <c r="K656" s="7">
        <v>308</v>
      </c>
      <c r="L656" s="7">
        <v>335</v>
      </c>
      <c r="M656" s="7">
        <v>7.2857142860000002</v>
      </c>
      <c r="N656" s="7">
        <f>VLOOKUP(Todos!$A656,vlookup_table[#All],2,FALSE)</f>
        <v>1</v>
      </c>
      <c r="O656" s="7" t="str">
        <f>VLOOKUP(Todos!$A656,vlookup_table[#All],3,FALSE)</f>
        <v>CA</v>
      </c>
      <c r="P656" s="7">
        <f>VLOOKUP(Todos!$A656,vlookup_table[#All],4,FALSE)</f>
        <v>5001</v>
      </c>
      <c r="Q656" s="9" t="str">
        <f>VLOOKUP(Todos!$A656,vlookup_table[#All],5,FALSE)</f>
        <v>C2</v>
      </c>
      <c r="R656" s="9" t="str">
        <f>VLOOKUP(Todos!$A656,vlookup_table[#All],6,FALSE)</f>
        <v>M</v>
      </c>
      <c r="S656" s="9">
        <f>VLOOKUP(Todos!$A656,vlookup_table[#All],7,FALSE)</f>
        <v>10</v>
      </c>
      <c r="T656" s="9">
        <f>ROUND((9706-Todos!$P656)/100, 0)</f>
        <v>47</v>
      </c>
      <c r="U656" s="9" t="str" cm="1">
        <f t="array" ref="U656">_xlfn.IFS(
    ISNUMBER(SEARCH("C", Q656)), "Ciudad",
    ISNUMBER(SEARCH("T", Q656)), "Pueblo",
    ISNUMBER(SEARCH("R", Q656)), "Rural",
    ISNUMBER(SEARCH("S", Q656)), "Suburbano",
    ISNUMBER(SEARCH("U", Q656)), "Urbano"
)</f>
        <v>Ciudad</v>
      </c>
      <c r="V656" s="24" t="str" cm="1">
        <f t="array" ref="V656">_xlfn.LET(
    _xlpm.txt, _xlfn.TEXTJOIN("", TRUE, IF(ISNUMBER(--MID(Todos!$H656, _xlfn.SEQUENCE(LEN(Todos!$H656)), 1)), MID(Todos!$H656, _xlfn.SEQUENCE(LEN(Todos!$H656)), 1), "")),
    IF(ISNUMBER(--RIGHT(_xlpm.txt,1)), _xlpm.txt, LEFT(_xlpm.txt, LEN(_xlpm.txt)-1))
)</f>
        <v>15011</v>
      </c>
      <c r="W656" s="9" t="str">
        <f>UPPER(LEFT(Todos!$B656,2))</f>
        <v>CA</v>
      </c>
      <c r="X656" s="10" t="str" cm="1">
        <f t="array" ref="X656">+IF(Todos!$C656 = "",MODE.MATCH(Todos!$C$2:$C$4029),Todos!$C656)</f>
        <v>M</v>
      </c>
    </row>
    <row r="657" spans="1:24" x14ac:dyDescent="0.35">
      <c r="A657" s="11">
        <v>140027</v>
      </c>
      <c r="B657" s="12" t="s">
        <v>55</v>
      </c>
      <c r="C657" s="12" t="s">
        <v>17</v>
      </c>
      <c r="D657" s="12">
        <v>1304</v>
      </c>
      <c r="E657" s="12">
        <v>205</v>
      </c>
      <c r="F657" s="12">
        <v>330</v>
      </c>
      <c r="G657" s="12">
        <v>19</v>
      </c>
      <c r="H657" s="12">
        <v>19336</v>
      </c>
      <c r="I657" s="12">
        <v>4</v>
      </c>
      <c r="J657" s="12">
        <v>24</v>
      </c>
      <c r="K657" s="12">
        <v>222</v>
      </c>
      <c r="L657" s="12">
        <v>288</v>
      </c>
      <c r="M657" s="12">
        <v>17.09090909</v>
      </c>
      <c r="N657" s="12">
        <f>VLOOKUP(Todos!$A657,vlookup_table[#All],2,FALSE)</f>
        <v>0</v>
      </c>
      <c r="O657" s="12" t="str">
        <f>VLOOKUP(Todos!$A657,vlookup_table[#All],3,FALSE)</f>
        <v>NM</v>
      </c>
      <c r="P657" s="12">
        <f>VLOOKUP(Todos!$A657,vlookup_table[#All],4,FALSE)</f>
        <v>0</v>
      </c>
      <c r="Q657" s="14" t="str">
        <f>VLOOKUP(Todos!$A657,vlookup_table[#All],5,FALSE)</f>
        <v>T2</v>
      </c>
      <c r="R657" s="14" t="str">
        <f>VLOOKUP(Todos!$A657,vlookup_table[#All],6,FALSE)</f>
        <v>F</v>
      </c>
      <c r="S657" s="14">
        <f>VLOOKUP(Todos!$A657,vlookup_table[#All],7,FALSE)</f>
        <v>25</v>
      </c>
      <c r="T657" s="14">
        <f>ROUND((9706-Todos!$P657)/100, 0)</f>
        <v>97</v>
      </c>
      <c r="U657" s="14" t="str" cm="1">
        <f t="array" ref="U657">_xlfn.IFS(
    ISNUMBER(SEARCH("C", Q657)), "Ciudad",
    ISNUMBER(SEARCH("T", Q657)), "Pueblo",
    ISNUMBER(SEARCH("R", Q657)), "Rural",
    ISNUMBER(SEARCH("S", Q657)), "Suburbano",
    ISNUMBER(SEARCH("U", Q657)), "Urbano"
)</f>
        <v>Pueblo</v>
      </c>
      <c r="V657" s="25" t="str" cm="1">
        <f t="array" ref="V657">_xlfn.LET(
    _xlpm.txt, _xlfn.TEXTJOIN("", TRUE, IF(ISNUMBER(--MID(Todos!$H657, _xlfn.SEQUENCE(LEN(Todos!$H657)), 1)), MID(Todos!$H657, _xlfn.SEQUENCE(LEN(Todos!$H657)), 1), "")),
    IF(ISNUMBER(--RIGHT(_xlpm.txt,1)), _xlpm.txt, LEFT(_xlpm.txt, LEN(_xlpm.txt)-1))
)</f>
        <v>19336</v>
      </c>
      <c r="W657" s="14" t="str">
        <f>UPPER(LEFT(Todos!$B657,2))</f>
        <v>NM</v>
      </c>
      <c r="X657" s="15" t="str" cm="1">
        <f t="array" ref="X657">+IF(Todos!$C657 = "",MODE.MATCH(Todos!$C$2:$C$4029),Todos!$C657)</f>
        <v>F</v>
      </c>
    </row>
    <row r="658" spans="1:24" x14ac:dyDescent="0.35">
      <c r="A658" s="6">
        <v>147636</v>
      </c>
      <c r="B658" s="7" t="s">
        <v>62</v>
      </c>
      <c r="C658" s="7" t="s">
        <v>14</v>
      </c>
      <c r="D658" s="7">
        <v>1859</v>
      </c>
      <c r="E658" s="7">
        <v>420</v>
      </c>
      <c r="F658" s="7">
        <v>461</v>
      </c>
      <c r="G658" s="7">
        <v>34</v>
      </c>
      <c r="H658" s="7">
        <v>12512</v>
      </c>
      <c r="I658" s="7">
        <v>22</v>
      </c>
      <c r="J658" s="7">
        <v>41</v>
      </c>
      <c r="K658" s="7">
        <v>407</v>
      </c>
      <c r="L658" s="7">
        <v>465</v>
      </c>
      <c r="M658" s="7">
        <v>4.2727272730000001</v>
      </c>
      <c r="N658" s="7">
        <f>VLOOKUP(Todos!$A658,vlookup_table[#All],2,FALSE)</f>
        <v>1</v>
      </c>
      <c r="O658" s="7" t="str">
        <f>VLOOKUP(Todos!$A658,vlookup_table[#All],3,FALSE)</f>
        <v>CA</v>
      </c>
      <c r="P658" s="7">
        <f>VLOOKUP(Todos!$A658,vlookup_table[#All],4,FALSE)</f>
        <v>1601</v>
      </c>
      <c r="Q658" s="9" t="str">
        <f>VLOOKUP(Todos!$A658,vlookup_table[#All],5,FALSE)</f>
        <v>S2</v>
      </c>
      <c r="R658" s="9" t="str">
        <f>VLOOKUP(Todos!$A658,vlookup_table[#All],6,FALSE)</f>
        <v>M</v>
      </c>
      <c r="S658" s="9">
        <f>VLOOKUP(Todos!$A658,vlookup_table[#All],7,FALSE)</f>
        <v>11</v>
      </c>
      <c r="T658" s="9">
        <f>ROUND((9706-Todos!$P658)/100, 0)</f>
        <v>81</v>
      </c>
      <c r="U658" s="9" t="str" cm="1">
        <f t="array" ref="U658">_xlfn.IFS(
    ISNUMBER(SEARCH("C", Q658)), "Ciudad",
    ISNUMBER(SEARCH("T", Q658)), "Pueblo",
    ISNUMBER(SEARCH("R", Q658)), "Rural",
    ISNUMBER(SEARCH("S", Q658)), "Suburbano",
    ISNUMBER(SEARCH("U", Q658)), "Urbano"
)</f>
        <v>Suburbano</v>
      </c>
      <c r="V658" s="24" t="str" cm="1">
        <f t="array" ref="V658">_xlfn.LET(
    _xlpm.txt, _xlfn.TEXTJOIN("", TRUE, IF(ISNUMBER(--MID(Todos!$H658, _xlfn.SEQUENCE(LEN(Todos!$H658)), 1)), MID(Todos!$H658, _xlfn.SEQUENCE(LEN(Todos!$H658)), 1), "")),
    IF(ISNUMBER(--RIGHT(_xlpm.txt,1)), _xlpm.txt, LEFT(_xlpm.txt, LEN(_xlpm.txt)-1))
)</f>
        <v>12512</v>
      </c>
      <c r="W658" s="9" t="str">
        <f>UPPER(LEFT(Todos!$B658,2))</f>
        <v>CA</v>
      </c>
      <c r="X658" s="10" t="str" cm="1">
        <f t="array" ref="X658">+IF(Todos!$C658 = "",MODE.MATCH(Todos!$C$2:$C$4029),Todos!$C658)</f>
        <v>M</v>
      </c>
    </row>
    <row r="659" spans="1:24" x14ac:dyDescent="0.35">
      <c r="A659" s="11">
        <v>85010</v>
      </c>
      <c r="B659" s="12" t="s">
        <v>57</v>
      </c>
      <c r="C659" s="12" t="s">
        <v>14</v>
      </c>
      <c r="D659" s="12">
        <v>595</v>
      </c>
      <c r="E659" s="12">
        <v>339</v>
      </c>
      <c r="F659" s="12">
        <v>386</v>
      </c>
      <c r="G659" s="12">
        <v>0</v>
      </c>
      <c r="H659" s="12">
        <v>11471</v>
      </c>
      <c r="I659" s="12">
        <v>0</v>
      </c>
      <c r="J659" s="12">
        <v>84</v>
      </c>
      <c r="K659" s="12">
        <v>363</v>
      </c>
      <c r="L659" s="12">
        <v>363</v>
      </c>
      <c r="M659" s="12">
        <v>5.9545454549999999</v>
      </c>
      <c r="N659" s="12">
        <f>VLOOKUP(Todos!$A659,vlookup_table[#All],2,FALSE)</f>
        <v>1</v>
      </c>
      <c r="O659" s="12" t="str">
        <f>VLOOKUP(Todos!$A659,vlookup_table[#All],3,FALSE)</f>
        <v>MN</v>
      </c>
      <c r="P659" s="12">
        <f>VLOOKUP(Todos!$A659,vlookup_table[#All],4,FALSE)</f>
        <v>4406</v>
      </c>
      <c r="Q659" s="14" t="str">
        <f>VLOOKUP(Todos!$A659,vlookup_table[#All],5,FALSE)</f>
        <v>T2</v>
      </c>
      <c r="R659" s="14" t="str">
        <f>VLOOKUP(Todos!$A659,vlookup_table[#All],6,FALSE)</f>
        <v>M</v>
      </c>
      <c r="S659" s="14">
        <f>VLOOKUP(Todos!$A659,vlookup_table[#All],7,FALSE)</f>
        <v>9</v>
      </c>
      <c r="T659" s="14">
        <f>ROUND((9706-Todos!$P659)/100, 0)</f>
        <v>53</v>
      </c>
      <c r="U659" s="14" t="str" cm="1">
        <f t="array" ref="U659">_xlfn.IFS(
    ISNUMBER(SEARCH("C", Q659)), "Ciudad",
    ISNUMBER(SEARCH("T", Q659)), "Pueblo",
    ISNUMBER(SEARCH("R", Q659)), "Rural",
    ISNUMBER(SEARCH("S", Q659)), "Suburbano",
    ISNUMBER(SEARCH("U", Q659)), "Urbano"
)</f>
        <v>Pueblo</v>
      </c>
      <c r="V659" s="25" t="str" cm="1">
        <f t="array" ref="V659">_xlfn.LET(
    _xlpm.txt, _xlfn.TEXTJOIN("", TRUE, IF(ISNUMBER(--MID(Todos!$H659, _xlfn.SEQUENCE(LEN(Todos!$H659)), 1)), MID(Todos!$H659, _xlfn.SEQUENCE(LEN(Todos!$H659)), 1), "")),
    IF(ISNUMBER(--RIGHT(_xlpm.txt,1)), _xlpm.txt, LEFT(_xlpm.txt, LEN(_xlpm.txt)-1))
)</f>
        <v>11471</v>
      </c>
      <c r="W659" s="14" t="str">
        <f>UPPER(LEFT(Todos!$B659,2))</f>
        <v>MN</v>
      </c>
      <c r="X659" s="15" t="str" cm="1">
        <f t="array" ref="X659">+IF(Todos!$C659 = "",MODE.MATCH(Todos!$C$2:$C$4029),Todos!$C659)</f>
        <v>M</v>
      </c>
    </row>
    <row r="660" spans="1:24" x14ac:dyDescent="0.35">
      <c r="A660" s="6">
        <v>12454</v>
      </c>
      <c r="B660" s="7" t="s">
        <v>16</v>
      </c>
      <c r="C660" s="7" t="s">
        <v>14</v>
      </c>
      <c r="D660" s="7">
        <v>3017</v>
      </c>
      <c r="E660" s="7">
        <v>740</v>
      </c>
      <c r="F660" s="7">
        <v>985</v>
      </c>
      <c r="G660" s="7">
        <v>90</v>
      </c>
      <c r="H660" s="7">
        <v>62084</v>
      </c>
      <c r="I660" s="7">
        <v>12</v>
      </c>
      <c r="J660" s="7">
        <v>70</v>
      </c>
      <c r="K660" s="7">
        <v>962</v>
      </c>
      <c r="L660" s="7">
        <v>867</v>
      </c>
      <c r="M660" s="7">
        <v>9</v>
      </c>
      <c r="N660" s="7">
        <f>VLOOKUP(Todos!$A660,vlookup_table[#All],2,FALSE)</f>
        <v>1</v>
      </c>
      <c r="O660" s="7" t="str">
        <f>VLOOKUP(Todos!$A660,vlookup_table[#All],3,FALSE)</f>
        <v>IL</v>
      </c>
      <c r="P660" s="7">
        <f>VLOOKUP(Todos!$A660,vlookup_table[#All],4,FALSE)</f>
        <v>0</v>
      </c>
      <c r="Q660" s="9" t="str">
        <f>VLOOKUP(Todos!$A660,vlookup_table[#All],5,FALSE)</f>
        <v>S1</v>
      </c>
      <c r="R660" s="9" t="str">
        <f>VLOOKUP(Todos!$A660,vlookup_table[#All],6,FALSE)</f>
        <v>M</v>
      </c>
      <c r="S660" s="9">
        <f>VLOOKUP(Todos!$A660,vlookup_table[#All],7,FALSE)</f>
        <v>15</v>
      </c>
      <c r="T660" s="9">
        <f>ROUND((9706-Todos!$P660)/100, 0)</f>
        <v>97</v>
      </c>
      <c r="U660" s="9" t="str" cm="1">
        <f t="array" ref="U660">_xlfn.IFS(
    ISNUMBER(SEARCH("C", Q660)), "Ciudad",
    ISNUMBER(SEARCH("T", Q660)), "Pueblo",
    ISNUMBER(SEARCH("R", Q660)), "Rural",
    ISNUMBER(SEARCH("S", Q660)), "Suburbano",
    ISNUMBER(SEARCH("U", Q660)), "Urbano"
)</f>
        <v>Suburbano</v>
      </c>
      <c r="V660" s="24" t="str" cm="1">
        <f t="array" ref="V660">_xlfn.LET(
    _xlpm.txt, _xlfn.TEXTJOIN("", TRUE, IF(ISNUMBER(--MID(Todos!$H660, _xlfn.SEQUENCE(LEN(Todos!$H660)), 1)), MID(Todos!$H660, _xlfn.SEQUENCE(LEN(Todos!$H660)), 1), "")),
    IF(ISNUMBER(--RIGHT(_xlpm.txt,1)), _xlpm.txt, LEFT(_xlpm.txt, LEN(_xlpm.txt)-1))
)</f>
        <v>62084</v>
      </c>
      <c r="W660" s="9" t="str">
        <f>UPPER(LEFT(Todos!$B660,2))</f>
        <v>IL</v>
      </c>
      <c r="X660" s="10" t="str" cm="1">
        <f t="array" ref="X660">+IF(Todos!$C660 = "",MODE.MATCH(Todos!$C$2:$C$4029),Todos!$C660)</f>
        <v>M</v>
      </c>
    </row>
    <row r="661" spans="1:24" x14ac:dyDescent="0.35">
      <c r="A661" s="11">
        <v>118166</v>
      </c>
      <c r="B661" s="12" t="s">
        <v>21</v>
      </c>
      <c r="C661" s="12" t="s">
        <v>17</v>
      </c>
      <c r="D661" s="12">
        <v>396</v>
      </c>
      <c r="E661" s="12">
        <v>195</v>
      </c>
      <c r="F661" s="12">
        <v>287</v>
      </c>
      <c r="G661" s="12">
        <v>1</v>
      </c>
      <c r="H661" s="12">
        <v>9318</v>
      </c>
      <c r="I661" s="12">
        <v>3</v>
      </c>
      <c r="J661" s="12">
        <v>82</v>
      </c>
      <c r="K661" s="12">
        <v>249</v>
      </c>
      <c r="L661" s="12">
        <v>246</v>
      </c>
      <c r="M661" s="12">
        <v>13.33333333</v>
      </c>
      <c r="N661" s="12">
        <f>VLOOKUP(Todos!$A661,vlookup_table[#All],2,FALSE)</f>
        <v>0</v>
      </c>
      <c r="O661" s="12" t="str">
        <f>VLOOKUP(Todos!$A661,vlookup_table[#All],3,FALSE)</f>
        <v>TX</v>
      </c>
      <c r="P661" s="12">
        <f>VLOOKUP(Todos!$A661,vlookup_table[#All],4,FALSE)</f>
        <v>0</v>
      </c>
      <c r="Q661" s="14" t="str">
        <f>VLOOKUP(Todos!$A661,vlookup_table[#All],5,FALSE)</f>
        <v>R2</v>
      </c>
      <c r="R661" s="14" t="str">
        <f>VLOOKUP(Todos!$A661,vlookup_table[#All],6,FALSE)</f>
        <v>F</v>
      </c>
      <c r="S661" s="14">
        <f>VLOOKUP(Todos!$A661,vlookup_table[#All],7,FALSE)</f>
        <v>10</v>
      </c>
      <c r="T661" s="14">
        <f>ROUND((9706-Todos!$P661)/100, 0)</f>
        <v>97</v>
      </c>
      <c r="U661" s="14" t="str" cm="1">
        <f t="array" ref="U661">_xlfn.IFS(
    ISNUMBER(SEARCH("C", Q661)), "Ciudad",
    ISNUMBER(SEARCH("T", Q661)), "Pueblo",
    ISNUMBER(SEARCH("R", Q661)), "Rural",
    ISNUMBER(SEARCH("S", Q661)), "Suburbano",
    ISNUMBER(SEARCH("U", Q661)), "Urbano"
)</f>
        <v>Rural</v>
      </c>
      <c r="V661" s="25" t="str" cm="1">
        <f t="array" ref="V661">_xlfn.LET(
    _xlpm.txt, _xlfn.TEXTJOIN("", TRUE, IF(ISNUMBER(--MID(Todos!$H661, _xlfn.SEQUENCE(LEN(Todos!$H661)), 1)), MID(Todos!$H661, _xlfn.SEQUENCE(LEN(Todos!$H661)), 1), "")),
    IF(ISNUMBER(--RIGHT(_xlpm.txt,1)), _xlpm.txt, LEFT(_xlpm.txt, LEN(_xlpm.txt)-1))
)</f>
        <v>9318</v>
      </c>
      <c r="W661" s="14" t="str">
        <f>UPPER(LEFT(Todos!$B661,2))</f>
        <v>TX</v>
      </c>
      <c r="X661" s="15" t="str" cm="1">
        <f t="array" ref="X661">+IF(Todos!$C661 = "",MODE.MATCH(Todos!$C$2:$C$4029),Todos!$C661)</f>
        <v>F</v>
      </c>
    </row>
    <row r="662" spans="1:24" x14ac:dyDescent="0.35">
      <c r="A662" s="6">
        <v>64165</v>
      </c>
      <c r="B662" s="7" t="s">
        <v>56</v>
      </c>
      <c r="C662" s="7" t="s">
        <v>61</v>
      </c>
      <c r="D662" s="7">
        <v>594</v>
      </c>
      <c r="E662" s="7">
        <v>155</v>
      </c>
      <c r="F662" s="7">
        <v>228</v>
      </c>
      <c r="G662" s="7">
        <v>0</v>
      </c>
      <c r="H662" s="7">
        <v>7939</v>
      </c>
      <c r="I662" s="7">
        <v>9</v>
      </c>
      <c r="J662" s="7">
        <v>42</v>
      </c>
      <c r="K662" s="7">
        <v>186</v>
      </c>
      <c r="L662" s="7">
        <v>206</v>
      </c>
      <c r="M662" s="7">
        <v>7.8</v>
      </c>
      <c r="N662" s="7">
        <f>VLOOKUP(Todos!$A662,vlookup_table[#All],2,FALSE)</f>
        <v>0</v>
      </c>
      <c r="O662" s="7" t="str">
        <f>VLOOKUP(Todos!$A662,vlookup_table[#All],3,FALSE)</f>
        <v>AZ</v>
      </c>
      <c r="P662" s="7">
        <f>VLOOKUP(Todos!$A662,vlookup_table[#All],4,FALSE)</f>
        <v>6401</v>
      </c>
      <c r="Q662" s="9" t="str">
        <f>VLOOKUP(Todos!$A662,vlookup_table[#All],5,FALSE)</f>
        <v>T2</v>
      </c>
      <c r="R662" s="9" t="str">
        <f>VLOOKUP(Todos!$A662,vlookup_table[#All],6,FALSE)</f>
        <v>F</v>
      </c>
      <c r="S662" s="9">
        <f>VLOOKUP(Todos!$A662,vlookup_table[#All],7,FALSE)</f>
        <v>20</v>
      </c>
      <c r="T662" s="9">
        <f>ROUND((9706-Todos!$P662)/100, 0)</f>
        <v>33</v>
      </c>
      <c r="U662" s="9" t="str" cm="1">
        <f t="array" ref="U662">_xlfn.IFS(
    ISNUMBER(SEARCH("C", Q662)), "Ciudad",
    ISNUMBER(SEARCH("T", Q662)), "Pueblo",
    ISNUMBER(SEARCH("R", Q662)), "Rural",
    ISNUMBER(SEARCH("S", Q662)), "Suburbano",
    ISNUMBER(SEARCH("U", Q662)), "Urbano"
)</f>
        <v>Pueblo</v>
      </c>
      <c r="V662" s="24" t="str" cm="1">
        <f t="array" ref="V662">_xlfn.LET(
    _xlpm.txt, _xlfn.TEXTJOIN("", TRUE, IF(ISNUMBER(--MID(Todos!$H662, _xlfn.SEQUENCE(LEN(Todos!$H662)), 1)), MID(Todos!$H662, _xlfn.SEQUENCE(LEN(Todos!$H662)), 1), "")),
    IF(ISNUMBER(--RIGHT(_xlpm.txt,1)), _xlpm.txt, LEFT(_xlpm.txt, LEN(_xlpm.txt)-1))
)</f>
        <v>7939</v>
      </c>
      <c r="W662" s="9" t="str">
        <f>UPPER(LEFT(Todos!$B662,2))</f>
        <v>AZ</v>
      </c>
      <c r="X662" s="10" t="str" cm="1">
        <f t="array" ref="X662">+IF(Todos!$C662 = "",MODE.MATCH(Todos!$C$2:$C$4029),Todos!$C662)</f>
        <v>Female</v>
      </c>
    </row>
    <row r="663" spans="1:24" x14ac:dyDescent="0.35">
      <c r="A663" s="11">
        <v>191663</v>
      </c>
      <c r="B663" s="12" t="s">
        <v>51</v>
      </c>
      <c r="C663" s="12" t="s">
        <v>14</v>
      </c>
      <c r="D663" s="12">
        <v>538</v>
      </c>
      <c r="E663" s="12">
        <v>121</v>
      </c>
      <c r="F663" s="12">
        <v>222</v>
      </c>
      <c r="G663" s="12">
        <v>0</v>
      </c>
      <c r="H663" s="12">
        <v>9299</v>
      </c>
      <c r="I663" s="12">
        <v>6</v>
      </c>
      <c r="J663" s="12">
        <v>31</v>
      </c>
      <c r="K663" s="12">
        <v>173</v>
      </c>
      <c r="L663" s="12">
        <v>169</v>
      </c>
      <c r="M663" s="12">
        <v>9.307692308</v>
      </c>
      <c r="N663" s="12">
        <f>VLOOKUP(Todos!$A663,vlookup_table[#All],2,FALSE)</f>
        <v>2</v>
      </c>
      <c r="O663" s="12" t="str">
        <f>VLOOKUP(Todos!$A663,vlookup_table[#All],3,FALSE)</f>
        <v>OR</v>
      </c>
      <c r="P663" s="12">
        <f>VLOOKUP(Todos!$A663,vlookup_table[#All],4,FALSE)</f>
        <v>2708</v>
      </c>
      <c r="Q663" s="14" t="str">
        <f>VLOOKUP(Todos!$A663,vlookup_table[#All],5,FALSE)</f>
        <v>S1</v>
      </c>
      <c r="R663" s="14" t="str">
        <f>VLOOKUP(Todos!$A663,vlookup_table[#All],6,FALSE)</f>
        <v>M</v>
      </c>
      <c r="S663" s="14">
        <f>VLOOKUP(Todos!$A663,vlookup_table[#All],7,FALSE)</f>
        <v>10</v>
      </c>
      <c r="T663" s="14">
        <f>ROUND((9706-Todos!$P663)/100, 0)</f>
        <v>70</v>
      </c>
      <c r="U663" s="14" t="str" cm="1">
        <f t="array" ref="U663">_xlfn.IFS(
    ISNUMBER(SEARCH("C", Q663)), "Ciudad",
    ISNUMBER(SEARCH("T", Q663)), "Pueblo",
    ISNUMBER(SEARCH("R", Q663)), "Rural",
    ISNUMBER(SEARCH("S", Q663)), "Suburbano",
    ISNUMBER(SEARCH("U", Q663)), "Urbano"
)</f>
        <v>Suburbano</v>
      </c>
      <c r="V663" s="25" t="str" cm="1">
        <f t="array" ref="V663">_xlfn.LET(
    _xlpm.txt, _xlfn.TEXTJOIN("", TRUE, IF(ISNUMBER(--MID(Todos!$H663, _xlfn.SEQUENCE(LEN(Todos!$H663)), 1)), MID(Todos!$H663, _xlfn.SEQUENCE(LEN(Todos!$H663)), 1), "")),
    IF(ISNUMBER(--RIGHT(_xlpm.txt,1)), _xlpm.txt, LEFT(_xlpm.txt, LEN(_xlpm.txt)-1))
)</f>
        <v>9299</v>
      </c>
      <c r="W663" s="14" t="str">
        <f>UPPER(LEFT(Todos!$B663,2))</f>
        <v>OR</v>
      </c>
      <c r="X663" s="15" t="str" cm="1">
        <f t="array" ref="X663">+IF(Todos!$C663 = "",MODE.MATCH(Todos!$C$2:$C$4029),Todos!$C663)</f>
        <v>M</v>
      </c>
    </row>
    <row r="664" spans="1:24" x14ac:dyDescent="0.35">
      <c r="A664" s="6">
        <v>111021</v>
      </c>
      <c r="B664" s="7" t="s">
        <v>33</v>
      </c>
      <c r="C664" s="7" t="s">
        <v>61</v>
      </c>
      <c r="D664" s="7">
        <v>332</v>
      </c>
      <c r="E664" s="7">
        <v>170</v>
      </c>
      <c r="F664" s="7">
        <v>269</v>
      </c>
      <c r="G664" s="7">
        <v>0</v>
      </c>
      <c r="H664" s="7">
        <v>8725</v>
      </c>
      <c r="I664" s="7">
        <v>1</v>
      </c>
      <c r="J664" s="7">
        <v>57</v>
      </c>
      <c r="K664" s="7">
        <v>222</v>
      </c>
      <c r="L664" s="7">
        <v>233</v>
      </c>
      <c r="M664" s="7">
        <v>12.5</v>
      </c>
      <c r="N664" s="7">
        <f>VLOOKUP(Todos!$A664,vlookup_table[#All],2,FALSE)</f>
        <v>0</v>
      </c>
      <c r="O664" s="7" t="str">
        <f>VLOOKUP(Todos!$A664,vlookup_table[#All],3,FALSE)</f>
        <v>AR</v>
      </c>
      <c r="P664" s="7">
        <f>VLOOKUP(Todos!$A664,vlookup_table[#All],4,FALSE)</f>
        <v>0</v>
      </c>
      <c r="Q664" s="9" t="str">
        <f>VLOOKUP(Todos!$A664,vlookup_table[#All],5,FALSE)</f>
        <v>R3</v>
      </c>
      <c r="R664" s="9" t="str">
        <f>VLOOKUP(Todos!$A664,vlookup_table[#All],6,FALSE)</f>
        <v>F</v>
      </c>
      <c r="S664" s="9">
        <f>VLOOKUP(Todos!$A664,vlookup_table[#All],7,FALSE)</f>
        <v>10</v>
      </c>
      <c r="T664" s="9">
        <f>ROUND((9706-Todos!$P664)/100, 0)</f>
        <v>97</v>
      </c>
      <c r="U664" s="9" t="str" cm="1">
        <f t="array" ref="U664">_xlfn.IFS(
    ISNUMBER(SEARCH("C", Q664)), "Ciudad",
    ISNUMBER(SEARCH("T", Q664)), "Pueblo",
    ISNUMBER(SEARCH("R", Q664)), "Rural",
    ISNUMBER(SEARCH("S", Q664)), "Suburbano",
    ISNUMBER(SEARCH("U", Q664)), "Urbano"
)</f>
        <v>Rural</v>
      </c>
      <c r="V664" s="24" t="str" cm="1">
        <f t="array" ref="V664">_xlfn.LET(
    _xlpm.txt, _xlfn.TEXTJOIN("", TRUE, IF(ISNUMBER(--MID(Todos!$H664, _xlfn.SEQUENCE(LEN(Todos!$H664)), 1)), MID(Todos!$H664, _xlfn.SEQUENCE(LEN(Todos!$H664)), 1), "")),
    IF(ISNUMBER(--RIGHT(_xlpm.txt,1)), _xlpm.txt, LEFT(_xlpm.txt, LEN(_xlpm.txt)-1))
)</f>
        <v>8725</v>
      </c>
      <c r="W664" s="9" t="str">
        <f>UPPER(LEFT(Todos!$B664,2))</f>
        <v>AR</v>
      </c>
      <c r="X664" s="10" t="str" cm="1">
        <f t="array" ref="X664">+IF(Todos!$C664 = "",MODE.MATCH(Todos!$C$2:$C$4029),Todos!$C664)</f>
        <v>Female</v>
      </c>
    </row>
    <row r="665" spans="1:24" x14ac:dyDescent="0.35">
      <c r="A665" s="11">
        <v>169280</v>
      </c>
      <c r="B665" s="12" t="s">
        <v>62</v>
      </c>
      <c r="C665" s="12" t="s">
        <v>17</v>
      </c>
      <c r="D665" s="12">
        <v>1875</v>
      </c>
      <c r="E665" s="12">
        <v>68</v>
      </c>
      <c r="F665" s="12">
        <v>138</v>
      </c>
      <c r="G665" s="12">
        <v>0</v>
      </c>
      <c r="H665" s="12">
        <v>9127</v>
      </c>
      <c r="I665" s="12">
        <v>0</v>
      </c>
      <c r="J665" s="12">
        <v>6</v>
      </c>
      <c r="K665" s="12">
        <v>138</v>
      </c>
      <c r="L665" s="12">
        <v>96</v>
      </c>
      <c r="M665" s="12">
        <v>8.3333333330000006</v>
      </c>
      <c r="N665" s="12">
        <f>VLOOKUP(Todos!$A665,vlookup_table[#All],2,FALSE)</f>
        <v>0</v>
      </c>
      <c r="O665" s="12" t="str">
        <f>VLOOKUP(Todos!$A665,vlookup_table[#All],3,FALSE)</f>
        <v>CA</v>
      </c>
      <c r="P665" s="12">
        <f>VLOOKUP(Todos!$A665,vlookup_table[#All],4,FALSE)</f>
        <v>7001</v>
      </c>
      <c r="Q665" s="14" t="str">
        <f>VLOOKUP(Todos!$A665,vlookup_table[#All],5,FALSE)</f>
        <v>S2</v>
      </c>
      <c r="R665" s="14" t="str">
        <f>VLOOKUP(Todos!$A665,vlookup_table[#All],6,FALSE)</f>
        <v>F</v>
      </c>
      <c r="S665" s="14">
        <f>VLOOKUP(Todos!$A665,vlookup_table[#All],7,FALSE)</f>
        <v>10</v>
      </c>
      <c r="T665" s="14">
        <f>ROUND((9706-Todos!$P665)/100, 0)</f>
        <v>27</v>
      </c>
      <c r="U665" s="14" t="str" cm="1">
        <f t="array" ref="U665">_xlfn.IFS(
    ISNUMBER(SEARCH("C", Q665)), "Ciudad",
    ISNUMBER(SEARCH("T", Q665)), "Pueblo",
    ISNUMBER(SEARCH("R", Q665)), "Rural",
    ISNUMBER(SEARCH("S", Q665)), "Suburbano",
    ISNUMBER(SEARCH("U", Q665)), "Urbano"
)</f>
        <v>Suburbano</v>
      </c>
      <c r="V665" s="25" t="str" cm="1">
        <f t="array" ref="V665">_xlfn.LET(
    _xlpm.txt, _xlfn.TEXTJOIN("", TRUE, IF(ISNUMBER(--MID(Todos!$H665, _xlfn.SEQUENCE(LEN(Todos!$H665)), 1)), MID(Todos!$H665, _xlfn.SEQUENCE(LEN(Todos!$H665)), 1), "")),
    IF(ISNUMBER(--RIGHT(_xlpm.txt,1)), _xlpm.txt, LEFT(_xlpm.txt, LEN(_xlpm.txt)-1))
)</f>
        <v>9127</v>
      </c>
      <c r="W665" s="14" t="str">
        <f>UPPER(LEFT(Todos!$B665,2))</f>
        <v>CA</v>
      </c>
      <c r="X665" s="15" t="str" cm="1">
        <f t="array" ref="X665">+IF(Todos!$C665 = "",MODE.MATCH(Todos!$C$2:$C$4029),Todos!$C665)</f>
        <v>F</v>
      </c>
    </row>
    <row r="666" spans="1:24" x14ac:dyDescent="0.35">
      <c r="A666" s="6">
        <v>138590</v>
      </c>
      <c r="B666" s="7" t="s">
        <v>65</v>
      </c>
      <c r="C666" s="7" t="s">
        <v>66</v>
      </c>
      <c r="D666" s="7">
        <v>1094</v>
      </c>
      <c r="E666" s="7">
        <v>463</v>
      </c>
      <c r="F666" s="7">
        <v>543</v>
      </c>
      <c r="G666" s="7">
        <v>5</v>
      </c>
      <c r="H666" s="7">
        <v>16974</v>
      </c>
      <c r="I666" s="7">
        <v>2</v>
      </c>
      <c r="J666" s="7">
        <v>30</v>
      </c>
      <c r="K666" s="7">
        <v>486</v>
      </c>
      <c r="L666" s="7">
        <v>517</v>
      </c>
      <c r="M666" s="7">
        <v>12</v>
      </c>
      <c r="N666" s="7">
        <f>VLOOKUP(Todos!$A666,vlookup_table[#All],2,FALSE)</f>
        <v>0</v>
      </c>
      <c r="O666" s="7" t="str">
        <f>VLOOKUP(Todos!$A666,vlookup_table[#All],3,FALSE)</f>
        <v>AZ</v>
      </c>
      <c r="P666" s="7">
        <f>VLOOKUP(Todos!$A666,vlookup_table[#All],4,FALSE)</f>
        <v>5307</v>
      </c>
      <c r="Q666" s="9" t="str">
        <f>VLOOKUP(Todos!$A666,vlookup_table[#All],5,FALSE)</f>
        <v>S1</v>
      </c>
      <c r="R666" s="9" t="str">
        <f>VLOOKUP(Todos!$A666,vlookup_table[#All],6,FALSE)</f>
        <v>F</v>
      </c>
      <c r="S666" s="9">
        <f>VLOOKUP(Todos!$A666,vlookup_table[#All],7,FALSE)</f>
        <v>30</v>
      </c>
      <c r="T666" s="9">
        <f>ROUND((9706-Todos!$P666)/100, 0)</f>
        <v>44</v>
      </c>
      <c r="U666" s="9" t="str" cm="1">
        <f t="array" ref="U666">_xlfn.IFS(
    ISNUMBER(SEARCH("C", Q666)), "Ciudad",
    ISNUMBER(SEARCH("T", Q666)), "Pueblo",
    ISNUMBER(SEARCH("R", Q666)), "Rural",
    ISNUMBER(SEARCH("S", Q666)), "Suburbano",
    ISNUMBER(SEARCH("U", Q666)), "Urbano"
)</f>
        <v>Suburbano</v>
      </c>
      <c r="V666" s="24" t="str" cm="1">
        <f t="array" ref="V666">_xlfn.LET(
    _xlpm.txt, _xlfn.TEXTJOIN("", TRUE, IF(ISNUMBER(--MID(Todos!$H666, _xlfn.SEQUENCE(LEN(Todos!$H666)), 1)), MID(Todos!$H666, _xlfn.SEQUENCE(LEN(Todos!$H666)), 1), "")),
    IF(ISNUMBER(--RIGHT(_xlpm.txt,1)), _xlpm.txt, LEFT(_xlpm.txt, LEN(_xlpm.txt)-1))
)</f>
        <v>16974</v>
      </c>
      <c r="W666" s="9" t="str">
        <f>UPPER(LEFT(Todos!$B666,2))</f>
        <v>AR</v>
      </c>
      <c r="X666" s="10" t="str" cm="1">
        <f t="array" ref="X666">+IF(Todos!$C666 = "",MODE.MATCH(Todos!$C$2:$C$4029),Todos!$C666)</f>
        <v>feamale</v>
      </c>
    </row>
    <row r="667" spans="1:24" x14ac:dyDescent="0.35">
      <c r="A667" s="11">
        <v>123386</v>
      </c>
      <c r="B667" s="12" t="s">
        <v>21</v>
      </c>
      <c r="C667" s="12" t="s">
        <v>14</v>
      </c>
      <c r="D667" s="12">
        <v>386</v>
      </c>
      <c r="E667" s="12">
        <v>213</v>
      </c>
      <c r="F667" s="12">
        <v>327</v>
      </c>
      <c r="G667" s="12">
        <v>0</v>
      </c>
      <c r="H667" s="12">
        <v>10988</v>
      </c>
      <c r="I667" s="12">
        <v>9</v>
      </c>
      <c r="J667" s="12">
        <v>68</v>
      </c>
      <c r="K667" s="12">
        <v>287</v>
      </c>
      <c r="L667" s="12">
        <v>275</v>
      </c>
      <c r="M667" s="12">
        <v>17.399999999999999</v>
      </c>
      <c r="N667" s="12">
        <f>VLOOKUP(Todos!$A667,vlookup_table[#All],2,FALSE)</f>
        <v>1</v>
      </c>
      <c r="O667" s="12" t="str">
        <f>VLOOKUP(Todos!$A667,vlookup_table[#All],3,FALSE)</f>
        <v>TX</v>
      </c>
      <c r="P667" s="12">
        <f>VLOOKUP(Todos!$A667,vlookup_table[#All],4,FALSE)</f>
        <v>4201</v>
      </c>
      <c r="Q667" s="14" t="str">
        <f>VLOOKUP(Todos!$A667,vlookup_table[#All],5,FALSE)</f>
        <v>R2</v>
      </c>
      <c r="R667" s="14" t="str">
        <f>VLOOKUP(Todos!$A667,vlookup_table[#All],6,FALSE)</f>
        <v>M</v>
      </c>
      <c r="S667" s="14">
        <f>VLOOKUP(Todos!$A667,vlookup_table[#All],7,FALSE)</f>
        <v>22</v>
      </c>
      <c r="T667" s="14">
        <f>ROUND((9706-Todos!$P667)/100, 0)</f>
        <v>55</v>
      </c>
      <c r="U667" s="14" t="str" cm="1">
        <f t="array" ref="U667">_xlfn.IFS(
    ISNUMBER(SEARCH("C", Q667)), "Ciudad",
    ISNUMBER(SEARCH("T", Q667)), "Pueblo",
    ISNUMBER(SEARCH("R", Q667)), "Rural",
    ISNUMBER(SEARCH("S", Q667)), "Suburbano",
    ISNUMBER(SEARCH("U", Q667)), "Urbano"
)</f>
        <v>Rural</v>
      </c>
      <c r="V667" s="25" t="str" cm="1">
        <f t="array" ref="V667">_xlfn.LET(
    _xlpm.txt, _xlfn.TEXTJOIN("", TRUE, IF(ISNUMBER(--MID(Todos!$H667, _xlfn.SEQUENCE(LEN(Todos!$H667)), 1)), MID(Todos!$H667, _xlfn.SEQUENCE(LEN(Todos!$H667)), 1), "")),
    IF(ISNUMBER(--RIGHT(_xlpm.txt,1)), _xlpm.txt, LEFT(_xlpm.txt, LEN(_xlpm.txt)-1))
)</f>
        <v>10988</v>
      </c>
      <c r="W667" s="14" t="str">
        <f>UPPER(LEFT(Todos!$B667,2))</f>
        <v>TX</v>
      </c>
      <c r="X667" s="15" t="str" cm="1">
        <f t="array" ref="X667">+IF(Todos!$C667 = "",MODE.MATCH(Todos!$C$2:$C$4029),Todos!$C667)</f>
        <v>M</v>
      </c>
    </row>
    <row r="668" spans="1:24" x14ac:dyDescent="0.35">
      <c r="A668" s="6">
        <v>121759</v>
      </c>
      <c r="B668" s="7" t="s">
        <v>21</v>
      </c>
      <c r="C668" s="7" t="s">
        <v>14</v>
      </c>
      <c r="D668" s="7">
        <v>1565</v>
      </c>
      <c r="E668" s="7">
        <v>713</v>
      </c>
      <c r="F668" s="7">
        <v>905</v>
      </c>
      <c r="G668" s="7">
        <v>28</v>
      </c>
      <c r="H668" s="7">
        <v>39534</v>
      </c>
      <c r="I668" s="7">
        <v>1</v>
      </c>
      <c r="J668" s="7">
        <v>40</v>
      </c>
      <c r="K668" s="7">
        <v>741</v>
      </c>
      <c r="L668" s="7">
        <v>838</v>
      </c>
      <c r="M668" s="7">
        <v>12.4</v>
      </c>
      <c r="N668" s="7">
        <f>VLOOKUP(Todos!$A668,vlookup_table[#All],2,FALSE)</f>
        <v>1</v>
      </c>
      <c r="O668" s="7" t="str">
        <f>VLOOKUP(Todos!$A668,vlookup_table[#All],3,FALSE)</f>
        <v>TX</v>
      </c>
      <c r="P668" s="7">
        <f>VLOOKUP(Todos!$A668,vlookup_table[#All],4,FALSE)</f>
        <v>5601</v>
      </c>
      <c r="Q668" s="9" t="str">
        <f>VLOOKUP(Todos!$A668,vlookup_table[#All],5,FALSE)</f>
        <v>C1</v>
      </c>
      <c r="R668" s="9" t="str">
        <f>VLOOKUP(Todos!$A668,vlookup_table[#All],6,FALSE)</f>
        <v>M</v>
      </c>
      <c r="S668" s="9">
        <f>VLOOKUP(Todos!$A668,vlookup_table[#All],7,FALSE)</f>
        <v>20</v>
      </c>
      <c r="T668" s="9">
        <f>ROUND((9706-Todos!$P668)/100, 0)</f>
        <v>41</v>
      </c>
      <c r="U668" s="9" t="str" cm="1">
        <f t="array" ref="U668">_xlfn.IFS(
    ISNUMBER(SEARCH("C", Q668)), "Ciudad",
    ISNUMBER(SEARCH("T", Q668)), "Pueblo",
    ISNUMBER(SEARCH("R", Q668)), "Rural",
    ISNUMBER(SEARCH("S", Q668)), "Suburbano",
    ISNUMBER(SEARCH("U", Q668)), "Urbano"
)</f>
        <v>Ciudad</v>
      </c>
      <c r="V668" s="24" t="str" cm="1">
        <f t="array" ref="V668">_xlfn.LET(
    _xlpm.txt, _xlfn.TEXTJOIN("", TRUE, IF(ISNUMBER(--MID(Todos!$H668, _xlfn.SEQUENCE(LEN(Todos!$H668)), 1)), MID(Todos!$H668, _xlfn.SEQUENCE(LEN(Todos!$H668)), 1), "")),
    IF(ISNUMBER(--RIGHT(_xlpm.txt,1)), _xlpm.txt, LEFT(_xlpm.txt, LEN(_xlpm.txt)-1))
)</f>
        <v>39534</v>
      </c>
      <c r="W668" s="9" t="str">
        <f>UPPER(LEFT(Todos!$B668,2))</f>
        <v>TX</v>
      </c>
      <c r="X668" s="10" t="str" cm="1">
        <f t="array" ref="X668">+IF(Todos!$C668 = "",MODE.MATCH(Todos!$C$2:$C$4029),Todos!$C668)</f>
        <v>M</v>
      </c>
    </row>
    <row r="669" spans="1:24" x14ac:dyDescent="0.35">
      <c r="A669" s="11">
        <v>73534</v>
      </c>
      <c r="B669" s="12" t="s">
        <v>30</v>
      </c>
      <c r="C669" s="12" t="s">
        <v>14</v>
      </c>
      <c r="D669" s="12">
        <v>246</v>
      </c>
      <c r="E669" s="12">
        <v>161</v>
      </c>
      <c r="F669" s="12">
        <v>226</v>
      </c>
      <c r="G669" s="12">
        <v>0</v>
      </c>
      <c r="H669" s="12">
        <v>7228</v>
      </c>
      <c r="I669" s="12">
        <v>0</v>
      </c>
      <c r="J669" s="12">
        <v>76</v>
      </c>
      <c r="K669" s="12">
        <v>174</v>
      </c>
      <c r="L669" s="12">
        <v>205</v>
      </c>
      <c r="M669" s="12">
        <v>5.0999999999999996</v>
      </c>
      <c r="N669" s="12">
        <f>VLOOKUP(Todos!$A669,vlookup_table[#All],2,FALSE)</f>
        <v>1</v>
      </c>
      <c r="O669" s="12" t="str">
        <f>VLOOKUP(Todos!$A669,vlookup_table[#All],3,FALSE)</f>
        <v>MI</v>
      </c>
      <c r="P669" s="12">
        <f>VLOOKUP(Todos!$A669,vlookup_table[#All],4,FALSE)</f>
        <v>3301</v>
      </c>
      <c r="Q669" s="14" t="str">
        <f>VLOOKUP(Todos!$A669,vlookup_table[#All],5,FALSE)</f>
        <v>R3</v>
      </c>
      <c r="R669" s="14" t="str">
        <f>VLOOKUP(Todos!$A669,vlookup_table[#All],6,FALSE)</f>
        <v>M</v>
      </c>
      <c r="S669" s="14">
        <f>VLOOKUP(Todos!$A669,vlookup_table[#All],7,FALSE)</f>
        <v>6</v>
      </c>
      <c r="T669" s="14">
        <f>ROUND((9706-Todos!$P669)/100, 0)</f>
        <v>64</v>
      </c>
      <c r="U669" s="14" t="str" cm="1">
        <f t="array" ref="U669">_xlfn.IFS(
    ISNUMBER(SEARCH("C", Q669)), "Ciudad",
    ISNUMBER(SEARCH("T", Q669)), "Pueblo",
    ISNUMBER(SEARCH("R", Q669)), "Rural",
    ISNUMBER(SEARCH("S", Q669)), "Suburbano",
    ISNUMBER(SEARCH("U", Q669)), "Urbano"
)</f>
        <v>Rural</v>
      </c>
      <c r="V669" s="25" t="str" cm="1">
        <f t="array" ref="V669">_xlfn.LET(
    _xlpm.txt, _xlfn.TEXTJOIN("", TRUE, IF(ISNUMBER(--MID(Todos!$H669, _xlfn.SEQUENCE(LEN(Todos!$H669)), 1)), MID(Todos!$H669, _xlfn.SEQUENCE(LEN(Todos!$H669)), 1), "")),
    IF(ISNUMBER(--RIGHT(_xlpm.txt,1)), _xlpm.txt, LEFT(_xlpm.txt, LEN(_xlpm.txt)-1))
)</f>
        <v>7228</v>
      </c>
      <c r="W669" s="14" t="str">
        <f>UPPER(LEFT(Todos!$B669,2))</f>
        <v>MI</v>
      </c>
      <c r="X669" s="15" t="str" cm="1">
        <f t="array" ref="X669">+IF(Todos!$C669 = "",MODE.MATCH(Todos!$C$2:$C$4029),Todos!$C669)</f>
        <v>M</v>
      </c>
    </row>
    <row r="670" spans="1:24" x14ac:dyDescent="0.35">
      <c r="A670" s="6">
        <v>168423</v>
      </c>
      <c r="B670" s="7" t="s">
        <v>62</v>
      </c>
      <c r="C670" s="7" t="s">
        <v>17</v>
      </c>
      <c r="D670" s="7">
        <v>3325</v>
      </c>
      <c r="E670" s="7">
        <v>597</v>
      </c>
      <c r="F670" s="7">
        <v>600</v>
      </c>
      <c r="G670" s="7">
        <v>96</v>
      </c>
      <c r="H670" s="7">
        <v>18694</v>
      </c>
      <c r="I670" s="7">
        <v>29</v>
      </c>
      <c r="J670" s="7">
        <v>37</v>
      </c>
      <c r="K670" s="7">
        <v>603</v>
      </c>
      <c r="L670" s="7">
        <v>611</v>
      </c>
      <c r="M670" s="7">
        <v>20</v>
      </c>
      <c r="N670" s="7">
        <f>VLOOKUP(Todos!$A670,vlookup_table[#All],2,FALSE)</f>
        <v>0</v>
      </c>
      <c r="O670" s="7" t="str">
        <f>VLOOKUP(Todos!$A670,vlookup_table[#All],3,FALSE)</f>
        <v>CA</v>
      </c>
      <c r="P670" s="7">
        <f>VLOOKUP(Todos!$A670,vlookup_table[#All],4,FALSE)</f>
        <v>0</v>
      </c>
      <c r="Q670" s="9" t="str">
        <f>VLOOKUP(Todos!$A670,vlookup_table[#All],5,FALSE)</f>
        <v>U1</v>
      </c>
      <c r="R670" s="9" t="str">
        <f>VLOOKUP(Todos!$A670,vlookup_table[#All],6,FALSE)</f>
        <v>F</v>
      </c>
      <c r="S670" s="9">
        <f>VLOOKUP(Todos!$A670,vlookup_table[#All],7,FALSE)</f>
        <v>25</v>
      </c>
      <c r="T670" s="9">
        <f>ROUND((9706-Todos!$P670)/100, 0)</f>
        <v>97</v>
      </c>
      <c r="U670" s="9" t="str" cm="1">
        <f t="array" ref="U670">_xlfn.IFS(
    ISNUMBER(SEARCH("C", Q670)), "Ciudad",
    ISNUMBER(SEARCH("T", Q670)), "Pueblo",
    ISNUMBER(SEARCH("R", Q670)), "Rural",
    ISNUMBER(SEARCH("S", Q670)), "Suburbano",
    ISNUMBER(SEARCH("U", Q670)), "Urbano"
)</f>
        <v>Urbano</v>
      </c>
      <c r="V670" s="24" t="str" cm="1">
        <f t="array" ref="V670">_xlfn.LET(
    _xlpm.txt, _xlfn.TEXTJOIN("", TRUE, IF(ISNUMBER(--MID(Todos!$H670, _xlfn.SEQUENCE(LEN(Todos!$H670)), 1)), MID(Todos!$H670, _xlfn.SEQUENCE(LEN(Todos!$H670)), 1), "")),
    IF(ISNUMBER(--RIGHT(_xlpm.txt,1)), _xlpm.txt, LEFT(_xlpm.txt, LEN(_xlpm.txt)-1))
)</f>
        <v>18694</v>
      </c>
      <c r="W670" s="9" t="str">
        <f>UPPER(LEFT(Todos!$B670,2))</f>
        <v>CA</v>
      </c>
      <c r="X670" s="10" t="str" cm="1">
        <f t="array" ref="X670">+IF(Todos!$C670 = "",MODE.MATCH(Todos!$C$2:$C$4029),Todos!$C670)</f>
        <v>F</v>
      </c>
    </row>
    <row r="671" spans="1:24" x14ac:dyDescent="0.35">
      <c r="A671" s="11">
        <v>169605</v>
      </c>
      <c r="B671" s="12" t="s">
        <v>62</v>
      </c>
      <c r="C671" s="12"/>
      <c r="D671" s="12">
        <v>1185</v>
      </c>
      <c r="E671" s="12">
        <v>338</v>
      </c>
      <c r="F671" s="12">
        <v>445</v>
      </c>
      <c r="G671" s="12">
        <v>3</v>
      </c>
      <c r="H671" s="12">
        <v>14193</v>
      </c>
      <c r="I671" s="12">
        <v>4</v>
      </c>
      <c r="J671" s="12">
        <v>65</v>
      </c>
      <c r="K671" s="12">
        <v>368</v>
      </c>
      <c r="L671" s="12">
        <v>402</v>
      </c>
      <c r="M671" s="12">
        <v>6.6666666670000003</v>
      </c>
      <c r="N671" s="12">
        <f>VLOOKUP(Todos!$A671,vlookup_table[#All],2,FALSE)</f>
        <v>0</v>
      </c>
      <c r="O671" s="12" t="str">
        <f>VLOOKUP(Todos!$A671,vlookup_table[#All],3,FALSE)</f>
        <v>CA</v>
      </c>
      <c r="P671" s="12">
        <f>VLOOKUP(Todos!$A671,vlookup_table[#All],4,FALSE)</f>
        <v>0</v>
      </c>
      <c r="Q671" s="14" t="str">
        <f>VLOOKUP(Todos!$A671,vlookup_table[#All],5,FALSE)</f>
        <v>C3</v>
      </c>
      <c r="R671" s="14" t="str">
        <f>VLOOKUP(Todos!$A671,vlookup_table[#All],6,FALSE)</f>
        <v/>
      </c>
      <c r="S671" s="14">
        <f>VLOOKUP(Todos!$A671,vlookup_table[#All],7,FALSE)</f>
        <v>7</v>
      </c>
      <c r="T671" s="14">
        <f>ROUND((9706-Todos!$P671)/100, 0)</f>
        <v>97</v>
      </c>
      <c r="U671" s="14" t="str" cm="1">
        <f t="array" ref="U671">_xlfn.IFS(
    ISNUMBER(SEARCH("C", Q671)), "Ciudad",
    ISNUMBER(SEARCH("T", Q671)), "Pueblo",
    ISNUMBER(SEARCH("R", Q671)), "Rural",
    ISNUMBER(SEARCH("S", Q671)), "Suburbano",
    ISNUMBER(SEARCH("U", Q671)), "Urbano"
)</f>
        <v>Ciudad</v>
      </c>
      <c r="V671" s="25" t="str" cm="1">
        <f t="array" ref="V671">_xlfn.LET(
    _xlpm.txt, _xlfn.TEXTJOIN("", TRUE, IF(ISNUMBER(--MID(Todos!$H671, _xlfn.SEQUENCE(LEN(Todos!$H671)), 1)), MID(Todos!$H671, _xlfn.SEQUENCE(LEN(Todos!$H671)), 1), "")),
    IF(ISNUMBER(--RIGHT(_xlpm.txt,1)), _xlpm.txt, LEFT(_xlpm.txt, LEN(_xlpm.txt)-1))
)</f>
        <v>14193</v>
      </c>
      <c r="W671" s="14" t="str">
        <f>UPPER(LEFT(Todos!$B671,2))</f>
        <v>CA</v>
      </c>
      <c r="X671" s="15" t="e" cm="1">
        <f t="array" aca="1" ref="X671" ca="1">+IF(Todos!$C671 = "",MODE.MATCH(Todos!$C$2:$C$4029),Todos!$C671)</f>
        <v>#NAME?</v>
      </c>
    </row>
    <row r="672" spans="1:24" x14ac:dyDescent="0.35">
      <c r="A672" s="6">
        <v>157573</v>
      </c>
      <c r="B672" s="7" t="s">
        <v>62</v>
      </c>
      <c r="C672" s="7"/>
      <c r="D672" s="7">
        <v>2438</v>
      </c>
      <c r="E672" s="7">
        <v>540</v>
      </c>
      <c r="F672" s="7">
        <v>687</v>
      </c>
      <c r="G672" s="7">
        <v>84</v>
      </c>
      <c r="H672" s="7">
        <v>30429</v>
      </c>
      <c r="I672" s="7">
        <v>7</v>
      </c>
      <c r="J672" s="7">
        <v>39</v>
      </c>
      <c r="K672" s="7">
        <v>672</v>
      </c>
      <c r="L672" s="7">
        <v>588</v>
      </c>
      <c r="M672" s="7">
        <v>40.75</v>
      </c>
      <c r="N672" s="7">
        <f>VLOOKUP(Todos!$A672,vlookup_table[#All],2,FALSE)</f>
        <v>0</v>
      </c>
      <c r="O672" s="7" t="str">
        <f>VLOOKUP(Todos!$A672,vlookup_table[#All],3,FALSE)</f>
        <v>CA</v>
      </c>
      <c r="P672" s="7">
        <f>VLOOKUP(Todos!$A672,vlookup_table[#All],4,FALSE)</f>
        <v>0</v>
      </c>
      <c r="Q672" s="9" t="str">
        <f>VLOOKUP(Todos!$A672,vlookup_table[#All],5,FALSE)</f>
        <v>S1</v>
      </c>
      <c r="R672" s="9" t="str">
        <f>VLOOKUP(Todos!$A672,vlookup_table[#All],6,FALSE)</f>
        <v/>
      </c>
      <c r="S672" s="9">
        <f>VLOOKUP(Todos!$A672,vlookup_table[#All],7,FALSE)</f>
        <v>47</v>
      </c>
      <c r="T672" s="9">
        <f>ROUND((9706-Todos!$P672)/100, 0)</f>
        <v>97</v>
      </c>
      <c r="U672" s="9" t="str" cm="1">
        <f t="array" ref="U672">_xlfn.IFS(
    ISNUMBER(SEARCH("C", Q672)), "Ciudad",
    ISNUMBER(SEARCH("T", Q672)), "Pueblo",
    ISNUMBER(SEARCH("R", Q672)), "Rural",
    ISNUMBER(SEARCH("S", Q672)), "Suburbano",
    ISNUMBER(SEARCH("U", Q672)), "Urbano"
)</f>
        <v>Suburbano</v>
      </c>
      <c r="V672" s="24" t="str" cm="1">
        <f t="array" ref="V672">_xlfn.LET(
    _xlpm.txt, _xlfn.TEXTJOIN("", TRUE, IF(ISNUMBER(--MID(Todos!$H672, _xlfn.SEQUENCE(LEN(Todos!$H672)), 1)), MID(Todos!$H672, _xlfn.SEQUENCE(LEN(Todos!$H672)), 1), "")),
    IF(ISNUMBER(--RIGHT(_xlpm.txt,1)), _xlpm.txt, LEFT(_xlpm.txt, LEN(_xlpm.txt)-1))
)</f>
        <v>30429</v>
      </c>
      <c r="W672" s="9" t="str">
        <f>UPPER(LEFT(Todos!$B672,2))</f>
        <v>CA</v>
      </c>
      <c r="X672" s="10" t="e" cm="1">
        <f t="array" aca="1" ref="X672" ca="1">+IF(Todos!$C672 = "",MODE.MATCH(Todos!$C$2:$C$4029),Todos!$C672)</f>
        <v>#NAME?</v>
      </c>
    </row>
    <row r="673" spans="1:24" x14ac:dyDescent="0.35">
      <c r="A673" s="11">
        <v>23706</v>
      </c>
      <c r="B673" s="12" t="s">
        <v>47</v>
      </c>
      <c r="C673" s="12" t="s">
        <v>14</v>
      </c>
      <c r="D673" s="12">
        <v>728</v>
      </c>
      <c r="E673" s="12">
        <v>172</v>
      </c>
      <c r="F673" s="12">
        <v>252</v>
      </c>
      <c r="G673" s="12">
        <v>7</v>
      </c>
      <c r="H673" s="12">
        <v>8494</v>
      </c>
      <c r="I673" s="12">
        <v>1</v>
      </c>
      <c r="J673" s="12">
        <v>76</v>
      </c>
      <c r="K673" s="12">
        <v>188</v>
      </c>
      <c r="L673" s="12">
        <v>230</v>
      </c>
      <c r="M673" s="12">
        <v>12.5</v>
      </c>
      <c r="N673" s="12">
        <f>VLOOKUP(Todos!$A673,vlookup_table[#All],2,FALSE)</f>
        <v>0</v>
      </c>
      <c r="O673" s="12" t="str">
        <f>VLOOKUP(Todos!$A673,vlookup_table[#All],3,FALSE)</f>
        <v>SC</v>
      </c>
      <c r="P673" s="12">
        <f>VLOOKUP(Todos!$A673,vlookup_table[#All],4,FALSE)</f>
        <v>0</v>
      </c>
      <c r="Q673" s="14" t="str">
        <f>VLOOKUP(Todos!$A673,vlookup_table[#All],5,FALSE)</f>
        <v>R2</v>
      </c>
      <c r="R673" s="14" t="str">
        <f>VLOOKUP(Todos!$A673,vlookup_table[#All],6,FALSE)</f>
        <v>M</v>
      </c>
      <c r="S673" s="14">
        <f>VLOOKUP(Todos!$A673,vlookup_table[#All],7,FALSE)</f>
        <v>15</v>
      </c>
      <c r="T673" s="14">
        <f>ROUND((9706-Todos!$P673)/100, 0)</f>
        <v>97</v>
      </c>
      <c r="U673" s="14" t="str" cm="1">
        <f t="array" ref="U673">_xlfn.IFS(
    ISNUMBER(SEARCH("C", Q673)), "Ciudad",
    ISNUMBER(SEARCH("T", Q673)), "Pueblo",
    ISNUMBER(SEARCH("R", Q673)), "Rural",
    ISNUMBER(SEARCH("S", Q673)), "Suburbano",
    ISNUMBER(SEARCH("U", Q673)), "Urbano"
)</f>
        <v>Rural</v>
      </c>
      <c r="V673" s="25" t="str" cm="1">
        <f t="array" ref="V673">_xlfn.LET(
    _xlpm.txt, _xlfn.TEXTJOIN("", TRUE, IF(ISNUMBER(--MID(Todos!$H673, _xlfn.SEQUENCE(LEN(Todos!$H673)), 1)), MID(Todos!$H673, _xlfn.SEQUENCE(LEN(Todos!$H673)), 1), "")),
    IF(ISNUMBER(--RIGHT(_xlpm.txt,1)), _xlpm.txt, LEFT(_xlpm.txt, LEN(_xlpm.txt)-1))
)</f>
        <v>8494</v>
      </c>
      <c r="W673" s="14" t="str">
        <f>UPPER(LEFT(Todos!$B673,2))</f>
        <v>SC</v>
      </c>
      <c r="X673" s="15" t="str" cm="1">
        <f t="array" ref="X673">+IF(Todos!$C673 = "",MODE.MATCH(Todos!$C$2:$C$4029),Todos!$C673)</f>
        <v>M</v>
      </c>
    </row>
    <row r="674" spans="1:24" x14ac:dyDescent="0.35">
      <c r="A674" s="6">
        <v>21855</v>
      </c>
      <c r="B674" s="7" t="s">
        <v>18</v>
      </c>
      <c r="C674" s="7" t="s">
        <v>20</v>
      </c>
      <c r="D674" s="7">
        <v>824</v>
      </c>
      <c r="E674" s="7">
        <v>285</v>
      </c>
      <c r="F674" s="7">
        <v>356</v>
      </c>
      <c r="G674" s="7">
        <v>3</v>
      </c>
      <c r="H674" s="7">
        <v>13339</v>
      </c>
      <c r="I674" s="7">
        <v>2</v>
      </c>
      <c r="J674" s="7">
        <v>59</v>
      </c>
      <c r="K674" s="7">
        <v>305</v>
      </c>
      <c r="L674" s="7">
        <v>333</v>
      </c>
      <c r="M674" s="7">
        <v>20</v>
      </c>
      <c r="N674" s="7">
        <f>VLOOKUP(Todos!$A674,vlookup_table[#All],2,FALSE)</f>
        <v>0</v>
      </c>
      <c r="O674" s="7" t="str">
        <f>VLOOKUP(Todos!$A674,vlookup_table[#All],3,FALSE)</f>
        <v>NC</v>
      </c>
      <c r="P674" s="7">
        <f>VLOOKUP(Todos!$A674,vlookup_table[#All],4,FALSE)</f>
        <v>0</v>
      </c>
      <c r="Q674" s="9" t="str">
        <f>VLOOKUP(Todos!$A674,vlookup_table[#All],5,FALSE)</f>
        <v>R2</v>
      </c>
      <c r="R674" s="9" t="str">
        <f>VLOOKUP(Todos!$A674,vlookup_table[#All],6,FALSE)</f>
        <v>F</v>
      </c>
      <c r="S674" s="9">
        <f>VLOOKUP(Todos!$A674,vlookup_table[#All],7,FALSE)</f>
        <v>20</v>
      </c>
      <c r="T674" s="9">
        <f>ROUND((9706-Todos!$P674)/100, 0)</f>
        <v>97</v>
      </c>
      <c r="U674" s="9" t="str" cm="1">
        <f t="array" ref="U674">_xlfn.IFS(
    ISNUMBER(SEARCH("C", Q674)), "Ciudad",
    ISNUMBER(SEARCH("T", Q674)), "Pueblo",
    ISNUMBER(SEARCH("R", Q674)), "Rural",
    ISNUMBER(SEARCH("S", Q674)), "Suburbano",
    ISNUMBER(SEARCH("U", Q674)), "Urbano"
)</f>
        <v>Rural</v>
      </c>
      <c r="V674" s="24" t="str" cm="1">
        <f t="array" ref="V674">_xlfn.LET(
    _xlpm.txt, _xlfn.TEXTJOIN("", TRUE, IF(ISNUMBER(--MID(Todos!$H674, _xlfn.SEQUENCE(LEN(Todos!$H674)), 1)), MID(Todos!$H674, _xlfn.SEQUENCE(LEN(Todos!$H674)), 1), "")),
    IF(ISNUMBER(--RIGHT(_xlpm.txt,1)), _xlpm.txt, LEFT(_xlpm.txt, LEN(_xlpm.txt)-1))
)</f>
        <v>13339</v>
      </c>
      <c r="W674" s="9" t="str">
        <f>UPPER(LEFT(Todos!$B674,2))</f>
        <v>NC</v>
      </c>
      <c r="X674" s="10" t="str" cm="1">
        <f t="array" ref="X674">+IF(Todos!$C674 = "",MODE.MATCH(Todos!$C$2:$C$4029),Todos!$C674)</f>
        <v>female</v>
      </c>
    </row>
    <row r="675" spans="1:24" x14ac:dyDescent="0.35">
      <c r="A675" s="11">
        <v>148511</v>
      </c>
      <c r="B675" s="12" t="s">
        <v>62</v>
      </c>
      <c r="C675" s="12" t="s">
        <v>17</v>
      </c>
      <c r="D675" s="12">
        <v>3231</v>
      </c>
      <c r="E675" s="12">
        <v>339</v>
      </c>
      <c r="F675" s="12">
        <v>627</v>
      </c>
      <c r="G675" s="12">
        <v>92</v>
      </c>
      <c r="H675" s="12">
        <v>22508</v>
      </c>
      <c r="I675" s="12">
        <v>18</v>
      </c>
      <c r="J675" s="12">
        <v>39</v>
      </c>
      <c r="K675" s="12">
        <v>536</v>
      </c>
      <c r="L675" s="12">
        <v>444</v>
      </c>
      <c r="M675" s="12">
        <v>11.75</v>
      </c>
      <c r="N675" s="12">
        <f>VLOOKUP(Todos!$A675,vlookup_table[#All],2,FALSE)</f>
        <v>0</v>
      </c>
      <c r="O675" s="12" t="str">
        <f>VLOOKUP(Todos!$A675,vlookup_table[#All],3,FALSE)</f>
        <v>CA</v>
      </c>
      <c r="P675" s="12">
        <f>VLOOKUP(Todos!$A675,vlookup_table[#All],4,FALSE)</f>
        <v>0</v>
      </c>
      <c r="Q675" s="14" t="str">
        <f>VLOOKUP(Todos!$A675,vlookup_table[#All],5,FALSE)</f>
        <v>S1</v>
      </c>
      <c r="R675" s="14" t="str">
        <f>VLOOKUP(Todos!$A675,vlookup_table[#All],6,FALSE)</f>
        <v>F</v>
      </c>
      <c r="S675" s="14">
        <f>VLOOKUP(Todos!$A675,vlookup_table[#All],7,FALSE)</f>
        <v>20</v>
      </c>
      <c r="T675" s="14">
        <f>ROUND((9706-Todos!$P675)/100, 0)</f>
        <v>97</v>
      </c>
      <c r="U675" s="14" t="str" cm="1">
        <f t="array" ref="U675">_xlfn.IFS(
    ISNUMBER(SEARCH("C", Q675)), "Ciudad",
    ISNUMBER(SEARCH("T", Q675)), "Pueblo",
    ISNUMBER(SEARCH("R", Q675)), "Rural",
    ISNUMBER(SEARCH("S", Q675)), "Suburbano",
    ISNUMBER(SEARCH("U", Q675)), "Urbano"
)</f>
        <v>Suburbano</v>
      </c>
      <c r="V675" s="25" t="str" cm="1">
        <f t="array" ref="V675">_xlfn.LET(
    _xlpm.txt, _xlfn.TEXTJOIN("", TRUE, IF(ISNUMBER(--MID(Todos!$H675, _xlfn.SEQUENCE(LEN(Todos!$H675)), 1)), MID(Todos!$H675, _xlfn.SEQUENCE(LEN(Todos!$H675)), 1), "")),
    IF(ISNUMBER(--RIGHT(_xlpm.txt,1)), _xlpm.txt, LEFT(_xlpm.txt, LEN(_xlpm.txt)-1))
)</f>
        <v>22508</v>
      </c>
      <c r="W675" s="14" t="str">
        <f>UPPER(LEFT(Todos!$B675,2))</f>
        <v>CA</v>
      </c>
      <c r="X675" s="15" t="str" cm="1">
        <f t="array" ref="X675">+IF(Todos!$C675 = "",MODE.MATCH(Todos!$C$2:$C$4029),Todos!$C675)</f>
        <v>F</v>
      </c>
    </row>
    <row r="676" spans="1:24" x14ac:dyDescent="0.35">
      <c r="A676" s="6">
        <v>3579</v>
      </c>
      <c r="B676" s="7" t="s">
        <v>62</v>
      </c>
      <c r="C676" s="7" t="s">
        <v>14</v>
      </c>
      <c r="D676" s="7">
        <v>3937</v>
      </c>
      <c r="E676" s="7">
        <v>450</v>
      </c>
      <c r="F676" s="7">
        <v>680</v>
      </c>
      <c r="G676" s="7">
        <v>93</v>
      </c>
      <c r="H676" s="7">
        <v>29888</v>
      </c>
      <c r="I676" s="7">
        <v>12</v>
      </c>
      <c r="J676" s="7">
        <v>40</v>
      </c>
      <c r="K676" s="7">
        <v>581</v>
      </c>
      <c r="L676" s="7">
        <v>578</v>
      </c>
      <c r="M676" s="7">
        <v>15.33333333</v>
      </c>
      <c r="N676" s="7">
        <f>VLOOKUP(Todos!$A676,vlookup_table[#All],2,FALSE)</f>
        <v>9</v>
      </c>
      <c r="O676" s="7" t="str">
        <f>VLOOKUP(Todos!$A676,vlookup_table[#All],3,FALSE)</f>
        <v>CA</v>
      </c>
      <c r="P676" s="7">
        <f>VLOOKUP(Todos!$A676,vlookup_table[#All],4,FALSE)</f>
        <v>6001</v>
      </c>
      <c r="Q676" s="9" t="str">
        <f>VLOOKUP(Todos!$A676,vlookup_table[#All],5,FALSE)</f>
        <v>T1</v>
      </c>
      <c r="R676" s="9" t="str">
        <f>VLOOKUP(Todos!$A676,vlookup_table[#All],6,FALSE)</f>
        <v>M</v>
      </c>
      <c r="S676" s="9">
        <f>VLOOKUP(Todos!$A676,vlookup_table[#All],7,FALSE)</f>
        <v>18</v>
      </c>
      <c r="T676" s="9">
        <f>ROUND((9706-Todos!$P676)/100, 0)</f>
        <v>37</v>
      </c>
      <c r="U676" s="9" t="str" cm="1">
        <f t="array" ref="U676">_xlfn.IFS(
    ISNUMBER(SEARCH("C", Q676)), "Ciudad",
    ISNUMBER(SEARCH("T", Q676)), "Pueblo",
    ISNUMBER(SEARCH("R", Q676)), "Rural",
    ISNUMBER(SEARCH("S", Q676)), "Suburbano",
    ISNUMBER(SEARCH("U", Q676)), "Urbano"
)</f>
        <v>Pueblo</v>
      </c>
      <c r="V676" s="24" t="str" cm="1">
        <f t="array" ref="V676">_xlfn.LET(
    _xlpm.txt, _xlfn.TEXTJOIN("", TRUE, IF(ISNUMBER(--MID(Todos!$H676, _xlfn.SEQUENCE(LEN(Todos!$H676)), 1)), MID(Todos!$H676, _xlfn.SEQUENCE(LEN(Todos!$H676)), 1), "")),
    IF(ISNUMBER(--RIGHT(_xlpm.txt,1)), _xlpm.txt, LEFT(_xlpm.txt, LEN(_xlpm.txt)-1))
)</f>
        <v>29888</v>
      </c>
      <c r="W676" s="9" t="str">
        <f>UPPER(LEFT(Todos!$B676,2))</f>
        <v>CA</v>
      </c>
      <c r="X676" s="10" t="str" cm="1">
        <f t="array" ref="X676">+IF(Todos!$C676 = "",MODE.MATCH(Todos!$C$2:$C$4029),Todos!$C676)</f>
        <v>M</v>
      </c>
    </row>
    <row r="677" spans="1:24" x14ac:dyDescent="0.35">
      <c r="A677" s="11">
        <v>542</v>
      </c>
      <c r="B677" s="12" t="s">
        <v>36</v>
      </c>
      <c r="C677" s="12" t="s">
        <v>52</v>
      </c>
      <c r="D677" s="12">
        <v>535</v>
      </c>
      <c r="E677" s="12">
        <v>192</v>
      </c>
      <c r="F677" s="12">
        <v>374</v>
      </c>
      <c r="G677" s="12">
        <v>2</v>
      </c>
      <c r="H677" s="12">
        <v>11878</v>
      </c>
      <c r="I677" s="12">
        <v>1</v>
      </c>
      <c r="J677" s="12">
        <v>81</v>
      </c>
      <c r="K677" s="12">
        <v>303</v>
      </c>
      <c r="L677" s="12">
        <v>263</v>
      </c>
      <c r="M677" s="12">
        <v>6.2857142860000002</v>
      </c>
      <c r="N677" s="12">
        <f>VLOOKUP(Todos!$A677,vlookup_table[#All],2,FALSE)</f>
        <v>0</v>
      </c>
      <c r="O677" s="12" t="str">
        <f>VLOOKUP(Todos!$A677,vlookup_table[#All],3,FALSE)</f>
        <v>WI</v>
      </c>
      <c r="P677" s="12">
        <f>VLOOKUP(Todos!$A677,vlookup_table[#All],4,FALSE)</f>
        <v>0</v>
      </c>
      <c r="Q677" s="14" t="str">
        <f>VLOOKUP(Todos!$A677,vlookup_table[#All],5,FALSE)</f>
        <v>T2</v>
      </c>
      <c r="R677" s="14" t="str">
        <f>VLOOKUP(Todos!$A677,vlookup_table[#All],6,FALSE)</f>
        <v>M</v>
      </c>
      <c r="S677" s="14">
        <f>VLOOKUP(Todos!$A677,vlookup_table[#All],7,FALSE)</f>
        <v>10</v>
      </c>
      <c r="T677" s="14">
        <f>ROUND((9706-Todos!$P677)/100, 0)</f>
        <v>97</v>
      </c>
      <c r="U677" s="14" t="str" cm="1">
        <f t="array" ref="U677">_xlfn.IFS(
    ISNUMBER(SEARCH("C", Q677)), "Ciudad",
    ISNUMBER(SEARCH("T", Q677)), "Pueblo",
    ISNUMBER(SEARCH("R", Q677)), "Rural",
    ISNUMBER(SEARCH("S", Q677)), "Suburbano",
    ISNUMBER(SEARCH("U", Q677)), "Urbano"
)</f>
        <v>Pueblo</v>
      </c>
      <c r="V677" s="25" t="str" cm="1">
        <f t="array" ref="V677">_xlfn.LET(
    _xlpm.txt, _xlfn.TEXTJOIN("", TRUE, IF(ISNUMBER(--MID(Todos!$H677, _xlfn.SEQUENCE(LEN(Todos!$H677)), 1)), MID(Todos!$H677, _xlfn.SEQUENCE(LEN(Todos!$H677)), 1), "")),
    IF(ISNUMBER(--RIGHT(_xlpm.txt,1)), _xlpm.txt, LEFT(_xlpm.txt, LEN(_xlpm.txt)-1))
)</f>
        <v>11878</v>
      </c>
      <c r="W677" s="14" t="str">
        <f>UPPER(LEFT(Todos!$B677,2))</f>
        <v>WI</v>
      </c>
      <c r="X677" s="15" t="str" cm="1">
        <f t="array" ref="X677">+IF(Todos!$C677 = "",MODE.MATCH(Todos!$C$2:$C$4029),Todos!$C677)</f>
        <v>male</v>
      </c>
    </row>
    <row r="678" spans="1:24" x14ac:dyDescent="0.35">
      <c r="A678" s="6">
        <v>92079</v>
      </c>
      <c r="B678" s="7" t="s">
        <v>16</v>
      </c>
      <c r="C678" s="7" t="s">
        <v>14</v>
      </c>
      <c r="D678" s="7">
        <v>1008</v>
      </c>
      <c r="E678" s="7">
        <v>450</v>
      </c>
      <c r="F678" s="7">
        <v>540</v>
      </c>
      <c r="G678" s="7">
        <v>1</v>
      </c>
      <c r="H678" s="7">
        <v>19493</v>
      </c>
      <c r="I678" s="7">
        <v>8</v>
      </c>
      <c r="J678" s="7">
        <v>64</v>
      </c>
      <c r="K678" s="7">
        <v>496</v>
      </c>
      <c r="L678" s="7">
        <v>463</v>
      </c>
      <c r="M678" s="7">
        <v>12.30769231</v>
      </c>
      <c r="N678" s="7">
        <f>VLOOKUP(Todos!$A678,vlookup_table[#All],2,FALSE)</f>
        <v>2</v>
      </c>
      <c r="O678" s="7" t="str">
        <f>VLOOKUP(Todos!$A678,vlookup_table[#All],3,FALSE)</f>
        <v>IL</v>
      </c>
      <c r="P678" s="7">
        <f>VLOOKUP(Todos!$A678,vlookup_table[#All],4,FALSE)</f>
        <v>1503</v>
      </c>
      <c r="Q678" s="9" t="str">
        <f>VLOOKUP(Todos!$A678,vlookup_table[#All],5,FALSE)</f>
        <v>S1</v>
      </c>
      <c r="R678" s="9" t="str">
        <f>VLOOKUP(Todos!$A678,vlookup_table[#All],6,FALSE)</f>
        <v>M</v>
      </c>
      <c r="S678" s="9">
        <f>VLOOKUP(Todos!$A678,vlookup_table[#All],7,FALSE)</f>
        <v>15</v>
      </c>
      <c r="T678" s="9">
        <f>ROUND((9706-Todos!$P678)/100, 0)</f>
        <v>82</v>
      </c>
      <c r="U678" s="9" t="str" cm="1">
        <f t="array" ref="U678">_xlfn.IFS(
    ISNUMBER(SEARCH("C", Q678)), "Ciudad",
    ISNUMBER(SEARCH("T", Q678)), "Pueblo",
    ISNUMBER(SEARCH("R", Q678)), "Rural",
    ISNUMBER(SEARCH("S", Q678)), "Suburbano",
    ISNUMBER(SEARCH("U", Q678)), "Urbano"
)</f>
        <v>Suburbano</v>
      </c>
      <c r="V678" s="24" t="str" cm="1">
        <f t="array" ref="V678">_xlfn.LET(
    _xlpm.txt, _xlfn.TEXTJOIN("", TRUE, IF(ISNUMBER(--MID(Todos!$H678, _xlfn.SEQUENCE(LEN(Todos!$H678)), 1)), MID(Todos!$H678, _xlfn.SEQUENCE(LEN(Todos!$H678)), 1), "")),
    IF(ISNUMBER(--RIGHT(_xlpm.txt,1)), _xlpm.txt, LEFT(_xlpm.txt, LEN(_xlpm.txt)-1))
)</f>
        <v>19493</v>
      </c>
      <c r="W678" s="9" t="str">
        <f>UPPER(LEFT(Todos!$B678,2))</f>
        <v>IL</v>
      </c>
      <c r="X678" s="10" t="str" cm="1">
        <f t="array" ref="X678">+IF(Todos!$C678 = "",MODE.MATCH(Todos!$C$2:$C$4029),Todos!$C678)</f>
        <v>M</v>
      </c>
    </row>
    <row r="679" spans="1:24" x14ac:dyDescent="0.35">
      <c r="A679" s="11">
        <v>50967</v>
      </c>
      <c r="B679" s="12" t="s">
        <v>54</v>
      </c>
      <c r="C679" s="12" t="s">
        <v>17</v>
      </c>
      <c r="D679" s="12">
        <v>848</v>
      </c>
      <c r="E679" s="12">
        <v>466</v>
      </c>
      <c r="F679" s="12">
        <v>527</v>
      </c>
      <c r="G679" s="12">
        <v>0</v>
      </c>
      <c r="H679" s="12">
        <v>21110</v>
      </c>
      <c r="I679" s="12">
        <v>2</v>
      </c>
      <c r="J679" s="12">
        <v>41</v>
      </c>
      <c r="K679" s="12">
        <v>488</v>
      </c>
      <c r="L679" s="12">
        <v>509</v>
      </c>
      <c r="M679" s="12">
        <v>10</v>
      </c>
      <c r="N679" s="12">
        <f>VLOOKUP(Todos!$A679,vlookup_table[#All],2,FALSE)</f>
        <v>28</v>
      </c>
      <c r="O679" s="12" t="str">
        <f>VLOOKUP(Todos!$A679,vlookup_table[#All],3,FALSE)</f>
        <v>TN</v>
      </c>
      <c r="P679" s="12">
        <f>VLOOKUP(Todos!$A679,vlookup_table[#All],4,FALSE)</f>
        <v>2401</v>
      </c>
      <c r="Q679" s="14" t="str">
        <f>VLOOKUP(Todos!$A679,vlookup_table[#All],5,FALSE)</f>
        <v>S1</v>
      </c>
      <c r="R679" s="14" t="str">
        <f>VLOOKUP(Todos!$A679,vlookup_table[#All],6,FALSE)</f>
        <v>F</v>
      </c>
      <c r="S679" s="14">
        <f>VLOOKUP(Todos!$A679,vlookup_table[#All],7,FALSE)</f>
        <v>15</v>
      </c>
      <c r="T679" s="14">
        <f>ROUND((9706-Todos!$P679)/100, 0)</f>
        <v>73</v>
      </c>
      <c r="U679" s="14" t="str" cm="1">
        <f t="array" ref="U679">_xlfn.IFS(
    ISNUMBER(SEARCH("C", Q679)), "Ciudad",
    ISNUMBER(SEARCH("T", Q679)), "Pueblo",
    ISNUMBER(SEARCH("R", Q679)), "Rural",
    ISNUMBER(SEARCH("S", Q679)), "Suburbano",
    ISNUMBER(SEARCH("U", Q679)), "Urbano"
)</f>
        <v>Suburbano</v>
      </c>
      <c r="V679" s="25" t="str" cm="1">
        <f t="array" ref="V679">_xlfn.LET(
    _xlpm.txt, _xlfn.TEXTJOIN("", TRUE, IF(ISNUMBER(--MID(Todos!$H679, _xlfn.SEQUENCE(LEN(Todos!$H679)), 1)), MID(Todos!$H679, _xlfn.SEQUENCE(LEN(Todos!$H679)), 1), "")),
    IF(ISNUMBER(--RIGHT(_xlpm.txt,1)), _xlpm.txt, LEFT(_xlpm.txt, LEN(_xlpm.txt)-1))
)</f>
        <v>21110</v>
      </c>
      <c r="W679" s="14" t="str">
        <f>UPPER(LEFT(Todos!$B679,2))</f>
        <v>TN</v>
      </c>
      <c r="X679" s="15" t="str" cm="1">
        <f t="array" ref="X679">+IF(Todos!$C679 = "",MODE.MATCH(Todos!$C$2:$C$4029),Todos!$C679)</f>
        <v>F</v>
      </c>
    </row>
    <row r="680" spans="1:24" x14ac:dyDescent="0.35">
      <c r="A680" s="6">
        <v>160997</v>
      </c>
      <c r="B680" s="7" t="s">
        <v>62</v>
      </c>
      <c r="C680" s="7" t="s">
        <v>14</v>
      </c>
      <c r="D680" s="7">
        <v>1158</v>
      </c>
      <c r="E680" s="7">
        <v>369</v>
      </c>
      <c r="F680" s="7">
        <v>386</v>
      </c>
      <c r="G680" s="7">
        <v>3</v>
      </c>
      <c r="H680" s="7">
        <v>11592</v>
      </c>
      <c r="I680" s="7">
        <v>3</v>
      </c>
      <c r="J680" s="7">
        <v>64</v>
      </c>
      <c r="K680" s="7">
        <v>398</v>
      </c>
      <c r="L680" s="7">
        <v>373</v>
      </c>
      <c r="M680" s="7">
        <v>5.75</v>
      </c>
      <c r="N680" s="7">
        <f>VLOOKUP(Todos!$A680,vlookup_table[#All],2,FALSE)</f>
        <v>1</v>
      </c>
      <c r="O680" s="7" t="str">
        <f>VLOOKUP(Todos!$A680,vlookup_table[#All],3,FALSE)</f>
        <v>CA</v>
      </c>
      <c r="P680" s="7">
        <f>VLOOKUP(Todos!$A680,vlookup_table[#All],4,FALSE)</f>
        <v>0</v>
      </c>
      <c r="Q680" s="9" t="str">
        <f>VLOOKUP(Todos!$A680,vlookup_table[#All],5,FALSE)</f>
        <v>R2</v>
      </c>
      <c r="R680" s="9" t="str">
        <f>VLOOKUP(Todos!$A680,vlookup_table[#All],6,FALSE)</f>
        <v>M</v>
      </c>
      <c r="S680" s="9">
        <f>VLOOKUP(Todos!$A680,vlookup_table[#All],7,FALSE)</f>
        <v>10</v>
      </c>
      <c r="T680" s="9">
        <f>ROUND((9706-Todos!$P680)/100, 0)</f>
        <v>97</v>
      </c>
      <c r="U680" s="9" t="str" cm="1">
        <f t="array" ref="U680">_xlfn.IFS(
    ISNUMBER(SEARCH("C", Q680)), "Ciudad",
    ISNUMBER(SEARCH("T", Q680)), "Pueblo",
    ISNUMBER(SEARCH("R", Q680)), "Rural",
    ISNUMBER(SEARCH("S", Q680)), "Suburbano",
    ISNUMBER(SEARCH("U", Q680)), "Urbano"
)</f>
        <v>Rural</v>
      </c>
      <c r="V680" s="24" t="str" cm="1">
        <f t="array" ref="V680">_xlfn.LET(
    _xlpm.txt, _xlfn.TEXTJOIN("", TRUE, IF(ISNUMBER(--MID(Todos!$H680, _xlfn.SEQUENCE(LEN(Todos!$H680)), 1)), MID(Todos!$H680, _xlfn.SEQUENCE(LEN(Todos!$H680)), 1), "")),
    IF(ISNUMBER(--RIGHT(_xlpm.txt,1)), _xlpm.txt, LEFT(_xlpm.txt, LEN(_xlpm.txt)-1))
)</f>
        <v>11592</v>
      </c>
      <c r="W680" s="9" t="str">
        <f>UPPER(LEFT(Todos!$B680,2))</f>
        <v>CA</v>
      </c>
      <c r="X680" s="10" t="str" cm="1">
        <f t="array" ref="X680">+IF(Todos!$C680 = "",MODE.MATCH(Todos!$C$2:$C$4029),Todos!$C680)</f>
        <v>M</v>
      </c>
    </row>
    <row r="681" spans="1:24" x14ac:dyDescent="0.35">
      <c r="A681" s="11">
        <v>121718</v>
      </c>
      <c r="B681" s="12" t="s">
        <v>21</v>
      </c>
      <c r="C681" s="12" t="s">
        <v>14</v>
      </c>
      <c r="D681" s="12">
        <v>1139</v>
      </c>
      <c r="E681" s="12">
        <v>303</v>
      </c>
      <c r="F681" s="12">
        <v>633</v>
      </c>
      <c r="G681" s="12">
        <v>0</v>
      </c>
      <c r="H681" s="12">
        <v>19525</v>
      </c>
      <c r="I681" s="12">
        <v>16</v>
      </c>
      <c r="J681" s="12">
        <v>30</v>
      </c>
      <c r="K681" s="12">
        <v>566</v>
      </c>
      <c r="L681" s="12">
        <v>455</v>
      </c>
      <c r="M681" s="12">
        <v>17.5</v>
      </c>
      <c r="N681" s="12">
        <f>VLOOKUP(Todos!$A681,vlookup_table[#All],2,FALSE)</f>
        <v>1</v>
      </c>
      <c r="O681" s="12" t="str">
        <f>VLOOKUP(Todos!$A681,vlookup_table[#All],3,FALSE)</f>
        <v>TX</v>
      </c>
      <c r="P681" s="12">
        <f>VLOOKUP(Todos!$A681,vlookup_table[#All],4,FALSE)</f>
        <v>2101</v>
      </c>
      <c r="Q681" s="14" t="str">
        <f>VLOOKUP(Todos!$A681,vlookup_table[#All],5,FALSE)</f>
        <v>C1</v>
      </c>
      <c r="R681" s="14" t="str">
        <f>VLOOKUP(Todos!$A681,vlookup_table[#All],6,FALSE)</f>
        <v>M</v>
      </c>
      <c r="S681" s="14">
        <f>VLOOKUP(Todos!$A681,vlookup_table[#All],7,FALSE)</f>
        <v>30</v>
      </c>
      <c r="T681" s="14">
        <f>ROUND((9706-Todos!$P681)/100, 0)</f>
        <v>76</v>
      </c>
      <c r="U681" s="14" t="str" cm="1">
        <f t="array" ref="U681">_xlfn.IFS(
    ISNUMBER(SEARCH("C", Q681)), "Ciudad",
    ISNUMBER(SEARCH("T", Q681)), "Pueblo",
    ISNUMBER(SEARCH("R", Q681)), "Rural",
    ISNUMBER(SEARCH("S", Q681)), "Suburbano",
    ISNUMBER(SEARCH("U", Q681)), "Urbano"
)</f>
        <v>Ciudad</v>
      </c>
      <c r="V681" s="25" t="str" cm="1">
        <f t="array" ref="V681">_xlfn.LET(
    _xlpm.txt, _xlfn.TEXTJOIN("", TRUE, IF(ISNUMBER(--MID(Todos!$H681, _xlfn.SEQUENCE(LEN(Todos!$H681)), 1)), MID(Todos!$H681, _xlfn.SEQUENCE(LEN(Todos!$H681)), 1), "")),
    IF(ISNUMBER(--RIGHT(_xlpm.txt,1)), _xlpm.txt, LEFT(_xlpm.txt, LEN(_xlpm.txt)-1))
)</f>
        <v>19525</v>
      </c>
      <c r="W681" s="14" t="str">
        <f>UPPER(LEFT(Todos!$B681,2))</f>
        <v>TX</v>
      </c>
      <c r="X681" s="15" t="str" cm="1">
        <f t="array" ref="X681">+IF(Todos!$C681 = "",MODE.MATCH(Todos!$C$2:$C$4029),Todos!$C681)</f>
        <v>M</v>
      </c>
    </row>
    <row r="682" spans="1:24" x14ac:dyDescent="0.35">
      <c r="A682" s="6">
        <v>68807</v>
      </c>
      <c r="B682" s="7" t="s">
        <v>21</v>
      </c>
      <c r="C682" s="7" t="s">
        <v>17</v>
      </c>
      <c r="D682" s="7">
        <v>3741</v>
      </c>
      <c r="E682" s="7">
        <v>1376</v>
      </c>
      <c r="F682" s="7">
        <v>1183</v>
      </c>
      <c r="G682" s="7">
        <v>96</v>
      </c>
      <c r="H682" s="7">
        <v>57103</v>
      </c>
      <c r="I682" s="7">
        <v>8</v>
      </c>
      <c r="J682" s="7">
        <v>25</v>
      </c>
      <c r="K682" s="7">
        <v>1469</v>
      </c>
      <c r="L682" s="7">
        <v>1157</v>
      </c>
      <c r="M682" s="7">
        <v>9</v>
      </c>
      <c r="N682" s="7">
        <f>VLOOKUP(Todos!$A682,vlookup_table[#All],2,FALSE)</f>
        <v>28</v>
      </c>
      <c r="O682" s="7" t="str">
        <f>VLOOKUP(Todos!$A682,vlookup_table[#All],3,FALSE)</f>
        <v>TX</v>
      </c>
      <c r="P682" s="7">
        <f>VLOOKUP(Todos!$A682,vlookup_table[#All],4,FALSE)</f>
        <v>0</v>
      </c>
      <c r="Q682" s="9" t="str">
        <f>VLOOKUP(Todos!$A682,vlookup_table[#All],5,FALSE)</f>
        <v>S1</v>
      </c>
      <c r="R682" s="9" t="str">
        <f>VLOOKUP(Todos!$A682,vlookup_table[#All],6,FALSE)</f>
        <v>F</v>
      </c>
      <c r="S682" s="9">
        <f>VLOOKUP(Todos!$A682,vlookup_table[#All],7,FALSE)</f>
        <v>15</v>
      </c>
      <c r="T682" s="9">
        <f>ROUND((9706-Todos!$P682)/100, 0)</f>
        <v>97</v>
      </c>
      <c r="U682" s="9" t="str" cm="1">
        <f t="array" ref="U682">_xlfn.IFS(
    ISNUMBER(SEARCH("C", Q682)), "Ciudad",
    ISNUMBER(SEARCH("T", Q682)), "Pueblo",
    ISNUMBER(SEARCH("R", Q682)), "Rural",
    ISNUMBER(SEARCH("S", Q682)), "Suburbano",
    ISNUMBER(SEARCH("U", Q682)), "Urbano"
)</f>
        <v>Suburbano</v>
      </c>
      <c r="V682" s="24" t="str" cm="1">
        <f t="array" ref="V682">_xlfn.LET(
    _xlpm.txt, _xlfn.TEXTJOIN("", TRUE, IF(ISNUMBER(--MID(Todos!$H682, _xlfn.SEQUENCE(LEN(Todos!$H682)), 1)), MID(Todos!$H682, _xlfn.SEQUENCE(LEN(Todos!$H682)), 1), "")),
    IF(ISNUMBER(--RIGHT(_xlpm.txt,1)), _xlpm.txt, LEFT(_xlpm.txt, LEN(_xlpm.txt)-1))
)</f>
        <v>57103</v>
      </c>
      <c r="W682" s="9" t="str">
        <f>UPPER(LEFT(Todos!$B682,2))</f>
        <v>TX</v>
      </c>
      <c r="X682" s="10" t="str" cm="1">
        <f t="array" ref="X682">+IF(Todos!$C682 = "",MODE.MATCH(Todos!$C$2:$C$4029),Todos!$C682)</f>
        <v>F</v>
      </c>
    </row>
    <row r="683" spans="1:24" x14ac:dyDescent="0.35">
      <c r="A683" s="11">
        <v>155045</v>
      </c>
      <c r="B683" s="12" t="s">
        <v>21</v>
      </c>
      <c r="C683" s="12" t="s">
        <v>14</v>
      </c>
      <c r="D683" s="12">
        <v>468</v>
      </c>
      <c r="E683" s="12">
        <v>254</v>
      </c>
      <c r="F683" s="12">
        <v>337</v>
      </c>
      <c r="G683" s="12">
        <v>1</v>
      </c>
      <c r="H683" s="12">
        <v>11472</v>
      </c>
      <c r="I683" s="12">
        <v>5</v>
      </c>
      <c r="J683" s="12">
        <v>71</v>
      </c>
      <c r="K683" s="12">
        <v>295</v>
      </c>
      <c r="L683" s="12">
        <v>306</v>
      </c>
      <c r="M683" s="12">
        <v>8</v>
      </c>
      <c r="N683" s="12">
        <f>VLOOKUP(Todos!$A683,vlookup_table[#All],2,FALSE)</f>
        <v>1</v>
      </c>
      <c r="O683" s="12" t="str">
        <f>VLOOKUP(Todos!$A683,vlookup_table[#All],3,FALSE)</f>
        <v>TX</v>
      </c>
      <c r="P683" s="12">
        <f>VLOOKUP(Todos!$A683,vlookup_table[#All],4,FALSE)</f>
        <v>0</v>
      </c>
      <c r="Q683" s="14" t="str">
        <f>VLOOKUP(Todos!$A683,vlookup_table[#All],5,FALSE)</f>
        <v>R3</v>
      </c>
      <c r="R683" s="14" t="str">
        <f>VLOOKUP(Todos!$A683,vlookup_table[#All],6,FALSE)</f>
        <v>M</v>
      </c>
      <c r="S683" s="14">
        <f>VLOOKUP(Todos!$A683,vlookup_table[#All],7,FALSE)</f>
        <v>10</v>
      </c>
      <c r="T683" s="14">
        <f>ROUND((9706-Todos!$P683)/100, 0)</f>
        <v>97</v>
      </c>
      <c r="U683" s="14" t="str" cm="1">
        <f t="array" ref="U683">_xlfn.IFS(
    ISNUMBER(SEARCH("C", Q683)), "Ciudad",
    ISNUMBER(SEARCH("T", Q683)), "Pueblo",
    ISNUMBER(SEARCH("R", Q683)), "Rural",
    ISNUMBER(SEARCH("S", Q683)), "Suburbano",
    ISNUMBER(SEARCH("U", Q683)), "Urbano"
)</f>
        <v>Rural</v>
      </c>
      <c r="V683" s="25" t="str" cm="1">
        <f t="array" ref="V683">_xlfn.LET(
    _xlpm.txt, _xlfn.TEXTJOIN("", TRUE, IF(ISNUMBER(--MID(Todos!$H683, _xlfn.SEQUENCE(LEN(Todos!$H683)), 1)), MID(Todos!$H683, _xlfn.SEQUENCE(LEN(Todos!$H683)), 1), "")),
    IF(ISNUMBER(--RIGHT(_xlpm.txt,1)), _xlpm.txt, LEFT(_xlpm.txt, LEN(_xlpm.txt)-1))
)</f>
        <v>11472</v>
      </c>
      <c r="W683" s="14" t="str">
        <f>UPPER(LEFT(Todos!$B683,2))</f>
        <v>TX</v>
      </c>
      <c r="X683" s="15" t="str" cm="1">
        <f t="array" ref="X683">+IF(Todos!$C683 = "",MODE.MATCH(Todos!$C$2:$C$4029),Todos!$C683)</f>
        <v>M</v>
      </c>
    </row>
    <row r="684" spans="1:24" x14ac:dyDescent="0.35">
      <c r="A684" s="6">
        <v>146703</v>
      </c>
      <c r="B684" s="7" t="s">
        <v>62</v>
      </c>
      <c r="C684" s="7"/>
      <c r="D684" s="7">
        <v>675</v>
      </c>
      <c r="E684" s="7">
        <v>172</v>
      </c>
      <c r="F684" s="7">
        <v>405</v>
      </c>
      <c r="G684" s="7">
        <v>2</v>
      </c>
      <c r="H684" s="7">
        <v>17897</v>
      </c>
      <c r="I684" s="7">
        <v>12</v>
      </c>
      <c r="J684" s="7">
        <v>6</v>
      </c>
      <c r="K684" s="7">
        <v>379</v>
      </c>
      <c r="L684" s="7">
        <v>242</v>
      </c>
      <c r="M684" s="7">
        <v>12.5</v>
      </c>
      <c r="N684" s="7">
        <f>VLOOKUP(Todos!$A684,vlookup_table[#All],2,FALSE)</f>
        <v>1</v>
      </c>
      <c r="O684" s="7" t="str">
        <f>VLOOKUP(Todos!$A684,vlookup_table[#All],3,FALSE)</f>
        <v>CA</v>
      </c>
      <c r="P684" s="7">
        <f>VLOOKUP(Todos!$A684,vlookup_table[#All],4,FALSE)</f>
        <v>0</v>
      </c>
      <c r="Q684" s="9" t="str">
        <f>VLOOKUP(Todos!$A684,vlookup_table[#All],5,FALSE)</f>
        <v>C3</v>
      </c>
      <c r="R684" s="9" t="str">
        <f>VLOOKUP(Todos!$A684,vlookup_table[#All],6,FALSE)</f>
        <v/>
      </c>
      <c r="S684" s="9">
        <f>VLOOKUP(Todos!$A684,vlookup_table[#All],7,FALSE)</f>
        <v>15</v>
      </c>
      <c r="T684" s="9">
        <f>ROUND((9706-Todos!$P684)/100, 0)</f>
        <v>97</v>
      </c>
      <c r="U684" s="9" t="str" cm="1">
        <f t="array" ref="U684">_xlfn.IFS(
    ISNUMBER(SEARCH("C", Q684)), "Ciudad",
    ISNUMBER(SEARCH("T", Q684)), "Pueblo",
    ISNUMBER(SEARCH("R", Q684)), "Rural",
    ISNUMBER(SEARCH("S", Q684)), "Suburbano",
    ISNUMBER(SEARCH("U", Q684)), "Urbano"
)</f>
        <v>Ciudad</v>
      </c>
      <c r="V684" s="24" t="str" cm="1">
        <f t="array" ref="V684">_xlfn.LET(
    _xlpm.txt, _xlfn.TEXTJOIN("", TRUE, IF(ISNUMBER(--MID(Todos!$H684, _xlfn.SEQUENCE(LEN(Todos!$H684)), 1)), MID(Todos!$H684, _xlfn.SEQUENCE(LEN(Todos!$H684)), 1), "")),
    IF(ISNUMBER(--RIGHT(_xlpm.txt,1)), _xlpm.txt, LEFT(_xlpm.txt, LEN(_xlpm.txt)-1))
)</f>
        <v>17897</v>
      </c>
      <c r="W684" s="9" t="str">
        <f>UPPER(LEFT(Todos!$B684,2))</f>
        <v>CA</v>
      </c>
      <c r="X684" s="10" t="e" cm="1">
        <f t="array" aca="1" ref="X684" ca="1">+IF(Todos!$C684 = "",MODE.MATCH(Todos!$C$2:$C$4029),Todos!$C684)</f>
        <v>#NAME?</v>
      </c>
    </row>
    <row r="685" spans="1:24" x14ac:dyDescent="0.35">
      <c r="A685" s="11">
        <v>81298</v>
      </c>
      <c r="B685" s="12" t="s">
        <v>36</v>
      </c>
      <c r="C685" s="12" t="s">
        <v>45</v>
      </c>
      <c r="D685" s="12">
        <v>533</v>
      </c>
      <c r="E685" s="12">
        <v>324</v>
      </c>
      <c r="F685" s="12">
        <v>348</v>
      </c>
      <c r="G685" s="12">
        <v>0</v>
      </c>
      <c r="H685" s="12">
        <v>12238</v>
      </c>
      <c r="I685" s="12">
        <v>0</v>
      </c>
      <c r="J685" s="12">
        <v>87</v>
      </c>
      <c r="K685" s="12">
        <v>336</v>
      </c>
      <c r="L685" s="12">
        <v>337</v>
      </c>
      <c r="M685" s="12">
        <v>9.6896551720000001</v>
      </c>
      <c r="N685" s="12">
        <f>VLOOKUP(Todos!$A685,vlookup_table[#All],2,FALSE)</f>
        <v>1002</v>
      </c>
      <c r="O685" s="12" t="str">
        <f>VLOOKUP(Todos!$A685,vlookup_table[#All],3,FALSE)</f>
        <v>WI</v>
      </c>
      <c r="P685" s="12">
        <f>VLOOKUP(Todos!$A685,vlookup_table[#All],4,FALSE)</f>
        <v>4612</v>
      </c>
      <c r="Q685" s="14" t="str">
        <f>VLOOKUP(Todos!$A685,vlookup_table[#All],5,FALSE)</f>
        <v>C2</v>
      </c>
      <c r="R685" s="14" t="str">
        <f>VLOOKUP(Todos!$A685,vlookup_table[#All],6,FALSE)</f>
        <v>J</v>
      </c>
      <c r="S685" s="14">
        <f>VLOOKUP(Todos!$A685,vlookup_table[#All],7,FALSE)</f>
        <v>10</v>
      </c>
      <c r="T685" s="14">
        <f>ROUND((9706-Todos!$P685)/100, 0)</f>
        <v>51</v>
      </c>
      <c r="U685" s="14" t="str" cm="1">
        <f t="array" ref="U685">_xlfn.IFS(
    ISNUMBER(SEARCH("C", Q685)), "Ciudad",
    ISNUMBER(SEARCH("T", Q685)), "Pueblo",
    ISNUMBER(SEARCH("R", Q685)), "Rural",
    ISNUMBER(SEARCH("S", Q685)), "Suburbano",
    ISNUMBER(SEARCH("U", Q685)), "Urbano"
)</f>
        <v>Ciudad</v>
      </c>
      <c r="V685" s="25" t="str" cm="1">
        <f t="array" ref="V685">_xlfn.LET(
    _xlpm.txt, _xlfn.TEXTJOIN("", TRUE, IF(ISNUMBER(--MID(Todos!$H685, _xlfn.SEQUENCE(LEN(Todos!$H685)), 1)), MID(Todos!$H685, _xlfn.SEQUENCE(LEN(Todos!$H685)), 1), "")),
    IF(ISNUMBER(--RIGHT(_xlpm.txt,1)), _xlpm.txt, LEFT(_xlpm.txt, LEN(_xlpm.txt)-1))
)</f>
        <v>12238</v>
      </c>
      <c r="W685" s="14" t="str">
        <f>UPPER(LEFT(Todos!$B685,2))</f>
        <v>WI</v>
      </c>
      <c r="X685" s="15" t="str" cm="1">
        <f t="array" ref="X685">+IF(Todos!$C685 = "",MODE.MATCH(Todos!$C$2:$C$4029),Todos!$C685)</f>
        <v>J</v>
      </c>
    </row>
    <row r="686" spans="1:24" x14ac:dyDescent="0.35">
      <c r="A686" s="6">
        <v>172301</v>
      </c>
      <c r="B686" s="7" t="s">
        <v>62</v>
      </c>
      <c r="C686" s="7" t="s">
        <v>14</v>
      </c>
      <c r="D686" s="7">
        <v>1486</v>
      </c>
      <c r="E686" s="7">
        <v>361</v>
      </c>
      <c r="F686" s="7">
        <v>528</v>
      </c>
      <c r="G686" s="7">
        <v>14</v>
      </c>
      <c r="H686" s="7">
        <v>17774</v>
      </c>
      <c r="I686" s="7">
        <v>7</v>
      </c>
      <c r="J686" s="7">
        <v>46</v>
      </c>
      <c r="K686" s="7">
        <v>406</v>
      </c>
      <c r="L686" s="7">
        <v>489</v>
      </c>
      <c r="M686" s="7">
        <v>12.75</v>
      </c>
      <c r="N686" s="7">
        <f>VLOOKUP(Todos!$A686,vlookup_table[#All],2,FALSE)</f>
        <v>2</v>
      </c>
      <c r="O686" s="7" t="str">
        <f>VLOOKUP(Todos!$A686,vlookup_table[#All],3,FALSE)</f>
        <v>CA</v>
      </c>
      <c r="P686" s="7">
        <f>VLOOKUP(Todos!$A686,vlookup_table[#All],4,FALSE)</f>
        <v>2301</v>
      </c>
      <c r="Q686" s="9" t="str">
        <f>VLOOKUP(Todos!$A686,vlookup_table[#All],5,FALSE)</f>
        <v>U1</v>
      </c>
      <c r="R686" s="9" t="str">
        <f>VLOOKUP(Todos!$A686,vlookup_table[#All],6,FALSE)</f>
        <v>M</v>
      </c>
      <c r="S686" s="9">
        <f>VLOOKUP(Todos!$A686,vlookup_table[#All],7,FALSE)</f>
        <v>23</v>
      </c>
      <c r="T686" s="9">
        <f>ROUND((9706-Todos!$P686)/100, 0)</f>
        <v>74</v>
      </c>
      <c r="U686" s="9" t="str" cm="1">
        <f t="array" ref="U686">_xlfn.IFS(
    ISNUMBER(SEARCH("C", Q686)), "Ciudad",
    ISNUMBER(SEARCH("T", Q686)), "Pueblo",
    ISNUMBER(SEARCH("R", Q686)), "Rural",
    ISNUMBER(SEARCH("S", Q686)), "Suburbano",
    ISNUMBER(SEARCH("U", Q686)), "Urbano"
)</f>
        <v>Urbano</v>
      </c>
      <c r="V686" s="24" t="str" cm="1">
        <f t="array" ref="V686">_xlfn.LET(
    _xlpm.txt, _xlfn.TEXTJOIN("", TRUE, IF(ISNUMBER(--MID(Todos!$H686, _xlfn.SEQUENCE(LEN(Todos!$H686)), 1)), MID(Todos!$H686, _xlfn.SEQUENCE(LEN(Todos!$H686)), 1), "")),
    IF(ISNUMBER(--RIGHT(_xlpm.txt,1)), _xlpm.txt, LEFT(_xlpm.txt, LEN(_xlpm.txt)-1))
)</f>
        <v>17774</v>
      </c>
      <c r="W686" s="9" t="str">
        <f>UPPER(LEFT(Todos!$B686,2))</f>
        <v>CA</v>
      </c>
      <c r="X686" s="10" t="str" cm="1">
        <f t="array" ref="X686">+IF(Todos!$C686 = "",MODE.MATCH(Todos!$C$2:$C$4029),Todos!$C686)</f>
        <v>M</v>
      </c>
    </row>
    <row r="687" spans="1:24" x14ac:dyDescent="0.35">
      <c r="A687" s="11">
        <v>92241</v>
      </c>
      <c r="B687" s="12" t="s">
        <v>16</v>
      </c>
      <c r="C687" s="12" t="s">
        <v>14</v>
      </c>
      <c r="D687" s="12">
        <v>1250</v>
      </c>
      <c r="E687" s="12">
        <v>537</v>
      </c>
      <c r="F687" s="12">
        <v>598</v>
      </c>
      <c r="G687" s="12">
        <v>12</v>
      </c>
      <c r="H687" s="12">
        <v>17954</v>
      </c>
      <c r="I687" s="12">
        <v>5</v>
      </c>
      <c r="J687" s="12">
        <v>78</v>
      </c>
      <c r="K687" s="12">
        <v>576</v>
      </c>
      <c r="L687" s="12">
        <v>572</v>
      </c>
      <c r="M687" s="12">
        <v>7.6190476189999998</v>
      </c>
      <c r="N687" s="12">
        <f>VLOOKUP(Todos!$A687,vlookup_table[#All],2,FALSE)</f>
        <v>0</v>
      </c>
      <c r="O687" s="12" t="str">
        <f>VLOOKUP(Todos!$A687,vlookup_table[#All],3,FALSE)</f>
        <v>IL</v>
      </c>
      <c r="P687" s="12">
        <f>VLOOKUP(Todos!$A687,vlookup_table[#All],4,FALSE)</f>
        <v>3312</v>
      </c>
      <c r="Q687" s="14" t="str">
        <f>VLOOKUP(Todos!$A687,vlookup_table[#All],5,FALSE)</f>
        <v>C1</v>
      </c>
      <c r="R687" s="14" t="str">
        <f>VLOOKUP(Todos!$A687,vlookup_table[#All],6,FALSE)</f>
        <v>M</v>
      </c>
      <c r="S687" s="14">
        <f>VLOOKUP(Todos!$A687,vlookup_table[#All],7,FALSE)</f>
        <v>20</v>
      </c>
      <c r="T687" s="14">
        <f>ROUND((9706-Todos!$P687)/100, 0)</f>
        <v>64</v>
      </c>
      <c r="U687" s="14" t="str" cm="1">
        <f t="array" ref="U687">_xlfn.IFS(
    ISNUMBER(SEARCH("C", Q687)), "Ciudad",
    ISNUMBER(SEARCH("T", Q687)), "Pueblo",
    ISNUMBER(SEARCH("R", Q687)), "Rural",
    ISNUMBER(SEARCH("S", Q687)), "Suburbano",
    ISNUMBER(SEARCH("U", Q687)), "Urbano"
)</f>
        <v>Ciudad</v>
      </c>
      <c r="V687" s="25" t="str" cm="1">
        <f t="array" ref="V687">_xlfn.LET(
    _xlpm.txt, _xlfn.TEXTJOIN("", TRUE, IF(ISNUMBER(--MID(Todos!$H687, _xlfn.SEQUENCE(LEN(Todos!$H687)), 1)), MID(Todos!$H687, _xlfn.SEQUENCE(LEN(Todos!$H687)), 1), "")),
    IF(ISNUMBER(--RIGHT(_xlpm.txt,1)), _xlpm.txt, LEFT(_xlpm.txt, LEN(_xlpm.txt)-1))
)</f>
        <v>17954</v>
      </c>
      <c r="W687" s="14" t="str">
        <f>UPPER(LEFT(Todos!$B687,2))</f>
        <v>IL</v>
      </c>
      <c r="X687" s="15" t="str" cm="1">
        <f t="array" ref="X687">+IF(Todos!$C687 = "",MODE.MATCH(Todos!$C$2:$C$4029),Todos!$C687)</f>
        <v>M</v>
      </c>
    </row>
    <row r="688" spans="1:24" x14ac:dyDescent="0.35">
      <c r="A688" s="6">
        <v>116930</v>
      </c>
      <c r="B688" s="7" t="s">
        <v>21</v>
      </c>
      <c r="C688" s="7" t="s">
        <v>17</v>
      </c>
      <c r="D688" s="7">
        <v>3760</v>
      </c>
      <c r="E688" s="7">
        <v>705</v>
      </c>
      <c r="F688" s="7">
        <v>862</v>
      </c>
      <c r="G688" s="7">
        <v>91</v>
      </c>
      <c r="H688" s="7">
        <v>47863</v>
      </c>
      <c r="I688" s="7">
        <v>2</v>
      </c>
      <c r="J688" s="7">
        <v>71</v>
      </c>
      <c r="K688" s="7">
        <v>761</v>
      </c>
      <c r="L688" s="7">
        <v>800</v>
      </c>
      <c r="M688" s="7">
        <v>11.9</v>
      </c>
      <c r="N688" s="7">
        <f>VLOOKUP(Todos!$A688,vlookup_table[#All],2,FALSE)</f>
        <v>0</v>
      </c>
      <c r="O688" s="7" t="str">
        <f>VLOOKUP(Todos!$A688,vlookup_table[#All],3,FALSE)</f>
        <v>TX</v>
      </c>
      <c r="P688" s="7">
        <f>VLOOKUP(Todos!$A688,vlookup_table[#All],4,FALSE)</f>
        <v>2207</v>
      </c>
      <c r="Q688" s="9" t="str">
        <f>VLOOKUP(Todos!$A688,vlookup_table[#All],5,FALSE)</f>
        <v>U1</v>
      </c>
      <c r="R688" s="9" t="str">
        <f>VLOOKUP(Todos!$A688,vlookup_table[#All],6,FALSE)</f>
        <v>F</v>
      </c>
      <c r="S688" s="9">
        <f>VLOOKUP(Todos!$A688,vlookup_table[#All],7,FALSE)</f>
        <v>20</v>
      </c>
      <c r="T688" s="9">
        <f>ROUND((9706-Todos!$P688)/100, 0)</f>
        <v>75</v>
      </c>
      <c r="U688" s="9" t="str" cm="1">
        <f t="array" ref="U688">_xlfn.IFS(
    ISNUMBER(SEARCH("C", Q688)), "Ciudad",
    ISNUMBER(SEARCH("T", Q688)), "Pueblo",
    ISNUMBER(SEARCH("R", Q688)), "Rural",
    ISNUMBER(SEARCH("S", Q688)), "Suburbano",
    ISNUMBER(SEARCH("U", Q688)), "Urbano"
)</f>
        <v>Urbano</v>
      </c>
      <c r="V688" s="24" t="str" cm="1">
        <f t="array" ref="V688">_xlfn.LET(
    _xlpm.txt, _xlfn.TEXTJOIN("", TRUE, IF(ISNUMBER(--MID(Todos!$H688, _xlfn.SEQUENCE(LEN(Todos!$H688)), 1)), MID(Todos!$H688, _xlfn.SEQUENCE(LEN(Todos!$H688)), 1), "")),
    IF(ISNUMBER(--RIGHT(_xlpm.txt,1)), _xlpm.txt, LEFT(_xlpm.txt, LEN(_xlpm.txt)-1))
)</f>
        <v>47863</v>
      </c>
      <c r="W688" s="9" t="str">
        <f>UPPER(LEFT(Todos!$B688,2))</f>
        <v>TX</v>
      </c>
      <c r="X688" s="10" t="str" cm="1">
        <f t="array" ref="X688">+IF(Todos!$C688 = "",MODE.MATCH(Todos!$C$2:$C$4029),Todos!$C688)</f>
        <v>F</v>
      </c>
    </row>
    <row r="689" spans="1:24" x14ac:dyDescent="0.35">
      <c r="A689" s="11">
        <v>20338</v>
      </c>
      <c r="B689" s="12" t="s">
        <v>18</v>
      </c>
      <c r="C689" s="12" t="s">
        <v>14</v>
      </c>
      <c r="D689" s="12">
        <v>1991</v>
      </c>
      <c r="E689" s="12">
        <v>478</v>
      </c>
      <c r="F689" s="12">
        <v>692</v>
      </c>
      <c r="G689" s="12">
        <v>50</v>
      </c>
      <c r="H689" s="12">
        <v>34641</v>
      </c>
      <c r="I689" s="12">
        <v>5</v>
      </c>
      <c r="J689" s="12">
        <v>25</v>
      </c>
      <c r="K689" s="12">
        <v>538</v>
      </c>
      <c r="L689" s="12">
        <v>615</v>
      </c>
      <c r="M689" s="12">
        <v>8.6363636360000005</v>
      </c>
      <c r="N689" s="12">
        <f>VLOOKUP(Todos!$A689,vlookup_table[#All],2,FALSE)</f>
        <v>0</v>
      </c>
      <c r="O689" s="12" t="str">
        <f>VLOOKUP(Todos!$A689,vlookup_table[#All],3,FALSE)</f>
        <v>NC</v>
      </c>
      <c r="P689" s="12">
        <f>VLOOKUP(Todos!$A689,vlookup_table[#All],4,FALSE)</f>
        <v>2301</v>
      </c>
      <c r="Q689" s="14" t="str">
        <f>VLOOKUP(Todos!$A689,vlookup_table[#All],5,FALSE)</f>
        <v>C1</v>
      </c>
      <c r="R689" s="14" t="str">
        <f>VLOOKUP(Todos!$A689,vlookup_table[#All],6,FALSE)</f>
        <v>M</v>
      </c>
      <c r="S689" s="14">
        <f>VLOOKUP(Todos!$A689,vlookup_table[#All],7,FALSE)</f>
        <v>125</v>
      </c>
      <c r="T689" s="14">
        <f>ROUND((9706-Todos!$P689)/100, 0)</f>
        <v>74</v>
      </c>
      <c r="U689" s="14" t="str" cm="1">
        <f t="array" ref="U689">_xlfn.IFS(
    ISNUMBER(SEARCH("C", Q689)), "Ciudad",
    ISNUMBER(SEARCH("T", Q689)), "Pueblo",
    ISNUMBER(SEARCH("R", Q689)), "Rural",
    ISNUMBER(SEARCH("S", Q689)), "Suburbano",
    ISNUMBER(SEARCH("U", Q689)), "Urbano"
)</f>
        <v>Ciudad</v>
      </c>
      <c r="V689" s="25" t="str" cm="1">
        <f t="array" ref="V689">_xlfn.LET(
    _xlpm.txt, _xlfn.TEXTJOIN("", TRUE, IF(ISNUMBER(--MID(Todos!$H689, _xlfn.SEQUENCE(LEN(Todos!$H689)), 1)), MID(Todos!$H689, _xlfn.SEQUENCE(LEN(Todos!$H689)), 1), "")),
    IF(ISNUMBER(--RIGHT(_xlpm.txt,1)), _xlpm.txt, LEFT(_xlpm.txt, LEN(_xlpm.txt)-1))
)</f>
        <v>34641</v>
      </c>
      <c r="W689" s="14" t="str">
        <f>UPPER(LEFT(Todos!$B689,2))</f>
        <v>NC</v>
      </c>
      <c r="X689" s="15" t="str" cm="1">
        <f t="array" ref="X689">+IF(Todos!$C689 = "",MODE.MATCH(Todos!$C$2:$C$4029),Todos!$C689)</f>
        <v>M</v>
      </c>
    </row>
    <row r="690" spans="1:24" x14ac:dyDescent="0.35">
      <c r="A690" s="6">
        <v>177113</v>
      </c>
      <c r="B690" s="7" t="s">
        <v>51</v>
      </c>
      <c r="C690" s="7" t="s">
        <v>17</v>
      </c>
      <c r="D690" s="7">
        <v>404</v>
      </c>
      <c r="E690" s="7">
        <v>199</v>
      </c>
      <c r="F690" s="7">
        <v>293</v>
      </c>
      <c r="G690" s="7">
        <v>0</v>
      </c>
      <c r="H690" s="7">
        <v>10342</v>
      </c>
      <c r="I690" s="7">
        <v>1</v>
      </c>
      <c r="J690" s="7">
        <v>56</v>
      </c>
      <c r="K690" s="7">
        <v>258</v>
      </c>
      <c r="L690" s="7">
        <v>250</v>
      </c>
      <c r="M690" s="7">
        <v>10</v>
      </c>
      <c r="N690" s="7">
        <f>VLOOKUP(Todos!$A690,vlookup_table[#All],2,FALSE)</f>
        <v>2</v>
      </c>
      <c r="O690" s="7" t="str">
        <f>VLOOKUP(Todos!$A690,vlookup_table[#All],3,FALSE)</f>
        <v>OR</v>
      </c>
      <c r="P690" s="7">
        <f>VLOOKUP(Todos!$A690,vlookup_table[#All],4,FALSE)</f>
        <v>0</v>
      </c>
      <c r="Q690" s="9" t="str">
        <f>VLOOKUP(Todos!$A690,vlookup_table[#All],5,FALSE)</f>
        <v>R3</v>
      </c>
      <c r="R690" s="9" t="str">
        <f>VLOOKUP(Todos!$A690,vlookup_table[#All],6,FALSE)</f>
        <v>F</v>
      </c>
      <c r="S690" s="9">
        <f>VLOOKUP(Todos!$A690,vlookup_table[#All],7,FALSE)</f>
        <v>14</v>
      </c>
      <c r="T690" s="9">
        <f>ROUND((9706-Todos!$P690)/100, 0)</f>
        <v>97</v>
      </c>
      <c r="U690" s="9" t="str" cm="1">
        <f t="array" ref="U690">_xlfn.IFS(
    ISNUMBER(SEARCH("C", Q690)), "Ciudad",
    ISNUMBER(SEARCH("T", Q690)), "Pueblo",
    ISNUMBER(SEARCH("R", Q690)), "Rural",
    ISNUMBER(SEARCH("S", Q690)), "Suburbano",
    ISNUMBER(SEARCH("U", Q690)), "Urbano"
)</f>
        <v>Rural</v>
      </c>
      <c r="V690" s="24" t="str" cm="1">
        <f t="array" ref="V690">_xlfn.LET(
    _xlpm.txt, _xlfn.TEXTJOIN("", TRUE, IF(ISNUMBER(--MID(Todos!$H690, _xlfn.SEQUENCE(LEN(Todos!$H690)), 1)), MID(Todos!$H690, _xlfn.SEQUENCE(LEN(Todos!$H690)), 1), "")),
    IF(ISNUMBER(--RIGHT(_xlpm.txt,1)), _xlpm.txt, LEFT(_xlpm.txt, LEN(_xlpm.txt)-1))
)</f>
        <v>10342</v>
      </c>
      <c r="W690" s="9" t="str">
        <f>UPPER(LEFT(Todos!$B690,2))</f>
        <v>OR</v>
      </c>
      <c r="X690" s="10" t="str" cm="1">
        <f t="array" ref="X690">+IF(Todos!$C690 = "",MODE.MATCH(Todos!$C$2:$C$4029),Todos!$C690)</f>
        <v>F</v>
      </c>
    </row>
    <row r="691" spans="1:24" x14ac:dyDescent="0.35">
      <c r="A691" s="11">
        <v>46687</v>
      </c>
      <c r="B691" s="12" t="s">
        <v>44</v>
      </c>
      <c r="C691" s="12" t="s">
        <v>17</v>
      </c>
      <c r="D691" s="12">
        <v>413</v>
      </c>
      <c r="E691" s="12">
        <v>72</v>
      </c>
      <c r="F691" s="12">
        <v>246</v>
      </c>
      <c r="G691" s="12">
        <v>0</v>
      </c>
      <c r="H691" s="12">
        <v>7241</v>
      </c>
      <c r="I691" s="12">
        <v>0</v>
      </c>
      <c r="J691" s="12">
        <v>88</v>
      </c>
      <c r="K691" s="12">
        <v>306</v>
      </c>
      <c r="L691" s="12">
        <v>132</v>
      </c>
      <c r="M691" s="12">
        <v>5.115384615</v>
      </c>
      <c r="N691" s="12">
        <f>VLOOKUP(Todos!$A691,vlookup_table[#All],2,FALSE)</f>
        <v>0</v>
      </c>
      <c r="O691" s="12" t="str">
        <f>VLOOKUP(Todos!$A691,vlookup_table[#All],3,FALSE)</f>
        <v>AL</v>
      </c>
      <c r="P691" s="12">
        <f>VLOOKUP(Todos!$A691,vlookup_table[#All],4,FALSE)</f>
        <v>0</v>
      </c>
      <c r="Q691" s="14" t="str">
        <f>VLOOKUP(Todos!$A691,vlookup_table[#All],5,FALSE)</f>
        <v>T2</v>
      </c>
      <c r="R691" s="14" t="str">
        <f>VLOOKUP(Todos!$A691,vlookup_table[#All],6,FALSE)</f>
        <v>F</v>
      </c>
      <c r="S691" s="14">
        <f>VLOOKUP(Todos!$A691,vlookup_table[#All],7,FALSE)</f>
        <v>10</v>
      </c>
      <c r="T691" s="14">
        <f>ROUND((9706-Todos!$P691)/100, 0)</f>
        <v>97</v>
      </c>
      <c r="U691" s="14" t="str" cm="1">
        <f t="array" ref="U691">_xlfn.IFS(
    ISNUMBER(SEARCH("C", Q691)), "Ciudad",
    ISNUMBER(SEARCH("T", Q691)), "Pueblo",
    ISNUMBER(SEARCH("R", Q691)), "Rural",
    ISNUMBER(SEARCH("S", Q691)), "Suburbano",
    ISNUMBER(SEARCH("U", Q691)), "Urbano"
)</f>
        <v>Pueblo</v>
      </c>
      <c r="V691" s="25" t="str" cm="1">
        <f t="array" ref="V691">_xlfn.LET(
    _xlpm.txt, _xlfn.TEXTJOIN("", TRUE, IF(ISNUMBER(--MID(Todos!$H691, _xlfn.SEQUENCE(LEN(Todos!$H691)), 1)), MID(Todos!$H691, _xlfn.SEQUENCE(LEN(Todos!$H691)), 1), "")),
    IF(ISNUMBER(--RIGHT(_xlpm.txt,1)), _xlpm.txt, LEFT(_xlpm.txt, LEN(_xlpm.txt)-1))
)</f>
        <v>7241</v>
      </c>
      <c r="W691" s="14" t="str">
        <f>UPPER(LEFT(Todos!$B691,2))</f>
        <v>AL</v>
      </c>
      <c r="X691" s="15" t="str" cm="1">
        <f t="array" ref="X691">+IF(Todos!$C691 = "",MODE.MATCH(Todos!$C$2:$C$4029),Todos!$C691)</f>
        <v>F</v>
      </c>
    </row>
    <row r="692" spans="1:24" x14ac:dyDescent="0.35">
      <c r="A692" s="6">
        <v>171137</v>
      </c>
      <c r="B692" s="7" t="s">
        <v>62</v>
      </c>
      <c r="C692" s="7" t="s">
        <v>14</v>
      </c>
      <c r="D692" s="7">
        <v>2094</v>
      </c>
      <c r="E692" s="7">
        <v>600</v>
      </c>
      <c r="F692" s="7">
        <v>654</v>
      </c>
      <c r="G692" s="7">
        <v>54</v>
      </c>
      <c r="H692" s="7">
        <v>22914</v>
      </c>
      <c r="I692" s="7">
        <v>3</v>
      </c>
      <c r="J692" s="7">
        <v>66</v>
      </c>
      <c r="K692" s="7">
        <v>606</v>
      </c>
      <c r="L692" s="7">
        <v>639</v>
      </c>
      <c r="M692" s="7">
        <v>11.46153846</v>
      </c>
      <c r="N692" s="7">
        <f>VLOOKUP(Todos!$A692,vlookup_table[#All],2,FALSE)</f>
        <v>1</v>
      </c>
      <c r="O692" s="7" t="str">
        <f>VLOOKUP(Todos!$A692,vlookup_table[#All],3,FALSE)</f>
        <v>CA</v>
      </c>
      <c r="P692" s="7">
        <f>VLOOKUP(Todos!$A692,vlookup_table[#All],4,FALSE)</f>
        <v>2607</v>
      </c>
      <c r="Q692" s="9" t="str">
        <f>VLOOKUP(Todos!$A692,vlookup_table[#All],5,FALSE)</f>
        <v>T1</v>
      </c>
      <c r="R692" s="9" t="str">
        <f>VLOOKUP(Todos!$A692,vlookup_table[#All],6,FALSE)</f>
        <v>M</v>
      </c>
      <c r="S692" s="9">
        <f>VLOOKUP(Todos!$A692,vlookup_table[#All],7,FALSE)</f>
        <v>14</v>
      </c>
      <c r="T692" s="9">
        <f>ROUND((9706-Todos!$P692)/100, 0)</f>
        <v>71</v>
      </c>
      <c r="U692" s="9" t="str" cm="1">
        <f t="array" ref="U692">_xlfn.IFS(
    ISNUMBER(SEARCH("C", Q692)), "Ciudad",
    ISNUMBER(SEARCH("T", Q692)), "Pueblo",
    ISNUMBER(SEARCH("R", Q692)), "Rural",
    ISNUMBER(SEARCH("S", Q692)), "Suburbano",
    ISNUMBER(SEARCH("U", Q692)), "Urbano"
)</f>
        <v>Pueblo</v>
      </c>
      <c r="V692" s="24" t="str" cm="1">
        <f t="array" ref="V692">_xlfn.LET(
    _xlpm.txt, _xlfn.TEXTJOIN("", TRUE, IF(ISNUMBER(--MID(Todos!$H692, _xlfn.SEQUENCE(LEN(Todos!$H692)), 1)), MID(Todos!$H692, _xlfn.SEQUENCE(LEN(Todos!$H692)), 1), "")),
    IF(ISNUMBER(--RIGHT(_xlpm.txt,1)), _xlpm.txt, LEFT(_xlpm.txt, LEN(_xlpm.txt)-1))
)</f>
        <v>22914</v>
      </c>
      <c r="W692" s="9" t="str">
        <f>UPPER(LEFT(Todos!$B692,2))</f>
        <v>CA</v>
      </c>
      <c r="X692" s="10" t="str" cm="1">
        <f t="array" ref="X692">+IF(Todos!$C692 = "",MODE.MATCH(Todos!$C$2:$C$4029),Todos!$C692)</f>
        <v>M</v>
      </c>
    </row>
    <row r="693" spans="1:24" x14ac:dyDescent="0.35">
      <c r="A693" s="11">
        <v>2499</v>
      </c>
      <c r="B693" s="12" t="s">
        <v>34</v>
      </c>
      <c r="C693" s="12" t="s">
        <v>17</v>
      </c>
      <c r="D693" s="12">
        <v>818</v>
      </c>
      <c r="E693" s="12">
        <v>302</v>
      </c>
      <c r="F693" s="12">
        <v>444</v>
      </c>
      <c r="G693" s="12">
        <v>3</v>
      </c>
      <c r="H693" s="12">
        <v>15112</v>
      </c>
      <c r="I693" s="12">
        <v>1</v>
      </c>
      <c r="J693" s="12">
        <v>69</v>
      </c>
      <c r="K693" s="12">
        <v>397</v>
      </c>
      <c r="L693" s="12">
        <v>345</v>
      </c>
      <c r="M693" s="12">
        <v>5.6428571429999996</v>
      </c>
      <c r="N693" s="12">
        <f>VLOOKUP(Todos!$A693,vlookup_table[#All],2,FALSE)</f>
        <v>0</v>
      </c>
      <c r="O693" s="12" t="str">
        <f>VLOOKUP(Todos!$A693,vlookup_table[#All],3,FALSE)</f>
        <v>IN</v>
      </c>
      <c r="P693" s="12">
        <f>VLOOKUP(Todos!$A693,vlookup_table[#All],4,FALSE)</f>
        <v>0</v>
      </c>
      <c r="Q693" s="14" t="str">
        <f>VLOOKUP(Todos!$A693,vlookup_table[#All],5,FALSE)</f>
        <v>T2</v>
      </c>
      <c r="R693" s="14" t="str">
        <f>VLOOKUP(Todos!$A693,vlookup_table[#All],6,FALSE)</f>
        <v>F</v>
      </c>
      <c r="S693" s="14">
        <f>VLOOKUP(Todos!$A693,vlookup_table[#All],7,FALSE)</f>
        <v>5</v>
      </c>
      <c r="T693" s="14">
        <f>ROUND((9706-Todos!$P693)/100, 0)</f>
        <v>97</v>
      </c>
      <c r="U693" s="14" t="str" cm="1">
        <f t="array" ref="U693">_xlfn.IFS(
    ISNUMBER(SEARCH("C", Q693)), "Ciudad",
    ISNUMBER(SEARCH("T", Q693)), "Pueblo",
    ISNUMBER(SEARCH("R", Q693)), "Rural",
    ISNUMBER(SEARCH("S", Q693)), "Suburbano",
    ISNUMBER(SEARCH("U", Q693)), "Urbano"
)</f>
        <v>Pueblo</v>
      </c>
      <c r="V693" s="25" t="str" cm="1">
        <f t="array" ref="V693">_xlfn.LET(
    _xlpm.txt, _xlfn.TEXTJOIN("", TRUE, IF(ISNUMBER(--MID(Todos!$H693, _xlfn.SEQUENCE(LEN(Todos!$H693)), 1)), MID(Todos!$H693, _xlfn.SEQUENCE(LEN(Todos!$H693)), 1), "")),
    IF(ISNUMBER(--RIGHT(_xlpm.txt,1)), _xlpm.txt, LEFT(_xlpm.txt, LEN(_xlpm.txt)-1))
)</f>
        <v>15112</v>
      </c>
      <c r="W693" s="14" t="str">
        <f>UPPER(LEFT(Todos!$B693,2))</f>
        <v>IN</v>
      </c>
      <c r="X693" s="15" t="str" cm="1">
        <f t="array" ref="X693">+IF(Todos!$C693 = "",MODE.MATCH(Todos!$C$2:$C$4029),Todos!$C693)</f>
        <v>F</v>
      </c>
    </row>
    <row r="694" spans="1:24" x14ac:dyDescent="0.35">
      <c r="A694" s="6">
        <v>149644</v>
      </c>
      <c r="B694" s="7" t="s">
        <v>62</v>
      </c>
      <c r="C694" s="7" t="s">
        <v>17</v>
      </c>
      <c r="D694" s="7">
        <v>3206</v>
      </c>
      <c r="E694" s="7">
        <v>313</v>
      </c>
      <c r="F694" s="7">
        <v>465</v>
      </c>
      <c r="G694" s="7">
        <v>91</v>
      </c>
      <c r="H694" s="7">
        <v>18730</v>
      </c>
      <c r="I694" s="7">
        <v>17</v>
      </c>
      <c r="J694" s="7">
        <v>42</v>
      </c>
      <c r="K694" s="7">
        <v>399</v>
      </c>
      <c r="L694" s="7">
        <v>383</v>
      </c>
      <c r="M694" s="7">
        <v>20</v>
      </c>
      <c r="N694" s="7">
        <f>VLOOKUP(Todos!$A694,vlookup_table[#All],2,FALSE)</f>
        <v>0</v>
      </c>
      <c r="O694" s="7" t="str">
        <f>VLOOKUP(Todos!$A694,vlookup_table[#All],3,FALSE)</f>
        <v>CA</v>
      </c>
      <c r="P694" s="7">
        <f>VLOOKUP(Todos!$A694,vlookup_table[#All],4,FALSE)</f>
        <v>0</v>
      </c>
      <c r="Q694" s="9" t="str">
        <f>VLOOKUP(Todos!$A694,vlookup_table[#All],5,FALSE)</f>
        <v>U1</v>
      </c>
      <c r="R694" s="9" t="str">
        <f>VLOOKUP(Todos!$A694,vlookup_table[#All],6,FALSE)</f>
        <v>F</v>
      </c>
      <c r="S694" s="9">
        <f>VLOOKUP(Todos!$A694,vlookup_table[#All],7,FALSE)</f>
        <v>20</v>
      </c>
      <c r="T694" s="9">
        <f>ROUND((9706-Todos!$P694)/100, 0)</f>
        <v>97</v>
      </c>
      <c r="U694" s="9" t="str" cm="1">
        <f t="array" ref="U694">_xlfn.IFS(
    ISNUMBER(SEARCH("C", Q694)), "Ciudad",
    ISNUMBER(SEARCH("T", Q694)), "Pueblo",
    ISNUMBER(SEARCH("R", Q694)), "Rural",
    ISNUMBER(SEARCH("S", Q694)), "Suburbano",
    ISNUMBER(SEARCH("U", Q694)), "Urbano"
)</f>
        <v>Urbano</v>
      </c>
      <c r="V694" s="24" t="str" cm="1">
        <f t="array" ref="V694">_xlfn.LET(
    _xlpm.txt, _xlfn.TEXTJOIN("", TRUE, IF(ISNUMBER(--MID(Todos!$H694, _xlfn.SEQUENCE(LEN(Todos!$H694)), 1)), MID(Todos!$H694, _xlfn.SEQUENCE(LEN(Todos!$H694)), 1), "")),
    IF(ISNUMBER(--RIGHT(_xlpm.txt,1)), _xlpm.txt, LEFT(_xlpm.txt, LEN(_xlpm.txt)-1))
)</f>
        <v>18730</v>
      </c>
      <c r="W694" s="9" t="str">
        <f>UPPER(LEFT(Todos!$B694,2))</f>
        <v>CA</v>
      </c>
      <c r="X694" s="10" t="str" cm="1">
        <f t="array" ref="X694">+IF(Todos!$C694 = "",MODE.MATCH(Todos!$C$2:$C$4029),Todos!$C694)</f>
        <v>F</v>
      </c>
    </row>
    <row r="695" spans="1:24" x14ac:dyDescent="0.35">
      <c r="A695" s="11">
        <v>18584</v>
      </c>
      <c r="B695" s="12" t="s">
        <v>18</v>
      </c>
      <c r="C695" s="12" t="s">
        <v>20</v>
      </c>
      <c r="D695" s="12">
        <v>671</v>
      </c>
      <c r="E695" s="12">
        <v>261</v>
      </c>
      <c r="F695" s="12">
        <v>346</v>
      </c>
      <c r="G695" s="12">
        <v>1</v>
      </c>
      <c r="H695" s="12">
        <v>13238</v>
      </c>
      <c r="I695" s="12">
        <v>0</v>
      </c>
      <c r="J695" s="12">
        <v>80</v>
      </c>
      <c r="K695" s="12">
        <v>325</v>
      </c>
      <c r="L695" s="12">
        <v>307</v>
      </c>
      <c r="M695" s="12">
        <v>10.6</v>
      </c>
      <c r="N695" s="12">
        <f>VLOOKUP(Todos!$A695,vlookup_table[#All],2,FALSE)</f>
        <v>0</v>
      </c>
      <c r="O695" s="12" t="str">
        <f>VLOOKUP(Todos!$A695,vlookup_table[#All],3,FALSE)</f>
        <v>NC</v>
      </c>
      <c r="P695" s="12">
        <f>VLOOKUP(Todos!$A695,vlookup_table[#All],4,FALSE)</f>
        <v>2211</v>
      </c>
      <c r="Q695" s="14" t="str">
        <f>VLOOKUP(Todos!$A695,vlookup_table[#All],5,FALSE)</f>
        <v>C2</v>
      </c>
      <c r="R695" s="14" t="str">
        <f>VLOOKUP(Todos!$A695,vlookup_table[#All],6,FALSE)</f>
        <v>F</v>
      </c>
      <c r="S695" s="14">
        <f>VLOOKUP(Todos!$A695,vlookup_table[#All],7,FALSE)</f>
        <v>12</v>
      </c>
      <c r="T695" s="14">
        <f>ROUND((9706-Todos!$P695)/100, 0)</f>
        <v>75</v>
      </c>
      <c r="U695" s="14" t="str" cm="1">
        <f t="array" ref="U695">_xlfn.IFS(
    ISNUMBER(SEARCH("C", Q695)), "Ciudad",
    ISNUMBER(SEARCH("T", Q695)), "Pueblo",
    ISNUMBER(SEARCH("R", Q695)), "Rural",
    ISNUMBER(SEARCH("S", Q695)), "Suburbano",
    ISNUMBER(SEARCH("U", Q695)), "Urbano"
)</f>
        <v>Ciudad</v>
      </c>
      <c r="V695" s="25" t="str" cm="1">
        <f t="array" ref="V695">_xlfn.LET(
    _xlpm.txt, _xlfn.TEXTJOIN("", TRUE, IF(ISNUMBER(--MID(Todos!$H695, _xlfn.SEQUENCE(LEN(Todos!$H695)), 1)), MID(Todos!$H695, _xlfn.SEQUENCE(LEN(Todos!$H695)), 1), "")),
    IF(ISNUMBER(--RIGHT(_xlpm.txt,1)), _xlpm.txt, LEFT(_xlpm.txt, LEN(_xlpm.txt)-1))
)</f>
        <v>13238</v>
      </c>
      <c r="W695" s="14" t="str">
        <f>UPPER(LEFT(Todos!$B695,2))</f>
        <v>NC</v>
      </c>
      <c r="X695" s="15" t="str" cm="1">
        <f t="array" ref="X695">+IF(Todos!$C695 = "",MODE.MATCH(Todos!$C$2:$C$4029),Todos!$C695)</f>
        <v>female</v>
      </c>
    </row>
    <row r="696" spans="1:24" x14ac:dyDescent="0.35">
      <c r="A696" s="6">
        <v>186486</v>
      </c>
      <c r="B696" s="7" t="s">
        <v>62</v>
      </c>
      <c r="C696" s="7" t="s">
        <v>17</v>
      </c>
      <c r="D696" s="7">
        <v>5045</v>
      </c>
      <c r="E696" s="7">
        <v>604</v>
      </c>
      <c r="F696" s="7">
        <v>797</v>
      </c>
      <c r="G696" s="7">
        <v>95</v>
      </c>
      <c r="H696" s="7">
        <v>42488</v>
      </c>
      <c r="I696" s="7">
        <v>11</v>
      </c>
      <c r="J696" s="7">
        <v>41</v>
      </c>
      <c r="K696" s="7">
        <v>663</v>
      </c>
      <c r="L696" s="7">
        <v>703</v>
      </c>
      <c r="M696" s="7">
        <v>5.5</v>
      </c>
      <c r="N696" s="7">
        <f>VLOOKUP(Todos!$A696,vlookup_table[#All],2,FALSE)</f>
        <v>0</v>
      </c>
      <c r="O696" s="7" t="str">
        <f>VLOOKUP(Todos!$A696,vlookup_table[#All],3,FALSE)</f>
        <v>CA</v>
      </c>
      <c r="P696" s="7">
        <f>VLOOKUP(Todos!$A696,vlookup_table[#All],4,FALSE)</f>
        <v>0</v>
      </c>
      <c r="Q696" s="9" t="str">
        <f>VLOOKUP(Todos!$A696,vlookup_table[#All],5,FALSE)</f>
        <v>U1</v>
      </c>
      <c r="R696" s="9" t="str">
        <f>VLOOKUP(Todos!$A696,vlookup_table[#All],6,FALSE)</f>
        <v>F</v>
      </c>
      <c r="S696" s="9">
        <f>VLOOKUP(Todos!$A696,vlookup_table[#All],7,FALSE)</f>
        <v>3</v>
      </c>
      <c r="T696" s="9">
        <f>ROUND((9706-Todos!$P696)/100, 0)</f>
        <v>97</v>
      </c>
      <c r="U696" s="9" t="str" cm="1">
        <f t="array" ref="U696">_xlfn.IFS(
    ISNUMBER(SEARCH("C", Q696)), "Ciudad",
    ISNUMBER(SEARCH("T", Q696)), "Pueblo",
    ISNUMBER(SEARCH("R", Q696)), "Rural",
    ISNUMBER(SEARCH("S", Q696)), "Suburbano",
    ISNUMBER(SEARCH("U", Q696)), "Urbano"
)</f>
        <v>Urbano</v>
      </c>
      <c r="V696" s="24" t="str" cm="1">
        <f t="array" ref="V696">_xlfn.LET(
    _xlpm.txt, _xlfn.TEXTJOIN("", TRUE, IF(ISNUMBER(--MID(Todos!$H696, _xlfn.SEQUENCE(LEN(Todos!$H696)), 1)), MID(Todos!$H696, _xlfn.SEQUENCE(LEN(Todos!$H696)), 1), "")),
    IF(ISNUMBER(--RIGHT(_xlpm.txt,1)), _xlpm.txt, LEFT(_xlpm.txt, LEN(_xlpm.txt)-1))
)</f>
        <v>42488</v>
      </c>
      <c r="W696" s="9" t="str">
        <f>UPPER(LEFT(Todos!$B696,2))</f>
        <v>CA</v>
      </c>
      <c r="X696" s="10" t="str" cm="1">
        <f t="array" ref="X696">+IF(Todos!$C696 = "",MODE.MATCH(Todos!$C$2:$C$4029),Todos!$C696)</f>
        <v>F</v>
      </c>
    </row>
    <row r="697" spans="1:24" x14ac:dyDescent="0.35">
      <c r="A697" s="11">
        <v>148544</v>
      </c>
      <c r="B697" s="12" t="s">
        <v>62</v>
      </c>
      <c r="C697" s="12" t="s">
        <v>17</v>
      </c>
      <c r="D697" s="12">
        <v>4286</v>
      </c>
      <c r="E697" s="12">
        <v>811</v>
      </c>
      <c r="F697" s="12">
        <v>947</v>
      </c>
      <c r="G697" s="12">
        <v>95</v>
      </c>
      <c r="H697" s="12">
        <v>33614</v>
      </c>
      <c r="I697" s="12">
        <v>24</v>
      </c>
      <c r="J697" s="12">
        <v>41</v>
      </c>
      <c r="K697" s="12">
        <v>910</v>
      </c>
      <c r="L697" s="12">
        <v>883</v>
      </c>
      <c r="M697" s="12">
        <v>13.6</v>
      </c>
      <c r="N697" s="12">
        <f>VLOOKUP(Todos!$A697,vlookup_table[#All],2,FALSE)</f>
        <v>2</v>
      </c>
      <c r="O697" s="12" t="str">
        <f>VLOOKUP(Todos!$A697,vlookup_table[#All],3,FALSE)</f>
        <v>CA</v>
      </c>
      <c r="P697" s="12">
        <f>VLOOKUP(Todos!$A697,vlookup_table[#All],4,FALSE)</f>
        <v>3908</v>
      </c>
      <c r="Q697" s="14" t="str">
        <f>VLOOKUP(Todos!$A697,vlookup_table[#All],5,FALSE)</f>
        <v>S1</v>
      </c>
      <c r="R697" s="14" t="str">
        <f>VLOOKUP(Todos!$A697,vlookup_table[#All],6,FALSE)</f>
        <v>F</v>
      </c>
      <c r="S697" s="14">
        <f>VLOOKUP(Todos!$A697,vlookup_table[#All],7,FALSE)</f>
        <v>10</v>
      </c>
      <c r="T697" s="14">
        <f>ROUND((9706-Todos!$P697)/100, 0)</f>
        <v>58</v>
      </c>
      <c r="U697" s="14" t="str" cm="1">
        <f t="array" ref="U697">_xlfn.IFS(
    ISNUMBER(SEARCH("C", Q697)), "Ciudad",
    ISNUMBER(SEARCH("T", Q697)), "Pueblo",
    ISNUMBER(SEARCH("R", Q697)), "Rural",
    ISNUMBER(SEARCH("S", Q697)), "Suburbano",
    ISNUMBER(SEARCH("U", Q697)), "Urbano"
)</f>
        <v>Suburbano</v>
      </c>
      <c r="V697" s="25" t="str" cm="1">
        <f t="array" ref="V697">_xlfn.LET(
    _xlpm.txt, _xlfn.TEXTJOIN("", TRUE, IF(ISNUMBER(--MID(Todos!$H697, _xlfn.SEQUENCE(LEN(Todos!$H697)), 1)), MID(Todos!$H697, _xlfn.SEQUENCE(LEN(Todos!$H697)), 1), "")),
    IF(ISNUMBER(--RIGHT(_xlpm.txt,1)), _xlpm.txt, LEFT(_xlpm.txt, LEN(_xlpm.txt)-1))
)</f>
        <v>33614</v>
      </c>
      <c r="W697" s="14" t="str">
        <f>UPPER(LEFT(Todos!$B697,2))</f>
        <v>CA</v>
      </c>
      <c r="X697" s="15" t="str" cm="1">
        <f t="array" ref="X697">+IF(Todos!$C697 = "",MODE.MATCH(Todos!$C$2:$C$4029),Todos!$C697)</f>
        <v>F</v>
      </c>
    </row>
    <row r="698" spans="1:24" x14ac:dyDescent="0.35">
      <c r="A698" s="6">
        <v>17217</v>
      </c>
      <c r="B698" s="7" t="s">
        <v>18</v>
      </c>
      <c r="C698" s="7" t="s">
        <v>14</v>
      </c>
      <c r="D698" s="7">
        <v>621</v>
      </c>
      <c r="E698" s="7">
        <v>300</v>
      </c>
      <c r="F698" s="7">
        <v>351</v>
      </c>
      <c r="G698" s="7">
        <v>0</v>
      </c>
      <c r="H698" s="7">
        <v>10470</v>
      </c>
      <c r="I698" s="7">
        <v>0</v>
      </c>
      <c r="J698" s="7">
        <v>86</v>
      </c>
      <c r="K698" s="7">
        <v>342</v>
      </c>
      <c r="L698" s="7">
        <v>299</v>
      </c>
      <c r="M698" s="7">
        <v>6.7058823529999998</v>
      </c>
      <c r="N698" s="7">
        <f>VLOOKUP(Todos!$A698,vlookup_table[#All],2,FALSE)</f>
        <v>0</v>
      </c>
      <c r="O698" s="7" t="str">
        <f>VLOOKUP(Todos!$A698,vlookup_table[#All],3,FALSE)</f>
        <v>NC</v>
      </c>
      <c r="P698" s="7">
        <f>VLOOKUP(Todos!$A698,vlookup_table[#All],4,FALSE)</f>
        <v>3001</v>
      </c>
      <c r="Q698" s="9" t="str">
        <f>VLOOKUP(Todos!$A698,vlookup_table[#All],5,FALSE)</f>
        <v>R2</v>
      </c>
      <c r="R698" s="9" t="str">
        <f>VLOOKUP(Todos!$A698,vlookup_table[#All],6,FALSE)</f>
        <v>M</v>
      </c>
      <c r="S698" s="9">
        <f>VLOOKUP(Todos!$A698,vlookup_table[#All],7,FALSE)</f>
        <v>10</v>
      </c>
      <c r="T698" s="9">
        <f>ROUND((9706-Todos!$P698)/100, 0)</f>
        <v>67</v>
      </c>
      <c r="U698" s="9" t="str" cm="1">
        <f t="array" ref="U698">_xlfn.IFS(
    ISNUMBER(SEARCH("C", Q698)), "Ciudad",
    ISNUMBER(SEARCH("T", Q698)), "Pueblo",
    ISNUMBER(SEARCH("R", Q698)), "Rural",
    ISNUMBER(SEARCH("S", Q698)), "Suburbano",
    ISNUMBER(SEARCH("U", Q698)), "Urbano"
)</f>
        <v>Rural</v>
      </c>
      <c r="V698" s="24" t="str" cm="1">
        <f t="array" ref="V698">_xlfn.LET(
    _xlpm.txt, _xlfn.TEXTJOIN("", TRUE, IF(ISNUMBER(--MID(Todos!$H698, _xlfn.SEQUENCE(LEN(Todos!$H698)), 1)), MID(Todos!$H698, _xlfn.SEQUENCE(LEN(Todos!$H698)), 1), "")),
    IF(ISNUMBER(--RIGHT(_xlpm.txt,1)), _xlpm.txt, LEFT(_xlpm.txt, LEN(_xlpm.txt)-1))
)</f>
        <v>10470</v>
      </c>
      <c r="W698" s="9" t="str">
        <f>UPPER(LEFT(Todos!$B698,2))</f>
        <v>NC</v>
      </c>
      <c r="X698" s="10" t="str" cm="1">
        <f t="array" ref="X698">+IF(Todos!$C698 = "",MODE.MATCH(Todos!$C$2:$C$4029),Todos!$C698)</f>
        <v>M</v>
      </c>
    </row>
    <row r="699" spans="1:24" x14ac:dyDescent="0.35">
      <c r="A699" s="11">
        <v>111833</v>
      </c>
      <c r="B699" s="12" t="s">
        <v>33</v>
      </c>
      <c r="C699" s="12" t="s">
        <v>61</v>
      </c>
      <c r="D699" s="12">
        <v>377</v>
      </c>
      <c r="E699" s="12">
        <v>173</v>
      </c>
      <c r="F699" s="12">
        <v>261</v>
      </c>
      <c r="G699" s="12">
        <v>0</v>
      </c>
      <c r="H699" s="12">
        <v>8169</v>
      </c>
      <c r="I699" s="12">
        <v>0</v>
      </c>
      <c r="J699" s="12">
        <v>75</v>
      </c>
      <c r="K699" s="12">
        <v>212</v>
      </c>
      <c r="L699" s="12">
        <v>225</v>
      </c>
      <c r="M699" s="12">
        <v>5</v>
      </c>
      <c r="N699" s="12">
        <f>VLOOKUP(Todos!$A699,vlookup_table[#All],2,FALSE)</f>
        <v>2</v>
      </c>
      <c r="O699" s="12" t="str">
        <f>VLOOKUP(Todos!$A699,vlookup_table[#All],3,FALSE)</f>
        <v>AR</v>
      </c>
      <c r="P699" s="12">
        <f>VLOOKUP(Todos!$A699,vlookup_table[#All],4,FALSE)</f>
        <v>0</v>
      </c>
      <c r="Q699" s="14" t="str">
        <f>VLOOKUP(Todos!$A699,vlookup_table[#All],5,FALSE)</f>
        <v>T3</v>
      </c>
      <c r="R699" s="14" t="str">
        <f>VLOOKUP(Todos!$A699,vlookup_table[#All],6,FALSE)</f>
        <v>F</v>
      </c>
      <c r="S699" s="14">
        <f>VLOOKUP(Todos!$A699,vlookup_table[#All],7,FALSE)</f>
        <v>5</v>
      </c>
      <c r="T699" s="14">
        <f>ROUND((9706-Todos!$P699)/100, 0)</f>
        <v>97</v>
      </c>
      <c r="U699" s="14" t="str" cm="1">
        <f t="array" ref="U699">_xlfn.IFS(
    ISNUMBER(SEARCH("C", Q699)), "Ciudad",
    ISNUMBER(SEARCH("T", Q699)), "Pueblo",
    ISNUMBER(SEARCH("R", Q699)), "Rural",
    ISNUMBER(SEARCH("S", Q699)), "Suburbano",
    ISNUMBER(SEARCH("U", Q699)), "Urbano"
)</f>
        <v>Pueblo</v>
      </c>
      <c r="V699" s="25" t="str" cm="1">
        <f t="array" ref="V699">_xlfn.LET(
    _xlpm.txt, _xlfn.TEXTJOIN("", TRUE, IF(ISNUMBER(--MID(Todos!$H699, _xlfn.SEQUENCE(LEN(Todos!$H699)), 1)), MID(Todos!$H699, _xlfn.SEQUENCE(LEN(Todos!$H699)), 1), "")),
    IF(ISNUMBER(--RIGHT(_xlpm.txt,1)), _xlpm.txt, LEFT(_xlpm.txt, LEN(_xlpm.txt)-1))
)</f>
        <v>8169</v>
      </c>
      <c r="W699" s="14" t="str">
        <f>UPPER(LEFT(Todos!$B699,2))</f>
        <v>AR</v>
      </c>
      <c r="X699" s="15" t="str" cm="1">
        <f t="array" ref="X699">+IF(Todos!$C699 = "",MODE.MATCH(Todos!$C$2:$C$4029),Todos!$C699)</f>
        <v>Female</v>
      </c>
    </row>
    <row r="700" spans="1:24" x14ac:dyDescent="0.35">
      <c r="A700" s="6">
        <v>158245</v>
      </c>
      <c r="B700" s="7" t="s">
        <v>22</v>
      </c>
      <c r="C700" s="7" t="s">
        <v>14</v>
      </c>
      <c r="D700" s="7">
        <v>1993</v>
      </c>
      <c r="E700" s="7">
        <v>442</v>
      </c>
      <c r="F700" s="7">
        <v>520</v>
      </c>
      <c r="G700" s="7">
        <v>49</v>
      </c>
      <c r="H700" s="7">
        <v>16427</v>
      </c>
      <c r="I700" s="7">
        <v>15</v>
      </c>
      <c r="J700" s="7">
        <v>53</v>
      </c>
      <c r="K700" s="7">
        <v>472</v>
      </c>
      <c r="L700" s="7">
        <v>484</v>
      </c>
      <c r="M700" s="7">
        <v>4.5</v>
      </c>
      <c r="N700" s="7">
        <f>VLOOKUP(Todos!$A700,vlookup_table[#All],2,FALSE)</f>
        <v>0</v>
      </c>
      <c r="O700" s="7" t="str">
        <f>VLOOKUP(Todos!$A700,vlookup_table[#All],3,FALSE)</f>
        <v>CA</v>
      </c>
      <c r="P700" s="7">
        <f>VLOOKUP(Todos!$A700,vlookup_table[#All],4,FALSE)</f>
        <v>0</v>
      </c>
      <c r="Q700" s="9" t="str">
        <f>VLOOKUP(Todos!$A700,vlookup_table[#All],5,FALSE)</f>
        <v>S3</v>
      </c>
      <c r="R700" s="9" t="str">
        <f>VLOOKUP(Todos!$A700,vlookup_table[#All],6,FALSE)</f>
        <v>M</v>
      </c>
      <c r="S700" s="9">
        <f>VLOOKUP(Todos!$A700,vlookup_table[#All],7,FALSE)</f>
        <v>5</v>
      </c>
      <c r="T700" s="9">
        <f>ROUND((9706-Todos!$P700)/100, 0)</f>
        <v>97</v>
      </c>
      <c r="U700" s="9" t="str" cm="1">
        <f t="array" ref="U700">_xlfn.IFS(
    ISNUMBER(SEARCH("C", Q700)), "Ciudad",
    ISNUMBER(SEARCH("T", Q700)), "Pueblo",
    ISNUMBER(SEARCH("R", Q700)), "Rural",
    ISNUMBER(SEARCH("S", Q700)), "Suburbano",
    ISNUMBER(SEARCH("U", Q700)), "Urbano"
)</f>
        <v>Suburbano</v>
      </c>
      <c r="V700" s="24" t="str" cm="1">
        <f t="array" ref="V700">_xlfn.LET(
    _xlpm.txt, _xlfn.TEXTJOIN("", TRUE, IF(ISNUMBER(--MID(Todos!$H700, _xlfn.SEQUENCE(LEN(Todos!$H700)), 1)), MID(Todos!$H700, _xlfn.SEQUENCE(LEN(Todos!$H700)), 1), "")),
    IF(ISNUMBER(--RIGHT(_xlpm.txt,1)), _xlpm.txt, LEFT(_xlpm.txt, LEN(_xlpm.txt)-1))
)</f>
        <v>16427</v>
      </c>
      <c r="W700" s="9" t="str">
        <f>UPPER(LEFT(Todos!$B700,2))</f>
        <v>CA</v>
      </c>
      <c r="X700" s="10" t="str" cm="1">
        <f t="array" ref="X700">+IF(Todos!$C700 = "",MODE.MATCH(Todos!$C$2:$C$4029),Todos!$C700)</f>
        <v>M</v>
      </c>
    </row>
    <row r="701" spans="1:24" x14ac:dyDescent="0.35">
      <c r="A701" s="11">
        <v>179776</v>
      </c>
      <c r="B701" s="12" t="s">
        <v>41</v>
      </c>
      <c r="C701" s="12" t="s">
        <v>17</v>
      </c>
      <c r="D701" s="12">
        <v>1493</v>
      </c>
      <c r="E701" s="12">
        <v>248</v>
      </c>
      <c r="F701" s="12">
        <v>293</v>
      </c>
      <c r="G701" s="12">
        <v>11</v>
      </c>
      <c r="H701" s="12">
        <v>16982</v>
      </c>
      <c r="I701" s="12">
        <v>5</v>
      </c>
      <c r="J701" s="12">
        <v>54</v>
      </c>
      <c r="K701" s="12">
        <v>240</v>
      </c>
      <c r="L701" s="12">
        <v>317</v>
      </c>
      <c r="M701" s="12">
        <v>14</v>
      </c>
      <c r="N701" s="12">
        <f>VLOOKUP(Todos!$A701,vlookup_table[#All],2,FALSE)</f>
        <v>2</v>
      </c>
      <c r="O701" s="12" t="str">
        <f>VLOOKUP(Todos!$A701,vlookup_table[#All],3,FALSE)</f>
        <v>WA</v>
      </c>
      <c r="P701" s="12">
        <f>VLOOKUP(Todos!$A701,vlookup_table[#All],4,FALSE)</f>
        <v>3102</v>
      </c>
      <c r="Q701" s="14" t="str">
        <f>VLOOKUP(Todos!$A701,vlookup_table[#All],5,FALSE)</f>
        <v>S1</v>
      </c>
      <c r="R701" s="14" t="str">
        <f>VLOOKUP(Todos!$A701,vlookup_table[#All],6,FALSE)</f>
        <v>F</v>
      </c>
      <c r="S701" s="14">
        <f>VLOOKUP(Todos!$A701,vlookup_table[#All],7,FALSE)</f>
        <v>10</v>
      </c>
      <c r="T701" s="14">
        <f>ROUND((9706-Todos!$P701)/100, 0)</f>
        <v>66</v>
      </c>
      <c r="U701" s="14" t="str" cm="1">
        <f t="array" ref="U701">_xlfn.IFS(
    ISNUMBER(SEARCH("C", Q701)), "Ciudad",
    ISNUMBER(SEARCH("T", Q701)), "Pueblo",
    ISNUMBER(SEARCH("R", Q701)), "Rural",
    ISNUMBER(SEARCH("S", Q701)), "Suburbano",
    ISNUMBER(SEARCH("U", Q701)), "Urbano"
)</f>
        <v>Suburbano</v>
      </c>
      <c r="V701" s="25" t="str" cm="1">
        <f t="array" ref="V701">_xlfn.LET(
    _xlpm.txt, _xlfn.TEXTJOIN("", TRUE, IF(ISNUMBER(--MID(Todos!$H701, _xlfn.SEQUENCE(LEN(Todos!$H701)), 1)), MID(Todos!$H701, _xlfn.SEQUENCE(LEN(Todos!$H701)), 1), "")),
    IF(ISNUMBER(--RIGHT(_xlpm.txt,1)), _xlpm.txt, LEFT(_xlpm.txt, LEN(_xlpm.txt)-1))
)</f>
        <v>16982</v>
      </c>
      <c r="W701" s="14" t="str">
        <f>UPPER(LEFT(Todos!$B701,2))</f>
        <v>WA</v>
      </c>
      <c r="X701" s="15" t="str" cm="1">
        <f t="array" ref="X701">+IF(Todos!$C701 = "",MODE.MATCH(Todos!$C$2:$C$4029),Todos!$C701)</f>
        <v>F</v>
      </c>
    </row>
    <row r="702" spans="1:24" x14ac:dyDescent="0.35">
      <c r="A702" s="6">
        <v>165102</v>
      </c>
      <c r="B702" s="7" t="s">
        <v>22</v>
      </c>
      <c r="C702" s="7" t="s">
        <v>14</v>
      </c>
      <c r="D702" s="7">
        <v>2973</v>
      </c>
      <c r="E702" s="7">
        <v>614</v>
      </c>
      <c r="F702" s="7">
        <v>721</v>
      </c>
      <c r="G702" s="7">
        <v>82</v>
      </c>
      <c r="H702" s="7">
        <v>30483</v>
      </c>
      <c r="I702" s="7">
        <v>6</v>
      </c>
      <c r="J702" s="7">
        <v>51</v>
      </c>
      <c r="K702" s="7">
        <v>674</v>
      </c>
      <c r="L702" s="7">
        <v>656</v>
      </c>
      <c r="M702" s="7">
        <v>25</v>
      </c>
      <c r="N702" s="7">
        <f>VLOOKUP(Todos!$A702,vlookup_table[#All],2,FALSE)</f>
        <v>1</v>
      </c>
      <c r="O702" s="7" t="str">
        <f>VLOOKUP(Todos!$A702,vlookup_table[#All],3,FALSE)</f>
        <v>CA</v>
      </c>
      <c r="P702" s="7">
        <f>VLOOKUP(Todos!$A702,vlookup_table[#All],4,FALSE)</f>
        <v>2201</v>
      </c>
      <c r="Q702" s="9" t="str">
        <f>VLOOKUP(Todos!$A702,vlookup_table[#All],5,FALSE)</f>
        <v>S1</v>
      </c>
      <c r="R702" s="9" t="str">
        <f>VLOOKUP(Todos!$A702,vlookup_table[#All],6,FALSE)</f>
        <v>M</v>
      </c>
      <c r="S702" s="9">
        <f>VLOOKUP(Todos!$A702,vlookup_table[#All],7,FALSE)</f>
        <v>25</v>
      </c>
      <c r="T702" s="9">
        <f>ROUND((9706-Todos!$P702)/100, 0)</f>
        <v>75</v>
      </c>
      <c r="U702" s="9" t="str" cm="1">
        <f t="array" ref="U702">_xlfn.IFS(
    ISNUMBER(SEARCH("C", Q702)), "Ciudad",
    ISNUMBER(SEARCH("T", Q702)), "Pueblo",
    ISNUMBER(SEARCH("R", Q702)), "Rural",
    ISNUMBER(SEARCH("S", Q702)), "Suburbano",
    ISNUMBER(SEARCH("U", Q702)), "Urbano"
)</f>
        <v>Suburbano</v>
      </c>
      <c r="V702" s="24" t="str" cm="1">
        <f t="array" ref="V702">_xlfn.LET(
    _xlpm.txt, _xlfn.TEXTJOIN("", TRUE, IF(ISNUMBER(--MID(Todos!$H702, _xlfn.SEQUENCE(LEN(Todos!$H702)), 1)), MID(Todos!$H702, _xlfn.SEQUENCE(LEN(Todos!$H702)), 1), "")),
    IF(ISNUMBER(--RIGHT(_xlpm.txt,1)), _xlpm.txt, LEFT(_xlpm.txt, LEN(_xlpm.txt)-1))
)</f>
        <v>30483</v>
      </c>
      <c r="W702" s="9" t="str">
        <f>UPPER(LEFT(Todos!$B702,2))</f>
        <v>CA</v>
      </c>
      <c r="X702" s="10" t="str" cm="1">
        <f t="array" ref="X702">+IF(Todos!$C702 = "",MODE.MATCH(Todos!$C$2:$C$4029),Todos!$C702)</f>
        <v>M</v>
      </c>
    </row>
    <row r="703" spans="1:24" x14ac:dyDescent="0.35">
      <c r="A703" s="11">
        <v>95341</v>
      </c>
      <c r="B703" s="12" t="s">
        <v>16</v>
      </c>
      <c r="C703" s="12" t="s">
        <v>17</v>
      </c>
      <c r="D703" s="12">
        <v>1028</v>
      </c>
      <c r="E703" s="12">
        <v>208</v>
      </c>
      <c r="F703" s="12">
        <v>263</v>
      </c>
      <c r="G703" s="12">
        <v>0</v>
      </c>
      <c r="H703" s="12">
        <v>10716</v>
      </c>
      <c r="I703" s="12">
        <v>1</v>
      </c>
      <c r="J703" s="12">
        <v>76</v>
      </c>
      <c r="K703" s="12">
        <v>234</v>
      </c>
      <c r="L703" s="12">
        <v>220</v>
      </c>
      <c r="M703" s="12">
        <v>21.09090909</v>
      </c>
      <c r="N703" s="12">
        <f>VLOOKUP(Todos!$A703,vlookup_table[#All],2,FALSE)</f>
        <v>28</v>
      </c>
      <c r="O703" s="12" t="str">
        <f>VLOOKUP(Todos!$A703,vlookup_table[#All],3,FALSE)</f>
        <v>IL</v>
      </c>
      <c r="P703" s="12">
        <f>VLOOKUP(Todos!$A703,vlookup_table[#All],4,FALSE)</f>
        <v>0</v>
      </c>
      <c r="Q703" s="14" t="str">
        <f>VLOOKUP(Todos!$A703,vlookup_table[#All],5,FALSE)</f>
        <v>T2</v>
      </c>
      <c r="R703" s="14" t="str">
        <f>VLOOKUP(Todos!$A703,vlookup_table[#All],6,FALSE)</f>
        <v>F</v>
      </c>
      <c r="S703" s="14">
        <f>VLOOKUP(Todos!$A703,vlookup_table[#All],7,FALSE)</f>
        <v>10</v>
      </c>
      <c r="T703" s="14">
        <f>ROUND((9706-Todos!$P703)/100, 0)</f>
        <v>97</v>
      </c>
      <c r="U703" s="14" t="str" cm="1">
        <f t="array" ref="U703">_xlfn.IFS(
    ISNUMBER(SEARCH("C", Q703)), "Ciudad",
    ISNUMBER(SEARCH("T", Q703)), "Pueblo",
    ISNUMBER(SEARCH("R", Q703)), "Rural",
    ISNUMBER(SEARCH("S", Q703)), "Suburbano",
    ISNUMBER(SEARCH("U", Q703)), "Urbano"
)</f>
        <v>Pueblo</v>
      </c>
      <c r="V703" s="25" t="str" cm="1">
        <f t="array" ref="V703">_xlfn.LET(
    _xlpm.txt, _xlfn.TEXTJOIN("", TRUE, IF(ISNUMBER(--MID(Todos!$H703, _xlfn.SEQUENCE(LEN(Todos!$H703)), 1)), MID(Todos!$H703, _xlfn.SEQUENCE(LEN(Todos!$H703)), 1), "")),
    IF(ISNUMBER(--RIGHT(_xlpm.txt,1)), _xlpm.txt, LEFT(_xlpm.txt, LEN(_xlpm.txt)-1))
)</f>
        <v>10716</v>
      </c>
      <c r="W703" s="14" t="str">
        <f>UPPER(LEFT(Todos!$B703,2))</f>
        <v>IL</v>
      </c>
      <c r="X703" s="15" t="str" cm="1">
        <f t="array" ref="X703">+IF(Todos!$C703 = "",MODE.MATCH(Todos!$C$2:$C$4029),Todos!$C703)</f>
        <v>F</v>
      </c>
    </row>
    <row r="704" spans="1:24" x14ac:dyDescent="0.35">
      <c r="A704" s="6">
        <v>166375</v>
      </c>
      <c r="B704" s="7" t="s">
        <v>22</v>
      </c>
      <c r="C704" s="7" t="s">
        <v>17</v>
      </c>
      <c r="D704" s="7">
        <v>3373</v>
      </c>
      <c r="E704" s="7">
        <v>546</v>
      </c>
      <c r="F704" s="7">
        <v>752</v>
      </c>
      <c r="G704" s="7">
        <v>93</v>
      </c>
      <c r="H704" s="7">
        <v>32474</v>
      </c>
      <c r="I704" s="7">
        <v>11</v>
      </c>
      <c r="J704" s="7">
        <v>50</v>
      </c>
      <c r="K704" s="7">
        <v>670</v>
      </c>
      <c r="L704" s="7">
        <v>633</v>
      </c>
      <c r="M704" s="7">
        <v>7</v>
      </c>
      <c r="N704" s="7">
        <f>VLOOKUP(Todos!$A704,vlookup_table[#All],2,FALSE)</f>
        <v>0</v>
      </c>
      <c r="O704" s="7" t="str">
        <f>VLOOKUP(Todos!$A704,vlookup_table[#All],3,FALSE)</f>
        <v>CA</v>
      </c>
      <c r="P704" s="7">
        <f>VLOOKUP(Todos!$A704,vlookup_table[#All],4,FALSE)</f>
        <v>2901</v>
      </c>
      <c r="Q704" s="9" t="str">
        <f>VLOOKUP(Todos!$A704,vlookup_table[#All],5,FALSE)</f>
        <v>S1</v>
      </c>
      <c r="R704" s="9" t="str">
        <f>VLOOKUP(Todos!$A704,vlookup_table[#All],6,FALSE)</f>
        <v>F</v>
      </c>
      <c r="S704" s="9">
        <f>VLOOKUP(Todos!$A704,vlookup_table[#All],7,FALSE)</f>
        <v>11</v>
      </c>
      <c r="T704" s="9">
        <f>ROUND((9706-Todos!$P704)/100, 0)</f>
        <v>68</v>
      </c>
      <c r="U704" s="9" t="str" cm="1">
        <f t="array" ref="U704">_xlfn.IFS(
    ISNUMBER(SEARCH("C", Q704)), "Ciudad",
    ISNUMBER(SEARCH("T", Q704)), "Pueblo",
    ISNUMBER(SEARCH("R", Q704)), "Rural",
    ISNUMBER(SEARCH("S", Q704)), "Suburbano",
    ISNUMBER(SEARCH("U", Q704)), "Urbano"
)</f>
        <v>Suburbano</v>
      </c>
      <c r="V704" s="24" t="str" cm="1">
        <f t="array" ref="V704">_xlfn.LET(
    _xlpm.txt, _xlfn.TEXTJOIN("", TRUE, IF(ISNUMBER(--MID(Todos!$H704, _xlfn.SEQUENCE(LEN(Todos!$H704)), 1)), MID(Todos!$H704, _xlfn.SEQUENCE(LEN(Todos!$H704)), 1), "")),
    IF(ISNUMBER(--RIGHT(_xlpm.txt,1)), _xlpm.txt, LEFT(_xlpm.txt, LEN(_xlpm.txt)-1))
)</f>
        <v>32474</v>
      </c>
      <c r="W704" s="9" t="str">
        <f>UPPER(LEFT(Todos!$B704,2))</f>
        <v>CA</v>
      </c>
      <c r="X704" s="10" t="str" cm="1">
        <f t="array" ref="X704">+IF(Todos!$C704 = "",MODE.MATCH(Todos!$C$2:$C$4029),Todos!$C704)</f>
        <v>F</v>
      </c>
    </row>
    <row r="705" spans="1:24" x14ac:dyDescent="0.35">
      <c r="A705" s="11">
        <v>69577</v>
      </c>
      <c r="B705" s="12" t="s">
        <v>30</v>
      </c>
      <c r="C705" s="12" t="s">
        <v>14</v>
      </c>
      <c r="D705" s="12">
        <v>973</v>
      </c>
      <c r="E705" s="12">
        <v>506</v>
      </c>
      <c r="F705" s="12">
        <v>571</v>
      </c>
      <c r="G705" s="12">
        <v>7</v>
      </c>
      <c r="H705" s="12">
        <v>17806</v>
      </c>
      <c r="I705" s="12">
        <v>1</v>
      </c>
      <c r="J705" s="12">
        <v>81</v>
      </c>
      <c r="K705" s="12">
        <v>521</v>
      </c>
      <c r="L705" s="12">
        <v>549</v>
      </c>
      <c r="M705" s="12">
        <v>7.2</v>
      </c>
      <c r="N705" s="12">
        <f>VLOOKUP(Todos!$A705,vlookup_table[#All],2,FALSE)</f>
        <v>1</v>
      </c>
      <c r="O705" s="12" t="str">
        <f>VLOOKUP(Todos!$A705,vlookup_table[#All],3,FALSE)</f>
        <v>MI</v>
      </c>
      <c r="P705" s="12">
        <f>VLOOKUP(Todos!$A705,vlookup_table[#All],4,FALSE)</f>
        <v>6001</v>
      </c>
      <c r="Q705" s="14" t="str">
        <f>VLOOKUP(Todos!$A705,vlookup_table[#All],5,FALSE)</f>
        <v>R2</v>
      </c>
      <c r="R705" s="14" t="str">
        <f>VLOOKUP(Todos!$A705,vlookup_table[#All],6,FALSE)</f>
        <v>M</v>
      </c>
      <c r="S705" s="14">
        <f>VLOOKUP(Todos!$A705,vlookup_table[#All],7,FALSE)</f>
        <v>8</v>
      </c>
      <c r="T705" s="14">
        <f>ROUND((9706-Todos!$P705)/100, 0)</f>
        <v>37</v>
      </c>
      <c r="U705" s="14" t="str" cm="1">
        <f t="array" ref="U705">_xlfn.IFS(
    ISNUMBER(SEARCH("C", Q705)), "Ciudad",
    ISNUMBER(SEARCH("T", Q705)), "Pueblo",
    ISNUMBER(SEARCH("R", Q705)), "Rural",
    ISNUMBER(SEARCH("S", Q705)), "Suburbano",
    ISNUMBER(SEARCH("U", Q705)), "Urbano"
)</f>
        <v>Rural</v>
      </c>
      <c r="V705" s="25" t="str" cm="1">
        <f t="array" ref="V705">_xlfn.LET(
    _xlpm.txt, _xlfn.TEXTJOIN("", TRUE, IF(ISNUMBER(--MID(Todos!$H705, _xlfn.SEQUENCE(LEN(Todos!$H705)), 1)), MID(Todos!$H705, _xlfn.SEQUENCE(LEN(Todos!$H705)), 1), "")),
    IF(ISNUMBER(--RIGHT(_xlpm.txt,1)), _xlpm.txt, LEFT(_xlpm.txt, LEN(_xlpm.txt)-1))
)</f>
        <v>17806</v>
      </c>
      <c r="W705" s="14" t="str">
        <f>UPPER(LEFT(Todos!$B705,2))</f>
        <v>MI</v>
      </c>
      <c r="X705" s="15" t="str" cm="1">
        <f t="array" ref="X705">+IF(Todos!$C705 = "",MODE.MATCH(Todos!$C$2:$C$4029),Todos!$C705)</f>
        <v>M</v>
      </c>
    </row>
    <row r="706" spans="1:24" x14ac:dyDescent="0.35">
      <c r="A706" s="6">
        <v>29785</v>
      </c>
      <c r="B706" s="7" t="s">
        <v>40</v>
      </c>
      <c r="C706" s="7" t="s">
        <v>17</v>
      </c>
      <c r="D706" s="7">
        <v>505</v>
      </c>
      <c r="E706" s="7">
        <v>185</v>
      </c>
      <c r="F706" s="7">
        <v>276</v>
      </c>
      <c r="G706" s="7">
        <v>0</v>
      </c>
      <c r="H706" s="7">
        <v>9368</v>
      </c>
      <c r="I706" s="7">
        <v>0</v>
      </c>
      <c r="J706" s="7">
        <v>70</v>
      </c>
      <c r="K706" s="7">
        <v>236</v>
      </c>
      <c r="L706" s="7">
        <v>227</v>
      </c>
      <c r="M706" s="7">
        <v>12.5</v>
      </c>
      <c r="N706" s="7">
        <f>VLOOKUP(Todos!$A706,vlookup_table[#All],2,FALSE)</f>
        <v>0</v>
      </c>
      <c r="O706" s="7" t="str">
        <f>VLOOKUP(Todos!$A706,vlookup_table[#All],3,FALSE)</f>
        <v>GA</v>
      </c>
      <c r="P706" s="7">
        <f>VLOOKUP(Todos!$A706,vlookup_table[#All],4,FALSE)</f>
        <v>2501</v>
      </c>
      <c r="Q706" s="9" t="str">
        <f>VLOOKUP(Todos!$A706,vlookup_table[#All],5,FALSE)</f>
        <v>C2</v>
      </c>
      <c r="R706" s="9" t="str">
        <f>VLOOKUP(Todos!$A706,vlookup_table[#All],6,FALSE)</f>
        <v>F</v>
      </c>
      <c r="S706" s="9">
        <f>VLOOKUP(Todos!$A706,vlookup_table[#All],7,FALSE)</f>
        <v>15</v>
      </c>
      <c r="T706" s="9">
        <f>ROUND((9706-Todos!$P706)/100, 0)</f>
        <v>72</v>
      </c>
      <c r="U706" s="9" t="str" cm="1">
        <f t="array" ref="U706">_xlfn.IFS(
    ISNUMBER(SEARCH("C", Q706)), "Ciudad",
    ISNUMBER(SEARCH("T", Q706)), "Pueblo",
    ISNUMBER(SEARCH("R", Q706)), "Rural",
    ISNUMBER(SEARCH("S", Q706)), "Suburbano",
    ISNUMBER(SEARCH("U", Q706)), "Urbano"
)</f>
        <v>Ciudad</v>
      </c>
      <c r="V706" s="24" t="str" cm="1">
        <f t="array" ref="V706">_xlfn.LET(
    _xlpm.txt, _xlfn.TEXTJOIN("", TRUE, IF(ISNUMBER(--MID(Todos!$H706, _xlfn.SEQUENCE(LEN(Todos!$H706)), 1)), MID(Todos!$H706, _xlfn.SEQUENCE(LEN(Todos!$H706)), 1), "")),
    IF(ISNUMBER(--RIGHT(_xlpm.txt,1)), _xlpm.txt, LEFT(_xlpm.txt, LEN(_xlpm.txt)-1))
)</f>
        <v>9368</v>
      </c>
      <c r="W706" s="9" t="str">
        <f>UPPER(LEFT(Todos!$B706,2))</f>
        <v>GA</v>
      </c>
      <c r="X706" s="10" t="str" cm="1">
        <f t="array" ref="X706">+IF(Todos!$C706 = "",MODE.MATCH(Todos!$C$2:$C$4029),Todos!$C706)</f>
        <v>F</v>
      </c>
    </row>
    <row r="707" spans="1:24" x14ac:dyDescent="0.35">
      <c r="A707" s="11">
        <v>188279</v>
      </c>
      <c r="B707" s="12" t="s">
        <v>30</v>
      </c>
      <c r="C707" s="12" t="s">
        <v>14</v>
      </c>
      <c r="D707" s="12">
        <v>524</v>
      </c>
      <c r="E707" s="12">
        <v>259</v>
      </c>
      <c r="F707" s="12">
        <v>353</v>
      </c>
      <c r="G707" s="12">
        <v>0</v>
      </c>
      <c r="H707" s="12">
        <v>12714</v>
      </c>
      <c r="I707" s="12">
        <v>8</v>
      </c>
      <c r="J707" s="12">
        <v>72</v>
      </c>
      <c r="K707" s="12">
        <v>296</v>
      </c>
      <c r="L707" s="12">
        <v>276</v>
      </c>
      <c r="M707" s="12">
        <v>8.6666666669999994</v>
      </c>
      <c r="N707" s="12">
        <f>VLOOKUP(Todos!$A707,vlookup_table[#All],2,FALSE)</f>
        <v>1</v>
      </c>
      <c r="O707" s="12" t="str">
        <f>VLOOKUP(Todos!$A707,vlookup_table[#All],3,FALSE)</f>
        <v>MI</v>
      </c>
      <c r="P707" s="12">
        <f>VLOOKUP(Todos!$A707,vlookup_table[#All],4,FALSE)</f>
        <v>3501</v>
      </c>
      <c r="Q707" s="14" t="str">
        <f>VLOOKUP(Todos!$A707,vlookup_table[#All],5,FALSE)</f>
        <v>S2</v>
      </c>
      <c r="R707" s="14" t="str">
        <f>VLOOKUP(Todos!$A707,vlookup_table[#All],6,FALSE)</f>
        <v>M</v>
      </c>
      <c r="S707" s="14">
        <f>VLOOKUP(Todos!$A707,vlookup_table[#All],7,FALSE)</f>
        <v>10</v>
      </c>
      <c r="T707" s="14">
        <f>ROUND((9706-Todos!$P707)/100, 0)</f>
        <v>62</v>
      </c>
      <c r="U707" s="14" t="str" cm="1">
        <f t="array" ref="U707">_xlfn.IFS(
    ISNUMBER(SEARCH("C", Q707)), "Ciudad",
    ISNUMBER(SEARCH("T", Q707)), "Pueblo",
    ISNUMBER(SEARCH("R", Q707)), "Rural",
    ISNUMBER(SEARCH("S", Q707)), "Suburbano",
    ISNUMBER(SEARCH("U", Q707)), "Urbano"
)</f>
        <v>Suburbano</v>
      </c>
      <c r="V707" s="25" t="str" cm="1">
        <f t="array" ref="V707">_xlfn.LET(
    _xlpm.txt, _xlfn.TEXTJOIN("", TRUE, IF(ISNUMBER(--MID(Todos!$H707, _xlfn.SEQUENCE(LEN(Todos!$H707)), 1)), MID(Todos!$H707, _xlfn.SEQUENCE(LEN(Todos!$H707)), 1), "")),
    IF(ISNUMBER(--RIGHT(_xlpm.txt,1)), _xlpm.txt, LEFT(_xlpm.txt, LEN(_xlpm.txt)-1))
)</f>
        <v>12714</v>
      </c>
      <c r="W707" s="14" t="str">
        <f>UPPER(LEFT(Todos!$B707,2))</f>
        <v>MI</v>
      </c>
      <c r="X707" s="15" t="str" cm="1">
        <f t="array" ref="X707">+IF(Todos!$C707 = "",MODE.MATCH(Todos!$C$2:$C$4029),Todos!$C707)</f>
        <v>M</v>
      </c>
    </row>
    <row r="708" spans="1:24" x14ac:dyDescent="0.35">
      <c r="A708" s="6">
        <v>150970</v>
      </c>
      <c r="B708" s="7" t="s">
        <v>22</v>
      </c>
      <c r="C708" s="7" t="s">
        <v>17</v>
      </c>
      <c r="D708" s="7">
        <v>1851</v>
      </c>
      <c r="E708" s="7">
        <v>472</v>
      </c>
      <c r="F708" s="7">
        <v>563</v>
      </c>
      <c r="G708" s="7">
        <v>39</v>
      </c>
      <c r="H708" s="7">
        <v>17217</v>
      </c>
      <c r="I708" s="7">
        <v>31</v>
      </c>
      <c r="J708" s="7">
        <v>52</v>
      </c>
      <c r="K708" s="7">
        <v>531</v>
      </c>
      <c r="L708" s="7">
        <v>530</v>
      </c>
      <c r="M708" s="7">
        <v>20</v>
      </c>
      <c r="N708" s="7">
        <f>VLOOKUP(Todos!$A708,vlookup_table[#All],2,FALSE)</f>
        <v>2</v>
      </c>
      <c r="O708" s="7" t="str">
        <f>VLOOKUP(Todos!$A708,vlookup_table[#All],3,FALSE)</f>
        <v>CA</v>
      </c>
      <c r="P708" s="7">
        <f>VLOOKUP(Todos!$A708,vlookup_table[#All],4,FALSE)</f>
        <v>4601</v>
      </c>
      <c r="Q708" s="9" t="str">
        <f>VLOOKUP(Todos!$A708,vlookup_table[#All],5,FALSE)</f>
        <v>U2</v>
      </c>
      <c r="R708" s="9" t="str">
        <f>VLOOKUP(Todos!$A708,vlookup_table[#All],6,FALSE)</f>
        <v>F</v>
      </c>
      <c r="S708" s="9">
        <f>VLOOKUP(Todos!$A708,vlookup_table[#All],7,FALSE)</f>
        <v>20</v>
      </c>
      <c r="T708" s="9">
        <f>ROUND((9706-Todos!$P708)/100, 0)</f>
        <v>51</v>
      </c>
      <c r="U708" s="9" t="str" cm="1">
        <f t="array" ref="U708">_xlfn.IFS(
    ISNUMBER(SEARCH("C", Q708)), "Ciudad",
    ISNUMBER(SEARCH("T", Q708)), "Pueblo",
    ISNUMBER(SEARCH("R", Q708)), "Rural",
    ISNUMBER(SEARCH("S", Q708)), "Suburbano",
    ISNUMBER(SEARCH("U", Q708)), "Urbano"
)</f>
        <v>Urbano</v>
      </c>
      <c r="V708" s="24" t="str" cm="1">
        <f t="array" ref="V708">_xlfn.LET(
    _xlpm.txt, _xlfn.TEXTJOIN("", TRUE, IF(ISNUMBER(--MID(Todos!$H708, _xlfn.SEQUENCE(LEN(Todos!$H708)), 1)), MID(Todos!$H708, _xlfn.SEQUENCE(LEN(Todos!$H708)), 1), "")),
    IF(ISNUMBER(--RIGHT(_xlpm.txt,1)), _xlpm.txt, LEFT(_xlpm.txt, LEN(_xlpm.txt)-1))
)</f>
        <v>17217</v>
      </c>
      <c r="W708" s="9" t="str">
        <f>UPPER(LEFT(Todos!$B708,2))</f>
        <v>CA</v>
      </c>
      <c r="X708" s="10" t="str" cm="1">
        <f t="array" ref="X708">+IF(Todos!$C708 = "",MODE.MATCH(Todos!$C$2:$C$4029),Todos!$C708)</f>
        <v>F</v>
      </c>
    </row>
    <row r="709" spans="1:24" x14ac:dyDescent="0.35">
      <c r="A709" s="11">
        <v>77799</v>
      </c>
      <c r="B709" s="12" t="s">
        <v>36</v>
      </c>
      <c r="C709" s="12" t="s">
        <v>52</v>
      </c>
      <c r="D709" s="12">
        <v>923</v>
      </c>
      <c r="E709" s="12">
        <v>373</v>
      </c>
      <c r="F709" s="12">
        <v>497</v>
      </c>
      <c r="G709" s="12">
        <v>0</v>
      </c>
      <c r="H709" s="12">
        <v>16271</v>
      </c>
      <c r="I709" s="12">
        <v>3</v>
      </c>
      <c r="J709" s="12">
        <v>80</v>
      </c>
      <c r="K709" s="12">
        <v>481</v>
      </c>
      <c r="L709" s="12">
        <v>402</v>
      </c>
      <c r="M709" s="12">
        <v>6.8181818180000002</v>
      </c>
      <c r="N709" s="12">
        <f>VLOOKUP(Todos!$A709,vlookup_table[#All],2,FALSE)</f>
        <v>0</v>
      </c>
      <c r="O709" s="12" t="str">
        <f>VLOOKUP(Todos!$A709,vlookup_table[#All],3,FALSE)</f>
        <v>WI</v>
      </c>
      <c r="P709" s="12">
        <f>VLOOKUP(Todos!$A709,vlookup_table[#All],4,FALSE)</f>
        <v>3703</v>
      </c>
      <c r="Q709" s="14" t="str">
        <f>VLOOKUP(Todos!$A709,vlookup_table[#All],5,FALSE)</f>
        <v>S1</v>
      </c>
      <c r="R709" s="14" t="str">
        <f>VLOOKUP(Todos!$A709,vlookup_table[#All],6,FALSE)</f>
        <v>M</v>
      </c>
      <c r="S709" s="14">
        <f>VLOOKUP(Todos!$A709,vlookup_table[#All],7,FALSE)</f>
        <v>10</v>
      </c>
      <c r="T709" s="14">
        <f>ROUND((9706-Todos!$P709)/100, 0)</f>
        <v>60</v>
      </c>
      <c r="U709" s="14" t="str" cm="1">
        <f t="array" ref="U709">_xlfn.IFS(
    ISNUMBER(SEARCH("C", Q709)), "Ciudad",
    ISNUMBER(SEARCH("T", Q709)), "Pueblo",
    ISNUMBER(SEARCH("R", Q709)), "Rural",
    ISNUMBER(SEARCH("S", Q709)), "Suburbano",
    ISNUMBER(SEARCH("U", Q709)), "Urbano"
)</f>
        <v>Suburbano</v>
      </c>
      <c r="V709" s="25" t="str" cm="1">
        <f t="array" ref="V709">_xlfn.LET(
    _xlpm.txt, _xlfn.TEXTJOIN("", TRUE, IF(ISNUMBER(--MID(Todos!$H709, _xlfn.SEQUENCE(LEN(Todos!$H709)), 1)), MID(Todos!$H709, _xlfn.SEQUENCE(LEN(Todos!$H709)), 1), "")),
    IF(ISNUMBER(--RIGHT(_xlpm.txt,1)), _xlpm.txt, LEFT(_xlpm.txt, LEN(_xlpm.txt)-1))
)</f>
        <v>16271</v>
      </c>
      <c r="W709" s="14" t="str">
        <f>UPPER(LEFT(Todos!$B709,2))</f>
        <v>WI</v>
      </c>
      <c r="X709" s="15" t="str" cm="1">
        <f t="array" ref="X709">+IF(Todos!$C709 = "",MODE.MATCH(Todos!$C$2:$C$4029),Todos!$C709)</f>
        <v>male</v>
      </c>
    </row>
    <row r="710" spans="1:24" x14ac:dyDescent="0.35">
      <c r="A710" s="6">
        <v>90694</v>
      </c>
      <c r="B710" s="7" t="s">
        <v>16</v>
      </c>
      <c r="C710" s="7" t="s">
        <v>17</v>
      </c>
      <c r="D710" s="7">
        <v>1401</v>
      </c>
      <c r="E710" s="7">
        <v>420</v>
      </c>
      <c r="F710" s="7">
        <v>508</v>
      </c>
      <c r="G710" s="7">
        <v>9</v>
      </c>
      <c r="H710" s="7">
        <v>17973</v>
      </c>
      <c r="I710" s="7">
        <v>3</v>
      </c>
      <c r="J710" s="7">
        <v>70</v>
      </c>
      <c r="K710" s="7">
        <v>474</v>
      </c>
      <c r="L710" s="7">
        <v>466</v>
      </c>
      <c r="M710" s="7">
        <v>19.399999999999999</v>
      </c>
      <c r="N710" s="7">
        <f>VLOOKUP(Todos!$A710,vlookup_table[#All],2,FALSE)</f>
        <v>28</v>
      </c>
      <c r="O710" s="7" t="str">
        <f>VLOOKUP(Todos!$A710,vlookup_table[#All],3,FALSE)</f>
        <v>IL</v>
      </c>
      <c r="P710" s="7">
        <f>VLOOKUP(Todos!$A710,vlookup_table[#All],4,FALSE)</f>
        <v>1501</v>
      </c>
      <c r="Q710" s="9" t="str">
        <f>VLOOKUP(Todos!$A710,vlookup_table[#All],5,FALSE)</f>
        <v>U1</v>
      </c>
      <c r="R710" s="9" t="str">
        <f>VLOOKUP(Todos!$A710,vlookup_table[#All],6,FALSE)</f>
        <v>F</v>
      </c>
      <c r="S710" s="9">
        <f>VLOOKUP(Todos!$A710,vlookup_table[#All],7,FALSE)</f>
        <v>30</v>
      </c>
      <c r="T710" s="9">
        <f>ROUND((9706-Todos!$P710)/100, 0)</f>
        <v>82</v>
      </c>
      <c r="U710" s="9" t="str" cm="1">
        <f t="array" ref="U710">_xlfn.IFS(
    ISNUMBER(SEARCH("C", Q710)), "Ciudad",
    ISNUMBER(SEARCH("T", Q710)), "Pueblo",
    ISNUMBER(SEARCH("R", Q710)), "Rural",
    ISNUMBER(SEARCH("S", Q710)), "Suburbano",
    ISNUMBER(SEARCH("U", Q710)), "Urbano"
)</f>
        <v>Urbano</v>
      </c>
      <c r="V710" s="24" t="str" cm="1">
        <f t="array" ref="V710">_xlfn.LET(
    _xlpm.txt, _xlfn.TEXTJOIN("", TRUE, IF(ISNUMBER(--MID(Todos!$H710, _xlfn.SEQUENCE(LEN(Todos!$H710)), 1)), MID(Todos!$H710, _xlfn.SEQUENCE(LEN(Todos!$H710)), 1), "")),
    IF(ISNUMBER(--RIGHT(_xlpm.txt,1)), _xlpm.txt, LEFT(_xlpm.txt, LEN(_xlpm.txt)-1))
)</f>
        <v>17973</v>
      </c>
      <c r="W710" s="9" t="str">
        <f>UPPER(LEFT(Todos!$B710,2))</f>
        <v>IL</v>
      </c>
      <c r="X710" s="10" t="str" cm="1">
        <f t="array" ref="X710">+IF(Todos!$C710 = "",MODE.MATCH(Todos!$C$2:$C$4029),Todos!$C710)</f>
        <v>F</v>
      </c>
    </row>
    <row r="711" spans="1:24" x14ac:dyDescent="0.35">
      <c r="A711" s="11">
        <v>173508</v>
      </c>
      <c r="B711" s="12" t="s">
        <v>38</v>
      </c>
      <c r="C711" s="12" t="s">
        <v>14</v>
      </c>
      <c r="D711" s="12">
        <v>3952</v>
      </c>
      <c r="E711" s="12">
        <v>696</v>
      </c>
      <c r="F711" s="12">
        <v>786</v>
      </c>
      <c r="G711" s="12">
        <v>96</v>
      </c>
      <c r="H711" s="12">
        <v>24913</v>
      </c>
      <c r="I711" s="12">
        <v>8</v>
      </c>
      <c r="J711" s="12">
        <v>73</v>
      </c>
      <c r="K711" s="12">
        <v>715</v>
      </c>
      <c r="L711" s="12">
        <v>774</v>
      </c>
      <c r="M711" s="12">
        <v>15</v>
      </c>
      <c r="N711" s="12">
        <f>VLOOKUP(Todos!$A711,vlookup_table[#All],2,FALSE)</f>
        <v>1</v>
      </c>
      <c r="O711" s="12" t="str">
        <f>VLOOKUP(Todos!$A711,vlookup_table[#All],3,FALSE)</f>
        <v>HI</v>
      </c>
      <c r="P711" s="12">
        <f>VLOOKUP(Todos!$A711,vlookup_table[#All],4,FALSE)</f>
        <v>0</v>
      </c>
      <c r="Q711" s="14" t="str">
        <f>VLOOKUP(Todos!$A711,vlookup_table[#All],5,FALSE)</f>
        <v>S1</v>
      </c>
      <c r="R711" s="14" t="str">
        <f>VLOOKUP(Todos!$A711,vlookup_table[#All],6,FALSE)</f>
        <v>M</v>
      </c>
      <c r="S711" s="14">
        <f>VLOOKUP(Todos!$A711,vlookup_table[#All],7,FALSE)</f>
        <v>25</v>
      </c>
      <c r="T711" s="14">
        <f>ROUND((9706-Todos!$P711)/100, 0)</f>
        <v>97</v>
      </c>
      <c r="U711" s="14" t="str" cm="1">
        <f t="array" ref="U711">_xlfn.IFS(
    ISNUMBER(SEARCH("C", Q711)), "Ciudad",
    ISNUMBER(SEARCH("T", Q711)), "Pueblo",
    ISNUMBER(SEARCH("R", Q711)), "Rural",
    ISNUMBER(SEARCH("S", Q711)), "Suburbano",
    ISNUMBER(SEARCH("U", Q711)), "Urbano"
)</f>
        <v>Suburbano</v>
      </c>
      <c r="V711" s="25" t="str" cm="1">
        <f t="array" ref="V711">_xlfn.LET(
    _xlpm.txt, _xlfn.TEXTJOIN("", TRUE, IF(ISNUMBER(--MID(Todos!$H711, _xlfn.SEQUENCE(LEN(Todos!$H711)), 1)), MID(Todos!$H711, _xlfn.SEQUENCE(LEN(Todos!$H711)), 1), "")),
    IF(ISNUMBER(--RIGHT(_xlpm.txt,1)), _xlpm.txt, LEFT(_xlpm.txt, LEN(_xlpm.txt)-1))
)</f>
        <v>24913</v>
      </c>
      <c r="W711" s="14" t="str">
        <f>UPPER(LEFT(Todos!$B711,2))</f>
        <v>HI</v>
      </c>
      <c r="X711" s="15" t="str" cm="1">
        <f t="array" ref="X711">+IF(Todos!$C711 = "",MODE.MATCH(Todos!$C$2:$C$4029),Todos!$C711)</f>
        <v>M</v>
      </c>
    </row>
    <row r="712" spans="1:24" x14ac:dyDescent="0.35">
      <c r="A712" s="6">
        <v>102775</v>
      </c>
      <c r="B712" s="7" t="s">
        <v>42</v>
      </c>
      <c r="C712" s="7" t="s">
        <v>17</v>
      </c>
      <c r="D712" s="7">
        <v>1250</v>
      </c>
      <c r="E712" s="7">
        <v>367</v>
      </c>
      <c r="F712" s="7">
        <v>478</v>
      </c>
      <c r="G712" s="7">
        <v>16</v>
      </c>
      <c r="H712" s="7">
        <v>19095</v>
      </c>
      <c r="I712" s="7">
        <v>3</v>
      </c>
      <c r="J712" s="7">
        <v>34</v>
      </c>
      <c r="K712" s="7">
        <v>430</v>
      </c>
      <c r="L712" s="7">
        <v>404</v>
      </c>
      <c r="M712" s="7">
        <v>16.454545459999999</v>
      </c>
      <c r="N712" s="7">
        <f>VLOOKUP(Todos!$A712,vlookup_table[#All],2,FALSE)</f>
        <v>0</v>
      </c>
      <c r="O712" s="7" t="str">
        <f>VLOOKUP(Todos!$A712,vlookup_table[#All],3,FALSE)</f>
        <v>ID</v>
      </c>
      <c r="P712" s="7">
        <f>VLOOKUP(Todos!$A712,vlookup_table[#All],4,FALSE)</f>
        <v>0</v>
      </c>
      <c r="Q712" s="9" t="str">
        <f>VLOOKUP(Todos!$A712,vlookup_table[#All],5,FALSE)</f>
        <v>R2</v>
      </c>
      <c r="R712" s="9" t="str">
        <f>VLOOKUP(Todos!$A712,vlookup_table[#All],6,FALSE)</f>
        <v>F</v>
      </c>
      <c r="S712" s="9">
        <f>VLOOKUP(Todos!$A712,vlookup_table[#All],7,FALSE)</f>
        <v>20</v>
      </c>
      <c r="T712" s="9">
        <f>ROUND((9706-Todos!$P712)/100, 0)</f>
        <v>97</v>
      </c>
      <c r="U712" s="9" t="str" cm="1">
        <f t="array" ref="U712">_xlfn.IFS(
    ISNUMBER(SEARCH("C", Q712)), "Ciudad",
    ISNUMBER(SEARCH("T", Q712)), "Pueblo",
    ISNUMBER(SEARCH("R", Q712)), "Rural",
    ISNUMBER(SEARCH("S", Q712)), "Suburbano",
    ISNUMBER(SEARCH("U", Q712)), "Urbano"
)</f>
        <v>Rural</v>
      </c>
      <c r="V712" s="24" t="str" cm="1">
        <f t="array" ref="V712">_xlfn.LET(
    _xlpm.txt, _xlfn.TEXTJOIN("", TRUE, IF(ISNUMBER(--MID(Todos!$H712, _xlfn.SEQUENCE(LEN(Todos!$H712)), 1)), MID(Todos!$H712, _xlfn.SEQUENCE(LEN(Todos!$H712)), 1), "")),
    IF(ISNUMBER(--RIGHT(_xlpm.txt,1)), _xlpm.txt, LEFT(_xlpm.txt, LEN(_xlpm.txt)-1))
)</f>
        <v>19095</v>
      </c>
      <c r="W712" s="9" t="str">
        <f>UPPER(LEFT(Todos!$B712,2))</f>
        <v>ID</v>
      </c>
      <c r="X712" s="10" t="str" cm="1">
        <f t="array" ref="X712">+IF(Todos!$C712 = "",MODE.MATCH(Todos!$C$2:$C$4029),Todos!$C712)</f>
        <v>F</v>
      </c>
    </row>
    <row r="713" spans="1:24" x14ac:dyDescent="0.35">
      <c r="A713" s="11">
        <v>117255</v>
      </c>
      <c r="B713" s="12" t="s">
        <v>21</v>
      </c>
      <c r="C713" s="12" t="s">
        <v>17</v>
      </c>
      <c r="D713" s="12">
        <v>740</v>
      </c>
      <c r="E713" s="12">
        <v>388</v>
      </c>
      <c r="F713" s="12">
        <v>569</v>
      </c>
      <c r="G713" s="12">
        <v>7</v>
      </c>
      <c r="H713" s="12">
        <v>22630</v>
      </c>
      <c r="I713" s="12">
        <v>4</v>
      </c>
      <c r="J713" s="12">
        <v>64</v>
      </c>
      <c r="K713" s="12">
        <v>422</v>
      </c>
      <c r="L713" s="12">
        <v>487</v>
      </c>
      <c r="M713" s="12">
        <v>8.7142857140000007</v>
      </c>
      <c r="N713" s="12">
        <f>VLOOKUP(Todos!$A713,vlookup_table[#All],2,FALSE)</f>
        <v>2</v>
      </c>
      <c r="O713" s="12" t="str">
        <f>VLOOKUP(Todos!$A713,vlookup_table[#All],3,FALSE)</f>
        <v>TX</v>
      </c>
      <c r="P713" s="12">
        <f>VLOOKUP(Todos!$A713,vlookup_table[#All],4,FALSE)</f>
        <v>1701</v>
      </c>
      <c r="Q713" s="14" t="str">
        <f>VLOOKUP(Todos!$A713,vlookup_table[#All],5,FALSE)</f>
        <v>U1</v>
      </c>
      <c r="R713" s="14" t="str">
        <f>VLOOKUP(Todos!$A713,vlookup_table[#All],6,FALSE)</f>
        <v>F</v>
      </c>
      <c r="S713" s="14">
        <f>VLOOKUP(Todos!$A713,vlookup_table[#All],7,FALSE)</f>
        <v>10</v>
      </c>
      <c r="T713" s="14">
        <f>ROUND((9706-Todos!$P713)/100, 0)</f>
        <v>80</v>
      </c>
      <c r="U713" s="14" t="str" cm="1">
        <f t="array" ref="U713">_xlfn.IFS(
    ISNUMBER(SEARCH("C", Q713)), "Ciudad",
    ISNUMBER(SEARCH("T", Q713)), "Pueblo",
    ISNUMBER(SEARCH("R", Q713)), "Rural",
    ISNUMBER(SEARCH("S", Q713)), "Suburbano",
    ISNUMBER(SEARCH("U", Q713)), "Urbano"
)</f>
        <v>Urbano</v>
      </c>
      <c r="V713" s="25" t="str" cm="1">
        <f t="array" ref="V713">_xlfn.LET(
    _xlpm.txt, _xlfn.TEXTJOIN("", TRUE, IF(ISNUMBER(--MID(Todos!$H713, _xlfn.SEQUENCE(LEN(Todos!$H713)), 1)), MID(Todos!$H713, _xlfn.SEQUENCE(LEN(Todos!$H713)), 1), "")),
    IF(ISNUMBER(--RIGHT(_xlpm.txt,1)), _xlpm.txt, LEFT(_xlpm.txt, LEN(_xlpm.txt)-1))
)</f>
        <v>22630</v>
      </c>
      <c r="W713" s="14" t="str">
        <f>UPPER(LEFT(Todos!$B713,2))</f>
        <v>TX</v>
      </c>
      <c r="X713" s="15" t="str" cm="1">
        <f t="array" ref="X713">+IF(Todos!$C713 = "",MODE.MATCH(Todos!$C$2:$C$4029),Todos!$C713)</f>
        <v>F</v>
      </c>
    </row>
    <row r="714" spans="1:24" x14ac:dyDescent="0.35">
      <c r="A714" s="6">
        <v>145392</v>
      </c>
      <c r="B714" s="7" t="s">
        <v>22</v>
      </c>
      <c r="C714" s="7" t="s">
        <v>31</v>
      </c>
      <c r="D714" s="7">
        <v>3570</v>
      </c>
      <c r="E714" s="7">
        <v>471</v>
      </c>
      <c r="F714" s="7">
        <v>628</v>
      </c>
      <c r="G714" s="7">
        <v>91</v>
      </c>
      <c r="H714" s="7">
        <v>19152</v>
      </c>
      <c r="I714" s="7">
        <v>32</v>
      </c>
      <c r="J714" s="7">
        <v>45</v>
      </c>
      <c r="K714" s="7">
        <v>561</v>
      </c>
      <c r="L714" s="7">
        <v>561</v>
      </c>
      <c r="M714" s="7">
        <v>8.2727272729999992</v>
      </c>
      <c r="N714" s="7">
        <f>VLOOKUP(Todos!$A714,vlookup_table[#All],2,FALSE)</f>
        <v>2</v>
      </c>
      <c r="O714" s="7" t="str">
        <f>VLOOKUP(Todos!$A714,vlookup_table[#All],3,FALSE)</f>
        <v>CA</v>
      </c>
      <c r="P714" s="7">
        <f>VLOOKUP(Todos!$A714,vlookup_table[#All],4,FALSE)</f>
        <v>3102</v>
      </c>
      <c r="Q714" s="9" t="str">
        <f>VLOOKUP(Todos!$A714,vlookup_table[#All],5,FALSE)</f>
        <v>S1</v>
      </c>
      <c r="R714" s="9" t="str">
        <f>VLOOKUP(Todos!$A714,vlookup_table[#All],6,FALSE)</f>
        <v>U</v>
      </c>
      <c r="S714" s="9">
        <f>VLOOKUP(Todos!$A714,vlookup_table[#All],7,FALSE)</f>
        <v>15</v>
      </c>
      <c r="T714" s="9">
        <f>ROUND((9706-Todos!$P714)/100, 0)</f>
        <v>66</v>
      </c>
      <c r="U714" s="9" t="str" cm="1">
        <f t="array" ref="U714">_xlfn.IFS(
    ISNUMBER(SEARCH("C", Q714)), "Ciudad",
    ISNUMBER(SEARCH("T", Q714)), "Pueblo",
    ISNUMBER(SEARCH("R", Q714)), "Rural",
    ISNUMBER(SEARCH("S", Q714)), "Suburbano",
    ISNUMBER(SEARCH("U", Q714)), "Urbano"
)</f>
        <v>Suburbano</v>
      </c>
      <c r="V714" s="24" t="str" cm="1">
        <f t="array" ref="V714">_xlfn.LET(
    _xlpm.txt, _xlfn.TEXTJOIN("", TRUE, IF(ISNUMBER(--MID(Todos!$H714, _xlfn.SEQUENCE(LEN(Todos!$H714)), 1)), MID(Todos!$H714, _xlfn.SEQUENCE(LEN(Todos!$H714)), 1), "")),
    IF(ISNUMBER(--RIGHT(_xlpm.txt,1)), _xlpm.txt, LEFT(_xlpm.txt, LEN(_xlpm.txt)-1))
)</f>
        <v>19152</v>
      </c>
      <c r="W714" s="9" t="str">
        <f>UPPER(LEFT(Todos!$B714,2))</f>
        <v>CA</v>
      </c>
      <c r="X714" s="10" t="str" cm="1">
        <f t="array" ref="X714">+IF(Todos!$C714 = "",MODE.MATCH(Todos!$C$2:$C$4029),Todos!$C714)</f>
        <v>U</v>
      </c>
    </row>
    <row r="715" spans="1:24" x14ac:dyDescent="0.35">
      <c r="A715" s="11">
        <v>185052</v>
      </c>
      <c r="B715" s="12" t="s">
        <v>21</v>
      </c>
      <c r="C715" s="12" t="s">
        <v>14</v>
      </c>
      <c r="D715" s="12">
        <v>2442</v>
      </c>
      <c r="E715" s="12">
        <v>641</v>
      </c>
      <c r="F715" s="12">
        <v>931</v>
      </c>
      <c r="G715" s="12">
        <v>75</v>
      </c>
      <c r="H715" s="12">
        <v>38212</v>
      </c>
      <c r="I715" s="12">
        <v>2</v>
      </c>
      <c r="J715" s="12">
        <v>48</v>
      </c>
      <c r="K715" s="12">
        <v>993</v>
      </c>
      <c r="L715" s="12">
        <v>764</v>
      </c>
      <c r="M715" s="12">
        <v>89.444444439999998</v>
      </c>
      <c r="N715" s="12">
        <f>VLOOKUP(Todos!$A715,vlookup_table[#All],2,FALSE)</f>
        <v>1</v>
      </c>
      <c r="O715" s="12" t="str">
        <f>VLOOKUP(Todos!$A715,vlookup_table[#All],3,FALSE)</f>
        <v>TX</v>
      </c>
      <c r="P715" s="12">
        <f>VLOOKUP(Todos!$A715,vlookup_table[#All],4,FALSE)</f>
        <v>5001</v>
      </c>
      <c r="Q715" s="14" t="str">
        <f>VLOOKUP(Todos!$A715,vlookup_table[#All],5,FALSE)</f>
        <v>U1</v>
      </c>
      <c r="R715" s="14" t="str">
        <f>VLOOKUP(Todos!$A715,vlookup_table[#All],6,FALSE)</f>
        <v>M</v>
      </c>
      <c r="S715" s="14">
        <f>VLOOKUP(Todos!$A715,vlookup_table[#All],7,FALSE)</f>
        <v>100</v>
      </c>
      <c r="T715" s="14">
        <f>ROUND((9706-Todos!$P715)/100, 0)</f>
        <v>47</v>
      </c>
      <c r="U715" s="14" t="str" cm="1">
        <f t="array" ref="U715">_xlfn.IFS(
    ISNUMBER(SEARCH("C", Q715)), "Ciudad",
    ISNUMBER(SEARCH("T", Q715)), "Pueblo",
    ISNUMBER(SEARCH("R", Q715)), "Rural",
    ISNUMBER(SEARCH("S", Q715)), "Suburbano",
    ISNUMBER(SEARCH("U", Q715)), "Urbano"
)</f>
        <v>Urbano</v>
      </c>
      <c r="V715" s="25" t="str" cm="1">
        <f t="array" ref="V715">_xlfn.LET(
    _xlpm.txt, _xlfn.TEXTJOIN("", TRUE, IF(ISNUMBER(--MID(Todos!$H715, _xlfn.SEQUENCE(LEN(Todos!$H715)), 1)), MID(Todos!$H715, _xlfn.SEQUENCE(LEN(Todos!$H715)), 1), "")),
    IF(ISNUMBER(--RIGHT(_xlpm.txt,1)), _xlpm.txt, LEFT(_xlpm.txt, LEN(_xlpm.txt)-1))
)</f>
        <v>38212</v>
      </c>
      <c r="W715" s="14" t="str">
        <f>UPPER(LEFT(Todos!$B715,2))</f>
        <v>TX</v>
      </c>
      <c r="X715" s="15" t="str" cm="1">
        <f t="array" ref="X715">+IF(Todos!$C715 = "",MODE.MATCH(Todos!$C$2:$C$4029),Todos!$C715)</f>
        <v>M</v>
      </c>
    </row>
    <row r="716" spans="1:24" x14ac:dyDescent="0.35">
      <c r="A716" s="6">
        <v>179423</v>
      </c>
      <c r="B716" s="7" t="s">
        <v>41</v>
      </c>
      <c r="C716" s="7" t="s">
        <v>17</v>
      </c>
      <c r="D716" s="7">
        <v>1654</v>
      </c>
      <c r="E716" s="7">
        <v>305</v>
      </c>
      <c r="F716" s="7">
        <v>457</v>
      </c>
      <c r="G716" s="7">
        <v>29</v>
      </c>
      <c r="H716" s="7">
        <v>18438</v>
      </c>
      <c r="I716" s="7">
        <v>10</v>
      </c>
      <c r="J716" s="7">
        <v>40</v>
      </c>
      <c r="K716" s="7">
        <v>343</v>
      </c>
      <c r="L716" s="7">
        <v>377</v>
      </c>
      <c r="M716" s="7">
        <v>20</v>
      </c>
      <c r="N716" s="7">
        <f>VLOOKUP(Todos!$A716,vlookup_table[#All],2,FALSE)</f>
        <v>0</v>
      </c>
      <c r="O716" s="7" t="str">
        <f>VLOOKUP(Todos!$A716,vlookup_table[#All],3,FALSE)</f>
        <v>WA</v>
      </c>
      <c r="P716" s="7">
        <f>VLOOKUP(Todos!$A716,vlookup_table[#All],4,FALSE)</f>
        <v>1501</v>
      </c>
      <c r="Q716" s="9" t="str">
        <f>VLOOKUP(Todos!$A716,vlookup_table[#All],5,FALSE)</f>
        <v>U1</v>
      </c>
      <c r="R716" s="9" t="str">
        <f>VLOOKUP(Todos!$A716,vlookup_table[#All],6,FALSE)</f>
        <v>F</v>
      </c>
      <c r="S716" s="9">
        <f>VLOOKUP(Todos!$A716,vlookup_table[#All],7,FALSE)</f>
        <v>20</v>
      </c>
      <c r="T716" s="9">
        <f>ROUND((9706-Todos!$P716)/100, 0)</f>
        <v>82</v>
      </c>
      <c r="U716" s="9" t="str" cm="1">
        <f t="array" ref="U716">_xlfn.IFS(
    ISNUMBER(SEARCH("C", Q716)), "Ciudad",
    ISNUMBER(SEARCH("T", Q716)), "Pueblo",
    ISNUMBER(SEARCH("R", Q716)), "Rural",
    ISNUMBER(SEARCH("S", Q716)), "Suburbano",
    ISNUMBER(SEARCH("U", Q716)), "Urbano"
)</f>
        <v>Urbano</v>
      </c>
      <c r="V716" s="24" t="str" cm="1">
        <f t="array" ref="V716">_xlfn.LET(
    _xlpm.txt, _xlfn.TEXTJOIN("", TRUE, IF(ISNUMBER(--MID(Todos!$H716, _xlfn.SEQUENCE(LEN(Todos!$H716)), 1)), MID(Todos!$H716, _xlfn.SEQUENCE(LEN(Todos!$H716)), 1), "")),
    IF(ISNUMBER(--RIGHT(_xlpm.txt,1)), _xlpm.txt, LEFT(_xlpm.txt, LEN(_xlpm.txt)-1))
)</f>
        <v>18438</v>
      </c>
      <c r="W716" s="9" t="str">
        <f>UPPER(LEFT(Todos!$B716,2))</f>
        <v>WA</v>
      </c>
      <c r="X716" s="10" t="str" cm="1">
        <f t="array" ref="X716">+IF(Todos!$C716 = "",MODE.MATCH(Todos!$C$2:$C$4029),Todos!$C716)</f>
        <v>F</v>
      </c>
    </row>
    <row r="717" spans="1:24" x14ac:dyDescent="0.35">
      <c r="A717" s="11">
        <v>6304</v>
      </c>
      <c r="B717" s="12" t="s">
        <v>28</v>
      </c>
      <c r="C717" s="12" t="s">
        <v>14</v>
      </c>
      <c r="D717" s="12">
        <v>500</v>
      </c>
      <c r="E717" s="12">
        <v>272</v>
      </c>
      <c r="F717" s="12">
        <v>451</v>
      </c>
      <c r="G717" s="12">
        <v>0</v>
      </c>
      <c r="H717" s="12">
        <v>30968</v>
      </c>
      <c r="I717" s="12">
        <v>0</v>
      </c>
      <c r="J717" s="12">
        <v>35</v>
      </c>
      <c r="K717" s="12">
        <v>438</v>
      </c>
      <c r="L717" s="12">
        <v>381</v>
      </c>
      <c r="M717" s="12">
        <v>12.05555556</v>
      </c>
      <c r="N717" s="12">
        <f>VLOOKUP(Todos!$A717,vlookup_table[#All],2,FALSE)</f>
        <v>1</v>
      </c>
      <c r="O717" s="12" t="str">
        <f>VLOOKUP(Todos!$A717,vlookup_table[#All],3,FALSE)</f>
        <v>KS</v>
      </c>
      <c r="P717" s="12">
        <f>VLOOKUP(Todos!$A717,vlookup_table[#All],4,FALSE)</f>
        <v>1202</v>
      </c>
      <c r="Q717" s="14" t="str">
        <f>VLOOKUP(Todos!$A717,vlookup_table[#All],5,FALSE)</f>
        <v>R2</v>
      </c>
      <c r="R717" s="14" t="str">
        <f>VLOOKUP(Todos!$A717,vlookup_table[#All],6,FALSE)</f>
        <v>M</v>
      </c>
      <c r="S717" s="14">
        <f>VLOOKUP(Todos!$A717,vlookup_table[#All],7,FALSE)</f>
        <v>20</v>
      </c>
      <c r="T717" s="14">
        <f>ROUND((9706-Todos!$P717)/100, 0)</f>
        <v>85</v>
      </c>
      <c r="U717" s="14" t="str" cm="1">
        <f t="array" ref="U717">_xlfn.IFS(
    ISNUMBER(SEARCH("C", Q717)), "Ciudad",
    ISNUMBER(SEARCH("T", Q717)), "Pueblo",
    ISNUMBER(SEARCH("R", Q717)), "Rural",
    ISNUMBER(SEARCH("S", Q717)), "Suburbano",
    ISNUMBER(SEARCH("U", Q717)), "Urbano"
)</f>
        <v>Rural</v>
      </c>
      <c r="V717" s="25" t="str" cm="1">
        <f t="array" ref="V717">_xlfn.LET(
    _xlpm.txt, _xlfn.TEXTJOIN("", TRUE, IF(ISNUMBER(--MID(Todos!$H717, _xlfn.SEQUENCE(LEN(Todos!$H717)), 1)), MID(Todos!$H717, _xlfn.SEQUENCE(LEN(Todos!$H717)), 1), "")),
    IF(ISNUMBER(--RIGHT(_xlpm.txt,1)), _xlpm.txt, LEFT(_xlpm.txt, LEN(_xlpm.txt)-1))
)</f>
        <v>30968</v>
      </c>
      <c r="W717" s="14" t="str">
        <f>UPPER(LEFT(Todos!$B717,2))</f>
        <v>KS</v>
      </c>
      <c r="X717" s="15" t="str" cm="1">
        <f t="array" ref="X717">+IF(Todos!$C717 = "",MODE.MATCH(Todos!$C$2:$C$4029),Todos!$C717)</f>
        <v>M</v>
      </c>
    </row>
    <row r="718" spans="1:24" x14ac:dyDescent="0.35">
      <c r="A718" s="6">
        <v>3631</v>
      </c>
      <c r="B718" s="7" t="s">
        <v>51</v>
      </c>
      <c r="C718" s="7" t="s">
        <v>14</v>
      </c>
      <c r="D718" s="7">
        <v>642</v>
      </c>
      <c r="E718" s="7">
        <v>323</v>
      </c>
      <c r="F718" s="7">
        <v>384</v>
      </c>
      <c r="G718" s="7">
        <v>0</v>
      </c>
      <c r="H718" s="7">
        <v>14420</v>
      </c>
      <c r="I718" s="7">
        <v>3</v>
      </c>
      <c r="J718" s="7">
        <v>58</v>
      </c>
      <c r="K718" s="7">
        <v>355</v>
      </c>
      <c r="L718" s="7">
        <v>356</v>
      </c>
      <c r="M718" s="7">
        <v>13.11111111</v>
      </c>
      <c r="N718" s="7">
        <f>VLOOKUP(Todos!$A718,vlookup_table[#All],2,FALSE)</f>
        <v>1</v>
      </c>
      <c r="O718" s="7" t="str">
        <f>VLOOKUP(Todos!$A718,vlookup_table[#All],3,FALSE)</f>
        <v>OR</v>
      </c>
      <c r="P718" s="7">
        <f>VLOOKUP(Todos!$A718,vlookup_table[#All],4,FALSE)</f>
        <v>0</v>
      </c>
      <c r="Q718" s="9" t="str">
        <f>VLOOKUP(Todos!$A718,vlookup_table[#All],5,FALSE)</f>
        <v>S2</v>
      </c>
      <c r="R718" s="9" t="str">
        <f>VLOOKUP(Todos!$A718,vlookup_table[#All],6,FALSE)</f>
        <v>M</v>
      </c>
      <c r="S718" s="9">
        <f>VLOOKUP(Todos!$A718,vlookup_table[#All],7,FALSE)</f>
        <v>13</v>
      </c>
      <c r="T718" s="9">
        <f>ROUND((9706-Todos!$P718)/100, 0)</f>
        <v>97</v>
      </c>
      <c r="U718" s="9" t="str" cm="1">
        <f t="array" ref="U718">_xlfn.IFS(
    ISNUMBER(SEARCH("C", Q718)), "Ciudad",
    ISNUMBER(SEARCH("T", Q718)), "Pueblo",
    ISNUMBER(SEARCH("R", Q718)), "Rural",
    ISNUMBER(SEARCH("S", Q718)), "Suburbano",
    ISNUMBER(SEARCH("U", Q718)), "Urbano"
)</f>
        <v>Suburbano</v>
      </c>
      <c r="V718" s="24" t="str" cm="1">
        <f t="array" ref="V718">_xlfn.LET(
    _xlpm.txt, _xlfn.TEXTJOIN("", TRUE, IF(ISNUMBER(--MID(Todos!$H718, _xlfn.SEQUENCE(LEN(Todos!$H718)), 1)), MID(Todos!$H718, _xlfn.SEQUENCE(LEN(Todos!$H718)), 1), "")),
    IF(ISNUMBER(--RIGHT(_xlpm.txt,1)), _xlpm.txt, LEFT(_xlpm.txt, LEN(_xlpm.txt)-1))
)</f>
        <v>14420</v>
      </c>
      <c r="W718" s="9" t="str">
        <f>UPPER(LEFT(Todos!$B718,2))</f>
        <v>OR</v>
      </c>
      <c r="X718" s="10" t="str" cm="1">
        <f t="array" ref="X718">+IF(Todos!$C718 = "",MODE.MATCH(Todos!$C$2:$C$4029),Todos!$C718)</f>
        <v>M</v>
      </c>
    </row>
    <row r="719" spans="1:24" x14ac:dyDescent="0.35">
      <c r="A719" s="11">
        <v>78199</v>
      </c>
      <c r="B719" s="12" t="s">
        <v>36</v>
      </c>
      <c r="C719" s="12" t="s">
        <v>52</v>
      </c>
      <c r="D719" s="12">
        <v>0</v>
      </c>
      <c r="E719" s="12">
        <v>0</v>
      </c>
      <c r="F719" s="12">
        <v>0</v>
      </c>
      <c r="G719" s="12">
        <v>0</v>
      </c>
      <c r="H719" s="12">
        <v>0</v>
      </c>
      <c r="I719" s="12">
        <v>0</v>
      </c>
      <c r="J719" s="12">
        <v>0</v>
      </c>
      <c r="K719" s="12">
        <v>0</v>
      </c>
      <c r="L719" s="12">
        <v>0</v>
      </c>
      <c r="M719" s="12">
        <v>9.6999999999999993</v>
      </c>
      <c r="N719" s="12">
        <f>VLOOKUP(Todos!$A719,vlookup_table[#All],2,FALSE)</f>
        <v>1</v>
      </c>
      <c r="O719" s="12" t="str">
        <f>VLOOKUP(Todos!$A719,vlookup_table[#All],3,FALSE)</f>
        <v>WI</v>
      </c>
      <c r="P719" s="12">
        <f>VLOOKUP(Todos!$A719,vlookup_table[#All],4,FALSE)</f>
        <v>4610</v>
      </c>
      <c r="Q719" s="14" t="str">
        <f>VLOOKUP(Todos!$A719,vlookup_table[#All],5,FALSE)</f>
        <v>C1</v>
      </c>
      <c r="R719" s="14" t="str">
        <f>VLOOKUP(Todos!$A719,vlookup_table[#All],6,FALSE)</f>
        <v>M</v>
      </c>
      <c r="S719" s="14">
        <f>VLOOKUP(Todos!$A719,vlookup_table[#All],7,FALSE)</f>
        <v>15</v>
      </c>
      <c r="T719" s="14">
        <f>ROUND((9706-Todos!$P719)/100, 0)</f>
        <v>51</v>
      </c>
      <c r="U719" s="14" t="str" cm="1">
        <f t="array" ref="U719">_xlfn.IFS(
    ISNUMBER(SEARCH("C", Q719)), "Ciudad",
    ISNUMBER(SEARCH("T", Q719)), "Pueblo",
    ISNUMBER(SEARCH("R", Q719)), "Rural",
    ISNUMBER(SEARCH("S", Q719)), "Suburbano",
    ISNUMBER(SEARCH("U", Q719)), "Urbano"
)</f>
        <v>Ciudad</v>
      </c>
      <c r="V719" s="25" t="str" cm="1">
        <f t="array" ref="V719">_xlfn.LET(
    _xlpm.txt, _xlfn.TEXTJOIN("", TRUE, IF(ISNUMBER(--MID(Todos!$H719, _xlfn.SEQUENCE(LEN(Todos!$H719)), 1)), MID(Todos!$H719, _xlfn.SEQUENCE(LEN(Todos!$H719)), 1), "")),
    IF(ISNUMBER(--RIGHT(_xlpm.txt,1)), _xlpm.txt, LEFT(_xlpm.txt, LEN(_xlpm.txt)-1))
)</f>
        <v>0</v>
      </c>
      <c r="W719" s="14" t="str">
        <f>UPPER(LEFT(Todos!$B719,2))</f>
        <v>WI</v>
      </c>
      <c r="X719" s="15" t="str" cm="1">
        <f t="array" ref="X719">+IF(Todos!$C719 = "",MODE.MATCH(Todos!$C$2:$C$4029),Todos!$C719)</f>
        <v>male</v>
      </c>
    </row>
    <row r="720" spans="1:24" x14ac:dyDescent="0.35">
      <c r="A720" s="6">
        <v>128496</v>
      </c>
      <c r="B720" s="7" t="s">
        <v>21</v>
      </c>
      <c r="C720" s="7" t="s">
        <v>14</v>
      </c>
      <c r="D720" s="7">
        <v>430</v>
      </c>
      <c r="E720" s="7">
        <v>210</v>
      </c>
      <c r="F720" s="7">
        <v>311</v>
      </c>
      <c r="G720" s="7">
        <v>1</v>
      </c>
      <c r="H720" s="7">
        <v>11608</v>
      </c>
      <c r="I720" s="7">
        <v>1</v>
      </c>
      <c r="J720" s="7">
        <v>78</v>
      </c>
      <c r="K720" s="7">
        <v>256</v>
      </c>
      <c r="L720" s="7">
        <v>264</v>
      </c>
      <c r="M720" s="7">
        <v>8.6666666669999994</v>
      </c>
      <c r="N720" s="7">
        <f>VLOOKUP(Todos!$A720,vlookup_table[#All],2,FALSE)</f>
        <v>2</v>
      </c>
      <c r="O720" s="7" t="str">
        <f>VLOOKUP(Todos!$A720,vlookup_table[#All],3,FALSE)</f>
        <v>TX</v>
      </c>
      <c r="P720" s="7">
        <f>VLOOKUP(Todos!$A720,vlookup_table[#All],4,FALSE)</f>
        <v>0</v>
      </c>
      <c r="Q720" s="9" t="str">
        <f>VLOOKUP(Todos!$A720,vlookup_table[#All],5,FALSE)</f>
        <v>T3</v>
      </c>
      <c r="R720" s="9" t="str">
        <f>VLOOKUP(Todos!$A720,vlookup_table[#All],6,FALSE)</f>
        <v>M</v>
      </c>
      <c r="S720" s="9">
        <f>VLOOKUP(Todos!$A720,vlookup_table[#All],7,FALSE)</f>
        <v>6</v>
      </c>
      <c r="T720" s="9">
        <f>ROUND((9706-Todos!$P720)/100, 0)</f>
        <v>97</v>
      </c>
      <c r="U720" s="9" t="str" cm="1">
        <f t="array" ref="U720">_xlfn.IFS(
    ISNUMBER(SEARCH("C", Q720)), "Ciudad",
    ISNUMBER(SEARCH("T", Q720)), "Pueblo",
    ISNUMBER(SEARCH("R", Q720)), "Rural",
    ISNUMBER(SEARCH("S", Q720)), "Suburbano",
    ISNUMBER(SEARCH("U", Q720)), "Urbano"
)</f>
        <v>Pueblo</v>
      </c>
      <c r="V720" s="24" t="str" cm="1">
        <f t="array" ref="V720">_xlfn.LET(
    _xlpm.txt, _xlfn.TEXTJOIN("", TRUE, IF(ISNUMBER(--MID(Todos!$H720, _xlfn.SEQUENCE(LEN(Todos!$H720)), 1)), MID(Todos!$H720, _xlfn.SEQUENCE(LEN(Todos!$H720)), 1), "")),
    IF(ISNUMBER(--RIGHT(_xlpm.txt,1)), _xlpm.txt, LEFT(_xlpm.txt, LEN(_xlpm.txt)-1))
)</f>
        <v>11608</v>
      </c>
      <c r="W720" s="9" t="str">
        <f>UPPER(LEFT(Todos!$B720,2))</f>
        <v>TX</v>
      </c>
      <c r="X720" s="10" t="str" cm="1">
        <f t="array" ref="X720">+IF(Todos!$C720 = "",MODE.MATCH(Todos!$C$2:$C$4029),Todos!$C720)</f>
        <v>M</v>
      </c>
    </row>
    <row r="721" spans="1:24" x14ac:dyDescent="0.35">
      <c r="A721" s="11">
        <v>1292</v>
      </c>
      <c r="B721" s="12" t="s">
        <v>13</v>
      </c>
      <c r="C721" s="12" t="s">
        <v>14</v>
      </c>
      <c r="D721" s="12">
        <v>692</v>
      </c>
      <c r="E721" s="12">
        <v>203</v>
      </c>
      <c r="F721" s="12">
        <v>304</v>
      </c>
      <c r="G721" s="12">
        <v>1</v>
      </c>
      <c r="H721" s="12">
        <v>14602</v>
      </c>
      <c r="I721" s="12">
        <v>6</v>
      </c>
      <c r="J721" s="12">
        <v>3</v>
      </c>
      <c r="K721" s="12">
        <v>266</v>
      </c>
      <c r="L721" s="12">
        <v>249</v>
      </c>
      <c r="M721" s="12">
        <v>7.6</v>
      </c>
      <c r="N721" s="12">
        <f>VLOOKUP(Todos!$A721,vlookup_table[#All],2,FALSE)</f>
        <v>1</v>
      </c>
      <c r="O721" s="12" t="str">
        <f>VLOOKUP(Todos!$A721,vlookup_table[#All],3,FALSE)</f>
        <v>FL</v>
      </c>
      <c r="P721" s="12">
        <f>VLOOKUP(Todos!$A721,vlookup_table[#All],4,FALSE)</f>
        <v>5001</v>
      </c>
      <c r="Q721" s="14" t="str">
        <f>VLOOKUP(Todos!$A721,vlookup_table[#All],5,FALSE)</f>
        <v>C2</v>
      </c>
      <c r="R721" s="14" t="str">
        <f>VLOOKUP(Todos!$A721,vlookup_table[#All],6,FALSE)</f>
        <v>M</v>
      </c>
      <c r="S721" s="14">
        <f>VLOOKUP(Todos!$A721,vlookup_table[#All],7,FALSE)</f>
        <v>15</v>
      </c>
      <c r="T721" s="14">
        <f>ROUND((9706-Todos!$P721)/100, 0)</f>
        <v>47</v>
      </c>
      <c r="U721" s="14" t="str" cm="1">
        <f t="array" ref="U721">_xlfn.IFS(
    ISNUMBER(SEARCH("C", Q721)), "Ciudad",
    ISNUMBER(SEARCH("T", Q721)), "Pueblo",
    ISNUMBER(SEARCH("R", Q721)), "Rural",
    ISNUMBER(SEARCH("S", Q721)), "Suburbano",
    ISNUMBER(SEARCH("U", Q721)), "Urbano"
)</f>
        <v>Ciudad</v>
      </c>
      <c r="V721" s="25" t="str" cm="1">
        <f t="array" ref="V721">_xlfn.LET(
    _xlpm.txt, _xlfn.TEXTJOIN("", TRUE, IF(ISNUMBER(--MID(Todos!$H721, _xlfn.SEQUENCE(LEN(Todos!$H721)), 1)), MID(Todos!$H721, _xlfn.SEQUENCE(LEN(Todos!$H721)), 1), "")),
    IF(ISNUMBER(--RIGHT(_xlpm.txt,1)), _xlpm.txt, LEFT(_xlpm.txt, LEN(_xlpm.txt)-1))
)</f>
        <v>14602</v>
      </c>
      <c r="W721" s="14" t="str">
        <f>UPPER(LEFT(Todos!$B721,2))</f>
        <v>FL</v>
      </c>
      <c r="X721" s="15" t="str" cm="1">
        <f t="array" ref="X721">+IF(Todos!$C721 = "",MODE.MATCH(Todos!$C$2:$C$4029),Todos!$C721)</f>
        <v>M</v>
      </c>
    </row>
    <row r="722" spans="1:24" x14ac:dyDescent="0.35">
      <c r="A722" s="6">
        <v>114676</v>
      </c>
      <c r="B722" s="7" t="s">
        <v>32</v>
      </c>
      <c r="C722" s="7"/>
      <c r="D722" s="7">
        <v>1062</v>
      </c>
      <c r="E722" s="7">
        <v>486</v>
      </c>
      <c r="F722" s="7">
        <v>584</v>
      </c>
      <c r="G722" s="7">
        <v>4</v>
      </c>
      <c r="H722" s="7">
        <v>17908</v>
      </c>
      <c r="I722" s="7">
        <v>2</v>
      </c>
      <c r="J722" s="7">
        <v>60</v>
      </c>
      <c r="K722" s="7">
        <v>550</v>
      </c>
      <c r="L722" s="7">
        <v>555</v>
      </c>
      <c r="M722" s="7">
        <v>15.33333333</v>
      </c>
      <c r="N722" s="7">
        <f>VLOOKUP(Todos!$A722,vlookup_table[#All],2,FALSE)</f>
        <v>0</v>
      </c>
      <c r="O722" s="7" t="str">
        <f>VLOOKUP(Todos!$A722,vlookup_table[#All],3,FALSE)</f>
        <v>OK</v>
      </c>
      <c r="P722" s="7">
        <f>VLOOKUP(Todos!$A722,vlookup_table[#All],4,FALSE)</f>
        <v>5201</v>
      </c>
      <c r="Q722" s="9" t="str">
        <f>VLOOKUP(Todos!$A722,vlookup_table[#All],5,FALSE)</f>
        <v>T1</v>
      </c>
      <c r="R722" s="9" t="str">
        <f>VLOOKUP(Todos!$A722,vlookup_table[#All],6,FALSE)</f>
        <v/>
      </c>
      <c r="S722" s="9">
        <f>VLOOKUP(Todos!$A722,vlookup_table[#All],7,FALSE)</f>
        <v>20</v>
      </c>
      <c r="T722" s="9">
        <f>ROUND((9706-Todos!$P722)/100, 0)</f>
        <v>45</v>
      </c>
      <c r="U722" s="9" t="str" cm="1">
        <f t="array" ref="U722">_xlfn.IFS(
    ISNUMBER(SEARCH("C", Q722)), "Ciudad",
    ISNUMBER(SEARCH("T", Q722)), "Pueblo",
    ISNUMBER(SEARCH("R", Q722)), "Rural",
    ISNUMBER(SEARCH("S", Q722)), "Suburbano",
    ISNUMBER(SEARCH("U", Q722)), "Urbano"
)</f>
        <v>Pueblo</v>
      </c>
      <c r="V722" s="24" t="str" cm="1">
        <f t="array" ref="V722">_xlfn.LET(
    _xlpm.txt, _xlfn.TEXTJOIN("", TRUE, IF(ISNUMBER(--MID(Todos!$H722, _xlfn.SEQUENCE(LEN(Todos!$H722)), 1)), MID(Todos!$H722, _xlfn.SEQUENCE(LEN(Todos!$H722)), 1), "")),
    IF(ISNUMBER(--RIGHT(_xlpm.txt,1)), _xlpm.txt, LEFT(_xlpm.txt, LEN(_xlpm.txt)-1))
)</f>
        <v>17908</v>
      </c>
      <c r="W722" s="9" t="str">
        <f>UPPER(LEFT(Todos!$B722,2))</f>
        <v>OK</v>
      </c>
      <c r="X722" s="10" t="e" cm="1">
        <f t="array" aca="1" ref="X722" ca="1">+IF(Todos!$C722 = "",MODE.MATCH(Todos!$C$2:$C$4029),Todos!$C722)</f>
        <v>#NAME?</v>
      </c>
    </row>
    <row r="723" spans="1:24" x14ac:dyDescent="0.35">
      <c r="A723" s="11">
        <v>93065</v>
      </c>
      <c r="B723" s="12" t="s">
        <v>16</v>
      </c>
      <c r="C723" s="12" t="s">
        <v>14</v>
      </c>
      <c r="D723" s="12">
        <v>1375</v>
      </c>
      <c r="E723" s="12">
        <v>353</v>
      </c>
      <c r="F723" s="12">
        <v>475</v>
      </c>
      <c r="G723" s="12">
        <v>0</v>
      </c>
      <c r="H723" s="12">
        <v>16388</v>
      </c>
      <c r="I723" s="12">
        <v>9</v>
      </c>
      <c r="J723" s="12">
        <v>53</v>
      </c>
      <c r="K723" s="12">
        <v>383</v>
      </c>
      <c r="L723" s="12">
        <v>362</v>
      </c>
      <c r="M723" s="12">
        <v>9.5625</v>
      </c>
      <c r="N723" s="12">
        <f>VLOOKUP(Todos!$A723,vlookup_table[#All],2,FALSE)</f>
        <v>1</v>
      </c>
      <c r="O723" s="12" t="str">
        <f>VLOOKUP(Todos!$A723,vlookup_table[#All],3,FALSE)</f>
        <v>IL</v>
      </c>
      <c r="P723" s="12">
        <f>VLOOKUP(Todos!$A723,vlookup_table[#All],4,FALSE)</f>
        <v>0</v>
      </c>
      <c r="Q723" s="14" t="str">
        <f>VLOOKUP(Todos!$A723,vlookup_table[#All],5,FALSE)</f>
        <v>U1</v>
      </c>
      <c r="R723" s="14" t="str">
        <f>VLOOKUP(Todos!$A723,vlookup_table[#All],6,FALSE)</f>
        <v>M</v>
      </c>
      <c r="S723" s="14">
        <f>VLOOKUP(Todos!$A723,vlookup_table[#All],7,FALSE)</f>
        <v>10</v>
      </c>
      <c r="T723" s="14">
        <f>ROUND((9706-Todos!$P723)/100, 0)</f>
        <v>97</v>
      </c>
      <c r="U723" s="14" t="str" cm="1">
        <f t="array" ref="U723">_xlfn.IFS(
    ISNUMBER(SEARCH("C", Q723)), "Ciudad",
    ISNUMBER(SEARCH("T", Q723)), "Pueblo",
    ISNUMBER(SEARCH("R", Q723)), "Rural",
    ISNUMBER(SEARCH("S", Q723)), "Suburbano",
    ISNUMBER(SEARCH("U", Q723)), "Urbano"
)</f>
        <v>Urbano</v>
      </c>
      <c r="V723" s="25" t="str" cm="1">
        <f t="array" ref="V723">_xlfn.LET(
    _xlpm.txt, _xlfn.TEXTJOIN("", TRUE, IF(ISNUMBER(--MID(Todos!$H723, _xlfn.SEQUENCE(LEN(Todos!$H723)), 1)), MID(Todos!$H723, _xlfn.SEQUENCE(LEN(Todos!$H723)), 1), "")),
    IF(ISNUMBER(--RIGHT(_xlpm.txt,1)), _xlpm.txt, LEFT(_xlpm.txt, LEN(_xlpm.txt)-1))
)</f>
        <v>16388</v>
      </c>
      <c r="W723" s="14" t="str">
        <f>UPPER(LEFT(Todos!$B723,2))</f>
        <v>IL</v>
      </c>
      <c r="X723" s="15" t="str" cm="1">
        <f t="array" ref="X723">+IF(Todos!$C723 = "",MODE.MATCH(Todos!$C$2:$C$4029),Todos!$C723)</f>
        <v>M</v>
      </c>
    </row>
    <row r="724" spans="1:24" x14ac:dyDescent="0.35">
      <c r="A724" s="6">
        <v>125181</v>
      </c>
      <c r="B724" s="7" t="s">
        <v>21</v>
      </c>
      <c r="C724" s="7" t="s">
        <v>17</v>
      </c>
      <c r="D724" s="7">
        <v>2469</v>
      </c>
      <c r="E724" s="7">
        <v>346</v>
      </c>
      <c r="F724" s="7">
        <v>835</v>
      </c>
      <c r="G724" s="7">
        <v>61</v>
      </c>
      <c r="H724" s="7">
        <v>47151</v>
      </c>
      <c r="I724" s="7">
        <v>4</v>
      </c>
      <c r="J724" s="7">
        <v>64</v>
      </c>
      <c r="K724" s="7">
        <v>767</v>
      </c>
      <c r="L724" s="7">
        <v>559</v>
      </c>
      <c r="M724" s="7">
        <v>7.5</v>
      </c>
      <c r="N724" s="7">
        <f>VLOOKUP(Todos!$A724,vlookup_table[#All],2,FALSE)</f>
        <v>1</v>
      </c>
      <c r="O724" s="7" t="str">
        <f>VLOOKUP(Todos!$A724,vlookup_table[#All],3,FALSE)</f>
        <v>TX</v>
      </c>
      <c r="P724" s="7">
        <f>VLOOKUP(Todos!$A724,vlookup_table[#All],4,FALSE)</f>
        <v>1201</v>
      </c>
      <c r="Q724" s="9" t="str">
        <f>VLOOKUP(Todos!$A724,vlookup_table[#All],5,FALSE)</f>
        <v>S1</v>
      </c>
      <c r="R724" s="9" t="str">
        <f>VLOOKUP(Todos!$A724,vlookup_table[#All],6,FALSE)</f>
        <v>F</v>
      </c>
      <c r="S724" s="9">
        <f>VLOOKUP(Todos!$A724,vlookup_table[#All],7,FALSE)</f>
        <v>8</v>
      </c>
      <c r="T724" s="9">
        <f>ROUND((9706-Todos!$P724)/100, 0)</f>
        <v>85</v>
      </c>
      <c r="U724" s="9" t="str" cm="1">
        <f t="array" ref="U724">_xlfn.IFS(
    ISNUMBER(SEARCH("C", Q724)), "Ciudad",
    ISNUMBER(SEARCH("T", Q724)), "Pueblo",
    ISNUMBER(SEARCH("R", Q724)), "Rural",
    ISNUMBER(SEARCH("S", Q724)), "Suburbano",
    ISNUMBER(SEARCH("U", Q724)), "Urbano"
)</f>
        <v>Suburbano</v>
      </c>
      <c r="V724" s="24" t="str" cm="1">
        <f t="array" ref="V724">_xlfn.LET(
    _xlpm.txt, _xlfn.TEXTJOIN("", TRUE, IF(ISNUMBER(--MID(Todos!$H724, _xlfn.SEQUENCE(LEN(Todos!$H724)), 1)), MID(Todos!$H724, _xlfn.SEQUENCE(LEN(Todos!$H724)), 1), "")),
    IF(ISNUMBER(--RIGHT(_xlpm.txt,1)), _xlpm.txt, LEFT(_xlpm.txt, LEN(_xlpm.txt)-1))
)</f>
        <v>47151</v>
      </c>
      <c r="W724" s="9" t="str">
        <f>UPPER(LEFT(Todos!$B724,2))</f>
        <v>TX</v>
      </c>
      <c r="X724" s="10" t="str" cm="1">
        <f t="array" ref="X724">+IF(Todos!$C724 = "",MODE.MATCH(Todos!$C$2:$C$4029),Todos!$C724)</f>
        <v>F</v>
      </c>
    </row>
    <row r="725" spans="1:24" x14ac:dyDescent="0.35">
      <c r="A725" s="11">
        <v>157204</v>
      </c>
      <c r="B725" s="12" t="s">
        <v>22</v>
      </c>
      <c r="C725" s="12" t="s">
        <v>17</v>
      </c>
      <c r="D725" s="12">
        <v>2400</v>
      </c>
      <c r="E725" s="12">
        <v>451</v>
      </c>
      <c r="F725" s="12">
        <v>569</v>
      </c>
      <c r="G725" s="12">
        <v>70</v>
      </c>
      <c r="H725" s="12">
        <v>17470</v>
      </c>
      <c r="I725" s="12">
        <v>15</v>
      </c>
      <c r="J725" s="12">
        <v>50</v>
      </c>
      <c r="K725" s="12">
        <v>526</v>
      </c>
      <c r="L725" s="12">
        <v>481</v>
      </c>
      <c r="M725" s="12">
        <v>13.14285714</v>
      </c>
      <c r="N725" s="12">
        <f>VLOOKUP(Todos!$A725,vlookup_table[#All],2,FALSE)</f>
        <v>0</v>
      </c>
      <c r="O725" s="12" t="str">
        <f>VLOOKUP(Todos!$A725,vlookup_table[#All],3,FALSE)</f>
        <v>CA</v>
      </c>
      <c r="P725" s="12">
        <f>VLOOKUP(Todos!$A725,vlookup_table[#All],4,FALSE)</f>
        <v>4204</v>
      </c>
      <c r="Q725" s="14" t="str">
        <f>VLOOKUP(Todos!$A725,vlookup_table[#All],5,FALSE)</f>
        <v>U1</v>
      </c>
      <c r="R725" s="14" t="str">
        <f>VLOOKUP(Todos!$A725,vlookup_table[#All],6,FALSE)</f>
        <v>F</v>
      </c>
      <c r="S725" s="14">
        <f>VLOOKUP(Todos!$A725,vlookup_table[#All],7,FALSE)</f>
        <v>20</v>
      </c>
      <c r="T725" s="14">
        <f>ROUND((9706-Todos!$P725)/100, 0)</f>
        <v>55</v>
      </c>
      <c r="U725" s="14" t="str" cm="1">
        <f t="array" ref="U725">_xlfn.IFS(
    ISNUMBER(SEARCH("C", Q725)), "Ciudad",
    ISNUMBER(SEARCH("T", Q725)), "Pueblo",
    ISNUMBER(SEARCH("R", Q725)), "Rural",
    ISNUMBER(SEARCH("S", Q725)), "Suburbano",
    ISNUMBER(SEARCH("U", Q725)), "Urbano"
)</f>
        <v>Urbano</v>
      </c>
      <c r="V725" s="25" t="str" cm="1">
        <f t="array" ref="V725">_xlfn.LET(
    _xlpm.txt, _xlfn.TEXTJOIN("", TRUE, IF(ISNUMBER(--MID(Todos!$H725, _xlfn.SEQUENCE(LEN(Todos!$H725)), 1)), MID(Todos!$H725, _xlfn.SEQUENCE(LEN(Todos!$H725)), 1), "")),
    IF(ISNUMBER(--RIGHT(_xlpm.txt,1)), _xlpm.txt, LEFT(_xlpm.txt, LEN(_xlpm.txt)-1))
)</f>
        <v>17470</v>
      </c>
      <c r="W725" s="14" t="str">
        <f>UPPER(LEFT(Todos!$B725,2))</f>
        <v>CA</v>
      </c>
      <c r="X725" s="15" t="str" cm="1">
        <f t="array" ref="X725">+IF(Todos!$C725 = "",MODE.MATCH(Todos!$C$2:$C$4029),Todos!$C725)</f>
        <v>F</v>
      </c>
    </row>
    <row r="726" spans="1:24" x14ac:dyDescent="0.35">
      <c r="A726" s="6">
        <v>69445</v>
      </c>
      <c r="B726" s="7" t="s">
        <v>30</v>
      </c>
      <c r="C726" s="7" t="s">
        <v>14</v>
      </c>
      <c r="D726" s="7">
        <v>1472</v>
      </c>
      <c r="E726" s="7">
        <v>532</v>
      </c>
      <c r="F726" s="7">
        <v>634</v>
      </c>
      <c r="G726" s="7">
        <v>18</v>
      </c>
      <c r="H726" s="7">
        <v>20135</v>
      </c>
      <c r="I726" s="7">
        <v>3</v>
      </c>
      <c r="J726" s="7">
        <v>83</v>
      </c>
      <c r="K726" s="7">
        <v>580</v>
      </c>
      <c r="L726" s="7">
        <v>583</v>
      </c>
      <c r="M726" s="7">
        <v>20</v>
      </c>
      <c r="N726" s="7">
        <f>VLOOKUP(Todos!$A726,vlookup_table[#All],2,FALSE)</f>
        <v>1</v>
      </c>
      <c r="O726" s="7" t="str">
        <f>VLOOKUP(Todos!$A726,vlookup_table[#All],3,FALSE)</f>
        <v>MI</v>
      </c>
      <c r="P726" s="7">
        <f>VLOOKUP(Todos!$A726,vlookup_table[#All],4,FALSE)</f>
        <v>5701</v>
      </c>
      <c r="Q726" s="9" t="str">
        <f>VLOOKUP(Todos!$A726,vlookup_table[#All],5,FALSE)</f>
        <v>T1</v>
      </c>
      <c r="R726" s="9" t="str">
        <f>VLOOKUP(Todos!$A726,vlookup_table[#All],6,FALSE)</f>
        <v>M</v>
      </c>
      <c r="S726" s="9">
        <f>VLOOKUP(Todos!$A726,vlookup_table[#All],7,FALSE)</f>
        <v>10</v>
      </c>
      <c r="T726" s="9">
        <f>ROUND((9706-Todos!$P726)/100, 0)</f>
        <v>40</v>
      </c>
      <c r="U726" s="9" t="str" cm="1">
        <f t="array" ref="U726">_xlfn.IFS(
    ISNUMBER(SEARCH("C", Q726)), "Ciudad",
    ISNUMBER(SEARCH("T", Q726)), "Pueblo",
    ISNUMBER(SEARCH("R", Q726)), "Rural",
    ISNUMBER(SEARCH("S", Q726)), "Suburbano",
    ISNUMBER(SEARCH("U", Q726)), "Urbano"
)</f>
        <v>Pueblo</v>
      </c>
      <c r="V726" s="24" t="str" cm="1">
        <f t="array" ref="V726">_xlfn.LET(
    _xlpm.txt, _xlfn.TEXTJOIN("", TRUE, IF(ISNUMBER(--MID(Todos!$H726, _xlfn.SEQUENCE(LEN(Todos!$H726)), 1)), MID(Todos!$H726, _xlfn.SEQUENCE(LEN(Todos!$H726)), 1), "")),
    IF(ISNUMBER(--RIGHT(_xlpm.txt,1)), _xlpm.txt, LEFT(_xlpm.txt, LEN(_xlpm.txt)-1))
)</f>
        <v>20135</v>
      </c>
      <c r="W726" s="9" t="str">
        <f>UPPER(LEFT(Todos!$B726,2))</f>
        <v>MI</v>
      </c>
      <c r="X726" s="10" t="str" cm="1">
        <f t="array" ref="X726">+IF(Todos!$C726 = "",MODE.MATCH(Todos!$C$2:$C$4029),Todos!$C726)</f>
        <v>M</v>
      </c>
    </row>
    <row r="727" spans="1:24" x14ac:dyDescent="0.35">
      <c r="A727" s="11">
        <v>14370</v>
      </c>
      <c r="B727" s="12" t="s">
        <v>13</v>
      </c>
      <c r="C727" s="12" t="s">
        <v>17</v>
      </c>
      <c r="D727" s="12">
        <v>637</v>
      </c>
      <c r="E727" s="12">
        <v>339</v>
      </c>
      <c r="F727" s="12">
        <v>411</v>
      </c>
      <c r="G727" s="12">
        <v>0</v>
      </c>
      <c r="H727" s="12">
        <v>13370</v>
      </c>
      <c r="I727" s="12">
        <v>1</v>
      </c>
      <c r="J727" s="12">
        <v>56</v>
      </c>
      <c r="K727" s="12">
        <v>394</v>
      </c>
      <c r="L727" s="12">
        <v>380</v>
      </c>
      <c r="M727" s="12">
        <v>4.5</v>
      </c>
      <c r="N727" s="12">
        <f>VLOOKUP(Todos!$A727,vlookup_table[#All],2,FALSE)</f>
        <v>2</v>
      </c>
      <c r="O727" s="12" t="str">
        <f>VLOOKUP(Todos!$A727,vlookup_table[#All],3,FALSE)</f>
        <v>FL</v>
      </c>
      <c r="P727" s="12">
        <f>VLOOKUP(Todos!$A727,vlookup_table[#All],4,FALSE)</f>
        <v>4306</v>
      </c>
      <c r="Q727" s="14" t="str">
        <f>VLOOKUP(Todos!$A727,vlookup_table[#All],5,FALSE)</f>
        <v>S2</v>
      </c>
      <c r="R727" s="14" t="str">
        <f>VLOOKUP(Todos!$A727,vlookup_table[#All],6,FALSE)</f>
        <v>F</v>
      </c>
      <c r="S727" s="14">
        <f>VLOOKUP(Todos!$A727,vlookup_table[#All],7,FALSE)</f>
        <v>5</v>
      </c>
      <c r="T727" s="14">
        <f>ROUND((9706-Todos!$P727)/100, 0)</f>
        <v>54</v>
      </c>
      <c r="U727" s="14" t="str" cm="1">
        <f t="array" ref="U727">_xlfn.IFS(
    ISNUMBER(SEARCH("C", Q727)), "Ciudad",
    ISNUMBER(SEARCH("T", Q727)), "Pueblo",
    ISNUMBER(SEARCH("R", Q727)), "Rural",
    ISNUMBER(SEARCH("S", Q727)), "Suburbano",
    ISNUMBER(SEARCH("U", Q727)), "Urbano"
)</f>
        <v>Suburbano</v>
      </c>
      <c r="V727" s="25" t="str" cm="1">
        <f t="array" ref="V727">_xlfn.LET(
    _xlpm.txt, _xlfn.TEXTJOIN("", TRUE, IF(ISNUMBER(--MID(Todos!$H727, _xlfn.SEQUENCE(LEN(Todos!$H727)), 1)), MID(Todos!$H727, _xlfn.SEQUENCE(LEN(Todos!$H727)), 1), "")),
    IF(ISNUMBER(--RIGHT(_xlpm.txt,1)), _xlpm.txt, LEFT(_xlpm.txt, LEN(_xlpm.txt)-1))
)</f>
        <v>13370</v>
      </c>
      <c r="W727" s="14" t="str">
        <f>UPPER(LEFT(Todos!$B727,2))</f>
        <v>FL</v>
      </c>
      <c r="X727" s="15" t="str" cm="1">
        <f t="array" ref="X727">+IF(Todos!$C727 = "",MODE.MATCH(Todos!$C$2:$C$4029),Todos!$C727)</f>
        <v>F</v>
      </c>
    </row>
    <row r="728" spans="1:24" x14ac:dyDescent="0.35">
      <c r="A728" s="6">
        <v>10092</v>
      </c>
      <c r="B728" s="7" t="s">
        <v>24</v>
      </c>
      <c r="C728" s="7" t="s">
        <v>14</v>
      </c>
      <c r="D728" s="7">
        <v>1557</v>
      </c>
      <c r="E728" s="7">
        <v>290</v>
      </c>
      <c r="F728" s="7">
        <v>361</v>
      </c>
      <c r="G728" s="7">
        <v>17</v>
      </c>
      <c r="H728" s="7">
        <v>13837</v>
      </c>
      <c r="I728" s="7">
        <v>5</v>
      </c>
      <c r="J728" s="7">
        <v>6</v>
      </c>
      <c r="K728" s="7">
        <v>311</v>
      </c>
      <c r="L728" s="7">
        <v>342</v>
      </c>
      <c r="M728" s="7">
        <v>9.4285714289999998</v>
      </c>
      <c r="N728" s="7">
        <f>VLOOKUP(Todos!$A728,vlookup_table[#All],2,FALSE)</f>
        <v>1</v>
      </c>
      <c r="O728" s="7" t="str">
        <f>VLOOKUP(Todos!$A728,vlookup_table[#All],3,FALSE)</f>
        <v>NV</v>
      </c>
      <c r="P728" s="7">
        <f>VLOOKUP(Todos!$A728,vlookup_table[#All],4,FALSE)</f>
        <v>3106</v>
      </c>
      <c r="Q728" s="9" t="str">
        <f>VLOOKUP(Todos!$A728,vlookup_table[#All],5,FALSE)</f>
        <v>T2</v>
      </c>
      <c r="R728" s="9" t="str">
        <f>VLOOKUP(Todos!$A728,vlookup_table[#All],6,FALSE)</f>
        <v>M</v>
      </c>
      <c r="S728" s="9">
        <f>VLOOKUP(Todos!$A728,vlookup_table[#All],7,FALSE)</f>
        <v>10</v>
      </c>
      <c r="T728" s="9">
        <f>ROUND((9706-Todos!$P728)/100, 0)</f>
        <v>66</v>
      </c>
      <c r="U728" s="9" t="str" cm="1">
        <f t="array" ref="U728">_xlfn.IFS(
    ISNUMBER(SEARCH("C", Q728)), "Ciudad",
    ISNUMBER(SEARCH("T", Q728)), "Pueblo",
    ISNUMBER(SEARCH("R", Q728)), "Rural",
    ISNUMBER(SEARCH("S", Q728)), "Suburbano",
    ISNUMBER(SEARCH("U", Q728)), "Urbano"
)</f>
        <v>Pueblo</v>
      </c>
      <c r="V728" s="24" t="str" cm="1">
        <f t="array" ref="V728">_xlfn.LET(
    _xlpm.txt, _xlfn.TEXTJOIN("", TRUE, IF(ISNUMBER(--MID(Todos!$H728, _xlfn.SEQUENCE(LEN(Todos!$H728)), 1)), MID(Todos!$H728, _xlfn.SEQUENCE(LEN(Todos!$H728)), 1), "")),
    IF(ISNUMBER(--RIGHT(_xlpm.txt,1)), _xlpm.txt, LEFT(_xlpm.txt, LEN(_xlpm.txt)-1))
)</f>
        <v>13837</v>
      </c>
      <c r="W728" s="9" t="str">
        <f>UPPER(LEFT(Todos!$B728,2))</f>
        <v>NV</v>
      </c>
      <c r="X728" s="10" t="str" cm="1">
        <f t="array" ref="X728">+IF(Todos!$C728 = "",MODE.MATCH(Todos!$C$2:$C$4029),Todos!$C728)</f>
        <v>M</v>
      </c>
    </row>
    <row r="729" spans="1:24" x14ac:dyDescent="0.35">
      <c r="A729" s="11">
        <v>58883</v>
      </c>
      <c r="B729" s="12" t="s">
        <v>21</v>
      </c>
      <c r="C729" s="12" t="s">
        <v>17</v>
      </c>
      <c r="D729" s="12">
        <v>1072</v>
      </c>
      <c r="E729" s="12">
        <v>529</v>
      </c>
      <c r="F729" s="12">
        <v>663</v>
      </c>
      <c r="G729" s="12">
        <v>1</v>
      </c>
      <c r="H729" s="12">
        <v>26712</v>
      </c>
      <c r="I729" s="12">
        <v>0</v>
      </c>
      <c r="J729" s="12">
        <v>42</v>
      </c>
      <c r="K729" s="12">
        <v>647</v>
      </c>
      <c r="L729" s="12">
        <v>579</v>
      </c>
      <c r="M729" s="12">
        <v>7.8333333329999997</v>
      </c>
      <c r="N729" s="12">
        <f>VLOOKUP(Todos!$A729,vlookup_table[#All],2,FALSE)</f>
        <v>0</v>
      </c>
      <c r="O729" s="12" t="str">
        <f>VLOOKUP(Todos!$A729,vlookup_table[#All],3,FALSE)</f>
        <v>TX</v>
      </c>
      <c r="P729" s="12">
        <f>VLOOKUP(Todos!$A729,vlookup_table[#All],4,FALSE)</f>
        <v>0</v>
      </c>
      <c r="Q729" s="14" t="str">
        <f>VLOOKUP(Todos!$A729,vlookup_table[#All],5,FALSE)</f>
        <v>R3</v>
      </c>
      <c r="R729" s="14" t="str">
        <f>VLOOKUP(Todos!$A729,vlookup_table[#All],6,FALSE)</f>
        <v>F</v>
      </c>
      <c r="S729" s="14">
        <f>VLOOKUP(Todos!$A729,vlookup_table[#All],7,FALSE)</f>
        <v>5</v>
      </c>
      <c r="T729" s="14">
        <f>ROUND((9706-Todos!$P729)/100, 0)</f>
        <v>97</v>
      </c>
      <c r="U729" s="14" t="str" cm="1">
        <f t="array" ref="U729">_xlfn.IFS(
    ISNUMBER(SEARCH("C", Q729)), "Ciudad",
    ISNUMBER(SEARCH("T", Q729)), "Pueblo",
    ISNUMBER(SEARCH("R", Q729)), "Rural",
    ISNUMBER(SEARCH("S", Q729)), "Suburbano",
    ISNUMBER(SEARCH("U", Q729)), "Urbano"
)</f>
        <v>Rural</v>
      </c>
      <c r="V729" s="25" t="str" cm="1">
        <f t="array" ref="V729">_xlfn.LET(
    _xlpm.txt, _xlfn.TEXTJOIN("", TRUE, IF(ISNUMBER(--MID(Todos!$H729, _xlfn.SEQUENCE(LEN(Todos!$H729)), 1)), MID(Todos!$H729, _xlfn.SEQUENCE(LEN(Todos!$H729)), 1), "")),
    IF(ISNUMBER(--RIGHT(_xlpm.txt,1)), _xlpm.txt, LEFT(_xlpm.txt, LEN(_xlpm.txt)-1))
)</f>
        <v>26712</v>
      </c>
      <c r="W729" s="14" t="str">
        <f>UPPER(LEFT(Todos!$B729,2))</f>
        <v>TX</v>
      </c>
      <c r="X729" s="15" t="str" cm="1">
        <f t="array" ref="X729">+IF(Todos!$C729 = "",MODE.MATCH(Todos!$C$2:$C$4029),Todos!$C729)</f>
        <v>F</v>
      </c>
    </row>
    <row r="730" spans="1:24" x14ac:dyDescent="0.35">
      <c r="A730" s="6">
        <v>99136</v>
      </c>
      <c r="B730" s="7" t="s">
        <v>16</v>
      </c>
      <c r="C730" s="7" t="s">
        <v>14</v>
      </c>
      <c r="D730" s="7">
        <v>326</v>
      </c>
      <c r="E730" s="7">
        <v>184</v>
      </c>
      <c r="F730" s="7">
        <v>292</v>
      </c>
      <c r="G730" s="7">
        <v>0</v>
      </c>
      <c r="H730" s="7">
        <v>11372</v>
      </c>
      <c r="I730" s="7">
        <v>0</v>
      </c>
      <c r="J730" s="7">
        <v>79</v>
      </c>
      <c r="K730" s="7">
        <v>256</v>
      </c>
      <c r="L730" s="7">
        <v>242</v>
      </c>
      <c r="M730" s="7">
        <v>11.4</v>
      </c>
      <c r="N730" s="7">
        <f>VLOOKUP(Todos!$A730,vlookup_table[#All],2,FALSE)</f>
        <v>1</v>
      </c>
      <c r="O730" s="7" t="str">
        <f>VLOOKUP(Todos!$A730,vlookup_table[#All],3,FALSE)</f>
        <v>IL</v>
      </c>
      <c r="P730" s="7">
        <f>VLOOKUP(Todos!$A730,vlookup_table[#All],4,FALSE)</f>
        <v>1701</v>
      </c>
      <c r="Q730" s="9" t="str">
        <f>VLOOKUP(Todos!$A730,vlookup_table[#All],5,FALSE)</f>
        <v>T2</v>
      </c>
      <c r="R730" s="9" t="str">
        <f>VLOOKUP(Todos!$A730,vlookup_table[#All],6,FALSE)</f>
        <v>M</v>
      </c>
      <c r="S730" s="9">
        <f>VLOOKUP(Todos!$A730,vlookup_table[#All],7,FALSE)</f>
        <v>12</v>
      </c>
      <c r="T730" s="9">
        <f>ROUND((9706-Todos!$P730)/100, 0)</f>
        <v>80</v>
      </c>
      <c r="U730" s="9" t="str" cm="1">
        <f t="array" ref="U730">_xlfn.IFS(
    ISNUMBER(SEARCH("C", Q730)), "Ciudad",
    ISNUMBER(SEARCH("T", Q730)), "Pueblo",
    ISNUMBER(SEARCH("R", Q730)), "Rural",
    ISNUMBER(SEARCH("S", Q730)), "Suburbano",
    ISNUMBER(SEARCH("U", Q730)), "Urbano"
)</f>
        <v>Pueblo</v>
      </c>
      <c r="V730" s="24" t="str" cm="1">
        <f t="array" ref="V730">_xlfn.LET(
    _xlpm.txt, _xlfn.TEXTJOIN("", TRUE, IF(ISNUMBER(--MID(Todos!$H730, _xlfn.SEQUENCE(LEN(Todos!$H730)), 1)), MID(Todos!$H730, _xlfn.SEQUENCE(LEN(Todos!$H730)), 1), "")),
    IF(ISNUMBER(--RIGHT(_xlpm.txt,1)), _xlpm.txt, LEFT(_xlpm.txt, LEN(_xlpm.txt)-1))
)</f>
        <v>11372</v>
      </c>
      <c r="W730" s="9" t="str">
        <f>UPPER(LEFT(Todos!$B730,2))</f>
        <v>IL</v>
      </c>
      <c r="X730" s="10" t="str" cm="1">
        <f t="array" ref="X730">+IF(Todos!$C730 = "",MODE.MATCH(Todos!$C$2:$C$4029),Todos!$C730)</f>
        <v>M</v>
      </c>
    </row>
    <row r="731" spans="1:24" x14ac:dyDescent="0.35">
      <c r="A731" s="11">
        <v>187142</v>
      </c>
      <c r="B731" s="12" t="s">
        <v>22</v>
      </c>
      <c r="C731" s="12" t="s">
        <v>14</v>
      </c>
      <c r="D731" s="12">
        <v>1277</v>
      </c>
      <c r="E731" s="12">
        <v>220</v>
      </c>
      <c r="F731" s="12">
        <v>285</v>
      </c>
      <c r="G731" s="12">
        <v>5</v>
      </c>
      <c r="H731" s="12">
        <v>9182</v>
      </c>
      <c r="I731" s="12">
        <v>31</v>
      </c>
      <c r="J731" s="12">
        <v>36</v>
      </c>
      <c r="K731" s="12">
        <v>245</v>
      </c>
      <c r="L731" s="12">
        <v>274</v>
      </c>
      <c r="M731" s="12">
        <v>18.058823530000002</v>
      </c>
      <c r="N731" s="12">
        <f>VLOOKUP(Todos!$A731,vlookup_table[#All],2,FALSE)</f>
        <v>1</v>
      </c>
      <c r="O731" s="12" t="str">
        <f>VLOOKUP(Todos!$A731,vlookup_table[#All],3,FALSE)</f>
        <v>CA</v>
      </c>
      <c r="P731" s="12">
        <f>VLOOKUP(Todos!$A731,vlookup_table[#All],4,FALSE)</f>
        <v>1307</v>
      </c>
      <c r="Q731" s="14" t="str">
        <f>VLOOKUP(Todos!$A731,vlookup_table[#All],5,FALSE)</f>
        <v>C3</v>
      </c>
      <c r="R731" s="14" t="str">
        <f>VLOOKUP(Todos!$A731,vlookup_table[#All],6,FALSE)</f>
        <v>M</v>
      </c>
      <c r="S731" s="14">
        <f>VLOOKUP(Todos!$A731,vlookup_table[#All],7,FALSE)</f>
        <v>24</v>
      </c>
      <c r="T731" s="14">
        <f>ROUND((9706-Todos!$P731)/100, 0)</f>
        <v>84</v>
      </c>
      <c r="U731" s="14" t="str" cm="1">
        <f t="array" ref="U731">_xlfn.IFS(
    ISNUMBER(SEARCH("C", Q731)), "Ciudad",
    ISNUMBER(SEARCH("T", Q731)), "Pueblo",
    ISNUMBER(SEARCH("R", Q731)), "Rural",
    ISNUMBER(SEARCH("S", Q731)), "Suburbano",
    ISNUMBER(SEARCH("U", Q731)), "Urbano"
)</f>
        <v>Ciudad</v>
      </c>
      <c r="V731" s="25" t="str" cm="1">
        <f t="array" ref="V731">_xlfn.LET(
    _xlpm.txt, _xlfn.TEXTJOIN("", TRUE, IF(ISNUMBER(--MID(Todos!$H731, _xlfn.SEQUENCE(LEN(Todos!$H731)), 1)), MID(Todos!$H731, _xlfn.SEQUENCE(LEN(Todos!$H731)), 1), "")),
    IF(ISNUMBER(--RIGHT(_xlpm.txt,1)), _xlpm.txt, LEFT(_xlpm.txt, LEN(_xlpm.txt)-1))
)</f>
        <v>9182</v>
      </c>
      <c r="W731" s="14" t="str">
        <f>UPPER(LEFT(Todos!$B731,2))</f>
        <v>CA</v>
      </c>
      <c r="X731" s="15" t="str" cm="1">
        <f t="array" ref="X731">+IF(Todos!$C731 = "",MODE.MATCH(Todos!$C$2:$C$4029),Todos!$C731)</f>
        <v>M</v>
      </c>
    </row>
    <row r="732" spans="1:24" x14ac:dyDescent="0.35">
      <c r="A732" s="6">
        <v>53893</v>
      </c>
      <c r="B732" s="7" t="s">
        <v>54</v>
      </c>
      <c r="C732" s="7" t="s">
        <v>14</v>
      </c>
      <c r="D732" s="7">
        <v>593</v>
      </c>
      <c r="E732" s="7">
        <v>367</v>
      </c>
      <c r="F732" s="7">
        <v>446</v>
      </c>
      <c r="G732" s="7">
        <v>0</v>
      </c>
      <c r="H732" s="7">
        <v>14435</v>
      </c>
      <c r="I732" s="7">
        <v>0</v>
      </c>
      <c r="J732" s="7">
        <v>81</v>
      </c>
      <c r="K732" s="7">
        <v>458</v>
      </c>
      <c r="L732" s="7">
        <v>375</v>
      </c>
      <c r="M732" s="7">
        <v>25</v>
      </c>
      <c r="N732" s="7">
        <f>VLOOKUP(Todos!$A732,vlookup_table[#All],2,FALSE)</f>
        <v>1</v>
      </c>
      <c r="O732" s="7" t="str">
        <f>VLOOKUP(Todos!$A732,vlookup_table[#All],3,FALSE)</f>
        <v>TN</v>
      </c>
      <c r="P732" s="7">
        <f>VLOOKUP(Todos!$A732,vlookup_table[#All],4,FALSE)</f>
        <v>3201</v>
      </c>
      <c r="Q732" s="9" t="str">
        <f>VLOOKUP(Todos!$A732,vlookup_table[#All],5,FALSE)</f>
        <v>T2</v>
      </c>
      <c r="R732" s="9" t="str">
        <f>VLOOKUP(Todos!$A732,vlookup_table[#All],6,FALSE)</f>
        <v>M</v>
      </c>
      <c r="S732" s="9">
        <f>VLOOKUP(Todos!$A732,vlookup_table[#All],7,FALSE)</f>
        <v>25</v>
      </c>
      <c r="T732" s="9">
        <f>ROUND((9706-Todos!$P732)/100, 0)</f>
        <v>65</v>
      </c>
      <c r="U732" s="9" t="str" cm="1">
        <f t="array" ref="U732">_xlfn.IFS(
    ISNUMBER(SEARCH("C", Q732)), "Ciudad",
    ISNUMBER(SEARCH("T", Q732)), "Pueblo",
    ISNUMBER(SEARCH("R", Q732)), "Rural",
    ISNUMBER(SEARCH("S", Q732)), "Suburbano",
    ISNUMBER(SEARCH("U", Q732)), "Urbano"
)</f>
        <v>Pueblo</v>
      </c>
      <c r="V732" s="24" t="str" cm="1">
        <f t="array" ref="V732">_xlfn.LET(
    _xlpm.txt, _xlfn.TEXTJOIN("", TRUE, IF(ISNUMBER(--MID(Todos!$H732, _xlfn.SEQUENCE(LEN(Todos!$H732)), 1)), MID(Todos!$H732, _xlfn.SEQUENCE(LEN(Todos!$H732)), 1), "")),
    IF(ISNUMBER(--RIGHT(_xlpm.txt,1)), _xlpm.txt, LEFT(_xlpm.txt, LEN(_xlpm.txt)-1))
)</f>
        <v>14435</v>
      </c>
      <c r="W732" s="9" t="str">
        <f>UPPER(LEFT(Todos!$B732,2))</f>
        <v>TN</v>
      </c>
      <c r="X732" s="10" t="str" cm="1">
        <f t="array" ref="X732">+IF(Todos!$C732 = "",MODE.MATCH(Todos!$C$2:$C$4029),Todos!$C732)</f>
        <v>M</v>
      </c>
    </row>
    <row r="733" spans="1:24" x14ac:dyDescent="0.35">
      <c r="A733" s="11">
        <v>161980</v>
      </c>
      <c r="B733" s="12" t="s">
        <v>22</v>
      </c>
      <c r="C733" s="12" t="s">
        <v>14</v>
      </c>
      <c r="D733" s="12">
        <v>3197</v>
      </c>
      <c r="E733" s="12">
        <v>296</v>
      </c>
      <c r="F733" s="12">
        <v>380</v>
      </c>
      <c r="G733" s="12">
        <v>95</v>
      </c>
      <c r="H733" s="12">
        <v>13818</v>
      </c>
      <c r="I733" s="12">
        <v>41</v>
      </c>
      <c r="J733" s="12">
        <v>33</v>
      </c>
      <c r="K733" s="12">
        <v>347</v>
      </c>
      <c r="L733" s="12">
        <v>328</v>
      </c>
      <c r="M733" s="12">
        <v>4.1111111109999996</v>
      </c>
      <c r="N733" s="12">
        <f>VLOOKUP(Todos!$A733,vlookup_table[#All],2,FALSE)</f>
        <v>0</v>
      </c>
      <c r="O733" s="12" t="str">
        <f>VLOOKUP(Todos!$A733,vlookup_table[#All],3,FALSE)</f>
        <v>CA</v>
      </c>
      <c r="P733" s="12">
        <f>VLOOKUP(Todos!$A733,vlookup_table[#All],4,FALSE)</f>
        <v>0</v>
      </c>
      <c r="Q733" s="14" t="str">
        <f>VLOOKUP(Todos!$A733,vlookup_table[#All],5,FALSE)</f>
        <v>S1</v>
      </c>
      <c r="R733" s="14" t="str">
        <f>VLOOKUP(Todos!$A733,vlookup_table[#All],6,FALSE)</f>
        <v>M</v>
      </c>
      <c r="S733" s="14">
        <f>VLOOKUP(Todos!$A733,vlookup_table[#All],7,FALSE)</f>
        <v>4</v>
      </c>
      <c r="T733" s="14">
        <f>ROUND((9706-Todos!$P733)/100, 0)</f>
        <v>97</v>
      </c>
      <c r="U733" s="14" t="str" cm="1">
        <f t="array" ref="U733">_xlfn.IFS(
    ISNUMBER(SEARCH("C", Q733)), "Ciudad",
    ISNUMBER(SEARCH("T", Q733)), "Pueblo",
    ISNUMBER(SEARCH("R", Q733)), "Rural",
    ISNUMBER(SEARCH("S", Q733)), "Suburbano",
    ISNUMBER(SEARCH("U", Q733)), "Urbano"
)</f>
        <v>Suburbano</v>
      </c>
      <c r="V733" s="25" t="str" cm="1">
        <f t="array" ref="V733">_xlfn.LET(
    _xlpm.txt, _xlfn.TEXTJOIN("", TRUE, IF(ISNUMBER(--MID(Todos!$H733, _xlfn.SEQUENCE(LEN(Todos!$H733)), 1)), MID(Todos!$H733, _xlfn.SEQUENCE(LEN(Todos!$H733)), 1), "")),
    IF(ISNUMBER(--RIGHT(_xlpm.txt,1)), _xlpm.txt, LEFT(_xlpm.txt, LEN(_xlpm.txt)-1))
)</f>
        <v>13818</v>
      </c>
      <c r="W733" s="14" t="str">
        <f>UPPER(LEFT(Todos!$B733,2))</f>
        <v>CA</v>
      </c>
      <c r="X733" s="15" t="str" cm="1">
        <f t="array" ref="X733">+IF(Todos!$C733 = "",MODE.MATCH(Todos!$C$2:$C$4029),Todos!$C733)</f>
        <v>M</v>
      </c>
    </row>
    <row r="734" spans="1:24" x14ac:dyDescent="0.35">
      <c r="A734" s="6">
        <v>23027</v>
      </c>
      <c r="B734" s="7" t="s">
        <v>47</v>
      </c>
      <c r="C734" s="7" t="s">
        <v>14</v>
      </c>
      <c r="D734" s="7">
        <v>685</v>
      </c>
      <c r="E734" s="7">
        <v>435</v>
      </c>
      <c r="F734" s="7">
        <v>441</v>
      </c>
      <c r="G734" s="7">
        <v>0</v>
      </c>
      <c r="H734" s="7">
        <v>14810</v>
      </c>
      <c r="I734" s="7">
        <v>7</v>
      </c>
      <c r="J734" s="7">
        <v>72</v>
      </c>
      <c r="K734" s="7">
        <v>465</v>
      </c>
      <c r="L734" s="7">
        <v>425</v>
      </c>
      <c r="M734" s="7">
        <v>14.88888889</v>
      </c>
      <c r="N734" s="7">
        <f>VLOOKUP(Todos!$A734,vlookup_table[#All],2,FALSE)</f>
        <v>1</v>
      </c>
      <c r="O734" s="7" t="str">
        <f>VLOOKUP(Todos!$A734,vlookup_table[#All],3,FALSE)</f>
        <v>SC</v>
      </c>
      <c r="P734" s="7">
        <f>VLOOKUP(Todos!$A734,vlookup_table[#All],4,FALSE)</f>
        <v>3108</v>
      </c>
      <c r="Q734" s="9" t="str">
        <f>VLOOKUP(Todos!$A734,vlookup_table[#All],5,FALSE)</f>
        <v>S1</v>
      </c>
      <c r="R734" s="9" t="str">
        <f>VLOOKUP(Todos!$A734,vlookup_table[#All],6,FALSE)</f>
        <v>M</v>
      </c>
      <c r="S734" s="9">
        <f>VLOOKUP(Todos!$A734,vlookup_table[#All],7,FALSE)</f>
        <v>15</v>
      </c>
      <c r="T734" s="9">
        <f>ROUND((9706-Todos!$P734)/100, 0)</f>
        <v>66</v>
      </c>
      <c r="U734" s="9" t="str" cm="1">
        <f t="array" ref="U734">_xlfn.IFS(
    ISNUMBER(SEARCH("C", Q734)), "Ciudad",
    ISNUMBER(SEARCH("T", Q734)), "Pueblo",
    ISNUMBER(SEARCH("R", Q734)), "Rural",
    ISNUMBER(SEARCH("S", Q734)), "Suburbano",
    ISNUMBER(SEARCH("U", Q734)), "Urbano"
)</f>
        <v>Suburbano</v>
      </c>
      <c r="V734" s="24" t="str" cm="1">
        <f t="array" ref="V734">_xlfn.LET(
    _xlpm.txt, _xlfn.TEXTJOIN("", TRUE, IF(ISNUMBER(--MID(Todos!$H734, _xlfn.SEQUENCE(LEN(Todos!$H734)), 1)), MID(Todos!$H734, _xlfn.SEQUENCE(LEN(Todos!$H734)), 1), "")),
    IF(ISNUMBER(--RIGHT(_xlpm.txt,1)), _xlpm.txt, LEFT(_xlpm.txt, LEN(_xlpm.txt)-1))
)</f>
        <v>14810</v>
      </c>
      <c r="W734" s="9" t="str">
        <f>UPPER(LEFT(Todos!$B734,2))</f>
        <v>SC</v>
      </c>
      <c r="X734" s="10" t="str" cm="1">
        <f t="array" ref="X734">+IF(Todos!$C734 = "",MODE.MATCH(Todos!$C$2:$C$4029),Todos!$C734)</f>
        <v>M</v>
      </c>
    </row>
    <row r="735" spans="1:24" x14ac:dyDescent="0.35">
      <c r="A735" s="11">
        <v>128963</v>
      </c>
      <c r="B735" s="12" t="s">
        <v>21</v>
      </c>
      <c r="C735" s="12" t="s">
        <v>14</v>
      </c>
      <c r="D735" s="12">
        <v>458</v>
      </c>
      <c r="E735" s="12">
        <v>199</v>
      </c>
      <c r="F735" s="12">
        <v>268</v>
      </c>
      <c r="G735" s="12">
        <v>0</v>
      </c>
      <c r="H735" s="12">
        <v>7438</v>
      </c>
      <c r="I735" s="12">
        <v>28</v>
      </c>
      <c r="J735" s="12">
        <v>53</v>
      </c>
      <c r="K735" s="12">
        <v>238</v>
      </c>
      <c r="L735" s="12">
        <v>250</v>
      </c>
      <c r="M735" s="12">
        <v>7.778333333</v>
      </c>
      <c r="N735" s="12">
        <f>VLOOKUP(Todos!$A735,vlookup_table[#All],2,FALSE)</f>
        <v>1</v>
      </c>
      <c r="O735" s="12" t="str">
        <f>VLOOKUP(Todos!$A735,vlookup_table[#All],3,FALSE)</f>
        <v>TX</v>
      </c>
      <c r="P735" s="12">
        <f>VLOOKUP(Todos!$A735,vlookup_table[#All],4,FALSE)</f>
        <v>2601</v>
      </c>
      <c r="Q735" s="14" t="str">
        <f>VLOOKUP(Todos!$A735,vlookup_table[#All],5,FALSE)</f>
        <v>C3</v>
      </c>
      <c r="R735" s="14" t="str">
        <f>VLOOKUP(Todos!$A735,vlookup_table[#All],6,FALSE)</f>
        <v>M</v>
      </c>
      <c r="S735" s="14">
        <f>VLOOKUP(Todos!$A735,vlookup_table[#All],7,FALSE)</f>
        <v>10</v>
      </c>
      <c r="T735" s="14">
        <f>ROUND((9706-Todos!$P735)/100, 0)</f>
        <v>71</v>
      </c>
      <c r="U735" s="14" t="str" cm="1">
        <f t="array" ref="U735">_xlfn.IFS(
    ISNUMBER(SEARCH("C", Q735)), "Ciudad",
    ISNUMBER(SEARCH("T", Q735)), "Pueblo",
    ISNUMBER(SEARCH("R", Q735)), "Rural",
    ISNUMBER(SEARCH("S", Q735)), "Suburbano",
    ISNUMBER(SEARCH("U", Q735)), "Urbano"
)</f>
        <v>Ciudad</v>
      </c>
      <c r="V735" s="25" t="str" cm="1">
        <f t="array" ref="V735">_xlfn.LET(
    _xlpm.txt, _xlfn.TEXTJOIN("", TRUE, IF(ISNUMBER(--MID(Todos!$H735, _xlfn.SEQUENCE(LEN(Todos!$H735)), 1)), MID(Todos!$H735, _xlfn.SEQUENCE(LEN(Todos!$H735)), 1), "")),
    IF(ISNUMBER(--RIGHT(_xlpm.txt,1)), _xlpm.txt, LEFT(_xlpm.txt, LEN(_xlpm.txt)-1))
)</f>
        <v>7438</v>
      </c>
      <c r="W735" s="14" t="str">
        <f>UPPER(LEFT(Todos!$B735,2))</f>
        <v>TX</v>
      </c>
      <c r="X735" s="15" t="str" cm="1">
        <f t="array" ref="X735">+IF(Todos!$C735 = "",MODE.MATCH(Todos!$C$2:$C$4029),Todos!$C735)</f>
        <v>M</v>
      </c>
    </row>
    <row r="736" spans="1:24" x14ac:dyDescent="0.35">
      <c r="A736" s="6">
        <v>7917</v>
      </c>
      <c r="B736" s="7" t="s">
        <v>22</v>
      </c>
      <c r="C736" s="7" t="s">
        <v>14</v>
      </c>
      <c r="D736" s="7">
        <v>5332</v>
      </c>
      <c r="E736" s="7">
        <v>522</v>
      </c>
      <c r="F736" s="7">
        <v>744</v>
      </c>
      <c r="G736" s="7">
        <v>98</v>
      </c>
      <c r="H736" s="7">
        <v>35022</v>
      </c>
      <c r="I736" s="7">
        <v>35</v>
      </c>
      <c r="J736" s="7">
        <v>27</v>
      </c>
      <c r="K736" s="7">
        <v>546</v>
      </c>
      <c r="L736" s="7">
        <v>677</v>
      </c>
      <c r="M736" s="7">
        <v>4.8148148150000001</v>
      </c>
      <c r="N736" s="7">
        <f>VLOOKUP(Todos!$A736,vlookup_table[#All],2,FALSE)</f>
        <v>1</v>
      </c>
      <c r="O736" s="7" t="str">
        <f>VLOOKUP(Todos!$A736,vlookup_table[#All],3,FALSE)</f>
        <v>CA</v>
      </c>
      <c r="P736" s="7">
        <f>VLOOKUP(Todos!$A736,vlookup_table[#All],4,FALSE)</f>
        <v>6001</v>
      </c>
      <c r="Q736" s="9" t="str">
        <f>VLOOKUP(Todos!$A736,vlookup_table[#All],5,FALSE)</f>
        <v>U1</v>
      </c>
      <c r="R736" s="9" t="str">
        <f>VLOOKUP(Todos!$A736,vlookup_table[#All],6,FALSE)</f>
        <v>M</v>
      </c>
      <c r="S736" s="9">
        <f>VLOOKUP(Todos!$A736,vlookup_table[#All],7,FALSE)</f>
        <v>3</v>
      </c>
      <c r="T736" s="9">
        <f>ROUND((9706-Todos!$P736)/100, 0)</f>
        <v>37</v>
      </c>
      <c r="U736" s="9" t="str" cm="1">
        <f t="array" ref="U736">_xlfn.IFS(
    ISNUMBER(SEARCH("C", Q736)), "Ciudad",
    ISNUMBER(SEARCH("T", Q736)), "Pueblo",
    ISNUMBER(SEARCH("R", Q736)), "Rural",
    ISNUMBER(SEARCH("S", Q736)), "Suburbano",
    ISNUMBER(SEARCH("U", Q736)), "Urbano"
)</f>
        <v>Urbano</v>
      </c>
      <c r="V736" s="24" t="str" cm="1">
        <f t="array" ref="V736">_xlfn.LET(
    _xlpm.txt, _xlfn.TEXTJOIN("", TRUE, IF(ISNUMBER(--MID(Todos!$H736, _xlfn.SEQUENCE(LEN(Todos!$H736)), 1)), MID(Todos!$H736, _xlfn.SEQUENCE(LEN(Todos!$H736)), 1), "")),
    IF(ISNUMBER(--RIGHT(_xlpm.txt,1)), _xlpm.txt, LEFT(_xlpm.txt, LEN(_xlpm.txt)-1))
)</f>
        <v>35022</v>
      </c>
      <c r="W736" s="9" t="str">
        <f>UPPER(LEFT(Todos!$B736,2))</f>
        <v>CA</v>
      </c>
      <c r="X736" s="10" t="str" cm="1">
        <f t="array" ref="X736">+IF(Todos!$C736 = "",MODE.MATCH(Todos!$C$2:$C$4029),Todos!$C736)</f>
        <v>M</v>
      </c>
    </row>
    <row r="737" spans="1:24" x14ac:dyDescent="0.35">
      <c r="A737" s="11">
        <v>190562</v>
      </c>
      <c r="B737" s="12" t="s">
        <v>13</v>
      </c>
      <c r="C737" s="12" t="s">
        <v>17</v>
      </c>
      <c r="D737" s="12">
        <v>695</v>
      </c>
      <c r="E737" s="12">
        <v>283</v>
      </c>
      <c r="F737" s="12">
        <v>377</v>
      </c>
      <c r="G737" s="12">
        <v>2</v>
      </c>
      <c r="H737" s="12">
        <v>13044</v>
      </c>
      <c r="I737" s="12">
        <v>0</v>
      </c>
      <c r="J737" s="12">
        <v>41</v>
      </c>
      <c r="K737" s="12">
        <v>305</v>
      </c>
      <c r="L737" s="12">
        <v>337</v>
      </c>
      <c r="M737" s="12">
        <v>5.9375</v>
      </c>
      <c r="N737" s="12">
        <f>VLOOKUP(Todos!$A737,vlookup_table[#All],2,FALSE)</f>
        <v>0</v>
      </c>
      <c r="O737" s="12" t="str">
        <f>VLOOKUP(Todos!$A737,vlookup_table[#All],3,FALSE)</f>
        <v>FL</v>
      </c>
      <c r="P737" s="12">
        <f>VLOOKUP(Todos!$A737,vlookup_table[#All],4,FALSE)</f>
        <v>1801</v>
      </c>
      <c r="Q737" s="14" t="str">
        <f>VLOOKUP(Todos!$A737,vlookup_table[#All],5,FALSE)</f>
        <v/>
      </c>
      <c r="R737" s="14" t="str">
        <f>VLOOKUP(Todos!$A737,vlookup_table[#All],6,FALSE)</f>
        <v>F</v>
      </c>
      <c r="S737" s="14">
        <f>VLOOKUP(Todos!$A737,vlookup_table[#All],7,FALSE)</f>
        <v>10</v>
      </c>
      <c r="T737" s="14">
        <f>ROUND((9706-Todos!$P737)/100, 0)</f>
        <v>79</v>
      </c>
      <c r="U737" s="14" t="e" cm="1">
        <f t="array" ref="U737">_xlfn.IFS(
    ISNUMBER(SEARCH("C", Q737)), "Ciudad",
    ISNUMBER(SEARCH("T", Q737)), "Pueblo",
    ISNUMBER(SEARCH("R", Q737)), "Rural",
    ISNUMBER(SEARCH("S", Q737)), "Suburbano",
    ISNUMBER(SEARCH("U", Q737)), "Urbano"
)</f>
        <v>#N/A</v>
      </c>
      <c r="V737" s="25" t="str" cm="1">
        <f t="array" ref="V737">_xlfn.LET(
    _xlpm.txt, _xlfn.TEXTJOIN("", TRUE, IF(ISNUMBER(--MID(Todos!$H737, _xlfn.SEQUENCE(LEN(Todos!$H737)), 1)), MID(Todos!$H737, _xlfn.SEQUENCE(LEN(Todos!$H737)), 1), "")),
    IF(ISNUMBER(--RIGHT(_xlpm.txt,1)), _xlpm.txt, LEFT(_xlpm.txt, LEN(_xlpm.txt)-1))
)</f>
        <v>13044</v>
      </c>
      <c r="W737" s="14" t="str">
        <f>UPPER(LEFT(Todos!$B737,2))</f>
        <v>FL</v>
      </c>
      <c r="X737" s="15" t="str" cm="1">
        <f t="array" ref="X737">+IF(Todos!$C737 = "",MODE.MATCH(Todos!$C$2:$C$4029),Todos!$C737)</f>
        <v>F</v>
      </c>
    </row>
    <row r="738" spans="1:24" x14ac:dyDescent="0.35">
      <c r="A738" s="6">
        <v>168234</v>
      </c>
      <c r="B738" s="7" t="s">
        <v>22</v>
      </c>
      <c r="C738" s="7" t="s">
        <v>17</v>
      </c>
      <c r="D738" s="7">
        <v>3514</v>
      </c>
      <c r="E738" s="7">
        <v>531</v>
      </c>
      <c r="F738" s="7">
        <v>833</v>
      </c>
      <c r="G738" s="7">
        <v>96</v>
      </c>
      <c r="H738" s="7">
        <v>38075</v>
      </c>
      <c r="I738" s="7">
        <v>13</v>
      </c>
      <c r="J738" s="7">
        <v>50</v>
      </c>
      <c r="K738" s="7">
        <v>682</v>
      </c>
      <c r="L738" s="7">
        <v>625</v>
      </c>
      <c r="M738" s="7">
        <v>23</v>
      </c>
      <c r="N738" s="7">
        <f>VLOOKUP(Todos!$A738,vlookup_table[#All],2,FALSE)</f>
        <v>0</v>
      </c>
      <c r="O738" s="7" t="str">
        <f>VLOOKUP(Todos!$A738,vlookup_table[#All],3,FALSE)</f>
        <v>CA</v>
      </c>
      <c r="P738" s="7">
        <f>VLOOKUP(Todos!$A738,vlookup_table[#All],4,FALSE)</f>
        <v>0</v>
      </c>
      <c r="Q738" s="9" t="str">
        <f>VLOOKUP(Todos!$A738,vlookup_table[#All],5,FALSE)</f>
        <v>U1</v>
      </c>
      <c r="R738" s="9" t="str">
        <f>VLOOKUP(Todos!$A738,vlookup_table[#All],6,FALSE)</f>
        <v>F</v>
      </c>
      <c r="S738" s="9">
        <f>VLOOKUP(Todos!$A738,vlookup_table[#All],7,FALSE)</f>
        <v>23</v>
      </c>
      <c r="T738" s="9">
        <f>ROUND((9706-Todos!$P738)/100, 0)</f>
        <v>97</v>
      </c>
      <c r="U738" s="9" t="str" cm="1">
        <f t="array" ref="U738">_xlfn.IFS(
    ISNUMBER(SEARCH("C", Q738)), "Ciudad",
    ISNUMBER(SEARCH("T", Q738)), "Pueblo",
    ISNUMBER(SEARCH("R", Q738)), "Rural",
    ISNUMBER(SEARCH("S", Q738)), "Suburbano",
    ISNUMBER(SEARCH("U", Q738)), "Urbano"
)</f>
        <v>Urbano</v>
      </c>
      <c r="V738" s="24" t="str" cm="1">
        <f t="array" ref="V738">_xlfn.LET(
    _xlpm.txt, _xlfn.TEXTJOIN("", TRUE, IF(ISNUMBER(--MID(Todos!$H738, _xlfn.SEQUENCE(LEN(Todos!$H738)), 1)), MID(Todos!$H738, _xlfn.SEQUENCE(LEN(Todos!$H738)), 1), "")),
    IF(ISNUMBER(--RIGHT(_xlpm.txt,1)), _xlpm.txt, LEFT(_xlpm.txt, LEN(_xlpm.txt)-1))
)</f>
        <v>38075</v>
      </c>
      <c r="W738" s="9" t="str">
        <f>UPPER(LEFT(Todos!$B738,2))</f>
        <v>CA</v>
      </c>
      <c r="X738" s="10" t="str" cm="1">
        <f t="array" ref="X738">+IF(Todos!$C738 = "",MODE.MATCH(Todos!$C$2:$C$4029),Todos!$C738)</f>
        <v>F</v>
      </c>
    </row>
    <row r="739" spans="1:24" x14ac:dyDescent="0.35">
      <c r="A739" s="11">
        <v>41089</v>
      </c>
      <c r="B739" s="12" t="s">
        <v>13</v>
      </c>
      <c r="C739" s="12" t="s">
        <v>17</v>
      </c>
      <c r="D739" s="12">
        <v>883</v>
      </c>
      <c r="E739" s="12">
        <v>374</v>
      </c>
      <c r="F739" s="12">
        <v>466</v>
      </c>
      <c r="G739" s="12">
        <v>1</v>
      </c>
      <c r="H739" s="12">
        <v>19246</v>
      </c>
      <c r="I739" s="12">
        <v>5</v>
      </c>
      <c r="J739" s="12">
        <v>23</v>
      </c>
      <c r="K739" s="12">
        <v>421</v>
      </c>
      <c r="L739" s="12">
        <v>417</v>
      </c>
      <c r="M739" s="12">
        <v>7.0833333329999997</v>
      </c>
      <c r="N739" s="12">
        <f>VLOOKUP(Todos!$A739,vlookup_table[#All],2,FALSE)</f>
        <v>0</v>
      </c>
      <c r="O739" s="12" t="str">
        <f>VLOOKUP(Todos!$A739,vlookup_table[#All],3,FALSE)</f>
        <v>FL</v>
      </c>
      <c r="P739" s="12">
        <f>VLOOKUP(Todos!$A739,vlookup_table[#All],4,FALSE)</f>
        <v>2112</v>
      </c>
      <c r="Q739" s="14" t="str">
        <f>VLOOKUP(Todos!$A739,vlookup_table[#All],5,FALSE)</f>
        <v>C2</v>
      </c>
      <c r="R739" s="14" t="str">
        <f>VLOOKUP(Todos!$A739,vlookup_table[#All],6,FALSE)</f>
        <v>F</v>
      </c>
      <c r="S739" s="14">
        <f>VLOOKUP(Todos!$A739,vlookup_table[#All],7,FALSE)</f>
        <v>5</v>
      </c>
      <c r="T739" s="14">
        <f>ROUND((9706-Todos!$P739)/100, 0)</f>
        <v>76</v>
      </c>
      <c r="U739" s="14" t="str" cm="1">
        <f t="array" ref="U739">_xlfn.IFS(
    ISNUMBER(SEARCH("C", Q739)), "Ciudad",
    ISNUMBER(SEARCH("T", Q739)), "Pueblo",
    ISNUMBER(SEARCH("R", Q739)), "Rural",
    ISNUMBER(SEARCH("S", Q739)), "Suburbano",
    ISNUMBER(SEARCH("U", Q739)), "Urbano"
)</f>
        <v>Ciudad</v>
      </c>
      <c r="V739" s="25" t="str" cm="1">
        <f t="array" ref="V739">_xlfn.LET(
    _xlpm.txt, _xlfn.TEXTJOIN("", TRUE, IF(ISNUMBER(--MID(Todos!$H739, _xlfn.SEQUENCE(LEN(Todos!$H739)), 1)), MID(Todos!$H739, _xlfn.SEQUENCE(LEN(Todos!$H739)), 1), "")),
    IF(ISNUMBER(--RIGHT(_xlpm.txt,1)), _xlpm.txt, LEFT(_xlpm.txt, LEN(_xlpm.txt)-1))
)</f>
        <v>19246</v>
      </c>
      <c r="W739" s="14" t="str">
        <f>UPPER(LEFT(Todos!$B739,2))</f>
        <v>FL</v>
      </c>
      <c r="X739" s="15" t="str" cm="1">
        <f t="array" ref="X739">+IF(Todos!$C739 = "",MODE.MATCH(Todos!$C$2:$C$4029),Todos!$C739)</f>
        <v>F</v>
      </c>
    </row>
    <row r="740" spans="1:24" x14ac:dyDescent="0.35">
      <c r="A740" s="6">
        <v>174803</v>
      </c>
      <c r="B740" s="7" t="s">
        <v>51</v>
      </c>
      <c r="C740" s="7" t="s">
        <v>14</v>
      </c>
      <c r="D740" s="7">
        <v>672</v>
      </c>
      <c r="E740" s="7">
        <v>366</v>
      </c>
      <c r="F740" s="7">
        <v>455</v>
      </c>
      <c r="G740" s="7">
        <v>1</v>
      </c>
      <c r="H740" s="7">
        <v>15505</v>
      </c>
      <c r="I740" s="7">
        <v>0</v>
      </c>
      <c r="J740" s="7">
        <v>53</v>
      </c>
      <c r="K740" s="7">
        <v>383</v>
      </c>
      <c r="L740" s="7">
        <v>422</v>
      </c>
      <c r="M740" s="7">
        <v>7.8947368420000004</v>
      </c>
      <c r="N740" s="7">
        <f>VLOOKUP(Todos!$A740,vlookup_table[#All],2,FALSE)</f>
        <v>1</v>
      </c>
      <c r="O740" s="7" t="str">
        <f>VLOOKUP(Todos!$A740,vlookup_table[#All],3,FALSE)</f>
        <v>OR</v>
      </c>
      <c r="P740" s="7">
        <f>VLOOKUP(Todos!$A740,vlookup_table[#All],4,FALSE)</f>
        <v>4307</v>
      </c>
      <c r="Q740" s="9" t="str">
        <f>VLOOKUP(Todos!$A740,vlookup_table[#All],5,FALSE)</f>
        <v>T1</v>
      </c>
      <c r="R740" s="9" t="str">
        <f>VLOOKUP(Todos!$A740,vlookup_table[#All],6,FALSE)</f>
        <v>M</v>
      </c>
      <c r="S740" s="9">
        <f>VLOOKUP(Todos!$A740,vlookup_table[#All],7,FALSE)</f>
        <v>10</v>
      </c>
      <c r="T740" s="9">
        <f>ROUND((9706-Todos!$P740)/100, 0)</f>
        <v>54</v>
      </c>
      <c r="U740" s="9" t="str" cm="1">
        <f t="array" ref="U740">_xlfn.IFS(
    ISNUMBER(SEARCH("C", Q740)), "Ciudad",
    ISNUMBER(SEARCH("T", Q740)), "Pueblo",
    ISNUMBER(SEARCH("R", Q740)), "Rural",
    ISNUMBER(SEARCH("S", Q740)), "Suburbano",
    ISNUMBER(SEARCH("U", Q740)), "Urbano"
)</f>
        <v>Pueblo</v>
      </c>
      <c r="V740" s="24" t="str" cm="1">
        <f t="array" ref="V740">_xlfn.LET(
    _xlpm.txt, _xlfn.TEXTJOIN("", TRUE, IF(ISNUMBER(--MID(Todos!$H740, _xlfn.SEQUENCE(LEN(Todos!$H740)), 1)), MID(Todos!$H740, _xlfn.SEQUENCE(LEN(Todos!$H740)), 1), "")),
    IF(ISNUMBER(--RIGHT(_xlpm.txt,1)), _xlpm.txt, LEFT(_xlpm.txt, LEN(_xlpm.txt)-1))
)</f>
        <v>15505</v>
      </c>
      <c r="W740" s="9" t="str">
        <f>UPPER(LEFT(Todos!$B740,2))</f>
        <v>OR</v>
      </c>
      <c r="X740" s="10" t="str" cm="1">
        <f t="array" ref="X740">+IF(Todos!$C740 = "",MODE.MATCH(Todos!$C$2:$C$4029),Todos!$C740)</f>
        <v>M</v>
      </c>
    </row>
    <row r="741" spans="1:24" x14ac:dyDescent="0.35">
      <c r="A741" s="11">
        <v>162208</v>
      </c>
      <c r="B741" s="12" t="s">
        <v>22</v>
      </c>
      <c r="C741" s="12" t="s">
        <v>14</v>
      </c>
      <c r="D741" s="12">
        <v>5791</v>
      </c>
      <c r="E741" s="12">
        <v>782</v>
      </c>
      <c r="F741" s="12">
        <v>867</v>
      </c>
      <c r="G741" s="12">
        <v>98</v>
      </c>
      <c r="H741" s="12">
        <v>34593</v>
      </c>
      <c r="I741" s="12">
        <v>10</v>
      </c>
      <c r="J741" s="12">
        <v>46</v>
      </c>
      <c r="K741" s="12">
        <v>835</v>
      </c>
      <c r="L741" s="12">
        <v>814</v>
      </c>
      <c r="M741" s="12">
        <v>9.846153846</v>
      </c>
      <c r="N741" s="12">
        <f>VLOOKUP(Todos!$A741,vlookup_table[#All],2,FALSE)</f>
        <v>1</v>
      </c>
      <c r="O741" s="12" t="str">
        <f>VLOOKUP(Todos!$A741,vlookup_table[#All],3,FALSE)</f>
        <v>CA</v>
      </c>
      <c r="P741" s="12">
        <f>VLOOKUP(Todos!$A741,vlookup_table[#All],4,FALSE)</f>
        <v>2001</v>
      </c>
      <c r="Q741" s="14" t="str">
        <f>VLOOKUP(Todos!$A741,vlookup_table[#All],5,FALSE)</f>
        <v>S1</v>
      </c>
      <c r="R741" s="14" t="str">
        <f>VLOOKUP(Todos!$A741,vlookup_table[#All],6,FALSE)</f>
        <v>M</v>
      </c>
      <c r="S741" s="14">
        <f>VLOOKUP(Todos!$A741,vlookup_table[#All],7,FALSE)</f>
        <v>10</v>
      </c>
      <c r="T741" s="14">
        <f>ROUND((9706-Todos!$P741)/100, 0)</f>
        <v>77</v>
      </c>
      <c r="U741" s="14" t="str" cm="1">
        <f t="array" ref="U741">_xlfn.IFS(
    ISNUMBER(SEARCH("C", Q741)), "Ciudad",
    ISNUMBER(SEARCH("T", Q741)), "Pueblo",
    ISNUMBER(SEARCH("R", Q741)), "Rural",
    ISNUMBER(SEARCH("S", Q741)), "Suburbano",
    ISNUMBER(SEARCH("U", Q741)), "Urbano"
)</f>
        <v>Suburbano</v>
      </c>
      <c r="V741" s="25" t="str" cm="1">
        <f t="array" ref="V741">_xlfn.LET(
    _xlpm.txt, _xlfn.TEXTJOIN("", TRUE, IF(ISNUMBER(--MID(Todos!$H741, _xlfn.SEQUENCE(LEN(Todos!$H741)), 1)), MID(Todos!$H741, _xlfn.SEQUENCE(LEN(Todos!$H741)), 1), "")),
    IF(ISNUMBER(--RIGHT(_xlpm.txt,1)), _xlpm.txt, LEFT(_xlpm.txt, LEN(_xlpm.txt)-1))
)</f>
        <v>34593</v>
      </c>
      <c r="W741" s="14" t="str">
        <f>UPPER(LEFT(Todos!$B741,2))</f>
        <v>CA</v>
      </c>
      <c r="X741" s="15" t="str" cm="1">
        <f t="array" ref="X741">+IF(Todos!$C741 = "",MODE.MATCH(Todos!$C$2:$C$4029),Todos!$C741)</f>
        <v>M</v>
      </c>
    </row>
    <row r="742" spans="1:24" x14ac:dyDescent="0.35">
      <c r="A742" s="6">
        <v>113045</v>
      </c>
      <c r="B742" s="7" t="s">
        <v>32</v>
      </c>
      <c r="C742" s="7"/>
      <c r="D742" s="7">
        <v>699</v>
      </c>
      <c r="E742" s="7">
        <v>393</v>
      </c>
      <c r="F742" s="7">
        <v>487</v>
      </c>
      <c r="G742" s="7">
        <v>0</v>
      </c>
      <c r="H742" s="7">
        <v>14925</v>
      </c>
      <c r="I742" s="7">
        <v>2</v>
      </c>
      <c r="J742" s="7">
        <v>61</v>
      </c>
      <c r="K742" s="7">
        <v>477</v>
      </c>
      <c r="L742" s="7">
        <v>430</v>
      </c>
      <c r="M742" s="7">
        <v>16.666666670000001</v>
      </c>
      <c r="N742" s="7">
        <f>VLOOKUP(Todos!$A742,vlookup_table[#All],2,FALSE)</f>
        <v>0</v>
      </c>
      <c r="O742" s="7" t="str">
        <f>VLOOKUP(Todos!$A742,vlookup_table[#All],3,FALSE)</f>
        <v>OK</v>
      </c>
      <c r="P742" s="7">
        <f>VLOOKUP(Todos!$A742,vlookup_table[#All],4,FALSE)</f>
        <v>0</v>
      </c>
      <c r="Q742" s="9" t="str">
        <f>VLOOKUP(Todos!$A742,vlookup_table[#All],5,FALSE)</f>
        <v>T2</v>
      </c>
      <c r="R742" s="9" t="str">
        <f>VLOOKUP(Todos!$A742,vlookup_table[#All],6,FALSE)</f>
        <v/>
      </c>
      <c r="S742" s="9">
        <f>VLOOKUP(Todos!$A742,vlookup_table[#All],7,FALSE)</f>
        <v>25</v>
      </c>
      <c r="T742" s="9">
        <f>ROUND((9706-Todos!$P742)/100, 0)</f>
        <v>97</v>
      </c>
      <c r="U742" s="9" t="str" cm="1">
        <f t="array" ref="U742">_xlfn.IFS(
    ISNUMBER(SEARCH("C", Q742)), "Ciudad",
    ISNUMBER(SEARCH("T", Q742)), "Pueblo",
    ISNUMBER(SEARCH("R", Q742)), "Rural",
    ISNUMBER(SEARCH("S", Q742)), "Suburbano",
    ISNUMBER(SEARCH("U", Q742)), "Urbano"
)</f>
        <v>Pueblo</v>
      </c>
      <c r="V742" s="24" t="str" cm="1">
        <f t="array" ref="V742">_xlfn.LET(
    _xlpm.txt, _xlfn.TEXTJOIN("", TRUE, IF(ISNUMBER(--MID(Todos!$H742, _xlfn.SEQUENCE(LEN(Todos!$H742)), 1)), MID(Todos!$H742, _xlfn.SEQUENCE(LEN(Todos!$H742)), 1), "")),
    IF(ISNUMBER(--RIGHT(_xlpm.txt,1)), _xlpm.txt, LEFT(_xlpm.txt, LEN(_xlpm.txt)-1))
)</f>
        <v>14925</v>
      </c>
      <c r="W742" s="9" t="str">
        <f>UPPER(LEFT(Todos!$B742,2))</f>
        <v>OK</v>
      </c>
      <c r="X742" s="10" t="e" cm="1">
        <f t="array" aca="1" ref="X742" ca="1">+IF(Todos!$C742 = "",MODE.MATCH(Todos!$C$2:$C$4029),Todos!$C742)</f>
        <v>#NAME?</v>
      </c>
    </row>
    <row r="743" spans="1:24" x14ac:dyDescent="0.35">
      <c r="A743" s="11">
        <v>182105</v>
      </c>
      <c r="B743" s="12" t="s">
        <v>41</v>
      </c>
      <c r="C743" s="12" t="s">
        <v>17</v>
      </c>
      <c r="D743" s="12">
        <v>877</v>
      </c>
      <c r="E743" s="12">
        <v>415</v>
      </c>
      <c r="F743" s="12">
        <v>459</v>
      </c>
      <c r="G743" s="12">
        <v>1</v>
      </c>
      <c r="H743" s="12">
        <v>14758</v>
      </c>
      <c r="I743" s="12">
        <v>3</v>
      </c>
      <c r="J743" s="12">
        <v>59</v>
      </c>
      <c r="K743" s="12">
        <v>430</v>
      </c>
      <c r="L743" s="12">
        <v>446</v>
      </c>
      <c r="M743" s="12">
        <v>11.28571429</v>
      </c>
      <c r="N743" s="12">
        <f>VLOOKUP(Todos!$A743,vlookup_table[#All],2,FALSE)</f>
        <v>2</v>
      </c>
      <c r="O743" s="12" t="str">
        <f>VLOOKUP(Todos!$A743,vlookup_table[#All],3,FALSE)</f>
        <v>WA</v>
      </c>
      <c r="P743" s="12">
        <f>VLOOKUP(Todos!$A743,vlookup_table[#All],4,FALSE)</f>
        <v>3104</v>
      </c>
      <c r="Q743" s="14" t="str">
        <f>VLOOKUP(Todos!$A743,vlookup_table[#All],5,FALSE)</f>
        <v>S2</v>
      </c>
      <c r="R743" s="14" t="str">
        <f>VLOOKUP(Todos!$A743,vlookup_table[#All],6,FALSE)</f>
        <v>F</v>
      </c>
      <c r="S743" s="14">
        <f>VLOOKUP(Todos!$A743,vlookup_table[#All],7,FALSE)</f>
        <v>10</v>
      </c>
      <c r="T743" s="14">
        <f>ROUND((9706-Todos!$P743)/100, 0)</f>
        <v>66</v>
      </c>
      <c r="U743" s="14" t="str" cm="1">
        <f t="array" ref="U743">_xlfn.IFS(
    ISNUMBER(SEARCH("C", Q743)), "Ciudad",
    ISNUMBER(SEARCH("T", Q743)), "Pueblo",
    ISNUMBER(SEARCH("R", Q743)), "Rural",
    ISNUMBER(SEARCH("S", Q743)), "Suburbano",
    ISNUMBER(SEARCH("U", Q743)), "Urbano"
)</f>
        <v>Suburbano</v>
      </c>
      <c r="V743" s="25" t="str" cm="1">
        <f t="array" ref="V743">_xlfn.LET(
    _xlpm.txt, _xlfn.TEXTJOIN("", TRUE, IF(ISNUMBER(--MID(Todos!$H743, _xlfn.SEQUENCE(LEN(Todos!$H743)), 1)), MID(Todos!$H743, _xlfn.SEQUENCE(LEN(Todos!$H743)), 1), "")),
    IF(ISNUMBER(--RIGHT(_xlpm.txt,1)), _xlpm.txt, LEFT(_xlpm.txt, LEN(_xlpm.txt)-1))
)</f>
        <v>14758</v>
      </c>
      <c r="W743" s="14" t="str">
        <f>UPPER(LEFT(Todos!$B743,2))</f>
        <v>WA</v>
      </c>
      <c r="X743" s="15" t="str" cm="1">
        <f t="array" ref="X743">+IF(Todos!$C743 = "",MODE.MATCH(Todos!$C$2:$C$4029),Todos!$C743)</f>
        <v>F</v>
      </c>
    </row>
    <row r="744" spans="1:24" x14ac:dyDescent="0.35">
      <c r="A744" s="6">
        <v>19323</v>
      </c>
      <c r="B744" s="7" t="s">
        <v>18</v>
      </c>
      <c r="C744" s="7" t="s">
        <v>14</v>
      </c>
      <c r="D744" s="7">
        <v>740</v>
      </c>
      <c r="E744" s="7">
        <v>279</v>
      </c>
      <c r="F744" s="7">
        <v>398</v>
      </c>
      <c r="G744" s="7">
        <v>1</v>
      </c>
      <c r="H744" s="7">
        <v>12653</v>
      </c>
      <c r="I744" s="7">
        <v>3</v>
      </c>
      <c r="J744" s="7">
        <v>38</v>
      </c>
      <c r="K744" s="7">
        <v>295</v>
      </c>
      <c r="L744" s="7">
        <v>358</v>
      </c>
      <c r="M744" s="7">
        <v>31.75</v>
      </c>
      <c r="N744" s="7">
        <f>VLOOKUP(Todos!$A744,vlookup_table[#All],2,FALSE)</f>
        <v>0</v>
      </c>
      <c r="O744" s="7" t="str">
        <f>VLOOKUP(Todos!$A744,vlookup_table[#All],3,FALSE)</f>
        <v>NC</v>
      </c>
      <c r="P744" s="7">
        <f>VLOOKUP(Todos!$A744,vlookup_table[#All],4,FALSE)</f>
        <v>2401</v>
      </c>
      <c r="Q744" s="9" t="str">
        <f>VLOOKUP(Todos!$A744,vlookup_table[#All],5,FALSE)</f>
        <v>R1</v>
      </c>
      <c r="R744" s="9" t="str">
        <f>VLOOKUP(Todos!$A744,vlookup_table[#All],6,FALSE)</f>
        <v>M</v>
      </c>
      <c r="S744" s="9">
        <f>VLOOKUP(Todos!$A744,vlookup_table[#All],7,FALSE)</f>
        <v>1687</v>
      </c>
      <c r="T744" s="9">
        <f>ROUND((9706-Todos!$P744)/100, 0)</f>
        <v>73</v>
      </c>
      <c r="U744" s="9" t="str" cm="1">
        <f t="array" ref="U744">_xlfn.IFS(
    ISNUMBER(SEARCH("C", Q744)), "Ciudad",
    ISNUMBER(SEARCH("T", Q744)), "Pueblo",
    ISNUMBER(SEARCH("R", Q744)), "Rural",
    ISNUMBER(SEARCH("S", Q744)), "Suburbano",
    ISNUMBER(SEARCH("U", Q744)), "Urbano"
)</f>
        <v>Rural</v>
      </c>
      <c r="V744" s="24" t="str" cm="1">
        <f t="array" ref="V744">_xlfn.LET(
    _xlpm.txt, _xlfn.TEXTJOIN("", TRUE, IF(ISNUMBER(--MID(Todos!$H744, _xlfn.SEQUENCE(LEN(Todos!$H744)), 1)), MID(Todos!$H744, _xlfn.SEQUENCE(LEN(Todos!$H744)), 1), "")),
    IF(ISNUMBER(--RIGHT(_xlpm.txt,1)), _xlpm.txt, LEFT(_xlpm.txt, LEN(_xlpm.txt)-1))
)</f>
        <v>12653</v>
      </c>
      <c r="W744" s="9" t="str">
        <f>UPPER(LEFT(Todos!$B744,2))</f>
        <v>NC</v>
      </c>
      <c r="X744" s="10" t="str" cm="1">
        <f t="array" ref="X744">+IF(Todos!$C744 = "",MODE.MATCH(Todos!$C$2:$C$4029),Todos!$C744)</f>
        <v>M</v>
      </c>
    </row>
    <row r="745" spans="1:24" x14ac:dyDescent="0.35">
      <c r="A745" s="11">
        <v>124683</v>
      </c>
      <c r="B745" s="12" t="s">
        <v>21</v>
      </c>
      <c r="C745" s="12" t="s">
        <v>14</v>
      </c>
      <c r="D745" s="12">
        <v>1074</v>
      </c>
      <c r="E745" s="12">
        <v>481</v>
      </c>
      <c r="F745" s="12">
        <v>590</v>
      </c>
      <c r="G745" s="12">
        <v>10</v>
      </c>
      <c r="H745" s="12">
        <v>18586</v>
      </c>
      <c r="I745" s="12">
        <v>5</v>
      </c>
      <c r="J745" s="12">
        <v>74</v>
      </c>
      <c r="K745" s="12">
        <v>504</v>
      </c>
      <c r="L745" s="12">
        <v>560</v>
      </c>
      <c r="M745" s="12">
        <v>7</v>
      </c>
      <c r="N745" s="12">
        <f>VLOOKUP(Todos!$A745,vlookup_table[#All],2,FALSE)</f>
        <v>0</v>
      </c>
      <c r="O745" s="12" t="str">
        <f>VLOOKUP(Todos!$A745,vlookup_table[#All],3,FALSE)</f>
        <v>TX</v>
      </c>
      <c r="P745" s="12">
        <f>VLOOKUP(Todos!$A745,vlookup_table[#All],4,FALSE)</f>
        <v>2401</v>
      </c>
      <c r="Q745" s="14" t="str">
        <f>VLOOKUP(Todos!$A745,vlookup_table[#All],5,FALSE)</f>
        <v>T1</v>
      </c>
      <c r="R745" s="14" t="str">
        <f>VLOOKUP(Todos!$A745,vlookup_table[#All],6,FALSE)</f>
        <v>M</v>
      </c>
      <c r="S745" s="14">
        <f>VLOOKUP(Todos!$A745,vlookup_table[#All],7,FALSE)</f>
        <v>12</v>
      </c>
      <c r="T745" s="14">
        <f>ROUND((9706-Todos!$P745)/100, 0)</f>
        <v>73</v>
      </c>
      <c r="U745" s="14" t="str" cm="1">
        <f t="array" ref="U745">_xlfn.IFS(
    ISNUMBER(SEARCH("C", Q745)), "Ciudad",
    ISNUMBER(SEARCH("T", Q745)), "Pueblo",
    ISNUMBER(SEARCH("R", Q745)), "Rural",
    ISNUMBER(SEARCH("S", Q745)), "Suburbano",
    ISNUMBER(SEARCH("U", Q745)), "Urbano"
)</f>
        <v>Pueblo</v>
      </c>
      <c r="V745" s="25" t="str" cm="1">
        <f t="array" ref="V745">_xlfn.LET(
    _xlpm.txt, _xlfn.TEXTJOIN("", TRUE, IF(ISNUMBER(--MID(Todos!$H745, _xlfn.SEQUENCE(LEN(Todos!$H745)), 1)), MID(Todos!$H745, _xlfn.SEQUENCE(LEN(Todos!$H745)), 1), "")),
    IF(ISNUMBER(--RIGHT(_xlpm.txt,1)), _xlpm.txt, LEFT(_xlpm.txt, LEN(_xlpm.txt)-1))
)</f>
        <v>18586</v>
      </c>
      <c r="W745" s="14" t="str">
        <f>UPPER(LEFT(Todos!$B745,2))</f>
        <v>TX</v>
      </c>
      <c r="X745" s="15" t="str" cm="1">
        <f t="array" ref="X745">+IF(Todos!$C745 = "",MODE.MATCH(Todos!$C$2:$C$4029),Todos!$C745)</f>
        <v>M</v>
      </c>
    </row>
    <row r="746" spans="1:24" x14ac:dyDescent="0.35">
      <c r="A746" s="6">
        <v>25641</v>
      </c>
      <c r="B746" s="7" t="s">
        <v>40</v>
      </c>
      <c r="C746" s="7" t="s">
        <v>14</v>
      </c>
      <c r="D746" s="7">
        <v>685</v>
      </c>
      <c r="E746" s="7">
        <v>409</v>
      </c>
      <c r="F746" s="7">
        <v>463</v>
      </c>
      <c r="G746" s="7">
        <v>0</v>
      </c>
      <c r="H746" s="7">
        <v>12546</v>
      </c>
      <c r="I746" s="7">
        <v>1</v>
      </c>
      <c r="J746" s="7">
        <v>71</v>
      </c>
      <c r="K746" s="7">
        <v>422</v>
      </c>
      <c r="L746" s="7">
        <v>436</v>
      </c>
      <c r="M746" s="7">
        <v>9.4</v>
      </c>
      <c r="N746" s="7">
        <f>VLOOKUP(Todos!$A746,vlookup_table[#All],2,FALSE)</f>
        <v>1</v>
      </c>
      <c r="O746" s="7" t="str">
        <f>VLOOKUP(Todos!$A746,vlookup_table[#All],3,FALSE)</f>
        <v>GA</v>
      </c>
      <c r="P746" s="7">
        <f>VLOOKUP(Todos!$A746,vlookup_table[#All],4,FALSE)</f>
        <v>2410</v>
      </c>
      <c r="Q746" s="9" t="str">
        <f>VLOOKUP(Todos!$A746,vlookup_table[#All],5,FALSE)</f>
        <v>S2</v>
      </c>
      <c r="R746" s="9" t="str">
        <f>VLOOKUP(Todos!$A746,vlookup_table[#All],6,FALSE)</f>
        <v>M</v>
      </c>
      <c r="S746" s="9">
        <f>VLOOKUP(Todos!$A746,vlookup_table[#All],7,FALSE)</f>
        <v>10</v>
      </c>
      <c r="T746" s="9">
        <f>ROUND((9706-Todos!$P746)/100, 0)</f>
        <v>73</v>
      </c>
      <c r="U746" s="9" t="str" cm="1">
        <f t="array" ref="U746">_xlfn.IFS(
    ISNUMBER(SEARCH("C", Q746)), "Ciudad",
    ISNUMBER(SEARCH("T", Q746)), "Pueblo",
    ISNUMBER(SEARCH("R", Q746)), "Rural",
    ISNUMBER(SEARCH("S", Q746)), "Suburbano",
    ISNUMBER(SEARCH("U", Q746)), "Urbano"
)</f>
        <v>Suburbano</v>
      </c>
      <c r="V746" s="24" t="str" cm="1">
        <f t="array" ref="V746">_xlfn.LET(
    _xlpm.txt, _xlfn.TEXTJOIN("", TRUE, IF(ISNUMBER(--MID(Todos!$H746, _xlfn.SEQUENCE(LEN(Todos!$H746)), 1)), MID(Todos!$H746, _xlfn.SEQUENCE(LEN(Todos!$H746)), 1), "")),
    IF(ISNUMBER(--RIGHT(_xlpm.txt,1)), _xlpm.txt, LEFT(_xlpm.txt, LEN(_xlpm.txt)-1))
)</f>
        <v>12546</v>
      </c>
      <c r="W746" s="9" t="str">
        <f>UPPER(LEFT(Todos!$B746,2))</f>
        <v>GA</v>
      </c>
      <c r="X746" s="10" t="str" cm="1">
        <f t="array" ref="X746">+IF(Todos!$C746 = "",MODE.MATCH(Todos!$C$2:$C$4029),Todos!$C746)</f>
        <v>M</v>
      </c>
    </row>
    <row r="747" spans="1:24" x14ac:dyDescent="0.35">
      <c r="A747" s="11">
        <v>165440</v>
      </c>
      <c r="B747" s="12" t="s">
        <v>22</v>
      </c>
      <c r="C747" s="12" t="s">
        <v>17</v>
      </c>
      <c r="D747" s="12">
        <v>1403</v>
      </c>
      <c r="E747" s="12">
        <v>419</v>
      </c>
      <c r="F747" s="12">
        <v>505</v>
      </c>
      <c r="G747" s="12">
        <v>2</v>
      </c>
      <c r="H747" s="12">
        <v>20395</v>
      </c>
      <c r="I747" s="12">
        <v>16</v>
      </c>
      <c r="J747" s="12">
        <v>53</v>
      </c>
      <c r="K747" s="12">
        <v>430</v>
      </c>
      <c r="L747" s="12">
        <v>480</v>
      </c>
      <c r="M747" s="12">
        <v>9.4</v>
      </c>
      <c r="N747" s="12">
        <f>VLOOKUP(Todos!$A747,vlookup_table[#All],2,FALSE)</f>
        <v>28</v>
      </c>
      <c r="O747" s="12" t="str">
        <f>VLOOKUP(Todos!$A747,vlookup_table[#All],3,FALSE)</f>
        <v>CA</v>
      </c>
      <c r="P747" s="12">
        <f>VLOOKUP(Todos!$A747,vlookup_table[#All],4,FALSE)</f>
        <v>6209</v>
      </c>
      <c r="Q747" s="14" t="str">
        <f>VLOOKUP(Todos!$A747,vlookup_table[#All],5,FALSE)</f>
        <v>C2</v>
      </c>
      <c r="R747" s="14" t="str">
        <f>VLOOKUP(Todos!$A747,vlookup_table[#All],6,FALSE)</f>
        <v>F</v>
      </c>
      <c r="S747" s="14">
        <f>VLOOKUP(Todos!$A747,vlookup_table[#All],7,FALSE)</f>
        <v>20</v>
      </c>
      <c r="T747" s="14">
        <f>ROUND((9706-Todos!$P747)/100, 0)</f>
        <v>35</v>
      </c>
      <c r="U747" s="14" t="str" cm="1">
        <f t="array" ref="U747">_xlfn.IFS(
    ISNUMBER(SEARCH("C", Q747)), "Ciudad",
    ISNUMBER(SEARCH("T", Q747)), "Pueblo",
    ISNUMBER(SEARCH("R", Q747)), "Rural",
    ISNUMBER(SEARCH("S", Q747)), "Suburbano",
    ISNUMBER(SEARCH("U", Q747)), "Urbano"
)</f>
        <v>Ciudad</v>
      </c>
      <c r="V747" s="25" t="str" cm="1">
        <f t="array" ref="V747">_xlfn.LET(
    _xlpm.txt, _xlfn.TEXTJOIN("", TRUE, IF(ISNUMBER(--MID(Todos!$H747, _xlfn.SEQUENCE(LEN(Todos!$H747)), 1)), MID(Todos!$H747, _xlfn.SEQUENCE(LEN(Todos!$H747)), 1), "")),
    IF(ISNUMBER(--RIGHT(_xlpm.txt,1)), _xlpm.txt, LEFT(_xlpm.txt, LEN(_xlpm.txt)-1))
)</f>
        <v>20395</v>
      </c>
      <c r="W747" s="14" t="str">
        <f>UPPER(LEFT(Todos!$B747,2))</f>
        <v>CA</v>
      </c>
      <c r="X747" s="15" t="str" cm="1">
        <f t="array" ref="X747">+IF(Todos!$C747 = "",MODE.MATCH(Todos!$C$2:$C$4029),Todos!$C747)</f>
        <v>F</v>
      </c>
    </row>
    <row r="748" spans="1:24" x14ac:dyDescent="0.35">
      <c r="A748" s="6">
        <v>124395</v>
      </c>
      <c r="B748" s="7" t="s">
        <v>21</v>
      </c>
      <c r="C748" s="7" t="s">
        <v>14</v>
      </c>
      <c r="D748" s="7">
        <v>838</v>
      </c>
      <c r="E748" s="7">
        <v>337</v>
      </c>
      <c r="F748" s="7">
        <v>496</v>
      </c>
      <c r="G748" s="7">
        <v>4</v>
      </c>
      <c r="H748" s="7">
        <v>18277</v>
      </c>
      <c r="I748" s="7">
        <v>0</v>
      </c>
      <c r="J748" s="7">
        <v>88</v>
      </c>
      <c r="K748" s="7">
        <v>366</v>
      </c>
      <c r="L748" s="7">
        <v>441</v>
      </c>
      <c r="M748" s="7">
        <v>8.8888888890000004</v>
      </c>
      <c r="N748" s="7">
        <f>VLOOKUP(Todos!$A748,vlookup_table[#All],2,FALSE)</f>
        <v>1</v>
      </c>
      <c r="O748" s="7" t="str">
        <f>VLOOKUP(Todos!$A748,vlookup_table[#All],3,FALSE)</f>
        <v>TX</v>
      </c>
      <c r="P748" s="7">
        <f>VLOOKUP(Todos!$A748,vlookup_table[#All],4,FALSE)</f>
        <v>1907</v>
      </c>
      <c r="Q748" s="9" t="str">
        <f>VLOOKUP(Todos!$A748,vlookup_table[#All],5,FALSE)</f>
        <v>T2</v>
      </c>
      <c r="R748" s="9" t="str">
        <f>VLOOKUP(Todos!$A748,vlookup_table[#All],6,FALSE)</f>
        <v>M</v>
      </c>
      <c r="S748" s="9">
        <f>VLOOKUP(Todos!$A748,vlookup_table[#All],7,FALSE)</f>
        <v>20</v>
      </c>
      <c r="T748" s="9">
        <f>ROUND((9706-Todos!$P748)/100, 0)</f>
        <v>78</v>
      </c>
      <c r="U748" s="9" t="str" cm="1">
        <f t="array" ref="U748">_xlfn.IFS(
    ISNUMBER(SEARCH("C", Q748)), "Ciudad",
    ISNUMBER(SEARCH("T", Q748)), "Pueblo",
    ISNUMBER(SEARCH("R", Q748)), "Rural",
    ISNUMBER(SEARCH("S", Q748)), "Suburbano",
    ISNUMBER(SEARCH("U", Q748)), "Urbano"
)</f>
        <v>Pueblo</v>
      </c>
      <c r="V748" s="24" t="str" cm="1">
        <f t="array" ref="V748">_xlfn.LET(
    _xlpm.txt, _xlfn.TEXTJOIN("", TRUE, IF(ISNUMBER(--MID(Todos!$H748, _xlfn.SEQUENCE(LEN(Todos!$H748)), 1)), MID(Todos!$H748, _xlfn.SEQUENCE(LEN(Todos!$H748)), 1), "")),
    IF(ISNUMBER(--RIGHT(_xlpm.txt,1)), _xlpm.txt, LEFT(_xlpm.txt, LEN(_xlpm.txt)-1))
)</f>
        <v>18277</v>
      </c>
      <c r="W748" s="9" t="str">
        <f>UPPER(LEFT(Todos!$B748,2))</f>
        <v>TX</v>
      </c>
      <c r="X748" s="10" t="str" cm="1">
        <f t="array" ref="X748">+IF(Todos!$C748 = "",MODE.MATCH(Todos!$C$2:$C$4029),Todos!$C748)</f>
        <v>M</v>
      </c>
    </row>
    <row r="749" spans="1:24" x14ac:dyDescent="0.35">
      <c r="A749" s="11">
        <v>73504</v>
      </c>
      <c r="B749" s="12" t="s">
        <v>30</v>
      </c>
      <c r="C749" s="12" t="s">
        <v>17</v>
      </c>
      <c r="D749" s="12">
        <v>460</v>
      </c>
      <c r="E749" s="12">
        <v>237</v>
      </c>
      <c r="F749" s="12">
        <v>315</v>
      </c>
      <c r="G749" s="12">
        <v>1</v>
      </c>
      <c r="H749" s="12">
        <v>10728</v>
      </c>
      <c r="I749" s="12">
        <v>1</v>
      </c>
      <c r="J749" s="12">
        <v>82</v>
      </c>
      <c r="K749" s="12">
        <v>279</v>
      </c>
      <c r="L749" s="12">
        <v>281</v>
      </c>
      <c r="M749" s="12">
        <v>13.85714286</v>
      </c>
      <c r="N749" s="12">
        <f>VLOOKUP(Todos!$A749,vlookup_table[#All],2,FALSE)</f>
        <v>0</v>
      </c>
      <c r="O749" s="12" t="str">
        <f>VLOOKUP(Todos!$A749,vlookup_table[#All],3,FALSE)</f>
        <v>MI</v>
      </c>
      <c r="P749" s="12">
        <f>VLOOKUP(Todos!$A749,vlookup_table[#All],4,FALSE)</f>
        <v>3902</v>
      </c>
      <c r="Q749" s="14" t="str">
        <f>VLOOKUP(Todos!$A749,vlookup_table[#All],5,FALSE)</f>
        <v>R2</v>
      </c>
      <c r="R749" s="14" t="str">
        <f>VLOOKUP(Todos!$A749,vlookup_table[#All],6,FALSE)</f>
        <v>F</v>
      </c>
      <c r="S749" s="14">
        <f>VLOOKUP(Todos!$A749,vlookup_table[#All],7,FALSE)</f>
        <v>20</v>
      </c>
      <c r="T749" s="14">
        <f>ROUND((9706-Todos!$P749)/100, 0)</f>
        <v>58</v>
      </c>
      <c r="U749" s="14" t="str" cm="1">
        <f t="array" ref="U749">_xlfn.IFS(
    ISNUMBER(SEARCH("C", Q749)), "Ciudad",
    ISNUMBER(SEARCH("T", Q749)), "Pueblo",
    ISNUMBER(SEARCH("R", Q749)), "Rural",
    ISNUMBER(SEARCH("S", Q749)), "Suburbano",
    ISNUMBER(SEARCH("U", Q749)), "Urbano"
)</f>
        <v>Rural</v>
      </c>
      <c r="V749" s="25" t="str" cm="1">
        <f t="array" ref="V749">_xlfn.LET(
    _xlpm.txt, _xlfn.TEXTJOIN("", TRUE, IF(ISNUMBER(--MID(Todos!$H749, _xlfn.SEQUENCE(LEN(Todos!$H749)), 1)), MID(Todos!$H749, _xlfn.SEQUENCE(LEN(Todos!$H749)), 1), "")),
    IF(ISNUMBER(--RIGHT(_xlpm.txt,1)), _xlpm.txt, LEFT(_xlpm.txt, LEN(_xlpm.txt)-1))
)</f>
        <v>10728</v>
      </c>
      <c r="W749" s="14" t="str">
        <f>UPPER(LEFT(Todos!$B749,2))</f>
        <v>MI</v>
      </c>
      <c r="X749" s="15" t="str" cm="1">
        <f t="array" ref="X749">+IF(Todos!$C749 = "",MODE.MATCH(Todos!$C$2:$C$4029),Todos!$C749)</f>
        <v>F</v>
      </c>
    </row>
    <row r="750" spans="1:24" x14ac:dyDescent="0.35">
      <c r="A750" s="6">
        <v>188439</v>
      </c>
      <c r="B750" s="7" t="s">
        <v>22</v>
      </c>
      <c r="C750" s="7" t="s">
        <v>17</v>
      </c>
      <c r="D750" s="7">
        <v>1578</v>
      </c>
      <c r="E750" s="7">
        <v>306</v>
      </c>
      <c r="F750" s="7">
        <v>337</v>
      </c>
      <c r="G750" s="7">
        <v>12</v>
      </c>
      <c r="H750" s="7">
        <v>7046</v>
      </c>
      <c r="I750" s="7">
        <v>50</v>
      </c>
      <c r="J750" s="7">
        <v>33</v>
      </c>
      <c r="K750" s="7">
        <v>304</v>
      </c>
      <c r="L750" s="7">
        <v>342</v>
      </c>
      <c r="M750" s="7">
        <v>9.1182352939999998</v>
      </c>
      <c r="N750" s="7">
        <f>VLOOKUP(Todos!$A750,vlookup_table[#All],2,FALSE)</f>
        <v>0</v>
      </c>
      <c r="O750" s="7" t="str">
        <f>VLOOKUP(Todos!$A750,vlookup_table[#All],3,FALSE)</f>
        <v>CA</v>
      </c>
      <c r="P750" s="7">
        <f>VLOOKUP(Todos!$A750,vlookup_table[#All],4,FALSE)</f>
        <v>0</v>
      </c>
      <c r="Q750" s="9" t="str">
        <f>VLOOKUP(Todos!$A750,vlookup_table[#All],5,FALSE)</f>
        <v/>
      </c>
      <c r="R750" s="9" t="str">
        <f>VLOOKUP(Todos!$A750,vlookup_table[#All],6,FALSE)</f>
        <v>F</v>
      </c>
      <c r="S750" s="9">
        <f>VLOOKUP(Todos!$A750,vlookup_table[#All],7,FALSE)</f>
        <v>14</v>
      </c>
      <c r="T750" s="9">
        <f>ROUND((9706-Todos!$P750)/100, 0)</f>
        <v>97</v>
      </c>
      <c r="U750" s="9" t="e" cm="1">
        <f t="array" ref="U750">_xlfn.IFS(
    ISNUMBER(SEARCH("C", Q750)), "Ciudad",
    ISNUMBER(SEARCH("T", Q750)), "Pueblo",
    ISNUMBER(SEARCH("R", Q750)), "Rural",
    ISNUMBER(SEARCH("S", Q750)), "Suburbano",
    ISNUMBER(SEARCH("U", Q750)), "Urbano"
)</f>
        <v>#N/A</v>
      </c>
      <c r="V750" s="24" t="str" cm="1">
        <f t="array" ref="V750">_xlfn.LET(
    _xlpm.txt, _xlfn.TEXTJOIN("", TRUE, IF(ISNUMBER(--MID(Todos!$H750, _xlfn.SEQUENCE(LEN(Todos!$H750)), 1)), MID(Todos!$H750, _xlfn.SEQUENCE(LEN(Todos!$H750)), 1), "")),
    IF(ISNUMBER(--RIGHT(_xlpm.txt,1)), _xlpm.txt, LEFT(_xlpm.txt, LEN(_xlpm.txt)-1))
)</f>
        <v>7046</v>
      </c>
      <c r="W750" s="9" t="str">
        <f>UPPER(LEFT(Todos!$B750,2))</f>
        <v>CA</v>
      </c>
      <c r="X750" s="10" t="str" cm="1">
        <f t="array" ref="X750">+IF(Todos!$C750 = "",MODE.MATCH(Todos!$C$2:$C$4029),Todos!$C750)</f>
        <v>F</v>
      </c>
    </row>
    <row r="751" spans="1:24" x14ac:dyDescent="0.35">
      <c r="A751" s="11">
        <v>187518</v>
      </c>
      <c r="B751" s="12" t="s">
        <v>21</v>
      </c>
      <c r="C751" s="12" t="s">
        <v>17</v>
      </c>
      <c r="D751" s="12">
        <v>944</v>
      </c>
      <c r="E751" s="12">
        <v>438</v>
      </c>
      <c r="F751" s="12">
        <v>532</v>
      </c>
      <c r="G751" s="12">
        <v>2</v>
      </c>
      <c r="H751" s="12">
        <v>17306</v>
      </c>
      <c r="I751" s="12">
        <v>1</v>
      </c>
      <c r="J751" s="12">
        <v>48</v>
      </c>
      <c r="K751" s="12">
        <v>509</v>
      </c>
      <c r="L751" s="12">
        <v>492</v>
      </c>
      <c r="M751" s="12">
        <v>14.5</v>
      </c>
      <c r="N751" s="12">
        <f>VLOOKUP(Todos!$A751,vlookup_table[#All],2,FALSE)</f>
        <v>2</v>
      </c>
      <c r="O751" s="12" t="str">
        <f>VLOOKUP(Todos!$A751,vlookup_table[#All],3,FALSE)</f>
        <v>TX</v>
      </c>
      <c r="P751" s="12">
        <f>VLOOKUP(Todos!$A751,vlookup_table[#All],4,FALSE)</f>
        <v>0</v>
      </c>
      <c r="Q751" s="14" t="str">
        <f>VLOOKUP(Todos!$A751,vlookup_table[#All],5,FALSE)</f>
        <v>S1</v>
      </c>
      <c r="R751" s="14" t="str">
        <f>VLOOKUP(Todos!$A751,vlookup_table[#All],6,FALSE)</f>
        <v>F</v>
      </c>
      <c r="S751" s="14">
        <f>VLOOKUP(Todos!$A751,vlookup_table[#All],7,FALSE)</f>
        <v>16</v>
      </c>
      <c r="T751" s="14">
        <f>ROUND((9706-Todos!$P751)/100, 0)</f>
        <v>97</v>
      </c>
      <c r="U751" s="14" t="str" cm="1">
        <f t="array" ref="U751">_xlfn.IFS(
    ISNUMBER(SEARCH("C", Q751)), "Ciudad",
    ISNUMBER(SEARCH("T", Q751)), "Pueblo",
    ISNUMBER(SEARCH("R", Q751)), "Rural",
    ISNUMBER(SEARCH("S", Q751)), "Suburbano",
    ISNUMBER(SEARCH("U", Q751)), "Urbano"
)</f>
        <v>Suburbano</v>
      </c>
      <c r="V751" s="25" t="str" cm="1">
        <f t="array" ref="V751">_xlfn.LET(
    _xlpm.txt, _xlfn.TEXTJOIN("", TRUE, IF(ISNUMBER(--MID(Todos!$H751, _xlfn.SEQUENCE(LEN(Todos!$H751)), 1)), MID(Todos!$H751, _xlfn.SEQUENCE(LEN(Todos!$H751)), 1), "")),
    IF(ISNUMBER(--RIGHT(_xlpm.txt,1)), _xlpm.txt, LEFT(_xlpm.txt, LEN(_xlpm.txt)-1))
)</f>
        <v>17306</v>
      </c>
      <c r="W751" s="14" t="str">
        <f>UPPER(LEFT(Todos!$B751,2))</f>
        <v>TX</v>
      </c>
      <c r="X751" s="15" t="str" cm="1">
        <f t="array" ref="X751">+IF(Todos!$C751 = "",MODE.MATCH(Todos!$C$2:$C$4029),Todos!$C751)</f>
        <v>F</v>
      </c>
    </row>
    <row r="752" spans="1:24" x14ac:dyDescent="0.35">
      <c r="A752" s="6">
        <v>24212</v>
      </c>
      <c r="B752" s="7" t="s">
        <v>47</v>
      </c>
      <c r="C752" s="7" t="s">
        <v>14</v>
      </c>
      <c r="D752" s="7">
        <v>2817</v>
      </c>
      <c r="E752" s="7">
        <v>767</v>
      </c>
      <c r="F752" s="7">
        <v>917</v>
      </c>
      <c r="G752" s="7">
        <v>84</v>
      </c>
      <c r="H752" s="7">
        <v>39319</v>
      </c>
      <c r="I752" s="7">
        <v>0</v>
      </c>
      <c r="J752" s="7">
        <v>53</v>
      </c>
      <c r="K752" s="7">
        <v>863</v>
      </c>
      <c r="L752" s="7">
        <v>866</v>
      </c>
      <c r="M752" s="7">
        <v>6.25</v>
      </c>
      <c r="N752" s="7">
        <f>VLOOKUP(Todos!$A752,vlookup_table[#All],2,FALSE)</f>
        <v>1</v>
      </c>
      <c r="O752" s="7" t="str">
        <f>VLOOKUP(Todos!$A752,vlookup_table[#All],3,FALSE)</f>
        <v>SC</v>
      </c>
      <c r="P752" s="7">
        <f>VLOOKUP(Todos!$A752,vlookup_table[#All],4,FALSE)</f>
        <v>4401</v>
      </c>
      <c r="Q752" s="9" t="str">
        <f>VLOOKUP(Todos!$A752,vlookup_table[#All],5,FALSE)</f>
        <v>T2</v>
      </c>
      <c r="R752" s="9" t="str">
        <f>VLOOKUP(Todos!$A752,vlookup_table[#All],6,FALSE)</f>
        <v>M</v>
      </c>
      <c r="S752" s="9">
        <f>VLOOKUP(Todos!$A752,vlookup_table[#All],7,FALSE)</f>
        <v>6</v>
      </c>
      <c r="T752" s="9">
        <f>ROUND((9706-Todos!$P752)/100, 0)</f>
        <v>53</v>
      </c>
      <c r="U752" s="9" t="str" cm="1">
        <f t="array" ref="U752">_xlfn.IFS(
    ISNUMBER(SEARCH("C", Q752)), "Ciudad",
    ISNUMBER(SEARCH("T", Q752)), "Pueblo",
    ISNUMBER(SEARCH("R", Q752)), "Rural",
    ISNUMBER(SEARCH("S", Q752)), "Suburbano",
    ISNUMBER(SEARCH("U", Q752)), "Urbano"
)</f>
        <v>Pueblo</v>
      </c>
      <c r="V752" s="24" t="str" cm="1">
        <f t="array" ref="V752">_xlfn.LET(
    _xlpm.txt, _xlfn.TEXTJOIN("", TRUE, IF(ISNUMBER(--MID(Todos!$H752, _xlfn.SEQUENCE(LEN(Todos!$H752)), 1)), MID(Todos!$H752, _xlfn.SEQUENCE(LEN(Todos!$H752)), 1), "")),
    IF(ISNUMBER(--RIGHT(_xlpm.txt,1)), _xlpm.txt, LEFT(_xlpm.txt, LEN(_xlpm.txt)-1))
)</f>
        <v>39319</v>
      </c>
      <c r="W752" s="9" t="str">
        <f>UPPER(LEFT(Todos!$B752,2))</f>
        <v>SC</v>
      </c>
      <c r="X752" s="10" t="str" cm="1">
        <f t="array" ref="X752">+IF(Todos!$C752 = "",MODE.MATCH(Todos!$C$2:$C$4029),Todos!$C752)</f>
        <v>M</v>
      </c>
    </row>
    <row r="753" spans="1:24" x14ac:dyDescent="0.35">
      <c r="A753" s="11">
        <v>21386</v>
      </c>
      <c r="B753" s="12" t="s">
        <v>18</v>
      </c>
      <c r="C753" s="12" t="s">
        <v>20</v>
      </c>
      <c r="D753" s="12">
        <v>498</v>
      </c>
      <c r="E753" s="12">
        <v>243</v>
      </c>
      <c r="F753" s="12">
        <v>326</v>
      </c>
      <c r="G753" s="12">
        <v>1</v>
      </c>
      <c r="H753" s="12">
        <v>11462</v>
      </c>
      <c r="I753" s="12">
        <v>0</v>
      </c>
      <c r="J753" s="12">
        <v>86</v>
      </c>
      <c r="K753" s="12">
        <v>284</v>
      </c>
      <c r="L753" s="12">
        <v>285</v>
      </c>
      <c r="M753" s="12">
        <v>7.8333333329999997</v>
      </c>
      <c r="N753" s="12">
        <f>VLOOKUP(Todos!$A753,vlookup_table[#All],2,FALSE)</f>
        <v>28</v>
      </c>
      <c r="O753" s="12" t="str">
        <f>VLOOKUP(Todos!$A753,vlookup_table[#All],3,FALSE)</f>
        <v>NC</v>
      </c>
      <c r="P753" s="12">
        <f>VLOOKUP(Todos!$A753,vlookup_table[#All],4,FALSE)</f>
        <v>5701</v>
      </c>
      <c r="Q753" s="14" t="str">
        <f>VLOOKUP(Todos!$A753,vlookup_table[#All],5,FALSE)</f>
        <v>T2</v>
      </c>
      <c r="R753" s="14" t="str">
        <f>VLOOKUP(Todos!$A753,vlookup_table[#All],6,FALSE)</f>
        <v>F</v>
      </c>
      <c r="S753" s="14">
        <f>VLOOKUP(Todos!$A753,vlookup_table[#All],7,FALSE)</f>
        <v>10</v>
      </c>
      <c r="T753" s="14">
        <f>ROUND((9706-Todos!$P753)/100, 0)</f>
        <v>40</v>
      </c>
      <c r="U753" s="14" t="str" cm="1">
        <f t="array" ref="U753">_xlfn.IFS(
    ISNUMBER(SEARCH("C", Q753)), "Ciudad",
    ISNUMBER(SEARCH("T", Q753)), "Pueblo",
    ISNUMBER(SEARCH("R", Q753)), "Rural",
    ISNUMBER(SEARCH("S", Q753)), "Suburbano",
    ISNUMBER(SEARCH("U", Q753)), "Urbano"
)</f>
        <v>Pueblo</v>
      </c>
      <c r="V753" s="25" t="str" cm="1">
        <f t="array" ref="V753">_xlfn.LET(
    _xlpm.txt, _xlfn.TEXTJOIN("", TRUE, IF(ISNUMBER(--MID(Todos!$H753, _xlfn.SEQUENCE(LEN(Todos!$H753)), 1)), MID(Todos!$H753, _xlfn.SEQUENCE(LEN(Todos!$H753)), 1), "")),
    IF(ISNUMBER(--RIGHT(_xlpm.txt,1)), _xlpm.txt, LEFT(_xlpm.txt, LEN(_xlpm.txt)-1))
)</f>
        <v>11462</v>
      </c>
      <c r="W753" s="14" t="str">
        <f>UPPER(LEFT(Todos!$B753,2))</f>
        <v>NC</v>
      </c>
      <c r="X753" s="15" t="str" cm="1">
        <f t="array" ref="X753">+IF(Todos!$C753 = "",MODE.MATCH(Todos!$C$2:$C$4029),Todos!$C753)</f>
        <v>female</v>
      </c>
    </row>
    <row r="754" spans="1:24" x14ac:dyDescent="0.35">
      <c r="A754" s="6">
        <v>110291</v>
      </c>
      <c r="B754" s="7" t="s">
        <v>50</v>
      </c>
      <c r="C754" s="7" t="s">
        <v>14</v>
      </c>
      <c r="D754" s="7">
        <v>0</v>
      </c>
      <c r="E754" s="7">
        <v>0</v>
      </c>
      <c r="F754" s="7">
        <v>0</v>
      </c>
      <c r="G754" s="7">
        <v>0</v>
      </c>
      <c r="H754" s="7">
        <v>0</v>
      </c>
      <c r="I754" s="7">
        <v>0</v>
      </c>
      <c r="J754" s="7">
        <v>0</v>
      </c>
      <c r="K754" s="7">
        <v>0</v>
      </c>
      <c r="L754" s="7">
        <v>0</v>
      </c>
      <c r="M754" s="7">
        <v>9.4712499999999995</v>
      </c>
      <c r="N754" s="7">
        <f>VLOOKUP(Todos!$A754,vlookup_table[#All],2,FALSE)</f>
        <v>1</v>
      </c>
      <c r="O754" s="7" t="str">
        <f>VLOOKUP(Todos!$A754,vlookup_table[#All],3,FALSE)</f>
        <v>LA</v>
      </c>
      <c r="P754" s="7">
        <f>VLOOKUP(Todos!$A754,vlookup_table[#All],4,FALSE)</f>
        <v>0</v>
      </c>
      <c r="Q754" s="9" t="str">
        <f>VLOOKUP(Todos!$A754,vlookup_table[#All],5,FALSE)</f>
        <v>C3</v>
      </c>
      <c r="R754" s="9" t="str">
        <f>VLOOKUP(Todos!$A754,vlookup_table[#All],6,FALSE)</f>
        <v>M</v>
      </c>
      <c r="S754" s="9">
        <f>VLOOKUP(Todos!$A754,vlookup_table[#All],7,FALSE)</f>
        <v>12</v>
      </c>
      <c r="T754" s="9">
        <f>ROUND((9706-Todos!$P754)/100, 0)</f>
        <v>97</v>
      </c>
      <c r="U754" s="9" t="str" cm="1">
        <f t="array" ref="U754">_xlfn.IFS(
    ISNUMBER(SEARCH("C", Q754)), "Ciudad",
    ISNUMBER(SEARCH("T", Q754)), "Pueblo",
    ISNUMBER(SEARCH("R", Q754)), "Rural",
    ISNUMBER(SEARCH("S", Q754)), "Suburbano",
    ISNUMBER(SEARCH("U", Q754)), "Urbano"
)</f>
        <v>Ciudad</v>
      </c>
      <c r="V754" s="24" t="str" cm="1">
        <f t="array" ref="V754">_xlfn.LET(
    _xlpm.txt, _xlfn.TEXTJOIN("", TRUE, IF(ISNUMBER(--MID(Todos!$H754, _xlfn.SEQUENCE(LEN(Todos!$H754)), 1)), MID(Todos!$H754, _xlfn.SEQUENCE(LEN(Todos!$H754)), 1), "")),
    IF(ISNUMBER(--RIGHT(_xlpm.txt,1)), _xlpm.txt, LEFT(_xlpm.txt, LEN(_xlpm.txt)-1))
)</f>
        <v>0</v>
      </c>
      <c r="W754" s="9" t="str">
        <f>UPPER(LEFT(Todos!$B754,2))</f>
        <v>LA</v>
      </c>
      <c r="X754" s="10" t="str" cm="1">
        <f t="array" ref="X754">+IF(Todos!$C754 = "",MODE.MATCH(Todos!$C$2:$C$4029),Todos!$C754)</f>
        <v>M</v>
      </c>
    </row>
    <row r="755" spans="1:24" x14ac:dyDescent="0.35">
      <c r="A755" s="11">
        <v>44828</v>
      </c>
      <c r="B755" s="12" t="s">
        <v>30</v>
      </c>
      <c r="C755" s="12" t="s">
        <v>14</v>
      </c>
      <c r="D755" s="12">
        <v>395</v>
      </c>
      <c r="E755" s="12">
        <v>189</v>
      </c>
      <c r="F755" s="12">
        <v>252</v>
      </c>
      <c r="G755" s="12">
        <v>0</v>
      </c>
      <c r="H755" s="12">
        <v>8510</v>
      </c>
      <c r="I755" s="12">
        <v>1</v>
      </c>
      <c r="J755" s="12">
        <v>86</v>
      </c>
      <c r="K755" s="12">
        <v>242</v>
      </c>
      <c r="L755" s="12">
        <v>215</v>
      </c>
      <c r="M755" s="12">
        <v>6.8571428570000004</v>
      </c>
      <c r="N755" s="12">
        <f>VLOOKUP(Todos!$A755,vlookup_table[#All],2,FALSE)</f>
        <v>1</v>
      </c>
      <c r="O755" s="12" t="str">
        <f>VLOOKUP(Todos!$A755,vlookup_table[#All],3,FALSE)</f>
        <v>MI</v>
      </c>
      <c r="P755" s="12">
        <f>VLOOKUP(Todos!$A755,vlookup_table[#All],4,FALSE)</f>
        <v>2401</v>
      </c>
      <c r="Q755" s="14" t="str">
        <f>VLOOKUP(Todos!$A755,vlookup_table[#All],5,FALSE)</f>
        <v>R3</v>
      </c>
      <c r="R755" s="14" t="str">
        <f>VLOOKUP(Todos!$A755,vlookup_table[#All],6,FALSE)</f>
        <v>M</v>
      </c>
      <c r="S755" s="14">
        <f>VLOOKUP(Todos!$A755,vlookup_table[#All],7,FALSE)</f>
        <v>6</v>
      </c>
      <c r="T755" s="14">
        <f>ROUND((9706-Todos!$P755)/100, 0)</f>
        <v>73</v>
      </c>
      <c r="U755" s="14" t="str" cm="1">
        <f t="array" ref="U755">_xlfn.IFS(
    ISNUMBER(SEARCH("C", Q755)), "Ciudad",
    ISNUMBER(SEARCH("T", Q755)), "Pueblo",
    ISNUMBER(SEARCH("R", Q755)), "Rural",
    ISNUMBER(SEARCH("S", Q755)), "Suburbano",
    ISNUMBER(SEARCH("U", Q755)), "Urbano"
)</f>
        <v>Rural</v>
      </c>
      <c r="V755" s="25" t="str" cm="1">
        <f t="array" ref="V755">_xlfn.LET(
    _xlpm.txt, _xlfn.TEXTJOIN("", TRUE, IF(ISNUMBER(--MID(Todos!$H755, _xlfn.SEQUENCE(LEN(Todos!$H755)), 1)), MID(Todos!$H755, _xlfn.SEQUENCE(LEN(Todos!$H755)), 1), "")),
    IF(ISNUMBER(--RIGHT(_xlpm.txt,1)), _xlpm.txt, LEFT(_xlpm.txt, LEN(_xlpm.txt)-1))
)</f>
        <v>8510</v>
      </c>
      <c r="W755" s="14" t="str">
        <f>UPPER(LEFT(Todos!$B755,2))</f>
        <v>MI</v>
      </c>
      <c r="X755" s="15" t="str" cm="1">
        <f t="array" ref="X755">+IF(Todos!$C755 = "",MODE.MATCH(Todos!$C$2:$C$4029),Todos!$C755)</f>
        <v>M</v>
      </c>
    </row>
    <row r="756" spans="1:24" x14ac:dyDescent="0.35">
      <c r="A756" s="6">
        <v>45008</v>
      </c>
      <c r="B756" s="7" t="s">
        <v>13</v>
      </c>
      <c r="C756" s="7" t="s">
        <v>17</v>
      </c>
      <c r="D756" s="7">
        <v>651</v>
      </c>
      <c r="E756" s="7">
        <v>271</v>
      </c>
      <c r="F756" s="7">
        <v>325</v>
      </c>
      <c r="G756" s="7">
        <v>0</v>
      </c>
      <c r="H756" s="7">
        <v>11919</v>
      </c>
      <c r="I756" s="7">
        <v>10</v>
      </c>
      <c r="J756" s="7">
        <v>29</v>
      </c>
      <c r="K756" s="7">
        <v>287</v>
      </c>
      <c r="L756" s="7">
        <v>303</v>
      </c>
      <c r="M756" s="7">
        <v>10.9</v>
      </c>
      <c r="N756" s="7">
        <f>VLOOKUP(Todos!$A756,vlookup_table[#All],2,FALSE)</f>
        <v>0</v>
      </c>
      <c r="O756" s="7" t="str">
        <f>VLOOKUP(Todos!$A756,vlookup_table[#All],3,FALSE)</f>
        <v>FL</v>
      </c>
      <c r="P756" s="7">
        <f>VLOOKUP(Todos!$A756,vlookup_table[#All],4,FALSE)</f>
        <v>4605</v>
      </c>
      <c r="Q756" s="9" t="str">
        <f>VLOOKUP(Todos!$A756,vlookup_table[#All],5,FALSE)</f>
        <v>U3</v>
      </c>
      <c r="R756" s="9" t="str">
        <f>VLOOKUP(Todos!$A756,vlookup_table[#All],6,FALSE)</f>
        <v>F</v>
      </c>
      <c r="S756" s="9">
        <f>VLOOKUP(Todos!$A756,vlookup_table[#All],7,FALSE)</f>
        <v>10</v>
      </c>
      <c r="T756" s="9">
        <f>ROUND((9706-Todos!$P756)/100, 0)</f>
        <v>51</v>
      </c>
      <c r="U756" s="9" t="str" cm="1">
        <f t="array" ref="U756">_xlfn.IFS(
    ISNUMBER(SEARCH("C", Q756)), "Ciudad",
    ISNUMBER(SEARCH("T", Q756)), "Pueblo",
    ISNUMBER(SEARCH("R", Q756)), "Rural",
    ISNUMBER(SEARCH("S", Q756)), "Suburbano",
    ISNUMBER(SEARCH("U", Q756)), "Urbano"
)</f>
        <v>Urbano</v>
      </c>
      <c r="V756" s="24" t="str" cm="1">
        <f t="array" ref="V756">_xlfn.LET(
    _xlpm.txt, _xlfn.TEXTJOIN("", TRUE, IF(ISNUMBER(--MID(Todos!$H756, _xlfn.SEQUENCE(LEN(Todos!$H756)), 1)), MID(Todos!$H756, _xlfn.SEQUENCE(LEN(Todos!$H756)), 1), "")),
    IF(ISNUMBER(--RIGHT(_xlpm.txt,1)), _xlpm.txt, LEFT(_xlpm.txt, LEN(_xlpm.txt)-1))
)</f>
        <v>11919</v>
      </c>
      <c r="W756" s="9" t="str">
        <f>UPPER(LEFT(Todos!$B756,2))</f>
        <v>FL</v>
      </c>
      <c r="X756" s="10" t="str" cm="1">
        <f t="array" ref="X756">+IF(Todos!$C756 = "",MODE.MATCH(Todos!$C$2:$C$4029),Todos!$C756)</f>
        <v>F</v>
      </c>
    </row>
    <row r="757" spans="1:24" x14ac:dyDescent="0.35">
      <c r="A757" s="11">
        <v>55484</v>
      </c>
      <c r="B757" s="12" t="s">
        <v>63</v>
      </c>
      <c r="C757" s="12" t="s">
        <v>14</v>
      </c>
      <c r="D757" s="12">
        <v>366</v>
      </c>
      <c r="E757" s="12">
        <v>132</v>
      </c>
      <c r="F757" s="12">
        <v>229</v>
      </c>
      <c r="G757" s="12">
        <v>0</v>
      </c>
      <c r="H757" s="12">
        <v>6873</v>
      </c>
      <c r="I757" s="12">
        <v>1</v>
      </c>
      <c r="J757" s="12">
        <v>85</v>
      </c>
      <c r="K757" s="12">
        <v>182</v>
      </c>
      <c r="L757" s="12">
        <v>196</v>
      </c>
      <c r="M757" s="12">
        <v>12.75</v>
      </c>
      <c r="N757" s="12">
        <f>VLOOKUP(Todos!$A757,vlookup_table[#All],2,FALSE)</f>
        <v>0</v>
      </c>
      <c r="O757" s="12" t="str">
        <f>VLOOKUP(Todos!$A757,vlookup_table[#All],3,FALSE)</f>
        <v>MS</v>
      </c>
      <c r="P757" s="12">
        <f>VLOOKUP(Todos!$A757,vlookup_table[#All],4,FALSE)</f>
        <v>0</v>
      </c>
      <c r="Q757" s="14" t="str">
        <f>VLOOKUP(Todos!$A757,vlookup_table[#All],5,FALSE)</f>
        <v>R3</v>
      </c>
      <c r="R757" s="14" t="str">
        <f>VLOOKUP(Todos!$A757,vlookup_table[#All],6,FALSE)</f>
        <v>M</v>
      </c>
      <c r="S757" s="14">
        <f>VLOOKUP(Todos!$A757,vlookup_table[#All],7,FALSE)</f>
        <v>25</v>
      </c>
      <c r="T757" s="14">
        <f>ROUND((9706-Todos!$P757)/100, 0)</f>
        <v>97</v>
      </c>
      <c r="U757" s="14" t="str" cm="1">
        <f t="array" ref="U757">_xlfn.IFS(
    ISNUMBER(SEARCH("C", Q757)), "Ciudad",
    ISNUMBER(SEARCH("T", Q757)), "Pueblo",
    ISNUMBER(SEARCH("R", Q757)), "Rural",
    ISNUMBER(SEARCH("S", Q757)), "Suburbano",
    ISNUMBER(SEARCH("U", Q757)), "Urbano"
)</f>
        <v>Rural</v>
      </c>
      <c r="V757" s="25" t="str" cm="1">
        <f t="array" ref="V757">_xlfn.LET(
    _xlpm.txt, _xlfn.TEXTJOIN("", TRUE, IF(ISNUMBER(--MID(Todos!$H757, _xlfn.SEQUENCE(LEN(Todos!$H757)), 1)), MID(Todos!$H757, _xlfn.SEQUENCE(LEN(Todos!$H757)), 1), "")),
    IF(ISNUMBER(--RIGHT(_xlpm.txt,1)), _xlpm.txt, LEFT(_xlpm.txt, LEN(_xlpm.txt)-1))
)</f>
        <v>6873</v>
      </c>
      <c r="W757" s="14" t="str">
        <f>UPPER(LEFT(Todos!$B757,2))</f>
        <v>MS</v>
      </c>
      <c r="X757" s="15" t="str" cm="1">
        <f t="array" ref="X757">+IF(Todos!$C757 = "",MODE.MATCH(Todos!$C$2:$C$4029),Todos!$C757)</f>
        <v>M</v>
      </c>
    </row>
    <row r="758" spans="1:24" x14ac:dyDescent="0.35">
      <c r="A758" s="6">
        <v>149429</v>
      </c>
      <c r="B758" s="7" t="s">
        <v>22</v>
      </c>
      <c r="C758" s="7" t="s">
        <v>17</v>
      </c>
      <c r="D758" s="7">
        <v>2280</v>
      </c>
      <c r="E758" s="7">
        <v>353</v>
      </c>
      <c r="F758" s="7">
        <v>467</v>
      </c>
      <c r="G758" s="7">
        <v>69</v>
      </c>
      <c r="H758" s="7">
        <v>16726</v>
      </c>
      <c r="I758" s="7">
        <v>34</v>
      </c>
      <c r="J758" s="7">
        <v>37</v>
      </c>
      <c r="K758" s="7">
        <v>397</v>
      </c>
      <c r="L758" s="7">
        <v>419</v>
      </c>
      <c r="M758" s="7">
        <v>5.4848484849999997</v>
      </c>
      <c r="N758" s="7">
        <f>VLOOKUP(Todos!$A758,vlookup_table[#All],2,FALSE)</f>
        <v>2</v>
      </c>
      <c r="O758" s="7" t="str">
        <f>VLOOKUP(Todos!$A758,vlookup_table[#All],3,FALSE)</f>
        <v>CA</v>
      </c>
      <c r="P758" s="7">
        <f>VLOOKUP(Todos!$A758,vlookup_table[#All],4,FALSE)</f>
        <v>1212</v>
      </c>
      <c r="Q758" s="9" t="str">
        <f>VLOOKUP(Todos!$A758,vlookup_table[#All],5,FALSE)</f>
        <v>U3</v>
      </c>
      <c r="R758" s="9" t="str">
        <f>VLOOKUP(Todos!$A758,vlookup_table[#All],6,FALSE)</f>
        <v>F</v>
      </c>
      <c r="S758" s="9">
        <f>VLOOKUP(Todos!$A758,vlookup_table[#All],7,FALSE)</f>
        <v>10</v>
      </c>
      <c r="T758" s="9">
        <f>ROUND((9706-Todos!$P758)/100, 0)</f>
        <v>85</v>
      </c>
      <c r="U758" s="9" t="str" cm="1">
        <f t="array" ref="U758">_xlfn.IFS(
    ISNUMBER(SEARCH("C", Q758)), "Ciudad",
    ISNUMBER(SEARCH("T", Q758)), "Pueblo",
    ISNUMBER(SEARCH("R", Q758)), "Rural",
    ISNUMBER(SEARCH("S", Q758)), "Suburbano",
    ISNUMBER(SEARCH("U", Q758)), "Urbano"
)</f>
        <v>Urbano</v>
      </c>
      <c r="V758" s="24" t="str" cm="1">
        <f t="array" ref="V758">_xlfn.LET(
    _xlpm.txt, _xlfn.TEXTJOIN("", TRUE, IF(ISNUMBER(--MID(Todos!$H758, _xlfn.SEQUENCE(LEN(Todos!$H758)), 1)), MID(Todos!$H758, _xlfn.SEQUENCE(LEN(Todos!$H758)), 1), "")),
    IF(ISNUMBER(--RIGHT(_xlpm.txt,1)), _xlpm.txt, LEFT(_xlpm.txt, LEN(_xlpm.txt)-1))
)</f>
        <v>16726</v>
      </c>
      <c r="W758" s="9" t="str">
        <f>UPPER(LEFT(Todos!$B758,2))</f>
        <v>CA</v>
      </c>
      <c r="X758" s="10" t="str" cm="1">
        <f t="array" ref="X758">+IF(Todos!$C758 = "",MODE.MATCH(Todos!$C$2:$C$4029),Todos!$C758)</f>
        <v>F</v>
      </c>
    </row>
    <row r="759" spans="1:24" x14ac:dyDescent="0.35">
      <c r="A759" s="11">
        <v>48455</v>
      </c>
      <c r="B759" s="12" t="s">
        <v>44</v>
      </c>
      <c r="C759" s="12" t="s">
        <v>27</v>
      </c>
      <c r="D759" s="12">
        <v>387</v>
      </c>
      <c r="E759" s="12">
        <v>203</v>
      </c>
      <c r="F759" s="12">
        <v>281</v>
      </c>
      <c r="G759" s="12">
        <v>0</v>
      </c>
      <c r="H759" s="12">
        <v>9654</v>
      </c>
      <c r="I759" s="12">
        <v>0</v>
      </c>
      <c r="J759" s="12">
        <v>78</v>
      </c>
      <c r="K759" s="12">
        <v>252</v>
      </c>
      <c r="L759" s="12">
        <v>244</v>
      </c>
      <c r="M759" s="12">
        <v>6.3333333329999997</v>
      </c>
      <c r="N759" s="12">
        <f>VLOOKUP(Todos!$A759,vlookup_table[#All],2,FALSE)</f>
        <v>1002</v>
      </c>
      <c r="O759" s="12" t="str">
        <f>VLOOKUP(Todos!$A759,vlookup_table[#All],3,FALSE)</f>
        <v>AL</v>
      </c>
      <c r="P759" s="12">
        <f>VLOOKUP(Todos!$A759,vlookup_table[#All],4,FALSE)</f>
        <v>0</v>
      </c>
      <c r="Q759" s="14" t="str">
        <f>VLOOKUP(Todos!$A759,vlookup_table[#All],5,FALSE)</f>
        <v>R3</v>
      </c>
      <c r="R759" s="14" t="str">
        <f>VLOOKUP(Todos!$A759,vlookup_table[#All],6,FALSE)</f>
        <v>M</v>
      </c>
      <c r="S759" s="14">
        <f>VLOOKUP(Todos!$A759,vlookup_table[#All],7,FALSE)</f>
        <v>8</v>
      </c>
      <c r="T759" s="14">
        <f>ROUND((9706-Todos!$P759)/100, 0)</f>
        <v>97</v>
      </c>
      <c r="U759" s="14" t="str" cm="1">
        <f t="array" ref="U759">_xlfn.IFS(
    ISNUMBER(SEARCH("C", Q759)), "Ciudad",
    ISNUMBER(SEARCH("T", Q759)), "Pueblo",
    ISNUMBER(SEARCH("R", Q759)), "Rural",
    ISNUMBER(SEARCH("S", Q759)), "Suburbano",
    ISNUMBER(SEARCH("U", Q759)), "Urbano"
)</f>
        <v>Rural</v>
      </c>
      <c r="V759" s="25" t="str" cm="1">
        <f t="array" ref="V759">_xlfn.LET(
    _xlpm.txt, _xlfn.TEXTJOIN("", TRUE, IF(ISNUMBER(--MID(Todos!$H759, _xlfn.SEQUENCE(LEN(Todos!$H759)), 1)), MID(Todos!$H759, _xlfn.SEQUENCE(LEN(Todos!$H759)), 1), "")),
    IF(ISNUMBER(--RIGHT(_xlpm.txt,1)), _xlpm.txt, LEFT(_xlpm.txt, LEN(_xlpm.txt)-1))
)</f>
        <v>9654</v>
      </c>
      <c r="W759" s="14" t="str">
        <f>UPPER(LEFT(Todos!$B759,2))</f>
        <v>AL</v>
      </c>
      <c r="X759" s="15" t="str" cm="1">
        <f t="array" ref="X759">+IF(Todos!$C759 = "",MODE.MATCH(Todos!$C$2:$C$4029),Todos!$C759)</f>
        <v>Male</v>
      </c>
    </row>
    <row r="760" spans="1:24" x14ac:dyDescent="0.35">
      <c r="A760" s="6">
        <v>28621</v>
      </c>
      <c r="B760" s="7" t="s">
        <v>40</v>
      </c>
      <c r="C760" s="7" t="s">
        <v>17</v>
      </c>
      <c r="D760" s="7">
        <v>550</v>
      </c>
      <c r="E760" s="7">
        <v>144</v>
      </c>
      <c r="F760" s="7">
        <v>253</v>
      </c>
      <c r="G760" s="7">
        <v>2</v>
      </c>
      <c r="H760" s="7">
        <v>10249</v>
      </c>
      <c r="I760" s="7">
        <v>6</v>
      </c>
      <c r="J760" s="7">
        <v>63</v>
      </c>
      <c r="K760" s="7">
        <v>211</v>
      </c>
      <c r="L760" s="7">
        <v>206</v>
      </c>
      <c r="M760" s="7">
        <v>14</v>
      </c>
      <c r="N760" s="7">
        <f>VLOOKUP(Todos!$A760,vlookup_table[#All],2,FALSE)</f>
        <v>0</v>
      </c>
      <c r="O760" s="7" t="str">
        <f>VLOOKUP(Todos!$A760,vlookup_table[#All],3,FALSE)</f>
        <v>GA</v>
      </c>
      <c r="P760" s="7">
        <f>VLOOKUP(Todos!$A760,vlookup_table[#All],4,FALSE)</f>
        <v>1401</v>
      </c>
      <c r="Q760" s="9" t="str">
        <f>VLOOKUP(Todos!$A760,vlookup_table[#All],5,FALSE)</f>
        <v>S1</v>
      </c>
      <c r="R760" s="9" t="str">
        <f>VLOOKUP(Todos!$A760,vlookup_table[#All],6,FALSE)</f>
        <v>F</v>
      </c>
      <c r="S760" s="9">
        <f>VLOOKUP(Todos!$A760,vlookup_table[#All],7,FALSE)</f>
        <v>25</v>
      </c>
      <c r="T760" s="9">
        <f>ROUND((9706-Todos!$P760)/100, 0)</f>
        <v>83</v>
      </c>
      <c r="U760" s="9" t="str" cm="1">
        <f t="array" ref="U760">_xlfn.IFS(
    ISNUMBER(SEARCH("C", Q760)), "Ciudad",
    ISNUMBER(SEARCH("T", Q760)), "Pueblo",
    ISNUMBER(SEARCH("R", Q760)), "Rural",
    ISNUMBER(SEARCH("S", Q760)), "Suburbano",
    ISNUMBER(SEARCH("U", Q760)), "Urbano"
)</f>
        <v>Suburbano</v>
      </c>
      <c r="V760" s="24" t="str" cm="1">
        <f t="array" ref="V760">_xlfn.LET(
    _xlpm.txt, _xlfn.TEXTJOIN("", TRUE, IF(ISNUMBER(--MID(Todos!$H760, _xlfn.SEQUENCE(LEN(Todos!$H760)), 1)), MID(Todos!$H760, _xlfn.SEQUENCE(LEN(Todos!$H760)), 1), "")),
    IF(ISNUMBER(--RIGHT(_xlpm.txt,1)), _xlpm.txt, LEFT(_xlpm.txt, LEN(_xlpm.txt)-1))
)</f>
        <v>10249</v>
      </c>
      <c r="W760" s="9" t="str">
        <f>UPPER(LEFT(Todos!$B760,2))</f>
        <v>GA</v>
      </c>
      <c r="X760" s="10" t="str" cm="1">
        <f t="array" ref="X760">+IF(Todos!$C760 = "",MODE.MATCH(Todos!$C$2:$C$4029),Todos!$C760)</f>
        <v>F</v>
      </c>
    </row>
    <row r="761" spans="1:24" x14ac:dyDescent="0.35">
      <c r="A761" s="11">
        <v>131467</v>
      </c>
      <c r="B761" s="12" t="s">
        <v>49</v>
      </c>
      <c r="C761" s="12" t="s">
        <v>17</v>
      </c>
      <c r="D761" s="12">
        <v>660</v>
      </c>
      <c r="E761" s="12">
        <v>183</v>
      </c>
      <c r="F761" s="12">
        <v>251</v>
      </c>
      <c r="G761" s="12">
        <v>1</v>
      </c>
      <c r="H761" s="12">
        <v>11152</v>
      </c>
      <c r="I761" s="12">
        <v>6</v>
      </c>
      <c r="J761" s="12">
        <v>37</v>
      </c>
      <c r="K761" s="12">
        <v>188</v>
      </c>
      <c r="L761" s="12">
        <v>235</v>
      </c>
      <c r="M761" s="12">
        <v>4.0909090910000003</v>
      </c>
      <c r="N761" s="12">
        <f>VLOOKUP(Todos!$A761,vlookup_table[#All],2,FALSE)</f>
        <v>0</v>
      </c>
      <c r="O761" s="12" t="str">
        <f>VLOOKUP(Todos!$A761,vlookup_table[#All],3,FALSE)</f>
        <v>CO</v>
      </c>
      <c r="P761" s="12">
        <f>VLOOKUP(Todos!$A761,vlookup_table[#All],4,FALSE)</f>
        <v>0</v>
      </c>
      <c r="Q761" s="14" t="str">
        <f>VLOOKUP(Todos!$A761,vlookup_table[#All],5,FALSE)</f>
        <v>C2</v>
      </c>
      <c r="R761" s="14" t="str">
        <f>VLOOKUP(Todos!$A761,vlookup_table[#All],6,FALSE)</f>
        <v>F</v>
      </c>
      <c r="S761" s="14">
        <f>VLOOKUP(Todos!$A761,vlookup_table[#All],7,FALSE)</f>
        <v>2</v>
      </c>
      <c r="T761" s="14">
        <f>ROUND((9706-Todos!$P761)/100, 0)</f>
        <v>97</v>
      </c>
      <c r="U761" s="14" t="str" cm="1">
        <f t="array" ref="U761">_xlfn.IFS(
    ISNUMBER(SEARCH("C", Q761)), "Ciudad",
    ISNUMBER(SEARCH("T", Q761)), "Pueblo",
    ISNUMBER(SEARCH("R", Q761)), "Rural",
    ISNUMBER(SEARCH("S", Q761)), "Suburbano",
    ISNUMBER(SEARCH("U", Q761)), "Urbano"
)</f>
        <v>Ciudad</v>
      </c>
      <c r="V761" s="25" t="str" cm="1">
        <f t="array" ref="V761">_xlfn.LET(
    _xlpm.txt, _xlfn.TEXTJOIN("", TRUE, IF(ISNUMBER(--MID(Todos!$H761, _xlfn.SEQUENCE(LEN(Todos!$H761)), 1)), MID(Todos!$H761, _xlfn.SEQUENCE(LEN(Todos!$H761)), 1), "")),
    IF(ISNUMBER(--RIGHT(_xlpm.txt,1)), _xlpm.txt, LEFT(_xlpm.txt, LEN(_xlpm.txt)-1))
)</f>
        <v>11152</v>
      </c>
      <c r="W761" s="14" t="str">
        <f>UPPER(LEFT(Todos!$B761,2))</f>
        <v>CO</v>
      </c>
      <c r="X761" s="15" t="str" cm="1">
        <f t="array" ref="X761">+IF(Todos!$C761 = "",MODE.MATCH(Todos!$C$2:$C$4029),Todos!$C761)</f>
        <v>F</v>
      </c>
    </row>
    <row r="762" spans="1:24" x14ac:dyDescent="0.35">
      <c r="A762" s="6">
        <v>160579</v>
      </c>
      <c r="B762" s="7" t="s">
        <v>22</v>
      </c>
      <c r="C762" s="7" t="s">
        <v>17</v>
      </c>
      <c r="D762" s="7">
        <v>3531</v>
      </c>
      <c r="E762" s="7">
        <v>506</v>
      </c>
      <c r="F762" s="7">
        <v>626</v>
      </c>
      <c r="G762" s="7">
        <v>92</v>
      </c>
      <c r="H762" s="7">
        <v>23233</v>
      </c>
      <c r="I762" s="7">
        <v>10</v>
      </c>
      <c r="J762" s="7">
        <v>51</v>
      </c>
      <c r="K762" s="7">
        <v>554</v>
      </c>
      <c r="L762" s="7">
        <v>581</v>
      </c>
      <c r="M762" s="7">
        <v>9.5405405410000004</v>
      </c>
      <c r="N762" s="7">
        <f>VLOOKUP(Todos!$A762,vlookup_table[#All],2,FALSE)</f>
        <v>2</v>
      </c>
      <c r="O762" s="7" t="str">
        <f>VLOOKUP(Todos!$A762,vlookup_table[#All],3,FALSE)</f>
        <v>CA</v>
      </c>
      <c r="P762" s="7">
        <f>VLOOKUP(Todos!$A762,vlookup_table[#All],4,FALSE)</f>
        <v>0</v>
      </c>
      <c r="Q762" s="9" t="str">
        <f>VLOOKUP(Todos!$A762,vlookup_table[#All],5,FALSE)</f>
        <v>T1</v>
      </c>
      <c r="R762" s="9" t="str">
        <f>VLOOKUP(Todos!$A762,vlookup_table[#All],6,FALSE)</f>
        <v>F</v>
      </c>
      <c r="S762" s="9">
        <f>VLOOKUP(Todos!$A762,vlookup_table[#All],7,FALSE)</f>
        <v>9</v>
      </c>
      <c r="T762" s="9">
        <f>ROUND((9706-Todos!$P762)/100, 0)</f>
        <v>97</v>
      </c>
      <c r="U762" s="9" t="str" cm="1">
        <f t="array" ref="U762">_xlfn.IFS(
    ISNUMBER(SEARCH("C", Q762)), "Ciudad",
    ISNUMBER(SEARCH("T", Q762)), "Pueblo",
    ISNUMBER(SEARCH("R", Q762)), "Rural",
    ISNUMBER(SEARCH("S", Q762)), "Suburbano",
    ISNUMBER(SEARCH("U", Q762)), "Urbano"
)</f>
        <v>Pueblo</v>
      </c>
      <c r="V762" s="24" t="str" cm="1">
        <f t="array" ref="V762">_xlfn.LET(
    _xlpm.txt, _xlfn.TEXTJOIN("", TRUE, IF(ISNUMBER(--MID(Todos!$H762, _xlfn.SEQUENCE(LEN(Todos!$H762)), 1)), MID(Todos!$H762, _xlfn.SEQUENCE(LEN(Todos!$H762)), 1), "")),
    IF(ISNUMBER(--RIGHT(_xlpm.txt,1)), _xlpm.txt, LEFT(_xlpm.txt, LEN(_xlpm.txt)-1))
)</f>
        <v>23233</v>
      </c>
      <c r="W762" s="9" t="str">
        <f>UPPER(LEFT(Todos!$B762,2))</f>
        <v>CA</v>
      </c>
      <c r="X762" s="10" t="str" cm="1">
        <f t="array" ref="X762">+IF(Todos!$C762 = "",MODE.MATCH(Todos!$C$2:$C$4029),Todos!$C762)</f>
        <v>F</v>
      </c>
    </row>
    <row r="763" spans="1:24" x14ac:dyDescent="0.35">
      <c r="A763" s="11">
        <v>20533</v>
      </c>
      <c r="B763" s="12" t="s">
        <v>18</v>
      </c>
      <c r="C763" s="12" t="s">
        <v>14</v>
      </c>
      <c r="D763" s="12">
        <v>738</v>
      </c>
      <c r="E763" s="12">
        <v>313</v>
      </c>
      <c r="F763" s="12">
        <v>411</v>
      </c>
      <c r="G763" s="12">
        <v>8</v>
      </c>
      <c r="H763" s="12">
        <v>14070</v>
      </c>
      <c r="I763" s="12">
        <v>2</v>
      </c>
      <c r="J763" s="12">
        <v>61</v>
      </c>
      <c r="K763" s="12">
        <v>350</v>
      </c>
      <c r="L763" s="12">
        <v>372</v>
      </c>
      <c r="M763" s="12">
        <v>15.75</v>
      </c>
      <c r="N763" s="12">
        <f>VLOOKUP(Todos!$A763,vlookup_table[#All],2,FALSE)</f>
        <v>0</v>
      </c>
      <c r="O763" s="12" t="str">
        <f>VLOOKUP(Todos!$A763,vlookup_table[#All],3,FALSE)</f>
        <v>NC</v>
      </c>
      <c r="P763" s="12">
        <f>VLOOKUP(Todos!$A763,vlookup_table[#All],4,FALSE)</f>
        <v>4801</v>
      </c>
      <c r="Q763" s="14" t="str">
        <f>VLOOKUP(Todos!$A763,vlookup_table[#All],5,FALSE)</f>
        <v>T1</v>
      </c>
      <c r="R763" s="14" t="str">
        <f>VLOOKUP(Todos!$A763,vlookup_table[#All],6,FALSE)</f>
        <v>M</v>
      </c>
      <c r="S763" s="14">
        <f>VLOOKUP(Todos!$A763,vlookup_table[#All],7,FALSE)</f>
        <v>25</v>
      </c>
      <c r="T763" s="14">
        <f>ROUND((9706-Todos!$P763)/100, 0)</f>
        <v>49</v>
      </c>
      <c r="U763" s="14" t="str" cm="1">
        <f t="array" ref="U763">_xlfn.IFS(
    ISNUMBER(SEARCH("C", Q763)), "Ciudad",
    ISNUMBER(SEARCH("T", Q763)), "Pueblo",
    ISNUMBER(SEARCH("R", Q763)), "Rural",
    ISNUMBER(SEARCH("S", Q763)), "Suburbano",
    ISNUMBER(SEARCH("U", Q763)), "Urbano"
)</f>
        <v>Pueblo</v>
      </c>
      <c r="V763" s="25" t="str" cm="1">
        <f t="array" ref="V763">_xlfn.LET(
    _xlpm.txt, _xlfn.TEXTJOIN("", TRUE, IF(ISNUMBER(--MID(Todos!$H763, _xlfn.SEQUENCE(LEN(Todos!$H763)), 1)), MID(Todos!$H763, _xlfn.SEQUENCE(LEN(Todos!$H763)), 1), "")),
    IF(ISNUMBER(--RIGHT(_xlpm.txt,1)), _xlpm.txt, LEFT(_xlpm.txt, LEN(_xlpm.txt)-1))
)</f>
        <v>14070</v>
      </c>
      <c r="W763" s="14" t="str">
        <f>UPPER(LEFT(Todos!$B763,2))</f>
        <v>NC</v>
      </c>
      <c r="X763" s="15" t="str" cm="1">
        <f t="array" ref="X763">+IF(Todos!$C763 = "",MODE.MATCH(Todos!$C$2:$C$4029),Todos!$C763)</f>
        <v>M</v>
      </c>
    </row>
    <row r="764" spans="1:24" x14ac:dyDescent="0.35">
      <c r="A764" s="6">
        <v>29103</v>
      </c>
      <c r="B764" s="7" t="s">
        <v>40</v>
      </c>
      <c r="C764" s="7" t="s">
        <v>17</v>
      </c>
      <c r="D764" s="7">
        <v>718</v>
      </c>
      <c r="E764" s="7">
        <v>206</v>
      </c>
      <c r="F764" s="7">
        <v>295</v>
      </c>
      <c r="G764" s="7">
        <v>5</v>
      </c>
      <c r="H764" s="7">
        <v>11129</v>
      </c>
      <c r="I764" s="7">
        <v>1</v>
      </c>
      <c r="J764" s="7">
        <v>62</v>
      </c>
      <c r="K764" s="7">
        <v>256</v>
      </c>
      <c r="L764" s="7">
        <v>254</v>
      </c>
      <c r="M764" s="7">
        <v>5.8125</v>
      </c>
      <c r="N764" s="7">
        <f>VLOOKUP(Todos!$A764,vlookup_table[#All],2,FALSE)</f>
        <v>0</v>
      </c>
      <c r="O764" s="7" t="str">
        <f>VLOOKUP(Todos!$A764,vlookup_table[#All],3,FALSE)</f>
        <v>GA</v>
      </c>
      <c r="P764" s="7">
        <f>VLOOKUP(Todos!$A764,vlookup_table[#All],4,FALSE)</f>
        <v>2801</v>
      </c>
      <c r="Q764" s="9" t="str">
        <f>VLOOKUP(Todos!$A764,vlookup_table[#All],5,FALSE)</f>
        <v>R2</v>
      </c>
      <c r="R764" s="9" t="str">
        <f>VLOOKUP(Todos!$A764,vlookup_table[#All],6,FALSE)</f>
        <v>F</v>
      </c>
      <c r="S764" s="9">
        <f>VLOOKUP(Todos!$A764,vlookup_table[#All],7,FALSE)</f>
        <v>11</v>
      </c>
      <c r="T764" s="9">
        <f>ROUND((9706-Todos!$P764)/100, 0)</f>
        <v>69</v>
      </c>
      <c r="U764" s="9" t="str" cm="1">
        <f t="array" ref="U764">_xlfn.IFS(
    ISNUMBER(SEARCH("C", Q764)), "Ciudad",
    ISNUMBER(SEARCH("T", Q764)), "Pueblo",
    ISNUMBER(SEARCH("R", Q764)), "Rural",
    ISNUMBER(SEARCH("S", Q764)), "Suburbano",
    ISNUMBER(SEARCH("U", Q764)), "Urbano"
)</f>
        <v>Rural</v>
      </c>
      <c r="V764" s="24" t="str" cm="1">
        <f t="array" ref="V764">_xlfn.LET(
    _xlpm.txt, _xlfn.TEXTJOIN("", TRUE, IF(ISNUMBER(--MID(Todos!$H764, _xlfn.SEQUENCE(LEN(Todos!$H764)), 1)), MID(Todos!$H764, _xlfn.SEQUENCE(LEN(Todos!$H764)), 1), "")),
    IF(ISNUMBER(--RIGHT(_xlpm.txt,1)), _xlpm.txt, LEFT(_xlpm.txt, LEN(_xlpm.txt)-1))
)</f>
        <v>11129</v>
      </c>
      <c r="W764" s="9" t="str">
        <f>UPPER(LEFT(Todos!$B764,2))</f>
        <v>GA</v>
      </c>
      <c r="X764" s="10" t="str" cm="1">
        <f t="array" ref="X764">+IF(Todos!$C764 = "",MODE.MATCH(Todos!$C$2:$C$4029),Todos!$C764)</f>
        <v>F</v>
      </c>
    </row>
    <row r="765" spans="1:24" x14ac:dyDescent="0.35">
      <c r="A765" s="11">
        <v>122350</v>
      </c>
      <c r="B765" s="12" t="s">
        <v>21</v>
      </c>
      <c r="C765" s="12" t="s">
        <v>14</v>
      </c>
      <c r="D765" s="12">
        <v>469</v>
      </c>
      <c r="E765" s="12">
        <v>223</v>
      </c>
      <c r="F765" s="12">
        <v>270</v>
      </c>
      <c r="G765" s="12">
        <v>0</v>
      </c>
      <c r="H765" s="12">
        <v>8518</v>
      </c>
      <c r="I765" s="12">
        <v>1</v>
      </c>
      <c r="J765" s="12">
        <v>67</v>
      </c>
      <c r="K765" s="12">
        <v>250</v>
      </c>
      <c r="L765" s="12">
        <v>241</v>
      </c>
      <c r="M765" s="12">
        <v>21.636363639999999</v>
      </c>
      <c r="N765" s="12">
        <f>VLOOKUP(Todos!$A765,vlookup_table[#All],2,FALSE)</f>
        <v>1</v>
      </c>
      <c r="O765" s="12" t="str">
        <f>VLOOKUP(Todos!$A765,vlookup_table[#All],3,FALSE)</f>
        <v>TX</v>
      </c>
      <c r="P765" s="12">
        <f>VLOOKUP(Todos!$A765,vlookup_table[#All],4,FALSE)</f>
        <v>0</v>
      </c>
      <c r="Q765" s="14" t="str">
        <f>VLOOKUP(Todos!$A765,vlookup_table[#All],5,FALSE)</f>
        <v/>
      </c>
      <c r="R765" s="14" t="str">
        <f>VLOOKUP(Todos!$A765,vlookup_table[#All],6,FALSE)</f>
        <v>M</v>
      </c>
      <c r="S765" s="14">
        <f>VLOOKUP(Todos!$A765,vlookup_table[#All],7,FALSE)</f>
        <v>25</v>
      </c>
      <c r="T765" s="14">
        <f>ROUND((9706-Todos!$P765)/100, 0)</f>
        <v>97</v>
      </c>
      <c r="U765" s="14" t="e" cm="1">
        <f t="array" ref="U765">_xlfn.IFS(
    ISNUMBER(SEARCH("C", Q765)), "Ciudad",
    ISNUMBER(SEARCH("T", Q765)), "Pueblo",
    ISNUMBER(SEARCH("R", Q765)), "Rural",
    ISNUMBER(SEARCH("S", Q765)), "Suburbano",
    ISNUMBER(SEARCH("U", Q765)), "Urbano"
)</f>
        <v>#N/A</v>
      </c>
      <c r="V765" s="25" t="str" cm="1">
        <f t="array" ref="V765">_xlfn.LET(
    _xlpm.txt, _xlfn.TEXTJOIN("", TRUE, IF(ISNUMBER(--MID(Todos!$H765, _xlfn.SEQUENCE(LEN(Todos!$H765)), 1)), MID(Todos!$H765, _xlfn.SEQUENCE(LEN(Todos!$H765)), 1), "")),
    IF(ISNUMBER(--RIGHT(_xlpm.txt,1)), _xlpm.txt, LEFT(_xlpm.txt, LEN(_xlpm.txt)-1))
)</f>
        <v>8518</v>
      </c>
      <c r="W765" s="14" t="str">
        <f>UPPER(LEFT(Todos!$B765,2))</f>
        <v>TX</v>
      </c>
      <c r="X765" s="15" t="str" cm="1">
        <f t="array" ref="X765">+IF(Todos!$C765 = "",MODE.MATCH(Todos!$C$2:$C$4029),Todos!$C765)</f>
        <v>M</v>
      </c>
    </row>
    <row r="766" spans="1:24" x14ac:dyDescent="0.35">
      <c r="A766" s="6">
        <v>191547</v>
      </c>
      <c r="B766" s="7" t="s">
        <v>60</v>
      </c>
      <c r="C766" s="7" t="s">
        <v>17</v>
      </c>
      <c r="D766" s="7">
        <v>318</v>
      </c>
      <c r="E766" s="7">
        <v>216</v>
      </c>
      <c r="F766" s="7">
        <v>265</v>
      </c>
      <c r="G766" s="7">
        <v>0</v>
      </c>
      <c r="H766" s="7">
        <v>8799</v>
      </c>
      <c r="I766" s="7">
        <v>4</v>
      </c>
      <c r="J766" s="7">
        <v>25</v>
      </c>
      <c r="K766" s="7">
        <v>250</v>
      </c>
      <c r="L766" s="7">
        <v>240</v>
      </c>
      <c r="M766" s="7">
        <v>21.85</v>
      </c>
      <c r="N766" s="7">
        <f>VLOOKUP(Todos!$A766,vlookup_table[#All],2,FALSE)</f>
        <v>28</v>
      </c>
      <c r="O766" s="7" t="str">
        <f>VLOOKUP(Todos!$A766,vlookup_table[#All],3,FALSE)</f>
        <v>NE</v>
      </c>
      <c r="P766" s="7">
        <f>VLOOKUP(Todos!$A766,vlookup_table[#All],4,FALSE)</f>
        <v>1701</v>
      </c>
      <c r="Q766" s="9" t="str">
        <f>VLOOKUP(Todos!$A766,vlookup_table[#All],5,FALSE)</f>
        <v/>
      </c>
      <c r="R766" s="9" t="str">
        <f>VLOOKUP(Todos!$A766,vlookup_table[#All],6,FALSE)</f>
        <v>F</v>
      </c>
      <c r="S766" s="9">
        <f>VLOOKUP(Todos!$A766,vlookup_table[#All],7,FALSE)</f>
        <v>15</v>
      </c>
      <c r="T766" s="9">
        <f>ROUND((9706-Todos!$P766)/100, 0)</f>
        <v>80</v>
      </c>
      <c r="U766" s="9" t="e" cm="1">
        <f t="array" ref="U766">_xlfn.IFS(
    ISNUMBER(SEARCH("C", Q766)), "Ciudad",
    ISNUMBER(SEARCH("T", Q766)), "Pueblo",
    ISNUMBER(SEARCH("R", Q766)), "Rural",
    ISNUMBER(SEARCH("S", Q766)), "Suburbano",
    ISNUMBER(SEARCH("U", Q766)), "Urbano"
)</f>
        <v>#N/A</v>
      </c>
      <c r="V766" s="24" t="str" cm="1">
        <f t="array" ref="V766">_xlfn.LET(
    _xlpm.txt, _xlfn.TEXTJOIN("", TRUE, IF(ISNUMBER(--MID(Todos!$H766, _xlfn.SEQUENCE(LEN(Todos!$H766)), 1)), MID(Todos!$H766, _xlfn.SEQUENCE(LEN(Todos!$H766)), 1), "")),
    IF(ISNUMBER(--RIGHT(_xlpm.txt,1)), _xlpm.txt, LEFT(_xlpm.txt, LEN(_xlpm.txt)-1))
)</f>
        <v>8799</v>
      </c>
      <c r="W766" s="9" t="str">
        <f>UPPER(LEFT(Todos!$B766,2))</f>
        <v>NE</v>
      </c>
      <c r="X766" s="10" t="str" cm="1">
        <f t="array" ref="X766">+IF(Todos!$C766 = "",MODE.MATCH(Todos!$C$2:$C$4029),Todos!$C766)</f>
        <v>F</v>
      </c>
    </row>
    <row r="767" spans="1:24" x14ac:dyDescent="0.35">
      <c r="A767" s="11">
        <v>4544</v>
      </c>
      <c r="B767" s="12" t="s">
        <v>22</v>
      </c>
      <c r="C767" s="12" t="s">
        <v>14</v>
      </c>
      <c r="D767" s="12">
        <v>5132</v>
      </c>
      <c r="E767" s="12">
        <v>655</v>
      </c>
      <c r="F767" s="12">
        <v>826</v>
      </c>
      <c r="G767" s="12">
        <v>96</v>
      </c>
      <c r="H767" s="12">
        <v>38854</v>
      </c>
      <c r="I767" s="12">
        <v>19</v>
      </c>
      <c r="J767" s="12">
        <v>39</v>
      </c>
      <c r="K767" s="12">
        <v>757</v>
      </c>
      <c r="L767" s="12">
        <v>721</v>
      </c>
      <c r="M767" s="12">
        <v>19.736842110000001</v>
      </c>
      <c r="N767" s="12">
        <f>VLOOKUP(Todos!$A767,vlookup_table[#All],2,FALSE)</f>
        <v>1</v>
      </c>
      <c r="O767" s="12" t="str">
        <f>VLOOKUP(Todos!$A767,vlookup_table[#All],3,FALSE)</f>
        <v>CA</v>
      </c>
      <c r="P767" s="12">
        <f>VLOOKUP(Todos!$A767,vlookup_table[#All],4,FALSE)</f>
        <v>0</v>
      </c>
      <c r="Q767" s="14" t="str">
        <f>VLOOKUP(Todos!$A767,vlookup_table[#All],5,FALSE)</f>
        <v>U1</v>
      </c>
      <c r="R767" s="14" t="str">
        <f>VLOOKUP(Todos!$A767,vlookup_table[#All],6,FALSE)</f>
        <v>M</v>
      </c>
      <c r="S767" s="14">
        <f>VLOOKUP(Todos!$A767,vlookup_table[#All],7,FALSE)</f>
        <v>20</v>
      </c>
      <c r="T767" s="14">
        <f>ROUND((9706-Todos!$P767)/100, 0)</f>
        <v>97</v>
      </c>
      <c r="U767" s="14" t="str" cm="1">
        <f t="array" ref="U767">_xlfn.IFS(
    ISNUMBER(SEARCH("C", Q767)), "Ciudad",
    ISNUMBER(SEARCH("T", Q767)), "Pueblo",
    ISNUMBER(SEARCH("R", Q767)), "Rural",
    ISNUMBER(SEARCH("S", Q767)), "Suburbano",
    ISNUMBER(SEARCH("U", Q767)), "Urbano"
)</f>
        <v>Urbano</v>
      </c>
      <c r="V767" s="25" t="str" cm="1">
        <f t="array" ref="V767">_xlfn.LET(
    _xlpm.txt, _xlfn.TEXTJOIN("", TRUE, IF(ISNUMBER(--MID(Todos!$H767, _xlfn.SEQUENCE(LEN(Todos!$H767)), 1)), MID(Todos!$H767, _xlfn.SEQUENCE(LEN(Todos!$H767)), 1), "")),
    IF(ISNUMBER(--RIGHT(_xlpm.txt,1)), _xlpm.txt, LEFT(_xlpm.txt, LEN(_xlpm.txt)-1))
)</f>
        <v>38854</v>
      </c>
      <c r="W767" s="14" t="str">
        <f>UPPER(LEFT(Todos!$B767,2))</f>
        <v>CA</v>
      </c>
      <c r="X767" s="15" t="str" cm="1">
        <f t="array" ref="X767">+IF(Todos!$C767 = "",MODE.MATCH(Todos!$C$2:$C$4029),Todos!$C767)</f>
        <v>M</v>
      </c>
    </row>
    <row r="768" spans="1:24" x14ac:dyDescent="0.35">
      <c r="A768" s="6">
        <v>140808</v>
      </c>
      <c r="B768" s="7" t="s">
        <v>24</v>
      </c>
      <c r="C768" s="7" t="s">
        <v>17</v>
      </c>
      <c r="D768" s="7">
        <v>1181</v>
      </c>
      <c r="E768" s="7">
        <v>451</v>
      </c>
      <c r="F768" s="7">
        <v>521</v>
      </c>
      <c r="G768" s="7">
        <v>5</v>
      </c>
      <c r="H768" s="7">
        <v>17987</v>
      </c>
      <c r="I768" s="7">
        <v>9</v>
      </c>
      <c r="J768" s="7">
        <v>18</v>
      </c>
      <c r="K768" s="7">
        <v>466</v>
      </c>
      <c r="L768" s="7">
        <v>494</v>
      </c>
      <c r="M768" s="7">
        <v>17.833333329999999</v>
      </c>
      <c r="N768" s="7">
        <f>VLOOKUP(Todos!$A768,vlookup_table[#All],2,FALSE)</f>
        <v>28</v>
      </c>
      <c r="O768" s="7" t="str">
        <f>VLOOKUP(Todos!$A768,vlookup_table[#All],3,FALSE)</f>
        <v>NV</v>
      </c>
      <c r="P768" s="7">
        <f>VLOOKUP(Todos!$A768,vlookup_table[#All],4,FALSE)</f>
        <v>0</v>
      </c>
      <c r="Q768" s="9" t="str">
        <f>VLOOKUP(Todos!$A768,vlookup_table[#All],5,FALSE)</f>
        <v>S1</v>
      </c>
      <c r="R768" s="9" t="str">
        <f>VLOOKUP(Todos!$A768,vlookup_table[#All],6,FALSE)</f>
        <v>F</v>
      </c>
      <c r="S768" s="9">
        <f>VLOOKUP(Todos!$A768,vlookup_table[#All],7,FALSE)</f>
        <v>25</v>
      </c>
      <c r="T768" s="9">
        <f>ROUND((9706-Todos!$P768)/100, 0)</f>
        <v>97</v>
      </c>
      <c r="U768" s="9" t="str" cm="1">
        <f t="array" ref="U768">_xlfn.IFS(
    ISNUMBER(SEARCH("C", Q768)), "Ciudad",
    ISNUMBER(SEARCH("T", Q768)), "Pueblo",
    ISNUMBER(SEARCH("R", Q768)), "Rural",
    ISNUMBER(SEARCH("S", Q768)), "Suburbano",
    ISNUMBER(SEARCH("U", Q768)), "Urbano"
)</f>
        <v>Suburbano</v>
      </c>
      <c r="V768" s="24" t="str" cm="1">
        <f t="array" ref="V768">_xlfn.LET(
    _xlpm.txt, _xlfn.TEXTJOIN("", TRUE, IF(ISNUMBER(--MID(Todos!$H768, _xlfn.SEQUENCE(LEN(Todos!$H768)), 1)), MID(Todos!$H768, _xlfn.SEQUENCE(LEN(Todos!$H768)), 1), "")),
    IF(ISNUMBER(--RIGHT(_xlpm.txt,1)), _xlpm.txt, LEFT(_xlpm.txt, LEN(_xlpm.txt)-1))
)</f>
        <v>17987</v>
      </c>
      <c r="W768" s="9" t="str">
        <f>UPPER(LEFT(Todos!$B768,2))</f>
        <v>NV</v>
      </c>
      <c r="X768" s="10" t="str" cm="1">
        <f t="array" ref="X768">+IF(Todos!$C768 = "",MODE.MATCH(Todos!$C$2:$C$4029),Todos!$C768)</f>
        <v>F</v>
      </c>
    </row>
    <row r="769" spans="1:24" x14ac:dyDescent="0.35">
      <c r="A769" s="11">
        <v>76625</v>
      </c>
      <c r="B769" s="12" t="s">
        <v>48</v>
      </c>
      <c r="C769" s="12" t="s">
        <v>14</v>
      </c>
      <c r="D769" s="12">
        <v>386</v>
      </c>
      <c r="E769" s="12">
        <v>232</v>
      </c>
      <c r="F769" s="12">
        <v>313</v>
      </c>
      <c r="G769" s="12">
        <v>0</v>
      </c>
      <c r="H769" s="12">
        <v>9987</v>
      </c>
      <c r="I769" s="12">
        <v>1</v>
      </c>
      <c r="J769" s="12">
        <v>84</v>
      </c>
      <c r="K769" s="12">
        <v>276</v>
      </c>
      <c r="L769" s="12">
        <v>274</v>
      </c>
      <c r="M769" s="12">
        <v>5</v>
      </c>
      <c r="N769" s="12">
        <f>VLOOKUP(Todos!$A769,vlookup_table[#All],2,FALSE)</f>
        <v>0</v>
      </c>
      <c r="O769" s="12" t="str">
        <f>VLOOKUP(Todos!$A769,vlookup_table[#All],3,FALSE)</f>
        <v>IA</v>
      </c>
      <c r="P769" s="12">
        <f>VLOOKUP(Todos!$A769,vlookup_table[#All],4,FALSE)</f>
        <v>1001</v>
      </c>
      <c r="Q769" s="14" t="str">
        <f>VLOOKUP(Todos!$A769,vlookup_table[#All],5,FALSE)</f>
        <v>C3</v>
      </c>
      <c r="R769" s="14" t="str">
        <f>VLOOKUP(Todos!$A769,vlookup_table[#All],6,FALSE)</f>
        <v>M</v>
      </c>
      <c r="S769" s="14">
        <f>VLOOKUP(Todos!$A769,vlookup_table[#All],7,FALSE)</f>
        <v>6</v>
      </c>
      <c r="T769" s="14">
        <f>ROUND((9706-Todos!$P769)/100, 0)</f>
        <v>87</v>
      </c>
      <c r="U769" s="14" t="str" cm="1">
        <f t="array" ref="U769">_xlfn.IFS(
    ISNUMBER(SEARCH("C", Q769)), "Ciudad",
    ISNUMBER(SEARCH("T", Q769)), "Pueblo",
    ISNUMBER(SEARCH("R", Q769)), "Rural",
    ISNUMBER(SEARCH("S", Q769)), "Suburbano",
    ISNUMBER(SEARCH("U", Q769)), "Urbano"
)</f>
        <v>Ciudad</v>
      </c>
      <c r="V769" s="25" t="str" cm="1">
        <f t="array" ref="V769">_xlfn.LET(
    _xlpm.txt, _xlfn.TEXTJOIN("", TRUE, IF(ISNUMBER(--MID(Todos!$H769, _xlfn.SEQUENCE(LEN(Todos!$H769)), 1)), MID(Todos!$H769, _xlfn.SEQUENCE(LEN(Todos!$H769)), 1), "")),
    IF(ISNUMBER(--RIGHT(_xlpm.txt,1)), _xlpm.txt, LEFT(_xlpm.txt, LEN(_xlpm.txt)-1))
)</f>
        <v>9987</v>
      </c>
      <c r="W769" s="14" t="str">
        <f>UPPER(LEFT(Todos!$B769,2))</f>
        <v>IA</v>
      </c>
      <c r="X769" s="15" t="str" cm="1">
        <f t="array" ref="X769">+IF(Todos!$C769 = "",MODE.MATCH(Todos!$C$2:$C$4029),Todos!$C769)</f>
        <v>M</v>
      </c>
    </row>
    <row r="770" spans="1:24" x14ac:dyDescent="0.35">
      <c r="A770" s="6">
        <v>57349</v>
      </c>
      <c r="B770" s="7" t="s">
        <v>58</v>
      </c>
      <c r="C770" s="7" t="s">
        <v>17</v>
      </c>
      <c r="D770" s="7">
        <v>685</v>
      </c>
      <c r="E770" s="7">
        <v>288</v>
      </c>
      <c r="F770" s="7">
        <v>379</v>
      </c>
      <c r="G770" s="7">
        <v>0</v>
      </c>
      <c r="H770" s="7">
        <v>15832</v>
      </c>
      <c r="I770" s="7">
        <v>3</v>
      </c>
      <c r="J770" s="7">
        <v>65</v>
      </c>
      <c r="K770" s="7">
        <v>405</v>
      </c>
      <c r="L770" s="7">
        <v>320</v>
      </c>
      <c r="M770" s="7">
        <v>6</v>
      </c>
      <c r="N770" s="7">
        <f>VLOOKUP(Todos!$A770,vlookup_table[#All],2,FALSE)</f>
        <v>28</v>
      </c>
      <c r="O770" s="7" t="str">
        <f>VLOOKUP(Todos!$A770,vlookup_table[#All],3,FALSE)</f>
        <v>KY</v>
      </c>
      <c r="P770" s="7">
        <f>VLOOKUP(Todos!$A770,vlookup_table[#All],4,FALSE)</f>
        <v>6601</v>
      </c>
      <c r="Q770" s="9" t="str">
        <f>VLOOKUP(Todos!$A770,vlookup_table[#All],5,FALSE)</f>
        <v>C2</v>
      </c>
      <c r="R770" s="9" t="str">
        <f>VLOOKUP(Todos!$A770,vlookup_table[#All],6,FALSE)</f>
        <v>F</v>
      </c>
      <c r="S770" s="9">
        <f>VLOOKUP(Todos!$A770,vlookup_table[#All],7,FALSE)</f>
        <v>7</v>
      </c>
      <c r="T770" s="9">
        <f>ROUND((9706-Todos!$P770)/100, 0)</f>
        <v>31</v>
      </c>
      <c r="U770" s="9" t="str" cm="1">
        <f t="array" ref="U770">_xlfn.IFS(
    ISNUMBER(SEARCH("C", Q770)), "Ciudad",
    ISNUMBER(SEARCH("T", Q770)), "Pueblo",
    ISNUMBER(SEARCH("R", Q770)), "Rural",
    ISNUMBER(SEARCH("S", Q770)), "Suburbano",
    ISNUMBER(SEARCH("U", Q770)), "Urbano"
)</f>
        <v>Ciudad</v>
      </c>
      <c r="V770" s="24" t="str" cm="1">
        <f t="array" ref="V770">_xlfn.LET(
    _xlpm.txt, _xlfn.TEXTJOIN("", TRUE, IF(ISNUMBER(--MID(Todos!$H770, _xlfn.SEQUENCE(LEN(Todos!$H770)), 1)), MID(Todos!$H770, _xlfn.SEQUENCE(LEN(Todos!$H770)), 1), "")),
    IF(ISNUMBER(--RIGHT(_xlpm.txt,1)), _xlpm.txt, LEFT(_xlpm.txt, LEN(_xlpm.txt)-1))
)</f>
        <v>15832</v>
      </c>
      <c r="W770" s="9" t="str">
        <f>UPPER(LEFT(Todos!$B770,2))</f>
        <v>KY</v>
      </c>
      <c r="X770" s="10" t="str" cm="1">
        <f t="array" ref="X770">+IF(Todos!$C770 = "",MODE.MATCH(Todos!$C$2:$C$4029),Todos!$C770)</f>
        <v>F</v>
      </c>
    </row>
    <row r="771" spans="1:24" x14ac:dyDescent="0.35">
      <c r="A771" s="11">
        <v>27366</v>
      </c>
      <c r="B771" s="12" t="s">
        <v>40</v>
      </c>
      <c r="C771" s="12" t="s">
        <v>14</v>
      </c>
      <c r="D771" s="12">
        <v>756</v>
      </c>
      <c r="E771" s="12">
        <v>334</v>
      </c>
      <c r="F771" s="12">
        <v>421</v>
      </c>
      <c r="G771" s="12">
        <v>0</v>
      </c>
      <c r="H771" s="12">
        <v>15669</v>
      </c>
      <c r="I771" s="12">
        <v>0</v>
      </c>
      <c r="J771" s="12">
        <v>82</v>
      </c>
      <c r="K771" s="12">
        <v>334</v>
      </c>
      <c r="L771" s="12">
        <v>426</v>
      </c>
      <c r="M771" s="12">
        <v>6.3809523810000002</v>
      </c>
      <c r="N771" s="12">
        <f>VLOOKUP(Todos!$A771,vlookup_table[#All],2,FALSE)</f>
        <v>2</v>
      </c>
      <c r="O771" s="12" t="str">
        <f>VLOOKUP(Todos!$A771,vlookup_table[#All],3,FALSE)</f>
        <v>GA</v>
      </c>
      <c r="P771" s="12">
        <f>VLOOKUP(Todos!$A771,vlookup_table[#All],4,FALSE)</f>
        <v>1705</v>
      </c>
      <c r="Q771" s="14" t="str">
        <f>VLOOKUP(Todos!$A771,vlookup_table[#All],5,FALSE)</f>
        <v>R2</v>
      </c>
      <c r="R771" s="14" t="str">
        <f>VLOOKUP(Todos!$A771,vlookup_table[#All],6,FALSE)</f>
        <v>M</v>
      </c>
      <c r="S771" s="14">
        <f>VLOOKUP(Todos!$A771,vlookup_table[#All],7,FALSE)</f>
        <v>16</v>
      </c>
      <c r="T771" s="14">
        <f>ROUND((9706-Todos!$P771)/100, 0)</f>
        <v>80</v>
      </c>
      <c r="U771" s="14" t="str" cm="1">
        <f t="array" ref="U771">_xlfn.IFS(
    ISNUMBER(SEARCH("C", Q771)), "Ciudad",
    ISNUMBER(SEARCH("T", Q771)), "Pueblo",
    ISNUMBER(SEARCH("R", Q771)), "Rural",
    ISNUMBER(SEARCH("S", Q771)), "Suburbano",
    ISNUMBER(SEARCH("U", Q771)), "Urbano"
)</f>
        <v>Rural</v>
      </c>
      <c r="V771" s="25" t="str" cm="1">
        <f t="array" ref="V771">_xlfn.LET(
    _xlpm.txt, _xlfn.TEXTJOIN("", TRUE, IF(ISNUMBER(--MID(Todos!$H771, _xlfn.SEQUENCE(LEN(Todos!$H771)), 1)), MID(Todos!$H771, _xlfn.SEQUENCE(LEN(Todos!$H771)), 1), "")),
    IF(ISNUMBER(--RIGHT(_xlpm.txt,1)), _xlpm.txt, LEFT(_xlpm.txt, LEN(_xlpm.txt)-1))
)</f>
        <v>15669</v>
      </c>
      <c r="W771" s="14" t="str">
        <f>UPPER(LEFT(Todos!$B771,2))</f>
        <v>GA</v>
      </c>
      <c r="X771" s="15" t="str" cm="1">
        <f t="array" ref="X771">+IF(Todos!$C771 = "",MODE.MATCH(Todos!$C$2:$C$4029),Todos!$C771)</f>
        <v>M</v>
      </c>
    </row>
    <row r="772" spans="1:24" x14ac:dyDescent="0.35">
      <c r="A772" s="6">
        <v>100146</v>
      </c>
      <c r="B772" s="7" t="s">
        <v>37</v>
      </c>
      <c r="C772" s="7" t="s">
        <v>14</v>
      </c>
      <c r="D772" s="7">
        <v>464</v>
      </c>
      <c r="E772" s="7">
        <v>256</v>
      </c>
      <c r="F772" s="7">
        <v>322</v>
      </c>
      <c r="G772" s="7">
        <v>0</v>
      </c>
      <c r="H772" s="7">
        <v>10907</v>
      </c>
      <c r="I772" s="7">
        <v>3</v>
      </c>
      <c r="J772" s="7">
        <v>79</v>
      </c>
      <c r="K772" s="7">
        <v>310</v>
      </c>
      <c r="L772" s="7">
        <v>283</v>
      </c>
      <c r="M772" s="7">
        <v>19.285714290000001</v>
      </c>
      <c r="N772" s="7">
        <f>VLOOKUP(Todos!$A772,vlookup_table[#All],2,FALSE)</f>
        <v>1</v>
      </c>
      <c r="O772" s="7" t="str">
        <f>VLOOKUP(Todos!$A772,vlookup_table[#All],3,FALSE)</f>
        <v>MO</v>
      </c>
      <c r="P772" s="7">
        <f>VLOOKUP(Todos!$A772,vlookup_table[#All],4,FALSE)</f>
        <v>2308</v>
      </c>
      <c r="Q772" s="9" t="str">
        <f>VLOOKUP(Todos!$A772,vlookup_table[#All],5,FALSE)</f>
        <v>S3</v>
      </c>
      <c r="R772" s="9" t="str">
        <f>VLOOKUP(Todos!$A772,vlookup_table[#All],6,FALSE)</f>
        <v>M</v>
      </c>
      <c r="S772" s="9">
        <f>VLOOKUP(Todos!$A772,vlookup_table[#All],7,FALSE)</f>
        <v>25</v>
      </c>
      <c r="T772" s="9">
        <f>ROUND((9706-Todos!$P772)/100, 0)</f>
        <v>74</v>
      </c>
      <c r="U772" s="9" t="str" cm="1">
        <f t="array" ref="U772">_xlfn.IFS(
    ISNUMBER(SEARCH("C", Q772)), "Ciudad",
    ISNUMBER(SEARCH("T", Q772)), "Pueblo",
    ISNUMBER(SEARCH("R", Q772)), "Rural",
    ISNUMBER(SEARCH("S", Q772)), "Suburbano",
    ISNUMBER(SEARCH("U", Q772)), "Urbano"
)</f>
        <v>Suburbano</v>
      </c>
      <c r="V772" s="24" t="str" cm="1">
        <f t="array" ref="V772">_xlfn.LET(
    _xlpm.txt, _xlfn.TEXTJOIN("", TRUE, IF(ISNUMBER(--MID(Todos!$H772, _xlfn.SEQUENCE(LEN(Todos!$H772)), 1)), MID(Todos!$H772, _xlfn.SEQUENCE(LEN(Todos!$H772)), 1), "")),
    IF(ISNUMBER(--RIGHT(_xlpm.txt,1)), _xlpm.txt, LEFT(_xlpm.txt, LEN(_xlpm.txt)-1))
)</f>
        <v>10907</v>
      </c>
      <c r="W772" s="9" t="str">
        <f>UPPER(LEFT(Todos!$B772,2))</f>
        <v>MO</v>
      </c>
      <c r="X772" s="10" t="str" cm="1">
        <f t="array" ref="X772">+IF(Todos!$C772 = "",MODE.MATCH(Todos!$C$2:$C$4029),Todos!$C772)</f>
        <v>M</v>
      </c>
    </row>
    <row r="773" spans="1:24" x14ac:dyDescent="0.35">
      <c r="A773" s="11">
        <v>11991</v>
      </c>
      <c r="B773" s="12" t="s">
        <v>50</v>
      </c>
      <c r="C773" s="12" t="s">
        <v>14</v>
      </c>
      <c r="D773" s="12">
        <v>0</v>
      </c>
      <c r="E773" s="12">
        <v>0</v>
      </c>
      <c r="F773" s="12">
        <v>0</v>
      </c>
      <c r="G773" s="12">
        <v>0</v>
      </c>
      <c r="H773" s="12">
        <v>0</v>
      </c>
      <c r="I773" s="12">
        <v>0</v>
      </c>
      <c r="J773" s="12">
        <v>0</v>
      </c>
      <c r="K773" s="12">
        <v>0</v>
      </c>
      <c r="L773" s="12">
        <v>0</v>
      </c>
      <c r="M773" s="12">
        <v>17</v>
      </c>
      <c r="N773" s="12">
        <f>VLOOKUP(Todos!$A773,vlookup_table[#All],2,FALSE)</f>
        <v>1</v>
      </c>
      <c r="O773" s="12" t="str">
        <f>VLOOKUP(Todos!$A773,vlookup_table[#All],3,FALSE)</f>
        <v>LA</v>
      </c>
      <c r="P773" s="12">
        <f>VLOOKUP(Todos!$A773,vlookup_table[#All],4,FALSE)</f>
        <v>0</v>
      </c>
      <c r="Q773" s="14" t="str">
        <f>VLOOKUP(Todos!$A773,vlookup_table[#All],5,FALSE)</f>
        <v>C3</v>
      </c>
      <c r="R773" s="14" t="str">
        <f>VLOOKUP(Todos!$A773,vlookup_table[#All],6,FALSE)</f>
        <v>M</v>
      </c>
      <c r="S773" s="14">
        <f>VLOOKUP(Todos!$A773,vlookup_table[#All],7,FALSE)</f>
        <v>25</v>
      </c>
      <c r="T773" s="14">
        <f>ROUND((9706-Todos!$P773)/100, 0)</f>
        <v>97</v>
      </c>
      <c r="U773" s="14" t="str" cm="1">
        <f t="array" ref="U773">_xlfn.IFS(
    ISNUMBER(SEARCH("C", Q773)), "Ciudad",
    ISNUMBER(SEARCH("T", Q773)), "Pueblo",
    ISNUMBER(SEARCH("R", Q773)), "Rural",
    ISNUMBER(SEARCH("S", Q773)), "Suburbano",
    ISNUMBER(SEARCH("U", Q773)), "Urbano"
)</f>
        <v>Ciudad</v>
      </c>
      <c r="V773" s="25" t="str" cm="1">
        <f t="array" ref="V773">_xlfn.LET(
    _xlpm.txt, _xlfn.TEXTJOIN("", TRUE, IF(ISNUMBER(--MID(Todos!$H773, _xlfn.SEQUENCE(LEN(Todos!$H773)), 1)), MID(Todos!$H773, _xlfn.SEQUENCE(LEN(Todos!$H773)), 1), "")),
    IF(ISNUMBER(--RIGHT(_xlpm.txt,1)), _xlpm.txt, LEFT(_xlpm.txt, LEN(_xlpm.txt)-1))
)</f>
        <v>0</v>
      </c>
      <c r="W773" s="14" t="str">
        <f>UPPER(LEFT(Todos!$B773,2))</f>
        <v>LA</v>
      </c>
      <c r="X773" s="15" t="str" cm="1">
        <f t="array" ref="X773">+IF(Todos!$C773 = "",MODE.MATCH(Todos!$C$2:$C$4029),Todos!$C773)</f>
        <v>M</v>
      </c>
    </row>
    <row r="774" spans="1:24" x14ac:dyDescent="0.35">
      <c r="A774" s="6">
        <v>27736</v>
      </c>
      <c r="B774" s="7" t="s">
        <v>40</v>
      </c>
      <c r="C774" s="7" t="s">
        <v>17</v>
      </c>
      <c r="D774" s="7">
        <v>1245</v>
      </c>
      <c r="E774" s="7">
        <v>618</v>
      </c>
      <c r="F774" s="7">
        <v>705</v>
      </c>
      <c r="G774" s="7">
        <v>5</v>
      </c>
      <c r="H774" s="7">
        <v>21467</v>
      </c>
      <c r="I774" s="7">
        <v>1</v>
      </c>
      <c r="J774" s="7">
        <v>38</v>
      </c>
      <c r="K774" s="7">
        <v>634</v>
      </c>
      <c r="L774" s="7">
        <v>687</v>
      </c>
      <c r="M774" s="7">
        <v>7.2857142860000002</v>
      </c>
      <c r="N774" s="7">
        <f>VLOOKUP(Todos!$A774,vlookup_table[#All],2,FALSE)</f>
        <v>0</v>
      </c>
      <c r="O774" s="7" t="str">
        <f>VLOOKUP(Todos!$A774,vlookup_table[#All],3,FALSE)</f>
        <v>GA</v>
      </c>
      <c r="P774" s="7">
        <f>VLOOKUP(Todos!$A774,vlookup_table[#All],4,FALSE)</f>
        <v>5101</v>
      </c>
      <c r="Q774" s="9" t="str">
        <f>VLOOKUP(Todos!$A774,vlookup_table[#All],5,FALSE)</f>
        <v>C1</v>
      </c>
      <c r="R774" s="9" t="str">
        <f>VLOOKUP(Todos!$A774,vlookup_table[#All],6,FALSE)</f>
        <v>F</v>
      </c>
      <c r="S774" s="9">
        <f>VLOOKUP(Todos!$A774,vlookup_table[#All],7,FALSE)</f>
        <v>8</v>
      </c>
      <c r="T774" s="9">
        <f>ROUND((9706-Todos!$P774)/100, 0)</f>
        <v>46</v>
      </c>
      <c r="U774" s="9" t="str" cm="1">
        <f t="array" ref="U774">_xlfn.IFS(
    ISNUMBER(SEARCH("C", Q774)), "Ciudad",
    ISNUMBER(SEARCH("T", Q774)), "Pueblo",
    ISNUMBER(SEARCH("R", Q774)), "Rural",
    ISNUMBER(SEARCH("S", Q774)), "Suburbano",
    ISNUMBER(SEARCH("U", Q774)), "Urbano"
)</f>
        <v>Ciudad</v>
      </c>
      <c r="V774" s="24" t="str" cm="1">
        <f t="array" ref="V774">_xlfn.LET(
    _xlpm.txt, _xlfn.TEXTJOIN("", TRUE, IF(ISNUMBER(--MID(Todos!$H774, _xlfn.SEQUENCE(LEN(Todos!$H774)), 1)), MID(Todos!$H774, _xlfn.SEQUENCE(LEN(Todos!$H774)), 1), "")),
    IF(ISNUMBER(--RIGHT(_xlpm.txt,1)), _xlpm.txt, LEFT(_xlpm.txt, LEN(_xlpm.txt)-1))
)</f>
        <v>21467</v>
      </c>
      <c r="W774" s="9" t="str">
        <f>UPPER(LEFT(Todos!$B774,2))</f>
        <v>GA</v>
      </c>
      <c r="X774" s="10" t="str" cm="1">
        <f t="array" ref="X774">+IF(Todos!$C774 = "",MODE.MATCH(Todos!$C$2:$C$4029),Todos!$C774)</f>
        <v>F</v>
      </c>
    </row>
    <row r="775" spans="1:24" x14ac:dyDescent="0.35">
      <c r="A775" s="11">
        <v>114873</v>
      </c>
      <c r="B775" s="12" t="s">
        <v>32</v>
      </c>
      <c r="C775" s="12" t="s">
        <v>31</v>
      </c>
      <c r="D775" s="12">
        <v>553</v>
      </c>
      <c r="E775" s="12">
        <v>176</v>
      </c>
      <c r="F775" s="12">
        <v>275</v>
      </c>
      <c r="G775" s="12">
        <v>2</v>
      </c>
      <c r="H775" s="12">
        <v>10891</v>
      </c>
      <c r="I775" s="12">
        <v>2</v>
      </c>
      <c r="J775" s="12">
        <v>50</v>
      </c>
      <c r="K775" s="12">
        <v>220</v>
      </c>
      <c r="L775" s="12">
        <v>235</v>
      </c>
      <c r="M775" s="12">
        <v>7.53125</v>
      </c>
      <c r="N775" s="12">
        <f>VLOOKUP(Todos!$A775,vlookup_table[#All],2,FALSE)</f>
        <v>0</v>
      </c>
      <c r="O775" s="12" t="str">
        <f>VLOOKUP(Todos!$A775,vlookup_table[#All],3,FALSE)</f>
        <v>OK</v>
      </c>
      <c r="P775" s="12">
        <f>VLOOKUP(Todos!$A775,vlookup_table[#All],4,FALSE)</f>
        <v>0</v>
      </c>
      <c r="Q775" s="14" t="str">
        <f>VLOOKUP(Todos!$A775,vlookup_table[#All],5,FALSE)</f>
        <v>R2</v>
      </c>
      <c r="R775" s="14" t="str">
        <f>VLOOKUP(Todos!$A775,vlookup_table[#All],6,FALSE)</f>
        <v>U</v>
      </c>
      <c r="S775" s="14">
        <f>VLOOKUP(Todos!$A775,vlookup_table[#All],7,FALSE)</f>
        <v>10</v>
      </c>
      <c r="T775" s="14">
        <f>ROUND((9706-Todos!$P775)/100, 0)</f>
        <v>97</v>
      </c>
      <c r="U775" s="14" t="str" cm="1">
        <f t="array" ref="U775">_xlfn.IFS(
    ISNUMBER(SEARCH("C", Q775)), "Ciudad",
    ISNUMBER(SEARCH("T", Q775)), "Pueblo",
    ISNUMBER(SEARCH("R", Q775)), "Rural",
    ISNUMBER(SEARCH("S", Q775)), "Suburbano",
    ISNUMBER(SEARCH("U", Q775)), "Urbano"
)</f>
        <v>Rural</v>
      </c>
      <c r="V775" s="25" t="str" cm="1">
        <f t="array" ref="V775">_xlfn.LET(
    _xlpm.txt, _xlfn.TEXTJOIN("", TRUE, IF(ISNUMBER(--MID(Todos!$H775, _xlfn.SEQUENCE(LEN(Todos!$H775)), 1)), MID(Todos!$H775, _xlfn.SEQUENCE(LEN(Todos!$H775)), 1), "")),
    IF(ISNUMBER(--RIGHT(_xlpm.txt,1)), _xlpm.txt, LEFT(_xlpm.txt, LEN(_xlpm.txt)-1))
)</f>
        <v>10891</v>
      </c>
      <c r="W775" s="14" t="str">
        <f>UPPER(LEFT(Todos!$B775,2))</f>
        <v>OK</v>
      </c>
      <c r="X775" s="15" t="str" cm="1">
        <f t="array" ref="X775">+IF(Todos!$C775 = "",MODE.MATCH(Todos!$C$2:$C$4029),Todos!$C775)</f>
        <v>U</v>
      </c>
    </row>
    <row r="776" spans="1:24" x14ac:dyDescent="0.35">
      <c r="A776" s="6">
        <v>156997</v>
      </c>
      <c r="B776" s="7" t="s">
        <v>22</v>
      </c>
      <c r="C776" s="7" t="s">
        <v>17</v>
      </c>
      <c r="D776" s="7">
        <v>1869</v>
      </c>
      <c r="E776" s="7">
        <v>358</v>
      </c>
      <c r="F776" s="7">
        <v>359</v>
      </c>
      <c r="G776" s="7">
        <v>31</v>
      </c>
      <c r="H776" s="7">
        <v>15739</v>
      </c>
      <c r="I776" s="7">
        <v>15</v>
      </c>
      <c r="J776" s="7">
        <v>47</v>
      </c>
      <c r="K776" s="7">
        <v>358</v>
      </c>
      <c r="L776" s="7">
        <v>344</v>
      </c>
      <c r="M776" s="7">
        <v>20</v>
      </c>
      <c r="N776" s="7">
        <f>VLOOKUP(Todos!$A776,vlookup_table[#All],2,FALSE)</f>
        <v>28</v>
      </c>
      <c r="O776" s="7" t="str">
        <f>VLOOKUP(Todos!$A776,vlookup_table[#All],3,FALSE)</f>
        <v>CA</v>
      </c>
      <c r="P776" s="7">
        <f>VLOOKUP(Todos!$A776,vlookup_table[#All],4,FALSE)</f>
        <v>0</v>
      </c>
      <c r="Q776" s="9" t="str">
        <f>VLOOKUP(Todos!$A776,vlookup_table[#All],5,FALSE)</f>
        <v>U2</v>
      </c>
      <c r="R776" s="9" t="str">
        <f>VLOOKUP(Todos!$A776,vlookup_table[#All],6,FALSE)</f>
        <v>F</v>
      </c>
      <c r="S776" s="9">
        <f>VLOOKUP(Todos!$A776,vlookup_table[#All],7,FALSE)</f>
        <v>25</v>
      </c>
      <c r="T776" s="9">
        <f>ROUND((9706-Todos!$P776)/100, 0)</f>
        <v>97</v>
      </c>
      <c r="U776" s="9" t="str" cm="1">
        <f t="array" ref="U776">_xlfn.IFS(
    ISNUMBER(SEARCH("C", Q776)), "Ciudad",
    ISNUMBER(SEARCH("T", Q776)), "Pueblo",
    ISNUMBER(SEARCH("R", Q776)), "Rural",
    ISNUMBER(SEARCH("S", Q776)), "Suburbano",
    ISNUMBER(SEARCH("U", Q776)), "Urbano"
)</f>
        <v>Urbano</v>
      </c>
      <c r="V776" s="24" t="str" cm="1">
        <f t="array" ref="V776">_xlfn.LET(
    _xlpm.txt, _xlfn.TEXTJOIN("", TRUE, IF(ISNUMBER(--MID(Todos!$H776, _xlfn.SEQUENCE(LEN(Todos!$H776)), 1)), MID(Todos!$H776, _xlfn.SEQUENCE(LEN(Todos!$H776)), 1), "")),
    IF(ISNUMBER(--RIGHT(_xlpm.txt,1)), _xlpm.txt, LEFT(_xlpm.txt, LEN(_xlpm.txt)-1))
)</f>
        <v>15739</v>
      </c>
      <c r="W776" s="9" t="str">
        <f>UPPER(LEFT(Todos!$B776,2))</f>
        <v>CA</v>
      </c>
      <c r="X776" s="10" t="str" cm="1">
        <f t="array" ref="X776">+IF(Todos!$C776 = "",MODE.MATCH(Todos!$C$2:$C$4029),Todos!$C776)</f>
        <v>F</v>
      </c>
    </row>
    <row r="777" spans="1:24" x14ac:dyDescent="0.35">
      <c r="A777" s="11">
        <v>80646</v>
      </c>
      <c r="B777" s="12" t="s">
        <v>36</v>
      </c>
      <c r="C777" s="12" t="s">
        <v>52</v>
      </c>
      <c r="D777" s="12">
        <v>360</v>
      </c>
      <c r="E777" s="12">
        <v>198</v>
      </c>
      <c r="F777" s="12">
        <v>269</v>
      </c>
      <c r="G777" s="12">
        <v>0</v>
      </c>
      <c r="H777" s="12">
        <v>8452</v>
      </c>
      <c r="I777" s="12">
        <v>0</v>
      </c>
      <c r="J777" s="12">
        <v>84</v>
      </c>
      <c r="K777" s="12">
        <v>217</v>
      </c>
      <c r="L777" s="12">
        <v>248</v>
      </c>
      <c r="M777" s="12">
        <v>3.5555555559999998</v>
      </c>
      <c r="N777" s="12">
        <f>VLOOKUP(Todos!$A777,vlookup_table[#All],2,FALSE)</f>
        <v>0</v>
      </c>
      <c r="O777" s="12" t="str">
        <f>VLOOKUP(Todos!$A777,vlookup_table[#All],3,FALSE)</f>
        <v>WI</v>
      </c>
      <c r="P777" s="12">
        <f>VLOOKUP(Todos!$A777,vlookup_table[#All],4,FALSE)</f>
        <v>2410</v>
      </c>
      <c r="Q777" s="14" t="str">
        <f>VLOOKUP(Todos!$A777,vlookup_table[#All],5,FALSE)</f>
        <v>R3</v>
      </c>
      <c r="R777" s="14" t="str">
        <f>VLOOKUP(Todos!$A777,vlookup_table[#All],6,FALSE)</f>
        <v>M</v>
      </c>
      <c r="S777" s="14">
        <f>VLOOKUP(Todos!$A777,vlookup_table[#All],7,FALSE)</f>
        <v>4</v>
      </c>
      <c r="T777" s="14">
        <f>ROUND((9706-Todos!$P777)/100, 0)</f>
        <v>73</v>
      </c>
      <c r="U777" s="14" t="str" cm="1">
        <f t="array" ref="U777">_xlfn.IFS(
    ISNUMBER(SEARCH("C", Q777)), "Ciudad",
    ISNUMBER(SEARCH("T", Q777)), "Pueblo",
    ISNUMBER(SEARCH("R", Q777)), "Rural",
    ISNUMBER(SEARCH("S", Q777)), "Suburbano",
    ISNUMBER(SEARCH("U", Q777)), "Urbano"
)</f>
        <v>Rural</v>
      </c>
      <c r="V777" s="25" t="str" cm="1">
        <f t="array" ref="V777">_xlfn.LET(
    _xlpm.txt, _xlfn.TEXTJOIN("", TRUE, IF(ISNUMBER(--MID(Todos!$H777, _xlfn.SEQUENCE(LEN(Todos!$H777)), 1)), MID(Todos!$H777, _xlfn.SEQUENCE(LEN(Todos!$H777)), 1), "")),
    IF(ISNUMBER(--RIGHT(_xlpm.txt,1)), _xlpm.txt, LEFT(_xlpm.txt, LEN(_xlpm.txt)-1))
)</f>
        <v>8452</v>
      </c>
      <c r="W777" s="14" t="str">
        <f>UPPER(LEFT(Todos!$B777,2))</f>
        <v>WI</v>
      </c>
      <c r="X777" s="15" t="str" cm="1">
        <f t="array" ref="X777">+IF(Todos!$C777 = "",MODE.MATCH(Todos!$C$2:$C$4029),Todos!$C777)</f>
        <v>male</v>
      </c>
    </row>
    <row r="778" spans="1:24" x14ac:dyDescent="0.35">
      <c r="A778" s="6">
        <v>190837</v>
      </c>
      <c r="B778" s="7" t="s">
        <v>36</v>
      </c>
      <c r="C778" s="7" t="s">
        <v>17</v>
      </c>
      <c r="D778" s="7">
        <v>432</v>
      </c>
      <c r="E778" s="7">
        <v>203</v>
      </c>
      <c r="F778" s="7">
        <v>323</v>
      </c>
      <c r="G778" s="7">
        <v>0</v>
      </c>
      <c r="H778" s="7">
        <v>9769</v>
      </c>
      <c r="I778" s="7">
        <v>1</v>
      </c>
      <c r="J778" s="7">
        <v>85</v>
      </c>
      <c r="K778" s="7">
        <v>300</v>
      </c>
      <c r="L778" s="7">
        <v>226</v>
      </c>
      <c r="M778" s="7">
        <v>8.125</v>
      </c>
      <c r="N778" s="7">
        <f>VLOOKUP(Todos!$A778,vlookup_table[#All],2,FALSE)</f>
        <v>28</v>
      </c>
      <c r="O778" s="7" t="str">
        <f>VLOOKUP(Todos!$A778,vlookup_table[#All],3,FALSE)</f>
        <v>WI</v>
      </c>
      <c r="P778" s="7">
        <f>VLOOKUP(Todos!$A778,vlookup_table[#All],4,FALSE)</f>
        <v>901</v>
      </c>
      <c r="Q778" s="9" t="str">
        <f>VLOOKUP(Todos!$A778,vlookup_table[#All],5,FALSE)</f>
        <v>C3</v>
      </c>
      <c r="R778" s="9" t="str">
        <f>VLOOKUP(Todos!$A778,vlookup_table[#All],6,FALSE)</f>
        <v>F</v>
      </c>
      <c r="S778" s="9">
        <f>VLOOKUP(Todos!$A778,vlookup_table[#All],7,FALSE)</f>
        <v>11</v>
      </c>
      <c r="T778" s="9">
        <f>ROUND((9706-Todos!$P778)/100, 0)</f>
        <v>88</v>
      </c>
      <c r="U778" s="9" t="str" cm="1">
        <f t="array" ref="U778">_xlfn.IFS(
    ISNUMBER(SEARCH("C", Q778)), "Ciudad",
    ISNUMBER(SEARCH("T", Q778)), "Pueblo",
    ISNUMBER(SEARCH("R", Q778)), "Rural",
    ISNUMBER(SEARCH("S", Q778)), "Suburbano",
    ISNUMBER(SEARCH("U", Q778)), "Urbano"
)</f>
        <v>Ciudad</v>
      </c>
      <c r="V778" s="24" t="str" cm="1">
        <f t="array" ref="V778">_xlfn.LET(
    _xlpm.txt, _xlfn.TEXTJOIN("", TRUE, IF(ISNUMBER(--MID(Todos!$H778, _xlfn.SEQUENCE(LEN(Todos!$H778)), 1)), MID(Todos!$H778, _xlfn.SEQUENCE(LEN(Todos!$H778)), 1), "")),
    IF(ISNUMBER(--RIGHT(_xlpm.txt,1)), _xlpm.txt, LEFT(_xlpm.txt, LEN(_xlpm.txt)-1))
)</f>
        <v>9769</v>
      </c>
      <c r="W778" s="9" t="str">
        <f>UPPER(LEFT(Todos!$B778,2))</f>
        <v>WI</v>
      </c>
      <c r="X778" s="10" t="str" cm="1">
        <f t="array" ref="X778">+IF(Todos!$C778 = "",MODE.MATCH(Todos!$C$2:$C$4029),Todos!$C778)</f>
        <v>F</v>
      </c>
    </row>
    <row r="779" spans="1:24" x14ac:dyDescent="0.35">
      <c r="A779" s="11">
        <v>18322</v>
      </c>
      <c r="B779" s="12" t="s">
        <v>18</v>
      </c>
      <c r="C779" s="12" t="s">
        <v>14</v>
      </c>
      <c r="D779" s="12">
        <v>807</v>
      </c>
      <c r="E779" s="12">
        <v>329</v>
      </c>
      <c r="F779" s="12">
        <v>422</v>
      </c>
      <c r="G779" s="12">
        <v>4</v>
      </c>
      <c r="H779" s="12">
        <v>16724</v>
      </c>
      <c r="I779" s="12">
        <v>4</v>
      </c>
      <c r="J779" s="12">
        <v>66</v>
      </c>
      <c r="K779" s="12">
        <v>374</v>
      </c>
      <c r="L779" s="12">
        <v>390</v>
      </c>
      <c r="M779" s="12">
        <v>7.375</v>
      </c>
      <c r="N779" s="12">
        <f>VLOOKUP(Todos!$A779,vlookup_table[#All],2,FALSE)</f>
        <v>1</v>
      </c>
      <c r="O779" s="12" t="str">
        <f>VLOOKUP(Todos!$A779,vlookup_table[#All],3,FALSE)</f>
        <v>NC</v>
      </c>
      <c r="P779" s="12">
        <f>VLOOKUP(Todos!$A779,vlookup_table[#All],4,FALSE)</f>
        <v>2401</v>
      </c>
      <c r="Q779" s="14" t="str">
        <f>VLOOKUP(Todos!$A779,vlookup_table[#All],5,FALSE)</f>
        <v>R1</v>
      </c>
      <c r="R779" s="14" t="str">
        <f>VLOOKUP(Todos!$A779,vlookup_table[#All],6,FALSE)</f>
        <v>M</v>
      </c>
      <c r="S779" s="14">
        <f>VLOOKUP(Todos!$A779,vlookup_table[#All],7,FALSE)</f>
        <v>10</v>
      </c>
      <c r="T779" s="14">
        <f>ROUND((9706-Todos!$P779)/100, 0)</f>
        <v>73</v>
      </c>
      <c r="U779" s="14" t="str" cm="1">
        <f t="array" ref="U779">_xlfn.IFS(
    ISNUMBER(SEARCH("C", Q779)), "Ciudad",
    ISNUMBER(SEARCH("T", Q779)), "Pueblo",
    ISNUMBER(SEARCH("R", Q779)), "Rural",
    ISNUMBER(SEARCH("S", Q779)), "Suburbano",
    ISNUMBER(SEARCH("U", Q779)), "Urbano"
)</f>
        <v>Rural</v>
      </c>
      <c r="V779" s="25" t="str" cm="1">
        <f t="array" ref="V779">_xlfn.LET(
    _xlpm.txt, _xlfn.TEXTJOIN("", TRUE, IF(ISNUMBER(--MID(Todos!$H779, _xlfn.SEQUENCE(LEN(Todos!$H779)), 1)), MID(Todos!$H779, _xlfn.SEQUENCE(LEN(Todos!$H779)), 1), "")),
    IF(ISNUMBER(--RIGHT(_xlpm.txt,1)), _xlpm.txt, LEFT(_xlpm.txt, LEN(_xlpm.txt)-1))
)</f>
        <v>16724</v>
      </c>
      <c r="W779" s="14" t="str">
        <f>UPPER(LEFT(Todos!$B779,2))</f>
        <v>NC</v>
      </c>
      <c r="X779" s="15" t="str" cm="1">
        <f t="array" ref="X779">+IF(Todos!$C779 = "",MODE.MATCH(Todos!$C$2:$C$4029),Todos!$C779)</f>
        <v>M</v>
      </c>
    </row>
    <row r="780" spans="1:24" x14ac:dyDescent="0.35">
      <c r="A780" s="6">
        <v>118819</v>
      </c>
      <c r="B780" s="7" t="s">
        <v>21</v>
      </c>
      <c r="C780" s="7" t="s">
        <v>17</v>
      </c>
      <c r="D780" s="7">
        <v>786</v>
      </c>
      <c r="E780" s="7">
        <v>421</v>
      </c>
      <c r="F780" s="7">
        <v>453</v>
      </c>
      <c r="G780" s="7">
        <v>0</v>
      </c>
      <c r="H780" s="7">
        <v>12335</v>
      </c>
      <c r="I780" s="7">
        <v>0</v>
      </c>
      <c r="J780" s="7">
        <v>63</v>
      </c>
      <c r="K780" s="7">
        <v>460</v>
      </c>
      <c r="L780" s="7">
        <v>393</v>
      </c>
      <c r="M780" s="7">
        <v>12.33333333</v>
      </c>
      <c r="N780" s="7">
        <f>VLOOKUP(Todos!$A780,vlookup_table[#All],2,FALSE)</f>
        <v>0</v>
      </c>
      <c r="O780" s="7" t="str">
        <f>VLOOKUP(Todos!$A780,vlookup_table[#All],3,FALSE)</f>
        <v>TX</v>
      </c>
      <c r="P780" s="7">
        <f>VLOOKUP(Todos!$A780,vlookup_table[#All],4,FALSE)</f>
        <v>0</v>
      </c>
      <c r="Q780" s="9" t="str">
        <f>VLOOKUP(Todos!$A780,vlookup_table[#All],5,FALSE)</f>
        <v>C1</v>
      </c>
      <c r="R780" s="9" t="str">
        <f>VLOOKUP(Todos!$A780,vlookup_table[#All],6,FALSE)</f>
        <v>F</v>
      </c>
      <c r="S780" s="9">
        <f>VLOOKUP(Todos!$A780,vlookup_table[#All],7,FALSE)</f>
        <v>20</v>
      </c>
      <c r="T780" s="9">
        <f>ROUND((9706-Todos!$P780)/100, 0)</f>
        <v>97</v>
      </c>
      <c r="U780" s="9" t="str" cm="1">
        <f t="array" ref="U780">_xlfn.IFS(
    ISNUMBER(SEARCH("C", Q780)), "Ciudad",
    ISNUMBER(SEARCH("T", Q780)), "Pueblo",
    ISNUMBER(SEARCH("R", Q780)), "Rural",
    ISNUMBER(SEARCH("S", Q780)), "Suburbano",
    ISNUMBER(SEARCH("U", Q780)), "Urbano"
)</f>
        <v>Ciudad</v>
      </c>
      <c r="V780" s="24" t="str" cm="1">
        <f t="array" ref="V780">_xlfn.LET(
    _xlpm.txt, _xlfn.TEXTJOIN("", TRUE, IF(ISNUMBER(--MID(Todos!$H780, _xlfn.SEQUENCE(LEN(Todos!$H780)), 1)), MID(Todos!$H780, _xlfn.SEQUENCE(LEN(Todos!$H780)), 1), "")),
    IF(ISNUMBER(--RIGHT(_xlpm.txt,1)), _xlpm.txt, LEFT(_xlpm.txt, LEN(_xlpm.txt)-1))
)</f>
        <v>12335</v>
      </c>
      <c r="W780" s="9" t="str">
        <f>UPPER(LEFT(Todos!$B780,2))</f>
        <v>TX</v>
      </c>
      <c r="X780" s="10" t="str" cm="1">
        <f t="array" ref="X780">+IF(Todos!$C780 = "",MODE.MATCH(Todos!$C$2:$C$4029),Todos!$C780)</f>
        <v>F</v>
      </c>
    </row>
    <row r="781" spans="1:24" x14ac:dyDescent="0.35">
      <c r="A781" s="11">
        <v>14233</v>
      </c>
      <c r="B781" s="12" t="s">
        <v>67</v>
      </c>
      <c r="C781" s="12" t="s">
        <v>52</v>
      </c>
      <c r="D781" s="12">
        <v>307</v>
      </c>
      <c r="E781" s="12">
        <v>184</v>
      </c>
      <c r="F781" s="12">
        <v>341</v>
      </c>
      <c r="G781" s="12">
        <v>0</v>
      </c>
      <c r="H781" s="12">
        <v>10860</v>
      </c>
      <c r="I781" s="12">
        <v>1</v>
      </c>
      <c r="J781" s="12">
        <v>44</v>
      </c>
      <c r="K781" s="12">
        <v>264</v>
      </c>
      <c r="L781" s="12">
        <v>247</v>
      </c>
      <c r="M781" s="12">
        <v>18.333333329999999</v>
      </c>
      <c r="N781" s="12">
        <f>VLOOKUP(Todos!$A781,vlookup_table[#All],2,FALSE)</f>
        <v>1</v>
      </c>
      <c r="O781" s="12" t="str">
        <f>VLOOKUP(Todos!$A781,vlookup_table[#All],3,FALSE)</f>
        <v>WY</v>
      </c>
      <c r="P781" s="12">
        <f>VLOOKUP(Todos!$A781,vlookup_table[#All],4,FALSE)</f>
        <v>5301</v>
      </c>
      <c r="Q781" s="14" t="str">
        <f>VLOOKUP(Todos!$A781,vlookup_table[#All],5,FALSE)</f>
        <v>C2</v>
      </c>
      <c r="R781" s="14" t="str">
        <f>VLOOKUP(Todos!$A781,vlookup_table[#All],6,FALSE)</f>
        <v>M</v>
      </c>
      <c r="S781" s="14">
        <f>VLOOKUP(Todos!$A781,vlookup_table[#All],7,FALSE)</f>
        <v>25</v>
      </c>
      <c r="T781" s="14">
        <f>ROUND((9706-Todos!$P781)/100, 0)</f>
        <v>44</v>
      </c>
      <c r="U781" s="14" t="str" cm="1">
        <f t="array" ref="U781">_xlfn.IFS(
    ISNUMBER(SEARCH("C", Q781)), "Ciudad",
    ISNUMBER(SEARCH("T", Q781)), "Pueblo",
    ISNUMBER(SEARCH("R", Q781)), "Rural",
    ISNUMBER(SEARCH("S", Q781)), "Suburbano",
    ISNUMBER(SEARCH("U", Q781)), "Urbano"
)</f>
        <v>Ciudad</v>
      </c>
      <c r="V781" s="25" t="str" cm="1">
        <f t="array" ref="V781">_xlfn.LET(
    _xlpm.txt, _xlfn.TEXTJOIN("", TRUE, IF(ISNUMBER(--MID(Todos!$H781, _xlfn.SEQUENCE(LEN(Todos!$H781)), 1)), MID(Todos!$H781, _xlfn.SEQUENCE(LEN(Todos!$H781)), 1), "")),
    IF(ISNUMBER(--RIGHT(_xlpm.txt,1)), _xlpm.txt, LEFT(_xlpm.txt, LEN(_xlpm.txt)-1))
)</f>
        <v>10860</v>
      </c>
      <c r="W781" s="14" t="str">
        <f>UPPER(LEFT(Todos!$B781,2))</f>
        <v>WY</v>
      </c>
      <c r="X781" s="15" t="str" cm="1">
        <f t="array" ref="X781">+IF(Todos!$C781 = "",MODE.MATCH(Todos!$C$2:$C$4029),Todos!$C781)</f>
        <v>male</v>
      </c>
    </row>
    <row r="782" spans="1:24" x14ac:dyDescent="0.35">
      <c r="A782" s="6">
        <v>142163</v>
      </c>
      <c r="B782" s="7" t="s">
        <v>24</v>
      </c>
      <c r="C782" s="7" t="s">
        <v>14</v>
      </c>
      <c r="D782" s="7">
        <v>1270</v>
      </c>
      <c r="E782" s="7">
        <v>447</v>
      </c>
      <c r="F782" s="7">
        <v>472</v>
      </c>
      <c r="G782" s="7">
        <v>5</v>
      </c>
      <c r="H782" s="7">
        <v>15652</v>
      </c>
      <c r="I782" s="7">
        <v>2</v>
      </c>
      <c r="J782" s="7">
        <v>36</v>
      </c>
      <c r="K782" s="7">
        <v>419</v>
      </c>
      <c r="L782" s="7">
        <v>476</v>
      </c>
      <c r="M782" s="7">
        <v>8.8333333330000006</v>
      </c>
      <c r="N782" s="7">
        <f>VLOOKUP(Todos!$A782,vlookup_table[#All],2,FALSE)</f>
        <v>1</v>
      </c>
      <c r="O782" s="7" t="str">
        <f>VLOOKUP(Todos!$A782,vlookup_table[#All],3,FALSE)</f>
        <v>NV</v>
      </c>
      <c r="P782" s="7">
        <f>VLOOKUP(Todos!$A782,vlookup_table[#All],4,FALSE)</f>
        <v>0</v>
      </c>
      <c r="Q782" s="9" t="str">
        <f>VLOOKUP(Todos!$A782,vlookup_table[#All],5,FALSE)</f>
        <v>T2</v>
      </c>
      <c r="R782" s="9" t="str">
        <f>VLOOKUP(Todos!$A782,vlookup_table[#All],6,FALSE)</f>
        <v>M</v>
      </c>
      <c r="S782" s="9">
        <f>VLOOKUP(Todos!$A782,vlookup_table[#All],7,FALSE)</f>
        <v>12</v>
      </c>
      <c r="T782" s="9">
        <f>ROUND((9706-Todos!$P782)/100, 0)</f>
        <v>97</v>
      </c>
      <c r="U782" s="9" t="str" cm="1">
        <f t="array" ref="U782">_xlfn.IFS(
    ISNUMBER(SEARCH("C", Q782)), "Ciudad",
    ISNUMBER(SEARCH("T", Q782)), "Pueblo",
    ISNUMBER(SEARCH("R", Q782)), "Rural",
    ISNUMBER(SEARCH("S", Q782)), "Suburbano",
    ISNUMBER(SEARCH("U", Q782)), "Urbano"
)</f>
        <v>Pueblo</v>
      </c>
      <c r="V782" s="24" t="str" cm="1">
        <f t="array" ref="V782">_xlfn.LET(
    _xlpm.txt, _xlfn.TEXTJOIN("", TRUE, IF(ISNUMBER(--MID(Todos!$H782, _xlfn.SEQUENCE(LEN(Todos!$H782)), 1)), MID(Todos!$H782, _xlfn.SEQUENCE(LEN(Todos!$H782)), 1), "")),
    IF(ISNUMBER(--RIGHT(_xlpm.txt,1)), _xlpm.txt, LEFT(_xlpm.txt, LEN(_xlpm.txt)-1))
)</f>
        <v>15652</v>
      </c>
      <c r="W782" s="9" t="str">
        <f>UPPER(LEFT(Todos!$B782,2))</f>
        <v>NV</v>
      </c>
      <c r="X782" s="10" t="str" cm="1">
        <f t="array" ref="X782">+IF(Todos!$C782 = "",MODE.MATCH(Todos!$C$2:$C$4029),Todos!$C782)</f>
        <v>M</v>
      </c>
    </row>
    <row r="783" spans="1:24" x14ac:dyDescent="0.35">
      <c r="A783" s="11">
        <v>149757</v>
      </c>
      <c r="B783" s="12" t="s">
        <v>22</v>
      </c>
      <c r="C783" s="12" t="s">
        <v>17</v>
      </c>
      <c r="D783" s="12">
        <v>4167</v>
      </c>
      <c r="E783" s="12">
        <v>213</v>
      </c>
      <c r="F783" s="12">
        <v>279</v>
      </c>
      <c r="G783" s="12">
        <v>78</v>
      </c>
      <c r="H783" s="12">
        <v>11264</v>
      </c>
      <c r="I783" s="12">
        <v>0</v>
      </c>
      <c r="J783" s="12">
        <v>64</v>
      </c>
      <c r="K783" s="12">
        <v>376</v>
      </c>
      <c r="L783" s="12">
        <v>224</v>
      </c>
      <c r="M783" s="12">
        <v>13</v>
      </c>
      <c r="N783" s="12">
        <f>VLOOKUP(Todos!$A783,vlookup_table[#All],2,FALSE)</f>
        <v>0</v>
      </c>
      <c r="O783" s="12" t="str">
        <f>VLOOKUP(Todos!$A783,vlookup_table[#All],3,FALSE)</f>
        <v>CA</v>
      </c>
      <c r="P783" s="12">
        <f>VLOOKUP(Todos!$A783,vlookup_table[#All],4,FALSE)</f>
        <v>0</v>
      </c>
      <c r="Q783" s="14" t="str">
        <f>VLOOKUP(Todos!$A783,vlookup_table[#All],5,FALSE)</f>
        <v>U2</v>
      </c>
      <c r="R783" s="14" t="str">
        <f>VLOOKUP(Todos!$A783,vlookup_table[#All],6,FALSE)</f>
        <v>F</v>
      </c>
      <c r="S783" s="14">
        <f>VLOOKUP(Todos!$A783,vlookup_table[#All],7,FALSE)</f>
        <v>22</v>
      </c>
      <c r="T783" s="14">
        <f>ROUND((9706-Todos!$P783)/100, 0)</f>
        <v>97</v>
      </c>
      <c r="U783" s="14" t="str" cm="1">
        <f t="array" ref="U783">_xlfn.IFS(
    ISNUMBER(SEARCH("C", Q783)), "Ciudad",
    ISNUMBER(SEARCH("T", Q783)), "Pueblo",
    ISNUMBER(SEARCH("R", Q783)), "Rural",
    ISNUMBER(SEARCH("S", Q783)), "Suburbano",
    ISNUMBER(SEARCH("U", Q783)), "Urbano"
)</f>
        <v>Urbano</v>
      </c>
      <c r="V783" s="25" t="str" cm="1">
        <f t="array" ref="V783">_xlfn.LET(
    _xlpm.txt, _xlfn.TEXTJOIN("", TRUE, IF(ISNUMBER(--MID(Todos!$H783, _xlfn.SEQUENCE(LEN(Todos!$H783)), 1)), MID(Todos!$H783, _xlfn.SEQUENCE(LEN(Todos!$H783)), 1), "")),
    IF(ISNUMBER(--RIGHT(_xlpm.txt,1)), _xlpm.txt, LEFT(_xlpm.txt, LEN(_xlpm.txt)-1))
)</f>
        <v>11264</v>
      </c>
      <c r="W783" s="14" t="str">
        <f>UPPER(LEFT(Todos!$B783,2))</f>
        <v>CA</v>
      </c>
      <c r="X783" s="15" t="str" cm="1">
        <f t="array" ref="X783">+IF(Todos!$C783 = "",MODE.MATCH(Todos!$C$2:$C$4029),Todos!$C783)</f>
        <v>F</v>
      </c>
    </row>
    <row r="784" spans="1:24" x14ac:dyDescent="0.35">
      <c r="A784" s="6">
        <v>49650</v>
      </c>
      <c r="B784" s="7" t="s">
        <v>44</v>
      </c>
      <c r="C784" s="7" t="s">
        <v>27</v>
      </c>
      <c r="D784" s="7">
        <v>472</v>
      </c>
      <c r="E784" s="7">
        <v>166</v>
      </c>
      <c r="F784" s="7">
        <v>302</v>
      </c>
      <c r="G784" s="7">
        <v>2</v>
      </c>
      <c r="H784" s="7">
        <v>8760</v>
      </c>
      <c r="I784" s="7">
        <v>0</v>
      </c>
      <c r="J784" s="7">
        <v>90</v>
      </c>
      <c r="K784" s="7">
        <v>218</v>
      </c>
      <c r="L784" s="7">
        <v>257</v>
      </c>
      <c r="M784" s="7">
        <v>9.7777777780000008</v>
      </c>
      <c r="N784" s="7">
        <f>VLOOKUP(Todos!$A784,vlookup_table[#All],2,FALSE)</f>
        <v>1</v>
      </c>
      <c r="O784" s="7" t="str">
        <f>VLOOKUP(Todos!$A784,vlookup_table[#All],3,FALSE)</f>
        <v>AL</v>
      </c>
      <c r="P784" s="7">
        <f>VLOOKUP(Todos!$A784,vlookup_table[#All],4,FALSE)</f>
        <v>5201</v>
      </c>
      <c r="Q784" s="9" t="str">
        <f>VLOOKUP(Todos!$A784,vlookup_table[#All],5,FALSE)</f>
        <v>R2</v>
      </c>
      <c r="R784" s="9" t="str">
        <f>VLOOKUP(Todos!$A784,vlookup_table[#All],6,FALSE)</f>
        <v>M</v>
      </c>
      <c r="S784" s="9">
        <f>VLOOKUP(Todos!$A784,vlookup_table[#All],7,FALSE)</f>
        <v>10</v>
      </c>
      <c r="T784" s="9">
        <f>ROUND((9706-Todos!$P784)/100, 0)</f>
        <v>45</v>
      </c>
      <c r="U784" s="9" t="str" cm="1">
        <f t="array" ref="U784">_xlfn.IFS(
    ISNUMBER(SEARCH("C", Q784)), "Ciudad",
    ISNUMBER(SEARCH("T", Q784)), "Pueblo",
    ISNUMBER(SEARCH("R", Q784)), "Rural",
    ISNUMBER(SEARCH("S", Q784)), "Suburbano",
    ISNUMBER(SEARCH("U", Q784)), "Urbano"
)</f>
        <v>Rural</v>
      </c>
      <c r="V784" s="24" t="str" cm="1">
        <f t="array" ref="V784">_xlfn.LET(
    _xlpm.txt, _xlfn.TEXTJOIN("", TRUE, IF(ISNUMBER(--MID(Todos!$H784, _xlfn.SEQUENCE(LEN(Todos!$H784)), 1)), MID(Todos!$H784, _xlfn.SEQUENCE(LEN(Todos!$H784)), 1), "")),
    IF(ISNUMBER(--RIGHT(_xlpm.txt,1)), _xlpm.txt, LEFT(_xlpm.txt, LEN(_xlpm.txt)-1))
)</f>
        <v>8760</v>
      </c>
      <c r="W784" s="9" t="str">
        <f>UPPER(LEFT(Todos!$B784,2))</f>
        <v>AL</v>
      </c>
      <c r="X784" s="10" t="str" cm="1">
        <f t="array" ref="X784">+IF(Todos!$C784 = "",MODE.MATCH(Todos!$C$2:$C$4029),Todos!$C784)</f>
        <v>Male</v>
      </c>
    </row>
    <row r="785" spans="1:24" x14ac:dyDescent="0.35">
      <c r="A785" s="11">
        <v>61191</v>
      </c>
      <c r="B785" s="12" t="s">
        <v>34</v>
      </c>
      <c r="C785" s="12" t="s">
        <v>17</v>
      </c>
      <c r="D785" s="12">
        <v>472</v>
      </c>
      <c r="E785" s="12">
        <v>305</v>
      </c>
      <c r="F785" s="12">
        <v>322</v>
      </c>
      <c r="G785" s="12">
        <v>0</v>
      </c>
      <c r="H785" s="12">
        <v>11371</v>
      </c>
      <c r="I785" s="12">
        <v>4</v>
      </c>
      <c r="J785" s="12">
        <v>64</v>
      </c>
      <c r="K785" s="12">
        <v>308</v>
      </c>
      <c r="L785" s="12">
        <v>306</v>
      </c>
      <c r="M785" s="12">
        <v>6.5789473679999997</v>
      </c>
      <c r="N785" s="12">
        <f>VLOOKUP(Todos!$A785,vlookup_table[#All],2,FALSE)</f>
        <v>0</v>
      </c>
      <c r="O785" s="12" t="str">
        <f>VLOOKUP(Todos!$A785,vlookup_table[#All],3,FALSE)</f>
        <v>IN</v>
      </c>
      <c r="P785" s="12">
        <f>VLOOKUP(Todos!$A785,vlookup_table[#All],4,FALSE)</f>
        <v>1901</v>
      </c>
      <c r="Q785" s="14" t="str">
        <f>VLOOKUP(Todos!$A785,vlookup_table[#All],5,FALSE)</f>
        <v>C3</v>
      </c>
      <c r="R785" s="14" t="str">
        <f>VLOOKUP(Todos!$A785,vlookup_table[#All],6,FALSE)</f>
        <v>F</v>
      </c>
      <c r="S785" s="14">
        <f>VLOOKUP(Todos!$A785,vlookup_table[#All],7,FALSE)</f>
        <v>10</v>
      </c>
      <c r="T785" s="14">
        <f>ROUND((9706-Todos!$P785)/100, 0)</f>
        <v>78</v>
      </c>
      <c r="U785" s="14" t="str" cm="1">
        <f t="array" ref="U785">_xlfn.IFS(
    ISNUMBER(SEARCH("C", Q785)), "Ciudad",
    ISNUMBER(SEARCH("T", Q785)), "Pueblo",
    ISNUMBER(SEARCH("R", Q785)), "Rural",
    ISNUMBER(SEARCH("S", Q785)), "Suburbano",
    ISNUMBER(SEARCH("U", Q785)), "Urbano"
)</f>
        <v>Ciudad</v>
      </c>
      <c r="V785" s="25" t="str" cm="1">
        <f t="array" ref="V785">_xlfn.LET(
    _xlpm.txt, _xlfn.TEXTJOIN("", TRUE, IF(ISNUMBER(--MID(Todos!$H785, _xlfn.SEQUENCE(LEN(Todos!$H785)), 1)), MID(Todos!$H785, _xlfn.SEQUENCE(LEN(Todos!$H785)), 1), "")),
    IF(ISNUMBER(--RIGHT(_xlpm.txt,1)), _xlpm.txt, LEFT(_xlpm.txt, LEN(_xlpm.txt)-1))
)</f>
        <v>11371</v>
      </c>
      <c r="W785" s="14" t="str">
        <f>UPPER(LEFT(Todos!$B785,2))</f>
        <v>IN</v>
      </c>
      <c r="X785" s="15" t="str" cm="1">
        <f t="array" ref="X785">+IF(Todos!$C785 = "",MODE.MATCH(Todos!$C$2:$C$4029),Todos!$C785)</f>
        <v>F</v>
      </c>
    </row>
    <row r="786" spans="1:24" x14ac:dyDescent="0.35">
      <c r="A786" s="6">
        <v>23491</v>
      </c>
      <c r="B786" s="7" t="s">
        <v>47</v>
      </c>
      <c r="C786" s="7" t="s">
        <v>14</v>
      </c>
      <c r="D786" s="7">
        <v>824</v>
      </c>
      <c r="E786" s="7">
        <v>348</v>
      </c>
      <c r="F786" s="7">
        <v>400</v>
      </c>
      <c r="G786" s="7">
        <v>0</v>
      </c>
      <c r="H786" s="7">
        <v>14663</v>
      </c>
      <c r="I786" s="7">
        <v>2</v>
      </c>
      <c r="J786" s="7">
        <v>40</v>
      </c>
      <c r="K786" s="7">
        <v>371</v>
      </c>
      <c r="L786" s="7">
        <v>365</v>
      </c>
      <c r="M786" s="7">
        <v>9.1666666669999994</v>
      </c>
      <c r="N786" s="7">
        <f>VLOOKUP(Todos!$A786,vlookup_table[#All],2,FALSE)</f>
        <v>1</v>
      </c>
      <c r="O786" s="7" t="str">
        <f>VLOOKUP(Todos!$A786,vlookup_table[#All],3,FALSE)</f>
        <v>SC</v>
      </c>
      <c r="P786" s="7">
        <f>VLOOKUP(Todos!$A786,vlookup_table[#All],4,FALSE)</f>
        <v>4001</v>
      </c>
      <c r="Q786" s="9" t="str">
        <f>VLOOKUP(Todos!$A786,vlookup_table[#All],5,FALSE)</f>
        <v>S2</v>
      </c>
      <c r="R786" s="9" t="str">
        <f>VLOOKUP(Todos!$A786,vlookup_table[#All],6,FALSE)</f>
        <v>M</v>
      </c>
      <c r="S786" s="9">
        <f>VLOOKUP(Todos!$A786,vlookup_table[#All],7,FALSE)</f>
        <v>10</v>
      </c>
      <c r="T786" s="9">
        <f>ROUND((9706-Todos!$P786)/100, 0)</f>
        <v>57</v>
      </c>
      <c r="U786" s="9" t="str" cm="1">
        <f t="array" ref="U786">_xlfn.IFS(
    ISNUMBER(SEARCH("C", Q786)), "Ciudad",
    ISNUMBER(SEARCH("T", Q786)), "Pueblo",
    ISNUMBER(SEARCH("R", Q786)), "Rural",
    ISNUMBER(SEARCH("S", Q786)), "Suburbano",
    ISNUMBER(SEARCH("U", Q786)), "Urbano"
)</f>
        <v>Suburbano</v>
      </c>
      <c r="V786" s="24" t="str" cm="1">
        <f t="array" ref="V786">_xlfn.LET(
    _xlpm.txt, _xlfn.TEXTJOIN("", TRUE, IF(ISNUMBER(--MID(Todos!$H786, _xlfn.SEQUENCE(LEN(Todos!$H786)), 1)), MID(Todos!$H786, _xlfn.SEQUENCE(LEN(Todos!$H786)), 1), "")),
    IF(ISNUMBER(--RIGHT(_xlpm.txt,1)), _xlpm.txt, LEFT(_xlpm.txt, LEN(_xlpm.txt)-1))
)</f>
        <v>14663</v>
      </c>
      <c r="W786" s="9" t="str">
        <f>UPPER(LEFT(Todos!$B786,2))</f>
        <v>SC</v>
      </c>
      <c r="X786" s="10" t="str" cm="1">
        <f t="array" ref="X786">+IF(Todos!$C786 = "",MODE.MATCH(Todos!$C$2:$C$4029),Todos!$C786)</f>
        <v>M</v>
      </c>
    </row>
    <row r="787" spans="1:24" x14ac:dyDescent="0.35">
      <c r="A787" s="11">
        <v>87127</v>
      </c>
      <c r="B787" s="12" t="s">
        <v>35</v>
      </c>
      <c r="C787" s="12" t="s">
        <v>20</v>
      </c>
      <c r="D787" s="12">
        <v>862</v>
      </c>
      <c r="E787" s="12">
        <v>248</v>
      </c>
      <c r="F787" s="12">
        <v>432</v>
      </c>
      <c r="G787" s="12">
        <v>0</v>
      </c>
      <c r="H787" s="12">
        <v>21284</v>
      </c>
      <c r="I787" s="12">
        <v>5</v>
      </c>
      <c r="J787" s="12">
        <v>49</v>
      </c>
      <c r="K787" s="12">
        <v>359</v>
      </c>
      <c r="L787" s="12">
        <v>357</v>
      </c>
      <c r="M787" s="12">
        <v>10</v>
      </c>
      <c r="N787" s="12">
        <f>VLOOKUP(Todos!$A787,vlookup_table[#All],2,FALSE)</f>
        <v>0</v>
      </c>
      <c r="O787" s="12" t="str">
        <f>VLOOKUP(Todos!$A787,vlookup_table[#All],3,FALSE)</f>
        <v>MT</v>
      </c>
      <c r="P787" s="12">
        <f>VLOOKUP(Todos!$A787,vlookup_table[#All],4,FALSE)</f>
        <v>2101</v>
      </c>
      <c r="Q787" s="14" t="str">
        <f>VLOOKUP(Todos!$A787,vlookup_table[#All],5,FALSE)</f>
        <v>C2</v>
      </c>
      <c r="R787" s="14" t="str">
        <f>VLOOKUP(Todos!$A787,vlookup_table[#All],6,FALSE)</f>
        <v>F</v>
      </c>
      <c r="S787" s="14">
        <f>VLOOKUP(Todos!$A787,vlookup_table[#All],7,FALSE)</f>
        <v>10</v>
      </c>
      <c r="T787" s="14">
        <f>ROUND((9706-Todos!$P787)/100, 0)</f>
        <v>76</v>
      </c>
      <c r="U787" s="14" t="str" cm="1">
        <f t="array" ref="U787">_xlfn.IFS(
    ISNUMBER(SEARCH("C", Q787)), "Ciudad",
    ISNUMBER(SEARCH("T", Q787)), "Pueblo",
    ISNUMBER(SEARCH("R", Q787)), "Rural",
    ISNUMBER(SEARCH("S", Q787)), "Suburbano",
    ISNUMBER(SEARCH("U", Q787)), "Urbano"
)</f>
        <v>Ciudad</v>
      </c>
      <c r="V787" s="25" t="str" cm="1">
        <f t="array" ref="V787">_xlfn.LET(
    _xlpm.txt, _xlfn.TEXTJOIN("", TRUE, IF(ISNUMBER(--MID(Todos!$H787, _xlfn.SEQUENCE(LEN(Todos!$H787)), 1)), MID(Todos!$H787, _xlfn.SEQUENCE(LEN(Todos!$H787)), 1), "")),
    IF(ISNUMBER(--RIGHT(_xlpm.txt,1)), _xlpm.txt, LEFT(_xlpm.txt, LEN(_xlpm.txt)-1))
)</f>
        <v>21284</v>
      </c>
      <c r="W787" s="14" t="str">
        <f>UPPER(LEFT(Todos!$B787,2))</f>
        <v>MT</v>
      </c>
      <c r="X787" s="15" t="str" cm="1">
        <f t="array" ref="X787">+IF(Todos!$C787 = "",MODE.MATCH(Todos!$C$2:$C$4029),Todos!$C787)</f>
        <v>female</v>
      </c>
    </row>
    <row r="788" spans="1:24" x14ac:dyDescent="0.35">
      <c r="A788" s="6">
        <v>263</v>
      </c>
      <c r="B788" s="7" t="s">
        <v>47</v>
      </c>
      <c r="C788" s="7"/>
      <c r="D788" s="7">
        <v>2156</v>
      </c>
      <c r="E788" s="7">
        <v>331</v>
      </c>
      <c r="F788" s="7">
        <v>401</v>
      </c>
      <c r="G788" s="7">
        <v>56</v>
      </c>
      <c r="H788" s="7">
        <v>24742</v>
      </c>
      <c r="I788" s="7">
        <v>0</v>
      </c>
      <c r="J788" s="7">
        <v>11</v>
      </c>
      <c r="K788" s="7">
        <v>319</v>
      </c>
      <c r="L788" s="7">
        <v>419</v>
      </c>
      <c r="M788" s="7">
        <v>11.625</v>
      </c>
      <c r="N788" s="7">
        <f>VLOOKUP(Todos!$A788,vlookup_table[#All],2,FALSE)</f>
        <v>2</v>
      </c>
      <c r="O788" s="7" t="str">
        <f>VLOOKUP(Todos!$A788,vlookup_table[#All],3,FALSE)</f>
        <v>SC</v>
      </c>
      <c r="P788" s="7">
        <f>VLOOKUP(Todos!$A788,vlookup_table[#All],4,FALSE)</f>
        <v>2001</v>
      </c>
      <c r="Q788" s="9" t="str">
        <f>VLOOKUP(Todos!$A788,vlookup_table[#All],5,FALSE)</f>
        <v>T1</v>
      </c>
      <c r="R788" s="9" t="str">
        <f>VLOOKUP(Todos!$A788,vlookup_table[#All],6,FALSE)</f>
        <v/>
      </c>
      <c r="S788" s="9">
        <f>VLOOKUP(Todos!$A788,vlookup_table[#All],7,FALSE)</f>
        <v>10</v>
      </c>
      <c r="T788" s="9">
        <f>ROUND((9706-Todos!$P788)/100, 0)</f>
        <v>77</v>
      </c>
      <c r="U788" s="9" t="str" cm="1">
        <f t="array" ref="U788">_xlfn.IFS(
    ISNUMBER(SEARCH("C", Q788)), "Ciudad",
    ISNUMBER(SEARCH("T", Q788)), "Pueblo",
    ISNUMBER(SEARCH("R", Q788)), "Rural",
    ISNUMBER(SEARCH("S", Q788)), "Suburbano",
    ISNUMBER(SEARCH("U", Q788)), "Urbano"
)</f>
        <v>Pueblo</v>
      </c>
      <c r="V788" s="24" t="str" cm="1">
        <f t="array" ref="V788">_xlfn.LET(
    _xlpm.txt, _xlfn.TEXTJOIN("", TRUE, IF(ISNUMBER(--MID(Todos!$H788, _xlfn.SEQUENCE(LEN(Todos!$H788)), 1)), MID(Todos!$H788, _xlfn.SEQUENCE(LEN(Todos!$H788)), 1), "")),
    IF(ISNUMBER(--RIGHT(_xlpm.txt,1)), _xlpm.txt, LEFT(_xlpm.txt, LEN(_xlpm.txt)-1))
)</f>
        <v>24742</v>
      </c>
      <c r="W788" s="9" t="str">
        <f>UPPER(LEFT(Todos!$B788,2))</f>
        <v>SC</v>
      </c>
      <c r="X788" s="10" t="e" cm="1">
        <f t="array" aca="1" ref="X788" ca="1">+IF(Todos!$C788 = "",MODE.MATCH(Todos!$C$2:$C$4029),Todos!$C788)</f>
        <v>#NAME?</v>
      </c>
    </row>
    <row r="789" spans="1:24" x14ac:dyDescent="0.35">
      <c r="A789" s="11">
        <v>137962</v>
      </c>
      <c r="B789" s="12" t="s">
        <v>56</v>
      </c>
      <c r="C789" s="12" t="s">
        <v>14</v>
      </c>
      <c r="D789" s="12">
        <v>906</v>
      </c>
      <c r="E789" s="12">
        <v>396</v>
      </c>
      <c r="F789" s="12">
        <v>485</v>
      </c>
      <c r="G789" s="12">
        <v>3</v>
      </c>
      <c r="H789" s="12">
        <v>20138</v>
      </c>
      <c r="I789" s="12">
        <v>10</v>
      </c>
      <c r="J789" s="12">
        <v>21</v>
      </c>
      <c r="K789" s="12">
        <v>417</v>
      </c>
      <c r="L789" s="12">
        <v>443</v>
      </c>
      <c r="M789" s="12">
        <v>9.6666666669999994</v>
      </c>
      <c r="N789" s="12">
        <f>VLOOKUP(Todos!$A789,vlookup_table[#All],2,FALSE)</f>
        <v>1</v>
      </c>
      <c r="O789" s="12" t="str">
        <f>VLOOKUP(Todos!$A789,vlookup_table[#All],3,FALSE)</f>
        <v>AZ</v>
      </c>
      <c r="P789" s="12">
        <f>VLOOKUP(Todos!$A789,vlookup_table[#All],4,FALSE)</f>
        <v>3510</v>
      </c>
      <c r="Q789" s="14" t="str">
        <f>VLOOKUP(Todos!$A789,vlookup_table[#All],5,FALSE)</f>
        <v>S1</v>
      </c>
      <c r="R789" s="14" t="str">
        <f>VLOOKUP(Todos!$A789,vlookup_table[#All],6,FALSE)</f>
        <v>M</v>
      </c>
      <c r="S789" s="14">
        <f>VLOOKUP(Todos!$A789,vlookup_table[#All],7,FALSE)</f>
        <v>10</v>
      </c>
      <c r="T789" s="14">
        <f>ROUND((9706-Todos!$P789)/100, 0)</f>
        <v>62</v>
      </c>
      <c r="U789" s="14" t="str" cm="1">
        <f t="array" ref="U789">_xlfn.IFS(
    ISNUMBER(SEARCH("C", Q789)), "Ciudad",
    ISNUMBER(SEARCH("T", Q789)), "Pueblo",
    ISNUMBER(SEARCH("R", Q789)), "Rural",
    ISNUMBER(SEARCH("S", Q789)), "Suburbano",
    ISNUMBER(SEARCH("U", Q789)), "Urbano"
)</f>
        <v>Suburbano</v>
      </c>
      <c r="V789" s="25" t="str" cm="1">
        <f t="array" ref="V789">_xlfn.LET(
    _xlpm.txt, _xlfn.TEXTJOIN("", TRUE, IF(ISNUMBER(--MID(Todos!$H789, _xlfn.SEQUENCE(LEN(Todos!$H789)), 1)), MID(Todos!$H789, _xlfn.SEQUENCE(LEN(Todos!$H789)), 1), "")),
    IF(ISNUMBER(--RIGHT(_xlpm.txt,1)), _xlpm.txt, LEFT(_xlpm.txt, LEN(_xlpm.txt)-1))
)</f>
        <v>20138</v>
      </c>
      <c r="W789" s="14" t="str">
        <f>UPPER(LEFT(Todos!$B789,2))</f>
        <v>AZ</v>
      </c>
      <c r="X789" s="15" t="str" cm="1">
        <f t="array" ref="X789">+IF(Todos!$C789 = "",MODE.MATCH(Todos!$C$2:$C$4029),Todos!$C789)</f>
        <v>M</v>
      </c>
    </row>
    <row r="790" spans="1:24" x14ac:dyDescent="0.35">
      <c r="A790" s="6">
        <v>21746</v>
      </c>
      <c r="B790" s="7" t="s">
        <v>18</v>
      </c>
      <c r="C790" s="7" t="s">
        <v>20</v>
      </c>
      <c r="D790" s="7">
        <v>481</v>
      </c>
      <c r="E790" s="7">
        <v>162</v>
      </c>
      <c r="F790" s="7">
        <v>247</v>
      </c>
      <c r="G790" s="7">
        <v>0</v>
      </c>
      <c r="H790" s="7">
        <v>10228</v>
      </c>
      <c r="I790" s="7">
        <v>0</v>
      </c>
      <c r="J790" s="7">
        <v>75</v>
      </c>
      <c r="K790" s="7">
        <v>204</v>
      </c>
      <c r="L790" s="7">
        <v>212</v>
      </c>
      <c r="M790" s="7">
        <v>10.363636359999999</v>
      </c>
      <c r="N790" s="7">
        <f>VLOOKUP(Todos!$A790,vlookup_table[#All],2,FALSE)</f>
        <v>2</v>
      </c>
      <c r="O790" s="7" t="str">
        <f>VLOOKUP(Todos!$A790,vlookup_table[#All],3,FALSE)</f>
        <v>NC</v>
      </c>
      <c r="P790" s="7">
        <f>VLOOKUP(Todos!$A790,vlookup_table[#All],4,FALSE)</f>
        <v>4801</v>
      </c>
      <c r="Q790" s="9" t="str">
        <f>VLOOKUP(Todos!$A790,vlookup_table[#All],5,FALSE)</f>
        <v>R3</v>
      </c>
      <c r="R790" s="9" t="str">
        <f>VLOOKUP(Todos!$A790,vlookup_table[#All],6,FALSE)</f>
        <v>F</v>
      </c>
      <c r="S790" s="9">
        <f>VLOOKUP(Todos!$A790,vlookup_table[#All],7,FALSE)</f>
        <v>10</v>
      </c>
      <c r="T790" s="9">
        <f>ROUND((9706-Todos!$P790)/100, 0)</f>
        <v>49</v>
      </c>
      <c r="U790" s="9" t="str" cm="1">
        <f t="array" ref="U790">_xlfn.IFS(
    ISNUMBER(SEARCH("C", Q790)), "Ciudad",
    ISNUMBER(SEARCH("T", Q790)), "Pueblo",
    ISNUMBER(SEARCH("R", Q790)), "Rural",
    ISNUMBER(SEARCH("S", Q790)), "Suburbano",
    ISNUMBER(SEARCH("U", Q790)), "Urbano"
)</f>
        <v>Rural</v>
      </c>
      <c r="V790" s="24" t="str" cm="1">
        <f t="array" ref="V790">_xlfn.LET(
    _xlpm.txt, _xlfn.TEXTJOIN("", TRUE, IF(ISNUMBER(--MID(Todos!$H790, _xlfn.SEQUENCE(LEN(Todos!$H790)), 1)), MID(Todos!$H790, _xlfn.SEQUENCE(LEN(Todos!$H790)), 1), "")),
    IF(ISNUMBER(--RIGHT(_xlpm.txt,1)), _xlpm.txt, LEFT(_xlpm.txt, LEN(_xlpm.txt)-1))
)</f>
        <v>10228</v>
      </c>
      <c r="W790" s="9" t="str">
        <f>UPPER(LEFT(Todos!$B790,2))</f>
        <v>NC</v>
      </c>
      <c r="X790" s="10" t="str" cm="1">
        <f t="array" ref="X790">+IF(Todos!$C790 = "",MODE.MATCH(Todos!$C$2:$C$4029),Todos!$C790)</f>
        <v>female</v>
      </c>
    </row>
    <row r="791" spans="1:24" x14ac:dyDescent="0.35">
      <c r="A791" s="11">
        <v>140632</v>
      </c>
      <c r="B791" s="12" t="s">
        <v>55</v>
      </c>
      <c r="C791" s="12" t="s">
        <v>17</v>
      </c>
      <c r="D791" s="12">
        <v>560</v>
      </c>
      <c r="E791" s="12">
        <v>259</v>
      </c>
      <c r="F791" s="12">
        <v>345</v>
      </c>
      <c r="G791" s="12">
        <v>0</v>
      </c>
      <c r="H791" s="12">
        <v>11660</v>
      </c>
      <c r="I791" s="12">
        <v>4</v>
      </c>
      <c r="J791" s="12">
        <v>19</v>
      </c>
      <c r="K791" s="12">
        <v>333</v>
      </c>
      <c r="L791" s="12">
        <v>295</v>
      </c>
      <c r="M791" s="12">
        <v>14.2</v>
      </c>
      <c r="N791" s="12">
        <f>VLOOKUP(Todos!$A791,vlookup_table[#All],2,FALSE)</f>
        <v>28</v>
      </c>
      <c r="O791" s="12" t="str">
        <f>VLOOKUP(Todos!$A791,vlookup_table[#All],3,FALSE)</f>
        <v>NM</v>
      </c>
      <c r="P791" s="12">
        <f>VLOOKUP(Todos!$A791,vlookup_table[#All],4,FALSE)</f>
        <v>2901</v>
      </c>
      <c r="Q791" s="14" t="str">
        <f>VLOOKUP(Todos!$A791,vlookup_table[#All],5,FALSE)</f>
        <v>T2</v>
      </c>
      <c r="R791" s="14" t="str">
        <f>VLOOKUP(Todos!$A791,vlookup_table[#All],6,FALSE)</f>
        <v>F</v>
      </c>
      <c r="S791" s="14">
        <f>VLOOKUP(Todos!$A791,vlookup_table[#All],7,FALSE)</f>
        <v>20</v>
      </c>
      <c r="T791" s="14">
        <f>ROUND((9706-Todos!$P791)/100, 0)</f>
        <v>68</v>
      </c>
      <c r="U791" s="14" t="str" cm="1">
        <f t="array" ref="U791">_xlfn.IFS(
    ISNUMBER(SEARCH("C", Q791)), "Ciudad",
    ISNUMBER(SEARCH("T", Q791)), "Pueblo",
    ISNUMBER(SEARCH("R", Q791)), "Rural",
    ISNUMBER(SEARCH("S", Q791)), "Suburbano",
    ISNUMBER(SEARCH("U", Q791)), "Urbano"
)</f>
        <v>Pueblo</v>
      </c>
      <c r="V791" s="25" t="str" cm="1">
        <f t="array" ref="V791">_xlfn.LET(
    _xlpm.txt, _xlfn.TEXTJOIN("", TRUE, IF(ISNUMBER(--MID(Todos!$H791, _xlfn.SEQUENCE(LEN(Todos!$H791)), 1)), MID(Todos!$H791, _xlfn.SEQUENCE(LEN(Todos!$H791)), 1), "")),
    IF(ISNUMBER(--RIGHT(_xlpm.txt,1)), _xlpm.txt, LEFT(_xlpm.txt, LEN(_xlpm.txt)-1))
)</f>
        <v>11660</v>
      </c>
      <c r="W791" s="14" t="str">
        <f>UPPER(LEFT(Todos!$B791,2))</f>
        <v>NM</v>
      </c>
      <c r="X791" s="15" t="str" cm="1">
        <f t="array" ref="X791">+IF(Todos!$C791 = "",MODE.MATCH(Todos!$C$2:$C$4029),Todos!$C791)</f>
        <v>F</v>
      </c>
    </row>
    <row r="792" spans="1:24" x14ac:dyDescent="0.35">
      <c r="A792" s="6">
        <v>20773</v>
      </c>
      <c r="B792" s="7" t="s">
        <v>18</v>
      </c>
      <c r="C792" s="7" t="s">
        <v>14</v>
      </c>
      <c r="D792" s="7">
        <v>475</v>
      </c>
      <c r="E792" s="7">
        <v>136</v>
      </c>
      <c r="F792" s="7">
        <v>245</v>
      </c>
      <c r="G792" s="7">
        <v>1</v>
      </c>
      <c r="H792" s="7">
        <v>8676</v>
      </c>
      <c r="I792" s="7">
        <v>1</v>
      </c>
      <c r="J792" s="7">
        <v>74</v>
      </c>
      <c r="K792" s="7">
        <v>186</v>
      </c>
      <c r="L792" s="7">
        <v>201</v>
      </c>
      <c r="M792" s="7">
        <v>4.9090909089999997</v>
      </c>
      <c r="N792" s="7">
        <f>VLOOKUP(Todos!$A792,vlookup_table[#All],2,FALSE)</f>
        <v>0</v>
      </c>
      <c r="O792" s="7" t="str">
        <f>VLOOKUP(Todos!$A792,vlookup_table[#All],3,FALSE)</f>
        <v>NC</v>
      </c>
      <c r="P792" s="7">
        <f>VLOOKUP(Todos!$A792,vlookup_table[#All],4,FALSE)</f>
        <v>0</v>
      </c>
      <c r="Q792" s="9" t="str">
        <f>VLOOKUP(Todos!$A792,vlookup_table[#All],5,FALSE)</f>
        <v>R2</v>
      </c>
      <c r="R792" s="9" t="str">
        <f>VLOOKUP(Todos!$A792,vlookup_table[#All],6,FALSE)</f>
        <v>M</v>
      </c>
      <c r="S792" s="9">
        <f>VLOOKUP(Todos!$A792,vlookup_table[#All],7,FALSE)</f>
        <v>5</v>
      </c>
      <c r="T792" s="9">
        <f>ROUND((9706-Todos!$P792)/100, 0)</f>
        <v>97</v>
      </c>
      <c r="U792" s="9" t="str" cm="1">
        <f t="array" ref="U792">_xlfn.IFS(
    ISNUMBER(SEARCH("C", Q792)), "Ciudad",
    ISNUMBER(SEARCH("T", Q792)), "Pueblo",
    ISNUMBER(SEARCH("R", Q792)), "Rural",
    ISNUMBER(SEARCH("S", Q792)), "Suburbano",
    ISNUMBER(SEARCH("U", Q792)), "Urbano"
)</f>
        <v>Rural</v>
      </c>
      <c r="V792" s="24" t="str" cm="1">
        <f t="array" ref="V792">_xlfn.LET(
    _xlpm.txt, _xlfn.TEXTJOIN("", TRUE, IF(ISNUMBER(--MID(Todos!$H792, _xlfn.SEQUENCE(LEN(Todos!$H792)), 1)), MID(Todos!$H792, _xlfn.SEQUENCE(LEN(Todos!$H792)), 1), "")),
    IF(ISNUMBER(--RIGHT(_xlpm.txt,1)), _xlpm.txt, LEFT(_xlpm.txt, LEN(_xlpm.txt)-1))
)</f>
        <v>8676</v>
      </c>
      <c r="W792" s="9" t="str">
        <f>UPPER(LEFT(Todos!$B792,2))</f>
        <v>NC</v>
      </c>
      <c r="X792" s="10" t="str" cm="1">
        <f t="array" ref="X792">+IF(Todos!$C792 = "",MODE.MATCH(Todos!$C$2:$C$4029),Todos!$C792)</f>
        <v>M</v>
      </c>
    </row>
    <row r="793" spans="1:24" x14ac:dyDescent="0.35">
      <c r="A793" s="11">
        <v>81006</v>
      </c>
      <c r="B793" s="12" t="s">
        <v>36</v>
      </c>
      <c r="C793" s="12" t="s">
        <v>17</v>
      </c>
      <c r="D793" s="12">
        <v>567</v>
      </c>
      <c r="E793" s="12">
        <v>149</v>
      </c>
      <c r="F793" s="12">
        <v>223</v>
      </c>
      <c r="G793" s="12">
        <v>2</v>
      </c>
      <c r="H793" s="12">
        <v>7817</v>
      </c>
      <c r="I793" s="12">
        <v>1</v>
      </c>
      <c r="J793" s="12">
        <v>75</v>
      </c>
      <c r="K793" s="12">
        <v>158</v>
      </c>
      <c r="L793" s="12">
        <v>210</v>
      </c>
      <c r="M793" s="12">
        <v>5</v>
      </c>
      <c r="N793" s="12">
        <f>VLOOKUP(Todos!$A793,vlookup_table[#All],2,FALSE)</f>
        <v>2</v>
      </c>
      <c r="O793" s="12" t="str">
        <f>VLOOKUP(Todos!$A793,vlookup_table[#All],3,FALSE)</f>
        <v>WI</v>
      </c>
      <c r="P793" s="12">
        <f>VLOOKUP(Todos!$A793,vlookup_table[#All],4,FALSE)</f>
        <v>2307</v>
      </c>
      <c r="Q793" s="14" t="str">
        <f>VLOOKUP(Todos!$A793,vlookup_table[#All],5,FALSE)</f>
        <v>R2</v>
      </c>
      <c r="R793" s="14" t="str">
        <f>VLOOKUP(Todos!$A793,vlookup_table[#All],6,FALSE)</f>
        <v>F</v>
      </c>
      <c r="S793" s="14">
        <f>VLOOKUP(Todos!$A793,vlookup_table[#All],7,FALSE)</f>
        <v>6</v>
      </c>
      <c r="T793" s="14">
        <f>ROUND((9706-Todos!$P793)/100, 0)</f>
        <v>74</v>
      </c>
      <c r="U793" s="14" t="str" cm="1">
        <f t="array" ref="U793">_xlfn.IFS(
    ISNUMBER(SEARCH("C", Q793)), "Ciudad",
    ISNUMBER(SEARCH("T", Q793)), "Pueblo",
    ISNUMBER(SEARCH("R", Q793)), "Rural",
    ISNUMBER(SEARCH("S", Q793)), "Suburbano",
    ISNUMBER(SEARCH("U", Q793)), "Urbano"
)</f>
        <v>Rural</v>
      </c>
      <c r="V793" s="25" t="str" cm="1">
        <f t="array" ref="V793">_xlfn.LET(
    _xlpm.txt, _xlfn.TEXTJOIN("", TRUE, IF(ISNUMBER(--MID(Todos!$H793, _xlfn.SEQUENCE(LEN(Todos!$H793)), 1)), MID(Todos!$H793, _xlfn.SEQUENCE(LEN(Todos!$H793)), 1), "")),
    IF(ISNUMBER(--RIGHT(_xlpm.txt,1)), _xlpm.txt, LEFT(_xlpm.txt, LEN(_xlpm.txt)-1))
)</f>
        <v>7817</v>
      </c>
      <c r="W793" s="14" t="str">
        <f>UPPER(LEFT(Todos!$B793,2))</f>
        <v>WI</v>
      </c>
      <c r="X793" s="15" t="str" cm="1">
        <f t="array" ref="X793">+IF(Todos!$C793 = "",MODE.MATCH(Todos!$C$2:$C$4029),Todos!$C793)</f>
        <v>F</v>
      </c>
    </row>
    <row r="794" spans="1:24" x14ac:dyDescent="0.35">
      <c r="A794" s="6">
        <v>135060</v>
      </c>
      <c r="B794" s="7" t="s">
        <v>56</v>
      </c>
      <c r="C794" s="7" t="s">
        <v>61</v>
      </c>
      <c r="D794" s="7">
        <v>1654</v>
      </c>
      <c r="E794" s="7">
        <v>439</v>
      </c>
      <c r="F794" s="7">
        <v>652</v>
      </c>
      <c r="G794" s="7">
        <v>40</v>
      </c>
      <c r="H794" s="7">
        <v>23572</v>
      </c>
      <c r="I794" s="7">
        <v>6</v>
      </c>
      <c r="J794" s="7">
        <v>36</v>
      </c>
      <c r="K794" s="7">
        <v>545</v>
      </c>
      <c r="L794" s="7">
        <v>536</v>
      </c>
      <c r="M794" s="7">
        <v>12.5</v>
      </c>
      <c r="N794" s="7">
        <f>VLOOKUP(Todos!$A794,vlookup_table[#All],2,FALSE)</f>
        <v>2</v>
      </c>
      <c r="O794" s="7" t="str">
        <f>VLOOKUP(Todos!$A794,vlookup_table[#All],3,FALSE)</f>
        <v>AZ</v>
      </c>
      <c r="P794" s="7">
        <f>VLOOKUP(Todos!$A794,vlookup_table[#All],4,FALSE)</f>
        <v>0</v>
      </c>
      <c r="Q794" s="9" t="str">
        <f>VLOOKUP(Todos!$A794,vlookup_table[#All],5,FALSE)</f>
        <v>U1</v>
      </c>
      <c r="R794" s="9" t="str">
        <f>VLOOKUP(Todos!$A794,vlookup_table[#All],6,FALSE)</f>
        <v>F</v>
      </c>
      <c r="S794" s="9">
        <f>VLOOKUP(Todos!$A794,vlookup_table[#All],7,FALSE)</f>
        <v>20</v>
      </c>
      <c r="T794" s="9">
        <f>ROUND((9706-Todos!$P794)/100, 0)</f>
        <v>97</v>
      </c>
      <c r="U794" s="9" t="str" cm="1">
        <f t="array" ref="U794">_xlfn.IFS(
    ISNUMBER(SEARCH("C", Q794)), "Ciudad",
    ISNUMBER(SEARCH("T", Q794)), "Pueblo",
    ISNUMBER(SEARCH("R", Q794)), "Rural",
    ISNUMBER(SEARCH("S", Q794)), "Suburbano",
    ISNUMBER(SEARCH("U", Q794)), "Urbano"
)</f>
        <v>Urbano</v>
      </c>
      <c r="V794" s="24" t="str" cm="1">
        <f t="array" ref="V794">_xlfn.LET(
    _xlpm.txt, _xlfn.TEXTJOIN("", TRUE, IF(ISNUMBER(--MID(Todos!$H794, _xlfn.SEQUENCE(LEN(Todos!$H794)), 1)), MID(Todos!$H794, _xlfn.SEQUENCE(LEN(Todos!$H794)), 1), "")),
    IF(ISNUMBER(--RIGHT(_xlpm.txt,1)), _xlpm.txt, LEFT(_xlpm.txt, LEN(_xlpm.txt)-1))
)</f>
        <v>23572</v>
      </c>
      <c r="W794" s="9" t="str">
        <f>UPPER(LEFT(Todos!$B794,2))</f>
        <v>AZ</v>
      </c>
      <c r="X794" s="10" t="str" cm="1">
        <f t="array" ref="X794">+IF(Todos!$C794 = "",MODE.MATCH(Todos!$C$2:$C$4029),Todos!$C794)</f>
        <v>Female</v>
      </c>
    </row>
    <row r="795" spans="1:24" x14ac:dyDescent="0.35">
      <c r="A795" s="11">
        <v>86626</v>
      </c>
      <c r="B795" s="12" t="s">
        <v>46</v>
      </c>
      <c r="C795" s="12" t="s">
        <v>14</v>
      </c>
      <c r="D795" s="12">
        <v>799</v>
      </c>
      <c r="E795" s="12">
        <v>325</v>
      </c>
      <c r="F795" s="12">
        <v>506</v>
      </c>
      <c r="G795" s="12">
        <v>2</v>
      </c>
      <c r="H795" s="12">
        <v>17372</v>
      </c>
      <c r="I795" s="12">
        <v>1</v>
      </c>
      <c r="J795" s="12">
        <v>79</v>
      </c>
      <c r="K795" s="12">
        <v>400</v>
      </c>
      <c r="L795" s="12">
        <v>421</v>
      </c>
      <c r="M795" s="12">
        <v>3.4</v>
      </c>
      <c r="N795" s="12">
        <f>VLOOKUP(Todos!$A795,vlookup_table[#All],2,FALSE)</f>
        <v>1</v>
      </c>
      <c r="O795" s="12" t="str">
        <f>VLOOKUP(Todos!$A795,vlookup_table[#All],3,FALSE)</f>
        <v>ND</v>
      </c>
      <c r="P795" s="12">
        <f>VLOOKUP(Todos!$A795,vlookup_table[#All],4,FALSE)</f>
        <v>4901</v>
      </c>
      <c r="Q795" s="14" t="str">
        <f>VLOOKUP(Todos!$A795,vlookup_table[#All],5,FALSE)</f>
        <v>C1</v>
      </c>
      <c r="R795" s="14" t="str">
        <f>VLOOKUP(Todos!$A795,vlookup_table[#All],6,FALSE)</f>
        <v>M</v>
      </c>
      <c r="S795" s="14">
        <f>VLOOKUP(Todos!$A795,vlookup_table[#All],7,FALSE)</f>
        <v>6</v>
      </c>
      <c r="T795" s="14">
        <f>ROUND((9706-Todos!$P795)/100, 0)</f>
        <v>48</v>
      </c>
      <c r="U795" s="14" t="str" cm="1">
        <f t="array" ref="U795">_xlfn.IFS(
    ISNUMBER(SEARCH("C", Q795)), "Ciudad",
    ISNUMBER(SEARCH("T", Q795)), "Pueblo",
    ISNUMBER(SEARCH("R", Q795)), "Rural",
    ISNUMBER(SEARCH("S", Q795)), "Suburbano",
    ISNUMBER(SEARCH("U", Q795)), "Urbano"
)</f>
        <v>Ciudad</v>
      </c>
      <c r="V795" s="25" t="str" cm="1">
        <f t="array" ref="V795">_xlfn.LET(
    _xlpm.txt, _xlfn.TEXTJOIN("", TRUE, IF(ISNUMBER(--MID(Todos!$H795, _xlfn.SEQUENCE(LEN(Todos!$H795)), 1)), MID(Todos!$H795, _xlfn.SEQUENCE(LEN(Todos!$H795)), 1), "")),
    IF(ISNUMBER(--RIGHT(_xlpm.txt,1)), _xlpm.txt, LEFT(_xlpm.txt, LEN(_xlpm.txt)-1))
)</f>
        <v>17372</v>
      </c>
      <c r="W795" s="14" t="str">
        <f>UPPER(LEFT(Todos!$B795,2))</f>
        <v>ND</v>
      </c>
      <c r="X795" s="15" t="str" cm="1">
        <f t="array" ref="X795">+IF(Todos!$C795 = "",MODE.MATCH(Todos!$C$2:$C$4029),Todos!$C795)</f>
        <v>M</v>
      </c>
    </row>
    <row r="796" spans="1:24" x14ac:dyDescent="0.35">
      <c r="A796" s="6">
        <v>173039</v>
      </c>
      <c r="B796" s="7" t="s">
        <v>22</v>
      </c>
      <c r="C796" s="7" t="s">
        <v>17</v>
      </c>
      <c r="D796" s="7">
        <v>574</v>
      </c>
      <c r="E796" s="7">
        <v>223</v>
      </c>
      <c r="F796" s="7">
        <v>263</v>
      </c>
      <c r="G796" s="7">
        <v>0</v>
      </c>
      <c r="H796" s="7">
        <v>8735</v>
      </c>
      <c r="I796" s="7">
        <v>5</v>
      </c>
      <c r="J796" s="7">
        <v>70</v>
      </c>
      <c r="K796" s="7">
        <v>243</v>
      </c>
      <c r="L796" s="7">
        <v>241</v>
      </c>
      <c r="M796" s="7">
        <v>23.11111111</v>
      </c>
      <c r="N796" s="7">
        <f>VLOOKUP(Todos!$A796,vlookup_table[#All],2,FALSE)</f>
        <v>0</v>
      </c>
      <c r="O796" s="7" t="str">
        <f>VLOOKUP(Todos!$A796,vlookup_table[#All],3,FALSE)</f>
        <v>CA</v>
      </c>
      <c r="P796" s="7">
        <f>VLOOKUP(Todos!$A796,vlookup_table[#All],4,FALSE)</f>
        <v>0</v>
      </c>
      <c r="Q796" s="9" t="str">
        <f>VLOOKUP(Todos!$A796,vlookup_table[#All],5,FALSE)</f>
        <v>R3</v>
      </c>
      <c r="R796" s="9" t="str">
        <f>VLOOKUP(Todos!$A796,vlookup_table[#All],6,FALSE)</f>
        <v>F</v>
      </c>
      <c r="S796" s="9">
        <f>VLOOKUP(Todos!$A796,vlookup_table[#All],7,FALSE)</f>
        <v>50</v>
      </c>
      <c r="T796" s="9">
        <f>ROUND((9706-Todos!$P796)/100, 0)</f>
        <v>97</v>
      </c>
      <c r="U796" s="9" t="str" cm="1">
        <f t="array" ref="U796">_xlfn.IFS(
    ISNUMBER(SEARCH("C", Q796)), "Ciudad",
    ISNUMBER(SEARCH("T", Q796)), "Pueblo",
    ISNUMBER(SEARCH("R", Q796)), "Rural",
    ISNUMBER(SEARCH("S", Q796)), "Suburbano",
    ISNUMBER(SEARCH("U", Q796)), "Urbano"
)</f>
        <v>Rural</v>
      </c>
      <c r="V796" s="24" t="str" cm="1">
        <f t="array" ref="V796">_xlfn.LET(
    _xlpm.txt, _xlfn.TEXTJOIN("", TRUE, IF(ISNUMBER(--MID(Todos!$H796, _xlfn.SEQUENCE(LEN(Todos!$H796)), 1)), MID(Todos!$H796, _xlfn.SEQUENCE(LEN(Todos!$H796)), 1), "")),
    IF(ISNUMBER(--RIGHT(_xlpm.txt,1)), _xlpm.txt, LEFT(_xlpm.txt, LEN(_xlpm.txt)-1))
)</f>
        <v>8735</v>
      </c>
      <c r="W796" s="9" t="str">
        <f>UPPER(LEFT(Todos!$B796,2))</f>
        <v>CA</v>
      </c>
      <c r="X796" s="10" t="str" cm="1">
        <f t="array" ref="X796">+IF(Todos!$C796 = "",MODE.MATCH(Todos!$C$2:$C$4029),Todos!$C796)</f>
        <v>F</v>
      </c>
    </row>
    <row r="797" spans="1:24" x14ac:dyDescent="0.35">
      <c r="A797" s="11">
        <v>105660</v>
      </c>
      <c r="B797" s="12" t="s">
        <v>28</v>
      </c>
      <c r="C797" s="12" t="s">
        <v>14</v>
      </c>
      <c r="D797" s="12">
        <v>430</v>
      </c>
      <c r="E797" s="12">
        <v>236</v>
      </c>
      <c r="F797" s="12">
        <v>388</v>
      </c>
      <c r="G797" s="12">
        <v>0</v>
      </c>
      <c r="H797" s="12">
        <v>13227</v>
      </c>
      <c r="I797" s="12">
        <v>1</v>
      </c>
      <c r="J797" s="12">
        <v>75</v>
      </c>
      <c r="K797" s="12">
        <v>333</v>
      </c>
      <c r="L797" s="12">
        <v>314</v>
      </c>
      <c r="M797" s="12">
        <v>9</v>
      </c>
      <c r="N797" s="12">
        <f>VLOOKUP(Todos!$A797,vlookup_table[#All],2,FALSE)</f>
        <v>1</v>
      </c>
      <c r="O797" s="12" t="str">
        <f>VLOOKUP(Todos!$A797,vlookup_table[#All],3,FALSE)</f>
        <v>KS</v>
      </c>
      <c r="P797" s="12">
        <f>VLOOKUP(Todos!$A797,vlookup_table[#All],4,FALSE)</f>
        <v>0</v>
      </c>
      <c r="Q797" s="14" t="str">
        <f>VLOOKUP(Todos!$A797,vlookup_table[#All],5,FALSE)</f>
        <v>R2</v>
      </c>
      <c r="R797" s="14" t="str">
        <f>VLOOKUP(Todos!$A797,vlookup_table[#All],6,FALSE)</f>
        <v>M</v>
      </c>
      <c r="S797" s="14">
        <f>VLOOKUP(Todos!$A797,vlookup_table[#All],7,FALSE)</f>
        <v>5</v>
      </c>
      <c r="T797" s="14">
        <f>ROUND((9706-Todos!$P797)/100, 0)</f>
        <v>97</v>
      </c>
      <c r="U797" s="14" t="str" cm="1">
        <f t="array" ref="U797">_xlfn.IFS(
    ISNUMBER(SEARCH("C", Q797)), "Ciudad",
    ISNUMBER(SEARCH("T", Q797)), "Pueblo",
    ISNUMBER(SEARCH("R", Q797)), "Rural",
    ISNUMBER(SEARCH("S", Q797)), "Suburbano",
    ISNUMBER(SEARCH("U", Q797)), "Urbano"
)</f>
        <v>Rural</v>
      </c>
      <c r="V797" s="25" t="str" cm="1">
        <f t="array" ref="V797">_xlfn.LET(
    _xlpm.txt, _xlfn.TEXTJOIN("", TRUE, IF(ISNUMBER(--MID(Todos!$H797, _xlfn.SEQUENCE(LEN(Todos!$H797)), 1)), MID(Todos!$H797, _xlfn.SEQUENCE(LEN(Todos!$H797)), 1), "")),
    IF(ISNUMBER(--RIGHT(_xlpm.txt,1)), _xlpm.txt, LEFT(_xlpm.txt, LEN(_xlpm.txt)-1))
)</f>
        <v>13227</v>
      </c>
      <c r="W797" s="14" t="str">
        <f>UPPER(LEFT(Todos!$B797,2))</f>
        <v>KS</v>
      </c>
      <c r="X797" s="15" t="str" cm="1">
        <f t="array" ref="X797">+IF(Todos!$C797 = "",MODE.MATCH(Todos!$C$2:$C$4029),Todos!$C797)</f>
        <v>M</v>
      </c>
    </row>
    <row r="798" spans="1:24" x14ac:dyDescent="0.35">
      <c r="A798" s="6">
        <v>35935</v>
      </c>
      <c r="B798" s="7" t="s">
        <v>13</v>
      </c>
      <c r="C798" s="7" t="s">
        <v>14</v>
      </c>
      <c r="D798" s="7">
        <v>711</v>
      </c>
      <c r="E798" s="7">
        <v>266</v>
      </c>
      <c r="F798" s="7">
        <v>363</v>
      </c>
      <c r="G798" s="7">
        <v>1</v>
      </c>
      <c r="H798" s="7">
        <v>13120</v>
      </c>
      <c r="I798" s="7">
        <v>13</v>
      </c>
      <c r="J798" s="7">
        <v>12</v>
      </c>
      <c r="K798" s="7">
        <v>351</v>
      </c>
      <c r="L798" s="7">
        <v>305</v>
      </c>
      <c r="M798" s="7">
        <v>10.66666667</v>
      </c>
      <c r="N798" s="7">
        <f>VLOOKUP(Todos!$A798,vlookup_table[#All],2,FALSE)</f>
        <v>1</v>
      </c>
      <c r="O798" s="7" t="str">
        <f>VLOOKUP(Todos!$A798,vlookup_table[#All],3,FALSE)</f>
        <v>FL</v>
      </c>
      <c r="P798" s="7">
        <f>VLOOKUP(Todos!$A798,vlookup_table[#All],4,FALSE)</f>
        <v>1101</v>
      </c>
      <c r="Q798" s="9" t="str">
        <f>VLOOKUP(Todos!$A798,vlookup_table[#All],5,FALSE)</f>
        <v>S2</v>
      </c>
      <c r="R798" s="9" t="str">
        <f>VLOOKUP(Todos!$A798,vlookup_table[#All],6,FALSE)</f>
        <v>M</v>
      </c>
      <c r="S798" s="9">
        <f>VLOOKUP(Todos!$A798,vlookup_table[#All],7,FALSE)</f>
        <v>21</v>
      </c>
      <c r="T798" s="9">
        <f>ROUND((9706-Todos!$P798)/100, 0)</f>
        <v>86</v>
      </c>
      <c r="U798" s="9" t="str" cm="1">
        <f t="array" ref="U798">_xlfn.IFS(
    ISNUMBER(SEARCH("C", Q798)), "Ciudad",
    ISNUMBER(SEARCH("T", Q798)), "Pueblo",
    ISNUMBER(SEARCH("R", Q798)), "Rural",
    ISNUMBER(SEARCH("S", Q798)), "Suburbano",
    ISNUMBER(SEARCH("U", Q798)), "Urbano"
)</f>
        <v>Suburbano</v>
      </c>
      <c r="V798" s="24" t="str" cm="1">
        <f t="array" ref="V798">_xlfn.LET(
    _xlpm.txt, _xlfn.TEXTJOIN("", TRUE, IF(ISNUMBER(--MID(Todos!$H798, _xlfn.SEQUENCE(LEN(Todos!$H798)), 1)), MID(Todos!$H798, _xlfn.SEQUENCE(LEN(Todos!$H798)), 1), "")),
    IF(ISNUMBER(--RIGHT(_xlpm.txt,1)), _xlpm.txt, LEFT(_xlpm.txt, LEN(_xlpm.txt)-1))
)</f>
        <v>13120</v>
      </c>
      <c r="W798" s="9" t="str">
        <f>UPPER(LEFT(Todos!$B798,2))</f>
        <v>FL</v>
      </c>
      <c r="X798" s="10" t="str" cm="1">
        <f t="array" ref="X798">+IF(Todos!$C798 = "",MODE.MATCH(Todos!$C$2:$C$4029),Todos!$C798)</f>
        <v>M</v>
      </c>
    </row>
    <row r="799" spans="1:24" x14ac:dyDescent="0.35">
      <c r="A799" s="11">
        <v>31746</v>
      </c>
      <c r="B799" s="12" t="s">
        <v>13</v>
      </c>
      <c r="C799" s="12" t="s">
        <v>14</v>
      </c>
      <c r="D799" s="12">
        <v>576</v>
      </c>
      <c r="E799" s="12">
        <v>326</v>
      </c>
      <c r="F799" s="12">
        <v>339</v>
      </c>
      <c r="G799" s="12">
        <v>0</v>
      </c>
      <c r="H799" s="12">
        <v>11310</v>
      </c>
      <c r="I799" s="12">
        <v>1</v>
      </c>
      <c r="J799" s="12">
        <v>61</v>
      </c>
      <c r="K799" s="12">
        <v>326</v>
      </c>
      <c r="L799" s="12">
        <v>353</v>
      </c>
      <c r="M799" s="12">
        <v>8.3333333330000006</v>
      </c>
      <c r="N799" s="12">
        <f>VLOOKUP(Todos!$A799,vlookup_table[#All],2,FALSE)</f>
        <v>1</v>
      </c>
      <c r="O799" s="12" t="str">
        <f>VLOOKUP(Todos!$A799,vlookup_table[#All],3,FALSE)</f>
        <v>FL</v>
      </c>
      <c r="P799" s="12">
        <f>VLOOKUP(Todos!$A799,vlookup_table[#All],4,FALSE)</f>
        <v>2802</v>
      </c>
      <c r="Q799" s="14" t="str">
        <f>VLOOKUP(Todos!$A799,vlookup_table[#All],5,FALSE)</f>
        <v>T2</v>
      </c>
      <c r="R799" s="14" t="str">
        <f>VLOOKUP(Todos!$A799,vlookup_table[#All],6,FALSE)</f>
        <v>M</v>
      </c>
      <c r="S799" s="14">
        <f>VLOOKUP(Todos!$A799,vlookup_table[#All],7,FALSE)</f>
        <v>6</v>
      </c>
      <c r="T799" s="14">
        <f>ROUND((9706-Todos!$P799)/100, 0)</f>
        <v>69</v>
      </c>
      <c r="U799" s="14" t="str" cm="1">
        <f t="array" ref="U799">_xlfn.IFS(
    ISNUMBER(SEARCH("C", Q799)), "Ciudad",
    ISNUMBER(SEARCH("T", Q799)), "Pueblo",
    ISNUMBER(SEARCH("R", Q799)), "Rural",
    ISNUMBER(SEARCH("S", Q799)), "Suburbano",
    ISNUMBER(SEARCH("U", Q799)), "Urbano"
)</f>
        <v>Pueblo</v>
      </c>
      <c r="V799" s="25" t="str" cm="1">
        <f t="array" ref="V799">_xlfn.LET(
    _xlpm.txt, _xlfn.TEXTJOIN("", TRUE, IF(ISNUMBER(--MID(Todos!$H799, _xlfn.SEQUENCE(LEN(Todos!$H799)), 1)), MID(Todos!$H799, _xlfn.SEQUENCE(LEN(Todos!$H799)), 1), "")),
    IF(ISNUMBER(--RIGHT(_xlpm.txt,1)), _xlpm.txt, LEFT(_xlpm.txt, LEN(_xlpm.txt)-1))
)</f>
        <v>11310</v>
      </c>
      <c r="W799" s="14" t="str">
        <f>UPPER(LEFT(Todos!$B799,2))</f>
        <v>FL</v>
      </c>
      <c r="X799" s="15" t="str" cm="1">
        <f t="array" ref="X799">+IF(Todos!$C799 = "",MODE.MATCH(Todos!$C$2:$C$4029),Todos!$C799)</f>
        <v>M</v>
      </c>
    </row>
    <row r="800" spans="1:24" x14ac:dyDescent="0.35">
      <c r="A800" s="6">
        <v>71491</v>
      </c>
      <c r="B800" s="7" t="s">
        <v>30</v>
      </c>
      <c r="C800" s="7" t="s">
        <v>17</v>
      </c>
      <c r="D800" s="7">
        <v>786</v>
      </c>
      <c r="E800" s="7">
        <v>381</v>
      </c>
      <c r="F800" s="7">
        <v>479</v>
      </c>
      <c r="G800" s="7">
        <v>1</v>
      </c>
      <c r="H800" s="7">
        <v>16368</v>
      </c>
      <c r="I800" s="7">
        <v>3</v>
      </c>
      <c r="J800" s="7">
        <v>70</v>
      </c>
      <c r="K800" s="7">
        <v>443</v>
      </c>
      <c r="L800" s="7">
        <v>422</v>
      </c>
      <c r="M800" s="7">
        <v>17.5</v>
      </c>
      <c r="N800" s="7">
        <f>VLOOKUP(Todos!$A800,vlookup_table[#All],2,FALSE)</f>
        <v>0</v>
      </c>
      <c r="O800" s="7" t="str">
        <f>VLOOKUP(Todos!$A800,vlookup_table[#All],3,FALSE)</f>
        <v>MI</v>
      </c>
      <c r="P800" s="7">
        <f>VLOOKUP(Todos!$A800,vlookup_table[#All],4,FALSE)</f>
        <v>0</v>
      </c>
      <c r="Q800" s="9" t="str">
        <f>VLOOKUP(Todos!$A800,vlookup_table[#All],5,FALSE)</f>
        <v>C2</v>
      </c>
      <c r="R800" s="9" t="str">
        <f>VLOOKUP(Todos!$A800,vlookup_table[#All],6,FALSE)</f>
        <v>F</v>
      </c>
      <c r="S800" s="9">
        <f>VLOOKUP(Todos!$A800,vlookup_table[#All],7,FALSE)</f>
        <v>25</v>
      </c>
      <c r="T800" s="9">
        <f>ROUND((9706-Todos!$P800)/100, 0)</f>
        <v>97</v>
      </c>
      <c r="U800" s="9" t="str" cm="1">
        <f t="array" ref="U800">_xlfn.IFS(
    ISNUMBER(SEARCH("C", Q800)), "Ciudad",
    ISNUMBER(SEARCH("T", Q800)), "Pueblo",
    ISNUMBER(SEARCH("R", Q800)), "Rural",
    ISNUMBER(SEARCH("S", Q800)), "Suburbano",
    ISNUMBER(SEARCH("U", Q800)), "Urbano"
)</f>
        <v>Ciudad</v>
      </c>
      <c r="V800" s="24" t="str" cm="1">
        <f t="array" ref="V800">_xlfn.LET(
    _xlpm.txt, _xlfn.TEXTJOIN("", TRUE, IF(ISNUMBER(--MID(Todos!$H800, _xlfn.SEQUENCE(LEN(Todos!$H800)), 1)), MID(Todos!$H800, _xlfn.SEQUENCE(LEN(Todos!$H800)), 1), "")),
    IF(ISNUMBER(--RIGHT(_xlpm.txt,1)), _xlpm.txt, LEFT(_xlpm.txt, LEN(_xlpm.txt)-1))
)</f>
        <v>16368</v>
      </c>
      <c r="W800" s="9" t="str">
        <f>UPPER(LEFT(Todos!$B800,2))</f>
        <v>MI</v>
      </c>
      <c r="X800" s="10" t="str" cm="1">
        <f t="array" ref="X800">+IF(Todos!$C800 = "",MODE.MATCH(Todos!$C$2:$C$4029),Todos!$C800)</f>
        <v>F</v>
      </c>
    </row>
    <row r="801" spans="1:24" x14ac:dyDescent="0.35">
      <c r="A801" s="11">
        <v>188666</v>
      </c>
      <c r="B801" s="12" t="s">
        <v>13</v>
      </c>
      <c r="C801" s="12" t="s">
        <v>14</v>
      </c>
      <c r="D801" s="12">
        <v>710</v>
      </c>
      <c r="E801" s="12">
        <v>387</v>
      </c>
      <c r="F801" s="12">
        <v>494</v>
      </c>
      <c r="G801" s="12">
        <v>6</v>
      </c>
      <c r="H801" s="12">
        <v>15917</v>
      </c>
      <c r="I801" s="12">
        <v>2</v>
      </c>
      <c r="J801" s="12">
        <v>44</v>
      </c>
      <c r="K801" s="12">
        <v>446</v>
      </c>
      <c r="L801" s="12">
        <v>442</v>
      </c>
      <c r="M801" s="12">
        <v>14.777777779999999</v>
      </c>
      <c r="N801" s="12">
        <f>VLOOKUP(Todos!$A801,vlookup_table[#All],2,FALSE)</f>
        <v>1</v>
      </c>
      <c r="O801" s="12" t="str">
        <f>VLOOKUP(Todos!$A801,vlookup_table[#All],3,FALSE)</f>
        <v>FL</v>
      </c>
      <c r="P801" s="12">
        <f>VLOOKUP(Todos!$A801,vlookup_table[#All],4,FALSE)</f>
        <v>0</v>
      </c>
      <c r="Q801" s="14" t="str">
        <f>VLOOKUP(Todos!$A801,vlookup_table[#All],5,FALSE)</f>
        <v>S1</v>
      </c>
      <c r="R801" s="14" t="str">
        <f>VLOOKUP(Todos!$A801,vlookup_table[#All],6,FALSE)</f>
        <v>M</v>
      </c>
      <c r="S801" s="14">
        <f>VLOOKUP(Todos!$A801,vlookup_table[#All],7,FALSE)</f>
        <v>25</v>
      </c>
      <c r="T801" s="14">
        <f>ROUND((9706-Todos!$P801)/100, 0)</f>
        <v>97</v>
      </c>
      <c r="U801" s="14" t="str" cm="1">
        <f t="array" ref="U801">_xlfn.IFS(
    ISNUMBER(SEARCH("C", Q801)), "Ciudad",
    ISNUMBER(SEARCH("T", Q801)), "Pueblo",
    ISNUMBER(SEARCH("R", Q801)), "Rural",
    ISNUMBER(SEARCH("S", Q801)), "Suburbano",
    ISNUMBER(SEARCH("U", Q801)), "Urbano"
)</f>
        <v>Suburbano</v>
      </c>
      <c r="V801" s="25" t="str" cm="1">
        <f t="array" ref="V801">_xlfn.LET(
    _xlpm.txt, _xlfn.TEXTJOIN("", TRUE, IF(ISNUMBER(--MID(Todos!$H801, _xlfn.SEQUENCE(LEN(Todos!$H801)), 1)), MID(Todos!$H801, _xlfn.SEQUENCE(LEN(Todos!$H801)), 1), "")),
    IF(ISNUMBER(--RIGHT(_xlpm.txt,1)), _xlpm.txt, LEFT(_xlpm.txt, LEN(_xlpm.txt)-1))
)</f>
        <v>15917</v>
      </c>
      <c r="W801" s="14" t="str">
        <f>UPPER(LEFT(Todos!$B801,2))</f>
        <v>FL</v>
      </c>
      <c r="X801" s="15" t="str" cm="1">
        <f t="array" ref="X801">+IF(Todos!$C801 = "",MODE.MATCH(Todos!$C$2:$C$4029),Todos!$C801)</f>
        <v>M</v>
      </c>
    </row>
    <row r="802" spans="1:24" x14ac:dyDescent="0.35">
      <c r="A802" s="6">
        <v>135016</v>
      </c>
      <c r="B802" s="7" t="s">
        <v>56</v>
      </c>
      <c r="C802" s="7" t="s">
        <v>61</v>
      </c>
      <c r="D802" s="7">
        <v>433</v>
      </c>
      <c r="E802" s="7">
        <v>194</v>
      </c>
      <c r="F802" s="7">
        <v>183</v>
      </c>
      <c r="G802" s="7">
        <v>0</v>
      </c>
      <c r="H802" s="7">
        <v>5088</v>
      </c>
      <c r="I802" s="7">
        <v>29</v>
      </c>
      <c r="J802" s="7">
        <v>50</v>
      </c>
      <c r="K802" s="7">
        <v>183</v>
      </c>
      <c r="L802" s="7">
        <v>196</v>
      </c>
      <c r="M802" s="7">
        <v>7.5</v>
      </c>
      <c r="N802" s="7">
        <f>VLOOKUP(Todos!$A802,vlookup_table[#All],2,FALSE)</f>
        <v>0</v>
      </c>
      <c r="O802" s="7" t="str">
        <f>VLOOKUP(Todos!$A802,vlookup_table[#All],3,FALSE)</f>
        <v>AZ</v>
      </c>
      <c r="P802" s="7">
        <f>VLOOKUP(Todos!$A802,vlookup_table[#All],4,FALSE)</f>
        <v>5212</v>
      </c>
      <c r="Q802" s="9" t="str">
        <f>VLOOKUP(Todos!$A802,vlookup_table[#All],5,FALSE)</f>
        <v>C3</v>
      </c>
      <c r="R802" s="9" t="str">
        <f>VLOOKUP(Todos!$A802,vlookup_table[#All],6,FALSE)</f>
        <v>F</v>
      </c>
      <c r="S802" s="9">
        <f>VLOOKUP(Todos!$A802,vlookup_table[#All],7,FALSE)</f>
        <v>14</v>
      </c>
      <c r="T802" s="9">
        <f>ROUND((9706-Todos!$P802)/100, 0)</f>
        <v>45</v>
      </c>
      <c r="U802" s="9" t="str" cm="1">
        <f t="array" ref="U802">_xlfn.IFS(
    ISNUMBER(SEARCH("C", Q802)), "Ciudad",
    ISNUMBER(SEARCH("T", Q802)), "Pueblo",
    ISNUMBER(SEARCH("R", Q802)), "Rural",
    ISNUMBER(SEARCH("S", Q802)), "Suburbano",
    ISNUMBER(SEARCH("U", Q802)), "Urbano"
)</f>
        <v>Ciudad</v>
      </c>
      <c r="V802" s="24" t="str" cm="1">
        <f t="array" ref="V802">_xlfn.LET(
    _xlpm.txt, _xlfn.TEXTJOIN("", TRUE, IF(ISNUMBER(--MID(Todos!$H802, _xlfn.SEQUENCE(LEN(Todos!$H802)), 1)), MID(Todos!$H802, _xlfn.SEQUENCE(LEN(Todos!$H802)), 1), "")),
    IF(ISNUMBER(--RIGHT(_xlpm.txt,1)), _xlpm.txt, LEFT(_xlpm.txt, LEN(_xlpm.txt)-1))
)</f>
        <v>5088</v>
      </c>
      <c r="W802" s="9" t="str">
        <f>UPPER(LEFT(Todos!$B802,2))</f>
        <v>AZ</v>
      </c>
      <c r="X802" s="10" t="str" cm="1">
        <f t="array" ref="X802">+IF(Todos!$C802 = "",MODE.MATCH(Todos!$C$2:$C$4029),Todos!$C802)</f>
        <v>Female</v>
      </c>
    </row>
    <row r="803" spans="1:24" x14ac:dyDescent="0.35">
      <c r="A803" s="11">
        <v>175283</v>
      </c>
      <c r="B803" s="12" t="s">
        <v>51</v>
      </c>
      <c r="C803" s="12" t="s">
        <v>17</v>
      </c>
      <c r="D803" s="12">
        <v>1027</v>
      </c>
      <c r="E803" s="12">
        <v>447</v>
      </c>
      <c r="F803" s="12">
        <v>633</v>
      </c>
      <c r="G803" s="12">
        <v>2</v>
      </c>
      <c r="H803" s="12">
        <v>25039</v>
      </c>
      <c r="I803" s="12">
        <v>5</v>
      </c>
      <c r="J803" s="12">
        <v>46</v>
      </c>
      <c r="K803" s="12">
        <v>584</v>
      </c>
      <c r="L803" s="12">
        <v>520</v>
      </c>
      <c r="M803" s="12">
        <v>42.083333330000002</v>
      </c>
      <c r="N803" s="12">
        <f>VLOOKUP(Todos!$A803,vlookup_table[#All],2,FALSE)</f>
        <v>0</v>
      </c>
      <c r="O803" s="12" t="str">
        <f>VLOOKUP(Todos!$A803,vlookup_table[#All],3,FALSE)</f>
        <v>OR</v>
      </c>
      <c r="P803" s="12">
        <f>VLOOKUP(Todos!$A803,vlookup_table[#All],4,FALSE)</f>
        <v>4501</v>
      </c>
      <c r="Q803" s="14" t="str">
        <f>VLOOKUP(Todos!$A803,vlookup_table[#All],5,FALSE)</f>
        <v>S1</v>
      </c>
      <c r="R803" s="14" t="str">
        <f>VLOOKUP(Todos!$A803,vlookup_table[#All],6,FALSE)</f>
        <v>F</v>
      </c>
      <c r="S803" s="14">
        <f>VLOOKUP(Todos!$A803,vlookup_table[#All],7,FALSE)</f>
        <v>50</v>
      </c>
      <c r="T803" s="14">
        <f>ROUND((9706-Todos!$P803)/100, 0)</f>
        <v>52</v>
      </c>
      <c r="U803" s="14" t="str" cm="1">
        <f t="array" ref="U803">_xlfn.IFS(
    ISNUMBER(SEARCH("C", Q803)), "Ciudad",
    ISNUMBER(SEARCH("T", Q803)), "Pueblo",
    ISNUMBER(SEARCH("R", Q803)), "Rural",
    ISNUMBER(SEARCH("S", Q803)), "Suburbano",
    ISNUMBER(SEARCH("U", Q803)), "Urbano"
)</f>
        <v>Suburbano</v>
      </c>
      <c r="V803" s="25" t="str" cm="1">
        <f t="array" ref="V803">_xlfn.LET(
    _xlpm.txt, _xlfn.TEXTJOIN("", TRUE, IF(ISNUMBER(--MID(Todos!$H803, _xlfn.SEQUENCE(LEN(Todos!$H803)), 1)), MID(Todos!$H803, _xlfn.SEQUENCE(LEN(Todos!$H803)), 1), "")),
    IF(ISNUMBER(--RIGHT(_xlpm.txt,1)), _xlpm.txt, LEFT(_xlpm.txt, LEN(_xlpm.txt)-1))
)</f>
        <v>25039</v>
      </c>
      <c r="W803" s="14" t="str">
        <f>UPPER(LEFT(Todos!$B803,2))</f>
        <v>OR</v>
      </c>
      <c r="X803" s="15" t="str" cm="1">
        <f t="array" ref="X803">+IF(Todos!$C803 = "",MODE.MATCH(Todos!$C$2:$C$4029),Todos!$C803)</f>
        <v>F</v>
      </c>
    </row>
    <row r="804" spans="1:24" x14ac:dyDescent="0.35">
      <c r="A804" s="6">
        <v>69983</v>
      </c>
      <c r="B804" s="7" t="s">
        <v>30</v>
      </c>
      <c r="C804" s="7" t="s">
        <v>14</v>
      </c>
      <c r="D804" s="7">
        <v>475</v>
      </c>
      <c r="E804" s="7">
        <v>239</v>
      </c>
      <c r="F804" s="7">
        <v>319</v>
      </c>
      <c r="G804" s="7">
        <v>0</v>
      </c>
      <c r="H804" s="7">
        <v>10528</v>
      </c>
      <c r="I804" s="7">
        <v>1</v>
      </c>
      <c r="J804" s="7">
        <v>91</v>
      </c>
      <c r="K804" s="7">
        <v>295</v>
      </c>
      <c r="L804" s="7">
        <v>291</v>
      </c>
      <c r="M804" s="7">
        <v>7.5625</v>
      </c>
      <c r="N804" s="7">
        <f>VLOOKUP(Todos!$A804,vlookup_table[#All],2,FALSE)</f>
        <v>1</v>
      </c>
      <c r="O804" s="7" t="str">
        <f>VLOOKUP(Todos!$A804,vlookup_table[#All],3,FALSE)</f>
        <v>MI</v>
      </c>
      <c r="P804" s="7">
        <f>VLOOKUP(Todos!$A804,vlookup_table[#All],4,FALSE)</f>
        <v>1305</v>
      </c>
      <c r="Q804" s="9" t="str">
        <f>VLOOKUP(Todos!$A804,vlookup_table[#All],5,FALSE)</f>
        <v>R2</v>
      </c>
      <c r="R804" s="9" t="str">
        <f>VLOOKUP(Todos!$A804,vlookup_table[#All],6,FALSE)</f>
        <v>M</v>
      </c>
      <c r="S804" s="9">
        <f>VLOOKUP(Todos!$A804,vlookup_table[#All],7,FALSE)</f>
        <v>11</v>
      </c>
      <c r="T804" s="9">
        <f>ROUND((9706-Todos!$P804)/100, 0)</f>
        <v>84</v>
      </c>
      <c r="U804" s="9" t="str" cm="1">
        <f t="array" ref="U804">_xlfn.IFS(
    ISNUMBER(SEARCH("C", Q804)), "Ciudad",
    ISNUMBER(SEARCH("T", Q804)), "Pueblo",
    ISNUMBER(SEARCH("R", Q804)), "Rural",
    ISNUMBER(SEARCH("S", Q804)), "Suburbano",
    ISNUMBER(SEARCH("U", Q804)), "Urbano"
)</f>
        <v>Rural</v>
      </c>
      <c r="V804" s="24" t="str" cm="1">
        <f t="array" ref="V804">_xlfn.LET(
    _xlpm.txt, _xlfn.TEXTJOIN("", TRUE, IF(ISNUMBER(--MID(Todos!$H804, _xlfn.SEQUENCE(LEN(Todos!$H804)), 1)), MID(Todos!$H804, _xlfn.SEQUENCE(LEN(Todos!$H804)), 1), "")),
    IF(ISNUMBER(--RIGHT(_xlpm.txt,1)), _xlpm.txt, LEFT(_xlpm.txt, LEN(_xlpm.txt)-1))
)</f>
        <v>10528</v>
      </c>
      <c r="W804" s="9" t="str">
        <f>UPPER(LEFT(Todos!$B804,2))</f>
        <v>MI</v>
      </c>
      <c r="X804" s="10" t="str" cm="1">
        <f t="array" ref="X804">+IF(Todos!$C804 = "",MODE.MATCH(Todos!$C$2:$C$4029),Todos!$C804)</f>
        <v>M</v>
      </c>
    </row>
    <row r="805" spans="1:24" x14ac:dyDescent="0.35">
      <c r="A805" s="11">
        <v>42291</v>
      </c>
      <c r="B805" s="12" t="s">
        <v>13</v>
      </c>
      <c r="C805" s="12" t="s">
        <v>14</v>
      </c>
      <c r="D805" s="12">
        <v>568</v>
      </c>
      <c r="E805" s="12">
        <v>221</v>
      </c>
      <c r="F805" s="12">
        <v>328</v>
      </c>
      <c r="G805" s="12">
        <v>2</v>
      </c>
      <c r="H805" s="12">
        <v>14886</v>
      </c>
      <c r="I805" s="12">
        <v>2</v>
      </c>
      <c r="J805" s="12">
        <v>34</v>
      </c>
      <c r="K805" s="12">
        <v>256</v>
      </c>
      <c r="L805" s="12">
        <v>273</v>
      </c>
      <c r="M805" s="12">
        <v>10.52631579</v>
      </c>
      <c r="N805" s="12">
        <f>VLOOKUP(Todos!$A805,vlookup_table[#All],2,FALSE)</f>
        <v>0</v>
      </c>
      <c r="O805" s="12" t="str">
        <f>VLOOKUP(Todos!$A805,vlookup_table[#All],3,FALSE)</f>
        <v>FL</v>
      </c>
      <c r="P805" s="12">
        <f>VLOOKUP(Todos!$A805,vlookup_table[#All],4,FALSE)</f>
        <v>0</v>
      </c>
      <c r="Q805" s="14" t="str">
        <f>VLOOKUP(Todos!$A805,vlookup_table[#All],5,FALSE)</f>
        <v>R2</v>
      </c>
      <c r="R805" s="14" t="str">
        <f>VLOOKUP(Todos!$A805,vlookup_table[#All],6,FALSE)</f>
        <v>M</v>
      </c>
      <c r="S805" s="14">
        <f>VLOOKUP(Todos!$A805,vlookup_table[#All],7,FALSE)</f>
        <v>15</v>
      </c>
      <c r="T805" s="14">
        <f>ROUND((9706-Todos!$P805)/100, 0)</f>
        <v>97</v>
      </c>
      <c r="U805" s="14" t="str" cm="1">
        <f t="array" ref="U805">_xlfn.IFS(
    ISNUMBER(SEARCH("C", Q805)), "Ciudad",
    ISNUMBER(SEARCH("T", Q805)), "Pueblo",
    ISNUMBER(SEARCH("R", Q805)), "Rural",
    ISNUMBER(SEARCH("S", Q805)), "Suburbano",
    ISNUMBER(SEARCH("U", Q805)), "Urbano"
)</f>
        <v>Rural</v>
      </c>
      <c r="V805" s="25" t="str" cm="1">
        <f t="array" ref="V805">_xlfn.LET(
    _xlpm.txt, _xlfn.TEXTJOIN("", TRUE, IF(ISNUMBER(--MID(Todos!$H805, _xlfn.SEQUENCE(LEN(Todos!$H805)), 1)), MID(Todos!$H805, _xlfn.SEQUENCE(LEN(Todos!$H805)), 1), "")),
    IF(ISNUMBER(--RIGHT(_xlpm.txt,1)), _xlpm.txt, LEFT(_xlpm.txt, LEN(_xlpm.txt)-1))
)</f>
        <v>14886</v>
      </c>
      <c r="W805" s="14" t="str">
        <f>UPPER(LEFT(Todos!$B805,2))</f>
        <v>FL</v>
      </c>
      <c r="X805" s="15" t="str" cm="1">
        <f t="array" ref="X805">+IF(Todos!$C805 = "",MODE.MATCH(Todos!$C$2:$C$4029),Todos!$C805)</f>
        <v>M</v>
      </c>
    </row>
    <row r="806" spans="1:24" x14ac:dyDescent="0.35">
      <c r="A806" s="6">
        <v>160869</v>
      </c>
      <c r="B806" s="7" t="s">
        <v>22</v>
      </c>
      <c r="C806" s="7" t="s">
        <v>14</v>
      </c>
      <c r="D806" s="7">
        <v>1035</v>
      </c>
      <c r="E806" s="7">
        <v>328</v>
      </c>
      <c r="F806" s="7">
        <v>313</v>
      </c>
      <c r="G806" s="7">
        <v>1</v>
      </c>
      <c r="H806" s="7">
        <v>9472</v>
      </c>
      <c r="I806" s="7">
        <v>7</v>
      </c>
      <c r="J806" s="7">
        <v>55</v>
      </c>
      <c r="K806" s="7">
        <v>339</v>
      </c>
      <c r="L806" s="7">
        <v>298</v>
      </c>
      <c r="M806" s="7">
        <v>4.1500000000000004</v>
      </c>
      <c r="N806" s="7">
        <f>VLOOKUP(Todos!$A806,vlookup_table[#All],2,FALSE)</f>
        <v>1</v>
      </c>
      <c r="O806" s="7" t="str">
        <f>VLOOKUP(Todos!$A806,vlookup_table[#All],3,FALSE)</f>
        <v>CA</v>
      </c>
      <c r="P806" s="7">
        <f>VLOOKUP(Todos!$A806,vlookup_table[#All],4,FALSE)</f>
        <v>1502</v>
      </c>
      <c r="Q806" s="9" t="str">
        <f>VLOOKUP(Todos!$A806,vlookup_table[#All],5,FALSE)</f>
        <v>C2</v>
      </c>
      <c r="R806" s="9" t="str">
        <f>VLOOKUP(Todos!$A806,vlookup_table[#All],6,FALSE)</f>
        <v>M</v>
      </c>
      <c r="S806" s="9">
        <f>VLOOKUP(Todos!$A806,vlookup_table[#All],7,FALSE)</f>
        <v>4</v>
      </c>
      <c r="T806" s="9">
        <f>ROUND((9706-Todos!$P806)/100, 0)</f>
        <v>82</v>
      </c>
      <c r="U806" s="9" t="str" cm="1">
        <f t="array" ref="U806">_xlfn.IFS(
    ISNUMBER(SEARCH("C", Q806)), "Ciudad",
    ISNUMBER(SEARCH("T", Q806)), "Pueblo",
    ISNUMBER(SEARCH("R", Q806)), "Rural",
    ISNUMBER(SEARCH("S", Q806)), "Suburbano",
    ISNUMBER(SEARCH("U", Q806)), "Urbano"
)</f>
        <v>Ciudad</v>
      </c>
      <c r="V806" s="24" t="str" cm="1">
        <f t="array" ref="V806">_xlfn.LET(
    _xlpm.txt, _xlfn.TEXTJOIN("", TRUE, IF(ISNUMBER(--MID(Todos!$H806, _xlfn.SEQUENCE(LEN(Todos!$H806)), 1)), MID(Todos!$H806, _xlfn.SEQUENCE(LEN(Todos!$H806)), 1), "")),
    IF(ISNUMBER(--RIGHT(_xlpm.txt,1)), _xlpm.txt, LEFT(_xlpm.txt, LEN(_xlpm.txt)-1))
)</f>
        <v>9472</v>
      </c>
      <c r="W806" s="9" t="str">
        <f>UPPER(LEFT(Todos!$B806,2))</f>
        <v>CA</v>
      </c>
      <c r="X806" s="10" t="str" cm="1">
        <f t="array" ref="X806">+IF(Todos!$C806 = "",MODE.MATCH(Todos!$C$2:$C$4029),Todos!$C806)</f>
        <v>M</v>
      </c>
    </row>
    <row r="807" spans="1:24" x14ac:dyDescent="0.35">
      <c r="A807" s="11">
        <v>28003</v>
      </c>
      <c r="B807" s="12" t="s">
        <v>16</v>
      </c>
      <c r="C807" s="12" t="s">
        <v>17</v>
      </c>
      <c r="D807" s="12">
        <v>1671</v>
      </c>
      <c r="E807" s="12">
        <v>662</v>
      </c>
      <c r="F807" s="12">
        <v>711</v>
      </c>
      <c r="G807" s="12">
        <v>19</v>
      </c>
      <c r="H807" s="12">
        <v>23530</v>
      </c>
      <c r="I807" s="12">
        <v>12</v>
      </c>
      <c r="J807" s="12">
        <v>64</v>
      </c>
      <c r="K807" s="12">
        <v>664</v>
      </c>
      <c r="L807" s="12">
        <v>700</v>
      </c>
      <c r="M807" s="12">
        <v>9.1999999999999993</v>
      </c>
      <c r="N807" s="12">
        <f>VLOOKUP(Todos!$A807,vlookup_table[#All],2,FALSE)</f>
        <v>0</v>
      </c>
      <c r="O807" s="12" t="str">
        <f>VLOOKUP(Todos!$A807,vlookup_table[#All],3,FALSE)</f>
        <v>IL</v>
      </c>
      <c r="P807" s="12">
        <f>VLOOKUP(Todos!$A807,vlookup_table[#All],4,FALSE)</f>
        <v>0</v>
      </c>
      <c r="Q807" s="14" t="str">
        <f>VLOOKUP(Todos!$A807,vlookup_table[#All],5,FALSE)</f>
        <v>C1</v>
      </c>
      <c r="R807" s="14" t="str">
        <f>VLOOKUP(Todos!$A807,vlookup_table[#All],6,FALSE)</f>
        <v>F</v>
      </c>
      <c r="S807" s="14">
        <f>VLOOKUP(Todos!$A807,vlookup_table[#All],7,FALSE)</f>
        <v>15</v>
      </c>
      <c r="T807" s="14">
        <f>ROUND((9706-Todos!$P807)/100, 0)</f>
        <v>97</v>
      </c>
      <c r="U807" s="14" t="str" cm="1">
        <f t="array" ref="U807">_xlfn.IFS(
    ISNUMBER(SEARCH("C", Q807)), "Ciudad",
    ISNUMBER(SEARCH("T", Q807)), "Pueblo",
    ISNUMBER(SEARCH("R", Q807)), "Rural",
    ISNUMBER(SEARCH("S", Q807)), "Suburbano",
    ISNUMBER(SEARCH("U", Q807)), "Urbano"
)</f>
        <v>Ciudad</v>
      </c>
      <c r="V807" s="25" t="str" cm="1">
        <f t="array" ref="V807">_xlfn.LET(
    _xlpm.txt, _xlfn.TEXTJOIN("", TRUE, IF(ISNUMBER(--MID(Todos!$H807, _xlfn.SEQUENCE(LEN(Todos!$H807)), 1)), MID(Todos!$H807, _xlfn.SEQUENCE(LEN(Todos!$H807)), 1), "")),
    IF(ISNUMBER(--RIGHT(_xlpm.txt,1)), _xlpm.txt, LEFT(_xlpm.txt, LEN(_xlpm.txt)-1))
)</f>
        <v>23530</v>
      </c>
      <c r="W807" s="14" t="str">
        <f>UPPER(LEFT(Todos!$B807,2))</f>
        <v>IL</v>
      </c>
      <c r="X807" s="15" t="str" cm="1">
        <f t="array" ref="X807">+IF(Todos!$C807 = "",MODE.MATCH(Todos!$C$2:$C$4029),Todos!$C807)</f>
        <v>F</v>
      </c>
    </row>
    <row r="808" spans="1:24" x14ac:dyDescent="0.35">
      <c r="A808" s="6">
        <v>104732</v>
      </c>
      <c r="B808" s="7" t="s">
        <v>28</v>
      </c>
      <c r="C808" s="7" t="s">
        <v>17</v>
      </c>
      <c r="D808" s="7">
        <v>605</v>
      </c>
      <c r="E808" s="7">
        <v>306</v>
      </c>
      <c r="F808" s="7">
        <v>362</v>
      </c>
      <c r="G808" s="7">
        <v>0</v>
      </c>
      <c r="H808" s="7">
        <v>14037</v>
      </c>
      <c r="I808" s="7">
        <v>3</v>
      </c>
      <c r="J808" s="7">
        <v>34</v>
      </c>
      <c r="K808" s="7">
        <v>335</v>
      </c>
      <c r="L808" s="7">
        <v>343</v>
      </c>
      <c r="M808" s="7">
        <v>6.2857142860000002</v>
      </c>
      <c r="N808" s="7">
        <f>VLOOKUP(Todos!$A808,vlookup_table[#All],2,FALSE)</f>
        <v>0</v>
      </c>
      <c r="O808" s="7" t="str">
        <f>VLOOKUP(Todos!$A808,vlookup_table[#All],3,FALSE)</f>
        <v>KS</v>
      </c>
      <c r="P808" s="7">
        <f>VLOOKUP(Todos!$A808,vlookup_table[#All],4,FALSE)</f>
        <v>1403</v>
      </c>
      <c r="Q808" s="9" t="str">
        <f>VLOOKUP(Todos!$A808,vlookup_table[#All],5,FALSE)</f>
        <v>S2</v>
      </c>
      <c r="R808" s="9" t="str">
        <f>VLOOKUP(Todos!$A808,vlookup_table[#All],6,FALSE)</f>
        <v>F</v>
      </c>
      <c r="S808" s="9">
        <f>VLOOKUP(Todos!$A808,vlookup_table[#All],7,FALSE)</f>
        <v>10</v>
      </c>
      <c r="T808" s="9">
        <f>ROUND((9706-Todos!$P808)/100, 0)</f>
        <v>83</v>
      </c>
      <c r="U808" s="9" t="str" cm="1">
        <f t="array" ref="U808">_xlfn.IFS(
    ISNUMBER(SEARCH("C", Q808)), "Ciudad",
    ISNUMBER(SEARCH("T", Q808)), "Pueblo",
    ISNUMBER(SEARCH("R", Q808)), "Rural",
    ISNUMBER(SEARCH("S", Q808)), "Suburbano",
    ISNUMBER(SEARCH("U", Q808)), "Urbano"
)</f>
        <v>Suburbano</v>
      </c>
      <c r="V808" s="24" t="str" cm="1">
        <f t="array" ref="V808">_xlfn.LET(
    _xlpm.txt, _xlfn.TEXTJOIN("", TRUE, IF(ISNUMBER(--MID(Todos!$H808, _xlfn.SEQUENCE(LEN(Todos!$H808)), 1)), MID(Todos!$H808, _xlfn.SEQUENCE(LEN(Todos!$H808)), 1), "")),
    IF(ISNUMBER(--RIGHT(_xlpm.txt,1)), _xlpm.txt, LEFT(_xlpm.txt, LEN(_xlpm.txt)-1))
)</f>
        <v>14037</v>
      </c>
      <c r="W808" s="9" t="str">
        <f>UPPER(LEFT(Todos!$B808,2))</f>
        <v>KS</v>
      </c>
      <c r="X808" s="10" t="str" cm="1">
        <f t="array" ref="X808">+IF(Todos!$C808 = "",MODE.MATCH(Todos!$C$2:$C$4029),Todos!$C808)</f>
        <v>F</v>
      </c>
    </row>
    <row r="809" spans="1:24" x14ac:dyDescent="0.35">
      <c r="A809" s="11">
        <v>126035</v>
      </c>
      <c r="B809" s="12" t="s">
        <v>21</v>
      </c>
      <c r="C809" s="12" t="s">
        <v>31</v>
      </c>
      <c r="D809" s="12">
        <v>262</v>
      </c>
      <c r="E809" s="12">
        <v>163</v>
      </c>
      <c r="F809" s="12">
        <v>260</v>
      </c>
      <c r="G809" s="12">
        <v>0</v>
      </c>
      <c r="H809" s="12">
        <v>7587</v>
      </c>
      <c r="I809" s="12">
        <v>4</v>
      </c>
      <c r="J809" s="12">
        <v>89</v>
      </c>
      <c r="K809" s="12">
        <v>206</v>
      </c>
      <c r="L809" s="12">
        <v>226</v>
      </c>
      <c r="M809" s="12">
        <v>10.0625</v>
      </c>
      <c r="N809" s="12">
        <f>VLOOKUP(Todos!$A809,vlookup_table[#All],2,FALSE)</f>
        <v>0</v>
      </c>
      <c r="O809" s="12" t="str">
        <f>VLOOKUP(Todos!$A809,vlookup_table[#All],3,FALSE)</f>
        <v>TX</v>
      </c>
      <c r="P809" s="12">
        <f>VLOOKUP(Todos!$A809,vlookup_table[#All],4,FALSE)</f>
        <v>1308</v>
      </c>
      <c r="Q809" s="14" t="str">
        <f>VLOOKUP(Todos!$A809,vlookup_table[#All],5,FALSE)</f>
        <v>R3</v>
      </c>
      <c r="R809" s="14" t="str">
        <f>VLOOKUP(Todos!$A809,vlookup_table[#All],6,FALSE)</f>
        <v>U</v>
      </c>
      <c r="S809" s="14">
        <f>VLOOKUP(Todos!$A809,vlookup_table[#All],7,FALSE)</f>
        <v>21</v>
      </c>
      <c r="T809" s="14">
        <f>ROUND((9706-Todos!$P809)/100, 0)</f>
        <v>84</v>
      </c>
      <c r="U809" s="14" t="str" cm="1">
        <f t="array" ref="U809">_xlfn.IFS(
    ISNUMBER(SEARCH("C", Q809)), "Ciudad",
    ISNUMBER(SEARCH("T", Q809)), "Pueblo",
    ISNUMBER(SEARCH("R", Q809)), "Rural",
    ISNUMBER(SEARCH("S", Q809)), "Suburbano",
    ISNUMBER(SEARCH("U", Q809)), "Urbano"
)</f>
        <v>Rural</v>
      </c>
      <c r="V809" s="25" t="str" cm="1">
        <f t="array" ref="V809">_xlfn.LET(
    _xlpm.txt, _xlfn.TEXTJOIN("", TRUE, IF(ISNUMBER(--MID(Todos!$H809, _xlfn.SEQUENCE(LEN(Todos!$H809)), 1)), MID(Todos!$H809, _xlfn.SEQUENCE(LEN(Todos!$H809)), 1), "")),
    IF(ISNUMBER(--RIGHT(_xlpm.txt,1)), _xlpm.txt, LEFT(_xlpm.txt, LEN(_xlpm.txt)-1))
)</f>
        <v>7587</v>
      </c>
      <c r="W809" s="14" t="str">
        <f>UPPER(LEFT(Todos!$B809,2))</f>
        <v>TX</v>
      </c>
      <c r="X809" s="15" t="str" cm="1">
        <f t="array" ref="X809">+IF(Todos!$C809 = "",MODE.MATCH(Todos!$C$2:$C$4029),Todos!$C809)</f>
        <v>U</v>
      </c>
    </row>
    <row r="810" spans="1:24" x14ac:dyDescent="0.35">
      <c r="A810" s="6">
        <v>29852</v>
      </c>
      <c r="B810" s="7" t="s">
        <v>40</v>
      </c>
      <c r="C810" s="7" t="s">
        <v>14</v>
      </c>
      <c r="D810" s="7">
        <v>593</v>
      </c>
      <c r="E810" s="7">
        <v>301</v>
      </c>
      <c r="F810" s="7">
        <v>361</v>
      </c>
      <c r="G810" s="7">
        <v>0</v>
      </c>
      <c r="H810" s="7">
        <v>11838</v>
      </c>
      <c r="I810" s="7">
        <v>2</v>
      </c>
      <c r="J810" s="7">
        <v>62</v>
      </c>
      <c r="K810" s="7">
        <v>341</v>
      </c>
      <c r="L810" s="7">
        <v>316</v>
      </c>
      <c r="M810" s="7">
        <v>9.6435714289999996</v>
      </c>
      <c r="N810" s="7">
        <f>VLOOKUP(Todos!$A810,vlookup_table[#All],2,FALSE)</f>
        <v>1</v>
      </c>
      <c r="O810" s="7" t="str">
        <f>VLOOKUP(Todos!$A810,vlookup_table[#All],3,FALSE)</f>
        <v>GA</v>
      </c>
      <c r="P810" s="7">
        <f>VLOOKUP(Todos!$A810,vlookup_table[#All],4,FALSE)</f>
        <v>5712</v>
      </c>
      <c r="Q810" s="9" t="str">
        <f>VLOOKUP(Todos!$A810,vlookup_table[#All],5,FALSE)</f>
        <v>T2</v>
      </c>
      <c r="R810" s="9" t="str">
        <f>VLOOKUP(Todos!$A810,vlookup_table[#All],6,FALSE)</f>
        <v>M</v>
      </c>
      <c r="S810" s="9">
        <f>VLOOKUP(Todos!$A810,vlookup_table[#All],7,FALSE)</f>
        <v>17</v>
      </c>
      <c r="T810" s="9">
        <f>ROUND((9706-Todos!$P810)/100, 0)</f>
        <v>40</v>
      </c>
      <c r="U810" s="9" t="str" cm="1">
        <f t="array" ref="U810">_xlfn.IFS(
    ISNUMBER(SEARCH("C", Q810)), "Ciudad",
    ISNUMBER(SEARCH("T", Q810)), "Pueblo",
    ISNUMBER(SEARCH("R", Q810)), "Rural",
    ISNUMBER(SEARCH("S", Q810)), "Suburbano",
    ISNUMBER(SEARCH("U", Q810)), "Urbano"
)</f>
        <v>Pueblo</v>
      </c>
      <c r="V810" s="24" t="str" cm="1">
        <f t="array" ref="V810">_xlfn.LET(
    _xlpm.txt, _xlfn.TEXTJOIN("", TRUE, IF(ISNUMBER(--MID(Todos!$H810, _xlfn.SEQUENCE(LEN(Todos!$H810)), 1)), MID(Todos!$H810, _xlfn.SEQUENCE(LEN(Todos!$H810)), 1), "")),
    IF(ISNUMBER(--RIGHT(_xlpm.txt,1)), _xlpm.txt, LEFT(_xlpm.txt, LEN(_xlpm.txt)-1))
)</f>
        <v>11838</v>
      </c>
      <c r="W810" s="9" t="str">
        <f>UPPER(LEFT(Todos!$B810,2))</f>
        <v>GA</v>
      </c>
      <c r="X810" s="10" t="str" cm="1">
        <f t="array" ref="X810">+IF(Todos!$C810 = "",MODE.MATCH(Todos!$C$2:$C$4029),Todos!$C810)</f>
        <v>M</v>
      </c>
    </row>
    <row r="811" spans="1:24" x14ac:dyDescent="0.35">
      <c r="A811" s="11">
        <v>118091</v>
      </c>
      <c r="B811" s="12" t="s">
        <v>21</v>
      </c>
      <c r="C811" s="12" t="s">
        <v>14</v>
      </c>
      <c r="D811" s="12">
        <v>491</v>
      </c>
      <c r="E811" s="12">
        <v>356</v>
      </c>
      <c r="F811" s="12">
        <v>387</v>
      </c>
      <c r="G811" s="12">
        <v>0</v>
      </c>
      <c r="H811" s="12">
        <v>12961</v>
      </c>
      <c r="I811" s="12">
        <v>2</v>
      </c>
      <c r="J811" s="12">
        <v>77</v>
      </c>
      <c r="K811" s="12">
        <v>384</v>
      </c>
      <c r="L811" s="12">
        <v>357</v>
      </c>
      <c r="M811" s="12">
        <v>16.125</v>
      </c>
      <c r="N811" s="12">
        <f>VLOOKUP(Todos!$A811,vlookup_table[#All],2,FALSE)</f>
        <v>1</v>
      </c>
      <c r="O811" s="12" t="str">
        <f>VLOOKUP(Todos!$A811,vlookup_table[#All],3,FALSE)</f>
        <v>TX</v>
      </c>
      <c r="P811" s="12">
        <f>VLOOKUP(Todos!$A811,vlookup_table[#All],4,FALSE)</f>
        <v>4612</v>
      </c>
      <c r="Q811" s="14" t="str">
        <f>VLOOKUP(Todos!$A811,vlookup_table[#All],5,FALSE)</f>
        <v>T2</v>
      </c>
      <c r="R811" s="14" t="str">
        <f>VLOOKUP(Todos!$A811,vlookup_table[#All],6,FALSE)</f>
        <v>M</v>
      </c>
      <c r="S811" s="14">
        <f>VLOOKUP(Todos!$A811,vlookup_table[#All],7,FALSE)</f>
        <v>20</v>
      </c>
      <c r="T811" s="14">
        <f>ROUND((9706-Todos!$P811)/100, 0)</f>
        <v>51</v>
      </c>
      <c r="U811" s="14" t="str" cm="1">
        <f t="array" ref="U811">_xlfn.IFS(
    ISNUMBER(SEARCH("C", Q811)), "Ciudad",
    ISNUMBER(SEARCH("T", Q811)), "Pueblo",
    ISNUMBER(SEARCH("R", Q811)), "Rural",
    ISNUMBER(SEARCH("S", Q811)), "Suburbano",
    ISNUMBER(SEARCH("U", Q811)), "Urbano"
)</f>
        <v>Pueblo</v>
      </c>
      <c r="V811" s="25" t="str" cm="1">
        <f t="array" ref="V811">_xlfn.LET(
    _xlpm.txt, _xlfn.TEXTJOIN("", TRUE, IF(ISNUMBER(--MID(Todos!$H811, _xlfn.SEQUENCE(LEN(Todos!$H811)), 1)), MID(Todos!$H811, _xlfn.SEQUENCE(LEN(Todos!$H811)), 1), "")),
    IF(ISNUMBER(--RIGHT(_xlpm.txt,1)), _xlpm.txt, LEFT(_xlpm.txt, LEN(_xlpm.txt)-1))
)</f>
        <v>12961</v>
      </c>
      <c r="W811" s="14" t="str">
        <f>UPPER(LEFT(Todos!$B811,2))</f>
        <v>TX</v>
      </c>
      <c r="X811" s="15" t="str" cm="1">
        <f t="array" ref="X811">+IF(Todos!$C811 = "",MODE.MATCH(Todos!$C$2:$C$4029),Todos!$C811)</f>
        <v>M</v>
      </c>
    </row>
    <row r="812" spans="1:24" x14ac:dyDescent="0.35">
      <c r="A812" s="6">
        <v>8204</v>
      </c>
      <c r="B812" s="7" t="s">
        <v>30</v>
      </c>
      <c r="C812" s="7" t="s">
        <v>17</v>
      </c>
      <c r="D812" s="7">
        <v>301</v>
      </c>
      <c r="E812" s="7">
        <v>205</v>
      </c>
      <c r="F812" s="7">
        <v>256</v>
      </c>
      <c r="G812" s="7">
        <v>0</v>
      </c>
      <c r="H812" s="7">
        <v>8803</v>
      </c>
      <c r="I812" s="7">
        <v>0</v>
      </c>
      <c r="J812" s="7">
        <v>92</v>
      </c>
      <c r="K812" s="7">
        <v>208</v>
      </c>
      <c r="L812" s="7">
        <v>246</v>
      </c>
      <c r="M812" s="7">
        <v>13.25</v>
      </c>
      <c r="N812" s="7">
        <f>VLOOKUP(Todos!$A812,vlookup_table[#All],2,FALSE)</f>
        <v>0</v>
      </c>
      <c r="O812" s="7" t="str">
        <f>VLOOKUP(Todos!$A812,vlookup_table[#All],3,FALSE)</f>
        <v>MI</v>
      </c>
      <c r="P812" s="7">
        <f>VLOOKUP(Todos!$A812,vlookup_table[#All],4,FALSE)</f>
        <v>1503</v>
      </c>
      <c r="Q812" s="9" t="str">
        <f>VLOOKUP(Todos!$A812,vlookup_table[#All],5,FALSE)</f>
        <v>R3</v>
      </c>
      <c r="R812" s="9" t="str">
        <f>VLOOKUP(Todos!$A812,vlookup_table[#All],6,FALSE)</f>
        <v>F</v>
      </c>
      <c r="S812" s="9">
        <f>VLOOKUP(Todos!$A812,vlookup_table[#All],7,FALSE)</f>
        <v>10</v>
      </c>
      <c r="T812" s="9">
        <f>ROUND((9706-Todos!$P812)/100, 0)</f>
        <v>82</v>
      </c>
      <c r="U812" s="9" t="str" cm="1">
        <f t="array" ref="U812">_xlfn.IFS(
    ISNUMBER(SEARCH("C", Q812)), "Ciudad",
    ISNUMBER(SEARCH("T", Q812)), "Pueblo",
    ISNUMBER(SEARCH("R", Q812)), "Rural",
    ISNUMBER(SEARCH("S", Q812)), "Suburbano",
    ISNUMBER(SEARCH("U", Q812)), "Urbano"
)</f>
        <v>Rural</v>
      </c>
      <c r="V812" s="24" t="str" cm="1">
        <f t="array" ref="V812">_xlfn.LET(
    _xlpm.txt, _xlfn.TEXTJOIN("", TRUE, IF(ISNUMBER(--MID(Todos!$H812, _xlfn.SEQUENCE(LEN(Todos!$H812)), 1)), MID(Todos!$H812, _xlfn.SEQUENCE(LEN(Todos!$H812)), 1), "")),
    IF(ISNUMBER(--RIGHT(_xlpm.txt,1)), _xlpm.txt, LEFT(_xlpm.txt, LEN(_xlpm.txt)-1))
)</f>
        <v>8803</v>
      </c>
      <c r="W812" s="9" t="str">
        <f>UPPER(LEFT(Todos!$B812,2))</f>
        <v>MI</v>
      </c>
      <c r="X812" s="10" t="str" cm="1">
        <f t="array" ref="X812">+IF(Todos!$C812 = "",MODE.MATCH(Todos!$C$2:$C$4029),Todos!$C812)</f>
        <v>F</v>
      </c>
    </row>
    <row r="813" spans="1:24" x14ac:dyDescent="0.35">
      <c r="A813" s="11">
        <v>90947</v>
      </c>
      <c r="B813" s="12" t="s">
        <v>16</v>
      </c>
      <c r="C813" s="12" t="s">
        <v>17</v>
      </c>
      <c r="D813" s="12">
        <v>560</v>
      </c>
      <c r="E813" s="12">
        <v>296</v>
      </c>
      <c r="F813" s="12">
        <v>388</v>
      </c>
      <c r="G813" s="12">
        <v>0</v>
      </c>
      <c r="H813" s="12">
        <v>14237</v>
      </c>
      <c r="I813" s="12">
        <v>6</v>
      </c>
      <c r="J813" s="12">
        <v>76</v>
      </c>
      <c r="K813" s="12">
        <v>384</v>
      </c>
      <c r="L813" s="12">
        <v>340</v>
      </c>
      <c r="M813" s="12">
        <v>15</v>
      </c>
      <c r="N813" s="12">
        <f>VLOOKUP(Todos!$A813,vlookup_table[#All],2,FALSE)</f>
        <v>28</v>
      </c>
      <c r="O813" s="12" t="str">
        <f>VLOOKUP(Todos!$A813,vlookup_table[#All],3,FALSE)</f>
        <v>IL</v>
      </c>
      <c r="P813" s="12">
        <f>VLOOKUP(Todos!$A813,vlookup_table[#All],4,FALSE)</f>
        <v>5001</v>
      </c>
      <c r="Q813" s="14" t="str">
        <f>VLOOKUP(Todos!$A813,vlookup_table[#All],5,FALSE)</f>
        <v>S3</v>
      </c>
      <c r="R813" s="14" t="str">
        <f>VLOOKUP(Todos!$A813,vlookup_table[#All],6,FALSE)</f>
        <v>F</v>
      </c>
      <c r="S813" s="14">
        <f>VLOOKUP(Todos!$A813,vlookup_table[#All],7,FALSE)</f>
        <v>25</v>
      </c>
      <c r="T813" s="14">
        <f>ROUND((9706-Todos!$P813)/100, 0)</f>
        <v>47</v>
      </c>
      <c r="U813" s="14" t="str" cm="1">
        <f t="array" ref="U813">_xlfn.IFS(
    ISNUMBER(SEARCH("C", Q813)), "Ciudad",
    ISNUMBER(SEARCH("T", Q813)), "Pueblo",
    ISNUMBER(SEARCH("R", Q813)), "Rural",
    ISNUMBER(SEARCH("S", Q813)), "Suburbano",
    ISNUMBER(SEARCH("U", Q813)), "Urbano"
)</f>
        <v>Suburbano</v>
      </c>
      <c r="V813" s="25" t="str" cm="1">
        <f t="array" ref="V813">_xlfn.LET(
    _xlpm.txt, _xlfn.TEXTJOIN("", TRUE, IF(ISNUMBER(--MID(Todos!$H813, _xlfn.SEQUENCE(LEN(Todos!$H813)), 1)), MID(Todos!$H813, _xlfn.SEQUENCE(LEN(Todos!$H813)), 1), "")),
    IF(ISNUMBER(--RIGHT(_xlpm.txt,1)), _xlpm.txt, LEFT(_xlpm.txt, LEN(_xlpm.txt)-1))
)</f>
        <v>14237</v>
      </c>
      <c r="W813" s="14" t="str">
        <f>UPPER(LEFT(Todos!$B813,2))</f>
        <v>IL</v>
      </c>
      <c r="X813" s="15" t="str" cm="1">
        <f t="array" ref="X813">+IF(Todos!$C813 = "",MODE.MATCH(Todos!$C$2:$C$4029),Todos!$C813)</f>
        <v>F</v>
      </c>
    </row>
    <row r="814" spans="1:24" x14ac:dyDescent="0.35">
      <c r="A814" s="6">
        <v>144769</v>
      </c>
      <c r="B814" s="7" t="s">
        <v>22</v>
      </c>
      <c r="C814" s="7" t="s">
        <v>31</v>
      </c>
      <c r="D814" s="7">
        <v>5879</v>
      </c>
      <c r="E814" s="7">
        <v>703</v>
      </c>
      <c r="F814" s="7">
        <v>930</v>
      </c>
      <c r="G814" s="7">
        <v>98</v>
      </c>
      <c r="H814" s="7">
        <v>57390</v>
      </c>
      <c r="I814" s="7">
        <v>16</v>
      </c>
      <c r="J814" s="7">
        <v>42</v>
      </c>
      <c r="K814" s="7">
        <v>976</v>
      </c>
      <c r="L814" s="7">
        <v>794</v>
      </c>
      <c r="M814" s="7">
        <v>5.8</v>
      </c>
      <c r="N814" s="7">
        <f>VLOOKUP(Todos!$A814,vlookup_table[#All],2,FALSE)</f>
        <v>1</v>
      </c>
      <c r="O814" s="7" t="str">
        <f>VLOOKUP(Todos!$A814,vlookup_table[#All],3,FALSE)</f>
        <v>CA</v>
      </c>
      <c r="P814" s="7">
        <f>VLOOKUP(Todos!$A814,vlookup_table[#All],4,FALSE)</f>
        <v>0</v>
      </c>
      <c r="Q814" s="9" t="str">
        <f>VLOOKUP(Todos!$A814,vlookup_table[#All],5,FALSE)</f>
        <v>S1</v>
      </c>
      <c r="R814" s="9" t="str">
        <f>VLOOKUP(Todos!$A814,vlookup_table[#All],6,FALSE)</f>
        <v>U</v>
      </c>
      <c r="S814" s="9">
        <f>VLOOKUP(Todos!$A814,vlookup_table[#All],7,FALSE)</f>
        <v>6</v>
      </c>
      <c r="T814" s="9">
        <f>ROUND((9706-Todos!$P814)/100, 0)</f>
        <v>97</v>
      </c>
      <c r="U814" s="9" t="str" cm="1">
        <f t="array" ref="U814">_xlfn.IFS(
    ISNUMBER(SEARCH("C", Q814)), "Ciudad",
    ISNUMBER(SEARCH("T", Q814)), "Pueblo",
    ISNUMBER(SEARCH("R", Q814)), "Rural",
    ISNUMBER(SEARCH("S", Q814)), "Suburbano",
    ISNUMBER(SEARCH("U", Q814)), "Urbano"
)</f>
        <v>Suburbano</v>
      </c>
      <c r="V814" s="24" t="str" cm="1">
        <f t="array" ref="V814">_xlfn.LET(
    _xlpm.txt, _xlfn.TEXTJOIN("", TRUE, IF(ISNUMBER(--MID(Todos!$H814, _xlfn.SEQUENCE(LEN(Todos!$H814)), 1)), MID(Todos!$H814, _xlfn.SEQUENCE(LEN(Todos!$H814)), 1), "")),
    IF(ISNUMBER(--RIGHT(_xlpm.txt,1)), _xlpm.txt, LEFT(_xlpm.txt, LEN(_xlpm.txt)-1))
)</f>
        <v>57390</v>
      </c>
      <c r="W814" s="9" t="str">
        <f>UPPER(LEFT(Todos!$B814,2))</f>
        <v>CA</v>
      </c>
      <c r="X814" s="10" t="str" cm="1">
        <f t="array" ref="X814">+IF(Todos!$C814 = "",MODE.MATCH(Todos!$C$2:$C$4029),Todos!$C814)</f>
        <v>U</v>
      </c>
    </row>
    <row r="815" spans="1:24" x14ac:dyDescent="0.35">
      <c r="A815" s="11">
        <v>6912</v>
      </c>
      <c r="B815" s="12" t="s">
        <v>24</v>
      </c>
      <c r="C815" s="12" t="s">
        <v>17</v>
      </c>
      <c r="D815" s="12">
        <v>617</v>
      </c>
      <c r="E815" s="12">
        <v>168</v>
      </c>
      <c r="F815" s="12">
        <v>259</v>
      </c>
      <c r="G815" s="12">
        <v>1</v>
      </c>
      <c r="H815" s="12">
        <v>9154</v>
      </c>
      <c r="I815" s="12">
        <v>8</v>
      </c>
      <c r="J815" s="12">
        <v>40</v>
      </c>
      <c r="K815" s="12">
        <v>202</v>
      </c>
      <c r="L815" s="12">
        <v>239</v>
      </c>
      <c r="M815" s="12">
        <v>12.91666667</v>
      </c>
      <c r="N815" s="12">
        <f>VLOOKUP(Todos!$A815,vlookup_table[#All],2,FALSE)</f>
        <v>2</v>
      </c>
      <c r="O815" s="12" t="str">
        <f>VLOOKUP(Todos!$A815,vlookup_table[#All],3,FALSE)</f>
        <v>NV</v>
      </c>
      <c r="P815" s="12">
        <f>VLOOKUP(Todos!$A815,vlookup_table[#All],4,FALSE)</f>
        <v>2609</v>
      </c>
      <c r="Q815" s="14" t="str">
        <f>VLOOKUP(Todos!$A815,vlookup_table[#All],5,FALSE)</f>
        <v>C2</v>
      </c>
      <c r="R815" s="14" t="str">
        <f>VLOOKUP(Todos!$A815,vlookup_table[#All],6,FALSE)</f>
        <v>F</v>
      </c>
      <c r="S815" s="14">
        <f>VLOOKUP(Todos!$A815,vlookup_table[#All],7,FALSE)</f>
        <v>15</v>
      </c>
      <c r="T815" s="14">
        <f>ROUND((9706-Todos!$P815)/100, 0)</f>
        <v>71</v>
      </c>
      <c r="U815" s="14" t="str" cm="1">
        <f t="array" ref="U815">_xlfn.IFS(
    ISNUMBER(SEARCH("C", Q815)), "Ciudad",
    ISNUMBER(SEARCH("T", Q815)), "Pueblo",
    ISNUMBER(SEARCH("R", Q815)), "Rural",
    ISNUMBER(SEARCH("S", Q815)), "Suburbano",
    ISNUMBER(SEARCH("U", Q815)), "Urbano"
)</f>
        <v>Ciudad</v>
      </c>
      <c r="V815" s="25" t="str" cm="1">
        <f t="array" ref="V815">_xlfn.LET(
    _xlpm.txt, _xlfn.TEXTJOIN("", TRUE, IF(ISNUMBER(--MID(Todos!$H815, _xlfn.SEQUENCE(LEN(Todos!$H815)), 1)), MID(Todos!$H815, _xlfn.SEQUENCE(LEN(Todos!$H815)), 1), "")),
    IF(ISNUMBER(--RIGHT(_xlpm.txt,1)), _xlpm.txt, LEFT(_xlpm.txt, LEN(_xlpm.txt)-1))
)</f>
        <v>9154</v>
      </c>
      <c r="W815" s="14" t="str">
        <f>UPPER(LEFT(Todos!$B815,2))</f>
        <v>NV</v>
      </c>
      <c r="X815" s="15" t="str" cm="1">
        <f t="array" ref="X815">+IF(Todos!$C815 = "",MODE.MATCH(Todos!$C$2:$C$4029),Todos!$C815)</f>
        <v>F</v>
      </c>
    </row>
    <row r="816" spans="1:24" x14ac:dyDescent="0.35">
      <c r="A816" s="6">
        <v>2464</v>
      </c>
      <c r="B816" s="7" t="s">
        <v>21</v>
      </c>
      <c r="C816" s="7" t="s">
        <v>14</v>
      </c>
      <c r="D816" s="7">
        <v>481</v>
      </c>
      <c r="E816" s="7">
        <v>195</v>
      </c>
      <c r="F816" s="7">
        <v>307</v>
      </c>
      <c r="G816" s="7">
        <v>1</v>
      </c>
      <c r="H816" s="7">
        <v>11476</v>
      </c>
      <c r="I816" s="7">
        <v>3</v>
      </c>
      <c r="J816" s="7">
        <v>83</v>
      </c>
      <c r="K816" s="7">
        <v>248</v>
      </c>
      <c r="L816" s="7">
        <v>265</v>
      </c>
      <c r="M816" s="7">
        <v>7.8235294120000001</v>
      </c>
      <c r="N816" s="7">
        <f>VLOOKUP(Todos!$A816,vlookup_table[#All],2,FALSE)</f>
        <v>1</v>
      </c>
      <c r="O816" s="7" t="str">
        <f>VLOOKUP(Todos!$A816,vlookup_table[#All],3,FALSE)</f>
        <v>TX</v>
      </c>
      <c r="P816" s="7">
        <f>VLOOKUP(Todos!$A816,vlookup_table[#All],4,FALSE)</f>
        <v>4104</v>
      </c>
      <c r="Q816" s="9" t="str">
        <f>VLOOKUP(Todos!$A816,vlookup_table[#All],5,FALSE)</f>
        <v/>
      </c>
      <c r="R816" s="9" t="str">
        <f>VLOOKUP(Todos!$A816,vlookup_table[#All],6,FALSE)</f>
        <v>M</v>
      </c>
      <c r="S816" s="9">
        <f>VLOOKUP(Todos!$A816,vlookup_table[#All],7,FALSE)</f>
        <v>7</v>
      </c>
      <c r="T816" s="9">
        <f>ROUND((9706-Todos!$P816)/100, 0)</f>
        <v>56</v>
      </c>
      <c r="U816" s="9" t="e" cm="1">
        <f t="array" ref="U816">_xlfn.IFS(
    ISNUMBER(SEARCH("C", Q816)), "Ciudad",
    ISNUMBER(SEARCH("T", Q816)), "Pueblo",
    ISNUMBER(SEARCH("R", Q816)), "Rural",
    ISNUMBER(SEARCH("S", Q816)), "Suburbano",
    ISNUMBER(SEARCH("U", Q816)), "Urbano"
)</f>
        <v>#N/A</v>
      </c>
      <c r="V816" s="24" t="str" cm="1">
        <f t="array" ref="V816">_xlfn.LET(
    _xlpm.txt, _xlfn.TEXTJOIN("", TRUE, IF(ISNUMBER(--MID(Todos!$H816, _xlfn.SEQUENCE(LEN(Todos!$H816)), 1)), MID(Todos!$H816, _xlfn.SEQUENCE(LEN(Todos!$H816)), 1), "")),
    IF(ISNUMBER(--RIGHT(_xlpm.txt,1)), _xlpm.txt, LEFT(_xlpm.txt, LEN(_xlpm.txt)-1))
)</f>
        <v>11476</v>
      </c>
      <c r="W816" s="9" t="str">
        <f>UPPER(LEFT(Todos!$B816,2))</f>
        <v>TX</v>
      </c>
      <c r="X816" s="10" t="str" cm="1">
        <f t="array" ref="X816">+IF(Todos!$C816 = "",MODE.MATCH(Todos!$C$2:$C$4029),Todos!$C816)</f>
        <v>M</v>
      </c>
    </row>
    <row r="817" spans="1:24" x14ac:dyDescent="0.35">
      <c r="A817" s="11">
        <v>71400</v>
      </c>
      <c r="B817" s="12" t="s">
        <v>30</v>
      </c>
      <c r="C817" s="12" t="s">
        <v>14</v>
      </c>
      <c r="D817" s="12">
        <v>602</v>
      </c>
      <c r="E817" s="12">
        <v>336</v>
      </c>
      <c r="F817" s="12">
        <v>391</v>
      </c>
      <c r="G817" s="12">
        <v>0</v>
      </c>
      <c r="H817" s="12">
        <v>12418</v>
      </c>
      <c r="I817" s="12">
        <v>1</v>
      </c>
      <c r="J817" s="12">
        <v>87</v>
      </c>
      <c r="K817" s="12">
        <v>366</v>
      </c>
      <c r="L817" s="12">
        <v>363</v>
      </c>
      <c r="M817" s="12">
        <v>8</v>
      </c>
      <c r="N817" s="12">
        <f>VLOOKUP(Todos!$A817,vlookup_table[#All],2,FALSE)</f>
        <v>2</v>
      </c>
      <c r="O817" s="12" t="str">
        <f>VLOOKUP(Todos!$A817,vlookup_table[#All],3,FALSE)</f>
        <v>MI</v>
      </c>
      <c r="P817" s="12">
        <f>VLOOKUP(Todos!$A817,vlookup_table[#All],4,FALSE)</f>
        <v>0</v>
      </c>
      <c r="Q817" s="14" t="str">
        <f>VLOOKUP(Todos!$A817,vlookup_table[#All],5,FALSE)</f>
        <v>R2</v>
      </c>
      <c r="R817" s="14" t="str">
        <f>VLOOKUP(Todos!$A817,vlookup_table[#All],6,FALSE)</f>
        <v>M</v>
      </c>
      <c r="S817" s="14">
        <f>VLOOKUP(Todos!$A817,vlookup_table[#All],7,FALSE)</f>
        <v>15</v>
      </c>
      <c r="T817" s="14">
        <f>ROUND((9706-Todos!$P817)/100, 0)</f>
        <v>97</v>
      </c>
      <c r="U817" s="14" t="str" cm="1">
        <f t="array" ref="U817">_xlfn.IFS(
    ISNUMBER(SEARCH("C", Q817)), "Ciudad",
    ISNUMBER(SEARCH("T", Q817)), "Pueblo",
    ISNUMBER(SEARCH("R", Q817)), "Rural",
    ISNUMBER(SEARCH("S", Q817)), "Suburbano",
    ISNUMBER(SEARCH("U", Q817)), "Urbano"
)</f>
        <v>Rural</v>
      </c>
      <c r="V817" s="25" t="str" cm="1">
        <f t="array" ref="V817">_xlfn.LET(
    _xlpm.txt, _xlfn.TEXTJOIN("", TRUE, IF(ISNUMBER(--MID(Todos!$H817, _xlfn.SEQUENCE(LEN(Todos!$H817)), 1)), MID(Todos!$H817, _xlfn.SEQUENCE(LEN(Todos!$H817)), 1), "")),
    IF(ISNUMBER(--RIGHT(_xlpm.txt,1)), _xlpm.txt, LEFT(_xlpm.txt, LEN(_xlpm.txt)-1))
)</f>
        <v>12418</v>
      </c>
      <c r="W817" s="14" t="str">
        <f>UPPER(LEFT(Todos!$B817,2))</f>
        <v>MI</v>
      </c>
      <c r="X817" s="15" t="str" cm="1">
        <f t="array" ref="X817">+IF(Todos!$C817 = "",MODE.MATCH(Todos!$C$2:$C$4029),Todos!$C817)</f>
        <v>M</v>
      </c>
    </row>
    <row r="818" spans="1:24" x14ac:dyDescent="0.35">
      <c r="A818" s="6">
        <v>250</v>
      </c>
      <c r="B818" s="7" t="s">
        <v>16</v>
      </c>
      <c r="C818" s="7" t="s">
        <v>17</v>
      </c>
      <c r="D818" s="7">
        <v>469</v>
      </c>
      <c r="E818" s="7">
        <v>222</v>
      </c>
      <c r="F818" s="7">
        <v>304</v>
      </c>
      <c r="G818" s="7">
        <v>1</v>
      </c>
      <c r="H818" s="7">
        <v>10469</v>
      </c>
      <c r="I818" s="7">
        <v>2</v>
      </c>
      <c r="J818" s="7">
        <v>77</v>
      </c>
      <c r="K818" s="7">
        <v>241</v>
      </c>
      <c r="L818" s="7">
        <v>257</v>
      </c>
      <c r="M818" s="7">
        <v>10.875</v>
      </c>
      <c r="N818" s="7">
        <f>VLOOKUP(Todos!$A818,vlookup_table[#All],2,FALSE)</f>
        <v>3</v>
      </c>
      <c r="O818" s="7" t="str">
        <f>VLOOKUP(Todos!$A818,vlookup_table[#All],3,FALSE)</f>
        <v>IL</v>
      </c>
      <c r="P818" s="7">
        <f>VLOOKUP(Todos!$A818,vlookup_table[#All],4,FALSE)</f>
        <v>1001</v>
      </c>
      <c r="Q818" s="9" t="str">
        <f>VLOOKUP(Todos!$A818,vlookup_table[#All],5,FALSE)</f>
        <v>S2</v>
      </c>
      <c r="R818" s="9" t="str">
        <f>VLOOKUP(Todos!$A818,vlookup_table[#All],6,FALSE)</f>
        <v>F</v>
      </c>
      <c r="S818" s="9">
        <f>VLOOKUP(Todos!$A818,vlookup_table[#All],7,FALSE)</f>
        <v>15</v>
      </c>
      <c r="T818" s="9">
        <f>ROUND((9706-Todos!$P818)/100, 0)</f>
        <v>87</v>
      </c>
      <c r="U818" s="9" t="str" cm="1">
        <f t="array" ref="U818">_xlfn.IFS(
    ISNUMBER(SEARCH("C", Q818)), "Ciudad",
    ISNUMBER(SEARCH("T", Q818)), "Pueblo",
    ISNUMBER(SEARCH("R", Q818)), "Rural",
    ISNUMBER(SEARCH("S", Q818)), "Suburbano",
    ISNUMBER(SEARCH("U", Q818)), "Urbano"
)</f>
        <v>Suburbano</v>
      </c>
      <c r="V818" s="24" t="str" cm="1">
        <f t="array" ref="V818">_xlfn.LET(
    _xlpm.txt, _xlfn.TEXTJOIN("", TRUE, IF(ISNUMBER(--MID(Todos!$H818, _xlfn.SEQUENCE(LEN(Todos!$H818)), 1)), MID(Todos!$H818, _xlfn.SEQUENCE(LEN(Todos!$H818)), 1), "")),
    IF(ISNUMBER(--RIGHT(_xlpm.txt,1)), _xlpm.txt, LEFT(_xlpm.txt, LEN(_xlpm.txt)-1))
)</f>
        <v>10469</v>
      </c>
      <c r="W818" s="9" t="str">
        <f>UPPER(LEFT(Todos!$B818,2))</f>
        <v>IL</v>
      </c>
      <c r="X818" s="10" t="str" cm="1">
        <f t="array" ref="X818">+IF(Todos!$C818 = "",MODE.MATCH(Todos!$C$2:$C$4029),Todos!$C818)</f>
        <v>F</v>
      </c>
    </row>
    <row r="819" spans="1:24" x14ac:dyDescent="0.35">
      <c r="A819" s="11">
        <v>99325</v>
      </c>
      <c r="B819" s="12" t="s">
        <v>37</v>
      </c>
      <c r="C819" s="12" t="s">
        <v>14</v>
      </c>
      <c r="D819" s="12">
        <v>1191</v>
      </c>
      <c r="E819" s="12">
        <v>440</v>
      </c>
      <c r="F819" s="12">
        <v>575</v>
      </c>
      <c r="G819" s="12">
        <v>1</v>
      </c>
      <c r="H819" s="12">
        <v>20176</v>
      </c>
      <c r="I819" s="12">
        <v>3</v>
      </c>
      <c r="J819" s="12">
        <v>58</v>
      </c>
      <c r="K819" s="12">
        <v>536</v>
      </c>
      <c r="L819" s="12">
        <v>515</v>
      </c>
      <c r="M819" s="12">
        <v>10</v>
      </c>
      <c r="N819" s="12">
        <f>VLOOKUP(Todos!$A819,vlookup_table[#All],2,FALSE)</f>
        <v>1</v>
      </c>
      <c r="O819" s="12" t="str">
        <f>VLOOKUP(Todos!$A819,vlookup_table[#All],3,FALSE)</f>
        <v>MO</v>
      </c>
      <c r="P819" s="12">
        <f>VLOOKUP(Todos!$A819,vlookup_table[#All],4,FALSE)</f>
        <v>1701</v>
      </c>
      <c r="Q819" s="14" t="str">
        <f>VLOOKUP(Todos!$A819,vlookup_table[#All],5,FALSE)</f>
        <v>C1</v>
      </c>
      <c r="R819" s="14" t="str">
        <f>VLOOKUP(Todos!$A819,vlookup_table[#All],6,FALSE)</f>
        <v>M</v>
      </c>
      <c r="S819" s="14">
        <f>VLOOKUP(Todos!$A819,vlookup_table[#All],7,FALSE)</f>
        <v>10</v>
      </c>
      <c r="T819" s="14">
        <f>ROUND((9706-Todos!$P819)/100, 0)</f>
        <v>80</v>
      </c>
      <c r="U819" s="14" t="str" cm="1">
        <f t="array" ref="U819">_xlfn.IFS(
    ISNUMBER(SEARCH("C", Q819)), "Ciudad",
    ISNUMBER(SEARCH("T", Q819)), "Pueblo",
    ISNUMBER(SEARCH("R", Q819)), "Rural",
    ISNUMBER(SEARCH("S", Q819)), "Suburbano",
    ISNUMBER(SEARCH("U", Q819)), "Urbano"
)</f>
        <v>Ciudad</v>
      </c>
      <c r="V819" s="25" t="str" cm="1">
        <f t="array" ref="V819">_xlfn.LET(
    _xlpm.txt, _xlfn.TEXTJOIN("", TRUE, IF(ISNUMBER(--MID(Todos!$H819, _xlfn.SEQUENCE(LEN(Todos!$H819)), 1)), MID(Todos!$H819, _xlfn.SEQUENCE(LEN(Todos!$H819)), 1), "")),
    IF(ISNUMBER(--RIGHT(_xlpm.txt,1)), _xlpm.txt, LEFT(_xlpm.txt, LEN(_xlpm.txt)-1))
)</f>
        <v>20176</v>
      </c>
      <c r="W819" s="14" t="str">
        <f>UPPER(LEFT(Todos!$B819,2))</f>
        <v>MO</v>
      </c>
      <c r="X819" s="15" t="str" cm="1">
        <f t="array" ref="X819">+IF(Todos!$C819 = "",MODE.MATCH(Todos!$C$2:$C$4029),Todos!$C819)</f>
        <v>M</v>
      </c>
    </row>
    <row r="820" spans="1:24" x14ac:dyDescent="0.35">
      <c r="A820" s="6">
        <v>120461</v>
      </c>
      <c r="B820" s="7" t="s">
        <v>21</v>
      </c>
      <c r="C820" s="7" t="s">
        <v>17</v>
      </c>
      <c r="D820" s="7">
        <v>547</v>
      </c>
      <c r="E820" s="7">
        <v>309</v>
      </c>
      <c r="F820" s="7">
        <v>377</v>
      </c>
      <c r="G820" s="7">
        <v>0</v>
      </c>
      <c r="H820" s="7">
        <v>11973</v>
      </c>
      <c r="I820" s="7">
        <v>1</v>
      </c>
      <c r="J820" s="7">
        <v>70</v>
      </c>
      <c r="K820" s="7">
        <v>337</v>
      </c>
      <c r="L820" s="7">
        <v>340</v>
      </c>
      <c r="M820" s="7">
        <v>16.399999999999999</v>
      </c>
      <c r="N820" s="7">
        <f>VLOOKUP(Todos!$A820,vlookup_table[#All],2,FALSE)</f>
        <v>0</v>
      </c>
      <c r="O820" s="7" t="str">
        <f>VLOOKUP(Todos!$A820,vlookup_table[#All],3,FALSE)</f>
        <v>TX</v>
      </c>
      <c r="P820" s="7">
        <f>VLOOKUP(Todos!$A820,vlookup_table[#All],4,FALSE)</f>
        <v>4401</v>
      </c>
      <c r="Q820" s="9" t="str">
        <f>VLOOKUP(Todos!$A820,vlookup_table[#All],5,FALSE)</f>
        <v>R2</v>
      </c>
      <c r="R820" s="9" t="str">
        <f>VLOOKUP(Todos!$A820,vlookup_table[#All],6,FALSE)</f>
        <v>F</v>
      </c>
      <c r="S820" s="9">
        <f>VLOOKUP(Todos!$A820,vlookup_table[#All],7,FALSE)</f>
        <v>20</v>
      </c>
      <c r="T820" s="9">
        <f>ROUND((9706-Todos!$P820)/100, 0)</f>
        <v>53</v>
      </c>
      <c r="U820" s="9" t="str" cm="1">
        <f t="array" ref="U820">_xlfn.IFS(
    ISNUMBER(SEARCH("C", Q820)), "Ciudad",
    ISNUMBER(SEARCH("T", Q820)), "Pueblo",
    ISNUMBER(SEARCH("R", Q820)), "Rural",
    ISNUMBER(SEARCH("S", Q820)), "Suburbano",
    ISNUMBER(SEARCH("U", Q820)), "Urbano"
)</f>
        <v>Rural</v>
      </c>
      <c r="V820" s="24" t="str" cm="1">
        <f t="array" ref="V820">_xlfn.LET(
    _xlpm.txt, _xlfn.TEXTJOIN("", TRUE, IF(ISNUMBER(--MID(Todos!$H820, _xlfn.SEQUENCE(LEN(Todos!$H820)), 1)), MID(Todos!$H820, _xlfn.SEQUENCE(LEN(Todos!$H820)), 1), "")),
    IF(ISNUMBER(--RIGHT(_xlpm.txt,1)), _xlpm.txt, LEFT(_xlpm.txt, LEN(_xlpm.txt)-1))
)</f>
        <v>11973</v>
      </c>
      <c r="W820" s="9" t="str">
        <f>UPPER(LEFT(Todos!$B820,2))</f>
        <v>TX</v>
      </c>
      <c r="X820" s="10" t="str" cm="1">
        <f t="array" ref="X820">+IF(Todos!$C820 = "",MODE.MATCH(Todos!$C$2:$C$4029),Todos!$C820)</f>
        <v>F</v>
      </c>
    </row>
    <row r="821" spans="1:24" x14ac:dyDescent="0.35">
      <c r="A821" s="11">
        <v>185760</v>
      </c>
      <c r="B821" s="12" t="s">
        <v>40</v>
      </c>
      <c r="C821" s="12"/>
      <c r="D821" s="12">
        <v>659</v>
      </c>
      <c r="E821" s="12">
        <v>250</v>
      </c>
      <c r="F821" s="12">
        <v>432</v>
      </c>
      <c r="G821" s="12">
        <v>0</v>
      </c>
      <c r="H821" s="12">
        <v>14914</v>
      </c>
      <c r="I821" s="12">
        <v>7</v>
      </c>
      <c r="J821" s="12">
        <v>43</v>
      </c>
      <c r="K821" s="12">
        <v>338</v>
      </c>
      <c r="L821" s="12">
        <v>334</v>
      </c>
      <c r="M821" s="12">
        <v>6.9166666670000003</v>
      </c>
      <c r="N821" s="12">
        <f>VLOOKUP(Todos!$A821,vlookup_table[#All],2,FALSE)</f>
        <v>0</v>
      </c>
      <c r="O821" s="12" t="str">
        <f>VLOOKUP(Todos!$A821,vlookup_table[#All],3,FALSE)</f>
        <v>GA</v>
      </c>
      <c r="P821" s="12">
        <f>VLOOKUP(Todos!$A821,vlookup_table[#All],4,FALSE)</f>
        <v>0</v>
      </c>
      <c r="Q821" s="14" t="str">
        <f>VLOOKUP(Todos!$A821,vlookup_table[#All],5,FALSE)</f>
        <v>C2</v>
      </c>
      <c r="R821" s="14" t="str">
        <f>VLOOKUP(Todos!$A821,vlookup_table[#All],6,FALSE)</f>
        <v/>
      </c>
      <c r="S821" s="14">
        <f>VLOOKUP(Todos!$A821,vlookup_table[#All],7,FALSE)</f>
        <v>10</v>
      </c>
      <c r="T821" s="14">
        <f>ROUND((9706-Todos!$P821)/100, 0)</f>
        <v>97</v>
      </c>
      <c r="U821" s="14" t="str" cm="1">
        <f t="array" ref="U821">_xlfn.IFS(
    ISNUMBER(SEARCH("C", Q821)), "Ciudad",
    ISNUMBER(SEARCH("T", Q821)), "Pueblo",
    ISNUMBER(SEARCH("R", Q821)), "Rural",
    ISNUMBER(SEARCH("S", Q821)), "Suburbano",
    ISNUMBER(SEARCH("U", Q821)), "Urbano"
)</f>
        <v>Ciudad</v>
      </c>
      <c r="V821" s="25" t="str" cm="1">
        <f t="array" ref="V821">_xlfn.LET(
    _xlpm.txt, _xlfn.TEXTJOIN("", TRUE, IF(ISNUMBER(--MID(Todos!$H821, _xlfn.SEQUENCE(LEN(Todos!$H821)), 1)), MID(Todos!$H821, _xlfn.SEQUENCE(LEN(Todos!$H821)), 1), "")),
    IF(ISNUMBER(--RIGHT(_xlpm.txt,1)), _xlpm.txt, LEFT(_xlpm.txt, LEN(_xlpm.txt)-1))
)</f>
        <v>14914</v>
      </c>
      <c r="W821" s="14" t="str">
        <f>UPPER(LEFT(Todos!$B821,2))</f>
        <v>GA</v>
      </c>
      <c r="X821" s="15" t="e" cm="1">
        <f t="array" aca="1" ref="X821" ca="1">+IF(Todos!$C821 = "",MODE.MATCH(Todos!$C$2:$C$4029),Todos!$C821)</f>
        <v>#NAME?</v>
      </c>
    </row>
    <row r="822" spans="1:24" x14ac:dyDescent="0.35">
      <c r="A822" s="6">
        <v>133285</v>
      </c>
      <c r="B822" s="7" t="s">
        <v>42</v>
      </c>
      <c r="C822" s="7" t="s">
        <v>17</v>
      </c>
      <c r="D822" s="7">
        <v>466</v>
      </c>
      <c r="E822" s="7">
        <v>205</v>
      </c>
      <c r="F822" s="7">
        <v>265</v>
      </c>
      <c r="G822" s="7">
        <v>0</v>
      </c>
      <c r="H822" s="7">
        <v>10962</v>
      </c>
      <c r="I822" s="7">
        <v>1</v>
      </c>
      <c r="J822" s="7">
        <v>48</v>
      </c>
      <c r="K822" s="7">
        <v>242</v>
      </c>
      <c r="L822" s="7">
        <v>242</v>
      </c>
      <c r="M822" s="7">
        <v>25</v>
      </c>
      <c r="N822" s="7">
        <f>VLOOKUP(Todos!$A822,vlookup_table[#All],2,FALSE)</f>
        <v>0</v>
      </c>
      <c r="O822" s="7" t="str">
        <f>VLOOKUP(Todos!$A822,vlookup_table[#All],3,FALSE)</f>
        <v>ID</v>
      </c>
      <c r="P822" s="7">
        <f>VLOOKUP(Todos!$A822,vlookup_table[#All],4,FALSE)</f>
        <v>0</v>
      </c>
      <c r="Q822" s="9" t="str">
        <f>VLOOKUP(Todos!$A822,vlookup_table[#All],5,FALSE)</f>
        <v>R2</v>
      </c>
      <c r="R822" s="9" t="str">
        <f>VLOOKUP(Todos!$A822,vlookup_table[#All],6,FALSE)</f>
        <v>F</v>
      </c>
      <c r="S822" s="9">
        <f>VLOOKUP(Todos!$A822,vlookup_table[#All],7,FALSE)</f>
        <v>30</v>
      </c>
      <c r="T822" s="9">
        <f>ROUND((9706-Todos!$P822)/100, 0)</f>
        <v>97</v>
      </c>
      <c r="U822" s="9" t="str" cm="1">
        <f t="array" ref="U822">_xlfn.IFS(
    ISNUMBER(SEARCH("C", Q822)), "Ciudad",
    ISNUMBER(SEARCH("T", Q822)), "Pueblo",
    ISNUMBER(SEARCH("R", Q822)), "Rural",
    ISNUMBER(SEARCH("S", Q822)), "Suburbano",
    ISNUMBER(SEARCH("U", Q822)), "Urbano"
)</f>
        <v>Rural</v>
      </c>
      <c r="V822" s="24" t="str" cm="1">
        <f t="array" ref="V822">_xlfn.LET(
    _xlpm.txt, _xlfn.TEXTJOIN("", TRUE, IF(ISNUMBER(--MID(Todos!$H822, _xlfn.SEQUENCE(LEN(Todos!$H822)), 1)), MID(Todos!$H822, _xlfn.SEQUENCE(LEN(Todos!$H822)), 1), "")),
    IF(ISNUMBER(--RIGHT(_xlpm.txt,1)), _xlpm.txt, LEFT(_xlpm.txt, LEN(_xlpm.txt)-1))
)</f>
        <v>10962</v>
      </c>
      <c r="W822" s="9" t="str">
        <f>UPPER(LEFT(Todos!$B822,2))</f>
        <v>ID</v>
      </c>
      <c r="X822" s="10" t="str" cm="1">
        <f t="array" ref="X822">+IF(Todos!$C822 = "",MODE.MATCH(Todos!$C$2:$C$4029),Todos!$C822)</f>
        <v>F</v>
      </c>
    </row>
    <row r="823" spans="1:24" x14ac:dyDescent="0.35">
      <c r="A823" s="11">
        <v>60526</v>
      </c>
      <c r="B823" s="12" t="s">
        <v>34</v>
      </c>
      <c r="C823" s="12" t="s">
        <v>14</v>
      </c>
      <c r="D823" s="12">
        <v>347</v>
      </c>
      <c r="E823" s="12">
        <v>213</v>
      </c>
      <c r="F823" s="12">
        <v>275</v>
      </c>
      <c r="G823" s="12">
        <v>0</v>
      </c>
      <c r="H823" s="12">
        <v>7915</v>
      </c>
      <c r="I823" s="12">
        <v>3</v>
      </c>
      <c r="J823" s="12">
        <v>85</v>
      </c>
      <c r="K823" s="12">
        <v>221</v>
      </c>
      <c r="L823" s="12">
        <v>252</v>
      </c>
      <c r="M823" s="12">
        <v>5.5</v>
      </c>
      <c r="N823" s="12">
        <f>VLOOKUP(Todos!$A823,vlookup_table[#All],2,FALSE)</f>
        <v>1</v>
      </c>
      <c r="O823" s="12" t="str">
        <f>VLOOKUP(Todos!$A823,vlookup_table[#All],3,FALSE)</f>
        <v>IN</v>
      </c>
      <c r="P823" s="12">
        <f>VLOOKUP(Todos!$A823,vlookup_table[#All],4,FALSE)</f>
        <v>4510</v>
      </c>
      <c r="Q823" s="14" t="str">
        <f>VLOOKUP(Todos!$A823,vlookup_table[#All],5,FALSE)</f>
        <v>C3</v>
      </c>
      <c r="R823" s="14" t="str">
        <f>VLOOKUP(Todos!$A823,vlookup_table[#All],6,FALSE)</f>
        <v>M</v>
      </c>
      <c r="S823" s="14">
        <f>VLOOKUP(Todos!$A823,vlookup_table[#All],7,FALSE)</f>
        <v>6</v>
      </c>
      <c r="T823" s="14">
        <f>ROUND((9706-Todos!$P823)/100, 0)</f>
        <v>52</v>
      </c>
      <c r="U823" s="14" t="str" cm="1">
        <f t="array" ref="U823">_xlfn.IFS(
    ISNUMBER(SEARCH("C", Q823)), "Ciudad",
    ISNUMBER(SEARCH("T", Q823)), "Pueblo",
    ISNUMBER(SEARCH("R", Q823)), "Rural",
    ISNUMBER(SEARCH("S", Q823)), "Suburbano",
    ISNUMBER(SEARCH("U", Q823)), "Urbano"
)</f>
        <v>Ciudad</v>
      </c>
      <c r="V823" s="25" t="str" cm="1">
        <f t="array" ref="V823">_xlfn.LET(
    _xlpm.txt, _xlfn.TEXTJOIN("", TRUE, IF(ISNUMBER(--MID(Todos!$H823, _xlfn.SEQUENCE(LEN(Todos!$H823)), 1)), MID(Todos!$H823, _xlfn.SEQUENCE(LEN(Todos!$H823)), 1), "")),
    IF(ISNUMBER(--RIGHT(_xlpm.txt,1)), _xlpm.txt, LEFT(_xlpm.txt, LEN(_xlpm.txt)-1))
)</f>
        <v>7915</v>
      </c>
      <c r="W823" s="14" t="str">
        <f>UPPER(LEFT(Todos!$B823,2))</f>
        <v>IN</v>
      </c>
      <c r="X823" s="15" t="str" cm="1">
        <f t="array" ref="X823">+IF(Todos!$C823 = "",MODE.MATCH(Todos!$C$2:$C$4029),Todos!$C823)</f>
        <v>M</v>
      </c>
    </row>
    <row r="824" spans="1:24" x14ac:dyDescent="0.35">
      <c r="A824" s="6">
        <v>26858</v>
      </c>
      <c r="B824" s="7" t="s">
        <v>40</v>
      </c>
      <c r="C824" s="7" t="s">
        <v>14</v>
      </c>
      <c r="D824" s="7">
        <v>871</v>
      </c>
      <c r="E824" s="7">
        <v>408</v>
      </c>
      <c r="F824" s="7">
        <v>476</v>
      </c>
      <c r="G824" s="7">
        <v>2</v>
      </c>
      <c r="H824" s="7">
        <v>16480</v>
      </c>
      <c r="I824" s="7">
        <v>6</v>
      </c>
      <c r="J824" s="7">
        <v>37</v>
      </c>
      <c r="K824" s="7">
        <v>426</v>
      </c>
      <c r="L824" s="7">
        <v>452</v>
      </c>
      <c r="M824" s="7">
        <v>11.33333333</v>
      </c>
      <c r="N824" s="7">
        <f>VLOOKUP(Todos!$A824,vlookup_table[#All],2,FALSE)</f>
        <v>2</v>
      </c>
      <c r="O824" s="7" t="str">
        <f>VLOOKUP(Todos!$A824,vlookup_table[#All],3,FALSE)</f>
        <v>GA</v>
      </c>
      <c r="P824" s="7">
        <f>VLOOKUP(Todos!$A824,vlookup_table[#All],4,FALSE)</f>
        <v>4212</v>
      </c>
      <c r="Q824" s="9" t="str">
        <f>VLOOKUP(Todos!$A824,vlookup_table[#All],5,FALSE)</f>
        <v>S2</v>
      </c>
      <c r="R824" s="9" t="str">
        <f>VLOOKUP(Todos!$A824,vlookup_table[#All],6,FALSE)</f>
        <v>M</v>
      </c>
      <c r="S824" s="9">
        <f>VLOOKUP(Todos!$A824,vlookup_table[#All],7,FALSE)</f>
        <v>15</v>
      </c>
      <c r="T824" s="9">
        <f>ROUND((9706-Todos!$P824)/100, 0)</f>
        <v>55</v>
      </c>
      <c r="U824" s="9" t="str" cm="1">
        <f t="array" ref="U824">_xlfn.IFS(
    ISNUMBER(SEARCH("C", Q824)), "Ciudad",
    ISNUMBER(SEARCH("T", Q824)), "Pueblo",
    ISNUMBER(SEARCH("R", Q824)), "Rural",
    ISNUMBER(SEARCH("S", Q824)), "Suburbano",
    ISNUMBER(SEARCH("U", Q824)), "Urbano"
)</f>
        <v>Suburbano</v>
      </c>
      <c r="V824" s="24" t="str" cm="1">
        <f t="array" ref="V824">_xlfn.LET(
    _xlpm.txt, _xlfn.TEXTJOIN("", TRUE, IF(ISNUMBER(--MID(Todos!$H824, _xlfn.SEQUENCE(LEN(Todos!$H824)), 1)), MID(Todos!$H824, _xlfn.SEQUENCE(LEN(Todos!$H824)), 1), "")),
    IF(ISNUMBER(--RIGHT(_xlpm.txt,1)), _xlpm.txt, LEFT(_xlpm.txt, LEN(_xlpm.txt)-1))
)</f>
        <v>16480</v>
      </c>
      <c r="W824" s="9" t="str">
        <f>UPPER(LEFT(Todos!$B824,2))</f>
        <v>GA</v>
      </c>
      <c r="X824" s="10" t="str" cm="1">
        <f t="array" ref="X824">+IF(Todos!$C824 = "",MODE.MATCH(Todos!$C$2:$C$4029),Todos!$C824)</f>
        <v>M</v>
      </c>
    </row>
    <row r="825" spans="1:24" x14ac:dyDescent="0.35">
      <c r="A825" s="11">
        <v>61488</v>
      </c>
      <c r="B825" s="12" t="s">
        <v>34</v>
      </c>
      <c r="C825" s="12" t="s">
        <v>14</v>
      </c>
      <c r="D825" s="12">
        <v>682</v>
      </c>
      <c r="E825" s="12">
        <v>367</v>
      </c>
      <c r="F825" s="12">
        <v>448</v>
      </c>
      <c r="G825" s="12">
        <v>0</v>
      </c>
      <c r="H825" s="12">
        <v>14194</v>
      </c>
      <c r="I825" s="12">
        <v>1</v>
      </c>
      <c r="J825" s="12">
        <v>87</v>
      </c>
      <c r="K825" s="12">
        <v>432</v>
      </c>
      <c r="L825" s="12">
        <v>395</v>
      </c>
      <c r="M825" s="12">
        <v>5.403846154</v>
      </c>
      <c r="N825" s="12">
        <f>VLOOKUP(Todos!$A825,vlookup_table[#All],2,FALSE)</f>
        <v>2</v>
      </c>
      <c r="O825" s="12" t="str">
        <f>VLOOKUP(Todos!$A825,vlookup_table[#All],3,FALSE)</f>
        <v>IN</v>
      </c>
      <c r="P825" s="12">
        <f>VLOOKUP(Todos!$A825,vlookup_table[#All],4,FALSE)</f>
        <v>2101</v>
      </c>
      <c r="Q825" s="14" t="str">
        <f>VLOOKUP(Todos!$A825,vlookup_table[#All],5,FALSE)</f>
        <v>R2</v>
      </c>
      <c r="R825" s="14" t="str">
        <f>VLOOKUP(Todos!$A825,vlookup_table[#All],6,FALSE)</f>
        <v>M</v>
      </c>
      <c r="S825" s="14">
        <f>VLOOKUP(Todos!$A825,vlookup_table[#All],7,FALSE)</f>
        <v>7</v>
      </c>
      <c r="T825" s="14">
        <f>ROUND((9706-Todos!$P825)/100, 0)</f>
        <v>76</v>
      </c>
      <c r="U825" s="14" t="str" cm="1">
        <f t="array" ref="U825">_xlfn.IFS(
    ISNUMBER(SEARCH("C", Q825)), "Ciudad",
    ISNUMBER(SEARCH("T", Q825)), "Pueblo",
    ISNUMBER(SEARCH("R", Q825)), "Rural",
    ISNUMBER(SEARCH("S", Q825)), "Suburbano",
    ISNUMBER(SEARCH("U", Q825)), "Urbano"
)</f>
        <v>Rural</v>
      </c>
      <c r="V825" s="25" t="str" cm="1">
        <f t="array" ref="V825">_xlfn.LET(
    _xlpm.txt, _xlfn.TEXTJOIN("", TRUE, IF(ISNUMBER(--MID(Todos!$H825, _xlfn.SEQUENCE(LEN(Todos!$H825)), 1)), MID(Todos!$H825, _xlfn.SEQUENCE(LEN(Todos!$H825)), 1), "")),
    IF(ISNUMBER(--RIGHT(_xlpm.txt,1)), _xlpm.txt, LEFT(_xlpm.txt, LEN(_xlpm.txt)-1))
)</f>
        <v>14194</v>
      </c>
      <c r="W825" s="14" t="str">
        <f>UPPER(LEFT(Todos!$B825,2))</f>
        <v>IN</v>
      </c>
      <c r="X825" s="15" t="str" cm="1">
        <f t="array" ref="X825">+IF(Todos!$C825 = "",MODE.MATCH(Todos!$C$2:$C$4029),Todos!$C825)</f>
        <v>M</v>
      </c>
    </row>
    <row r="826" spans="1:24" x14ac:dyDescent="0.35">
      <c r="A826" s="6">
        <v>182156</v>
      </c>
      <c r="B826" s="7" t="s">
        <v>41</v>
      </c>
      <c r="C826" s="7" t="s">
        <v>17</v>
      </c>
      <c r="D826" s="7">
        <v>987</v>
      </c>
      <c r="E826" s="7">
        <v>393</v>
      </c>
      <c r="F826" s="7">
        <v>427</v>
      </c>
      <c r="G826" s="7">
        <v>2</v>
      </c>
      <c r="H826" s="7">
        <v>13350</v>
      </c>
      <c r="I826" s="7">
        <v>3</v>
      </c>
      <c r="J826" s="7">
        <v>52</v>
      </c>
      <c r="K826" s="7">
        <v>408</v>
      </c>
      <c r="L826" s="7">
        <v>420</v>
      </c>
      <c r="M826" s="7">
        <v>22</v>
      </c>
      <c r="N826" s="7">
        <f>VLOOKUP(Todos!$A826,vlookup_table[#All],2,FALSE)</f>
        <v>0</v>
      </c>
      <c r="O826" s="7" t="str">
        <f>VLOOKUP(Todos!$A826,vlookup_table[#All],3,FALSE)</f>
        <v>WA</v>
      </c>
      <c r="P826" s="7">
        <f>VLOOKUP(Todos!$A826,vlookup_table[#All],4,FALSE)</f>
        <v>3001</v>
      </c>
      <c r="Q826" s="9" t="str">
        <f>VLOOKUP(Todos!$A826,vlookup_table[#All],5,FALSE)</f>
        <v>S2</v>
      </c>
      <c r="R826" s="9" t="str">
        <f>VLOOKUP(Todos!$A826,vlookup_table[#All],6,FALSE)</f>
        <v>F</v>
      </c>
      <c r="S826" s="9">
        <f>VLOOKUP(Todos!$A826,vlookup_table[#All],7,FALSE)</f>
        <v>27</v>
      </c>
      <c r="T826" s="9">
        <f>ROUND((9706-Todos!$P826)/100, 0)</f>
        <v>67</v>
      </c>
      <c r="U826" s="9" t="str" cm="1">
        <f t="array" ref="U826">_xlfn.IFS(
    ISNUMBER(SEARCH("C", Q826)), "Ciudad",
    ISNUMBER(SEARCH("T", Q826)), "Pueblo",
    ISNUMBER(SEARCH("R", Q826)), "Rural",
    ISNUMBER(SEARCH("S", Q826)), "Suburbano",
    ISNUMBER(SEARCH("U", Q826)), "Urbano"
)</f>
        <v>Suburbano</v>
      </c>
      <c r="V826" s="24" t="str" cm="1">
        <f t="array" ref="V826">_xlfn.LET(
    _xlpm.txt, _xlfn.TEXTJOIN("", TRUE, IF(ISNUMBER(--MID(Todos!$H826, _xlfn.SEQUENCE(LEN(Todos!$H826)), 1)), MID(Todos!$H826, _xlfn.SEQUENCE(LEN(Todos!$H826)), 1), "")),
    IF(ISNUMBER(--RIGHT(_xlpm.txt,1)), _xlpm.txt, LEFT(_xlpm.txt, LEN(_xlpm.txt)-1))
)</f>
        <v>13350</v>
      </c>
      <c r="W826" s="9" t="str">
        <f>UPPER(LEFT(Todos!$B826,2))</f>
        <v>WA</v>
      </c>
      <c r="X826" s="10" t="str" cm="1">
        <f t="array" ref="X826">+IF(Todos!$C826 = "",MODE.MATCH(Todos!$C$2:$C$4029),Todos!$C826)</f>
        <v>F</v>
      </c>
    </row>
    <row r="827" spans="1:24" x14ac:dyDescent="0.35">
      <c r="A827" s="11">
        <v>133925</v>
      </c>
      <c r="B827" s="12" t="s">
        <v>42</v>
      </c>
      <c r="C827" s="12" t="s">
        <v>14</v>
      </c>
      <c r="D827" s="12">
        <v>605</v>
      </c>
      <c r="E827" s="12">
        <v>213</v>
      </c>
      <c r="F827" s="12">
        <v>303</v>
      </c>
      <c r="G827" s="12">
        <v>3</v>
      </c>
      <c r="H827" s="12">
        <v>10788</v>
      </c>
      <c r="I827" s="12">
        <v>2</v>
      </c>
      <c r="J827" s="12">
        <v>38</v>
      </c>
      <c r="K827" s="12">
        <v>241</v>
      </c>
      <c r="L827" s="12">
        <v>269</v>
      </c>
      <c r="M827" s="12">
        <v>22</v>
      </c>
      <c r="N827" s="12">
        <f>VLOOKUP(Todos!$A827,vlookup_table[#All],2,FALSE)</f>
        <v>4</v>
      </c>
      <c r="O827" s="12" t="str">
        <f>VLOOKUP(Todos!$A827,vlookup_table[#All],3,FALSE)</f>
        <v>ID</v>
      </c>
      <c r="P827" s="12">
        <f>VLOOKUP(Todos!$A827,vlookup_table[#All],4,FALSE)</f>
        <v>1906</v>
      </c>
      <c r="Q827" s="14" t="str">
        <f>VLOOKUP(Todos!$A827,vlookup_table[#All],5,FALSE)</f>
        <v>R1</v>
      </c>
      <c r="R827" s="14" t="str">
        <f>VLOOKUP(Todos!$A827,vlookup_table[#All],6,FALSE)</f>
        <v>M</v>
      </c>
      <c r="S827" s="14">
        <f>VLOOKUP(Todos!$A827,vlookup_table[#All],7,FALSE)</f>
        <v>25</v>
      </c>
      <c r="T827" s="14">
        <f>ROUND((9706-Todos!$P827)/100, 0)</f>
        <v>78</v>
      </c>
      <c r="U827" s="14" t="str" cm="1">
        <f t="array" ref="U827">_xlfn.IFS(
    ISNUMBER(SEARCH("C", Q827)), "Ciudad",
    ISNUMBER(SEARCH("T", Q827)), "Pueblo",
    ISNUMBER(SEARCH("R", Q827)), "Rural",
    ISNUMBER(SEARCH("S", Q827)), "Suburbano",
    ISNUMBER(SEARCH("U", Q827)), "Urbano"
)</f>
        <v>Rural</v>
      </c>
      <c r="V827" s="25" t="str" cm="1">
        <f t="array" ref="V827">_xlfn.LET(
    _xlpm.txt, _xlfn.TEXTJOIN("", TRUE, IF(ISNUMBER(--MID(Todos!$H827, _xlfn.SEQUENCE(LEN(Todos!$H827)), 1)), MID(Todos!$H827, _xlfn.SEQUENCE(LEN(Todos!$H827)), 1), "")),
    IF(ISNUMBER(--RIGHT(_xlpm.txt,1)), _xlpm.txt, LEFT(_xlpm.txt, LEN(_xlpm.txt)-1))
)</f>
        <v>10788</v>
      </c>
      <c r="W827" s="14" t="str">
        <f>UPPER(LEFT(Todos!$B827,2))</f>
        <v>ID</v>
      </c>
      <c r="X827" s="15" t="str" cm="1">
        <f t="array" ref="X827">+IF(Todos!$C827 = "",MODE.MATCH(Todos!$C$2:$C$4029),Todos!$C827)</f>
        <v>M</v>
      </c>
    </row>
    <row r="828" spans="1:24" x14ac:dyDescent="0.35">
      <c r="A828" s="6">
        <v>115431</v>
      </c>
      <c r="B828" s="7" t="s">
        <v>32</v>
      </c>
      <c r="C828" s="7" t="s">
        <v>14</v>
      </c>
      <c r="D828" s="7">
        <v>389</v>
      </c>
      <c r="E828" s="7">
        <v>177</v>
      </c>
      <c r="F828" s="7">
        <v>248</v>
      </c>
      <c r="G828" s="7">
        <v>0</v>
      </c>
      <c r="H828" s="7">
        <v>7982</v>
      </c>
      <c r="I828" s="7">
        <v>0</v>
      </c>
      <c r="J828" s="7">
        <v>71</v>
      </c>
      <c r="K828" s="7">
        <v>218</v>
      </c>
      <c r="L828" s="7">
        <v>211</v>
      </c>
      <c r="M828" s="7">
        <v>4.8</v>
      </c>
      <c r="N828" s="7">
        <f>VLOOKUP(Todos!$A828,vlookup_table[#All],2,FALSE)</f>
        <v>0</v>
      </c>
      <c r="O828" s="7" t="str">
        <f>VLOOKUP(Todos!$A828,vlookup_table[#All],3,FALSE)</f>
        <v>OK</v>
      </c>
      <c r="P828" s="7">
        <f>VLOOKUP(Todos!$A828,vlookup_table[#All],4,FALSE)</f>
        <v>2801</v>
      </c>
      <c r="Q828" s="9" t="str">
        <f>VLOOKUP(Todos!$A828,vlookup_table[#All],5,FALSE)</f>
        <v>T2</v>
      </c>
      <c r="R828" s="9" t="str">
        <f>VLOOKUP(Todos!$A828,vlookup_table[#All],6,FALSE)</f>
        <v>M</v>
      </c>
      <c r="S828" s="9">
        <f>VLOOKUP(Todos!$A828,vlookup_table[#All],7,FALSE)</f>
        <v>5</v>
      </c>
      <c r="T828" s="9">
        <f>ROUND((9706-Todos!$P828)/100, 0)</f>
        <v>69</v>
      </c>
      <c r="U828" s="9" t="str" cm="1">
        <f t="array" ref="U828">_xlfn.IFS(
    ISNUMBER(SEARCH("C", Q828)), "Ciudad",
    ISNUMBER(SEARCH("T", Q828)), "Pueblo",
    ISNUMBER(SEARCH("R", Q828)), "Rural",
    ISNUMBER(SEARCH("S", Q828)), "Suburbano",
    ISNUMBER(SEARCH("U", Q828)), "Urbano"
)</f>
        <v>Pueblo</v>
      </c>
      <c r="V828" s="24" t="str" cm="1">
        <f t="array" ref="V828">_xlfn.LET(
    _xlpm.txt, _xlfn.TEXTJOIN("", TRUE, IF(ISNUMBER(--MID(Todos!$H828, _xlfn.SEQUENCE(LEN(Todos!$H828)), 1)), MID(Todos!$H828, _xlfn.SEQUENCE(LEN(Todos!$H828)), 1), "")),
    IF(ISNUMBER(--RIGHT(_xlpm.txt,1)), _xlpm.txt, LEFT(_xlpm.txt, LEN(_xlpm.txt)-1))
)</f>
        <v>7982</v>
      </c>
      <c r="W828" s="9" t="str">
        <f>UPPER(LEFT(Todos!$B828,2))</f>
        <v>OK</v>
      </c>
      <c r="X828" s="10" t="str" cm="1">
        <f t="array" ref="X828">+IF(Todos!$C828 = "",MODE.MATCH(Todos!$C$2:$C$4029),Todos!$C828)</f>
        <v>M</v>
      </c>
    </row>
    <row r="829" spans="1:24" x14ac:dyDescent="0.35">
      <c r="A829" s="11">
        <v>72366</v>
      </c>
      <c r="B829" s="12" t="s">
        <v>30</v>
      </c>
      <c r="C829" s="12" t="s">
        <v>14</v>
      </c>
      <c r="D829" s="12">
        <v>448</v>
      </c>
      <c r="E829" s="12">
        <v>291</v>
      </c>
      <c r="F829" s="12">
        <v>359</v>
      </c>
      <c r="G829" s="12">
        <v>0</v>
      </c>
      <c r="H829" s="12">
        <v>11662</v>
      </c>
      <c r="I829" s="12">
        <v>1</v>
      </c>
      <c r="J829" s="12">
        <v>52</v>
      </c>
      <c r="K829" s="12">
        <v>309</v>
      </c>
      <c r="L829" s="12">
        <v>330</v>
      </c>
      <c r="M829" s="12">
        <v>10.5</v>
      </c>
      <c r="N829" s="12">
        <f>VLOOKUP(Todos!$A829,vlookup_table[#All],2,FALSE)</f>
        <v>1</v>
      </c>
      <c r="O829" s="12" t="str">
        <f>VLOOKUP(Todos!$A829,vlookup_table[#All],3,FALSE)</f>
        <v>MI</v>
      </c>
      <c r="P829" s="12">
        <f>VLOOKUP(Todos!$A829,vlookup_table[#All],4,FALSE)</f>
        <v>4701</v>
      </c>
      <c r="Q829" s="14" t="str">
        <f>VLOOKUP(Todos!$A829,vlookup_table[#All],5,FALSE)</f>
        <v>R2</v>
      </c>
      <c r="R829" s="14" t="str">
        <f>VLOOKUP(Todos!$A829,vlookup_table[#All],6,FALSE)</f>
        <v>M</v>
      </c>
      <c r="S829" s="14">
        <f>VLOOKUP(Todos!$A829,vlookup_table[#All],7,FALSE)</f>
        <v>20</v>
      </c>
      <c r="T829" s="14">
        <f>ROUND((9706-Todos!$P829)/100, 0)</f>
        <v>50</v>
      </c>
      <c r="U829" s="14" t="str" cm="1">
        <f t="array" ref="U829">_xlfn.IFS(
    ISNUMBER(SEARCH("C", Q829)), "Ciudad",
    ISNUMBER(SEARCH("T", Q829)), "Pueblo",
    ISNUMBER(SEARCH("R", Q829)), "Rural",
    ISNUMBER(SEARCH("S", Q829)), "Suburbano",
    ISNUMBER(SEARCH("U", Q829)), "Urbano"
)</f>
        <v>Rural</v>
      </c>
      <c r="V829" s="25" t="str" cm="1">
        <f t="array" ref="V829">_xlfn.LET(
    _xlpm.txt, _xlfn.TEXTJOIN("", TRUE, IF(ISNUMBER(--MID(Todos!$H829, _xlfn.SEQUENCE(LEN(Todos!$H829)), 1)), MID(Todos!$H829, _xlfn.SEQUENCE(LEN(Todos!$H829)), 1), "")),
    IF(ISNUMBER(--RIGHT(_xlpm.txt,1)), _xlpm.txt, LEFT(_xlpm.txt, LEN(_xlpm.txt)-1))
)</f>
        <v>11662</v>
      </c>
      <c r="W829" s="14" t="str">
        <f>UPPER(LEFT(Todos!$B829,2))</f>
        <v>MI</v>
      </c>
      <c r="X829" s="15" t="str" cm="1">
        <f t="array" ref="X829">+IF(Todos!$C829 = "",MODE.MATCH(Todos!$C$2:$C$4029),Todos!$C829)</f>
        <v>M</v>
      </c>
    </row>
    <row r="830" spans="1:24" x14ac:dyDescent="0.35">
      <c r="A830" s="6">
        <v>32527</v>
      </c>
      <c r="B830" s="7" t="s">
        <v>13</v>
      </c>
      <c r="C830" s="7" t="s">
        <v>17</v>
      </c>
      <c r="D830" s="7">
        <v>786</v>
      </c>
      <c r="E830" s="7">
        <v>352</v>
      </c>
      <c r="F830" s="7">
        <v>423</v>
      </c>
      <c r="G830" s="7">
        <v>1</v>
      </c>
      <c r="H830" s="7">
        <v>16104</v>
      </c>
      <c r="I830" s="7">
        <v>5</v>
      </c>
      <c r="J830" s="7">
        <v>26</v>
      </c>
      <c r="K830" s="7">
        <v>371</v>
      </c>
      <c r="L830" s="7">
        <v>384</v>
      </c>
      <c r="M830" s="7">
        <v>3.4444444440000002</v>
      </c>
      <c r="N830" s="7">
        <f>VLOOKUP(Todos!$A830,vlookup_table[#All],2,FALSE)</f>
        <v>28</v>
      </c>
      <c r="O830" s="7" t="str">
        <f>VLOOKUP(Todos!$A830,vlookup_table[#All],3,FALSE)</f>
        <v>FL</v>
      </c>
      <c r="P830" s="7">
        <f>VLOOKUP(Todos!$A830,vlookup_table[#All],4,FALSE)</f>
        <v>3801</v>
      </c>
      <c r="Q830" s="9" t="str">
        <f>VLOOKUP(Todos!$A830,vlookup_table[#All],5,FALSE)</f>
        <v>S2</v>
      </c>
      <c r="R830" s="9" t="str">
        <f>VLOOKUP(Todos!$A830,vlookup_table[#All],6,FALSE)</f>
        <v>F</v>
      </c>
      <c r="S830" s="9">
        <f>VLOOKUP(Todos!$A830,vlookup_table[#All],7,FALSE)</f>
        <v>3</v>
      </c>
      <c r="T830" s="9">
        <f>ROUND((9706-Todos!$P830)/100, 0)</f>
        <v>59</v>
      </c>
      <c r="U830" s="9" t="str" cm="1">
        <f t="array" ref="U830">_xlfn.IFS(
    ISNUMBER(SEARCH("C", Q830)), "Ciudad",
    ISNUMBER(SEARCH("T", Q830)), "Pueblo",
    ISNUMBER(SEARCH("R", Q830)), "Rural",
    ISNUMBER(SEARCH("S", Q830)), "Suburbano",
    ISNUMBER(SEARCH("U", Q830)), "Urbano"
)</f>
        <v>Suburbano</v>
      </c>
      <c r="V830" s="24" t="str" cm="1">
        <f t="array" ref="V830">_xlfn.LET(
    _xlpm.txt, _xlfn.TEXTJOIN("", TRUE, IF(ISNUMBER(--MID(Todos!$H830, _xlfn.SEQUENCE(LEN(Todos!$H830)), 1)), MID(Todos!$H830, _xlfn.SEQUENCE(LEN(Todos!$H830)), 1), "")),
    IF(ISNUMBER(--RIGHT(_xlpm.txt,1)), _xlpm.txt, LEFT(_xlpm.txt, LEN(_xlpm.txt)-1))
)</f>
        <v>16104</v>
      </c>
      <c r="W830" s="9" t="str">
        <f>UPPER(LEFT(Todos!$B830,2))</f>
        <v>FL</v>
      </c>
      <c r="X830" s="10" t="str" cm="1">
        <f t="array" ref="X830">+IF(Todos!$C830 = "",MODE.MATCH(Todos!$C$2:$C$4029),Todos!$C830)</f>
        <v>F</v>
      </c>
    </row>
    <row r="831" spans="1:24" x14ac:dyDescent="0.35">
      <c r="A831" s="11">
        <v>175974</v>
      </c>
      <c r="B831" s="12" t="s">
        <v>51</v>
      </c>
      <c r="C831" s="12" t="s">
        <v>14</v>
      </c>
      <c r="D831" s="12">
        <v>542</v>
      </c>
      <c r="E831" s="12">
        <v>199</v>
      </c>
      <c r="F831" s="12">
        <v>262</v>
      </c>
      <c r="G831" s="12">
        <v>0</v>
      </c>
      <c r="H831" s="12">
        <v>9349</v>
      </c>
      <c r="I831" s="12">
        <v>8</v>
      </c>
      <c r="J831" s="12">
        <v>53</v>
      </c>
      <c r="K831" s="12">
        <v>219</v>
      </c>
      <c r="L831" s="12">
        <v>239</v>
      </c>
      <c r="M831" s="12">
        <v>7.4444444440000002</v>
      </c>
      <c r="N831" s="12">
        <f>VLOOKUP(Todos!$A831,vlookup_table[#All],2,FALSE)</f>
        <v>1</v>
      </c>
      <c r="O831" s="12" t="str">
        <f>VLOOKUP(Todos!$A831,vlookup_table[#All],3,FALSE)</f>
        <v>OR</v>
      </c>
      <c r="P831" s="12">
        <f>VLOOKUP(Todos!$A831,vlookup_table[#All],4,FALSE)</f>
        <v>1701</v>
      </c>
      <c r="Q831" s="14" t="str">
        <f>VLOOKUP(Todos!$A831,vlookup_table[#All],5,FALSE)</f>
        <v>C3</v>
      </c>
      <c r="R831" s="14" t="str">
        <f>VLOOKUP(Todos!$A831,vlookup_table[#All],6,FALSE)</f>
        <v>M</v>
      </c>
      <c r="S831" s="14">
        <f>VLOOKUP(Todos!$A831,vlookup_table[#All],7,FALSE)</f>
        <v>11</v>
      </c>
      <c r="T831" s="14">
        <f>ROUND((9706-Todos!$P831)/100, 0)</f>
        <v>80</v>
      </c>
      <c r="U831" s="14" t="str" cm="1">
        <f t="array" ref="U831">_xlfn.IFS(
    ISNUMBER(SEARCH("C", Q831)), "Ciudad",
    ISNUMBER(SEARCH("T", Q831)), "Pueblo",
    ISNUMBER(SEARCH("R", Q831)), "Rural",
    ISNUMBER(SEARCH("S", Q831)), "Suburbano",
    ISNUMBER(SEARCH("U", Q831)), "Urbano"
)</f>
        <v>Ciudad</v>
      </c>
      <c r="V831" s="25" t="str" cm="1">
        <f t="array" ref="V831">_xlfn.LET(
    _xlpm.txt, _xlfn.TEXTJOIN("", TRUE, IF(ISNUMBER(--MID(Todos!$H831, _xlfn.SEQUENCE(LEN(Todos!$H831)), 1)), MID(Todos!$H831, _xlfn.SEQUENCE(LEN(Todos!$H831)), 1), "")),
    IF(ISNUMBER(--RIGHT(_xlpm.txt,1)), _xlpm.txt, LEFT(_xlpm.txt, LEN(_xlpm.txt)-1))
)</f>
        <v>9349</v>
      </c>
      <c r="W831" s="14" t="str">
        <f>UPPER(LEFT(Todos!$B831,2))</f>
        <v>OR</v>
      </c>
      <c r="X831" s="15" t="str" cm="1">
        <f t="array" ref="X831">+IF(Todos!$C831 = "",MODE.MATCH(Todos!$C$2:$C$4029),Todos!$C831)</f>
        <v>M</v>
      </c>
    </row>
    <row r="832" spans="1:24" x14ac:dyDescent="0.35">
      <c r="A832" s="6">
        <v>96008</v>
      </c>
      <c r="B832" s="7" t="s">
        <v>16</v>
      </c>
      <c r="C832" s="7" t="s">
        <v>17</v>
      </c>
      <c r="D832" s="7">
        <v>300</v>
      </c>
      <c r="E832" s="7">
        <v>87</v>
      </c>
      <c r="F832" s="7">
        <v>185</v>
      </c>
      <c r="G832" s="7">
        <v>0</v>
      </c>
      <c r="H832" s="7">
        <v>7586</v>
      </c>
      <c r="I832" s="7">
        <v>2</v>
      </c>
      <c r="J832" s="7">
        <v>84</v>
      </c>
      <c r="K832" s="7">
        <v>163</v>
      </c>
      <c r="L832" s="7">
        <v>134</v>
      </c>
      <c r="M832" s="7">
        <v>4.8387096769999998</v>
      </c>
      <c r="N832" s="7">
        <f>VLOOKUP(Todos!$A832,vlookup_table[#All],2,FALSE)</f>
        <v>0</v>
      </c>
      <c r="O832" s="7" t="str">
        <f>VLOOKUP(Todos!$A832,vlookup_table[#All],3,FALSE)</f>
        <v>IL</v>
      </c>
      <c r="P832" s="7">
        <f>VLOOKUP(Todos!$A832,vlookup_table[#All],4,FALSE)</f>
        <v>0</v>
      </c>
      <c r="Q832" s="9" t="str">
        <f>VLOOKUP(Todos!$A832,vlookup_table[#All],5,FALSE)</f>
        <v>T3</v>
      </c>
      <c r="R832" s="9" t="str">
        <f>VLOOKUP(Todos!$A832,vlookup_table[#All],6,FALSE)</f>
        <v>F</v>
      </c>
      <c r="S832" s="9">
        <f>VLOOKUP(Todos!$A832,vlookup_table[#All],7,FALSE)</f>
        <v>5</v>
      </c>
      <c r="T832" s="9">
        <f>ROUND((9706-Todos!$P832)/100, 0)</f>
        <v>97</v>
      </c>
      <c r="U832" s="9" t="str" cm="1">
        <f t="array" ref="U832">_xlfn.IFS(
    ISNUMBER(SEARCH("C", Q832)), "Ciudad",
    ISNUMBER(SEARCH("T", Q832)), "Pueblo",
    ISNUMBER(SEARCH("R", Q832)), "Rural",
    ISNUMBER(SEARCH("S", Q832)), "Suburbano",
    ISNUMBER(SEARCH("U", Q832)), "Urbano"
)</f>
        <v>Pueblo</v>
      </c>
      <c r="V832" s="24" t="str" cm="1">
        <f t="array" ref="V832">_xlfn.LET(
    _xlpm.txt, _xlfn.TEXTJOIN("", TRUE, IF(ISNUMBER(--MID(Todos!$H832, _xlfn.SEQUENCE(LEN(Todos!$H832)), 1)), MID(Todos!$H832, _xlfn.SEQUENCE(LEN(Todos!$H832)), 1), "")),
    IF(ISNUMBER(--RIGHT(_xlpm.txt,1)), _xlpm.txt, LEFT(_xlpm.txt, LEN(_xlpm.txt)-1))
)</f>
        <v>7586</v>
      </c>
      <c r="W832" s="9" t="str">
        <f>UPPER(LEFT(Todos!$B832,2))</f>
        <v>IL</v>
      </c>
      <c r="X832" s="10" t="str" cm="1">
        <f t="array" ref="X832">+IF(Todos!$C832 = "",MODE.MATCH(Todos!$C$2:$C$4029),Todos!$C832)</f>
        <v>F</v>
      </c>
    </row>
    <row r="833" spans="1:24" x14ac:dyDescent="0.35">
      <c r="A833" s="11">
        <v>106610</v>
      </c>
      <c r="B833" s="12" t="s">
        <v>60</v>
      </c>
      <c r="C833" s="12" t="s">
        <v>14</v>
      </c>
      <c r="D833" s="12">
        <v>475</v>
      </c>
      <c r="E833" s="12">
        <v>318</v>
      </c>
      <c r="F833" s="12">
        <v>366</v>
      </c>
      <c r="G833" s="12">
        <v>0</v>
      </c>
      <c r="H833" s="12">
        <v>13159</v>
      </c>
      <c r="I833" s="12">
        <v>0</v>
      </c>
      <c r="J833" s="12">
        <v>75</v>
      </c>
      <c r="K833" s="12">
        <v>360</v>
      </c>
      <c r="L833" s="12">
        <v>324</v>
      </c>
      <c r="M833" s="12">
        <v>10.5</v>
      </c>
      <c r="N833" s="12">
        <f>VLOOKUP(Todos!$A833,vlookup_table[#All],2,FALSE)</f>
        <v>1</v>
      </c>
      <c r="O833" s="12" t="str">
        <f>VLOOKUP(Todos!$A833,vlookup_table[#All],3,FALSE)</f>
        <v>NE</v>
      </c>
      <c r="P833" s="12">
        <f>VLOOKUP(Todos!$A833,vlookup_table[#All],4,FALSE)</f>
        <v>2812</v>
      </c>
      <c r="Q833" s="14" t="str">
        <f>VLOOKUP(Todos!$A833,vlookup_table[#All],5,FALSE)</f>
        <v>T2</v>
      </c>
      <c r="R833" s="14" t="str">
        <f>VLOOKUP(Todos!$A833,vlookup_table[#All],6,FALSE)</f>
        <v>M</v>
      </c>
      <c r="S833" s="14">
        <f>VLOOKUP(Todos!$A833,vlookup_table[#All],7,FALSE)</f>
        <v>15</v>
      </c>
      <c r="T833" s="14">
        <f>ROUND((9706-Todos!$P833)/100, 0)</f>
        <v>69</v>
      </c>
      <c r="U833" s="14" t="str" cm="1">
        <f t="array" ref="U833">_xlfn.IFS(
    ISNUMBER(SEARCH("C", Q833)), "Ciudad",
    ISNUMBER(SEARCH("T", Q833)), "Pueblo",
    ISNUMBER(SEARCH("R", Q833)), "Rural",
    ISNUMBER(SEARCH("S", Q833)), "Suburbano",
    ISNUMBER(SEARCH("U", Q833)), "Urbano"
)</f>
        <v>Pueblo</v>
      </c>
      <c r="V833" s="25" t="str" cm="1">
        <f t="array" ref="V833">_xlfn.LET(
    _xlpm.txt, _xlfn.TEXTJOIN("", TRUE, IF(ISNUMBER(--MID(Todos!$H833, _xlfn.SEQUENCE(LEN(Todos!$H833)), 1)), MID(Todos!$H833, _xlfn.SEQUENCE(LEN(Todos!$H833)), 1), "")),
    IF(ISNUMBER(--RIGHT(_xlpm.txt,1)), _xlpm.txt, LEFT(_xlpm.txt, LEN(_xlpm.txt)-1))
)</f>
        <v>13159</v>
      </c>
      <c r="W833" s="14" t="str">
        <f>UPPER(LEFT(Todos!$B833,2))</f>
        <v>NE</v>
      </c>
      <c r="X833" s="15" t="str" cm="1">
        <f t="array" ref="X833">+IF(Todos!$C833 = "",MODE.MATCH(Todos!$C$2:$C$4029),Todos!$C833)</f>
        <v>M</v>
      </c>
    </row>
    <row r="834" spans="1:24" x14ac:dyDescent="0.35">
      <c r="A834" s="6">
        <v>80395</v>
      </c>
      <c r="B834" s="7" t="s">
        <v>36</v>
      </c>
      <c r="C834" s="7" t="s">
        <v>17</v>
      </c>
      <c r="D834" s="7">
        <v>902</v>
      </c>
      <c r="E834" s="7">
        <v>477</v>
      </c>
      <c r="F834" s="7">
        <v>517</v>
      </c>
      <c r="G834" s="7">
        <v>0</v>
      </c>
      <c r="H834" s="7">
        <v>15876</v>
      </c>
      <c r="I834" s="7">
        <v>2</v>
      </c>
      <c r="J834" s="7">
        <v>77</v>
      </c>
      <c r="K834" s="7">
        <v>507</v>
      </c>
      <c r="L834" s="7">
        <v>500</v>
      </c>
      <c r="M834" s="7">
        <v>15</v>
      </c>
      <c r="N834" s="7">
        <f>VLOOKUP(Todos!$A834,vlookup_table[#All],2,FALSE)</f>
        <v>0</v>
      </c>
      <c r="O834" s="7" t="str">
        <f>VLOOKUP(Todos!$A834,vlookup_table[#All],3,FALSE)</f>
        <v>WI</v>
      </c>
      <c r="P834" s="7">
        <f>VLOOKUP(Todos!$A834,vlookup_table[#All],4,FALSE)</f>
        <v>0</v>
      </c>
      <c r="Q834" s="9" t="str">
        <f>VLOOKUP(Todos!$A834,vlookup_table[#All],5,FALSE)</f>
        <v>C1</v>
      </c>
      <c r="R834" s="9" t="str">
        <f>VLOOKUP(Todos!$A834,vlookup_table[#All],6,FALSE)</f>
        <v>F</v>
      </c>
      <c r="S834" s="9">
        <f>VLOOKUP(Todos!$A834,vlookup_table[#All],7,FALSE)</f>
        <v>50</v>
      </c>
      <c r="T834" s="9">
        <f>ROUND((9706-Todos!$P834)/100, 0)</f>
        <v>97</v>
      </c>
      <c r="U834" s="9" t="str" cm="1">
        <f t="array" ref="U834">_xlfn.IFS(
    ISNUMBER(SEARCH("C", Q834)), "Ciudad",
    ISNUMBER(SEARCH("T", Q834)), "Pueblo",
    ISNUMBER(SEARCH("R", Q834)), "Rural",
    ISNUMBER(SEARCH("S", Q834)), "Suburbano",
    ISNUMBER(SEARCH("U", Q834)), "Urbano"
)</f>
        <v>Ciudad</v>
      </c>
      <c r="V834" s="24" t="str" cm="1">
        <f t="array" ref="V834">_xlfn.LET(
    _xlpm.txt, _xlfn.TEXTJOIN("", TRUE, IF(ISNUMBER(--MID(Todos!$H834, _xlfn.SEQUENCE(LEN(Todos!$H834)), 1)), MID(Todos!$H834, _xlfn.SEQUENCE(LEN(Todos!$H834)), 1), "")),
    IF(ISNUMBER(--RIGHT(_xlpm.txt,1)), _xlpm.txt, LEFT(_xlpm.txt, LEN(_xlpm.txt)-1))
)</f>
        <v>15876</v>
      </c>
      <c r="W834" s="9" t="str">
        <f>UPPER(LEFT(Todos!$B834,2))</f>
        <v>WI</v>
      </c>
      <c r="X834" s="10" t="str" cm="1">
        <f t="array" ref="X834">+IF(Todos!$C834 = "",MODE.MATCH(Todos!$C$2:$C$4029),Todos!$C834)</f>
        <v>F</v>
      </c>
    </row>
    <row r="835" spans="1:24" x14ac:dyDescent="0.35">
      <c r="A835" s="11">
        <v>86225</v>
      </c>
      <c r="B835" s="12" t="s">
        <v>53</v>
      </c>
      <c r="C835" s="12" t="s">
        <v>14</v>
      </c>
      <c r="D835" s="12">
        <v>499</v>
      </c>
      <c r="E835" s="12">
        <v>247</v>
      </c>
      <c r="F835" s="12">
        <v>331</v>
      </c>
      <c r="G835" s="12">
        <v>0</v>
      </c>
      <c r="H835" s="12">
        <v>12213</v>
      </c>
      <c r="I835" s="12">
        <v>1</v>
      </c>
      <c r="J835" s="12">
        <v>81</v>
      </c>
      <c r="K835" s="12">
        <v>283</v>
      </c>
      <c r="L835" s="12">
        <v>273</v>
      </c>
      <c r="M835" s="12">
        <v>13.5</v>
      </c>
      <c r="N835" s="12">
        <f>VLOOKUP(Todos!$A835,vlookup_table[#All],2,FALSE)</f>
        <v>2</v>
      </c>
      <c r="O835" s="12" t="str">
        <f>VLOOKUP(Todos!$A835,vlookup_table[#All],3,FALSE)</f>
        <v>SD</v>
      </c>
      <c r="P835" s="12">
        <f>VLOOKUP(Todos!$A835,vlookup_table[#All],4,FALSE)</f>
        <v>3611</v>
      </c>
      <c r="Q835" s="14" t="str">
        <f>VLOOKUP(Todos!$A835,vlookup_table[#All],5,FALSE)</f>
        <v>R2</v>
      </c>
      <c r="R835" s="14" t="str">
        <f>VLOOKUP(Todos!$A835,vlookup_table[#All],6,FALSE)</f>
        <v>M</v>
      </c>
      <c r="S835" s="14">
        <f>VLOOKUP(Todos!$A835,vlookup_table[#All],7,FALSE)</f>
        <v>10</v>
      </c>
      <c r="T835" s="14">
        <f>ROUND((9706-Todos!$P835)/100, 0)</f>
        <v>61</v>
      </c>
      <c r="U835" s="14" t="str" cm="1">
        <f t="array" ref="U835">_xlfn.IFS(
    ISNUMBER(SEARCH("C", Q835)), "Ciudad",
    ISNUMBER(SEARCH("T", Q835)), "Pueblo",
    ISNUMBER(SEARCH("R", Q835)), "Rural",
    ISNUMBER(SEARCH("S", Q835)), "Suburbano",
    ISNUMBER(SEARCH("U", Q835)), "Urbano"
)</f>
        <v>Rural</v>
      </c>
      <c r="V835" s="25" t="str" cm="1">
        <f t="array" ref="V835">_xlfn.LET(
    _xlpm.txt, _xlfn.TEXTJOIN("", TRUE, IF(ISNUMBER(--MID(Todos!$H835, _xlfn.SEQUENCE(LEN(Todos!$H835)), 1)), MID(Todos!$H835, _xlfn.SEQUENCE(LEN(Todos!$H835)), 1), "")),
    IF(ISNUMBER(--RIGHT(_xlpm.txt,1)), _xlpm.txt, LEFT(_xlpm.txt, LEN(_xlpm.txt)-1))
)</f>
        <v>12213</v>
      </c>
      <c r="W835" s="14" t="str">
        <f>UPPER(LEFT(Todos!$B835,2))</f>
        <v>SD</v>
      </c>
      <c r="X835" s="15" t="str" cm="1">
        <f t="array" ref="X835">+IF(Todos!$C835 = "",MODE.MATCH(Todos!$C$2:$C$4029),Todos!$C835)</f>
        <v>M</v>
      </c>
    </row>
    <row r="836" spans="1:24" x14ac:dyDescent="0.35">
      <c r="A836" s="6">
        <v>43595</v>
      </c>
      <c r="B836" s="7" t="s">
        <v>30</v>
      </c>
      <c r="C836" s="7" t="s">
        <v>14</v>
      </c>
      <c r="D836" s="7">
        <v>684</v>
      </c>
      <c r="E836" s="7">
        <v>461</v>
      </c>
      <c r="F836" s="7">
        <v>543</v>
      </c>
      <c r="G836" s="7">
        <v>0</v>
      </c>
      <c r="H836" s="7">
        <v>17874</v>
      </c>
      <c r="I836" s="7">
        <v>1</v>
      </c>
      <c r="J836" s="7">
        <v>79</v>
      </c>
      <c r="K836" s="7">
        <v>523</v>
      </c>
      <c r="L836" s="7">
        <v>503</v>
      </c>
      <c r="M836" s="7">
        <v>5.75</v>
      </c>
      <c r="N836" s="7">
        <f>VLOOKUP(Todos!$A836,vlookup_table[#All],2,FALSE)</f>
        <v>1</v>
      </c>
      <c r="O836" s="7" t="str">
        <f>VLOOKUP(Todos!$A836,vlookup_table[#All],3,FALSE)</f>
        <v>MI</v>
      </c>
      <c r="P836" s="7">
        <f>VLOOKUP(Todos!$A836,vlookup_table[#All],4,FALSE)</f>
        <v>0</v>
      </c>
      <c r="Q836" s="9" t="str">
        <f>VLOOKUP(Todos!$A836,vlookup_table[#All],5,FALSE)</f>
        <v>T2</v>
      </c>
      <c r="R836" s="9" t="str">
        <f>VLOOKUP(Todos!$A836,vlookup_table[#All],6,FALSE)</f>
        <v>M</v>
      </c>
      <c r="S836" s="9">
        <f>VLOOKUP(Todos!$A836,vlookup_table[#All],7,FALSE)</f>
        <v>6</v>
      </c>
      <c r="T836" s="9">
        <f>ROUND((9706-Todos!$P836)/100, 0)</f>
        <v>97</v>
      </c>
      <c r="U836" s="9" t="str" cm="1">
        <f t="array" ref="U836">_xlfn.IFS(
    ISNUMBER(SEARCH("C", Q836)), "Ciudad",
    ISNUMBER(SEARCH("T", Q836)), "Pueblo",
    ISNUMBER(SEARCH("R", Q836)), "Rural",
    ISNUMBER(SEARCH("S", Q836)), "Suburbano",
    ISNUMBER(SEARCH("U", Q836)), "Urbano"
)</f>
        <v>Pueblo</v>
      </c>
      <c r="V836" s="24" t="str" cm="1">
        <f t="array" ref="V836">_xlfn.LET(
    _xlpm.txt, _xlfn.TEXTJOIN("", TRUE, IF(ISNUMBER(--MID(Todos!$H836, _xlfn.SEQUENCE(LEN(Todos!$H836)), 1)), MID(Todos!$H836, _xlfn.SEQUENCE(LEN(Todos!$H836)), 1), "")),
    IF(ISNUMBER(--RIGHT(_xlpm.txt,1)), _xlpm.txt, LEFT(_xlpm.txt, LEN(_xlpm.txt)-1))
)</f>
        <v>17874</v>
      </c>
      <c r="W836" s="9" t="str">
        <f>UPPER(LEFT(Todos!$B836,2))</f>
        <v>MI</v>
      </c>
      <c r="X836" s="10" t="str" cm="1">
        <f t="array" ref="X836">+IF(Todos!$C836 = "",MODE.MATCH(Todos!$C$2:$C$4029),Todos!$C836)</f>
        <v>M</v>
      </c>
    </row>
    <row r="837" spans="1:24" x14ac:dyDescent="0.35">
      <c r="A837" s="11">
        <v>144812</v>
      </c>
      <c r="B837" s="12" t="s">
        <v>22</v>
      </c>
      <c r="C837" s="12" t="s">
        <v>14</v>
      </c>
      <c r="D837" s="12">
        <v>3608</v>
      </c>
      <c r="E837" s="12">
        <v>336</v>
      </c>
      <c r="F837" s="12">
        <v>526</v>
      </c>
      <c r="G837" s="12">
        <v>96</v>
      </c>
      <c r="H837" s="12">
        <v>19440</v>
      </c>
      <c r="I837" s="12">
        <v>28</v>
      </c>
      <c r="J837" s="12">
        <v>35</v>
      </c>
      <c r="K837" s="12">
        <v>462</v>
      </c>
      <c r="L837" s="12">
        <v>421</v>
      </c>
      <c r="M837" s="12">
        <v>80</v>
      </c>
      <c r="N837" s="12">
        <f>VLOOKUP(Todos!$A837,vlookup_table[#All],2,FALSE)</f>
        <v>1</v>
      </c>
      <c r="O837" s="12" t="str">
        <f>VLOOKUP(Todos!$A837,vlookup_table[#All],3,FALSE)</f>
        <v>CA</v>
      </c>
      <c r="P837" s="12">
        <f>VLOOKUP(Todos!$A837,vlookup_table[#All],4,FALSE)</f>
        <v>2801</v>
      </c>
      <c r="Q837" s="14" t="str">
        <f>VLOOKUP(Todos!$A837,vlookup_table[#All],5,FALSE)</f>
        <v>S1</v>
      </c>
      <c r="R837" s="14" t="str">
        <f>VLOOKUP(Todos!$A837,vlookup_table[#All],6,FALSE)</f>
        <v>M</v>
      </c>
      <c r="S837" s="14">
        <f>VLOOKUP(Todos!$A837,vlookup_table[#All],7,FALSE)</f>
        <v>50</v>
      </c>
      <c r="T837" s="14">
        <f>ROUND((9706-Todos!$P837)/100, 0)</f>
        <v>69</v>
      </c>
      <c r="U837" s="14" t="str" cm="1">
        <f t="array" ref="U837">_xlfn.IFS(
    ISNUMBER(SEARCH("C", Q837)), "Ciudad",
    ISNUMBER(SEARCH("T", Q837)), "Pueblo",
    ISNUMBER(SEARCH("R", Q837)), "Rural",
    ISNUMBER(SEARCH("S", Q837)), "Suburbano",
    ISNUMBER(SEARCH("U", Q837)), "Urbano"
)</f>
        <v>Suburbano</v>
      </c>
      <c r="V837" s="25" t="str" cm="1">
        <f t="array" ref="V837">_xlfn.LET(
    _xlpm.txt, _xlfn.TEXTJOIN("", TRUE, IF(ISNUMBER(--MID(Todos!$H837, _xlfn.SEQUENCE(LEN(Todos!$H837)), 1)), MID(Todos!$H837, _xlfn.SEQUENCE(LEN(Todos!$H837)), 1), "")),
    IF(ISNUMBER(--RIGHT(_xlpm.txt,1)), _xlpm.txt, LEFT(_xlpm.txt, LEN(_xlpm.txt)-1))
)</f>
        <v>19440</v>
      </c>
      <c r="W837" s="14" t="str">
        <f>UPPER(LEFT(Todos!$B837,2))</f>
        <v>CA</v>
      </c>
      <c r="X837" s="15" t="str" cm="1">
        <f t="array" ref="X837">+IF(Todos!$C837 = "",MODE.MATCH(Todos!$C$2:$C$4029),Todos!$C837)</f>
        <v>M</v>
      </c>
    </row>
    <row r="838" spans="1:24" x14ac:dyDescent="0.35">
      <c r="A838" s="6">
        <v>182480</v>
      </c>
      <c r="B838" s="7" t="s">
        <v>41</v>
      </c>
      <c r="C838" s="7" t="s">
        <v>17</v>
      </c>
      <c r="D838" s="7">
        <v>705</v>
      </c>
      <c r="E838" s="7">
        <v>337</v>
      </c>
      <c r="F838" s="7">
        <v>569</v>
      </c>
      <c r="G838" s="7">
        <v>2</v>
      </c>
      <c r="H838" s="7">
        <v>20987</v>
      </c>
      <c r="I838" s="7">
        <v>4</v>
      </c>
      <c r="J838" s="7">
        <v>49</v>
      </c>
      <c r="K838" s="7">
        <v>416</v>
      </c>
      <c r="L838" s="7">
        <v>449</v>
      </c>
      <c r="M838" s="7">
        <v>30.714285709999999</v>
      </c>
      <c r="N838" s="7">
        <f>VLOOKUP(Todos!$A838,vlookup_table[#All],2,FALSE)</f>
        <v>0</v>
      </c>
      <c r="O838" s="7" t="str">
        <f>VLOOKUP(Todos!$A838,vlookup_table[#All],3,FALSE)</f>
        <v>WA</v>
      </c>
      <c r="P838" s="7">
        <f>VLOOKUP(Todos!$A838,vlookup_table[#All],4,FALSE)</f>
        <v>0</v>
      </c>
      <c r="Q838" s="9" t="str">
        <f>VLOOKUP(Todos!$A838,vlookup_table[#All],5,FALSE)</f>
        <v>C1</v>
      </c>
      <c r="R838" s="9" t="str">
        <f>VLOOKUP(Todos!$A838,vlookup_table[#All],6,FALSE)</f>
        <v>F</v>
      </c>
      <c r="S838" s="9">
        <f>VLOOKUP(Todos!$A838,vlookup_table[#All],7,FALSE)</f>
        <v>50</v>
      </c>
      <c r="T838" s="9">
        <f>ROUND((9706-Todos!$P838)/100, 0)</f>
        <v>97</v>
      </c>
      <c r="U838" s="9" t="str" cm="1">
        <f t="array" ref="U838">_xlfn.IFS(
    ISNUMBER(SEARCH("C", Q838)), "Ciudad",
    ISNUMBER(SEARCH("T", Q838)), "Pueblo",
    ISNUMBER(SEARCH("R", Q838)), "Rural",
    ISNUMBER(SEARCH("S", Q838)), "Suburbano",
    ISNUMBER(SEARCH("U", Q838)), "Urbano"
)</f>
        <v>Ciudad</v>
      </c>
      <c r="V838" s="24" t="str" cm="1">
        <f t="array" ref="V838">_xlfn.LET(
    _xlpm.txt, _xlfn.TEXTJOIN("", TRUE, IF(ISNUMBER(--MID(Todos!$H838, _xlfn.SEQUENCE(LEN(Todos!$H838)), 1)), MID(Todos!$H838, _xlfn.SEQUENCE(LEN(Todos!$H838)), 1), "")),
    IF(ISNUMBER(--RIGHT(_xlpm.txt,1)), _xlpm.txt, LEFT(_xlpm.txt, LEN(_xlpm.txt)-1))
)</f>
        <v>20987</v>
      </c>
      <c r="W838" s="9" t="str">
        <f>UPPER(LEFT(Todos!$B838,2))</f>
        <v>WA</v>
      </c>
      <c r="X838" s="10" t="str" cm="1">
        <f t="array" ref="X838">+IF(Todos!$C838 = "",MODE.MATCH(Todos!$C$2:$C$4029),Todos!$C838)</f>
        <v>F</v>
      </c>
    </row>
    <row r="839" spans="1:24" x14ac:dyDescent="0.35">
      <c r="A839" s="11">
        <v>135265</v>
      </c>
      <c r="B839" s="12" t="s">
        <v>56</v>
      </c>
      <c r="C839" s="12" t="s">
        <v>66</v>
      </c>
      <c r="D839" s="12">
        <v>815</v>
      </c>
      <c r="E839" s="12">
        <v>264</v>
      </c>
      <c r="F839" s="12">
        <v>472</v>
      </c>
      <c r="G839" s="12">
        <v>0</v>
      </c>
      <c r="H839" s="12">
        <v>18423</v>
      </c>
      <c r="I839" s="12">
        <v>7</v>
      </c>
      <c r="J839" s="12">
        <v>12</v>
      </c>
      <c r="K839" s="12">
        <v>439</v>
      </c>
      <c r="L839" s="12">
        <v>322</v>
      </c>
      <c r="M839" s="12">
        <v>10</v>
      </c>
      <c r="N839" s="12">
        <f>VLOOKUP(Todos!$A839,vlookup_table[#All],2,FALSE)</f>
        <v>0</v>
      </c>
      <c r="O839" s="12" t="str">
        <f>VLOOKUP(Todos!$A839,vlookup_table[#All],3,FALSE)</f>
        <v>AZ</v>
      </c>
      <c r="P839" s="12">
        <f>VLOOKUP(Todos!$A839,vlookup_table[#All],4,FALSE)</f>
        <v>0</v>
      </c>
      <c r="Q839" s="14" t="str">
        <f>VLOOKUP(Todos!$A839,vlookup_table[#All],5,FALSE)</f>
        <v>S2</v>
      </c>
      <c r="R839" s="14" t="str">
        <f>VLOOKUP(Todos!$A839,vlookup_table[#All],6,FALSE)</f>
        <v>F</v>
      </c>
      <c r="S839" s="14">
        <f>VLOOKUP(Todos!$A839,vlookup_table[#All],7,FALSE)</f>
        <v>14</v>
      </c>
      <c r="T839" s="14">
        <f>ROUND((9706-Todos!$P839)/100, 0)</f>
        <v>97</v>
      </c>
      <c r="U839" s="14" t="str" cm="1">
        <f t="array" ref="U839">_xlfn.IFS(
    ISNUMBER(SEARCH("C", Q839)), "Ciudad",
    ISNUMBER(SEARCH("T", Q839)), "Pueblo",
    ISNUMBER(SEARCH("R", Q839)), "Rural",
    ISNUMBER(SEARCH("S", Q839)), "Suburbano",
    ISNUMBER(SEARCH("U", Q839)), "Urbano"
)</f>
        <v>Suburbano</v>
      </c>
      <c r="V839" s="25" t="str" cm="1">
        <f t="array" ref="V839">_xlfn.LET(
    _xlpm.txt, _xlfn.TEXTJOIN("", TRUE, IF(ISNUMBER(--MID(Todos!$H839, _xlfn.SEQUENCE(LEN(Todos!$H839)), 1)), MID(Todos!$H839, _xlfn.SEQUENCE(LEN(Todos!$H839)), 1), "")),
    IF(ISNUMBER(--RIGHT(_xlpm.txt,1)), _xlpm.txt, LEFT(_xlpm.txt, LEN(_xlpm.txt)-1))
)</f>
        <v>18423</v>
      </c>
      <c r="W839" s="14" t="str">
        <f>UPPER(LEFT(Todos!$B839,2))</f>
        <v>AZ</v>
      </c>
      <c r="X839" s="15" t="str" cm="1">
        <f t="array" ref="X839">+IF(Todos!$C839 = "",MODE.MATCH(Todos!$C$2:$C$4029),Todos!$C839)</f>
        <v>feamale</v>
      </c>
    </row>
    <row r="840" spans="1:24" x14ac:dyDescent="0.35">
      <c r="A840" s="6">
        <v>84610</v>
      </c>
      <c r="B840" s="7" t="s">
        <v>57</v>
      </c>
      <c r="C840" s="7" t="s">
        <v>17</v>
      </c>
      <c r="D840" s="7">
        <v>780</v>
      </c>
      <c r="E840" s="7">
        <v>477</v>
      </c>
      <c r="F840" s="7">
        <v>507</v>
      </c>
      <c r="G840" s="7">
        <v>0</v>
      </c>
      <c r="H840" s="7">
        <v>16525</v>
      </c>
      <c r="I840" s="7">
        <v>4</v>
      </c>
      <c r="J840" s="7">
        <v>69</v>
      </c>
      <c r="K840" s="7">
        <v>485</v>
      </c>
      <c r="L840" s="7">
        <v>488</v>
      </c>
      <c r="M840" s="7">
        <v>3.113636364</v>
      </c>
      <c r="N840" s="7">
        <f>VLOOKUP(Todos!$A840,vlookup_table[#All],2,FALSE)</f>
        <v>0</v>
      </c>
      <c r="O840" s="7" t="str">
        <f>VLOOKUP(Todos!$A840,vlookup_table[#All],3,FALSE)</f>
        <v>MN</v>
      </c>
      <c r="P840" s="7">
        <f>VLOOKUP(Todos!$A840,vlookup_table[#All],4,FALSE)</f>
        <v>1111</v>
      </c>
      <c r="Q840" s="9" t="str">
        <f>VLOOKUP(Todos!$A840,vlookup_table[#All],5,FALSE)</f>
        <v>C1</v>
      </c>
      <c r="R840" s="9" t="str">
        <f>VLOOKUP(Todos!$A840,vlookup_table[#All],6,FALSE)</f>
        <v>F</v>
      </c>
      <c r="S840" s="9">
        <f>VLOOKUP(Todos!$A840,vlookup_table[#All],7,FALSE)</f>
        <v>4</v>
      </c>
      <c r="T840" s="9">
        <f>ROUND((9706-Todos!$P840)/100, 0)</f>
        <v>86</v>
      </c>
      <c r="U840" s="9" t="str" cm="1">
        <f t="array" ref="U840">_xlfn.IFS(
    ISNUMBER(SEARCH("C", Q840)), "Ciudad",
    ISNUMBER(SEARCH("T", Q840)), "Pueblo",
    ISNUMBER(SEARCH("R", Q840)), "Rural",
    ISNUMBER(SEARCH("S", Q840)), "Suburbano",
    ISNUMBER(SEARCH("U", Q840)), "Urbano"
)</f>
        <v>Ciudad</v>
      </c>
      <c r="V840" s="24" t="str" cm="1">
        <f t="array" ref="V840">_xlfn.LET(
    _xlpm.txt, _xlfn.TEXTJOIN("", TRUE, IF(ISNUMBER(--MID(Todos!$H840, _xlfn.SEQUENCE(LEN(Todos!$H840)), 1)), MID(Todos!$H840, _xlfn.SEQUENCE(LEN(Todos!$H840)), 1), "")),
    IF(ISNUMBER(--RIGHT(_xlpm.txt,1)), _xlpm.txt, LEFT(_xlpm.txt, LEN(_xlpm.txt)-1))
)</f>
        <v>16525</v>
      </c>
      <c r="W840" s="9" t="str">
        <f>UPPER(LEFT(Todos!$B840,2))</f>
        <v>MN</v>
      </c>
      <c r="X840" s="10" t="str" cm="1">
        <f t="array" ref="X840">+IF(Todos!$C840 = "",MODE.MATCH(Todos!$C$2:$C$4029),Todos!$C840)</f>
        <v>F</v>
      </c>
    </row>
    <row r="841" spans="1:24" x14ac:dyDescent="0.35">
      <c r="A841" s="11">
        <v>116533</v>
      </c>
      <c r="B841" s="12" t="s">
        <v>21</v>
      </c>
      <c r="C841" s="12" t="s">
        <v>17</v>
      </c>
      <c r="D841" s="12">
        <v>496</v>
      </c>
      <c r="E841" s="12">
        <v>234</v>
      </c>
      <c r="F841" s="12">
        <v>259</v>
      </c>
      <c r="G841" s="12">
        <v>0</v>
      </c>
      <c r="H841" s="12">
        <v>9429</v>
      </c>
      <c r="I841" s="12">
        <v>11</v>
      </c>
      <c r="J841" s="12">
        <v>74</v>
      </c>
      <c r="K841" s="12">
        <v>218</v>
      </c>
      <c r="L841" s="12">
        <v>260</v>
      </c>
      <c r="M841" s="12">
        <v>7.6190476189999998</v>
      </c>
      <c r="N841" s="12">
        <f>VLOOKUP(Todos!$A841,vlookup_table[#All],2,FALSE)</f>
        <v>0</v>
      </c>
      <c r="O841" s="12" t="str">
        <f>VLOOKUP(Todos!$A841,vlookup_table[#All],3,FALSE)</f>
        <v>TX</v>
      </c>
      <c r="P841" s="12">
        <f>VLOOKUP(Todos!$A841,vlookup_table[#All],4,FALSE)</f>
        <v>0</v>
      </c>
      <c r="Q841" s="14" t="str">
        <f>VLOOKUP(Todos!$A841,vlookup_table[#All],5,FALSE)</f>
        <v>T2</v>
      </c>
      <c r="R841" s="14" t="str">
        <f>VLOOKUP(Todos!$A841,vlookup_table[#All],6,FALSE)</f>
        <v>F</v>
      </c>
      <c r="S841" s="14">
        <f>VLOOKUP(Todos!$A841,vlookup_table[#All],7,FALSE)</f>
        <v>10</v>
      </c>
      <c r="T841" s="14">
        <f>ROUND((9706-Todos!$P841)/100, 0)</f>
        <v>97</v>
      </c>
      <c r="U841" s="14" t="str" cm="1">
        <f t="array" ref="U841">_xlfn.IFS(
    ISNUMBER(SEARCH("C", Q841)), "Ciudad",
    ISNUMBER(SEARCH("T", Q841)), "Pueblo",
    ISNUMBER(SEARCH("R", Q841)), "Rural",
    ISNUMBER(SEARCH("S", Q841)), "Suburbano",
    ISNUMBER(SEARCH("U", Q841)), "Urbano"
)</f>
        <v>Pueblo</v>
      </c>
      <c r="V841" s="25" t="str" cm="1">
        <f t="array" ref="V841">_xlfn.LET(
    _xlpm.txt, _xlfn.TEXTJOIN("", TRUE, IF(ISNUMBER(--MID(Todos!$H841, _xlfn.SEQUENCE(LEN(Todos!$H841)), 1)), MID(Todos!$H841, _xlfn.SEQUENCE(LEN(Todos!$H841)), 1), "")),
    IF(ISNUMBER(--RIGHT(_xlpm.txt,1)), _xlpm.txt, LEFT(_xlpm.txt, LEN(_xlpm.txt)-1))
)</f>
        <v>9429</v>
      </c>
      <c r="W841" s="14" t="str">
        <f>UPPER(LEFT(Todos!$B841,2))</f>
        <v>TX</v>
      </c>
      <c r="X841" s="15" t="str" cm="1">
        <f t="array" ref="X841">+IF(Todos!$C841 = "",MODE.MATCH(Todos!$C$2:$C$4029),Todos!$C841)</f>
        <v>F</v>
      </c>
    </row>
    <row r="842" spans="1:24" x14ac:dyDescent="0.35">
      <c r="A842" s="6">
        <v>29501</v>
      </c>
      <c r="B842" s="7" t="s">
        <v>40</v>
      </c>
      <c r="C842" s="7" t="s">
        <v>31</v>
      </c>
      <c r="D842" s="7">
        <v>510</v>
      </c>
      <c r="E842" s="7">
        <v>276</v>
      </c>
      <c r="F842" s="7">
        <v>347</v>
      </c>
      <c r="G842" s="7">
        <v>1</v>
      </c>
      <c r="H842" s="7">
        <v>10325</v>
      </c>
      <c r="I842" s="7">
        <v>0</v>
      </c>
      <c r="J842" s="7">
        <v>76</v>
      </c>
      <c r="K842" s="7">
        <v>338</v>
      </c>
      <c r="L842" s="7">
        <v>305</v>
      </c>
      <c r="M842" s="7">
        <v>17.428571430000002</v>
      </c>
      <c r="N842" s="7">
        <f>VLOOKUP(Todos!$A842,vlookup_table[#All],2,FALSE)</f>
        <v>2</v>
      </c>
      <c r="O842" s="7" t="str">
        <f>VLOOKUP(Todos!$A842,vlookup_table[#All],3,FALSE)</f>
        <v>GA</v>
      </c>
      <c r="P842" s="7">
        <f>VLOOKUP(Todos!$A842,vlookup_table[#All],4,FALSE)</f>
        <v>2710</v>
      </c>
      <c r="Q842" s="9" t="str">
        <f>VLOOKUP(Todos!$A842,vlookup_table[#All],5,FALSE)</f>
        <v>T2</v>
      </c>
      <c r="R842" s="9" t="str">
        <f>VLOOKUP(Todos!$A842,vlookup_table[#All],6,FALSE)</f>
        <v>U</v>
      </c>
      <c r="S842" s="9">
        <f>VLOOKUP(Todos!$A842,vlookup_table[#All],7,FALSE)</f>
        <v>21</v>
      </c>
      <c r="T842" s="9">
        <f>ROUND((9706-Todos!$P842)/100, 0)</f>
        <v>70</v>
      </c>
      <c r="U842" s="9" t="str" cm="1">
        <f t="array" ref="U842">_xlfn.IFS(
    ISNUMBER(SEARCH("C", Q842)), "Ciudad",
    ISNUMBER(SEARCH("T", Q842)), "Pueblo",
    ISNUMBER(SEARCH("R", Q842)), "Rural",
    ISNUMBER(SEARCH("S", Q842)), "Suburbano",
    ISNUMBER(SEARCH("U", Q842)), "Urbano"
)</f>
        <v>Pueblo</v>
      </c>
      <c r="V842" s="24" t="str" cm="1">
        <f t="array" ref="V842">_xlfn.LET(
    _xlpm.txt, _xlfn.TEXTJOIN("", TRUE, IF(ISNUMBER(--MID(Todos!$H842, _xlfn.SEQUENCE(LEN(Todos!$H842)), 1)), MID(Todos!$H842, _xlfn.SEQUENCE(LEN(Todos!$H842)), 1), "")),
    IF(ISNUMBER(--RIGHT(_xlpm.txt,1)), _xlpm.txt, LEFT(_xlpm.txt, LEN(_xlpm.txt)-1))
)</f>
        <v>10325</v>
      </c>
      <c r="W842" s="9" t="str">
        <f>UPPER(LEFT(Todos!$B842,2))</f>
        <v>GA</v>
      </c>
      <c r="X842" s="10" t="str" cm="1">
        <f t="array" ref="X842">+IF(Todos!$C842 = "",MODE.MATCH(Todos!$C$2:$C$4029),Todos!$C842)</f>
        <v>U</v>
      </c>
    </row>
    <row r="843" spans="1:24" x14ac:dyDescent="0.35">
      <c r="A843" s="11">
        <v>102351</v>
      </c>
      <c r="B843" s="12" t="s">
        <v>37</v>
      </c>
      <c r="C843" s="12" t="s">
        <v>17</v>
      </c>
      <c r="D843" s="12">
        <v>787</v>
      </c>
      <c r="E843" s="12">
        <v>208</v>
      </c>
      <c r="F843" s="12">
        <v>356</v>
      </c>
      <c r="G843" s="12">
        <v>0</v>
      </c>
      <c r="H843" s="12">
        <v>11107</v>
      </c>
      <c r="I843" s="12">
        <v>0</v>
      </c>
      <c r="J843" s="12">
        <v>59</v>
      </c>
      <c r="K843" s="12">
        <v>271</v>
      </c>
      <c r="L843" s="12">
        <v>264</v>
      </c>
      <c r="M843" s="12">
        <v>13.33333333</v>
      </c>
      <c r="N843" s="12">
        <f>VLOOKUP(Todos!$A843,vlookup_table[#All],2,FALSE)</f>
        <v>0</v>
      </c>
      <c r="O843" s="12" t="str">
        <f>VLOOKUP(Todos!$A843,vlookup_table[#All],3,FALSE)</f>
        <v>MO</v>
      </c>
      <c r="P843" s="12">
        <f>VLOOKUP(Todos!$A843,vlookup_table[#All],4,FALSE)</f>
        <v>3301</v>
      </c>
      <c r="Q843" s="14" t="str">
        <f>VLOOKUP(Todos!$A843,vlookup_table[#All],5,FALSE)</f>
        <v>U3</v>
      </c>
      <c r="R843" s="14" t="str">
        <f>VLOOKUP(Todos!$A843,vlookup_table[#All],6,FALSE)</f>
        <v>F</v>
      </c>
      <c r="S843" s="14">
        <f>VLOOKUP(Todos!$A843,vlookup_table[#All],7,FALSE)</f>
        <v>23</v>
      </c>
      <c r="T843" s="14">
        <f>ROUND((9706-Todos!$P843)/100, 0)</f>
        <v>64</v>
      </c>
      <c r="U843" s="14" t="str" cm="1">
        <f t="array" ref="U843">_xlfn.IFS(
    ISNUMBER(SEARCH("C", Q843)), "Ciudad",
    ISNUMBER(SEARCH("T", Q843)), "Pueblo",
    ISNUMBER(SEARCH("R", Q843)), "Rural",
    ISNUMBER(SEARCH("S", Q843)), "Suburbano",
    ISNUMBER(SEARCH("U", Q843)), "Urbano"
)</f>
        <v>Urbano</v>
      </c>
      <c r="V843" s="25" t="str" cm="1">
        <f t="array" ref="V843">_xlfn.LET(
    _xlpm.txt, _xlfn.TEXTJOIN("", TRUE, IF(ISNUMBER(--MID(Todos!$H843, _xlfn.SEQUENCE(LEN(Todos!$H843)), 1)), MID(Todos!$H843, _xlfn.SEQUENCE(LEN(Todos!$H843)), 1), "")),
    IF(ISNUMBER(--RIGHT(_xlpm.txt,1)), _xlpm.txt, LEFT(_xlpm.txt, LEN(_xlpm.txt)-1))
)</f>
        <v>11107</v>
      </c>
      <c r="W843" s="14" t="str">
        <f>UPPER(LEFT(Todos!$B843,2))</f>
        <v>MO</v>
      </c>
      <c r="X843" s="15" t="str" cm="1">
        <f t="array" ref="X843">+IF(Todos!$C843 = "",MODE.MATCH(Todos!$C$2:$C$4029),Todos!$C843)</f>
        <v>F</v>
      </c>
    </row>
    <row r="844" spans="1:24" x14ac:dyDescent="0.35">
      <c r="A844" s="6">
        <v>136935</v>
      </c>
      <c r="B844" s="7" t="s">
        <v>32</v>
      </c>
      <c r="C844" s="7" t="s">
        <v>17</v>
      </c>
      <c r="D844" s="7">
        <v>454</v>
      </c>
      <c r="E844" s="7">
        <v>312</v>
      </c>
      <c r="F844" s="7">
        <v>306</v>
      </c>
      <c r="G844" s="7">
        <v>0</v>
      </c>
      <c r="H844" s="7">
        <v>9808</v>
      </c>
      <c r="I844" s="7">
        <v>3</v>
      </c>
      <c r="J844" s="7">
        <v>63</v>
      </c>
      <c r="K844" s="7">
        <v>311</v>
      </c>
      <c r="L844" s="7">
        <v>302</v>
      </c>
      <c r="M844" s="7">
        <v>9</v>
      </c>
      <c r="N844" s="7">
        <f>VLOOKUP(Todos!$A844,vlookup_table[#All],2,FALSE)</f>
        <v>0</v>
      </c>
      <c r="O844" s="7" t="str">
        <f>VLOOKUP(Todos!$A844,vlookup_table[#All],3,FALSE)</f>
        <v>OK</v>
      </c>
      <c r="P844" s="7">
        <f>VLOOKUP(Todos!$A844,vlookup_table[#All],4,FALSE)</f>
        <v>0</v>
      </c>
      <c r="Q844" s="9" t="str">
        <f>VLOOKUP(Todos!$A844,vlookup_table[#All],5,FALSE)</f>
        <v>T2</v>
      </c>
      <c r="R844" s="9" t="str">
        <f>VLOOKUP(Todos!$A844,vlookup_table[#All],6,FALSE)</f>
        <v>F</v>
      </c>
      <c r="S844" s="9">
        <f>VLOOKUP(Todos!$A844,vlookup_table[#All],7,FALSE)</f>
        <v>15</v>
      </c>
      <c r="T844" s="9">
        <f>ROUND((9706-Todos!$P844)/100, 0)</f>
        <v>97</v>
      </c>
      <c r="U844" s="9" t="str" cm="1">
        <f t="array" ref="U844">_xlfn.IFS(
    ISNUMBER(SEARCH("C", Q844)), "Ciudad",
    ISNUMBER(SEARCH("T", Q844)), "Pueblo",
    ISNUMBER(SEARCH("R", Q844)), "Rural",
    ISNUMBER(SEARCH("S", Q844)), "Suburbano",
    ISNUMBER(SEARCH("U", Q844)), "Urbano"
)</f>
        <v>Pueblo</v>
      </c>
      <c r="V844" s="24" t="str" cm="1">
        <f t="array" ref="V844">_xlfn.LET(
    _xlpm.txt, _xlfn.TEXTJOIN("", TRUE, IF(ISNUMBER(--MID(Todos!$H844, _xlfn.SEQUENCE(LEN(Todos!$H844)), 1)), MID(Todos!$H844, _xlfn.SEQUENCE(LEN(Todos!$H844)), 1), "")),
    IF(ISNUMBER(--RIGHT(_xlpm.txt,1)), _xlpm.txt, LEFT(_xlpm.txt, LEN(_xlpm.txt)-1))
)</f>
        <v>9808</v>
      </c>
      <c r="W844" s="9" t="str">
        <f>UPPER(LEFT(Todos!$B844,2))</f>
        <v>OK</v>
      </c>
      <c r="X844" s="10" t="str" cm="1">
        <f t="array" ref="X844">+IF(Todos!$C844 = "",MODE.MATCH(Todos!$C$2:$C$4029),Todos!$C844)</f>
        <v>F</v>
      </c>
    </row>
    <row r="845" spans="1:24" x14ac:dyDescent="0.35">
      <c r="A845" s="11">
        <v>137833</v>
      </c>
      <c r="B845" s="12" t="s">
        <v>56</v>
      </c>
      <c r="C845" s="12" t="s">
        <v>14</v>
      </c>
      <c r="D845" s="12">
        <v>762</v>
      </c>
      <c r="E845" s="12">
        <v>375</v>
      </c>
      <c r="F845" s="12">
        <v>437</v>
      </c>
      <c r="G845" s="12">
        <v>0</v>
      </c>
      <c r="H845" s="12">
        <v>14900</v>
      </c>
      <c r="I845" s="12">
        <v>6</v>
      </c>
      <c r="J845" s="12">
        <v>21</v>
      </c>
      <c r="K845" s="12">
        <v>396</v>
      </c>
      <c r="L845" s="12">
        <v>418</v>
      </c>
      <c r="M845" s="12">
        <v>22.5</v>
      </c>
      <c r="N845" s="12">
        <f>VLOOKUP(Todos!$A845,vlookup_table[#All],2,FALSE)</f>
        <v>1</v>
      </c>
      <c r="O845" s="12" t="str">
        <f>VLOOKUP(Todos!$A845,vlookup_table[#All],3,FALSE)</f>
        <v>AZ</v>
      </c>
      <c r="P845" s="12">
        <f>VLOOKUP(Todos!$A845,vlookup_table[#All],4,FALSE)</f>
        <v>0</v>
      </c>
      <c r="Q845" s="14" t="str">
        <f>VLOOKUP(Todos!$A845,vlookup_table[#All],5,FALSE)</f>
        <v>T2</v>
      </c>
      <c r="R845" s="14" t="str">
        <f>VLOOKUP(Todos!$A845,vlookup_table[#All],6,FALSE)</f>
        <v>M</v>
      </c>
      <c r="S845" s="14">
        <f>VLOOKUP(Todos!$A845,vlookup_table[#All],7,FALSE)</f>
        <v>25</v>
      </c>
      <c r="T845" s="14">
        <f>ROUND((9706-Todos!$P845)/100, 0)</f>
        <v>97</v>
      </c>
      <c r="U845" s="14" t="str" cm="1">
        <f t="array" ref="U845">_xlfn.IFS(
    ISNUMBER(SEARCH("C", Q845)), "Ciudad",
    ISNUMBER(SEARCH("T", Q845)), "Pueblo",
    ISNUMBER(SEARCH("R", Q845)), "Rural",
    ISNUMBER(SEARCH("S", Q845)), "Suburbano",
    ISNUMBER(SEARCH("U", Q845)), "Urbano"
)</f>
        <v>Pueblo</v>
      </c>
      <c r="V845" s="25" t="str" cm="1">
        <f t="array" ref="V845">_xlfn.LET(
    _xlpm.txt, _xlfn.TEXTJOIN("", TRUE, IF(ISNUMBER(--MID(Todos!$H845, _xlfn.SEQUENCE(LEN(Todos!$H845)), 1)), MID(Todos!$H845, _xlfn.SEQUENCE(LEN(Todos!$H845)), 1), "")),
    IF(ISNUMBER(--RIGHT(_xlpm.txt,1)), _xlpm.txt, LEFT(_xlpm.txt, LEN(_xlpm.txt)-1))
)</f>
        <v>14900</v>
      </c>
      <c r="W845" s="14" t="str">
        <f>UPPER(LEFT(Todos!$B845,2))</f>
        <v>AZ</v>
      </c>
      <c r="X845" s="15" t="str" cm="1">
        <f t="array" ref="X845">+IF(Todos!$C845 = "",MODE.MATCH(Todos!$C$2:$C$4029),Todos!$C845)</f>
        <v>M</v>
      </c>
    </row>
    <row r="846" spans="1:24" x14ac:dyDescent="0.35">
      <c r="A846" s="6">
        <v>162392</v>
      </c>
      <c r="B846" s="7" t="s">
        <v>22</v>
      </c>
      <c r="C846" s="7" t="s">
        <v>14</v>
      </c>
      <c r="D846" s="7">
        <v>3839</v>
      </c>
      <c r="E846" s="7">
        <v>683</v>
      </c>
      <c r="F846" s="7">
        <v>729</v>
      </c>
      <c r="G846" s="7">
        <v>98</v>
      </c>
      <c r="H846" s="7">
        <v>26731</v>
      </c>
      <c r="I846" s="7">
        <v>19</v>
      </c>
      <c r="J846" s="7">
        <v>46</v>
      </c>
      <c r="K846" s="7">
        <v>669</v>
      </c>
      <c r="L846" s="7">
        <v>706</v>
      </c>
      <c r="M846" s="7">
        <v>11.85714286</v>
      </c>
      <c r="N846" s="7">
        <f>VLOOKUP(Todos!$A846,vlookup_table[#All],2,FALSE)</f>
        <v>1</v>
      </c>
      <c r="O846" s="7" t="str">
        <f>VLOOKUP(Todos!$A846,vlookup_table[#All],3,FALSE)</f>
        <v>CA</v>
      </c>
      <c r="P846" s="7">
        <f>VLOOKUP(Todos!$A846,vlookup_table[#All],4,FALSE)</f>
        <v>2301</v>
      </c>
      <c r="Q846" s="9" t="str">
        <f>VLOOKUP(Todos!$A846,vlookup_table[#All],5,FALSE)</f>
        <v>S1</v>
      </c>
      <c r="R846" s="9" t="str">
        <f>VLOOKUP(Todos!$A846,vlookup_table[#All],6,FALSE)</f>
        <v>M</v>
      </c>
      <c r="S846" s="9">
        <f>VLOOKUP(Todos!$A846,vlookup_table[#All],7,FALSE)</f>
        <v>20</v>
      </c>
      <c r="T846" s="9">
        <f>ROUND((9706-Todos!$P846)/100, 0)</f>
        <v>74</v>
      </c>
      <c r="U846" s="9" t="str" cm="1">
        <f t="array" ref="U846">_xlfn.IFS(
    ISNUMBER(SEARCH("C", Q846)), "Ciudad",
    ISNUMBER(SEARCH("T", Q846)), "Pueblo",
    ISNUMBER(SEARCH("R", Q846)), "Rural",
    ISNUMBER(SEARCH("S", Q846)), "Suburbano",
    ISNUMBER(SEARCH("U", Q846)), "Urbano"
)</f>
        <v>Suburbano</v>
      </c>
      <c r="V846" s="24" t="str" cm="1">
        <f t="array" ref="V846">_xlfn.LET(
    _xlpm.txt, _xlfn.TEXTJOIN("", TRUE, IF(ISNUMBER(--MID(Todos!$H846, _xlfn.SEQUENCE(LEN(Todos!$H846)), 1)), MID(Todos!$H846, _xlfn.SEQUENCE(LEN(Todos!$H846)), 1), "")),
    IF(ISNUMBER(--RIGHT(_xlpm.txt,1)), _xlpm.txt, LEFT(_xlpm.txt, LEN(_xlpm.txt)-1))
)</f>
        <v>26731</v>
      </c>
      <c r="W846" s="9" t="str">
        <f>UPPER(LEFT(Todos!$B846,2))</f>
        <v>CA</v>
      </c>
      <c r="X846" s="10" t="str" cm="1">
        <f t="array" ref="X846">+IF(Todos!$C846 = "",MODE.MATCH(Todos!$C$2:$C$4029),Todos!$C846)</f>
        <v>M</v>
      </c>
    </row>
    <row r="847" spans="1:24" x14ac:dyDescent="0.35">
      <c r="A847" s="11">
        <v>186713</v>
      </c>
      <c r="B847" s="12" t="s">
        <v>22</v>
      </c>
      <c r="C847" s="12" t="s">
        <v>17</v>
      </c>
      <c r="D847" s="12">
        <v>813</v>
      </c>
      <c r="E847" s="12">
        <v>297</v>
      </c>
      <c r="F847" s="12">
        <v>424</v>
      </c>
      <c r="G847" s="12">
        <v>0</v>
      </c>
      <c r="H847" s="12">
        <v>22764</v>
      </c>
      <c r="I847" s="12">
        <v>10</v>
      </c>
      <c r="J847" s="12">
        <v>21</v>
      </c>
      <c r="K847" s="12">
        <v>360</v>
      </c>
      <c r="L847" s="12">
        <v>348</v>
      </c>
      <c r="M847" s="12">
        <v>22.8125</v>
      </c>
      <c r="N847" s="12">
        <f>VLOOKUP(Todos!$A847,vlookup_table[#All],2,FALSE)</f>
        <v>0</v>
      </c>
      <c r="O847" s="12" t="str">
        <f>VLOOKUP(Todos!$A847,vlookup_table[#All],3,FALSE)</f>
        <v>CA</v>
      </c>
      <c r="P847" s="12">
        <f>VLOOKUP(Todos!$A847,vlookup_table[#All],4,FALSE)</f>
        <v>3408</v>
      </c>
      <c r="Q847" s="14" t="str">
        <f>VLOOKUP(Todos!$A847,vlookup_table[#All],5,FALSE)</f>
        <v>C2</v>
      </c>
      <c r="R847" s="14" t="str">
        <f>VLOOKUP(Todos!$A847,vlookup_table[#All],6,FALSE)</f>
        <v>F</v>
      </c>
      <c r="S847" s="14">
        <f>VLOOKUP(Todos!$A847,vlookup_table[#All],7,FALSE)</f>
        <v>15</v>
      </c>
      <c r="T847" s="14">
        <f>ROUND((9706-Todos!$P847)/100, 0)</f>
        <v>63</v>
      </c>
      <c r="U847" s="14" t="str" cm="1">
        <f t="array" ref="U847">_xlfn.IFS(
    ISNUMBER(SEARCH("C", Q847)), "Ciudad",
    ISNUMBER(SEARCH("T", Q847)), "Pueblo",
    ISNUMBER(SEARCH("R", Q847)), "Rural",
    ISNUMBER(SEARCH("S", Q847)), "Suburbano",
    ISNUMBER(SEARCH("U", Q847)), "Urbano"
)</f>
        <v>Ciudad</v>
      </c>
      <c r="V847" s="25" t="str" cm="1">
        <f t="array" ref="V847">_xlfn.LET(
    _xlpm.txt, _xlfn.TEXTJOIN("", TRUE, IF(ISNUMBER(--MID(Todos!$H847, _xlfn.SEQUENCE(LEN(Todos!$H847)), 1)), MID(Todos!$H847, _xlfn.SEQUENCE(LEN(Todos!$H847)), 1), "")),
    IF(ISNUMBER(--RIGHT(_xlpm.txt,1)), _xlpm.txt, LEFT(_xlpm.txt, LEN(_xlpm.txt)-1))
)</f>
        <v>22764</v>
      </c>
      <c r="W847" s="14" t="str">
        <f>UPPER(LEFT(Todos!$B847,2))</f>
        <v>CA</v>
      </c>
      <c r="X847" s="15" t="str" cm="1">
        <f t="array" ref="X847">+IF(Todos!$C847 = "",MODE.MATCH(Todos!$C$2:$C$4029),Todos!$C847)</f>
        <v>F</v>
      </c>
    </row>
    <row r="848" spans="1:24" x14ac:dyDescent="0.35">
      <c r="A848" s="6">
        <v>12573</v>
      </c>
      <c r="B848" s="7" t="s">
        <v>41</v>
      </c>
      <c r="C848" s="7" t="s">
        <v>17</v>
      </c>
      <c r="D848" s="7">
        <v>1375</v>
      </c>
      <c r="E848" s="7">
        <v>285</v>
      </c>
      <c r="F848" s="7">
        <v>443</v>
      </c>
      <c r="G848" s="7">
        <v>6</v>
      </c>
      <c r="H848" s="7">
        <v>18247</v>
      </c>
      <c r="I848" s="7">
        <v>7</v>
      </c>
      <c r="J848" s="7">
        <v>41</v>
      </c>
      <c r="K848" s="7">
        <v>510</v>
      </c>
      <c r="L848" s="7">
        <v>330</v>
      </c>
      <c r="M848" s="7">
        <v>63.035714290000001</v>
      </c>
      <c r="N848" s="7">
        <f>VLOOKUP(Todos!$A848,vlookup_table[#All],2,FALSE)</f>
        <v>0</v>
      </c>
      <c r="O848" s="7" t="str">
        <f>VLOOKUP(Todos!$A848,vlookup_table[#All],3,FALSE)</f>
        <v>WA</v>
      </c>
      <c r="P848" s="7">
        <f>VLOOKUP(Todos!$A848,vlookup_table[#All],4,FALSE)</f>
        <v>803</v>
      </c>
      <c r="Q848" s="9" t="str">
        <f>VLOOKUP(Todos!$A848,vlookup_table[#All],5,FALSE)</f>
        <v/>
      </c>
      <c r="R848" s="9" t="str">
        <f>VLOOKUP(Todos!$A848,vlookup_table[#All],6,FALSE)</f>
        <v>F</v>
      </c>
      <c r="S848" s="9">
        <f>VLOOKUP(Todos!$A848,vlookup_table[#All],7,FALSE)</f>
        <v>102</v>
      </c>
      <c r="T848" s="9">
        <f>ROUND((9706-Todos!$P848)/100, 0)</f>
        <v>89</v>
      </c>
      <c r="U848" s="9" t="e" cm="1">
        <f t="array" ref="U848">_xlfn.IFS(
    ISNUMBER(SEARCH("C", Q848)), "Ciudad",
    ISNUMBER(SEARCH("T", Q848)), "Pueblo",
    ISNUMBER(SEARCH("R", Q848)), "Rural",
    ISNUMBER(SEARCH("S", Q848)), "Suburbano",
    ISNUMBER(SEARCH("U", Q848)), "Urbano"
)</f>
        <v>#N/A</v>
      </c>
      <c r="V848" s="24" t="str" cm="1">
        <f t="array" ref="V848">_xlfn.LET(
    _xlpm.txt, _xlfn.TEXTJOIN("", TRUE, IF(ISNUMBER(--MID(Todos!$H848, _xlfn.SEQUENCE(LEN(Todos!$H848)), 1)), MID(Todos!$H848, _xlfn.SEQUENCE(LEN(Todos!$H848)), 1), "")),
    IF(ISNUMBER(--RIGHT(_xlpm.txt,1)), _xlpm.txt, LEFT(_xlpm.txt, LEN(_xlpm.txt)-1))
)</f>
        <v>18247</v>
      </c>
      <c r="W848" s="9" t="str">
        <f>UPPER(LEFT(Todos!$B848,2))</f>
        <v>WA</v>
      </c>
      <c r="X848" s="10" t="str" cm="1">
        <f t="array" ref="X848">+IF(Todos!$C848 = "",MODE.MATCH(Todos!$C$2:$C$4029),Todos!$C848)</f>
        <v>F</v>
      </c>
    </row>
    <row r="849" spans="1:24" x14ac:dyDescent="0.35">
      <c r="A849" s="11">
        <v>112594</v>
      </c>
      <c r="B849" s="12" t="s">
        <v>33</v>
      </c>
      <c r="C849" s="12" t="s">
        <v>14</v>
      </c>
      <c r="D849" s="12">
        <v>704</v>
      </c>
      <c r="E849" s="12">
        <v>222</v>
      </c>
      <c r="F849" s="12">
        <v>461</v>
      </c>
      <c r="G849" s="12">
        <v>2</v>
      </c>
      <c r="H849" s="12">
        <v>18592</v>
      </c>
      <c r="I849" s="12">
        <v>1</v>
      </c>
      <c r="J849" s="12">
        <v>70</v>
      </c>
      <c r="K849" s="12">
        <v>374</v>
      </c>
      <c r="L849" s="12">
        <v>295</v>
      </c>
      <c r="M849" s="12">
        <v>9</v>
      </c>
      <c r="N849" s="12">
        <f>VLOOKUP(Todos!$A849,vlookup_table[#All],2,FALSE)</f>
        <v>1</v>
      </c>
      <c r="O849" s="12" t="str">
        <f>VLOOKUP(Todos!$A849,vlookup_table[#All],3,FALSE)</f>
        <v>AR</v>
      </c>
      <c r="P849" s="12">
        <f>VLOOKUP(Todos!$A849,vlookup_table[#All],4,FALSE)</f>
        <v>0</v>
      </c>
      <c r="Q849" s="14" t="str">
        <f>VLOOKUP(Todos!$A849,vlookup_table[#All],5,FALSE)</f>
        <v>T2</v>
      </c>
      <c r="R849" s="14" t="str">
        <f>VLOOKUP(Todos!$A849,vlookup_table[#All],6,FALSE)</f>
        <v>M</v>
      </c>
      <c r="S849" s="14">
        <f>VLOOKUP(Todos!$A849,vlookup_table[#All],7,FALSE)</f>
        <v>15</v>
      </c>
      <c r="T849" s="14">
        <f>ROUND((9706-Todos!$P849)/100, 0)</f>
        <v>97</v>
      </c>
      <c r="U849" s="14" t="str" cm="1">
        <f t="array" ref="U849">_xlfn.IFS(
    ISNUMBER(SEARCH("C", Q849)), "Ciudad",
    ISNUMBER(SEARCH("T", Q849)), "Pueblo",
    ISNUMBER(SEARCH("R", Q849)), "Rural",
    ISNUMBER(SEARCH("S", Q849)), "Suburbano",
    ISNUMBER(SEARCH("U", Q849)), "Urbano"
)</f>
        <v>Pueblo</v>
      </c>
      <c r="V849" s="25" t="str" cm="1">
        <f t="array" ref="V849">_xlfn.LET(
    _xlpm.txt, _xlfn.TEXTJOIN("", TRUE, IF(ISNUMBER(--MID(Todos!$H849, _xlfn.SEQUENCE(LEN(Todos!$H849)), 1)), MID(Todos!$H849, _xlfn.SEQUENCE(LEN(Todos!$H849)), 1), "")),
    IF(ISNUMBER(--RIGHT(_xlpm.txt,1)), _xlpm.txt, LEFT(_xlpm.txt, LEN(_xlpm.txt)-1))
)</f>
        <v>18592</v>
      </c>
      <c r="W849" s="14" t="str">
        <f>UPPER(LEFT(Todos!$B849,2))</f>
        <v>AR</v>
      </c>
      <c r="X849" s="15" t="str" cm="1">
        <f t="array" ref="X849">+IF(Todos!$C849 = "",MODE.MATCH(Todos!$C$2:$C$4029),Todos!$C849)</f>
        <v>M</v>
      </c>
    </row>
    <row r="850" spans="1:24" x14ac:dyDescent="0.35">
      <c r="A850" s="6">
        <v>145123</v>
      </c>
      <c r="B850" s="7" t="s">
        <v>22</v>
      </c>
      <c r="C850" s="7" t="s">
        <v>17</v>
      </c>
      <c r="D850" s="7">
        <v>5743</v>
      </c>
      <c r="E850" s="7">
        <v>564</v>
      </c>
      <c r="F850" s="7">
        <v>903</v>
      </c>
      <c r="G850" s="7">
        <v>99</v>
      </c>
      <c r="H850" s="7">
        <v>44839</v>
      </c>
      <c r="I850" s="7">
        <v>9</v>
      </c>
      <c r="J850" s="7">
        <v>47</v>
      </c>
      <c r="K850" s="7">
        <v>812</v>
      </c>
      <c r="L850" s="7">
        <v>708</v>
      </c>
      <c r="M850" s="7">
        <v>4.0999999999999996</v>
      </c>
      <c r="N850" s="7">
        <f>VLOOKUP(Todos!$A850,vlookup_table[#All],2,FALSE)</f>
        <v>2</v>
      </c>
      <c r="O850" s="7" t="str">
        <f>VLOOKUP(Todos!$A850,vlookup_table[#All],3,FALSE)</f>
        <v>CA</v>
      </c>
      <c r="P850" s="7">
        <f>VLOOKUP(Todos!$A850,vlookup_table[#All],4,FALSE)</f>
        <v>1801</v>
      </c>
      <c r="Q850" s="9" t="str">
        <f>VLOOKUP(Todos!$A850,vlookup_table[#All],5,FALSE)</f>
        <v>S1</v>
      </c>
      <c r="R850" s="9" t="str">
        <f>VLOOKUP(Todos!$A850,vlookup_table[#All],6,FALSE)</f>
        <v>F</v>
      </c>
      <c r="S850" s="9">
        <f>VLOOKUP(Todos!$A850,vlookup_table[#All],7,FALSE)</f>
        <v>5</v>
      </c>
      <c r="T850" s="9">
        <f>ROUND((9706-Todos!$P850)/100, 0)</f>
        <v>79</v>
      </c>
      <c r="U850" s="9" t="str" cm="1">
        <f t="array" ref="U850">_xlfn.IFS(
    ISNUMBER(SEARCH("C", Q850)), "Ciudad",
    ISNUMBER(SEARCH("T", Q850)), "Pueblo",
    ISNUMBER(SEARCH("R", Q850)), "Rural",
    ISNUMBER(SEARCH("S", Q850)), "Suburbano",
    ISNUMBER(SEARCH("U", Q850)), "Urbano"
)</f>
        <v>Suburbano</v>
      </c>
      <c r="V850" s="24" t="str" cm="1">
        <f t="array" ref="V850">_xlfn.LET(
    _xlpm.txt, _xlfn.TEXTJOIN("", TRUE, IF(ISNUMBER(--MID(Todos!$H850, _xlfn.SEQUENCE(LEN(Todos!$H850)), 1)), MID(Todos!$H850, _xlfn.SEQUENCE(LEN(Todos!$H850)), 1), "")),
    IF(ISNUMBER(--RIGHT(_xlpm.txt,1)), _xlpm.txt, LEFT(_xlpm.txt, LEN(_xlpm.txt)-1))
)</f>
        <v>44839</v>
      </c>
      <c r="W850" s="9" t="str">
        <f>UPPER(LEFT(Todos!$B850,2))</f>
        <v>CA</v>
      </c>
      <c r="X850" s="10" t="str" cm="1">
        <f t="array" ref="X850">+IF(Todos!$C850 = "",MODE.MATCH(Todos!$C$2:$C$4029),Todos!$C850)</f>
        <v>F</v>
      </c>
    </row>
    <row r="851" spans="1:24" x14ac:dyDescent="0.35">
      <c r="A851" s="11">
        <v>58374</v>
      </c>
      <c r="B851" s="12" t="s">
        <v>58</v>
      </c>
      <c r="C851" s="12" t="s">
        <v>17</v>
      </c>
      <c r="D851" s="12">
        <v>483</v>
      </c>
      <c r="E851" s="12">
        <v>169</v>
      </c>
      <c r="F851" s="12">
        <v>269</v>
      </c>
      <c r="G851" s="12">
        <v>0</v>
      </c>
      <c r="H851" s="12">
        <v>9809</v>
      </c>
      <c r="I851" s="12">
        <v>0</v>
      </c>
      <c r="J851" s="12">
        <v>53</v>
      </c>
      <c r="K851" s="12">
        <v>237</v>
      </c>
      <c r="L851" s="12">
        <v>216</v>
      </c>
      <c r="M851" s="12">
        <v>9.5454545460000002</v>
      </c>
      <c r="N851" s="12">
        <f>VLOOKUP(Todos!$A851,vlookup_table[#All],2,FALSE)</f>
        <v>0</v>
      </c>
      <c r="O851" s="12" t="str">
        <f>VLOOKUP(Todos!$A851,vlookup_table[#All],3,FALSE)</f>
        <v>KY</v>
      </c>
      <c r="P851" s="12">
        <f>VLOOKUP(Todos!$A851,vlookup_table[#All],4,FALSE)</f>
        <v>1712</v>
      </c>
      <c r="Q851" s="14" t="str">
        <f>VLOOKUP(Todos!$A851,vlookup_table[#All],5,FALSE)</f>
        <v>T2</v>
      </c>
      <c r="R851" s="14" t="str">
        <f>VLOOKUP(Todos!$A851,vlookup_table[#All],6,FALSE)</f>
        <v>F</v>
      </c>
      <c r="S851" s="14">
        <f>VLOOKUP(Todos!$A851,vlookup_table[#All],7,FALSE)</f>
        <v>10</v>
      </c>
      <c r="T851" s="14">
        <f>ROUND((9706-Todos!$P851)/100, 0)</f>
        <v>80</v>
      </c>
      <c r="U851" s="14" t="str" cm="1">
        <f t="array" ref="U851">_xlfn.IFS(
    ISNUMBER(SEARCH("C", Q851)), "Ciudad",
    ISNUMBER(SEARCH("T", Q851)), "Pueblo",
    ISNUMBER(SEARCH("R", Q851)), "Rural",
    ISNUMBER(SEARCH("S", Q851)), "Suburbano",
    ISNUMBER(SEARCH("U", Q851)), "Urbano"
)</f>
        <v>Pueblo</v>
      </c>
      <c r="V851" s="25" t="str" cm="1">
        <f t="array" ref="V851">_xlfn.LET(
    _xlpm.txt, _xlfn.TEXTJOIN("", TRUE, IF(ISNUMBER(--MID(Todos!$H851, _xlfn.SEQUENCE(LEN(Todos!$H851)), 1)), MID(Todos!$H851, _xlfn.SEQUENCE(LEN(Todos!$H851)), 1), "")),
    IF(ISNUMBER(--RIGHT(_xlpm.txt,1)), _xlpm.txt, LEFT(_xlpm.txt, LEN(_xlpm.txt)-1))
)</f>
        <v>9809</v>
      </c>
      <c r="W851" s="14" t="str">
        <f>UPPER(LEFT(Todos!$B851,2))</f>
        <v>KY</v>
      </c>
      <c r="X851" s="15" t="str" cm="1">
        <f t="array" ref="X851">+IF(Todos!$C851 = "",MODE.MATCH(Todos!$C$2:$C$4029),Todos!$C851)</f>
        <v>F</v>
      </c>
    </row>
    <row r="852" spans="1:24" x14ac:dyDescent="0.35">
      <c r="A852" s="6">
        <v>108316</v>
      </c>
      <c r="B852" s="7" t="s">
        <v>50</v>
      </c>
      <c r="C852" s="7" t="s">
        <v>14</v>
      </c>
      <c r="D852" s="7">
        <v>1903</v>
      </c>
      <c r="E852" s="7">
        <v>213</v>
      </c>
      <c r="F852" s="7">
        <v>379</v>
      </c>
      <c r="G852" s="7">
        <v>45</v>
      </c>
      <c r="H852" s="7">
        <v>20833</v>
      </c>
      <c r="I852" s="7">
        <v>7</v>
      </c>
      <c r="J852" s="7">
        <v>49</v>
      </c>
      <c r="K852" s="7">
        <v>265</v>
      </c>
      <c r="L852" s="7">
        <v>274</v>
      </c>
      <c r="M852" s="7">
        <v>18.5</v>
      </c>
      <c r="N852" s="7">
        <f>VLOOKUP(Todos!$A852,vlookup_table[#All],2,FALSE)</f>
        <v>1</v>
      </c>
      <c r="O852" s="7" t="str">
        <f>VLOOKUP(Todos!$A852,vlookup_table[#All],3,FALSE)</f>
        <v>LA</v>
      </c>
      <c r="P852" s="7">
        <f>VLOOKUP(Todos!$A852,vlookup_table[#All],4,FALSE)</f>
        <v>3909</v>
      </c>
      <c r="Q852" s="9" t="str">
        <f>VLOOKUP(Todos!$A852,vlookup_table[#All],5,FALSE)</f>
        <v>U1</v>
      </c>
      <c r="R852" s="9" t="str">
        <f>VLOOKUP(Todos!$A852,vlookup_table[#All],6,FALSE)</f>
        <v>M</v>
      </c>
      <c r="S852" s="9">
        <f>VLOOKUP(Todos!$A852,vlookup_table[#All],7,FALSE)</f>
        <v>24</v>
      </c>
      <c r="T852" s="9">
        <f>ROUND((9706-Todos!$P852)/100, 0)</f>
        <v>58</v>
      </c>
      <c r="U852" s="9" t="str" cm="1">
        <f t="array" ref="U852">_xlfn.IFS(
    ISNUMBER(SEARCH("C", Q852)), "Ciudad",
    ISNUMBER(SEARCH("T", Q852)), "Pueblo",
    ISNUMBER(SEARCH("R", Q852)), "Rural",
    ISNUMBER(SEARCH("S", Q852)), "Suburbano",
    ISNUMBER(SEARCH("U", Q852)), "Urbano"
)</f>
        <v>Urbano</v>
      </c>
      <c r="V852" s="24" t="str" cm="1">
        <f t="array" ref="V852">_xlfn.LET(
    _xlpm.txt, _xlfn.TEXTJOIN("", TRUE, IF(ISNUMBER(--MID(Todos!$H852, _xlfn.SEQUENCE(LEN(Todos!$H852)), 1)), MID(Todos!$H852, _xlfn.SEQUENCE(LEN(Todos!$H852)), 1), "")),
    IF(ISNUMBER(--RIGHT(_xlpm.txt,1)), _xlpm.txt, LEFT(_xlpm.txt, LEN(_xlpm.txt)-1))
)</f>
        <v>20833</v>
      </c>
      <c r="W852" s="9" t="str">
        <f>UPPER(LEFT(Todos!$B852,2))</f>
        <v>LA</v>
      </c>
      <c r="X852" s="10" t="str" cm="1">
        <f t="array" ref="X852">+IF(Todos!$C852 = "",MODE.MATCH(Todos!$C$2:$C$4029),Todos!$C852)</f>
        <v>M</v>
      </c>
    </row>
    <row r="853" spans="1:24" x14ac:dyDescent="0.35">
      <c r="A853" s="11">
        <v>71312</v>
      </c>
      <c r="B853" s="12" t="s">
        <v>30</v>
      </c>
      <c r="C853" s="12" t="s">
        <v>17</v>
      </c>
      <c r="D853" s="12">
        <v>497</v>
      </c>
      <c r="E853" s="12">
        <v>350</v>
      </c>
      <c r="F853" s="12">
        <v>384</v>
      </c>
      <c r="G853" s="12">
        <v>0</v>
      </c>
      <c r="H853" s="12">
        <v>11696</v>
      </c>
      <c r="I853" s="12">
        <v>1</v>
      </c>
      <c r="J853" s="12">
        <v>92</v>
      </c>
      <c r="K853" s="12">
        <v>364</v>
      </c>
      <c r="L853" s="12">
        <v>357</v>
      </c>
      <c r="M853" s="12">
        <v>3.08</v>
      </c>
      <c r="N853" s="12">
        <f>VLOOKUP(Todos!$A853,vlookup_table[#All],2,FALSE)</f>
        <v>2</v>
      </c>
      <c r="O853" s="12" t="str">
        <f>VLOOKUP(Todos!$A853,vlookup_table[#All],3,FALSE)</f>
        <v>MI</v>
      </c>
      <c r="P853" s="12">
        <f>VLOOKUP(Todos!$A853,vlookup_table[#All],4,FALSE)</f>
        <v>3811</v>
      </c>
      <c r="Q853" s="14" t="str">
        <f>VLOOKUP(Todos!$A853,vlookup_table[#All],5,FALSE)</f>
        <v>R2</v>
      </c>
      <c r="R853" s="14" t="str">
        <f>VLOOKUP(Todos!$A853,vlookup_table[#All],6,FALSE)</f>
        <v>F</v>
      </c>
      <c r="S853" s="14">
        <f>VLOOKUP(Todos!$A853,vlookup_table[#All],7,FALSE)</f>
        <v>3</v>
      </c>
      <c r="T853" s="14">
        <f>ROUND((9706-Todos!$P853)/100, 0)</f>
        <v>59</v>
      </c>
      <c r="U853" s="14" t="str" cm="1">
        <f t="array" ref="U853">_xlfn.IFS(
    ISNUMBER(SEARCH("C", Q853)), "Ciudad",
    ISNUMBER(SEARCH("T", Q853)), "Pueblo",
    ISNUMBER(SEARCH("R", Q853)), "Rural",
    ISNUMBER(SEARCH("S", Q853)), "Suburbano",
    ISNUMBER(SEARCH("U", Q853)), "Urbano"
)</f>
        <v>Rural</v>
      </c>
      <c r="V853" s="25" t="str" cm="1">
        <f t="array" ref="V853">_xlfn.LET(
    _xlpm.txt, _xlfn.TEXTJOIN("", TRUE, IF(ISNUMBER(--MID(Todos!$H853, _xlfn.SEQUENCE(LEN(Todos!$H853)), 1)), MID(Todos!$H853, _xlfn.SEQUENCE(LEN(Todos!$H853)), 1), "")),
    IF(ISNUMBER(--RIGHT(_xlpm.txt,1)), _xlpm.txt, LEFT(_xlpm.txt, LEN(_xlpm.txt)-1))
)</f>
        <v>11696</v>
      </c>
      <c r="W853" s="14" t="str">
        <f>UPPER(LEFT(Todos!$B853,2))</f>
        <v>MI</v>
      </c>
      <c r="X853" s="15" t="str" cm="1">
        <f t="array" ref="X853">+IF(Todos!$C853 = "",MODE.MATCH(Todos!$C$2:$C$4029),Todos!$C853)</f>
        <v>F</v>
      </c>
    </row>
    <row r="854" spans="1:24" x14ac:dyDescent="0.35">
      <c r="A854" s="6">
        <v>142241</v>
      </c>
      <c r="B854" s="7" t="s">
        <v>24</v>
      </c>
      <c r="C854" s="7" t="s">
        <v>17</v>
      </c>
      <c r="D854" s="7">
        <v>2368</v>
      </c>
      <c r="E854" s="7">
        <v>578</v>
      </c>
      <c r="F854" s="7">
        <v>833</v>
      </c>
      <c r="G854" s="7">
        <v>68</v>
      </c>
      <c r="H854" s="7">
        <v>27653</v>
      </c>
      <c r="I854" s="7">
        <v>7</v>
      </c>
      <c r="J854" s="7">
        <v>40</v>
      </c>
      <c r="K854" s="7">
        <v>827</v>
      </c>
      <c r="L854" s="7">
        <v>723</v>
      </c>
      <c r="M854" s="7">
        <v>13.2</v>
      </c>
      <c r="N854" s="7">
        <f>VLOOKUP(Todos!$A854,vlookup_table[#All],2,FALSE)</f>
        <v>3</v>
      </c>
      <c r="O854" s="7" t="str">
        <f>VLOOKUP(Todos!$A854,vlookup_table[#All],3,FALSE)</f>
        <v>NV</v>
      </c>
      <c r="P854" s="7">
        <f>VLOOKUP(Todos!$A854,vlookup_table[#All],4,FALSE)</f>
        <v>3505</v>
      </c>
      <c r="Q854" s="9" t="str">
        <f>VLOOKUP(Todos!$A854,vlookup_table[#All],5,FALSE)</f>
        <v>T1</v>
      </c>
      <c r="R854" s="9" t="str">
        <f>VLOOKUP(Todos!$A854,vlookup_table[#All],6,FALSE)</f>
        <v>F</v>
      </c>
      <c r="S854" s="9">
        <f>VLOOKUP(Todos!$A854,vlookup_table[#All],7,FALSE)</f>
        <v>30</v>
      </c>
      <c r="T854" s="9">
        <f>ROUND((9706-Todos!$P854)/100, 0)</f>
        <v>62</v>
      </c>
      <c r="U854" s="9" t="str" cm="1">
        <f t="array" ref="U854">_xlfn.IFS(
    ISNUMBER(SEARCH("C", Q854)), "Ciudad",
    ISNUMBER(SEARCH("T", Q854)), "Pueblo",
    ISNUMBER(SEARCH("R", Q854)), "Rural",
    ISNUMBER(SEARCH("S", Q854)), "Suburbano",
    ISNUMBER(SEARCH("U", Q854)), "Urbano"
)</f>
        <v>Pueblo</v>
      </c>
      <c r="V854" s="24" t="str" cm="1">
        <f t="array" ref="V854">_xlfn.LET(
    _xlpm.txt, _xlfn.TEXTJOIN("", TRUE, IF(ISNUMBER(--MID(Todos!$H854, _xlfn.SEQUENCE(LEN(Todos!$H854)), 1)), MID(Todos!$H854, _xlfn.SEQUENCE(LEN(Todos!$H854)), 1), "")),
    IF(ISNUMBER(--RIGHT(_xlpm.txt,1)), _xlpm.txt, LEFT(_xlpm.txt, LEN(_xlpm.txt)-1))
)</f>
        <v>27653</v>
      </c>
      <c r="W854" s="9" t="str">
        <f>UPPER(LEFT(Todos!$B854,2))</f>
        <v>NV</v>
      </c>
      <c r="X854" s="10" t="str" cm="1">
        <f t="array" ref="X854">+IF(Todos!$C854 = "",MODE.MATCH(Todos!$C$2:$C$4029),Todos!$C854)</f>
        <v>F</v>
      </c>
    </row>
    <row r="855" spans="1:24" x14ac:dyDescent="0.35">
      <c r="A855" s="11">
        <v>7238</v>
      </c>
      <c r="B855" s="12" t="s">
        <v>48</v>
      </c>
      <c r="C855" s="12" t="s">
        <v>17</v>
      </c>
      <c r="D855" s="12">
        <v>374</v>
      </c>
      <c r="E855" s="12">
        <v>234</v>
      </c>
      <c r="F855" s="12">
        <v>283</v>
      </c>
      <c r="G855" s="12">
        <v>0</v>
      </c>
      <c r="H855" s="12">
        <v>10539</v>
      </c>
      <c r="I855" s="12">
        <v>0</v>
      </c>
      <c r="J855" s="12">
        <v>74</v>
      </c>
      <c r="K855" s="12">
        <v>305</v>
      </c>
      <c r="L855" s="12">
        <v>225</v>
      </c>
      <c r="M855" s="12">
        <v>5.538461539</v>
      </c>
      <c r="N855" s="12">
        <f>VLOOKUP(Todos!$A855,vlookup_table[#All],2,FALSE)</f>
        <v>0</v>
      </c>
      <c r="O855" s="12" t="str">
        <f>VLOOKUP(Todos!$A855,vlookup_table[#All],3,FALSE)</f>
        <v>IA</v>
      </c>
      <c r="P855" s="12">
        <f>VLOOKUP(Todos!$A855,vlookup_table[#All],4,FALSE)</f>
        <v>0</v>
      </c>
      <c r="Q855" s="14" t="str">
        <f>VLOOKUP(Todos!$A855,vlookup_table[#All],5,FALSE)</f>
        <v>T2</v>
      </c>
      <c r="R855" s="14" t="str">
        <f>VLOOKUP(Todos!$A855,vlookup_table[#All],6,FALSE)</f>
        <v>F</v>
      </c>
      <c r="S855" s="14">
        <f>VLOOKUP(Todos!$A855,vlookup_table[#All],7,FALSE)</f>
        <v>12</v>
      </c>
      <c r="T855" s="14">
        <f>ROUND((9706-Todos!$P855)/100, 0)</f>
        <v>97</v>
      </c>
      <c r="U855" s="14" t="str" cm="1">
        <f t="array" ref="U855">_xlfn.IFS(
    ISNUMBER(SEARCH("C", Q855)), "Ciudad",
    ISNUMBER(SEARCH("T", Q855)), "Pueblo",
    ISNUMBER(SEARCH("R", Q855)), "Rural",
    ISNUMBER(SEARCH("S", Q855)), "Suburbano",
    ISNUMBER(SEARCH("U", Q855)), "Urbano"
)</f>
        <v>Pueblo</v>
      </c>
      <c r="V855" s="25" t="str" cm="1">
        <f t="array" ref="V855">_xlfn.LET(
    _xlpm.txt, _xlfn.TEXTJOIN("", TRUE, IF(ISNUMBER(--MID(Todos!$H855, _xlfn.SEQUENCE(LEN(Todos!$H855)), 1)), MID(Todos!$H855, _xlfn.SEQUENCE(LEN(Todos!$H855)), 1), "")),
    IF(ISNUMBER(--RIGHT(_xlpm.txt,1)), _xlpm.txt, LEFT(_xlpm.txt, LEN(_xlpm.txt)-1))
)</f>
        <v>10539</v>
      </c>
      <c r="W855" s="14" t="str">
        <f>UPPER(LEFT(Todos!$B855,2))</f>
        <v>IA</v>
      </c>
      <c r="X855" s="15" t="str" cm="1">
        <f t="array" ref="X855">+IF(Todos!$C855 = "",MODE.MATCH(Todos!$C$2:$C$4029),Todos!$C855)</f>
        <v>F</v>
      </c>
    </row>
    <row r="856" spans="1:24" x14ac:dyDescent="0.35">
      <c r="A856" s="6">
        <v>132003</v>
      </c>
      <c r="B856" s="7" t="s">
        <v>49</v>
      </c>
      <c r="C856" s="7" t="s">
        <v>17</v>
      </c>
      <c r="D856" s="7">
        <v>508</v>
      </c>
      <c r="E856" s="7">
        <v>240</v>
      </c>
      <c r="F856" s="7">
        <v>427</v>
      </c>
      <c r="G856" s="7">
        <v>0</v>
      </c>
      <c r="H856" s="7">
        <v>14984</v>
      </c>
      <c r="I856" s="7">
        <v>1</v>
      </c>
      <c r="J856" s="7">
        <v>61</v>
      </c>
      <c r="K856" s="7">
        <v>303</v>
      </c>
      <c r="L856" s="7">
        <v>377</v>
      </c>
      <c r="M856" s="7">
        <v>5.5714285710000002</v>
      </c>
      <c r="N856" s="7">
        <f>VLOOKUP(Todos!$A856,vlookup_table[#All],2,FALSE)</f>
        <v>28</v>
      </c>
      <c r="O856" s="7" t="str">
        <f>VLOOKUP(Todos!$A856,vlookup_table[#All],3,FALSE)</f>
        <v>CO</v>
      </c>
      <c r="P856" s="7">
        <f>VLOOKUP(Todos!$A856,vlookup_table[#All],4,FALSE)</f>
        <v>0</v>
      </c>
      <c r="Q856" s="9" t="str">
        <f>VLOOKUP(Todos!$A856,vlookup_table[#All],5,FALSE)</f>
        <v>R2</v>
      </c>
      <c r="R856" s="9" t="str">
        <f>VLOOKUP(Todos!$A856,vlookup_table[#All],6,FALSE)</f>
        <v>F</v>
      </c>
      <c r="S856" s="9">
        <f>VLOOKUP(Todos!$A856,vlookup_table[#All],7,FALSE)</f>
        <v>8</v>
      </c>
      <c r="T856" s="9">
        <f>ROUND((9706-Todos!$P856)/100, 0)</f>
        <v>97</v>
      </c>
      <c r="U856" s="9" t="str" cm="1">
        <f t="array" ref="U856">_xlfn.IFS(
    ISNUMBER(SEARCH("C", Q856)), "Ciudad",
    ISNUMBER(SEARCH("T", Q856)), "Pueblo",
    ISNUMBER(SEARCH("R", Q856)), "Rural",
    ISNUMBER(SEARCH("S", Q856)), "Suburbano",
    ISNUMBER(SEARCH("U", Q856)), "Urbano"
)</f>
        <v>Rural</v>
      </c>
      <c r="V856" s="24" t="str" cm="1">
        <f t="array" ref="V856">_xlfn.LET(
    _xlpm.txt, _xlfn.TEXTJOIN("", TRUE, IF(ISNUMBER(--MID(Todos!$H856, _xlfn.SEQUENCE(LEN(Todos!$H856)), 1)), MID(Todos!$H856, _xlfn.SEQUENCE(LEN(Todos!$H856)), 1), "")),
    IF(ISNUMBER(--RIGHT(_xlpm.txt,1)), _xlpm.txt, LEFT(_xlpm.txt, LEN(_xlpm.txt)-1))
)</f>
        <v>14984</v>
      </c>
      <c r="W856" s="9" t="str">
        <f>UPPER(LEFT(Todos!$B856,2))</f>
        <v>CO</v>
      </c>
      <c r="X856" s="10" t="str" cm="1">
        <f t="array" ref="X856">+IF(Todos!$C856 = "",MODE.MATCH(Todos!$C$2:$C$4029),Todos!$C856)</f>
        <v>F</v>
      </c>
    </row>
    <row r="857" spans="1:24" x14ac:dyDescent="0.35">
      <c r="A857" s="11">
        <v>172220</v>
      </c>
      <c r="B857" s="12" t="s">
        <v>22</v>
      </c>
      <c r="C857" s="12" t="s">
        <v>14</v>
      </c>
      <c r="D857" s="12">
        <v>676</v>
      </c>
      <c r="E857" s="12">
        <v>156</v>
      </c>
      <c r="F857" s="12">
        <v>203</v>
      </c>
      <c r="G857" s="12">
        <v>0</v>
      </c>
      <c r="H857" s="12">
        <v>4877</v>
      </c>
      <c r="I857" s="12">
        <v>18</v>
      </c>
      <c r="J857" s="12">
        <v>54</v>
      </c>
      <c r="K857" s="12">
        <v>172</v>
      </c>
      <c r="L857" s="12">
        <v>201</v>
      </c>
      <c r="M857" s="12">
        <v>12.133333329999999</v>
      </c>
      <c r="N857" s="12">
        <f>VLOOKUP(Todos!$A857,vlookup_table[#All],2,FALSE)</f>
        <v>1</v>
      </c>
      <c r="O857" s="12" t="str">
        <f>VLOOKUP(Todos!$A857,vlookup_table[#All],3,FALSE)</f>
        <v>CA</v>
      </c>
      <c r="P857" s="12">
        <f>VLOOKUP(Todos!$A857,vlookup_table[#All],4,FALSE)</f>
        <v>4011</v>
      </c>
      <c r="Q857" s="14" t="str">
        <f>VLOOKUP(Todos!$A857,vlookup_table[#All],5,FALSE)</f>
        <v>C3</v>
      </c>
      <c r="R857" s="14" t="str">
        <f>VLOOKUP(Todos!$A857,vlookup_table[#All],6,FALSE)</f>
        <v>M</v>
      </c>
      <c r="S857" s="14">
        <f>VLOOKUP(Todos!$A857,vlookup_table[#All],7,FALSE)</f>
        <v>19</v>
      </c>
      <c r="T857" s="14">
        <f>ROUND((9706-Todos!$P857)/100, 0)</f>
        <v>57</v>
      </c>
      <c r="U857" s="14" t="str" cm="1">
        <f t="array" ref="U857">_xlfn.IFS(
    ISNUMBER(SEARCH("C", Q857)), "Ciudad",
    ISNUMBER(SEARCH("T", Q857)), "Pueblo",
    ISNUMBER(SEARCH("R", Q857)), "Rural",
    ISNUMBER(SEARCH("S", Q857)), "Suburbano",
    ISNUMBER(SEARCH("U", Q857)), "Urbano"
)</f>
        <v>Ciudad</v>
      </c>
      <c r="V857" s="25" t="str" cm="1">
        <f t="array" ref="V857">_xlfn.LET(
    _xlpm.txt, _xlfn.TEXTJOIN("", TRUE, IF(ISNUMBER(--MID(Todos!$H857, _xlfn.SEQUENCE(LEN(Todos!$H857)), 1)), MID(Todos!$H857, _xlfn.SEQUENCE(LEN(Todos!$H857)), 1), "")),
    IF(ISNUMBER(--RIGHT(_xlpm.txt,1)), _xlpm.txt, LEFT(_xlpm.txt, LEN(_xlpm.txt)-1))
)</f>
        <v>4877</v>
      </c>
      <c r="W857" s="14" t="str">
        <f>UPPER(LEFT(Todos!$B857,2))</f>
        <v>CA</v>
      </c>
      <c r="X857" s="15" t="str" cm="1">
        <f t="array" ref="X857">+IF(Todos!$C857 = "",MODE.MATCH(Todos!$C$2:$C$4029),Todos!$C857)</f>
        <v>M</v>
      </c>
    </row>
    <row r="858" spans="1:24" x14ac:dyDescent="0.35">
      <c r="A858" s="6">
        <v>189916</v>
      </c>
      <c r="B858" s="7" t="s">
        <v>30</v>
      </c>
      <c r="C858" s="7" t="s">
        <v>14</v>
      </c>
      <c r="D858" s="7">
        <v>805</v>
      </c>
      <c r="E858" s="7">
        <v>382</v>
      </c>
      <c r="F858" s="7">
        <v>507</v>
      </c>
      <c r="G858" s="7">
        <v>0</v>
      </c>
      <c r="H858" s="7">
        <v>17020</v>
      </c>
      <c r="I858" s="7">
        <v>6</v>
      </c>
      <c r="J858" s="7">
        <v>78</v>
      </c>
      <c r="K858" s="7">
        <v>506</v>
      </c>
      <c r="L858" s="7">
        <v>421</v>
      </c>
      <c r="M858" s="7">
        <v>21.166666670000001</v>
      </c>
      <c r="N858" s="7">
        <f>VLOOKUP(Todos!$A858,vlookup_table[#All],2,FALSE)</f>
        <v>0</v>
      </c>
      <c r="O858" s="7" t="str">
        <f>VLOOKUP(Todos!$A858,vlookup_table[#All],3,FALSE)</f>
        <v>MI</v>
      </c>
      <c r="P858" s="7">
        <f>VLOOKUP(Todos!$A858,vlookup_table[#All],4,FALSE)</f>
        <v>1004</v>
      </c>
      <c r="Q858" s="9" t="str">
        <f>VLOOKUP(Todos!$A858,vlookup_table[#All],5,FALSE)</f>
        <v/>
      </c>
      <c r="R858" s="9" t="str">
        <f>VLOOKUP(Todos!$A858,vlookup_table[#All],6,FALSE)</f>
        <v>M</v>
      </c>
      <c r="S858" s="9">
        <f>VLOOKUP(Todos!$A858,vlookup_table[#All],7,FALSE)</f>
        <v>5</v>
      </c>
      <c r="T858" s="9">
        <f>ROUND((9706-Todos!$P858)/100, 0)</f>
        <v>87</v>
      </c>
      <c r="U858" s="9" t="e" cm="1">
        <f t="array" ref="U858">_xlfn.IFS(
    ISNUMBER(SEARCH("C", Q858)), "Ciudad",
    ISNUMBER(SEARCH("T", Q858)), "Pueblo",
    ISNUMBER(SEARCH("R", Q858)), "Rural",
    ISNUMBER(SEARCH("S", Q858)), "Suburbano",
    ISNUMBER(SEARCH("U", Q858)), "Urbano"
)</f>
        <v>#N/A</v>
      </c>
      <c r="V858" s="24" t="str" cm="1">
        <f t="array" ref="V858">_xlfn.LET(
    _xlpm.txt, _xlfn.TEXTJOIN("", TRUE, IF(ISNUMBER(--MID(Todos!$H858, _xlfn.SEQUENCE(LEN(Todos!$H858)), 1)), MID(Todos!$H858, _xlfn.SEQUENCE(LEN(Todos!$H858)), 1), "")),
    IF(ISNUMBER(--RIGHT(_xlpm.txt,1)), _xlpm.txt, LEFT(_xlpm.txt, LEN(_xlpm.txt)-1))
)</f>
        <v>17020</v>
      </c>
      <c r="W858" s="9" t="str">
        <f>UPPER(LEFT(Todos!$B858,2))</f>
        <v>MI</v>
      </c>
      <c r="X858" s="10" t="str" cm="1">
        <f t="array" ref="X858">+IF(Todos!$C858 = "",MODE.MATCH(Todos!$C$2:$C$4029),Todos!$C858)</f>
        <v>M</v>
      </c>
    </row>
    <row r="859" spans="1:24" x14ac:dyDescent="0.35">
      <c r="A859" s="11">
        <v>89358</v>
      </c>
      <c r="B859" s="12" t="s">
        <v>16</v>
      </c>
      <c r="C859" s="12" t="s">
        <v>14</v>
      </c>
      <c r="D859" s="12">
        <v>732</v>
      </c>
      <c r="E859" s="12">
        <v>409</v>
      </c>
      <c r="F859" s="12">
        <v>463</v>
      </c>
      <c r="G859" s="12">
        <v>0</v>
      </c>
      <c r="H859" s="12">
        <v>13763</v>
      </c>
      <c r="I859" s="12">
        <v>12</v>
      </c>
      <c r="J859" s="12">
        <v>63</v>
      </c>
      <c r="K859" s="12">
        <v>416</v>
      </c>
      <c r="L859" s="12">
        <v>450</v>
      </c>
      <c r="M859" s="12">
        <v>11.66666667</v>
      </c>
      <c r="N859" s="12">
        <f>VLOOKUP(Todos!$A859,vlookup_table[#All],2,FALSE)</f>
        <v>1</v>
      </c>
      <c r="O859" s="12" t="str">
        <f>VLOOKUP(Todos!$A859,vlookup_table[#All],3,FALSE)</f>
        <v>IL</v>
      </c>
      <c r="P859" s="12">
        <f>VLOOKUP(Todos!$A859,vlookup_table[#All],4,FALSE)</f>
        <v>3801</v>
      </c>
      <c r="Q859" s="14" t="str">
        <f>VLOOKUP(Todos!$A859,vlookup_table[#All],5,FALSE)</f>
        <v>C2</v>
      </c>
      <c r="R859" s="14" t="str">
        <f>VLOOKUP(Todos!$A859,vlookup_table[#All],6,FALSE)</f>
        <v>M</v>
      </c>
      <c r="S859" s="14">
        <f>VLOOKUP(Todos!$A859,vlookup_table[#All],7,FALSE)</f>
        <v>20</v>
      </c>
      <c r="T859" s="14">
        <f>ROUND((9706-Todos!$P859)/100, 0)</f>
        <v>59</v>
      </c>
      <c r="U859" s="14" t="str" cm="1">
        <f t="array" ref="U859">_xlfn.IFS(
    ISNUMBER(SEARCH("C", Q859)), "Ciudad",
    ISNUMBER(SEARCH("T", Q859)), "Pueblo",
    ISNUMBER(SEARCH("R", Q859)), "Rural",
    ISNUMBER(SEARCH("S", Q859)), "Suburbano",
    ISNUMBER(SEARCH("U", Q859)), "Urbano"
)</f>
        <v>Ciudad</v>
      </c>
      <c r="V859" s="25" t="str" cm="1">
        <f t="array" ref="V859">_xlfn.LET(
    _xlpm.txt, _xlfn.TEXTJOIN("", TRUE, IF(ISNUMBER(--MID(Todos!$H859, _xlfn.SEQUENCE(LEN(Todos!$H859)), 1)), MID(Todos!$H859, _xlfn.SEQUENCE(LEN(Todos!$H859)), 1), "")),
    IF(ISNUMBER(--RIGHT(_xlpm.txt,1)), _xlpm.txt, LEFT(_xlpm.txt, LEN(_xlpm.txt)-1))
)</f>
        <v>13763</v>
      </c>
      <c r="W859" s="14" t="str">
        <f>UPPER(LEFT(Todos!$B859,2))</f>
        <v>IL</v>
      </c>
      <c r="X859" s="15" t="str" cm="1">
        <f t="array" ref="X859">+IF(Todos!$C859 = "",MODE.MATCH(Todos!$C$2:$C$4029),Todos!$C859)</f>
        <v>M</v>
      </c>
    </row>
    <row r="860" spans="1:24" x14ac:dyDescent="0.35">
      <c r="A860" s="6">
        <v>82843</v>
      </c>
      <c r="B860" s="7" t="s">
        <v>57</v>
      </c>
      <c r="C860" s="7" t="s">
        <v>17</v>
      </c>
      <c r="D860" s="7">
        <v>737</v>
      </c>
      <c r="E860" s="7">
        <v>302</v>
      </c>
      <c r="F860" s="7">
        <v>445</v>
      </c>
      <c r="G860" s="7">
        <v>0</v>
      </c>
      <c r="H860" s="7">
        <v>14822</v>
      </c>
      <c r="I860" s="7">
        <v>5</v>
      </c>
      <c r="J860" s="7">
        <v>76</v>
      </c>
      <c r="K860" s="7">
        <v>383</v>
      </c>
      <c r="L860" s="7">
        <v>357</v>
      </c>
      <c r="M860" s="7">
        <v>5.0714285710000002</v>
      </c>
      <c r="N860" s="7">
        <f>VLOOKUP(Todos!$A860,vlookup_table[#All],2,FALSE)</f>
        <v>28</v>
      </c>
      <c r="O860" s="7" t="str">
        <f>VLOOKUP(Todos!$A860,vlookup_table[#All],3,FALSE)</f>
        <v>MN</v>
      </c>
      <c r="P860" s="7">
        <f>VLOOKUP(Todos!$A860,vlookup_table[#All],4,FALSE)</f>
        <v>0</v>
      </c>
      <c r="Q860" s="9" t="str">
        <f>VLOOKUP(Todos!$A860,vlookup_table[#All],5,FALSE)</f>
        <v>S2</v>
      </c>
      <c r="R860" s="9" t="str">
        <f>VLOOKUP(Todos!$A860,vlookup_table[#All],6,FALSE)</f>
        <v>F</v>
      </c>
      <c r="S860" s="9">
        <f>VLOOKUP(Todos!$A860,vlookup_table[#All],7,FALSE)</f>
        <v>5</v>
      </c>
      <c r="T860" s="9">
        <f>ROUND((9706-Todos!$P860)/100, 0)</f>
        <v>97</v>
      </c>
      <c r="U860" s="9" t="str" cm="1">
        <f t="array" ref="U860">_xlfn.IFS(
    ISNUMBER(SEARCH("C", Q860)), "Ciudad",
    ISNUMBER(SEARCH("T", Q860)), "Pueblo",
    ISNUMBER(SEARCH("R", Q860)), "Rural",
    ISNUMBER(SEARCH("S", Q860)), "Suburbano",
    ISNUMBER(SEARCH("U", Q860)), "Urbano"
)</f>
        <v>Suburbano</v>
      </c>
      <c r="V860" s="24" t="str" cm="1">
        <f t="array" ref="V860">_xlfn.LET(
    _xlpm.txt, _xlfn.TEXTJOIN("", TRUE, IF(ISNUMBER(--MID(Todos!$H860, _xlfn.SEQUENCE(LEN(Todos!$H860)), 1)), MID(Todos!$H860, _xlfn.SEQUENCE(LEN(Todos!$H860)), 1), "")),
    IF(ISNUMBER(--RIGHT(_xlpm.txt,1)), _xlpm.txt, LEFT(_xlpm.txt, LEN(_xlpm.txt)-1))
)</f>
        <v>14822</v>
      </c>
      <c r="W860" s="9" t="str">
        <f>UPPER(LEFT(Todos!$B860,2))</f>
        <v>MN</v>
      </c>
      <c r="X860" s="10" t="str" cm="1">
        <f t="array" ref="X860">+IF(Todos!$C860 = "",MODE.MATCH(Todos!$C$2:$C$4029),Todos!$C860)</f>
        <v>F</v>
      </c>
    </row>
    <row r="861" spans="1:24" x14ac:dyDescent="0.35">
      <c r="A861" s="11">
        <v>56124</v>
      </c>
      <c r="B861" s="12" t="s">
        <v>63</v>
      </c>
      <c r="C861" s="12" t="s">
        <v>14</v>
      </c>
      <c r="D861" s="12">
        <v>600</v>
      </c>
      <c r="E861" s="12">
        <v>254</v>
      </c>
      <c r="F861" s="12">
        <v>294</v>
      </c>
      <c r="G861" s="12">
        <v>0</v>
      </c>
      <c r="H861" s="12">
        <v>9800</v>
      </c>
      <c r="I861" s="12">
        <v>3</v>
      </c>
      <c r="J861" s="12">
        <v>16</v>
      </c>
      <c r="K861" s="12">
        <v>255</v>
      </c>
      <c r="L861" s="12">
        <v>292</v>
      </c>
      <c r="M861" s="12">
        <v>15</v>
      </c>
      <c r="N861" s="12">
        <f>VLOOKUP(Todos!$A861,vlookup_table[#All],2,FALSE)</f>
        <v>0</v>
      </c>
      <c r="O861" s="12" t="str">
        <f>VLOOKUP(Todos!$A861,vlookup_table[#All],3,FALSE)</f>
        <v>MS</v>
      </c>
      <c r="P861" s="12">
        <f>VLOOKUP(Todos!$A861,vlookup_table[#All],4,FALSE)</f>
        <v>5106</v>
      </c>
      <c r="Q861" s="14" t="str">
        <f>VLOOKUP(Todos!$A861,vlookup_table[#All],5,FALSE)</f>
        <v/>
      </c>
      <c r="R861" s="14" t="str">
        <f>VLOOKUP(Todos!$A861,vlookup_table[#All],6,FALSE)</f>
        <v>M</v>
      </c>
      <c r="S861" s="14">
        <f>VLOOKUP(Todos!$A861,vlookup_table[#All],7,FALSE)</f>
        <v>20</v>
      </c>
      <c r="T861" s="14">
        <f>ROUND((9706-Todos!$P861)/100, 0)</f>
        <v>46</v>
      </c>
      <c r="U861" s="14" t="e" cm="1">
        <f t="array" ref="U861">_xlfn.IFS(
    ISNUMBER(SEARCH("C", Q861)), "Ciudad",
    ISNUMBER(SEARCH("T", Q861)), "Pueblo",
    ISNUMBER(SEARCH("R", Q861)), "Rural",
    ISNUMBER(SEARCH("S", Q861)), "Suburbano",
    ISNUMBER(SEARCH("U", Q861)), "Urbano"
)</f>
        <v>#N/A</v>
      </c>
      <c r="V861" s="25" t="str" cm="1">
        <f t="array" ref="V861">_xlfn.LET(
    _xlpm.txt, _xlfn.TEXTJOIN("", TRUE, IF(ISNUMBER(--MID(Todos!$H861, _xlfn.SEQUENCE(LEN(Todos!$H861)), 1)), MID(Todos!$H861, _xlfn.SEQUENCE(LEN(Todos!$H861)), 1), "")),
    IF(ISNUMBER(--RIGHT(_xlpm.txt,1)), _xlpm.txt, LEFT(_xlpm.txt, LEN(_xlpm.txt)-1))
)</f>
        <v>9800</v>
      </c>
      <c r="W861" s="14" t="str">
        <f>UPPER(LEFT(Todos!$B861,2))</f>
        <v>MS</v>
      </c>
      <c r="X861" s="15" t="str" cm="1">
        <f t="array" ref="X861">+IF(Todos!$C861 = "",MODE.MATCH(Todos!$C$2:$C$4029),Todos!$C861)</f>
        <v>M</v>
      </c>
    </row>
    <row r="862" spans="1:24" x14ac:dyDescent="0.35">
      <c r="A862" s="6">
        <v>75840</v>
      </c>
      <c r="B862" s="7" t="s">
        <v>48</v>
      </c>
      <c r="C862" s="7" t="s">
        <v>14</v>
      </c>
      <c r="D862" s="7">
        <v>686</v>
      </c>
      <c r="E862" s="7">
        <v>356</v>
      </c>
      <c r="F862" s="7">
        <v>492</v>
      </c>
      <c r="G862" s="7">
        <v>0</v>
      </c>
      <c r="H862" s="7">
        <v>19695</v>
      </c>
      <c r="I862" s="7">
        <v>3</v>
      </c>
      <c r="J862" s="7">
        <v>64</v>
      </c>
      <c r="K862" s="7">
        <v>449</v>
      </c>
      <c r="L862" s="7">
        <v>408</v>
      </c>
      <c r="M862" s="7">
        <v>12.75</v>
      </c>
      <c r="N862" s="7">
        <f>VLOOKUP(Todos!$A862,vlookup_table[#All],2,FALSE)</f>
        <v>0</v>
      </c>
      <c r="O862" s="7" t="str">
        <f>VLOOKUP(Todos!$A862,vlookup_table[#All],3,FALSE)</f>
        <v>IA</v>
      </c>
      <c r="P862" s="7">
        <f>VLOOKUP(Todos!$A862,vlookup_table[#All],4,FALSE)</f>
        <v>1501</v>
      </c>
      <c r="Q862" s="9" t="str">
        <f>VLOOKUP(Todos!$A862,vlookup_table[#All],5,FALSE)</f>
        <v>C1</v>
      </c>
      <c r="R862" s="9" t="str">
        <f>VLOOKUP(Todos!$A862,vlookup_table[#All],6,FALSE)</f>
        <v>M</v>
      </c>
      <c r="S862" s="9">
        <f>VLOOKUP(Todos!$A862,vlookup_table[#All],7,FALSE)</f>
        <v>20</v>
      </c>
      <c r="T862" s="9">
        <f>ROUND((9706-Todos!$P862)/100, 0)</f>
        <v>82</v>
      </c>
      <c r="U862" s="9" t="str" cm="1">
        <f t="array" ref="U862">_xlfn.IFS(
    ISNUMBER(SEARCH("C", Q862)), "Ciudad",
    ISNUMBER(SEARCH("T", Q862)), "Pueblo",
    ISNUMBER(SEARCH("R", Q862)), "Rural",
    ISNUMBER(SEARCH("S", Q862)), "Suburbano",
    ISNUMBER(SEARCH("U", Q862)), "Urbano"
)</f>
        <v>Ciudad</v>
      </c>
      <c r="V862" s="24" t="str" cm="1">
        <f t="array" ref="V862">_xlfn.LET(
    _xlpm.txt, _xlfn.TEXTJOIN("", TRUE, IF(ISNUMBER(--MID(Todos!$H862, _xlfn.SEQUENCE(LEN(Todos!$H862)), 1)), MID(Todos!$H862, _xlfn.SEQUENCE(LEN(Todos!$H862)), 1), "")),
    IF(ISNUMBER(--RIGHT(_xlpm.txt,1)), _xlpm.txt, LEFT(_xlpm.txt, LEN(_xlpm.txt)-1))
)</f>
        <v>19695</v>
      </c>
      <c r="W862" s="9" t="str">
        <f>UPPER(LEFT(Todos!$B862,2))</f>
        <v>IA</v>
      </c>
      <c r="X862" s="10" t="str" cm="1">
        <f t="array" ref="X862">+IF(Todos!$C862 = "",MODE.MATCH(Todos!$C$2:$C$4029),Todos!$C862)</f>
        <v>M</v>
      </c>
    </row>
    <row r="863" spans="1:24" x14ac:dyDescent="0.35">
      <c r="A863" s="11">
        <v>163220</v>
      </c>
      <c r="B863" s="12" t="s">
        <v>22</v>
      </c>
      <c r="C863" s="12" t="s">
        <v>31</v>
      </c>
      <c r="D863" s="12">
        <v>5829</v>
      </c>
      <c r="E863" s="12">
        <v>585</v>
      </c>
      <c r="F863" s="12">
        <v>977</v>
      </c>
      <c r="G863" s="12">
        <v>99</v>
      </c>
      <c r="H863" s="12">
        <v>52437</v>
      </c>
      <c r="I863" s="12">
        <v>16</v>
      </c>
      <c r="J863" s="12">
        <v>24</v>
      </c>
      <c r="K863" s="12">
        <v>987</v>
      </c>
      <c r="L863" s="12">
        <v>691</v>
      </c>
      <c r="M863" s="12">
        <v>11.5</v>
      </c>
      <c r="N863" s="12">
        <f>VLOOKUP(Todos!$A863,vlookup_table[#All],2,FALSE)</f>
        <v>28</v>
      </c>
      <c r="O863" s="12" t="str">
        <f>VLOOKUP(Todos!$A863,vlookup_table[#All],3,FALSE)</f>
        <v>CA</v>
      </c>
      <c r="P863" s="12">
        <f>VLOOKUP(Todos!$A863,vlookup_table[#All],4,FALSE)</f>
        <v>4701</v>
      </c>
      <c r="Q863" s="14" t="str">
        <f>VLOOKUP(Todos!$A863,vlookup_table[#All],5,FALSE)</f>
        <v>U1</v>
      </c>
      <c r="R863" s="14" t="str">
        <f>VLOOKUP(Todos!$A863,vlookup_table[#All],6,FALSE)</f>
        <v>U</v>
      </c>
      <c r="S863" s="14">
        <f>VLOOKUP(Todos!$A863,vlookup_table[#All],7,FALSE)</f>
        <v>26</v>
      </c>
      <c r="T863" s="14">
        <f>ROUND((9706-Todos!$P863)/100, 0)</f>
        <v>50</v>
      </c>
      <c r="U863" s="14" t="str" cm="1">
        <f t="array" ref="U863">_xlfn.IFS(
    ISNUMBER(SEARCH("C", Q863)), "Ciudad",
    ISNUMBER(SEARCH("T", Q863)), "Pueblo",
    ISNUMBER(SEARCH("R", Q863)), "Rural",
    ISNUMBER(SEARCH("S", Q863)), "Suburbano",
    ISNUMBER(SEARCH("U", Q863)), "Urbano"
)</f>
        <v>Urbano</v>
      </c>
      <c r="V863" s="25" t="str" cm="1">
        <f t="array" ref="V863">_xlfn.LET(
    _xlpm.txt, _xlfn.TEXTJOIN("", TRUE, IF(ISNUMBER(--MID(Todos!$H863, _xlfn.SEQUENCE(LEN(Todos!$H863)), 1)), MID(Todos!$H863, _xlfn.SEQUENCE(LEN(Todos!$H863)), 1), "")),
    IF(ISNUMBER(--RIGHT(_xlpm.txt,1)), _xlpm.txt, LEFT(_xlpm.txt, LEN(_xlpm.txt)-1))
)</f>
        <v>52437</v>
      </c>
      <c r="W863" s="14" t="str">
        <f>UPPER(LEFT(Todos!$B863,2))</f>
        <v>CA</v>
      </c>
      <c r="X863" s="15" t="str" cm="1">
        <f t="array" ref="X863">+IF(Todos!$C863 = "",MODE.MATCH(Todos!$C$2:$C$4029),Todos!$C863)</f>
        <v>U</v>
      </c>
    </row>
    <row r="864" spans="1:24" x14ac:dyDescent="0.35">
      <c r="A864" s="6">
        <v>74615</v>
      </c>
      <c r="B864" s="7" t="s">
        <v>30</v>
      </c>
      <c r="C864" s="7" t="s">
        <v>14</v>
      </c>
      <c r="D864" s="7">
        <v>500</v>
      </c>
      <c r="E864" s="7">
        <v>155</v>
      </c>
      <c r="F864" s="7">
        <v>423</v>
      </c>
      <c r="G864" s="7">
        <v>0</v>
      </c>
      <c r="H864" s="7">
        <v>13674</v>
      </c>
      <c r="I864" s="7">
        <v>9</v>
      </c>
      <c r="J864" s="7">
        <v>59</v>
      </c>
      <c r="K864" s="7">
        <v>385</v>
      </c>
      <c r="L864" s="7">
        <v>263</v>
      </c>
      <c r="M864" s="7">
        <v>7</v>
      </c>
      <c r="N864" s="7">
        <f>VLOOKUP(Todos!$A864,vlookup_table[#All],2,FALSE)</f>
        <v>0</v>
      </c>
      <c r="O864" s="7" t="str">
        <f>VLOOKUP(Todos!$A864,vlookup_table[#All],3,FALSE)</f>
        <v>MI</v>
      </c>
      <c r="P864" s="7">
        <f>VLOOKUP(Todos!$A864,vlookup_table[#All],4,FALSE)</f>
        <v>1101</v>
      </c>
      <c r="Q864" s="9" t="str">
        <f>VLOOKUP(Todos!$A864,vlookup_table[#All],5,FALSE)</f>
        <v>C2</v>
      </c>
      <c r="R864" s="9" t="str">
        <f>VLOOKUP(Todos!$A864,vlookup_table[#All],6,FALSE)</f>
        <v>M</v>
      </c>
      <c r="S864" s="9">
        <f>VLOOKUP(Todos!$A864,vlookup_table[#All],7,FALSE)</f>
        <v>9</v>
      </c>
      <c r="T864" s="9">
        <f>ROUND((9706-Todos!$P864)/100, 0)</f>
        <v>86</v>
      </c>
      <c r="U864" s="9" t="str" cm="1">
        <f t="array" ref="U864">_xlfn.IFS(
    ISNUMBER(SEARCH("C", Q864)), "Ciudad",
    ISNUMBER(SEARCH("T", Q864)), "Pueblo",
    ISNUMBER(SEARCH("R", Q864)), "Rural",
    ISNUMBER(SEARCH("S", Q864)), "Suburbano",
    ISNUMBER(SEARCH("U", Q864)), "Urbano"
)</f>
        <v>Ciudad</v>
      </c>
      <c r="V864" s="24" t="str" cm="1">
        <f t="array" ref="V864">_xlfn.LET(
    _xlpm.txt, _xlfn.TEXTJOIN("", TRUE, IF(ISNUMBER(--MID(Todos!$H864, _xlfn.SEQUENCE(LEN(Todos!$H864)), 1)), MID(Todos!$H864, _xlfn.SEQUENCE(LEN(Todos!$H864)), 1), "")),
    IF(ISNUMBER(--RIGHT(_xlpm.txt,1)), _xlpm.txt, LEFT(_xlpm.txt, LEN(_xlpm.txt)-1))
)</f>
        <v>13674</v>
      </c>
      <c r="W864" s="9" t="str">
        <f>UPPER(LEFT(Todos!$B864,2))</f>
        <v>MI</v>
      </c>
      <c r="X864" s="10" t="str" cm="1">
        <f t="array" ref="X864">+IF(Todos!$C864 = "",MODE.MATCH(Todos!$C$2:$C$4029),Todos!$C864)</f>
        <v>M</v>
      </c>
    </row>
    <row r="865" spans="1:24" x14ac:dyDescent="0.35">
      <c r="A865" s="11">
        <v>45808</v>
      </c>
      <c r="B865" s="12" t="s">
        <v>13</v>
      </c>
      <c r="C865" s="12" t="s">
        <v>17</v>
      </c>
      <c r="D865" s="12">
        <v>877</v>
      </c>
      <c r="E865" s="12">
        <v>332</v>
      </c>
      <c r="F865" s="12">
        <v>432</v>
      </c>
      <c r="G865" s="12">
        <v>3</v>
      </c>
      <c r="H865" s="12">
        <v>16670</v>
      </c>
      <c r="I865" s="12">
        <v>7</v>
      </c>
      <c r="J865" s="12">
        <v>15</v>
      </c>
      <c r="K865" s="12">
        <v>380</v>
      </c>
      <c r="L865" s="12">
        <v>392</v>
      </c>
      <c r="M865" s="12">
        <v>8.5789473679999997</v>
      </c>
      <c r="N865" s="12">
        <f>VLOOKUP(Todos!$A865,vlookup_table[#All],2,FALSE)</f>
        <v>0</v>
      </c>
      <c r="O865" s="12" t="str">
        <f>VLOOKUP(Todos!$A865,vlookup_table[#All],3,FALSE)</f>
        <v>FL</v>
      </c>
      <c r="P865" s="12">
        <f>VLOOKUP(Todos!$A865,vlookup_table[#All],4,FALSE)</f>
        <v>1809</v>
      </c>
      <c r="Q865" s="14" t="str">
        <f>VLOOKUP(Todos!$A865,vlookup_table[#All],5,FALSE)</f>
        <v>S2</v>
      </c>
      <c r="R865" s="14" t="str">
        <f>VLOOKUP(Todos!$A865,vlookup_table[#All],6,FALSE)</f>
        <v>F</v>
      </c>
      <c r="S865" s="14">
        <f>VLOOKUP(Todos!$A865,vlookup_table[#All],7,FALSE)</f>
        <v>10</v>
      </c>
      <c r="T865" s="14">
        <f>ROUND((9706-Todos!$P865)/100, 0)</f>
        <v>79</v>
      </c>
      <c r="U865" s="14" t="str" cm="1">
        <f t="array" ref="U865">_xlfn.IFS(
    ISNUMBER(SEARCH("C", Q865)), "Ciudad",
    ISNUMBER(SEARCH("T", Q865)), "Pueblo",
    ISNUMBER(SEARCH("R", Q865)), "Rural",
    ISNUMBER(SEARCH("S", Q865)), "Suburbano",
    ISNUMBER(SEARCH("U", Q865)), "Urbano"
)</f>
        <v>Suburbano</v>
      </c>
      <c r="V865" s="25" t="str" cm="1">
        <f t="array" ref="V865">_xlfn.LET(
    _xlpm.txt, _xlfn.TEXTJOIN("", TRUE, IF(ISNUMBER(--MID(Todos!$H865, _xlfn.SEQUENCE(LEN(Todos!$H865)), 1)), MID(Todos!$H865, _xlfn.SEQUENCE(LEN(Todos!$H865)), 1), "")),
    IF(ISNUMBER(--RIGHT(_xlpm.txt,1)), _xlpm.txt, LEFT(_xlpm.txt, LEN(_xlpm.txt)-1))
)</f>
        <v>16670</v>
      </c>
      <c r="W865" s="14" t="str">
        <f>UPPER(LEFT(Todos!$B865,2))</f>
        <v>FL</v>
      </c>
      <c r="X865" s="15" t="str" cm="1">
        <f t="array" ref="X865">+IF(Todos!$C865 = "",MODE.MATCH(Todos!$C$2:$C$4029),Todos!$C865)</f>
        <v>F</v>
      </c>
    </row>
    <row r="866" spans="1:24" x14ac:dyDescent="0.35">
      <c r="A866" s="6">
        <v>162593</v>
      </c>
      <c r="B866" s="7" t="s">
        <v>22</v>
      </c>
      <c r="C866" s="7" t="s">
        <v>14</v>
      </c>
      <c r="D866" s="7">
        <v>5954</v>
      </c>
      <c r="E866" s="7">
        <v>1500</v>
      </c>
      <c r="F866" s="7">
        <v>1263</v>
      </c>
      <c r="G866" s="7">
        <v>99</v>
      </c>
      <c r="H866" s="7">
        <v>68593</v>
      </c>
      <c r="I866" s="7">
        <v>17</v>
      </c>
      <c r="J866" s="7">
        <v>57</v>
      </c>
      <c r="K866" s="7">
        <v>1500</v>
      </c>
      <c r="L866" s="7">
        <v>1185</v>
      </c>
      <c r="M866" s="7">
        <v>9.2857142859999993</v>
      </c>
      <c r="N866" s="7">
        <f>VLOOKUP(Todos!$A866,vlookup_table[#All],2,FALSE)</f>
        <v>1</v>
      </c>
      <c r="O866" s="7" t="str">
        <f>VLOOKUP(Todos!$A866,vlookup_table[#All],3,FALSE)</f>
        <v>CA</v>
      </c>
      <c r="P866" s="7">
        <f>VLOOKUP(Todos!$A866,vlookup_table[#All],4,FALSE)</f>
        <v>5010</v>
      </c>
      <c r="Q866" s="9" t="str">
        <f>VLOOKUP(Todos!$A866,vlookup_table[#All],5,FALSE)</f>
        <v>S1</v>
      </c>
      <c r="R866" s="9" t="str">
        <f>VLOOKUP(Todos!$A866,vlookup_table[#All],6,FALSE)</f>
        <v>M</v>
      </c>
      <c r="S866" s="9">
        <f>VLOOKUP(Todos!$A866,vlookup_table[#All],7,FALSE)</f>
        <v>14</v>
      </c>
      <c r="T866" s="9">
        <f>ROUND((9706-Todos!$P866)/100, 0)</f>
        <v>47</v>
      </c>
      <c r="U866" s="9" t="str" cm="1">
        <f t="array" ref="U866">_xlfn.IFS(
    ISNUMBER(SEARCH("C", Q866)), "Ciudad",
    ISNUMBER(SEARCH("T", Q866)), "Pueblo",
    ISNUMBER(SEARCH("R", Q866)), "Rural",
    ISNUMBER(SEARCH("S", Q866)), "Suburbano",
    ISNUMBER(SEARCH("U", Q866)), "Urbano"
)</f>
        <v>Suburbano</v>
      </c>
      <c r="V866" s="24" t="str" cm="1">
        <f t="array" ref="V866">_xlfn.LET(
    _xlpm.txt, _xlfn.TEXTJOIN("", TRUE, IF(ISNUMBER(--MID(Todos!$H866, _xlfn.SEQUENCE(LEN(Todos!$H866)), 1)), MID(Todos!$H866, _xlfn.SEQUENCE(LEN(Todos!$H866)), 1), "")),
    IF(ISNUMBER(--RIGHT(_xlpm.txt,1)), _xlpm.txt, LEFT(_xlpm.txt, LEN(_xlpm.txt)-1))
)</f>
        <v>68593</v>
      </c>
      <c r="W866" s="9" t="str">
        <f>UPPER(LEFT(Todos!$B866,2))</f>
        <v>CA</v>
      </c>
      <c r="X866" s="10" t="str" cm="1">
        <f t="array" ref="X866">+IF(Todos!$C866 = "",MODE.MATCH(Todos!$C$2:$C$4029),Todos!$C866)</f>
        <v>M</v>
      </c>
    </row>
    <row r="867" spans="1:24" x14ac:dyDescent="0.35">
      <c r="A867" s="11">
        <v>20237</v>
      </c>
      <c r="B867" s="12" t="s">
        <v>18</v>
      </c>
      <c r="C867" s="12" t="s">
        <v>66</v>
      </c>
      <c r="D867" s="12">
        <v>674</v>
      </c>
      <c r="E867" s="12">
        <v>294</v>
      </c>
      <c r="F867" s="12">
        <v>405</v>
      </c>
      <c r="G867" s="12">
        <v>1</v>
      </c>
      <c r="H867" s="12">
        <v>13120</v>
      </c>
      <c r="I867" s="12">
        <v>2</v>
      </c>
      <c r="J867" s="12">
        <v>65</v>
      </c>
      <c r="K867" s="12">
        <v>381</v>
      </c>
      <c r="L867" s="12">
        <v>347</v>
      </c>
      <c r="M867" s="12">
        <v>6.266666667</v>
      </c>
      <c r="N867" s="12">
        <f>VLOOKUP(Todos!$A867,vlookup_table[#All],2,FALSE)</f>
        <v>2</v>
      </c>
      <c r="O867" s="12" t="str">
        <f>VLOOKUP(Todos!$A867,vlookup_table[#All],3,FALSE)</f>
        <v>NC</v>
      </c>
      <c r="P867" s="12">
        <f>VLOOKUP(Todos!$A867,vlookup_table[#All],4,FALSE)</f>
        <v>5201</v>
      </c>
      <c r="Q867" s="14" t="str">
        <f>VLOOKUP(Todos!$A867,vlookup_table[#All],5,FALSE)</f>
        <v>T2</v>
      </c>
      <c r="R867" s="14" t="str">
        <f>VLOOKUP(Todos!$A867,vlookup_table[#All],6,FALSE)</f>
        <v>F</v>
      </c>
      <c r="S867" s="14">
        <f>VLOOKUP(Todos!$A867,vlookup_table[#All],7,FALSE)</f>
        <v>13</v>
      </c>
      <c r="T867" s="14">
        <f>ROUND((9706-Todos!$P867)/100, 0)</f>
        <v>45</v>
      </c>
      <c r="U867" s="14" t="str" cm="1">
        <f t="array" ref="U867">_xlfn.IFS(
    ISNUMBER(SEARCH("C", Q867)), "Ciudad",
    ISNUMBER(SEARCH("T", Q867)), "Pueblo",
    ISNUMBER(SEARCH("R", Q867)), "Rural",
    ISNUMBER(SEARCH("S", Q867)), "Suburbano",
    ISNUMBER(SEARCH("U", Q867)), "Urbano"
)</f>
        <v>Pueblo</v>
      </c>
      <c r="V867" s="25" t="str" cm="1">
        <f t="array" ref="V867">_xlfn.LET(
    _xlpm.txt, _xlfn.TEXTJOIN("", TRUE, IF(ISNUMBER(--MID(Todos!$H867, _xlfn.SEQUENCE(LEN(Todos!$H867)), 1)), MID(Todos!$H867, _xlfn.SEQUENCE(LEN(Todos!$H867)), 1), "")),
    IF(ISNUMBER(--RIGHT(_xlpm.txt,1)), _xlpm.txt, LEFT(_xlpm.txt, LEN(_xlpm.txt)-1))
)</f>
        <v>13120</v>
      </c>
      <c r="W867" s="14" t="str">
        <f>UPPER(LEFT(Todos!$B867,2))</f>
        <v>NC</v>
      </c>
      <c r="X867" s="15" t="str" cm="1">
        <f t="array" ref="X867">+IF(Todos!$C867 = "",MODE.MATCH(Todos!$C$2:$C$4029),Todos!$C867)</f>
        <v>feamale</v>
      </c>
    </row>
    <row r="868" spans="1:24" x14ac:dyDescent="0.35">
      <c r="A868" s="6">
        <v>54828</v>
      </c>
      <c r="B868" s="7" t="s">
        <v>63</v>
      </c>
      <c r="C868" s="7" t="s">
        <v>66</v>
      </c>
      <c r="D868" s="7">
        <v>338</v>
      </c>
      <c r="E868" s="7">
        <v>158</v>
      </c>
      <c r="F868" s="7">
        <v>227</v>
      </c>
      <c r="G868" s="7">
        <v>0</v>
      </c>
      <c r="H868" s="7">
        <v>6834</v>
      </c>
      <c r="I868" s="7">
        <v>0</v>
      </c>
      <c r="J868" s="7">
        <v>90</v>
      </c>
      <c r="K868" s="7">
        <v>195</v>
      </c>
      <c r="L868" s="7">
        <v>197</v>
      </c>
      <c r="M868" s="7">
        <v>7.8181818180000002</v>
      </c>
      <c r="N868" s="7">
        <f>VLOOKUP(Todos!$A868,vlookup_table[#All],2,FALSE)</f>
        <v>2</v>
      </c>
      <c r="O868" s="7" t="str">
        <f>VLOOKUP(Todos!$A868,vlookup_table[#All],3,FALSE)</f>
        <v>MS</v>
      </c>
      <c r="P868" s="7">
        <f>VLOOKUP(Todos!$A868,vlookup_table[#All],4,FALSE)</f>
        <v>2606</v>
      </c>
      <c r="Q868" s="9" t="str">
        <f>VLOOKUP(Todos!$A868,vlookup_table[#All],5,FALSE)</f>
        <v>R3</v>
      </c>
      <c r="R868" s="9" t="str">
        <f>VLOOKUP(Todos!$A868,vlookup_table[#All],6,FALSE)</f>
        <v>F</v>
      </c>
      <c r="S868" s="9">
        <f>VLOOKUP(Todos!$A868,vlookup_table[#All],7,FALSE)</f>
        <v>5</v>
      </c>
      <c r="T868" s="9">
        <f>ROUND((9706-Todos!$P868)/100, 0)</f>
        <v>71</v>
      </c>
      <c r="U868" s="9" t="str" cm="1">
        <f t="array" ref="U868">_xlfn.IFS(
    ISNUMBER(SEARCH("C", Q868)), "Ciudad",
    ISNUMBER(SEARCH("T", Q868)), "Pueblo",
    ISNUMBER(SEARCH("R", Q868)), "Rural",
    ISNUMBER(SEARCH("S", Q868)), "Suburbano",
    ISNUMBER(SEARCH("U", Q868)), "Urbano"
)</f>
        <v>Rural</v>
      </c>
      <c r="V868" s="24" t="str" cm="1">
        <f t="array" ref="V868">_xlfn.LET(
    _xlpm.txt, _xlfn.TEXTJOIN("", TRUE, IF(ISNUMBER(--MID(Todos!$H868, _xlfn.SEQUENCE(LEN(Todos!$H868)), 1)), MID(Todos!$H868, _xlfn.SEQUENCE(LEN(Todos!$H868)), 1), "")),
    IF(ISNUMBER(--RIGHT(_xlpm.txt,1)), _xlpm.txt, LEFT(_xlpm.txt, LEN(_xlpm.txt)-1))
)</f>
        <v>6834</v>
      </c>
      <c r="W868" s="9" t="str">
        <f>UPPER(LEFT(Todos!$B868,2))</f>
        <v>MS</v>
      </c>
      <c r="X868" s="10" t="str" cm="1">
        <f t="array" ref="X868">+IF(Todos!$C868 = "",MODE.MATCH(Todos!$C$2:$C$4029),Todos!$C868)</f>
        <v>feamale</v>
      </c>
    </row>
    <row r="869" spans="1:24" x14ac:dyDescent="0.35">
      <c r="A869" s="11">
        <v>168589</v>
      </c>
      <c r="B869" s="12" t="s">
        <v>51</v>
      </c>
      <c r="C869" s="12" t="s">
        <v>17</v>
      </c>
      <c r="D869" s="12">
        <v>835</v>
      </c>
      <c r="E869" s="12">
        <v>186</v>
      </c>
      <c r="F869" s="12">
        <v>274</v>
      </c>
      <c r="G869" s="12">
        <v>7</v>
      </c>
      <c r="H869" s="12">
        <v>10045</v>
      </c>
      <c r="I869" s="12">
        <v>2</v>
      </c>
      <c r="J869" s="12">
        <v>32</v>
      </c>
      <c r="K869" s="12">
        <v>244</v>
      </c>
      <c r="L869" s="12">
        <v>240</v>
      </c>
      <c r="M869" s="12">
        <v>11.875</v>
      </c>
      <c r="N869" s="12">
        <f>VLOOKUP(Todos!$A869,vlookup_table[#All],2,FALSE)</f>
        <v>0</v>
      </c>
      <c r="O869" s="12" t="str">
        <f>VLOOKUP(Todos!$A869,vlookup_table[#All],3,FALSE)</f>
        <v>OR</v>
      </c>
      <c r="P869" s="12">
        <f>VLOOKUP(Todos!$A869,vlookup_table[#All],4,FALSE)</f>
        <v>0</v>
      </c>
      <c r="Q869" s="14" t="str">
        <f>VLOOKUP(Todos!$A869,vlookup_table[#All],5,FALSE)</f>
        <v>U3</v>
      </c>
      <c r="R869" s="14" t="str">
        <f>VLOOKUP(Todos!$A869,vlookup_table[#All],6,FALSE)</f>
        <v>F</v>
      </c>
      <c r="S869" s="14">
        <f>VLOOKUP(Todos!$A869,vlookup_table[#All],7,FALSE)</f>
        <v>10</v>
      </c>
      <c r="T869" s="14">
        <f>ROUND((9706-Todos!$P869)/100, 0)</f>
        <v>97</v>
      </c>
      <c r="U869" s="14" t="str" cm="1">
        <f t="array" ref="U869">_xlfn.IFS(
    ISNUMBER(SEARCH("C", Q869)), "Ciudad",
    ISNUMBER(SEARCH("T", Q869)), "Pueblo",
    ISNUMBER(SEARCH("R", Q869)), "Rural",
    ISNUMBER(SEARCH("S", Q869)), "Suburbano",
    ISNUMBER(SEARCH("U", Q869)), "Urbano"
)</f>
        <v>Urbano</v>
      </c>
      <c r="V869" s="25" t="str" cm="1">
        <f t="array" ref="V869">_xlfn.LET(
    _xlpm.txt, _xlfn.TEXTJOIN("", TRUE, IF(ISNUMBER(--MID(Todos!$H869, _xlfn.SEQUENCE(LEN(Todos!$H869)), 1)), MID(Todos!$H869, _xlfn.SEQUENCE(LEN(Todos!$H869)), 1), "")),
    IF(ISNUMBER(--RIGHT(_xlpm.txt,1)), _xlpm.txt, LEFT(_xlpm.txt, LEN(_xlpm.txt)-1))
)</f>
        <v>10045</v>
      </c>
      <c r="W869" s="14" t="str">
        <f>UPPER(LEFT(Todos!$B869,2))</f>
        <v>OR</v>
      </c>
      <c r="X869" s="15" t="str" cm="1">
        <f t="array" ref="X869">+IF(Todos!$C869 = "",MODE.MATCH(Todos!$C$2:$C$4029),Todos!$C869)</f>
        <v>F</v>
      </c>
    </row>
    <row r="870" spans="1:24" x14ac:dyDescent="0.35">
      <c r="A870" s="6">
        <v>168275</v>
      </c>
      <c r="B870" s="7" t="s">
        <v>22</v>
      </c>
      <c r="C870" s="7" t="s">
        <v>31</v>
      </c>
      <c r="D870" s="7">
        <v>3373</v>
      </c>
      <c r="E870" s="7">
        <v>643</v>
      </c>
      <c r="F870" s="7">
        <v>729</v>
      </c>
      <c r="G870" s="7">
        <v>96</v>
      </c>
      <c r="H870" s="7">
        <v>29018</v>
      </c>
      <c r="I870" s="7">
        <v>7</v>
      </c>
      <c r="J870" s="7">
        <v>56</v>
      </c>
      <c r="K870" s="7">
        <v>682</v>
      </c>
      <c r="L870" s="7">
        <v>699</v>
      </c>
      <c r="M870" s="7">
        <v>13.69230769</v>
      </c>
      <c r="N870" s="7">
        <f>VLOOKUP(Todos!$A870,vlookup_table[#All],2,FALSE)</f>
        <v>0</v>
      </c>
      <c r="O870" s="7" t="str">
        <f>VLOOKUP(Todos!$A870,vlookup_table[#All],3,FALSE)</f>
        <v>CA</v>
      </c>
      <c r="P870" s="7">
        <f>VLOOKUP(Todos!$A870,vlookup_table[#All],4,FALSE)</f>
        <v>2001</v>
      </c>
      <c r="Q870" s="9" t="str">
        <f>VLOOKUP(Todos!$A870,vlookup_table[#All],5,FALSE)</f>
        <v>U1</v>
      </c>
      <c r="R870" s="9" t="str">
        <f>VLOOKUP(Todos!$A870,vlookup_table[#All],6,FALSE)</f>
        <v>U</v>
      </c>
      <c r="S870" s="9">
        <f>VLOOKUP(Todos!$A870,vlookup_table[#All],7,FALSE)</f>
        <v>36</v>
      </c>
      <c r="T870" s="9">
        <f>ROUND((9706-Todos!$P870)/100, 0)</f>
        <v>77</v>
      </c>
      <c r="U870" s="9" t="str" cm="1">
        <f t="array" ref="U870">_xlfn.IFS(
    ISNUMBER(SEARCH("C", Q870)), "Ciudad",
    ISNUMBER(SEARCH("T", Q870)), "Pueblo",
    ISNUMBER(SEARCH("R", Q870)), "Rural",
    ISNUMBER(SEARCH("S", Q870)), "Suburbano",
    ISNUMBER(SEARCH("U", Q870)), "Urbano"
)</f>
        <v>Urbano</v>
      </c>
      <c r="V870" s="24" t="str" cm="1">
        <f t="array" ref="V870">_xlfn.LET(
    _xlpm.txt, _xlfn.TEXTJOIN("", TRUE, IF(ISNUMBER(--MID(Todos!$H870, _xlfn.SEQUENCE(LEN(Todos!$H870)), 1)), MID(Todos!$H870, _xlfn.SEQUENCE(LEN(Todos!$H870)), 1), "")),
    IF(ISNUMBER(--RIGHT(_xlpm.txt,1)), _xlpm.txt, LEFT(_xlpm.txt, LEN(_xlpm.txt)-1))
)</f>
        <v>29018</v>
      </c>
      <c r="W870" s="9" t="str">
        <f>UPPER(LEFT(Todos!$B870,2))</f>
        <v>CA</v>
      </c>
      <c r="X870" s="10" t="str" cm="1">
        <f t="array" ref="X870">+IF(Todos!$C870 = "",MODE.MATCH(Todos!$C$2:$C$4029),Todos!$C870)</f>
        <v>U</v>
      </c>
    </row>
    <row r="871" spans="1:24" x14ac:dyDescent="0.35">
      <c r="A871" s="11">
        <v>175438</v>
      </c>
      <c r="B871" s="12" t="s">
        <v>51</v>
      </c>
      <c r="C871" s="12"/>
      <c r="D871" s="12">
        <v>925</v>
      </c>
      <c r="E871" s="12">
        <v>129</v>
      </c>
      <c r="F871" s="12">
        <v>441</v>
      </c>
      <c r="G871" s="12">
        <v>8</v>
      </c>
      <c r="H871" s="12">
        <v>18634</v>
      </c>
      <c r="I871" s="12">
        <v>8</v>
      </c>
      <c r="J871" s="12">
        <v>28</v>
      </c>
      <c r="K871" s="12">
        <v>363</v>
      </c>
      <c r="L871" s="12">
        <v>215</v>
      </c>
      <c r="M871" s="12">
        <v>15.46428571</v>
      </c>
      <c r="N871" s="12">
        <f>VLOOKUP(Todos!$A871,vlookup_table[#All],2,FALSE)</f>
        <v>3</v>
      </c>
      <c r="O871" s="12" t="str">
        <f>VLOOKUP(Todos!$A871,vlookup_table[#All],3,FALSE)</f>
        <v>OR</v>
      </c>
      <c r="P871" s="12">
        <f>VLOOKUP(Todos!$A871,vlookup_table[#All],4,FALSE)</f>
        <v>2001</v>
      </c>
      <c r="Q871" s="14" t="str">
        <f>VLOOKUP(Todos!$A871,vlookup_table[#All],5,FALSE)</f>
        <v>U2</v>
      </c>
      <c r="R871" s="14" t="str">
        <f>VLOOKUP(Todos!$A871,vlookup_table[#All],6,FALSE)</f>
        <v/>
      </c>
      <c r="S871" s="14">
        <f>VLOOKUP(Todos!$A871,vlookup_table[#All],7,FALSE)</f>
        <v>25</v>
      </c>
      <c r="T871" s="14">
        <f>ROUND((9706-Todos!$P871)/100, 0)</f>
        <v>77</v>
      </c>
      <c r="U871" s="14" t="str" cm="1">
        <f t="array" ref="U871">_xlfn.IFS(
    ISNUMBER(SEARCH("C", Q871)), "Ciudad",
    ISNUMBER(SEARCH("T", Q871)), "Pueblo",
    ISNUMBER(SEARCH("R", Q871)), "Rural",
    ISNUMBER(SEARCH("S", Q871)), "Suburbano",
    ISNUMBER(SEARCH("U", Q871)), "Urbano"
)</f>
        <v>Urbano</v>
      </c>
      <c r="V871" s="25" t="str" cm="1">
        <f t="array" ref="V871">_xlfn.LET(
    _xlpm.txt, _xlfn.TEXTJOIN("", TRUE, IF(ISNUMBER(--MID(Todos!$H871, _xlfn.SEQUENCE(LEN(Todos!$H871)), 1)), MID(Todos!$H871, _xlfn.SEQUENCE(LEN(Todos!$H871)), 1), "")),
    IF(ISNUMBER(--RIGHT(_xlpm.txt,1)), _xlpm.txt, LEFT(_xlpm.txt, LEN(_xlpm.txt)-1))
)</f>
        <v>18634</v>
      </c>
      <c r="W871" s="14" t="str">
        <f>UPPER(LEFT(Todos!$B871,2))</f>
        <v>OR</v>
      </c>
      <c r="X871" s="15" t="e" cm="1">
        <f t="array" aca="1" ref="X871" ca="1">+IF(Todos!$C871 = "",MODE.MATCH(Todos!$C$2:$C$4029),Todos!$C871)</f>
        <v>#NAME?</v>
      </c>
    </row>
    <row r="872" spans="1:24" x14ac:dyDescent="0.35">
      <c r="A872" s="6">
        <v>68427</v>
      </c>
      <c r="B872" s="7" t="s">
        <v>30</v>
      </c>
      <c r="C872" s="7"/>
      <c r="D872" s="7">
        <v>483</v>
      </c>
      <c r="E872" s="7">
        <v>341</v>
      </c>
      <c r="F872" s="7">
        <v>430</v>
      </c>
      <c r="G872" s="7">
        <v>0</v>
      </c>
      <c r="H872" s="7">
        <v>14629</v>
      </c>
      <c r="I872" s="7">
        <v>17</v>
      </c>
      <c r="J872" s="7">
        <v>61</v>
      </c>
      <c r="K872" s="7">
        <v>393</v>
      </c>
      <c r="L872" s="7">
        <v>382</v>
      </c>
      <c r="M872" s="7">
        <v>38</v>
      </c>
      <c r="N872" s="7">
        <f>VLOOKUP(Todos!$A872,vlookup_table[#All],2,FALSE)</f>
        <v>0</v>
      </c>
      <c r="O872" s="7" t="str">
        <f>VLOOKUP(Todos!$A872,vlookup_table[#All],3,FALSE)</f>
        <v>MI</v>
      </c>
      <c r="P872" s="7">
        <f>VLOOKUP(Todos!$A872,vlookup_table[#All],4,FALSE)</f>
        <v>0</v>
      </c>
      <c r="Q872" s="9" t="str">
        <f>VLOOKUP(Todos!$A872,vlookup_table[#All],5,FALSE)</f>
        <v>U2</v>
      </c>
      <c r="R872" s="9" t="str">
        <f>VLOOKUP(Todos!$A872,vlookup_table[#All],6,FALSE)</f>
        <v/>
      </c>
      <c r="S872" s="9">
        <f>VLOOKUP(Todos!$A872,vlookup_table[#All],7,FALSE)</f>
        <v>25</v>
      </c>
      <c r="T872" s="9">
        <f>ROUND((9706-Todos!$P872)/100, 0)</f>
        <v>97</v>
      </c>
      <c r="U872" s="9" t="str" cm="1">
        <f t="array" ref="U872">_xlfn.IFS(
    ISNUMBER(SEARCH("C", Q872)), "Ciudad",
    ISNUMBER(SEARCH("T", Q872)), "Pueblo",
    ISNUMBER(SEARCH("R", Q872)), "Rural",
    ISNUMBER(SEARCH("S", Q872)), "Suburbano",
    ISNUMBER(SEARCH("U", Q872)), "Urbano"
)</f>
        <v>Urbano</v>
      </c>
      <c r="V872" s="24" t="str" cm="1">
        <f t="array" ref="V872">_xlfn.LET(
    _xlpm.txt, _xlfn.TEXTJOIN("", TRUE, IF(ISNUMBER(--MID(Todos!$H872, _xlfn.SEQUENCE(LEN(Todos!$H872)), 1)), MID(Todos!$H872, _xlfn.SEQUENCE(LEN(Todos!$H872)), 1), "")),
    IF(ISNUMBER(--RIGHT(_xlpm.txt,1)), _xlpm.txt, LEFT(_xlpm.txt, LEN(_xlpm.txt)-1))
)</f>
        <v>14629</v>
      </c>
      <c r="W872" s="9" t="str">
        <f>UPPER(LEFT(Todos!$B872,2))</f>
        <v>MI</v>
      </c>
      <c r="X872" s="10" t="e" cm="1">
        <f t="array" aca="1" ref="X872" ca="1">+IF(Todos!$C872 = "",MODE.MATCH(Todos!$C$2:$C$4029),Todos!$C872)</f>
        <v>#NAME?</v>
      </c>
    </row>
    <row r="873" spans="1:24" x14ac:dyDescent="0.35">
      <c r="A873" s="11">
        <v>89680</v>
      </c>
      <c r="B873" s="12" t="s">
        <v>16</v>
      </c>
      <c r="C873" s="12" t="s">
        <v>17</v>
      </c>
      <c r="D873" s="12">
        <v>1290</v>
      </c>
      <c r="E873" s="12">
        <v>515</v>
      </c>
      <c r="F873" s="12">
        <v>624</v>
      </c>
      <c r="G873" s="12">
        <v>2</v>
      </c>
      <c r="H873" s="12">
        <v>17626</v>
      </c>
      <c r="I873" s="12">
        <v>8</v>
      </c>
      <c r="J873" s="12">
        <v>74</v>
      </c>
      <c r="K873" s="12">
        <v>559</v>
      </c>
      <c r="L873" s="12">
        <v>575</v>
      </c>
      <c r="M873" s="12">
        <v>10</v>
      </c>
      <c r="N873" s="12">
        <f>VLOOKUP(Todos!$A873,vlookup_table[#All],2,FALSE)</f>
        <v>2</v>
      </c>
      <c r="O873" s="12" t="str">
        <f>VLOOKUP(Todos!$A873,vlookup_table[#All],3,FALSE)</f>
        <v>IL</v>
      </c>
      <c r="P873" s="12">
        <f>VLOOKUP(Todos!$A873,vlookup_table[#All],4,FALSE)</f>
        <v>4201</v>
      </c>
      <c r="Q873" s="14" t="str">
        <f>VLOOKUP(Todos!$A873,vlookup_table[#All],5,FALSE)</f>
        <v>S1</v>
      </c>
      <c r="R873" s="14" t="str">
        <f>VLOOKUP(Todos!$A873,vlookup_table[#All],6,FALSE)</f>
        <v>F</v>
      </c>
      <c r="S873" s="14">
        <f>VLOOKUP(Todos!$A873,vlookup_table[#All],7,FALSE)</f>
        <v>15</v>
      </c>
      <c r="T873" s="14">
        <f>ROUND((9706-Todos!$P873)/100, 0)</f>
        <v>55</v>
      </c>
      <c r="U873" s="14" t="str" cm="1">
        <f t="array" ref="U873">_xlfn.IFS(
    ISNUMBER(SEARCH("C", Q873)), "Ciudad",
    ISNUMBER(SEARCH("T", Q873)), "Pueblo",
    ISNUMBER(SEARCH("R", Q873)), "Rural",
    ISNUMBER(SEARCH("S", Q873)), "Suburbano",
    ISNUMBER(SEARCH("U", Q873)), "Urbano"
)</f>
        <v>Suburbano</v>
      </c>
      <c r="V873" s="25" t="str" cm="1">
        <f t="array" ref="V873">_xlfn.LET(
    _xlpm.txt, _xlfn.TEXTJOIN("", TRUE, IF(ISNUMBER(--MID(Todos!$H873, _xlfn.SEQUENCE(LEN(Todos!$H873)), 1)), MID(Todos!$H873, _xlfn.SEQUENCE(LEN(Todos!$H873)), 1), "")),
    IF(ISNUMBER(--RIGHT(_xlpm.txt,1)), _xlpm.txt, LEFT(_xlpm.txt, LEN(_xlpm.txt)-1))
)</f>
        <v>17626</v>
      </c>
      <c r="W873" s="14" t="str">
        <f>UPPER(LEFT(Todos!$B873,2))</f>
        <v>IL</v>
      </c>
      <c r="X873" s="15" t="str" cm="1">
        <f t="array" ref="X873">+IF(Todos!$C873 = "",MODE.MATCH(Todos!$C$2:$C$4029),Todos!$C873)</f>
        <v>F</v>
      </c>
    </row>
    <row r="874" spans="1:24" x14ac:dyDescent="0.35">
      <c r="A874" s="6">
        <v>132131</v>
      </c>
      <c r="B874" s="7" t="s">
        <v>49</v>
      </c>
      <c r="C874" s="7" t="s">
        <v>17</v>
      </c>
      <c r="D874" s="7">
        <v>613</v>
      </c>
      <c r="E874" s="7">
        <v>129</v>
      </c>
      <c r="F874" s="7">
        <v>244</v>
      </c>
      <c r="G874" s="7">
        <v>0</v>
      </c>
      <c r="H874" s="7">
        <v>8382</v>
      </c>
      <c r="I874" s="7">
        <v>0</v>
      </c>
      <c r="J874" s="7">
        <v>50</v>
      </c>
      <c r="K874" s="7">
        <v>207</v>
      </c>
      <c r="L874" s="7">
        <v>168</v>
      </c>
      <c r="M874" s="7">
        <v>14.875</v>
      </c>
      <c r="N874" s="7">
        <f>VLOOKUP(Todos!$A874,vlookup_table[#All],2,FALSE)</f>
        <v>0</v>
      </c>
      <c r="O874" s="7" t="str">
        <f>VLOOKUP(Todos!$A874,vlookup_table[#All],3,FALSE)</f>
        <v>CO</v>
      </c>
      <c r="P874" s="7">
        <f>VLOOKUP(Todos!$A874,vlookup_table[#All],4,FALSE)</f>
        <v>5901</v>
      </c>
      <c r="Q874" s="9" t="str">
        <f>VLOOKUP(Todos!$A874,vlookup_table[#All],5,FALSE)</f>
        <v>R1</v>
      </c>
      <c r="R874" s="9" t="str">
        <f>VLOOKUP(Todos!$A874,vlookup_table[#All],6,FALSE)</f>
        <v>F</v>
      </c>
      <c r="S874" s="9">
        <f>VLOOKUP(Todos!$A874,vlookup_table[#All],7,FALSE)</f>
        <v>25</v>
      </c>
      <c r="T874" s="9">
        <f>ROUND((9706-Todos!$P874)/100, 0)</f>
        <v>38</v>
      </c>
      <c r="U874" s="9" t="str" cm="1">
        <f t="array" ref="U874">_xlfn.IFS(
    ISNUMBER(SEARCH("C", Q874)), "Ciudad",
    ISNUMBER(SEARCH("T", Q874)), "Pueblo",
    ISNUMBER(SEARCH("R", Q874)), "Rural",
    ISNUMBER(SEARCH("S", Q874)), "Suburbano",
    ISNUMBER(SEARCH("U", Q874)), "Urbano"
)</f>
        <v>Rural</v>
      </c>
      <c r="V874" s="24" t="str" cm="1">
        <f t="array" ref="V874">_xlfn.LET(
    _xlpm.txt, _xlfn.TEXTJOIN("", TRUE, IF(ISNUMBER(--MID(Todos!$H874, _xlfn.SEQUENCE(LEN(Todos!$H874)), 1)), MID(Todos!$H874, _xlfn.SEQUENCE(LEN(Todos!$H874)), 1), "")),
    IF(ISNUMBER(--RIGHT(_xlpm.txt,1)), _xlpm.txt, LEFT(_xlpm.txt, LEN(_xlpm.txt)-1))
)</f>
        <v>8382</v>
      </c>
      <c r="W874" s="9" t="str">
        <f>UPPER(LEFT(Todos!$B874,2))</f>
        <v>CO</v>
      </c>
      <c r="X874" s="10" t="str" cm="1">
        <f t="array" ref="X874">+IF(Todos!$C874 = "",MODE.MATCH(Todos!$C$2:$C$4029),Todos!$C874)</f>
        <v>F</v>
      </c>
    </row>
    <row r="875" spans="1:24" x14ac:dyDescent="0.35">
      <c r="A875" s="11">
        <v>180175</v>
      </c>
      <c r="B875" s="12" t="s">
        <v>41</v>
      </c>
      <c r="C875" s="12" t="s">
        <v>17</v>
      </c>
      <c r="D875" s="12">
        <v>938</v>
      </c>
      <c r="E875" s="12">
        <v>297</v>
      </c>
      <c r="F875" s="12">
        <v>379</v>
      </c>
      <c r="G875" s="12">
        <v>3</v>
      </c>
      <c r="H875" s="12">
        <v>15721</v>
      </c>
      <c r="I875" s="12">
        <v>5</v>
      </c>
      <c r="J875" s="12">
        <v>52</v>
      </c>
      <c r="K875" s="12">
        <v>319</v>
      </c>
      <c r="L875" s="12">
        <v>344</v>
      </c>
      <c r="M875" s="12">
        <v>14.07142857</v>
      </c>
      <c r="N875" s="12">
        <f>VLOOKUP(Todos!$A875,vlookup_table[#All],2,FALSE)</f>
        <v>0</v>
      </c>
      <c r="O875" s="12" t="str">
        <f>VLOOKUP(Todos!$A875,vlookup_table[#All],3,FALSE)</f>
        <v>WA</v>
      </c>
      <c r="P875" s="12">
        <f>VLOOKUP(Todos!$A875,vlookup_table[#All],4,FALSE)</f>
        <v>2612</v>
      </c>
      <c r="Q875" s="14" t="str">
        <f>VLOOKUP(Todos!$A875,vlookup_table[#All],5,FALSE)</f>
        <v>S2</v>
      </c>
      <c r="R875" s="14" t="str">
        <f>VLOOKUP(Todos!$A875,vlookup_table[#All],6,FALSE)</f>
        <v>F</v>
      </c>
      <c r="S875" s="14">
        <f>VLOOKUP(Todos!$A875,vlookup_table[#All],7,FALSE)</f>
        <v>20</v>
      </c>
      <c r="T875" s="14">
        <f>ROUND((9706-Todos!$P875)/100, 0)</f>
        <v>71</v>
      </c>
      <c r="U875" s="14" t="str" cm="1">
        <f t="array" ref="U875">_xlfn.IFS(
    ISNUMBER(SEARCH("C", Q875)), "Ciudad",
    ISNUMBER(SEARCH("T", Q875)), "Pueblo",
    ISNUMBER(SEARCH("R", Q875)), "Rural",
    ISNUMBER(SEARCH("S", Q875)), "Suburbano",
    ISNUMBER(SEARCH("U", Q875)), "Urbano"
)</f>
        <v>Suburbano</v>
      </c>
      <c r="V875" s="25" t="str" cm="1">
        <f t="array" ref="V875">_xlfn.LET(
    _xlpm.txt, _xlfn.TEXTJOIN("", TRUE, IF(ISNUMBER(--MID(Todos!$H875, _xlfn.SEQUENCE(LEN(Todos!$H875)), 1)), MID(Todos!$H875, _xlfn.SEQUENCE(LEN(Todos!$H875)), 1), "")),
    IF(ISNUMBER(--RIGHT(_xlpm.txt,1)), _xlpm.txt, LEFT(_xlpm.txt, LEN(_xlpm.txt)-1))
)</f>
        <v>15721</v>
      </c>
      <c r="W875" s="14" t="str">
        <f>UPPER(LEFT(Todos!$B875,2))</f>
        <v>WA</v>
      </c>
      <c r="X875" s="15" t="str" cm="1">
        <f t="array" ref="X875">+IF(Todos!$C875 = "",MODE.MATCH(Todos!$C$2:$C$4029),Todos!$C875)</f>
        <v>F</v>
      </c>
    </row>
    <row r="876" spans="1:24" x14ac:dyDescent="0.35">
      <c r="A876" s="6">
        <v>85931</v>
      </c>
      <c r="B876" s="7" t="s">
        <v>53</v>
      </c>
      <c r="C876" s="7" t="s">
        <v>31</v>
      </c>
      <c r="D876" s="7">
        <v>246</v>
      </c>
      <c r="E876" s="7">
        <v>256</v>
      </c>
      <c r="F876" s="7">
        <v>297</v>
      </c>
      <c r="G876" s="7">
        <v>0</v>
      </c>
      <c r="H876" s="7">
        <v>9572</v>
      </c>
      <c r="I876" s="7">
        <v>0</v>
      </c>
      <c r="J876" s="7">
        <v>86</v>
      </c>
      <c r="K876" s="7">
        <v>269</v>
      </c>
      <c r="L876" s="7">
        <v>276</v>
      </c>
      <c r="M876" s="7">
        <v>6.1111111109999996</v>
      </c>
      <c r="N876" s="7">
        <f>VLOOKUP(Todos!$A876,vlookup_table[#All],2,FALSE)</f>
        <v>0</v>
      </c>
      <c r="O876" s="7" t="str">
        <f>VLOOKUP(Todos!$A876,vlookup_table[#All],3,FALSE)</f>
        <v>SD</v>
      </c>
      <c r="P876" s="7">
        <f>VLOOKUP(Todos!$A876,vlookup_table[#All],4,FALSE)</f>
        <v>0</v>
      </c>
      <c r="Q876" s="9" t="str">
        <f>VLOOKUP(Todos!$A876,vlookup_table[#All],5,FALSE)</f>
        <v>R2</v>
      </c>
      <c r="R876" s="9" t="str">
        <f>VLOOKUP(Todos!$A876,vlookup_table[#All],6,FALSE)</f>
        <v>U</v>
      </c>
      <c r="S876" s="9">
        <f>VLOOKUP(Todos!$A876,vlookup_table[#All],7,FALSE)</f>
        <v>6</v>
      </c>
      <c r="T876" s="9">
        <f>ROUND((9706-Todos!$P876)/100, 0)</f>
        <v>97</v>
      </c>
      <c r="U876" s="9" t="str" cm="1">
        <f t="array" ref="U876">_xlfn.IFS(
    ISNUMBER(SEARCH("C", Q876)), "Ciudad",
    ISNUMBER(SEARCH("T", Q876)), "Pueblo",
    ISNUMBER(SEARCH("R", Q876)), "Rural",
    ISNUMBER(SEARCH("S", Q876)), "Suburbano",
    ISNUMBER(SEARCH("U", Q876)), "Urbano"
)</f>
        <v>Rural</v>
      </c>
      <c r="V876" s="24" t="str" cm="1">
        <f t="array" ref="V876">_xlfn.LET(
    _xlpm.txt, _xlfn.TEXTJOIN("", TRUE, IF(ISNUMBER(--MID(Todos!$H876, _xlfn.SEQUENCE(LEN(Todos!$H876)), 1)), MID(Todos!$H876, _xlfn.SEQUENCE(LEN(Todos!$H876)), 1), "")),
    IF(ISNUMBER(--RIGHT(_xlpm.txt,1)), _xlpm.txt, LEFT(_xlpm.txt, LEN(_xlpm.txt)-1))
)</f>
        <v>9572</v>
      </c>
      <c r="W876" s="9" t="str">
        <f>UPPER(LEFT(Todos!$B876,2))</f>
        <v>SD</v>
      </c>
      <c r="X876" s="10" t="str" cm="1">
        <f t="array" ref="X876">+IF(Todos!$C876 = "",MODE.MATCH(Todos!$C$2:$C$4029),Todos!$C876)</f>
        <v>U</v>
      </c>
    </row>
    <row r="877" spans="1:24" x14ac:dyDescent="0.35">
      <c r="A877" s="11">
        <v>147305</v>
      </c>
      <c r="B877" s="12" t="s">
        <v>22</v>
      </c>
      <c r="C877" s="12" t="s">
        <v>14</v>
      </c>
      <c r="D877" s="12">
        <v>2741</v>
      </c>
      <c r="E877" s="12">
        <v>618</v>
      </c>
      <c r="F877" s="12">
        <v>558</v>
      </c>
      <c r="G877" s="12">
        <v>77</v>
      </c>
      <c r="H877" s="12">
        <v>21986</v>
      </c>
      <c r="I877" s="12">
        <v>4</v>
      </c>
      <c r="J877" s="12">
        <v>50</v>
      </c>
      <c r="K877" s="12">
        <v>609</v>
      </c>
      <c r="L877" s="12">
        <v>586</v>
      </c>
      <c r="M877" s="12">
        <v>12.4</v>
      </c>
      <c r="N877" s="12">
        <f>VLOOKUP(Todos!$A877,vlookup_table[#All],2,FALSE)</f>
        <v>1</v>
      </c>
      <c r="O877" s="12" t="str">
        <f>VLOOKUP(Todos!$A877,vlookup_table[#All],3,FALSE)</f>
        <v>CA</v>
      </c>
      <c r="P877" s="12">
        <f>VLOOKUP(Todos!$A877,vlookup_table[#All],4,FALSE)</f>
        <v>5201</v>
      </c>
      <c r="Q877" s="14" t="str">
        <f>VLOOKUP(Todos!$A877,vlookup_table[#All],5,FALSE)</f>
        <v>S1</v>
      </c>
      <c r="R877" s="14" t="str">
        <f>VLOOKUP(Todos!$A877,vlookup_table[#All],6,FALSE)</f>
        <v>M</v>
      </c>
      <c r="S877" s="14">
        <f>VLOOKUP(Todos!$A877,vlookup_table[#All],7,FALSE)</f>
        <v>15</v>
      </c>
      <c r="T877" s="14">
        <f>ROUND((9706-Todos!$P877)/100, 0)</f>
        <v>45</v>
      </c>
      <c r="U877" s="14" t="str" cm="1">
        <f t="array" ref="U877">_xlfn.IFS(
    ISNUMBER(SEARCH("C", Q877)), "Ciudad",
    ISNUMBER(SEARCH("T", Q877)), "Pueblo",
    ISNUMBER(SEARCH("R", Q877)), "Rural",
    ISNUMBER(SEARCH("S", Q877)), "Suburbano",
    ISNUMBER(SEARCH("U", Q877)), "Urbano"
)</f>
        <v>Suburbano</v>
      </c>
      <c r="V877" s="25" t="str" cm="1">
        <f t="array" ref="V877">_xlfn.LET(
    _xlpm.txt, _xlfn.TEXTJOIN("", TRUE, IF(ISNUMBER(--MID(Todos!$H877, _xlfn.SEQUENCE(LEN(Todos!$H877)), 1)), MID(Todos!$H877, _xlfn.SEQUENCE(LEN(Todos!$H877)), 1), "")),
    IF(ISNUMBER(--RIGHT(_xlpm.txt,1)), _xlpm.txt, LEFT(_xlpm.txt, LEN(_xlpm.txt)-1))
)</f>
        <v>21986</v>
      </c>
      <c r="W877" s="14" t="str">
        <f>UPPER(LEFT(Todos!$B877,2))</f>
        <v>CA</v>
      </c>
      <c r="X877" s="15" t="str" cm="1">
        <f t="array" ref="X877">+IF(Todos!$C877 = "",MODE.MATCH(Todos!$C$2:$C$4029),Todos!$C877)</f>
        <v>M</v>
      </c>
    </row>
    <row r="878" spans="1:24" x14ac:dyDescent="0.35">
      <c r="A878" s="6">
        <v>122404</v>
      </c>
      <c r="B878" s="7" t="s">
        <v>21</v>
      </c>
      <c r="C878" s="7" t="s">
        <v>17</v>
      </c>
      <c r="D878" s="7">
        <v>546</v>
      </c>
      <c r="E878" s="7">
        <v>201</v>
      </c>
      <c r="F878" s="7">
        <v>319</v>
      </c>
      <c r="G878" s="7">
        <v>1</v>
      </c>
      <c r="H878" s="7">
        <v>10633</v>
      </c>
      <c r="I878" s="7">
        <v>9</v>
      </c>
      <c r="J878" s="7">
        <v>70</v>
      </c>
      <c r="K878" s="7">
        <v>244</v>
      </c>
      <c r="L878" s="7">
        <v>270</v>
      </c>
      <c r="M878" s="7">
        <v>10</v>
      </c>
      <c r="N878" s="7">
        <f>VLOOKUP(Todos!$A878,vlookup_table[#All],2,FALSE)</f>
        <v>28</v>
      </c>
      <c r="O878" s="7" t="str">
        <f>VLOOKUP(Todos!$A878,vlookup_table[#All],3,FALSE)</f>
        <v>TX</v>
      </c>
      <c r="P878" s="7">
        <f>VLOOKUP(Todos!$A878,vlookup_table[#All],4,FALSE)</f>
        <v>3401</v>
      </c>
      <c r="Q878" s="9" t="str">
        <f>VLOOKUP(Todos!$A878,vlookup_table[#All],5,FALSE)</f>
        <v>T2</v>
      </c>
      <c r="R878" s="9" t="str">
        <f>VLOOKUP(Todos!$A878,vlookup_table[#All],6,FALSE)</f>
        <v>F</v>
      </c>
      <c r="S878" s="9">
        <f>VLOOKUP(Todos!$A878,vlookup_table[#All],7,FALSE)</f>
        <v>25</v>
      </c>
      <c r="T878" s="9">
        <f>ROUND((9706-Todos!$P878)/100, 0)</f>
        <v>63</v>
      </c>
      <c r="U878" s="9" t="str" cm="1">
        <f t="array" ref="U878">_xlfn.IFS(
    ISNUMBER(SEARCH("C", Q878)), "Ciudad",
    ISNUMBER(SEARCH("T", Q878)), "Pueblo",
    ISNUMBER(SEARCH("R", Q878)), "Rural",
    ISNUMBER(SEARCH("S", Q878)), "Suburbano",
    ISNUMBER(SEARCH("U", Q878)), "Urbano"
)</f>
        <v>Pueblo</v>
      </c>
      <c r="V878" s="24" t="str" cm="1">
        <f t="array" ref="V878">_xlfn.LET(
    _xlpm.txt, _xlfn.TEXTJOIN("", TRUE, IF(ISNUMBER(--MID(Todos!$H878, _xlfn.SEQUENCE(LEN(Todos!$H878)), 1)), MID(Todos!$H878, _xlfn.SEQUENCE(LEN(Todos!$H878)), 1), "")),
    IF(ISNUMBER(--RIGHT(_xlpm.txt,1)), _xlpm.txt, LEFT(_xlpm.txt, LEN(_xlpm.txt)-1))
)</f>
        <v>10633</v>
      </c>
      <c r="W878" s="9" t="str">
        <f>UPPER(LEFT(Todos!$B878,2))</f>
        <v>TX</v>
      </c>
      <c r="X878" s="10" t="str" cm="1">
        <f t="array" ref="X878">+IF(Todos!$C878 = "",MODE.MATCH(Todos!$C$2:$C$4029),Todos!$C878)</f>
        <v>F</v>
      </c>
    </row>
    <row r="879" spans="1:24" x14ac:dyDescent="0.35">
      <c r="A879" s="11">
        <v>27670</v>
      </c>
      <c r="B879" s="12" t="s">
        <v>40</v>
      </c>
      <c r="C879" s="12" t="s">
        <v>14</v>
      </c>
      <c r="D879" s="12">
        <v>894</v>
      </c>
      <c r="E879" s="12">
        <v>423</v>
      </c>
      <c r="F879" s="12">
        <v>509</v>
      </c>
      <c r="G879" s="12">
        <v>2</v>
      </c>
      <c r="H879" s="12">
        <v>19549</v>
      </c>
      <c r="I879" s="12">
        <v>9</v>
      </c>
      <c r="J879" s="12">
        <v>35</v>
      </c>
      <c r="K879" s="12">
        <v>481</v>
      </c>
      <c r="L879" s="12">
        <v>452</v>
      </c>
      <c r="M879" s="12">
        <v>11.5</v>
      </c>
      <c r="N879" s="12">
        <f>VLOOKUP(Todos!$A879,vlookup_table[#All],2,FALSE)</f>
        <v>0</v>
      </c>
      <c r="O879" s="12" t="str">
        <f>VLOOKUP(Todos!$A879,vlookup_table[#All],3,FALSE)</f>
        <v>GA</v>
      </c>
      <c r="P879" s="12">
        <f>VLOOKUP(Todos!$A879,vlookup_table[#All],4,FALSE)</f>
        <v>0</v>
      </c>
      <c r="Q879" s="14" t="str">
        <f>VLOOKUP(Todos!$A879,vlookup_table[#All],5,FALSE)</f>
        <v>S1</v>
      </c>
      <c r="R879" s="14" t="str">
        <f>VLOOKUP(Todos!$A879,vlookup_table[#All],6,FALSE)</f>
        <v>M</v>
      </c>
      <c r="S879" s="14">
        <f>VLOOKUP(Todos!$A879,vlookup_table[#All],7,FALSE)</f>
        <v>25</v>
      </c>
      <c r="T879" s="14">
        <f>ROUND((9706-Todos!$P879)/100, 0)</f>
        <v>97</v>
      </c>
      <c r="U879" s="14" t="str" cm="1">
        <f t="array" ref="U879">_xlfn.IFS(
    ISNUMBER(SEARCH("C", Q879)), "Ciudad",
    ISNUMBER(SEARCH("T", Q879)), "Pueblo",
    ISNUMBER(SEARCH("R", Q879)), "Rural",
    ISNUMBER(SEARCH("S", Q879)), "Suburbano",
    ISNUMBER(SEARCH("U", Q879)), "Urbano"
)</f>
        <v>Suburbano</v>
      </c>
      <c r="V879" s="25" t="str" cm="1">
        <f t="array" ref="V879">_xlfn.LET(
    _xlpm.txt, _xlfn.TEXTJOIN("", TRUE, IF(ISNUMBER(--MID(Todos!$H879, _xlfn.SEQUENCE(LEN(Todos!$H879)), 1)), MID(Todos!$H879, _xlfn.SEQUENCE(LEN(Todos!$H879)), 1), "")),
    IF(ISNUMBER(--RIGHT(_xlpm.txt,1)), _xlpm.txt, LEFT(_xlpm.txt, LEN(_xlpm.txt)-1))
)</f>
        <v>19549</v>
      </c>
      <c r="W879" s="14" t="str">
        <f>UPPER(LEFT(Todos!$B879,2))</f>
        <v>GA</v>
      </c>
      <c r="X879" s="15" t="str" cm="1">
        <f t="array" ref="X879">+IF(Todos!$C879 = "",MODE.MATCH(Todos!$C$2:$C$4029),Todos!$C879)</f>
        <v>M</v>
      </c>
    </row>
    <row r="880" spans="1:24" x14ac:dyDescent="0.35">
      <c r="A880" s="6">
        <v>17791</v>
      </c>
      <c r="B880" s="7" t="s">
        <v>18</v>
      </c>
      <c r="C880" s="7" t="s">
        <v>66</v>
      </c>
      <c r="D880" s="7">
        <v>969</v>
      </c>
      <c r="E880" s="7">
        <v>515</v>
      </c>
      <c r="F880" s="7">
        <v>596</v>
      </c>
      <c r="G880" s="7">
        <v>13</v>
      </c>
      <c r="H880" s="7">
        <v>22008</v>
      </c>
      <c r="I880" s="7">
        <v>7</v>
      </c>
      <c r="J880" s="7">
        <v>51</v>
      </c>
      <c r="K880" s="7">
        <v>562</v>
      </c>
      <c r="L880" s="7">
        <v>544</v>
      </c>
      <c r="M880" s="7">
        <v>25</v>
      </c>
      <c r="N880" s="7">
        <f>VLOOKUP(Todos!$A880,vlookup_table[#All],2,FALSE)</f>
        <v>3</v>
      </c>
      <c r="O880" s="7" t="str">
        <f>VLOOKUP(Todos!$A880,vlookup_table[#All],3,FALSE)</f>
        <v>NC</v>
      </c>
      <c r="P880" s="7">
        <f>VLOOKUP(Todos!$A880,vlookup_table[#All],4,FALSE)</f>
        <v>3901</v>
      </c>
      <c r="Q880" s="9" t="str">
        <f>VLOOKUP(Todos!$A880,vlookup_table[#All],5,FALSE)</f>
        <v>C1</v>
      </c>
      <c r="R880" s="9" t="str">
        <f>VLOOKUP(Todos!$A880,vlookup_table[#All],6,FALSE)</f>
        <v>F</v>
      </c>
      <c r="S880" s="9">
        <f>VLOOKUP(Todos!$A880,vlookup_table[#All],7,FALSE)</f>
        <v>25</v>
      </c>
      <c r="T880" s="9">
        <f>ROUND((9706-Todos!$P880)/100, 0)</f>
        <v>58</v>
      </c>
      <c r="U880" s="9" t="str" cm="1">
        <f t="array" ref="U880">_xlfn.IFS(
    ISNUMBER(SEARCH("C", Q880)), "Ciudad",
    ISNUMBER(SEARCH("T", Q880)), "Pueblo",
    ISNUMBER(SEARCH("R", Q880)), "Rural",
    ISNUMBER(SEARCH("S", Q880)), "Suburbano",
    ISNUMBER(SEARCH("U", Q880)), "Urbano"
)</f>
        <v>Ciudad</v>
      </c>
      <c r="V880" s="24" t="str" cm="1">
        <f t="array" ref="V880">_xlfn.LET(
    _xlpm.txt, _xlfn.TEXTJOIN("", TRUE, IF(ISNUMBER(--MID(Todos!$H880, _xlfn.SEQUENCE(LEN(Todos!$H880)), 1)), MID(Todos!$H880, _xlfn.SEQUENCE(LEN(Todos!$H880)), 1), "")),
    IF(ISNUMBER(--RIGHT(_xlpm.txt,1)), _xlpm.txt, LEFT(_xlpm.txt, LEN(_xlpm.txt)-1))
)</f>
        <v>22008</v>
      </c>
      <c r="W880" s="9" t="str">
        <f>UPPER(LEFT(Todos!$B880,2))</f>
        <v>NC</v>
      </c>
      <c r="X880" s="10" t="str" cm="1">
        <f t="array" ref="X880">+IF(Todos!$C880 = "",MODE.MATCH(Todos!$C$2:$C$4029),Todos!$C880)</f>
        <v>feamale</v>
      </c>
    </row>
    <row r="881" spans="1:24" x14ac:dyDescent="0.35">
      <c r="A881" s="11">
        <v>113728</v>
      </c>
      <c r="B881" s="12" t="s">
        <v>32</v>
      </c>
      <c r="C881" s="12" t="s">
        <v>14</v>
      </c>
      <c r="D881" s="12">
        <v>493</v>
      </c>
      <c r="E881" s="12">
        <v>244</v>
      </c>
      <c r="F881" s="12">
        <v>337</v>
      </c>
      <c r="G881" s="12">
        <v>0</v>
      </c>
      <c r="H881" s="12">
        <v>12105</v>
      </c>
      <c r="I881" s="12">
        <v>4</v>
      </c>
      <c r="J881" s="12">
        <v>61</v>
      </c>
      <c r="K881" s="12">
        <v>305</v>
      </c>
      <c r="L881" s="12">
        <v>273</v>
      </c>
      <c r="M881" s="12">
        <v>15</v>
      </c>
      <c r="N881" s="12">
        <f>VLOOKUP(Todos!$A881,vlookup_table[#All],2,FALSE)</f>
        <v>1</v>
      </c>
      <c r="O881" s="12" t="str">
        <f>VLOOKUP(Todos!$A881,vlookup_table[#All],3,FALSE)</f>
        <v>OK</v>
      </c>
      <c r="P881" s="12">
        <f>VLOOKUP(Todos!$A881,vlookup_table[#All],4,FALSE)</f>
        <v>1901</v>
      </c>
      <c r="Q881" s="14" t="str">
        <f>VLOOKUP(Todos!$A881,vlookup_table[#All],5,FALSE)</f>
        <v>C2</v>
      </c>
      <c r="R881" s="14" t="str">
        <f>VLOOKUP(Todos!$A881,vlookup_table[#All],6,FALSE)</f>
        <v>M</v>
      </c>
      <c r="S881" s="14">
        <f>VLOOKUP(Todos!$A881,vlookup_table[#All],7,FALSE)</f>
        <v>15</v>
      </c>
      <c r="T881" s="14">
        <f>ROUND((9706-Todos!$P881)/100, 0)</f>
        <v>78</v>
      </c>
      <c r="U881" s="14" t="str" cm="1">
        <f t="array" ref="U881">_xlfn.IFS(
    ISNUMBER(SEARCH("C", Q881)), "Ciudad",
    ISNUMBER(SEARCH("T", Q881)), "Pueblo",
    ISNUMBER(SEARCH("R", Q881)), "Rural",
    ISNUMBER(SEARCH("S", Q881)), "Suburbano",
    ISNUMBER(SEARCH("U", Q881)), "Urbano"
)</f>
        <v>Ciudad</v>
      </c>
      <c r="V881" s="25" t="str" cm="1">
        <f t="array" ref="V881">_xlfn.LET(
    _xlpm.txt, _xlfn.TEXTJOIN("", TRUE, IF(ISNUMBER(--MID(Todos!$H881, _xlfn.SEQUENCE(LEN(Todos!$H881)), 1)), MID(Todos!$H881, _xlfn.SEQUENCE(LEN(Todos!$H881)), 1), "")),
    IF(ISNUMBER(--RIGHT(_xlpm.txt,1)), _xlpm.txt, LEFT(_xlpm.txt, LEN(_xlpm.txt)-1))
)</f>
        <v>12105</v>
      </c>
      <c r="W881" s="14" t="str">
        <f>UPPER(LEFT(Todos!$B881,2))</f>
        <v>OK</v>
      </c>
      <c r="X881" s="15" t="str" cm="1">
        <f t="array" ref="X881">+IF(Todos!$C881 = "",MODE.MATCH(Todos!$C$2:$C$4029),Todos!$C881)</f>
        <v>M</v>
      </c>
    </row>
    <row r="882" spans="1:24" x14ac:dyDescent="0.35">
      <c r="A882" s="6">
        <v>51846</v>
      </c>
      <c r="B882" s="7" t="s">
        <v>54</v>
      </c>
      <c r="C882" s="7" t="s">
        <v>17</v>
      </c>
      <c r="D882" s="7">
        <v>386</v>
      </c>
      <c r="E882" s="7">
        <v>177</v>
      </c>
      <c r="F882" s="7">
        <v>251</v>
      </c>
      <c r="G882" s="7">
        <v>0</v>
      </c>
      <c r="H882" s="7">
        <v>8524</v>
      </c>
      <c r="I882" s="7">
        <v>0</v>
      </c>
      <c r="J882" s="7">
        <v>83</v>
      </c>
      <c r="K882" s="7">
        <v>231</v>
      </c>
      <c r="L882" s="7">
        <v>220</v>
      </c>
      <c r="M882" s="7">
        <v>15</v>
      </c>
      <c r="N882" s="7">
        <f>VLOOKUP(Todos!$A882,vlookup_table[#All],2,FALSE)</f>
        <v>0</v>
      </c>
      <c r="O882" s="7" t="str">
        <f>VLOOKUP(Todos!$A882,vlookup_table[#All],3,FALSE)</f>
        <v>TN</v>
      </c>
      <c r="P882" s="7">
        <f>VLOOKUP(Todos!$A882,vlookup_table[#All],4,FALSE)</f>
        <v>5501</v>
      </c>
      <c r="Q882" s="9" t="str">
        <f>VLOOKUP(Todos!$A882,vlookup_table[#All],5,FALSE)</f>
        <v>R3</v>
      </c>
      <c r="R882" s="9" t="str">
        <f>VLOOKUP(Todos!$A882,vlookup_table[#All],6,FALSE)</f>
        <v>F</v>
      </c>
      <c r="S882" s="9">
        <f>VLOOKUP(Todos!$A882,vlookup_table[#All],7,FALSE)</f>
        <v>25</v>
      </c>
      <c r="T882" s="9">
        <f>ROUND((9706-Todos!$P882)/100, 0)</f>
        <v>42</v>
      </c>
      <c r="U882" s="9" t="str" cm="1">
        <f t="array" ref="U882">_xlfn.IFS(
    ISNUMBER(SEARCH("C", Q882)), "Ciudad",
    ISNUMBER(SEARCH("T", Q882)), "Pueblo",
    ISNUMBER(SEARCH("R", Q882)), "Rural",
    ISNUMBER(SEARCH("S", Q882)), "Suburbano",
    ISNUMBER(SEARCH("U", Q882)), "Urbano"
)</f>
        <v>Rural</v>
      </c>
      <c r="V882" s="24" t="str" cm="1">
        <f t="array" ref="V882">_xlfn.LET(
    _xlpm.txt, _xlfn.TEXTJOIN("", TRUE, IF(ISNUMBER(--MID(Todos!$H882, _xlfn.SEQUENCE(LEN(Todos!$H882)), 1)), MID(Todos!$H882, _xlfn.SEQUENCE(LEN(Todos!$H882)), 1), "")),
    IF(ISNUMBER(--RIGHT(_xlpm.txt,1)), _xlpm.txt, LEFT(_xlpm.txt, LEN(_xlpm.txt)-1))
)</f>
        <v>8524</v>
      </c>
      <c r="W882" s="9" t="str">
        <f>UPPER(LEFT(Todos!$B882,2))</f>
        <v>TN</v>
      </c>
      <c r="X882" s="10" t="str" cm="1">
        <f t="array" ref="X882">+IF(Todos!$C882 = "",MODE.MATCH(Todos!$C$2:$C$4029),Todos!$C882)</f>
        <v>F</v>
      </c>
    </row>
    <row r="883" spans="1:24" x14ac:dyDescent="0.35">
      <c r="A883" s="11">
        <v>51528</v>
      </c>
      <c r="B883" s="12" t="s">
        <v>54</v>
      </c>
      <c r="C883" s="12" t="s">
        <v>17</v>
      </c>
      <c r="D883" s="12">
        <v>472</v>
      </c>
      <c r="E883" s="12">
        <v>257</v>
      </c>
      <c r="F883" s="12">
        <v>337</v>
      </c>
      <c r="G883" s="12">
        <v>0</v>
      </c>
      <c r="H883" s="12">
        <v>13332</v>
      </c>
      <c r="I883" s="12">
        <v>0</v>
      </c>
      <c r="J883" s="12">
        <v>64</v>
      </c>
      <c r="K883" s="12">
        <v>303</v>
      </c>
      <c r="L883" s="12">
        <v>284</v>
      </c>
      <c r="M883" s="12">
        <v>6.0714285710000002</v>
      </c>
      <c r="N883" s="12">
        <f>VLOOKUP(Todos!$A883,vlookup_table[#All],2,FALSE)</f>
        <v>0</v>
      </c>
      <c r="O883" s="12" t="str">
        <f>VLOOKUP(Todos!$A883,vlookup_table[#All],3,FALSE)</f>
        <v>TN</v>
      </c>
      <c r="P883" s="12">
        <f>VLOOKUP(Todos!$A883,vlookup_table[#All],4,FALSE)</f>
        <v>3701</v>
      </c>
      <c r="Q883" s="14" t="str">
        <f>VLOOKUP(Todos!$A883,vlookup_table[#All],5,FALSE)</f>
        <v>C2</v>
      </c>
      <c r="R883" s="14" t="str">
        <f>VLOOKUP(Todos!$A883,vlookup_table[#All],6,FALSE)</f>
        <v>F</v>
      </c>
      <c r="S883" s="14">
        <f>VLOOKUP(Todos!$A883,vlookup_table[#All],7,FALSE)</f>
        <v>5</v>
      </c>
      <c r="T883" s="14">
        <f>ROUND((9706-Todos!$P883)/100, 0)</f>
        <v>60</v>
      </c>
      <c r="U883" s="14" t="str" cm="1">
        <f t="array" ref="U883">_xlfn.IFS(
    ISNUMBER(SEARCH("C", Q883)), "Ciudad",
    ISNUMBER(SEARCH("T", Q883)), "Pueblo",
    ISNUMBER(SEARCH("R", Q883)), "Rural",
    ISNUMBER(SEARCH("S", Q883)), "Suburbano",
    ISNUMBER(SEARCH("U", Q883)), "Urbano"
)</f>
        <v>Ciudad</v>
      </c>
      <c r="V883" s="25" t="str" cm="1">
        <f t="array" ref="V883">_xlfn.LET(
    _xlpm.txt, _xlfn.TEXTJOIN("", TRUE, IF(ISNUMBER(--MID(Todos!$H883, _xlfn.SEQUENCE(LEN(Todos!$H883)), 1)), MID(Todos!$H883, _xlfn.SEQUENCE(LEN(Todos!$H883)), 1), "")),
    IF(ISNUMBER(--RIGHT(_xlpm.txt,1)), _xlpm.txt, LEFT(_xlpm.txt, LEN(_xlpm.txt)-1))
)</f>
        <v>13332</v>
      </c>
      <c r="W883" s="14" t="str">
        <f>UPPER(LEFT(Todos!$B883,2))</f>
        <v>TN</v>
      </c>
      <c r="X883" s="15" t="str" cm="1">
        <f t="array" ref="X883">+IF(Todos!$C883 = "",MODE.MATCH(Todos!$C$2:$C$4029),Todos!$C883)</f>
        <v>F</v>
      </c>
    </row>
    <row r="884" spans="1:24" x14ac:dyDescent="0.35">
      <c r="A884" s="6">
        <v>155642</v>
      </c>
      <c r="B884" s="7" t="s">
        <v>22</v>
      </c>
      <c r="C884" s="7" t="s">
        <v>31</v>
      </c>
      <c r="D884" s="7">
        <v>1034</v>
      </c>
      <c r="E884" s="7">
        <v>176</v>
      </c>
      <c r="F884" s="7">
        <v>295</v>
      </c>
      <c r="G884" s="7">
        <v>2</v>
      </c>
      <c r="H884" s="7">
        <v>10176</v>
      </c>
      <c r="I884" s="7">
        <v>20</v>
      </c>
      <c r="J884" s="7">
        <v>44</v>
      </c>
      <c r="K884" s="7">
        <v>249</v>
      </c>
      <c r="L884" s="7">
        <v>222</v>
      </c>
      <c r="M884" s="7">
        <v>9</v>
      </c>
      <c r="N884" s="7">
        <f>VLOOKUP(Todos!$A884,vlookup_table[#All],2,FALSE)</f>
        <v>2</v>
      </c>
      <c r="O884" s="7" t="str">
        <f>VLOOKUP(Todos!$A884,vlookup_table[#All],3,FALSE)</f>
        <v>CA</v>
      </c>
      <c r="P884" s="7">
        <f>VLOOKUP(Todos!$A884,vlookup_table[#All],4,FALSE)</f>
        <v>0</v>
      </c>
      <c r="Q884" s="9" t="str">
        <f>VLOOKUP(Todos!$A884,vlookup_table[#All],5,FALSE)</f>
        <v>C2</v>
      </c>
      <c r="R884" s="9" t="str">
        <f>VLOOKUP(Todos!$A884,vlookup_table[#All],6,FALSE)</f>
        <v>U</v>
      </c>
      <c r="S884" s="9">
        <f>VLOOKUP(Todos!$A884,vlookup_table[#All],7,FALSE)</f>
        <v>12</v>
      </c>
      <c r="T884" s="9">
        <f>ROUND((9706-Todos!$P884)/100, 0)</f>
        <v>97</v>
      </c>
      <c r="U884" s="9" t="str" cm="1">
        <f t="array" ref="U884">_xlfn.IFS(
    ISNUMBER(SEARCH("C", Q884)), "Ciudad",
    ISNUMBER(SEARCH("T", Q884)), "Pueblo",
    ISNUMBER(SEARCH("R", Q884)), "Rural",
    ISNUMBER(SEARCH("S", Q884)), "Suburbano",
    ISNUMBER(SEARCH("U", Q884)), "Urbano"
)</f>
        <v>Ciudad</v>
      </c>
      <c r="V884" s="24" t="str" cm="1">
        <f t="array" ref="V884">_xlfn.LET(
    _xlpm.txt, _xlfn.TEXTJOIN("", TRUE, IF(ISNUMBER(--MID(Todos!$H884, _xlfn.SEQUENCE(LEN(Todos!$H884)), 1)), MID(Todos!$H884, _xlfn.SEQUENCE(LEN(Todos!$H884)), 1), "")),
    IF(ISNUMBER(--RIGHT(_xlpm.txt,1)), _xlpm.txt, LEFT(_xlpm.txt, LEN(_xlpm.txt)-1))
)</f>
        <v>10176</v>
      </c>
      <c r="W884" s="9" t="str">
        <f>UPPER(LEFT(Todos!$B884,2))</f>
        <v>CA</v>
      </c>
      <c r="X884" s="10" t="str" cm="1">
        <f t="array" ref="X884">+IF(Todos!$C884 = "",MODE.MATCH(Todos!$C$2:$C$4029),Todos!$C884)</f>
        <v>U</v>
      </c>
    </row>
    <row r="885" spans="1:24" x14ac:dyDescent="0.35">
      <c r="A885" s="11">
        <v>99497</v>
      </c>
      <c r="B885" s="12" t="s">
        <v>37</v>
      </c>
      <c r="C885" s="12" t="s">
        <v>14</v>
      </c>
      <c r="D885" s="12">
        <v>834</v>
      </c>
      <c r="E885" s="12">
        <v>383</v>
      </c>
      <c r="F885" s="12">
        <v>413</v>
      </c>
      <c r="G885" s="12">
        <v>0</v>
      </c>
      <c r="H885" s="12">
        <v>12532</v>
      </c>
      <c r="I885" s="12">
        <v>2</v>
      </c>
      <c r="J885" s="12">
        <v>78</v>
      </c>
      <c r="K885" s="12">
        <v>409</v>
      </c>
      <c r="L885" s="12">
        <v>382</v>
      </c>
      <c r="M885" s="12">
        <v>8.2142857140000007</v>
      </c>
      <c r="N885" s="12">
        <f>VLOOKUP(Todos!$A885,vlookup_table[#All],2,FALSE)</f>
        <v>1</v>
      </c>
      <c r="O885" s="12" t="str">
        <f>VLOOKUP(Todos!$A885,vlookup_table[#All],3,FALSE)</f>
        <v>MO</v>
      </c>
      <c r="P885" s="12">
        <f>VLOOKUP(Todos!$A885,vlookup_table[#All],4,FALSE)</f>
        <v>6201</v>
      </c>
      <c r="Q885" s="14" t="str">
        <f>VLOOKUP(Todos!$A885,vlookup_table[#All],5,FALSE)</f>
        <v>T2</v>
      </c>
      <c r="R885" s="14" t="str">
        <f>VLOOKUP(Todos!$A885,vlookup_table[#All],6,FALSE)</f>
        <v>M</v>
      </c>
      <c r="S885" s="14">
        <f>VLOOKUP(Todos!$A885,vlookup_table[#All],7,FALSE)</f>
        <v>5</v>
      </c>
      <c r="T885" s="14">
        <f>ROUND((9706-Todos!$P885)/100, 0)</f>
        <v>35</v>
      </c>
      <c r="U885" s="14" t="str" cm="1">
        <f t="array" ref="U885">_xlfn.IFS(
    ISNUMBER(SEARCH("C", Q885)), "Ciudad",
    ISNUMBER(SEARCH("T", Q885)), "Pueblo",
    ISNUMBER(SEARCH("R", Q885)), "Rural",
    ISNUMBER(SEARCH("S", Q885)), "Suburbano",
    ISNUMBER(SEARCH("U", Q885)), "Urbano"
)</f>
        <v>Pueblo</v>
      </c>
      <c r="V885" s="25" t="str" cm="1">
        <f t="array" ref="V885">_xlfn.LET(
    _xlpm.txt, _xlfn.TEXTJOIN("", TRUE, IF(ISNUMBER(--MID(Todos!$H885, _xlfn.SEQUENCE(LEN(Todos!$H885)), 1)), MID(Todos!$H885, _xlfn.SEQUENCE(LEN(Todos!$H885)), 1), "")),
    IF(ISNUMBER(--RIGHT(_xlpm.txt,1)), _xlpm.txt, LEFT(_xlpm.txt, LEN(_xlpm.txt)-1))
)</f>
        <v>12532</v>
      </c>
      <c r="W885" s="14" t="str">
        <f>UPPER(LEFT(Todos!$B885,2))</f>
        <v>MO</v>
      </c>
      <c r="X885" s="15" t="str" cm="1">
        <f t="array" ref="X885">+IF(Todos!$C885 = "",MODE.MATCH(Todos!$C$2:$C$4029),Todos!$C885)</f>
        <v>M</v>
      </c>
    </row>
    <row r="886" spans="1:24" x14ac:dyDescent="0.35">
      <c r="A886" s="6">
        <v>95240</v>
      </c>
      <c r="B886" s="7" t="s">
        <v>16</v>
      </c>
      <c r="C886" s="7" t="s">
        <v>14</v>
      </c>
      <c r="D886" s="7">
        <v>604</v>
      </c>
      <c r="E886" s="7">
        <v>344</v>
      </c>
      <c r="F886" s="7">
        <v>391</v>
      </c>
      <c r="G886" s="7">
        <v>0</v>
      </c>
      <c r="H886" s="7">
        <v>12452</v>
      </c>
      <c r="I886" s="7">
        <v>5</v>
      </c>
      <c r="J886" s="7">
        <v>63</v>
      </c>
      <c r="K886" s="7">
        <v>385</v>
      </c>
      <c r="L886" s="7">
        <v>339</v>
      </c>
      <c r="M886" s="7">
        <v>10.71875</v>
      </c>
      <c r="N886" s="7">
        <f>VLOOKUP(Todos!$A886,vlookup_table[#All],2,FALSE)</f>
        <v>1</v>
      </c>
      <c r="O886" s="7" t="str">
        <f>VLOOKUP(Todos!$A886,vlookup_table[#All],3,FALSE)</f>
        <v>IL</v>
      </c>
      <c r="P886" s="7">
        <f>VLOOKUP(Todos!$A886,vlookup_table[#All],4,FALSE)</f>
        <v>5209</v>
      </c>
      <c r="Q886" s="9" t="str">
        <f>VLOOKUP(Todos!$A886,vlookup_table[#All],5,FALSE)</f>
        <v>T2</v>
      </c>
      <c r="R886" s="9" t="str">
        <f>VLOOKUP(Todos!$A886,vlookup_table[#All],6,FALSE)</f>
        <v>M</v>
      </c>
      <c r="S886" s="9">
        <f>VLOOKUP(Todos!$A886,vlookup_table[#All],7,FALSE)</f>
        <v>11</v>
      </c>
      <c r="T886" s="9">
        <f>ROUND((9706-Todos!$P886)/100, 0)</f>
        <v>45</v>
      </c>
      <c r="U886" s="9" t="str" cm="1">
        <f t="array" ref="U886">_xlfn.IFS(
    ISNUMBER(SEARCH("C", Q886)), "Ciudad",
    ISNUMBER(SEARCH("T", Q886)), "Pueblo",
    ISNUMBER(SEARCH("R", Q886)), "Rural",
    ISNUMBER(SEARCH("S", Q886)), "Suburbano",
    ISNUMBER(SEARCH("U", Q886)), "Urbano"
)</f>
        <v>Pueblo</v>
      </c>
      <c r="V886" s="24" t="str" cm="1">
        <f t="array" ref="V886">_xlfn.LET(
    _xlpm.txt, _xlfn.TEXTJOIN("", TRUE, IF(ISNUMBER(--MID(Todos!$H886, _xlfn.SEQUENCE(LEN(Todos!$H886)), 1)), MID(Todos!$H886, _xlfn.SEQUENCE(LEN(Todos!$H886)), 1), "")),
    IF(ISNUMBER(--RIGHT(_xlpm.txt,1)), _xlpm.txt, LEFT(_xlpm.txt, LEN(_xlpm.txt)-1))
)</f>
        <v>12452</v>
      </c>
      <c r="W886" s="9" t="str">
        <f>UPPER(LEFT(Todos!$B886,2))</f>
        <v>IL</v>
      </c>
      <c r="X886" s="10" t="str" cm="1">
        <f t="array" ref="X886">+IF(Todos!$C886 = "",MODE.MATCH(Todos!$C$2:$C$4029),Todos!$C886)</f>
        <v>M</v>
      </c>
    </row>
    <row r="887" spans="1:24" x14ac:dyDescent="0.35">
      <c r="A887" s="11">
        <v>126639</v>
      </c>
      <c r="B887" s="12" t="s">
        <v>21</v>
      </c>
      <c r="C887" s="12" t="s">
        <v>14</v>
      </c>
      <c r="D887" s="12">
        <v>588</v>
      </c>
      <c r="E887" s="12">
        <v>237</v>
      </c>
      <c r="F887" s="12">
        <v>329</v>
      </c>
      <c r="G887" s="12">
        <v>1</v>
      </c>
      <c r="H887" s="12">
        <v>11033</v>
      </c>
      <c r="I887" s="12">
        <v>4</v>
      </c>
      <c r="J887" s="12">
        <v>71</v>
      </c>
      <c r="K887" s="12">
        <v>272</v>
      </c>
      <c r="L887" s="12">
        <v>292</v>
      </c>
      <c r="M887" s="12">
        <v>7.4</v>
      </c>
      <c r="N887" s="12">
        <f>VLOOKUP(Todos!$A887,vlookup_table[#All],2,FALSE)</f>
        <v>0</v>
      </c>
      <c r="O887" s="12" t="str">
        <f>VLOOKUP(Todos!$A887,vlookup_table[#All],3,FALSE)</f>
        <v>TX</v>
      </c>
      <c r="P887" s="12">
        <f>VLOOKUP(Todos!$A887,vlookup_table[#All],4,FALSE)</f>
        <v>709</v>
      </c>
      <c r="Q887" s="14" t="str">
        <f>VLOOKUP(Todos!$A887,vlookup_table[#All],5,FALSE)</f>
        <v>R2</v>
      </c>
      <c r="R887" s="14" t="str">
        <f>VLOOKUP(Todos!$A887,vlookup_table[#All],6,FALSE)</f>
        <v>M</v>
      </c>
      <c r="S887" s="14">
        <f>VLOOKUP(Todos!$A887,vlookup_table[#All],7,FALSE)</f>
        <v>8</v>
      </c>
      <c r="T887" s="14">
        <f>ROUND((9706-Todos!$P887)/100, 0)</f>
        <v>90</v>
      </c>
      <c r="U887" s="14" t="str" cm="1">
        <f t="array" ref="U887">_xlfn.IFS(
    ISNUMBER(SEARCH("C", Q887)), "Ciudad",
    ISNUMBER(SEARCH("T", Q887)), "Pueblo",
    ISNUMBER(SEARCH("R", Q887)), "Rural",
    ISNUMBER(SEARCH("S", Q887)), "Suburbano",
    ISNUMBER(SEARCH("U", Q887)), "Urbano"
)</f>
        <v>Rural</v>
      </c>
      <c r="V887" s="25" t="str" cm="1">
        <f t="array" ref="V887">_xlfn.LET(
    _xlpm.txt, _xlfn.TEXTJOIN("", TRUE, IF(ISNUMBER(--MID(Todos!$H887, _xlfn.SEQUENCE(LEN(Todos!$H887)), 1)), MID(Todos!$H887, _xlfn.SEQUENCE(LEN(Todos!$H887)), 1), "")),
    IF(ISNUMBER(--RIGHT(_xlpm.txt,1)), _xlpm.txt, LEFT(_xlpm.txt, LEN(_xlpm.txt)-1))
)</f>
        <v>11033</v>
      </c>
      <c r="W887" s="14" t="str">
        <f>UPPER(LEFT(Todos!$B887,2))</f>
        <v>TX</v>
      </c>
      <c r="X887" s="15" t="str" cm="1">
        <f t="array" ref="X887">+IF(Todos!$C887 = "",MODE.MATCH(Todos!$C$2:$C$4029),Todos!$C887)</f>
        <v>M</v>
      </c>
    </row>
    <row r="888" spans="1:24" x14ac:dyDescent="0.35">
      <c r="A888" s="6">
        <v>15965</v>
      </c>
      <c r="B888" s="7" t="s">
        <v>18</v>
      </c>
      <c r="C888" s="7" t="s">
        <v>14</v>
      </c>
      <c r="D888" s="7">
        <v>429</v>
      </c>
      <c r="E888" s="7">
        <v>232</v>
      </c>
      <c r="F888" s="7">
        <v>286</v>
      </c>
      <c r="G888" s="7">
        <v>0</v>
      </c>
      <c r="H888" s="7">
        <v>9832</v>
      </c>
      <c r="I888" s="7">
        <v>1</v>
      </c>
      <c r="J888" s="7">
        <v>75</v>
      </c>
      <c r="K888" s="7">
        <v>259</v>
      </c>
      <c r="L888" s="7">
        <v>253</v>
      </c>
      <c r="M888" s="7">
        <v>3.6875</v>
      </c>
      <c r="N888" s="7">
        <f>VLOOKUP(Todos!$A888,vlookup_table[#All],2,FALSE)</f>
        <v>1</v>
      </c>
      <c r="O888" s="7" t="str">
        <f>VLOOKUP(Todos!$A888,vlookup_table[#All],3,FALSE)</f>
        <v>NC</v>
      </c>
      <c r="P888" s="7">
        <f>VLOOKUP(Todos!$A888,vlookup_table[#All],4,FALSE)</f>
        <v>2701</v>
      </c>
      <c r="Q888" s="9" t="str">
        <f>VLOOKUP(Todos!$A888,vlookup_table[#All],5,FALSE)</f>
        <v>T3</v>
      </c>
      <c r="R888" s="9" t="str">
        <f>VLOOKUP(Todos!$A888,vlookup_table[#All],6,FALSE)</f>
        <v>M</v>
      </c>
      <c r="S888" s="9">
        <f>VLOOKUP(Todos!$A888,vlookup_table[#All],7,FALSE)</f>
        <v>5</v>
      </c>
      <c r="T888" s="9">
        <f>ROUND((9706-Todos!$P888)/100, 0)</f>
        <v>70</v>
      </c>
      <c r="U888" s="9" t="str" cm="1">
        <f t="array" ref="U888">_xlfn.IFS(
    ISNUMBER(SEARCH("C", Q888)), "Ciudad",
    ISNUMBER(SEARCH("T", Q888)), "Pueblo",
    ISNUMBER(SEARCH("R", Q888)), "Rural",
    ISNUMBER(SEARCH("S", Q888)), "Suburbano",
    ISNUMBER(SEARCH("U", Q888)), "Urbano"
)</f>
        <v>Pueblo</v>
      </c>
      <c r="V888" s="24" t="str" cm="1">
        <f t="array" ref="V888">_xlfn.LET(
    _xlpm.txt, _xlfn.TEXTJOIN("", TRUE, IF(ISNUMBER(--MID(Todos!$H888, _xlfn.SEQUENCE(LEN(Todos!$H888)), 1)), MID(Todos!$H888, _xlfn.SEQUENCE(LEN(Todos!$H888)), 1), "")),
    IF(ISNUMBER(--RIGHT(_xlpm.txt,1)), _xlpm.txt, LEFT(_xlpm.txt, LEN(_xlpm.txt)-1))
)</f>
        <v>9832</v>
      </c>
      <c r="W888" s="9" t="str">
        <f>UPPER(LEFT(Todos!$B888,2))</f>
        <v>NC</v>
      </c>
      <c r="X888" s="10" t="str" cm="1">
        <f t="array" ref="X888">+IF(Todos!$C888 = "",MODE.MATCH(Todos!$C$2:$C$4029),Todos!$C888)</f>
        <v>M</v>
      </c>
    </row>
    <row r="889" spans="1:24" x14ac:dyDescent="0.35">
      <c r="A889" s="11">
        <v>114321</v>
      </c>
      <c r="B889" s="12" t="s">
        <v>32</v>
      </c>
      <c r="C889" s="12" t="s">
        <v>14</v>
      </c>
      <c r="D889" s="12">
        <v>737</v>
      </c>
      <c r="E889" s="12">
        <v>397</v>
      </c>
      <c r="F889" s="12">
        <v>456</v>
      </c>
      <c r="G889" s="12">
        <v>0</v>
      </c>
      <c r="H889" s="12">
        <v>14451</v>
      </c>
      <c r="I889" s="12">
        <v>1</v>
      </c>
      <c r="J889" s="12">
        <v>56</v>
      </c>
      <c r="K889" s="12">
        <v>420</v>
      </c>
      <c r="L889" s="12">
        <v>420</v>
      </c>
      <c r="M889" s="12">
        <v>15</v>
      </c>
      <c r="N889" s="12">
        <f>VLOOKUP(Todos!$A889,vlookup_table[#All],2,FALSE)</f>
        <v>1002</v>
      </c>
      <c r="O889" s="12" t="str">
        <f>VLOOKUP(Todos!$A889,vlookup_table[#All],3,FALSE)</f>
        <v>OK</v>
      </c>
      <c r="P889" s="12">
        <f>VLOOKUP(Todos!$A889,vlookup_table[#All],4,FALSE)</f>
        <v>0</v>
      </c>
      <c r="Q889" s="14" t="str">
        <f>VLOOKUP(Todos!$A889,vlookup_table[#All],5,FALSE)</f>
        <v>T2</v>
      </c>
      <c r="R889" s="14" t="str">
        <f>VLOOKUP(Todos!$A889,vlookup_table[#All],6,FALSE)</f>
        <v>M</v>
      </c>
      <c r="S889" s="14">
        <f>VLOOKUP(Todos!$A889,vlookup_table[#All],7,FALSE)</f>
        <v>25</v>
      </c>
      <c r="T889" s="14">
        <f>ROUND((9706-Todos!$P889)/100, 0)</f>
        <v>97</v>
      </c>
      <c r="U889" s="14" t="str" cm="1">
        <f t="array" ref="U889">_xlfn.IFS(
    ISNUMBER(SEARCH("C", Q889)), "Ciudad",
    ISNUMBER(SEARCH("T", Q889)), "Pueblo",
    ISNUMBER(SEARCH("R", Q889)), "Rural",
    ISNUMBER(SEARCH("S", Q889)), "Suburbano",
    ISNUMBER(SEARCH("U", Q889)), "Urbano"
)</f>
        <v>Pueblo</v>
      </c>
      <c r="V889" s="25" t="str" cm="1">
        <f t="array" ref="V889">_xlfn.LET(
    _xlpm.txt, _xlfn.TEXTJOIN("", TRUE, IF(ISNUMBER(--MID(Todos!$H889, _xlfn.SEQUENCE(LEN(Todos!$H889)), 1)), MID(Todos!$H889, _xlfn.SEQUENCE(LEN(Todos!$H889)), 1), "")),
    IF(ISNUMBER(--RIGHT(_xlpm.txt,1)), _xlpm.txt, LEFT(_xlpm.txt, LEN(_xlpm.txt)-1))
)</f>
        <v>14451</v>
      </c>
      <c r="W889" s="14" t="str">
        <f>UPPER(LEFT(Todos!$B889,2))</f>
        <v>OK</v>
      </c>
      <c r="X889" s="15" t="str" cm="1">
        <f t="array" ref="X889">+IF(Todos!$C889 = "",MODE.MATCH(Todos!$C$2:$C$4029),Todos!$C889)</f>
        <v>M</v>
      </c>
    </row>
    <row r="890" spans="1:24" x14ac:dyDescent="0.35">
      <c r="A890" s="6">
        <v>132567</v>
      </c>
      <c r="B890" s="7" t="s">
        <v>67</v>
      </c>
      <c r="C890" s="7" t="s">
        <v>17</v>
      </c>
      <c r="D890" s="7">
        <v>985</v>
      </c>
      <c r="E890" s="7">
        <v>413</v>
      </c>
      <c r="F890" s="7">
        <v>478</v>
      </c>
      <c r="G890" s="7">
        <v>3</v>
      </c>
      <c r="H890" s="7">
        <v>16809</v>
      </c>
      <c r="I890" s="7">
        <v>1</v>
      </c>
      <c r="J890" s="7">
        <v>40</v>
      </c>
      <c r="K890" s="7">
        <v>453</v>
      </c>
      <c r="L890" s="7">
        <v>449</v>
      </c>
      <c r="M890" s="7">
        <v>15.33333333</v>
      </c>
      <c r="N890" s="7">
        <f>VLOOKUP(Todos!$A890,vlookup_table[#All],2,FALSE)</f>
        <v>0</v>
      </c>
      <c r="O890" s="7" t="str">
        <f>VLOOKUP(Todos!$A890,vlookup_table[#All],3,FALSE)</f>
        <v>WY</v>
      </c>
      <c r="P890" s="7">
        <f>VLOOKUP(Todos!$A890,vlookup_table[#All],4,FALSE)</f>
        <v>3401</v>
      </c>
      <c r="Q890" s="9" t="str">
        <f>VLOOKUP(Todos!$A890,vlookup_table[#All],5,FALSE)</f>
        <v>R1</v>
      </c>
      <c r="R890" s="9" t="str">
        <f>VLOOKUP(Todos!$A890,vlookup_table[#All],6,FALSE)</f>
        <v>F</v>
      </c>
      <c r="S890" s="9">
        <f>VLOOKUP(Todos!$A890,vlookup_table[#All],7,FALSE)</f>
        <v>20</v>
      </c>
      <c r="T890" s="9">
        <f>ROUND((9706-Todos!$P890)/100, 0)</f>
        <v>63</v>
      </c>
      <c r="U890" s="9" t="str" cm="1">
        <f t="array" ref="U890">_xlfn.IFS(
    ISNUMBER(SEARCH("C", Q890)), "Ciudad",
    ISNUMBER(SEARCH("T", Q890)), "Pueblo",
    ISNUMBER(SEARCH("R", Q890)), "Rural",
    ISNUMBER(SEARCH("S", Q890)), "Suburbano",
    ISNUMBER(SEARCH("U", Q890)), "Urbano"
)</f>
        <v>Rural</v>
      </c>
      <c r="V890" s="24" t="str" cm="1">
        <f t="array" ref="V890">_xlfn.LET(
    _xlpm.txt, _xlfn.TEXTJOIN("", TRUE, IF(ISNUMBER(--MID(Todos!$H890, _xlfn.SEQUENCE(LEN(Todos!$H890)), 1)), MID(Todos!$H890, _xlfn.SEQUENCE(LEN(Todos!$H890)), 1), "")),
    IF(ISNUMBER(--RIGHT(_xlpm.txt,1)), _xlpm.txt, LEFT(_xlpm.txt, LEN(_xlpm.txt)-1))
)</f>
        <v>16809</v>
      </c>
      <c r="W890" s="9" t="str">
        <f>UPPER(LEFT(Todos!$B890,2))</f>
        <v>WY</v>
      </c>
      <c r="X890" s="10" t="str" cm="1">
        <f t="array" ref="X890">+IF(Todos!$C890 = "",MODE.MATCH(Todos!$C$2:$C$4029),Todos!$C890)</f>
        <v>F</v>
      </c>
    </row>
    <row r="891" spans="1:24" x14ac:dyDescent="0.35">
      <c r="A891" s="11">
        <v>78312</v>
      </c>
      <c r="B891" s="12" t="s">
        <v>36</v>
      </c>
      <c r="C891" s="12" t="s">
        <v>52</v>
      </c>
      <c r="D891" s="12">
        <v>565</v>
      </c>
      <c r="E891" s="12">
        <v>332</v>
      </c>
      <c r="F891" s="12">
        <v>383</v>
      </c>
      <c r="G891" s="12">
        <v>0</v>
      </c>
      <c r="H891" s="12">
        <v>15523</v>
      </c>
      <c r="I891" s="12">
        <v>3</v>
      </c>
      <c r="J891" s="12">
        <v>72</v>
      </c>
      <c r="K891" s="12">
        <v>406</v>
      </c>
      <c r="L891" s="12">
        <v>370</v>
      </c>
      <c r="M891" s="12">
        <v>10.55555556</v>
      </c>
      <c r="N891" s="12">
        <f>VLOOKUP(Todos!$A891,vlookup_table[#All],2,FALSE)</f>
        <v>1</v>
      </c>
      <c r="O891" s="12" t="str">
        <f>VLOOKUP(Todos!$A891,vlookup_table[#All],3,FALSE)</f>
        <v>WI</v>
      </c>
      <c r="P891" s="12">
        <f>VLOOKUP(Todos!$A891,vlookup_table[#All],4,FALSE)</f>
        <v>3307</v>
      </c>
      <c r="Q891" s="14" t="str">
        <f>VLOOKUP(Todos!$A891,vlookup_table[#All],5,FALSE)</f>
        <v>S2</v>
      </c>
      <c r="R891" s="14" t="str">
        <f>VLOOKUP(Todos!$A891,vlookup_table[#All],6,FALSE)</f>
        <v>M</v>
      </c>
      <c r="S891" s="14">
        <f>VLOOKUP(Todos!$A891,vlookup_table[#All],7,FALSE)</f>
        <v>15</v>
      </c>
      <c r="T891" s="14">
        <f>ROUND((9706-Todos!$P891)/100, 0)</f>
        <v>64</v>
      </c>
      <c r="U891" s="14" t="str" cm="1">
        <f t="array" ref="U891">_xlfn.IFS(
    ISNUMBER(SEARCH("C", Q891)), "Ciudad",
    ISNUMBER(SEARCH("T", Q891)), "Pueblo",
    ISNUMBER(SEARCH("R", Q891)), "Rural",
    ISNUMBER(SEARCH("S", Q891)), "Suburbano",
    ISNUMBER(SEARCH("U", Q891)), "Urbano"
)</f>
        <v>Suburbano</v>
      </c>
      <c r="V891" s="25" t="str" cm="1">
        <f t="array" ref="V891">_xlfn.LET(
    _xlpm.txt, _xlfn.TEXTJOIN("", TRUE, IF(ISNUMBER(--MID(Todos!$H891, _xlfn.SEQUENCE(LEN(Todos!$H891)), 1)), MID(Todos!$H891, _xlfn.SEQUENCE(LEN(Todos!$H891)), 1), "")),
    IF(ISNUMBER(--RIGHT(_xlpm.txt,1)), _xlpm.txt, LEFT(_xlpm.txt, LEN(_xlpm.txt)-1))
)</f>
        <v>15523</v>
      </c>
      <c r="W891" s="14" t="str">
        <f>UPPER(LEFT(Todos!$B891,2))</f>
        <v>WI</v>
      </c>
      <c r="X891" s="15" t="str" cm="1">
        <f t="array" ref="X891">+IF(Todos!$C891 = "",MODE.MATCH(Todos!$C$2:$C$4029),Todos!$C891)</f>
        <v>male</v>
      </c>
    </row>
    <row r="892" spans="1:24" x14ac:dyDescent="0.35">
      <c r="A892" s="6">
        <v>188078</v>
      </c>
      <c r="B892" s="7" t="s">
        <v>47</v>
      </c>
      <c r="C892" s="7" t="s">
        <v>14</v>
      </c>
      <c r="D892" s="7">
        <v>1083</v>
      </c>
      <c r="E892" s="7">
        <v>450</v>
      </c>
      <c r="F892" s="7">
        <v>557</v>
      </c>
      <c r="G892" s="7">
        <v>11</v>
      </c>
      <c r="H892" s="7">
        <v>18815</v>
      </c>
      <c r="I892" s="7">
        <v>3</v>
      </c>
      <c r="J892" s="7">
        <v>38</v>
      </c>
      <c r="K892" s="7">
        <v>502</v>
      </c>
      <c r="L892" s="7">
        <v>506</v>
      </c>
      <c r="M892" s="7">
        <v>11.125</v>
      </c>
      <c r="N892" s="7">
        <f>VLOOKUP(Todos!$A892,vlookup_table[#All],2,FALSE)</f>
        <v>0</v>
      </c>
      <c r="O892" s="7" t="str">
        <f>VLOOKUP(Todos!$A892,vlookup_table[#All],3,FALSE)</f>
        <v>SC</v>
      </c>
      <c r="P892" s="7">
        <f>VLOOKUP(Todos!$A892,vlookup_table[#All],4,FALSE)</f>
        <v>0</v>
      </c>
      <c r="Q892" s="9" t="str">
        <f>VLOOKUP(Todos!$A892,vlookup_table[#All],5,FALSE)</f>
        <v>T1</v>
      </c>
      <c r="R892" s="9" t="str">
        <f>VLOOKUP(Todos!$A892,vlookup_table[#All],6,FALSE)</f>
        <v>M</v>
      </c>
      <c r="S892" s="9">
        <f>VLOOKUP(Todos!$A892,vlookup_table[#All],7,FALSE)</f>
        <v>10</v>
      </c>
      <c r="T892" s="9">
        <f>ROUND((9706-Todos!$P892)/100, 0)</f>
        <v>97</v>
      </c>
      <c r="U892" s="9" t="str" cm="1">
        <f t="array" ref="U892">_xlfn.IFS(
    ISNUMBER(SEARCH("C", Q892)), "Ciudad",
    ISNUMBER(SEARCH("T", Q892)), "Pueblo",
    ISNUMBER(SEARCH("R", Q892)), "Rural",
    ISNUMBER(SEARCH("S", Q892)), "Suburbano",
    ISNUMBER(SEARCH("U", Q892)), "Urbano"
)</f>
        <v>Pueblo</v>
      </c>
      <c r="V892" s="24" t="str" cm="1">
        <f t="array" ref="V892">_xlfn.LET(
    _xlpm.txt, _xlfn.TEXTJOIN("", TRUE, IF(ISNUMBER(--MID(Todos!$H892, _xlfn.SEQUENCE(LEN(Todos!$H892)), 1)), MID(Todos!$H892, _xlfn.SEQUENCE(LEN(Todos!$H892)), 1), "")),
    IF(ISNUMBER(--RIGHT(_xlpm.txt,1)), _xlpm.txt, LEFT(_xlpm.txt, LEN(_xlpm.txt)-1))
)</f>
        <v>18815</v>
      </c>
      <c r="W892" s="9" t="str">
        <f>UPPER(LEFT(Todos!$B892,2))</f>
        <v>SC</v>
      </c>
      <c r="X892" s="10" t="str" cm="1">
        <f t="array" ref="X892">+IF(Todos!$C892 = "",MODE.MATCH(Todos!$C$2:$C$4029),Todos!$C892)</f>
        <v>M</v>
      </c>
    </row>
    <row r="893" spans="1:24" x14ac:dyDescent="0.35">
      <c r="A893" s="11">
        <v>102398</v>
      </c>
      <c r="B893" s="12" t="s">
        <v>37</v>
      </c>
      <c r="C893" s="12" t="s">
        <v>17</v>
      </c>
      <c r="D893" s="12">
        <v>442</v>
      </c>
      <c r="E893" s="12">
        <v>213</v>
      </c>
      <c r="F893" s="12">
        <v>259</v>
      </c>
      <c r="G893" s="12">
        <v>0</v>
      </c>
      <c r="H893" s="12">
        <v>14114</v>
      </c>
      <c r="I893" s="12">
        <v>1</v>
      </c>
      <c r="J893" s="12">
        <v>53</v>
      </c>
      <c r="K893" s="12">
        <v>210</v>
      </c>
      <c r="L893" s="12">
        <v>274</v>
      </c>
      <c r="M893" s="12">
        <v>5.1666666670000003</v>
      </c>
      <c r="N893" s="12">
        <f>VLOOKUP(Todos!$A893,vlookup_table[#All],2,FALSE)</f>
        <v>0</v>
      </c>
      <c r="O893" s="12" t="str">
        <f>VLOOKUP(Todos!$A893,vlookup_table[#All],3,FALSE)</f>
        <v>MO</v>
      </c>
      <c r="P893" s="12">
        <f>VLOOKUP(Todos!$A893,vlookup_table[#All],4,FALSE)</f>
        <v>2810</v>
      </c>
      <c r="Q893" s="14" t="str">
        <f>VLOOKUP(Todos!$A893,vlookup_table[#All],5,FALSE)</f>
        <v>C2</v>
      </c>
      <c r="R893" s="14" t="str">
        <f>VLOOKUP(Todos!$A893,vlookup_table[#All],6,FALSE)</f>
        <v>F</v>
      </c>
      <c r="S893" s="14">
        <f>VLOOKUP(Todos!$A893,vlookup_table[#All],7,FALSE)</f>
        <v>12</v>
      </c>
      <c r="T893" s="14">
        <f>ROUND((9706-Todos!$P893)/100, 0)</f>
        <v>69</v>
      </c>
      <c r="U893" s="14" t="str" cm="1">
        <f t="array" ref="U893">_xlfn.IFS(
    ISNUMBER(SEARCH("C", Q893)), "Ciudad",
    ISNUMBER(SEARCH("T", Q893)), "Pueblo",
    ISNUMBER(SEARCH("R", Q893)), "Rural",
    ISNUMBER(SEARCH("S", Q893)), "Suburbano",
    ISNUMBER(SEARCH("U", Q893)), "Urbano"
)</f>
        <v>Ciudad</v>
      </c>
      <c r="V893" s="25" t="str" cm="1">
        <f t="array" ref="V893">_xlfn.LET(
    _xlpm.txt, _xlfn.TEXTJOIN("", TRUE, IF(ISNUMBER(--MID(Todos!$H893, _xlfn.SEQUENCE(LEN(Todos!$H893)), 1)), MID(Todos!$H893, _xlfn.SEQUENCE(LEN(Todos!$H893)), 1), "")),
    IF(ISNUMBER(--RIGHT(_xlpm.txt,1)), _xlpm.txt, LEFT(_xlpm.txt, LEN(_xlpm.txt)-1))
)</f>
        <v>14114</v>
      </c>
      <c r="W893" s="14" t="str">
        <f>UPPER(LEFT(Todos!$B893,2))</f>
        <v>MO</v>
      </c>
      <c r="X893" s="15" t="str" cm="1">
        <f t="array" ref="X893">+IF(Todos!$C893 = "",MODE.MATCH(Todos!$C$2:$C$4029),Todos!$C893)</f>
        <v>F</v>
      </c>
    </row>
    <row r="894" spans="1:24" x14ac:dyDescent="0.35">
      <c r="A894" s="6">
        <v>45116</v>
      </c>
      <c r="B894" s="7" t="s">
        <v>13</v>
      </c>
      <c r="C894" s="7" t="s">
        <v>14</v>
      </c>
      <c r="D894" s="7">
        <v>1642</v>
      </c>
      <c r="E894" s="7">
        <v>522</v>
      </c>
      <c r="F894" s="7">
        <v>651</v>
      </c>
      <c r="G894" s="7">
        <v>26</v>
      </c>
      <c r="H894" s="7">
        <v>28264</v>
      </c>
      <c r="I894" s="7">
        <v>5</v>
      </c>
      <c r="J894" s="7">
        <v>9</v>
      </c>
      <c r="K894" s="7">
        <v>551</v>
      </c>
      <c r="L894" s="7">
        <v>611</v>
      </c>
      <c r="M894" s="7">
        <v>4.9130434779999996</v>
      </c>
      <c r="N894" s="7">
        <f>VLOOKUP(Todos!$A894,vlookup_table[#All],2,FALSE)</f>
        <v>0</v>
      </c>
      <c r="O894" s="7" t="str">
        <f>VLOOKUP(Todos!$A894,vlookup_table[#All],3,FALSE)</f>
        <v>FL</v>
      </c>
      <c r="P894" s="7">
        <f>VLOOKUP(Todos!$A894,vlookup_table[#All],4,FALSE)</f>
        <v>1308</v>
      </c>
      <c r="Q894" s="9" t="str">
        <f>VLOOKUP(Todos!$A894,vlookup_table[#All],5,FALSE)</f>
        <v>S1</v>
      </c>
      <c r="R894" s="9" t="str">
        <f>VLOOKUP(Todos!$A894,vlookup_table[#All],6,FALSE)</f>
        <v>M</v>
      </c>
      <c r="S894" s="9">
        <f>VLOOKUP(Todos!$A894,vlookup_table[#All],7,FALSE)</f>
        <v>5</v>
      </c>
      <c r="T894" s="9">
        <f>ROUND((9706-Todos!$P894)/100, 0)</f>
        <v>84</v>
      </c>
      <c r="U894" s="9" t="str" cm="1">
        <f t="array" ref="U894">_xlfn.IFS(
    ISNUMBER(SEARCH("C", Q894)), "Ciudad",
    ISNUMBER(SEARCH("T", Q894)), "Pueblo",
    ISNUMBER(SEARCH("R", Q894)), "Rural",
    ISNUMBER(SEARCH("S", Q894)), "Suburbano",
    ISNUMBER(SEARCH("U", Q894)), "Urbano"
)</f>
        <v>Suburbano</v>
      </c>
      <c r="V894" s="24" t="str" cm="1">
        <f t="array" ref="V894">_xlfn.LET(
    _xlpm.txt, _xlfn.TEXTJOIN("", TRUE, IF(ISNUMBER(--MID(Todos!$H894, _xlfn.SEQUENCE(LEN(Todos!$H894)), 1)), MID(Todos!$H894, _xlfn.SEQUENCE(LEN(Todos!$H894)), 1), "")),
    IF(ISNUMBER(--RIGHT(_xlpm.txt,1)), _xlpm.txt, LEFT(_xlpm.txt, LEN(_xlpm.txt)-1))
)</f>
        <v>28264</v>
      </c>
      <c r="W894" s="9" t="str">
        <f>UPPER(LEFT(Todos!$B894,2))</f>
        <v>FL</v>
      </c>
      <c r="X894" s="10" t="str" cm="1">
        <f t="array" ref="X894">+IF(Todos!$C894 = "",MODE.MATCH(Todos!$C$2:$C$4029),Todos!$C894)</f>
        <v>M</v>
      </c>
    </row>
    <row r="895" spans="1:24" x14ac:dyDescent="0.35">
      <c r="A895" s="11">
        <v>155921</v>
      </c>
      <c r="B895" s="12" t="s">
        <v>22</v>
      </c>
      <c r="C895" s="12" t="s">
        <v>14</v>
      </c>
      <c r="D895" s="12">
        <v>1483</v>
      </c>
      <c r="E895" s="12">
        <v>306</v>
      </c>
      <c r="F895" s="12">
        <v>416</v>
      </c>
      <c r="G895" s="12">
        <v>27</v>
      </c>
      <c r="H895" s="12">
        <v>17874</v>
      </c>
      <c r="I895" s="12">
        <v>4</v>
      </c>
      <c r="J895" s="12">
        <v>50</v>
      </c>
      <c r="K895" s="12">
        <v>333</v>
      </c>
      <c r="L895" s="12">
        <v>382</v>
      </c>
      <c r="M895" s="12">
        <v>14.07692308</v>
      </c>
      <c r="N895" s="12">
        <f>VLOOKUP(Todos!$A895,vlookup_table[#All],2,FALSE)</f>
        <v>2</v>
      </c>
      <c r="O895" s="12" t="str">
        <f>VLOOKUP(Todos!$A895,vlookup_table[#All],3,FALSE)</f>
        <v>CA</v>
      </c>
      <c r="P895" s="12">
        <f>VLOOKUP(Todos!$A895,vlookup_table[#All],4,FALSE)</f>
        <v>2001</v>
      </c>
      <c r="Q895" s="14" t="str">
        <f>VLOOKUP(Todos!$A895,vlookup_table[#All],5,FALSE)</f>
        <v>R1</v>
      </c>
      <c r="R895" s="14" t="str">
        <f>VLOOKUP(Todos!$A895,vlookup_table[#All],6,FALSE)</f>
        <v>M</v>
      </c>
      <c r="S895" s="14">
        <f>VLOOKUP(Todos!$A895,vlookup_table[#All],7,FALSE)</f>
        <v>25</v>
      </c>
      <c r="T895" s="14">
        <f>ROUND((9706-Todos!$P895)/100, 0)</f>
        <v>77</v>
      </c>
      <c r="U895" s="14" t="str" cm="1">
        <f t="array" ref="U895">_xlfn.IFS(
    ISNUMBER(SEARCH("C", Q895)), "Ciudad",
    ISNUMBER(SEARCH("T", Q895)), "Pueblo",
    ISNUMBER(SEARCH("R", Q895)), "Rural",
    ISNUMBER(SEARCH("S", Q895)), "Suburbano",
    ISNUMBER(SEARCH("U", Q895)), "Urbano"
)</f>
        <v>Rural</v>
      </c>
      <c r="V895" s="25" t="str" cm="1">
        <f t="array" ref="V895">_xlfn.LET(
    _xlpm.txt, _xlfn.TEXTJOIN("", TRUE, IF(ISNUMBER(--MID(Todos!$H895, _xlfn.SEQUENCE(LEN(Todos!$H895)), 1)), MID(Todos!$H895, _xlfn.SEQUENCE(LEN(Todos!$H895)), 1), "")),
    IF(ISNUMBER(--RIGHT(_xlpm.txt,1)), _xlpm.txt, LEFT(_xlpm.txt, LEN(_xlpm.txt)-1))
)</f>
        <v>17874</v>
      </c>
      <c r="W895" s="14" t="str">
        <f>UPPER(LEFT(Todos!$B895,2))</f>
        <v>CA</v>
      </c>
      <c r="X895" s="15" t="str" cm="1">
        <f t="array" ref="X895">+IF(Todos!$C895 = "",MODE.MATCH(Todos!$C$2:$C$4029),Todos!$C895)</f>
        <v>M</v>
      </c>
    </row>
    <row r="896" spans="1:24" x14ac:dyDescent="0.35">
      <c r="A896" s="6">
        <v>77196</v>
      </c>
      <c r="B896" s="7" t="s">
        <v>36</v>
      </c>
      <c r="C896" s="7" t="s">
        <v>17</v>
      </c>
      <c r="D896" s="7">
        <v>940</v>
      </c>
      <c r="E896" s="7">
        <v>428</v>
      </c>
      <c r="F896" s="7">
        <v>495</v>
      </c>
      <c r="G896" s="7">
        <v>0</v>
      </c>
      <c r="H896" s="7">
        <v>16556</v>
      </c>
      <c r="I896" s="7">
        <v>3</v>
      </c>
      <c r="J896" s="7">
        <v>83</v>
      </c>
      <c r="K896" s="7">
        <v>465</v>
      </c>
      <c r="L896" s="7">
        <v>452</v>
      </c>
      <c r="M896" s="7">
        <v>15</v>
      </c>
      <c r="N896" s="7">
        <f>VLOOKUP(Todos!$A896,vlookup_table[#All],2,FALSE)</f>
        <v>0</v>
      </c>
      <c r="O896" s="7" t="str">
        <f>VLOOKUP(Todos!$A896,vlookup_table[#All],3,FALSE)</f>
        <v>WI</v>
      </c>
      <c r="P896" s="7">
        <f>VLOOKUP(Todos!$A896,vlookup_table[#All],4,FALSE)</f>
        <v>6501</v>
      </c>
      <c r="Q896" s="9" t="str">
        <f>VLOOKUP(Todos!$A896,vlookup_table[#All],5,FALSE)</f>
        <v>T2</v>
      </c>
      <c r="R896" s="9" t="str">
        <f>VLOOKUP(Todos!$A896,vlookup_table[#All],6,FALSE)</f>
        <v>F</v>
      </c>
      <c r="S896" s="9">
        <f>VLOOKUP(Todos!$A896,vlookup_table[#All],7,FALSE)</f>
        <v>25</v>
      </c>
      <c r="T896" s="9">
        <f>ROUND((9706-Todos!$P896)/100, 0)</f>
        <v>32</v>
      </c>
      <c r="U896" s="9" t="str" cm="1">
        <f t="array" ref="U896">_xlfn.IFS(
    ISNUMBER(SEARCH("C", Q896)), "Ciudad",
    ISNUMBER(SEARCH("T", Q896)), "Pueblo",
    ISNUMBER(SEARCH("R", Q896)), "Rural",
    ISNUMBER(SEARCH("S", Q896)), "Suburbano",
    ISNUMBER(SEARCH("U", Q896)), "Urbano"
)</f>
        <v>Pueblo</v>
      </c>
      <c r="V896" s="24" t="str" cm="1">
        <f t="array" ref="V896">_xlfn.LET(
    _xlpm.txt, _xlfn.TEXTJOIN("", TRUE, IF(ISNUMBER(--MID(Todos!$H896, _xlfn.SEQUENCE(LEN(Todos!$H896)), 1)), MID(Todos!$H896, _xlfn.SEQUENCE(LEN(Todos!$H896)), 1), "")),
    IF(ISNUMBER(--RIGHT(_xlpm.txt,1)), _xlpm.txt, LEFT(_xlpm.txt, LEN(_xlpm.txt)-1))
)</f>
        <v>16556</v>
      </c>
      <c r="W896" s="9" t="str">
        <f>UPPER(LEFT(Todos!$B896,2))</f>
        <v>WI</v>
      </c>
      <c r="X896" s="10" t="str" cm="1">
        <f t="array" ref="X896">+IF(Todos!$C896 = "",MODE.MATCH(Todos!$C$2:$C$4029),Todos!$C896)</f>
        <v>F</v>
      </c>
    </row>
    <row r="897" spans="1:24" x14ac:dyDescent="0.35">
      <c r="A897" s="11">
        <v>10893</v>
      </c>
      <c r="B897" s="12" t="s">
        <v>22</v>
      </c>
      <c r="C897" s="12"/>
      <c r="D897" s="12">
        <v>2012</v>
      </c>
      <c r="E897" s="12">
        <v>225</v>
      </c>
      <c r="F897" s="12">
        <v>374</v>
      </c>
      <c r="G897" s="12">
        <v>51</v>
      </c>
      <c r="H897" s="12">
        <v>16165</v>
      </c>
      <c r="I897" s="12">
        <v>10</v>
      </c>
      <c r="J897" s="12">
        <v>36</v>
      </c>
      <c r="K897" s="12">
        <v>316</v>
      </c>
      <c r="L897" s="12">
        <v>294</v>
      </c>
      <c r="M897" s="12">
        <v>15.66666667</v>
      </c>
      <c r="N897" s="12">
        <f>VLOOKUP(Todos!$A897,vlookup_table[#All],2,FALSE)</f>
        <v>0</v>
      </c>
      <c r="O897" s="12" t="str">
        <f>VLOOKUP(Todos!$A897,vlookup_table[#All],3,FALSE)</f>
        <v>CA</v>
      </c>
      <c r="P897" s="12">
        <f>VLOOKUP(Todos!$A897,vlookup_table[#All],4,FALSE)</f>
        <v>0</v>
      </c>
      <c r="Q897" s="14" t="str">
        <f>VLOOKUP(Todos!$A897,vlookup_table[#All],5,FALSE)</f>
        <v>R1</v>
      </c>
      <c r="R897" s="14" t="str">
        <f>VLOOKUP(Todos!$A897,vlookup_table[#All],6,FALSE)</f>
        <v/>
      </c>
      <c r="S897" s="14">
        <f>VLOOKUP(Todos!$A897,vlookup_table[#All],7,FALSE)</f>
        <v>20</v>
      </c>
      <c r="T897" s="14">
        <f>ROUND((9706-Todos!$P897)/100, 0)</f>
        <v>97</v>
      </c>
      <c r="U897" s="14" t="str" cm="1">
        <f t="array" ref="U897">_xlfn.IFS(
    ISNUMBER(SEARCH("C", Q897)), "Ciudad",
    ISNUMBER(SEARCH("T", Q897)), "Pueblo",
    ISNUMBER(SEARCH("R", Q897)), "Rural",
    ISNUMBER(SEARCH("S", Q897)), "Suburbano",
    ISNUMBER(SEARCH("U", Q897)), "Urbano"
)</f>
        <v>Rural</v>
      </c>
      <c r="V897" s="25" t="str" cm="1">
        <f t="array" ref="V897">_xlfn.LET(
    _xlpm.txt, _xlfn.TEXTJOIN("", TRUE, IF(ISNUMBER(--MID(Todos!$H897, _xlfn.SEQUENCE(LEN(Todos!$H897)), 1)), MID(Todos!$H897, _xlfn.SEQUENCE(LEN(Todos!$H897)), 1), "")),
    IF(ISNUMBER(--RIGHT(_xlpm.txt,1)), _xlpm.txt, LEFT(_xlpm.txt, LEN(_xlpm.txt)-1))
)</f>
        <v>16165</v>
      </c>
      <c r="W897" s="14" t="str">
        <f>UPPER(LEFT(Todos!$B897,2))</f>
        <v>CA</v>
      </c>
      <c r="X897" s="15" t="e" cm="1">
        <f t="array" aca="1" ref="X897" ca="1">+IF(Todos!$C897 = "",MODE.MATCH(Todos!$C$2:$C$4029),Todos!$C897)</f>
        <v>#NAME?</v>
      </c>
    </row>
    <row r="898" spans="1:24" x14ac:dyDescent="0.35">
      <c r="A898" s="6">
        <v>19621</v>
      </c>
      <c r="B898" s="7" t="s">
        <v>18</v>
      </c>
      <c r="C898" s="7" t="s">
        <v>66</v>
      </c>
      <c r="D898" s="7">
        <v>517</v>
      </c>
      <c r="E898" s="7">
        <v>123</v>
      </c>
      <c r="F898" s="7">
        <v>231</v>
      </c>
      <c r="G898" s="7">
        <v>0</v>
      </c>
      <c r="H898" s="7">
        <v>7025</v>
      </c>
      <c r="I898" s="7">
        <v>1</v>
      </c>
      <c r="J898" s="7">
        <v>81</v>
      </c>
      <c r="K898" s="7">
        <v>180</v>
      </c>
      <c r="L898" s="7">
        <v>194</v>
      </c>
      <c r="M898" s="7">
        <v>12</v>
      </c>
      <c r="N898" s="7">
        <f>VLOOKUP(Todos!$A898,vlookup_table[#All],2,FALSE)</f>
        <v>0</v>
      </c>
      <c r="O898" s="7" t="str">
        <f>VLOOKUP(Todos!$A898,vlookup_table[#All],3,FALSE)</f>
        <v>NC</v>
      </c>
      <c r="P898" s="7">
        <f>VLOOKUP(Todos!$A898,vlookup_table[#All],4,FALSE)</f>
        <v>2707</v>
      </c>
      <c r="Q898" s="9" t="str">
        <f>VLOOKUP(Todos!$A898,vlookup_table[#All],5,FALSE)</f>
        <v>C3</v>
      </c>
      <c r="R898" s="9" t="str">
        <f>VLOOKUP(Todos!$A898,vlookup_table[#All],6,FALSE)</f>
        <v>F</v>
      </c>
      <c r="S898" s="9">
        <f>VLOOKUP(Todos!$A898,vlookup_table[#All],7,FALSE)</f>
        <v>21</v>
      </c>
      <c r="T898" s="9">
        <f>ROUND((9706-Todos!$P898)/100, 0)</f>
        <v>70</v>
      </c>
      <c r="U898" s="9" t="str" cm="1">
        <f t="array" ref="U898">_xlfn.IFS(
    ISNUMBER(SEARCH("C", Q898)), "Ciudad",
    ISNUMBER(SEARCH("T", Q898)), "Pueblo",
    ISNUMBER(SEARCH("R", Q898)), "Rural",
    ISNUMBER(SEARCH("S", Q898)), "Suburbano",
    ISNUMBER(SEARCH("U", Q898)), "Urbano"
)</f>
        <v>Ciudad</v>
      </c>
      <c r="V898" s="24" t="str" cm="1">
        <f t="array" ref="V898">_xlfn.LET(
    _xlpm.txt, _xlfn.TEXTJOIN("", TRUE, IF(ISNUMBER(--MID(Todos!$H898, _xlfn.SEQUENCE(LEN(Todos!$H898)), 1)), MID(Todos!$H898, _xlfn.SEQUENCE(LEN(Todos!$H898)), 1), "")),
    IF(ISNUMBER(--RIGHT(_xlpm.txt,1)), _xlpm.txt, LEFT(_xlpm.txt, LEN(_xlpm.txt)-1))
)</f>
        <v>7025</v>
      </c>
      <c r="W898" s="9" t="str">
        <f>UPPER(LEFT(Todos!$B898,2))</f>
        <v>NC</v>
      </c>
      <c r="X898" s="10" t="str" cm="1">
        <f t="array" ref="X898">+IF(Todos!$C898 = "",MODE.MATCH(Todos!$C$2:$C$4029),Todos!$C898)</f>
        <v>feamale</v>
      </c>
    </row>
    <row r="899" spans="1:24" x14ac:dyDescent="0.35">
      <c r="A899" s="11">
        <v>149653</v>
      </c>
      <c r="B899" s="12" t="s">
        <v>22</v>
      </c>
      <c r="C899" s="12" t="s">
        <v>17</v>
      </c>
      <c r="D899" s="12">
        <v>1773</v>
      </c>
      <c r="E899" s="12">
        <v>292</v>
      </c>
      <c r="F899" s="12">
        <v>367</v>
      </c>
      <c r="G899" s="12">
        <v>29</v>
      </c>
      <c r="H899" s="12">
        <v>12551</v>
      </c>
      <c r="I899" s="12">
        <v>41</v>
      </c>
      <c r="J899" s="12">
        <v>37</v>
      </c>
      <c r="K899" s="12">
        <v>306</v>
      </c>
      <c r="L899" s="12">
        <v>346</v>
      </c>
      <c r="M899" s="12">
        <v>15</v>
      </c>
      <c r="N899" s="12">
        <f>VLOOKUP(Todos!$A899,vlookup_table[#All],2,FALSE)</f>
        <v>0</v>
      </c>
      <c r="O899" s="12" t="str">
        <f>VLOOKUP(Todos!$A899,vlookup_table[#All],3,FALSE)</f>
        <v>CA</v>
      </c>
      <c r="P899" s="12">
        <f>VLOOKUP(Todos!$A899,vlookup_table[#All],4,FALSE)</f>
        <v>4908</v>
      </c>
      <c r="Q899" s="14" t="str">
        <f>VLOOKUP(Todos!$A899,vlookup_table[#All],5,FALSE)</f>
        <v>U2</v>
      </c>
      <c r="R899" s="14" t="str">
        <f>VLOOKUP(Todos!$A899,vlookup_table[#All],6,FALSE)</f>
        <v>F</v>
      </c>
      <c r="S899" s="14">
        <f>VLOOKUP(Todos!$A899,vlookup_table[#All],7,FALSE)</f>
        <v>10</v>
      </c>
      <c r="T899" s="14">
        <f>ROUND((9706-Todos!$P899)/100, 0)</f>
        <v>48</v>
      </c>
      <c r="U899" s="14" t="str" cm="1">
        <f t="array" ref="U899">_xlfn.IFS(
    ISNUMBER(SEARCH("C", Q899)), "Ciudad",
    ISNUMBER(SEARCH("T", Q899)), "Pueblo",
    ISNUMBER(SEARCH("R", Q899)), "Rural",
    ISNUMBER(SEARCH("S", Q899)), "Suburbano",
    ISNUMBER(SEARCH("U", Q899)), "Urbano"
)</f>
        <v>Urbano</v>
      </c>
      <c r="V899" s="25" t="str" cm="1">
        <f t="array" ref="V899">_xlfn.LET(
    _xlpm.txt, _xlfn.TEXTJOIN("", TRUE, IF(ISNUMBER(--MID(Todos!$H899, _xlfn.SEQUENCE(LEN(Todos!$H899)), 1)), MID(Todos!$H899, _xlfn.SEQUENCE(LEN(Todos!$H899)), 1), "")),
    IF(ISNUMBER(--RIGHT(_xlpm.txt,1)), _xlpm.txt, LEFT(_xlpm.txt, LEN(_xlpm.txt)-1))
)</f>
        <v>12551</v>
      </c>
      <c r="W899" s="14" t="str">
        <f>UPPER(LEFT(Todos!$B899,2))</f>
        <v>CA</v>
      </c>
      <c r="X899" s="15" t="str" cm="1">
        <f t="array" ref="X899">+IF(Todos!$C899 = "",MODE.MATCH(Todos!$C$2:$C$4029),Todos!$C899)</f>
        <v>F</v>
      </c>
    </row>
    <row r="900" spans="1:24" x14ac:dyDescent="0.35">
      <c r="A900" s="6">
        <v>159750</v>
      </c>
      <c r="B900" s="7" t="s">
        <v>22</v>
      </c>
      <c r="C900" s="7" t="s">
        <v>14</v>
      </c>
      <c r="D900" s="7">
        <v>946</v>
      </c>
      <c r="E900" s="7">
        <v>382</v>
      </c>
      <c r="F900" s="7">
        <v>524</v>
      </c>
      <c r="G900" s="7">
        <v>15</v>
      </c>
      <c r="H900" s="7">
        <v>18560</v>
      </c>
      <c r="I900" s="7">
        <v>5</v>
      </c>
      <c r="J900" s="7">
        <v>63</v>
      </c>
      <c r="K900" s="7">
        <v>436</v>
      </c>
      <c r="L900" s="7">
        <v>465</v>
      </c>
      <c r="M900" s="7">
        <v>6</v>
      </c>
      <c r="N900" s="7">
        <f>VLOOKUP(Todos!$A900,vlookup_table[#All],2,FALSE)</f>
        <v>0</v>
      </c>
      <c r="O900" s="7" t="str">
        <f>VLOOKUP(Todos!$A900,vlookup_table[#All],3,FALSE)</f>
        <v>CA</v>
      </c>
      <c r="P900" s="7">
        <f>VLOOKUP(Todos!$A900,vlookup_table[#All],4,FALSE)</f>
        <v>1801</v>
      </c>
      <c r="Q900" s="9" t="str">
        <f>VLOOKUP(Todos!$A900,vlookup_table[#All],5,FALSE)</f>
        <v>C2</v>
      </c>
      <c r="R900" s="9" t="str">
        <f>VLOOKUP(Todos!$A900,vlookup_table[#All],6,FALSE)</f>
        <v>M</v>
      </c>
      <c r="S900" s="9">
        <f>VLOOKUP(Todos!$A900,vlookup_table[#All],7,FALSE)</f>
        <v>9</v>
      </c>
      <c r="T900" s="9">
        <f>ROUND((9706-Todos!$P900)/100, 0)</f>
        <v>79</v>
      </c>
      <c r="U900" s="9" t="str" cm="1">
        <f t="array" ref="U900">_xlfn.IFS(
    ISNUMBER(SEARCH("C", Q900)), "Ciudad",
    ISNUMBER(SEARCH("T", Q900)), "Pueblo",
    ISNUMBER(SEARCH("R", Q900)), "Rural",
    ISNUMBER(SEARCH("S", Q900)), "Suburbano",
    ISNUMBER(SEARCH("U", Q900)), "Urbano"
)</f>
        <v>Ciudad</v>
      </c>
      <c r="V900" s="24" t="str" cm="1">
        <f t="array" ref="V900">_xlfn.LET(
    _xlpm.txt, _xlfn.TEXTJOIN("", TRUE, IF(ISNUMBER(--MID(Todos!$H900, _xlfn.SEQUENCE(LEN(Todos!$H900)), 1)), MID(Todos!$H900, _xlfn.SEQUENCE(LEN(Todos!$H900)), 1), "")),
    IF(ISNUMBER(--RIGHT(_xlpm.txt,1)), _xlpm.txt, LEFT(_xlpm.txt, LEN(_xlpm.txt)-1))
)</f>
        <v>18560</v>
      </c>
      <c r="W900" s="9" t="str">
        <f>UPPER(LEFT(Todos!$B900,2))</f>
        <v>CA</v>
      </c>
      <c r="X900" s="10" t="str" cm="1">
        <f t="array" ref="X900">+IF(Todos!$C900 = "",MODE.MATCH(Todos!$C$2:$C$4029),Todos!$C900)</f>
        <v>M</v>
      </c>
    </row>
    <row r="901" spans="1:24" x14ac:dyDescent="0.35">
      <c r="A901" s="11">
        <v>136269</v>
      </c>
      <c r="B901" s="12" t="s">
        <v>56</v>
      </c>
      <c r="C901" s="12" t="s">
        <v>66</v>
      </c>
      <c r="D901" s="12">
        <v>1149</v>
      </c>
      <c r="E901" s="12">
        <v>563</v>
      </c>
      <c r="F901" s="12">
        <v>606</v>
      </c>
      <c r="G901" s="12">
        <v>12</v>
      </c>
      <c r="H901" s="12">
        <v>18764</v>
      </c>
      <c r="I901" s="12">
        <v>3</v>
      </c>
      <c r="J901" s="12">
        <v>27</v>
      </c>
      <c r="K901" s="12">
        <v>566</v>
      </c>
      <c r="L901" s="12">
        <v>598</v>
      </c>
      <c r="M901" s="12">
        <v>8.5555555559999998</v>
      </c>
      <c r="N901" s="12">
        <f>VLOOKUP(Todos!$A901,vlookup_table[#All],2,FALSE)</f>
        <v>0</v>
      </c>
      <c r="O901" s="12" t="str">
        <f>VLOOKUP(Todos!$A901,vlookup_table[#All],3,FALSE)</f>
        <v>AZ</v>
      </c>
      <c r="P901" s="12">
        <f>VLOOKUP(Todos!$A901,vlookup_table[#All],4,FALSE)</f>
        <v>3401</v>
      </c>
      <c r="Q901" s="14" t="str">
        <f>VLOOKUP(Todos!$A901,vlookup_table[#All],5,FALSE)</f>
        <v>S1</v>
      </c>
      <c r="R901" s="14" t="str">
        <f>VLOOKUP(Todos!$A901,vlookup_table[#All],6,FALSE)</f>
        <v>F</v>
      </c>
      <c r="S901" s="14">
        <f>VLOOKUP(Todos!$A901,vlookup_table[#All],7,FALSE)</f>
        <v>15</v>
      </c>
      <c r="T901" s="14">
        <f>ROUND((9706-Todos!$P901)/100, 0)</f>
        <v>63</v>
      </c>
      <c r="U901" s="14" t="str" cm="1">
        <f t="array" ref="U901">_xlfn.IFS(
    ISNUMBER(SEARCH("C", Q901)), "Ciudad",
    ISNUMBER(SEARCH("T", Q901)), "Pueblo",
    ISNUMBER(SEARCH("R", Q901)), "Rural",
    ISNUMBER(SEARCH("S", Q901)), "Suburbano",
    ISNUMBER(SEARCH("U", Q901)), "Urbano"
)</f>
        <v>Suburbano</v>
      </c>
      <c r="V901" s="25" t="str" cm="1">
        <f t="array" ref="V901">_xlfn.LET(
    _xlpm.txt, _xlfn.TEXTJOIN("", TRUE, IF(ISNUMBER(--MID(Todos!$H901, _xlfn.SEQUENCE(LEN(Todos!$H901)), 1)), MID(Todos!$H901, _xlfn.SEQUENCE(LEN(Todos!$H901)), 1), "")),
    IF(ISNUMBER(--RIGHT(_xlpm.txt,1)), _xlpm.txt, LEFT(_xlpm.txt, LEN(_xlpm.txt)-1))
)</f>
        <v>18764</v>
      </c>
      <c r="W901" s="14" t="str">
        <f>UPPER(LEFT(Todos!$B901,2))</f>
        <v>AZ</v>
      </c>
      <c r="X901" s="15" t="str" cm="1">
        <f t="array" ref="X901">+IF(Todos!$C901 = "",MODE.MATCH(Todos!$C$2:$C$4029),Todos!$C901)</f>
        <v>feamale</v>
      </c>
    </row>
    <row r="902" spans="1:24" x14ac:dyDescent="0.35">
      <c r="A902" s="6">
        <v>108029</v>
      </c>
      <c r="B902" s="7" t="s">
        <v>50</v>
      </c>
      <c r="C902" s="7" t="s">
        <v>14</v>
      </c>
      <c r="D902" s="7">
        <v>729</v>
      </c>
      <c r="E902" s="7">
        <v>407</v>
      </c>
      <c r="F902" s="7">
        <v>483</v>
      </c>
      <c r="G902" s="7">
        <v>3</v>
      </c>
      <c r="H902" s="7">
        <v>13568</v>
      </c>
      <c r="I902" s="7">
        <v>1</v>
      </c>
      <c r="J902" s="7">
        <v>92</v>
      </c>
      <c r="K902" s="7">
        <v>444</v>
      </c>
      <c r="L902" s="7">
        <v>448</v>
      </c>
      <c r="M902" s="7">
        <v>4.875</v>
      </c>
      <c r="N902" s="7">
        <f>VLOOKUP(Todos!$A902,vlookup_table[#All],2,FALSE)</f>
        <v>0</v>
      </c>
      <c r="O902" s="7" t="str">
        <f>VLOOKUP(Todos!$A902,vlookup_table[#All],3,FALSE)</f>
        <v>LA</v>
      </c>
      <c r="P902" s="7">
        <f>VLOOKUP(Todos!$A902,vlookup_table[#All],4,FALSE)</f>
        <v>4909</v>
      </c>
      <c r="Q902" s="9" t="str">
        <f>VLOOKUP(Todos!$A902,vlookup_table[#All],5,FALSE)</f>
        <v>S2</v>
      </c>
      <c r="R902" s="9" t="str">
        <f>VLOOKUP(Todos!$A902,vlookup_table[#All],6,FALSE)</f>
        <v>M</v>
      </c>
      <c r="S902" s="9">
        <f>VLOOKUP(Todos!$A902,vlookup_table[#All],7,FALSE)</f>
        <v>5</v>
      </c>
      <c r="T902" s="9">
        <f>ROUND((9706-Todos!$P902)/100, 0)</f>
        <v>48</v>
      </c>
      <c r="U902" s="9" t="str" cm="1">
        <f t="array" ref="U902">_xlfn.IFS(
    ISNUMBER(SEARCH("C", Q902)), "Ciudad",
    ISNUMBER(SEARCH("T", Q902)), "Pueblo",
    ISNUMBER(SEARCH("R", Q902)), "Rural",
    ISNUMBER(SEARCH("S", Q902)), "Suburbano",
    ISNUMBER(SEARCH("U", Q902)), "Urbano"
)</f>
        <v>Suburbano</v>
      </c>
      <c r="V902" s="24" t="str" cm="1">
        <f t="array" ref="V902">_xlfn.LET(
    _xlpm.txt, _xlfn.TEXTJOIN("", TRUE, IF(ISNUMBER(--MID(Todos!$H902, _xlfn.SEQUENCE(LEN(Todos!$H902)), 1)), MID(Todos!$H902, _xlfn.SEQUENCE(LEN(Todos!$H902)), 1), "")),
    IF(ISNUMBER(--RIGHT(_xlpm.txt,1)), _xlpm.txt, LEFT(_xlpm.txt, LEN(_xlpm.txt)-1))
)</f>
        <v>13568</v>
      </c>
      <c r="W902" s="9" t="str">
        <f>UPPER(LEFT(Todos!$B902,2))</f>
        <v>LA</v>
      </c>
      <c r="X902" s="10" t="str" cm="1">
        <f t="array" ref="X902">+IF(Todos!$C902 = "",MODE.MATCH(Todos!$C$2:$C$4029),Todos!$C902)</f>
        <v>M</v>
      </c>
    </row>
    <row r="903" spans="1:24" x14ac:dyDescent="0.35">
      <c r="A903" s="11">
        <v>10719</v>
      </c>
      <c r="B903" s="12" t="s">
        <v>41</v>
      </c>
      <c r="C903" s="12" t="s">
        <v>17</v>
      </c>
      <c r="D903" s="12">
        <v>2375</v>
      </c>
      <c r="E903" s="12">
        <v>327</v>
      </c>
      <c r="F903" s="12">
        <v>377</v>
      </c>
      <c r="G903" s="12">
        <v>67</v>
      </c>
      <c r="H903" s="12">
        <v>16653</v>
      </c>
      <c r="I903" s="12">
        <v>6</v>
      </c>
      <c r="J903" s="12">
        <v>40</v>
      </c>
      <c r="K903" s="12">
        <v>358</v>
      </c>
      <c r="L903" s="12">
        <v>331</v>
      </c>
      <c r="M903" s="12">
        <v>11.55555556</v>
      </c>
      <c r="N903" s="12">
        <f>VLOOKUP(Todos!$A903,vlookup_table[#All],2,FALSE)</f>
        <v>2</v>
      </c>
      <c r="O903" s="12" t="str">
        <f>VLOOKUP(Todos!$A903,vlookup_table[#All],3,FALSE)</f>
        <v>WA</v>
      </c>
      <c r="P903" s="12">
        <f>VLOOKUP(Todos!$A903,vlookup_table[#All],4,FALSE)</f>
        <v>1401</v>
      </c>
      <c r="Q903" s="14" t="str">
        <f>VLOOKUP(Todos!$A903,vlookup_table[#All],5,FALSE)</f>
        <v/>
      </c>
      <c r="R903" s="14" t="str">
        <f>VLOOKUP(Todos!$A903,vlookup_table[#All],6,FALSE)</f>
        <v>F</v>
      </c>
      <c r="S903" s="14">
        <f>VLOOKUP(Todos!$A903,vlookup_table[#All],7,FALSE)</f>
        <v>19</v>
      </c>
      <c r="T903" s="14">
        <f>ROUND((9706-Todos!$P903)/100, 0)</f>
        <v>83</v>
      </c>
      <c r="U903" s="14" t="e" cm="1">
        <f t="array" ref="U903">_xlfn.IFS(
    ISNUMBER(SEARCH("C", Q903)), "Ciudad",
    ISNUMBER(SEARCH("T", Q903)), "Pueblo",
    ISNUMBER(SEARCH("R", Q903)), "Rural",
    ISNUMBER(SEARCH("S", Q903)), "Suburbano",
    ISNUMBER(SEARCH("U", Q903)), "Urbano"
)</f>
        <v>#N/A</v>
      </c>
      <c r="V903" s="25" t="str" cm="1">
        <f t="array" ref="V903">_xlfn.LET(
    _xlpm.txt, _xlfn.TEXTJOIN("", TRUE, IF(ISNUMBER(--MID(Todos!$H903, _xlfn.SEQUENCE(LEN(Todos!$H903)), 1)), MID(Todos!$H903, _xlfn.SEQUENCE(LEN(Todos!$H903)), 1), "")),
    IF(ISNUMBER(--RIGHT(_xlpm.txt,1)), _xlpm.txt, LEFT(_xlpm.txt, LEN(_xlpm.txt)-1))
)</f>
        <v>16653</v>
      </c>
      <c r="W903" s="14" t="str">
        <f>UPPER(LEFT(Todos!$B903,2))</f>
        <v>WA</v>
      </c>
      <c r="X903" s="15" t="str" cm="1">
        <f t="array" ref="X903">+IF(Todos!$C903 = "",MODE.MATCH(Todos!$C$2:$C$4029),Todos!$C903)</f>
        <v>F</v>
      </c>
    </row>
    <row r="904" spans="1:24" x14ac:dyDescent="0.35">
      <c r="A904" s="6">
        <v>156572</v>
      </c>
      <c r="B904" s="7" t="s">
        <v>22</v>
      </c>
      <c r="C904" s="7" t="s">
        <v>14</v>
      </c>
      <c r="D904" s="7">
        <v>3092</v>
      </c>
      <c r="E904" s="7">
        <v>578</v>
      </c>
      <c r="F904" s="7">
        <v>720</v>
      </c>
      <c r="G904" s="7">
        <v>66</v>
      </c>
      <c r="H904" s="7">
        <v>25768</v>
      </c>
      <c r="I904" s="7">
        <v>13</v>
      </c>
      <c r="J904" s="7">
        <v>47</v>
      </c>
      <c r="K904" s="7">
        <v>644</v>
      </c>
      <c r="L904" s="7">
        <v>641</v>
      </c>
      <c r="M904" s="7">
        <v>17.333333329999999</v>
      </c>
      <c r="N904" s="7">
        <f>VLOOKUP(Todos!$A904,vlookup_table[#All],2,FALSE)</f>
        <v>0</v>
      </c>
      <c r="O904" s="7" t="str">
        <f>VLOOKUP(Todos!$A904,vlookup_table[#All],3,FALSE)</f>
        <v>CA</v>
      </c>
      <c r="P904" s="7">
        <f>VLOOKUP(Todos!$A904,vlookup_table[#All],4,FALSE)</f>
        <v>0</v>
      </c>
      <c r="Q904" s="9" t="str">
        <f>VLOOKUP(Todos!$A904,vlookup_table[#All],5,FALSE)</f>
        <v>S1</v>
      </c>
      <c r="R904" s="9" t="str">
        <f>VLOOKUP(Todos!$A904,vlookup_table[#All],6,FALSE)</f>
        <v>M</v>
      </c>
      <c r="S904" s="9">
        <f>VLOOKUP(Todos!$A904,vlookup_table[#All],7,FALSE)</f>
        <v>25</v>
      </c>
      <c r="T904" s="9">
        <f>ROUND((9706-Todos!$P904)/100, 0)</f>
        <v>97</v>
      </c>
      <c r="U904" s="9" t="str" cm="1">
        <f t="array" ref="U904">_xlfn.IFS(
    ISNUMBER(SEARCH("C", Q904)), "Ciudad",
    ISNUMBER(SEARCH("T", Q904)), "Pueblo",
    ISNUMBER(SEARCH("R", Q904)), "Rural",
    ISNUMBER(SEARCH("S", Q904)), "Suburbano",
    ISNUMBER(SEARCH("U", Q904)), "Urbano"
)</f>
        <v>Suburbano</v>
      </c>
      <c r="V904" s="24" t="str" cm="1">
        <f t="array" ref="V904">_xlfn.LET(
    _xlpm.txt, _xlfn.TEXTJOIN("", TRUE, IF(ISNUMBER(--MID(Todos!$H904, _xlfn.SEQUENCE(LEN(Todos!$H904)), 1)), MID(Todos!$H904, _xlfn.SEQUENCE(LEN(Todos!$H904)), 1), "")),
    IF(ISNUMBER(--RIGHT(_xlpm.txt,1)), _xlpm.txt, LEFT(_xlpm.txt, LEN(_xlpm.txt)-1))
)</f>
        <v>25768</v>
      </c>
      <c r="W904" s="9" t="str">
        <f>UPPER(LEFT(Todos!$B904,2))</f>
        <v>CA</v>
      </c>
      <c r="X904" s="10" t="str" cm="1">
        <f t="array" ref="X904">+IF(Todos!$C904 = "",MODE.MATCH(Todos!$C$2:$C$4029),Todos!$C904)</f>
        <v>M</v>
      </c>
    </row>
    <row r="905" spans="1:24" x14ac:dyDescent="0.35">
      <c r="A905" s="11">
        <v>152737</v>
      </c>
      <c r="B905" s="12" t="s">
        <v>22</v>
      </c>
      <c r="C905" s="12" t="s">
        <v>14</v>
      </c>
      <c r="D905" s="12">
        <v>2312</v>
      </c>
      <c r="E905" s="12">
        <v>456</v>
      </c>
      <c r="F905" s="12">
        <v>589</v>
      </c>
      <c r="G905" s="12">
        <v>63</v>
      </c>
      <c r="H905" s="12">
        <v>21372</v>
      </c>
      <c r="I905" s="12">
        <v>7</v>
      </c>
      <c r="J905" s="12">
        <v>44</v>
      </c>
      <c r="K905" s="12">
        <v>516</v>
      </c>
      <c r="L905" s="12">
        <v>531</v>
      </c>
      <c r="M905" s="12">
        <v>8.9411764710000003</v>
      </c>
      <c r="N905" s="12">
        <f>VLOOKUP(Todos!$A905,vlookup_table[#All],2,FALSE)</f>
        <v>0</v>
      </c>
      <c r="O905" s="12" t="str">
        <f>VLOOKUP(Todos!$A905,vlookup_table[#All],3,FALSE)</f>
        <v>CA</v>
      </c>
      <c r="P905" s="12">
        <f>VLOOKUP(Todos!$A905,vlookup_table[#All],4,FALSE)</f>
        <v>0</v>
      </c>
      <c r="Q905" s="14" t="str">
        <f>VLOOKUP(Todos!$A905,vlookup_table[#All],5,FALSE)</f>
        <v>S1</v>
      </c>
      <c r="R905" s="14" t="str">
        <f>VLOOKUP(Todos!$A905,vlookup_table[#All],6,FALSE)</f>
        <v>M</v>
      </c>
      <c r="S905" s="14">
        <f>VLOOKUP(Todos!$A905,vlookup_table[#All],7,FALSE)</f>
        <v>7</v>
      </c>
      <c r="T905" s="14">
        <f>ROUND((9706-Todos!$P905)/100, 0)</f>
        <v>97</v>
      </c>
      <c r="U905" s="14" t="str" cm="1">
        <f t="array" ref="U905">_xlfn.IFS(
    ISNUMBER(SEARCH("C", Q905)), "Ciudad",
    ISNUMBER(SEARCH("T", Q905)), "Pueblo",
    ISNUMBER(SEARCH("R", Q905)), "Rural",
    ISNUMBER(SEARCH("S", Q905)), "Suburbano",
    ISNUMBER(SEARCH("U", Q905)), "Urbano"
)</f>
        <v>Suburbano</v>
      </c>
      <c r="V905" s="25" t="str" cm="1">
        <f t="array" ref="V905">_xlfn.LET(
    _xlpm.txt, _xlfn.TEXTJOIN("", TRUE, IF(ISNUMBER(--MID(Todos!$H905, _xlfn.SEQUENCE(LEN(Todos!$H905)), 1)), MID(Todos!$H905, _xlfn.SEQUENCE(LEN(Todos!$H905)), 1), "")),
    IF(ISNUMBER(--RIGHT(_xlpm.txt,1)), _xlpm.txt, LEFT(_xlpm.txt, LEN(_xlpm.txt)-1))
)</f>
        <v>21372</v>
      </c>
      <c r="W905" s="14" t="str">
        <f>UPPER(LEFT(Todos!$B905,2))</f>
        <v>CA</v>
      </c>
      <c r="X905" s="15" t="str" cm="1">
        <f t="array" ref="X905">+IF(Todos!$C905 = "",MODE.MATCH(Todos!$C$2:$C$4029),Todos!$C905)</f>
        <v>M</v>
      </c>
    </row>
    <row r="906" spans="1:24" x14ac:dyDescent="0.35">
      <c r="A906" s="6">
        <v>94307</v>
      </c>
      <c r="B906" s="7" t="s">
        <v>16</v>
      </c>
      <c r="C906" s="7" t="s">
        <v>17</v>
      </c>
      <c r="D906" s="7">
        <v>1063</v>
      </c>
      <c r="E906" s="7">
        <v>269</v>
      </c>
      <c r="F906" s="7">
        <v>393</v>
      </c>
      <c r="G906" s="7">
        <v>0</v>
      </c>
      <c r="H906" s="7">
        <v>13817</v>
      </c>
      <c r="I906" s="7">
        <v>36</v>
      </c>
      <c r="J906" s="7">
        <v>55</v>
      </c>
      <c r="K906" s="7">
        <v>322</v>
      </c>
      <c r="L906" s="7">
        <v>304</v>
      </c>
      <c r="M906" s="7">
        <v>9.1739130440000007</v>
      </c>
      <c r="N906" s="7">
        <f>VLOOKUP(Todos!$A906,vlookup_table[#All],2,FALSE)</f>
        <v>0</v>
      </c>
      <c r="O906" s="7" t="str">
        <f>VLOOKUP(Todos!$A906,vlookup_table[#All],3,FALSE)</f>
        <v>IL</v>
      </c>
      <c r="P906" s="7">
        <f>VLOOKUP(Todos!$A906,vlookup_table[#All],4,FALSE)</f>
        <v>2001</v>
      </c>
      <c r="Q906" s="9" t="str">
        <f>VLOOKUP(Todos!$A906,vlookup_table[#All],5,FALSE)</f>
        <v>U2</v>
      </c>
      <c r="R906" s="9" t="str">
        <f>VLOOKUP(Todos!$A906,vlookup_table[#All],6,FALSE)</f>
        <v>F</v>
      </c>
      <c r="S906" s="9">
        <f>VLOOKUP(Todos!$A906,vlookup_table[#All],7,FALSE)</f>
        <v>15</v>
      </c>
      <c r="T906" s="9">
        <f>ROUND((9706-Todos!$P906)/100, 0)</f>
        <v>77</v>
      </c>
      <c r="U906" s="9" t="str" cm="1">
        <f t="array" ref="U906">_xlfn.IFS(
    ISNUMBER(SEARCH("C", Q906)), "Ciudad",
    ISNUMBER(SEARCH("T", Q906)), "Pueblo",
    ISNUMBER(SEARCH("R", Q906)), "Rural",
    ISNUMBER(SEARCH("S", Q906)), "Suburbano",
    ISNUMBER(SEARCH("U", Q906)), "Urbano"
)</f>
        <v>Urbano</v>
      </c>
      <c r="V906" s="24" t="str" cm="1">
        <f t="array" ref="V906">_xlfn.LET(
    _xlpm.txt, _xlfn.TEXTJOIN("", TRUE, IF(ISNUMBER(--MID(Todos!$H906, _xlfn.SEQUENCE(LEN(Todos!$H906)), 1)), MID(Todos!$H906, _xlfn.SEQUENCE(LEN(Todos!$H906)), 1), "")),
    IF(ISNUMBER(--RIGHT(_xlpm.txt,1)), _xlpm.txt, LEFT(_xlpm.txt, LEN(_xlpm.txt)-1))
)</f>
        <v>13817</v>
      </c>
      <c r="W906" s="9" t="str">
        <f>UPPER(LEFT(Todos!$B906,2))</f>
        <v>IL</v>
      </c>
      <c r="X906" s="10" t="str" cm="1">
        <f t="array" ref="X906">+IF(Todos!$C906 = "",MODE.MATCH(Todos!$C$2:$C$4029),Todos!$C906)</f>
        <v>F</v>
      </c>
    </row>
    <row r="907" spans="1:24" x14ac:dyDescent="0.35">
      <c r="A907" s="11">
        <v>129947</v>
      </c>
      <c r="B907" s="12" t="s">
        <v>49</v>
      </c>
      <c r="C907" s="12" t="s">
        <v>17</v>
      </c>
      <c r="D907" s="12">
        <v>552</v>
      </c>
      <c r="E907" s="12">
        <v>194</v>
      </c>
      <c r="F907" s="12">
        <v>315</v>
      </c>
      <c r="G907" s="12">
        <v>1</v>
      </c>
      <c r="H907" s="17" t="s">
        <v>68</v>
      </c>
      <c r="I907" s="12">
        <v>9</v>
      </c>
      <c r="J907" s="12">
        <v>49</v>
      </c>
      <c r="K907" s="12">
        <v>258</v>
      </c>
      <c r="L907" s="12">
        <v>262</v>
      </c>
      <c r="M907" s="12">
        <v>20</v>
      </c>
      <c r="N907" s="12">
        <f>VLOOKUP(Todos!$A907,vlookup_table[#All],2,FALSE)</f>
        <v>28</v>
      </c>
      <c r="O907" s="12" t="str">
        <f>VLOOKUP(Todos!$A907,vlookup_table[#All],3,FALSE)</f>
        <v>CO</v>
      </c>
      <c r="P907" s="12">
        <f>VLOOKUP(Todos!$A907,vlookup_table[#All],4,FALSE)</f>
        <v>4401</v>
      </c>
      <c r="Q907" s="14" t="str">
        <f>VLOOKUP(Todos!$A907,vlookup_table[#All],5,FALSE)</f>
        <v>C3</v>
      </c>
      <c r="R907" s="14" t="str">
        <f>VLOOKUP(Todos!$A907,vlookup_table[#All],6,FALSE)</f>
        <v>F</v>
      </c>
      <c r="S907" s="14">
        <f>VLOOKUP(Todos!$A907,vlookup_table[#All],7,FALSE)</f>
        <v>20</v>
      </c>
      <c r="T907" s="14">
        <f>ROUND((9706-Todos!$P907)/100, 0)</f>
        <v>53</v>
      </c>
      <c r="U907" s="14" t="str" cm="1">
        <f t="array" ref="U907">_xlfn.IFS(
    ISNUMBER(SEARCH("C", Q907)), "Ciudad",
    ISNUMBER(SEARCH("T", Q907)), "Pueblo",
    ISNUMBER(SEARCH("R", Q907)), "Rural",
    ISNUMBER(SEARCH("S", Q907)), "Suburbano",
    ISNUMBER(SEARCH("U", Q907)), "Urbano"
)</f>
        <v>Ciudad</v>
      </c>
      <c r="V907" s="25" t="str" cm="1">
        <f t="array" ref="V907">_xlfn.LET(
    _xlpm.txt, _xlfn.TEXTJOIN("", TRUE, IF(ISNUMBER(--MID(Todos!$H907, _xlfn.SEQUENCE(LEN(Todos!$H907)), 1)), MID(Todos!$H907, _xlfn.SEQUENCE(LEN(Todos!$H907)), 1), "")),
    IF(ISNUMBER(--RIGHT(_xlpm.txt,1)), _xlpm.txt, LEFT(_xlpm.txt, LEN(_xlpm.txt)-1))
)</f>
        <v>10909</v>
      </c>
      <c r="W907" s="14" t="str">
        <f>UPPER(LEFT(Todos!$B907,2))</f>
        <v>CO</v>
      </c>
      <c r="X907" s="15" t="str" cm="1">
        <f t="array" ref="X907">+IF(Todos!$C907 = "",MODE.MATCH(Todos!$C$2:$C$4029),Todos!$C907)</f>
        <v>F</v>
      </c>
    </row>
    <row r="908" spans="1:24" x14ac:dyDescent="0.35">
      <c r="A908" s="6">
        <v>108919</v>
      </c>
      <c r="B908" s="7" t="s">
        <v>50</v>
      </c>
      <c r="C908" s="7" t="s">
        <v>17</v>
      </c>
      <c r="D908" s="7">
        <v>629</v>
      </c>
      <c r="E908" s="7">
        <v>210</v>
      </c>
      <c r="F908" s="7">
        <v>327</v>
      </c>
      <c r="G908" s="7">
        <v>1</v>
      </c>
      <c r="H908" s="7">
        <v>11405</v>
      </c>
      <c r="I908" s="7">
        <v>2</v>
      </c>
      <c r="J908" s="7">
        <v>62</v>
      </c>
      <c r="K908" s="7">
        <v>277</v>
      </c>
      <c r="L908" s="7">
        <v>279</v>
      </c>
      <c r="M908" s="7">
        <v>9.5</v>
      </c>
      <c r="N908" s="7">
        <f>VLOOKUP(Todos!$A908,vlookup_table[#All],2,FALSE)</f>
        <v>28</v>
      </c>
      <c r="O908" s="7" t="str">
        <f>VLOOKUP(Todos!$A908,vlookup_table[#All],3,FALSE)</f>
        <v>LA</v>
      </c>
      <c r="P908" s="7">
        <f>VLOOKUP(Todos!$A908,vlookup_table[#All],4,FALSE)</f>
        <v>0</v>
      </c>
      <c r="Q908" s="9" t="str">
        <f>VLOOKUP(Todos!$A908,vlookup_table[#All],5,FALSE)</f>
        <v>C2</v>
      </c>
      <c r="R908" s="9" t="str">
        <f>VLOOKUP(Todos!$A908,vlookup_table[#All],6,FALSE)</f>
        <v>F</v>
      </c>
      <c r="S908" s="9">
        <f>VLOOKUP(Todos!$A908,vlookup_table[#All],7,FALSE)</f>
        <v>15</v>
      </c>
      <c r="T908" s="9">
        <f>ROUND((9706-Todos!$P908)/100, 0)</f>
        <v>97</v>
      </c>
      <c r="U908" s="9" t="str" cm="1">
        <f t="array" ref="U908">_xlfn.IFS(
    ISNUMBER(SEARCH("C", Q908)), "Ciudad",
    ISNUMBER(SEARCH("T", Q908)), "Pueblo",
    ISNUMBER(SEARCH("R", Q908)), "Rural",
    ISNUMBER(SEARCH("S", Q908)), "Suburbano",
    ISNUMBER(SEARCH("U", Q908)), "Urbano"
)</f>
        <v>Ciudad</v>
      </c>
      <c r="V908" s="24" t="str" cm="1">
        <f t="array" ref="V908">_xlfn.LET(
    _xlpm.txt, _xlfn.TEXTJOIN("", TRUE, IF(ISNUMBER(--MID(Todos!$H908, _xlfn.SEQUENCE(LEN(Todos!$H908)), 1)), MID(Todos!$H908, _xlfn.SEQUENCE(LEN(Todos!$H908)), 1), "")),
    IF(ISNUMBER(--RIGHT(_xlpm.txt,1)), _xlpm.txt, LEFT(_xlpm.txt, LEN(_xlpm.txt)-1))
)</f>
        <v>11405</v>
      </c>
      <c r="W908" s="9" t="str">
        <f>UPPER(LEFT(Todos!$B908,2))</f>
        <v>LA</v>
      </c>
      <c r="X908" s="10" t="str" cm="1">
        <f t="array" ref="X908">+IF(Todos!$C908 = "",MODE.MATCH(Todos!$C$2:$C$4029),Todos!$C908)</f>
        <v>F</v>
      </c>
    </row>
    <row r="909" spans="1:24" x14ac:dyDescent="0.35">
      <c r="A909" s="11">
        <v>4055</v>
      </c>
      <c r="B909" s="12" t="s">
        <v>21</v>
      </c>
      <c r="C909" s="12" t="s">
        <v>14</v>
      </c>
      <c r="D909" s="12">
        <v>1247</v>
      </c>
      <c r="E909" s="12">
        <v>555</v>
      </c>
      <c r="F909" s="12">
        <v>718</v>
      </c>
      <c r="G909" s="12">
        <v>8</v>
      </c>
      <c r="H909" s="12">
        <v>28285</v>
      </c>
      <c r="I909" s="12">
        <v>4</v>
      </c>
      <c r="J909" s="12">
        <v>62</v>
      </c>
      <c r="K909" s="12">
        <v>617</v>
      </c>
      <c r="L909" s="12">
        <v>672</v>
      </c>
      <c r="M909" s="12">
        <v>10.15384615</v>
      </c>
      <c r="N909" s="12">
        <f>VLOOKUP(Todos!$A909,vlookup_table[#All],2,FALSE)</f>
        <v>1</v>
      </c>
      <c r="O909" s="12" t="str">
        <f>VLOOKUP(Todos!$A909,vlookup_table[#All],3,FALSE)</f>
        <v>TX</v>
      </c>
      <c r="P909" s="12">
        <f>VLOOKUP(Todos!$A909,vlookup_table[#All],4,FALSE)</f>
        <v>5101</v>
      </c>
      <c r="Q909" s="14" t="str">
        <f>VLOOKUP(Todos!$A909,vlookup_table[#All],5,FALSE)</f>
        <v>C1</v>
      </c>
      <c r="R909" s="14" t="str">
        <f>VLOOKUP(Todos!$A909,vlookup_table[#All],6,FALSE)</f>
        <v>M</v>
      </c>
      <c r="S909" s="14">
        <f>VLOOKUP(Todos!$A909,vlookup_table[#All],7,FALSE)</f>
        <v>10</v>
      </c>
      <c r="T909" s="14">
        <f>ROUND((9706-Todos!$P909)/100, 0)</f>
        <v>46</v>
      </c>
      <c r="U909" s="14" t="str" cm="1">
        <f t="array" ref="U909">_xlfn.IFS(
    ISNUMBER(SEARCH("C", Q909)), "Ciudad",
    ISNUMBER(SEARCH("T", Q909)), "Pueblo",
    ISNUMBER(SEARCH("R", Q909)), "Rural",
    ISNUMBER(SEARCH("S", Q909)), "Suburbano",
    ISNUMBER(SEARCH("U", Q909)), "Urbano"
)</f>
        <v>Ciudad</v>
      </c>
      <c r="V909" s="25" t="str" cm="1">
        <f t="array" ref="V909">_xlfn.LET(
    _xlpm.txt, _xlfn.TEXTJOIN("", TRUE, IF(ISNUMBER(--MID(Todos!$H909, _xlfn.SEQUENCE(LEN(Todos!$H909)), 1)), MID(Todos!$H909, _xlfn.SEQUENCE(LEN(Todos!$H909)), 1), "")),
    IF(ISNUMBER(--RIGHT(_xlpm.txt,1)), _xlpm.txt, LEFT(_xlpm.txt, LEN(_xlpm.txt)-1))
)</f>
        <v>28285</v>
      </c>
      <c r="W909" s="14" t="str">
        <f>UPPER(LEFT(Todos!$B909,2))</f>
        <v>TX</v>
      </c>
      <c r="X909" s="15" t="str" cm="1">
        <f t="array" ref="X909">+IF(Todos!$C909 = "",MODE.MATCH(Todos!$C$2:$C$4029),Todos!$C909)</f>
        <v>M</v>
      </c>
    </row>
    <row r="910" spans="1:24" x14ac:dyDescent="0.35">
      <c r="A910" s="6">
        <v>175907</v>
      </c>
      <c r="B910" s="7" t="s">
        <v>51</v>
      </c>
      <c r="C910" s="7" t="s">
        <v>17</v>
      </c>
      <c r="D910" s="7">
        <v>807</v>
      </c>
      <c r="E910" s="7">
        <v>351</v>
      </c>
      <c r="F910" s="7">
        <v>420</v>
      </c>
      <c r="G910" s="7">
        <v>0</v>
      </c>
      <c r="H910" s="7">
        <v>16532</v>
      </c>
      <c r="I910" s="7">
        <v>7</v>
      </c>
      <c r="J910" s="7">
        <v>51</v>
      </c>
      <c r="K910" s="7">
        <v>388</v>
      </c>
      <c r="L910" s="7">
        <v>377</v>
      </c>
      <c r="M910" s="7">
        <v>9.5294117650000008</v>
      </c>
      <c r="N910" s="7">
        <f>VLOOKUP(Todos!$A910,vlookup_table[#All],2,FALSE)</f>
        <v>2</v>
      </c>
      <c r="O910" s="7" t="str">
        <f>VLOOKUP(Todos!$A910,vlookup_table[#All],3,FALSE)</f>
        <v>OR</v>
      </c>
      <c r="P910" s="7">
        <f>VLOOKUP(Todos!$A910,vlookup_table[#All],4,FALSE)</f>
        <v>1508</v>
      </c>
      <c r="Q910" s="9" t="str">
        <f>VLOOKUP(Todos!$A910,vlookup_table[#All],5,FALSE)</f>
        <v>C2</v>
      </c>
      <c r="R910" s="9" t="str">
        <f>VLOOKUP(Todos!$A910,vlookup_table[#All],6,FALSE)</f>
        <v>F</v>
      </c>
      <c r="S910" s="9">
        <f>VLOOKUP(Todos!$A910,vlookup_table[#All],7,FALSE)</f>
        <v>15</v>
      </c>
      <c r="T910" s="9">
        <f>ROUND((9706-Todos!$P910)/100, 0)</f>
        <v>82</v>
      </c>
      <c r="U910" s="9" t="str" cm="1">
        <f t="array" ref="U910">_xlfn.IFS(
    ISNUMBER(SEARCH("C", Q910)), "Ciudad",
    ISNUMBER(SEARCH("T", Q910)), "Pueblo",
    ISNUMBER(SEARCH("R", Q910)), "Rural",
    ISNUMBER(SEARCH("S", Q910)), "Suburbano",
    ISNUMBER(SEARCH("U", Q910)), "Urbano"
)</f>
        <v>Ciudad</v>
      </c>
      <c r="V910" s="24" t="str" cm="1">
        <f t="array" ref="V910">_xlfn.LET(
    _xlpm.txt, _xlfn.TEXTJOIN("", TRUE, IF(ISNUMBER(--MID(Todos!$H910, _xlfn.SEQUENCE(LEN(Todos!$H910)), 1)), MID(Todos!$H910, _xlfn.SEQUENCE(LEN(Todos!$H910)), 1), "")),
    IF(ISNUMBER(--RIGHT(_xlpm.txt,1)), _xlpm.txt, LEFT(_xlpm.txt, LEN(_xlpm.txt)-1))
)</f>
        <v>16532</v>
      </c>
      <c r="W910" s="9" t="str">
        <f>UPPER(LEFT(Todos!$B910,2))</f>
        <v>OR</v>
      </c>
      <c r="X910" s="10" t="str" cm="1">
        <f t="array" ref="X910">+IF(Todos!$C910 = "",MODE.MATCH(Todos!$C$2:$C$4029),Todos!$C910)</f>
        <v>F</v>
      </c>
    </row>
    <row r="911" spans="1:24" x14ac:dyDescent="0.35">
      <c r="A911" s="11">
        <v>13188</v>
      </c>
      <c r="B911" s="12" t="s">
        <v>34</v>
      </c>
      <c r="C911" s="12" t="s">
        <v>17</v>
      </c>
      <c r="D911" s="12">
        <v>679</v>
      </c>
      <c r="E911" s="12">
        <v>236</v>
      </c>
      <c r="F911" s="12">
        <v>328</v>
      </c>
      <c r="G911" s="12">
        <v>1</v>
      </c>
      <c r="H911" s="12">
        <v>6997</v>
      </c>
      <c r="I911" s="12">
        <v>0</v>
      </c>
      <c r="J911" s="12">
        <v>91</v>
      </c>
      <c r="K911" s="12">
        <v>247</v>
      </c>
      <c r="L911" s="12">
        <v>304</v>
      </c>
      <c r="M911" s="12">
        <v>47.18181818</v>
      </c>
      <c r="N911" s="12">
        <f>VLOOKUP(Todos!$A911,vlookup_table[#All],2,FALSE)</f>
        <v>0</v>
      </c>
      <c r="O911" s="12" t="str">
        <f>VLOOKUP(Todos!$A911,vlookup_table[#All],3,FALSE)</f>
        <v>IN</v>
      </c>
      <c r="P911" s="12">
        <f>VLOOKUP(Todos!$A911,vlookup_table[#All],4,FALSE)</f>
        <v>5001</v>
      </c>
      <c r="Q911" s="14" t="str">
        <f>VLOOKUP(Todos!$A911,vlookup_table[#All],5,FALSE)</f>
        <v>R3</v>
      </c>
      <c r="R911" s="14" t="str">
        <f>VLOOKUP(Todos!$A911,vlookup_table[#All],6,FALSE)</f>
        <v>F</v>
      </c>
      <c r="S911" s="14">
        <f>VLOOKUP(Todos!$A911,vlookup_table[#All],7,FALSE)</f>
        <v>100</v>
      </c>
      <c r="T911" s="14">
        <f>ROUND((9706-Todos!$P911)/100, 0)</f>
        <v>47</v>
      </c>
      <c r="U911" s="14" t="str" cm="1">
        <f t="array" ref="U911">_xlfn.IFS(
    ISNUMBER(SEARCH("C", Q911)), "Ciudad",
    ISNUMBER(SEARCH("T", Q911)), "Pueblo",
    ISNUMBER(SEARCH("R", Q911)), "Rural",
    ISNUMBER(SEARCH("S", Q911)), "Suburbano",
    ISNUMBER(SEARCH("U", Q911)), "Urbano"
)</f>
        <v>Rural</v>
      </c>
      <c r="V911" s="25" t="str" cm="1">
        <f t="array" ref="V911">_xlfn.LET(
    _xlpm.txt, _xlfn.TEXTJOIN("", TRUE, IF(ISNUMBER(--MID(Todos!$H911, _xlfn.SEQUENCE(LEN(Todos!$H911)), 1)), MID(Todos!$H911, _xlfn.SEQUENCE(LEN(Todos!$H911)), 1), "")),
    IF(ISNUMBER(--RIGHT(_xlpm.txt,1)), _xlpm.txt, LEFT(_xlpm.txt, LEN(_xlpm.txt)-1))
)</f>
        <v>6997</v>
      </c>
      <c r="W911" s="14" t="str">
        <f>UPPER(LEFT(Todos!$B911,2))</f>
        <v>IN</v>
      </c>
      <c r="X911" s="15" t="str" cm="1">
        <f t="array" ref="X911">+IF(Todos!$C911 = "",MODE.MATCH(Todos!$C$2:$C$4029),Todos!$C911)</f>
        <v>F</v>
      </c>
    </row>
    <row r="912" spans="1:24" x14ac:dyDescent="0.35">
      <c r="A912" s="6">
        <v>35181</v>
      </c>
      <c r="B912" s="7" t="s">
        <v>13</v>
      </c>
      <c r="C912" s="7" t="s">
        <v>14</v>
      </c>
      <c r="D912" s="7">
        <v>1395</v>
      </c>
      <c r="E912" s="7">
        <v>471</v>
      </c>
      <c r="F912" s="7">
        <v>642</v>
      </c>
      <c r="G912" s="7">
        <v>28</v>
      </c>
      <c r="H912" s="7">
        <v>28892</v>
      </c>
      <c r="I912" s="7">
        <v>6</v>
      </c>
      <c r="J912" s="7">
        <v>20</v>
      </c>
      <c r="K912" s="7">
        <v>509</v>
      </c>
      <c r="L912" s="7">
        <v>580</v>
      </c>
      <c r="M912" s="7">
        <v>20.875</v>
      </c>
      <c r="N912" s="7">
        <f>VLOOKUP(Todos!$A912,vlookup_table[#All],2,FALSE)</f>
        <v>2</v>
      </c>
      <c r="O912" s="7" t="str">
        <f>VLOOKUP(Todos!$A912,vlookup_table[#All],3,FALSE)</f>
        <v>FL</v>
      </c>
      <c r="P912" s="7">
        <f>VLOOKUP(Todos!$A912,vlookup_table[#All],4,FALSE)</f>
        <v>3208</v>
      </c>
      <c r="Q912" s="9" t="str">
        <f>VLOOKUP(Todos!$A912,vlookup_table[#All],5,FALSE)</f>
        <v>S1</v>
      </c>
      <c r="R912" s="9" t="str">
        <f>VLOOKUP(Todos!$A912,vlookup_table[#All],6,FALSE)</f>
        <v>M</v>
      </c>
      <c r="S912" s="9">
        <f>VLOOKUP(Todos!$A912,vlookup_table[#All],7,FALSE)</f>
        <v>25</v>
      </c>
      <c r="T912" s="9">
        <f>ROUND((9706-Todos!$P912)/100, 0)</f>
        <v>65</v>
      </c>
      <c r="U912" s="9" t="str" cm="1">
        <f t="array" ref="U912">_xlfn.IFS(
    ISNUMBER(SEARCH("C", Q912)), "Ciudad",
    ISNUMBER(SEARCH("T", Q912)), "Pueblo",
    ISNUMBER(SEARCH("R", Q912)), "Rural",
    ISNUMBER(SEARCH("S", Q912)), "Suburbano",
    ISNUMBER(SEARCH("U", Q912)), "Urbano"
)</f>
        <v>Suburbano</v>
      </c>
      <c r="V912" s="24" t="str" cm="1">
        <f t="array" ref="V912">_xlfn.LET(
    _xlpm.txt, _xlfn.TEXTJOIN("", TRUE, IF(ISNUMBER(--MID(Todos!$H912, _xlfn.SEQUENCE(LEN(Todos!$H912)), 1)), MID(Todos!$H912, _xlfn.SEQUENCE(LEN(Todos!$H912)), 1), "")),
    IF(ISNUMBER(--RIGHT(_xlpm.txt,1)), _xlpm.txt, LEFT(_xlpm.txt, LEN(_xlpm.txt)-1))
)</f>
        <v>28892</v>
      </c>
      <c r="W912" s="9" t="str">
        <f>UPPER(LEFT(Todos!$B912,2))</f>
        <v>FL</v>
      </c>
      <c r="X912" s="10" t="str" cm="1">
        <f t="array" ref="X912">+IF(Todos!$C912 = "",MODE.MATCH(Todos!$C$2:$C$4029),Todos!$C912)</f>
        <v>M</v>
      </c>
    </row>
    <row r="913" spans="1:24" x14ac:dyDescent="0.35">
      <c r="A913" s="11">
        <v>53127</v>
      </c>
      <c r="B913" s="12" t="s">
        <v>54</v>
      </c>
      <c r="C913" s="12" t="s">
        <v>14</v>
      </c>
      <c r="D913" s="12">
        <v>576</v>
      </c>
      <c r="E913" s="12">
        <v>216</v>
      </c>
      <c r="F913" s="12">
        <v>339</v>
      </c>
      <c r="G913" s="12">
        <v>0</v>
      </c>
      <c r="H913" s="12">
        <v>17149</v>
      </c>
      <c r="I913" s="12">
        <v>0</v>
      </c>
      <c r="J913" s="12">
        <v>78</v>
      </c>
      <c r="K913" s="12">
        <v>319</v>
      </c>
      <c r="L913" s="12">
        <v>295</v>
      </c>
      <c r="M913" s="12">
        <v>17.625</v>
      </c>
      <c r="N913" s="12">
        <f>VLOOKUP(Todos!$A913,vlookup_table[#All],2,FALSE)</f>
        <v>2</v>
      </c>
      <c r="O913" s="12" t="str">
        <f>VLOOKUP(Todos!$A913,vlookup_table[#All],3,FALSE)</f>
        <v>TN</v>
      </c>
      <c r="P913" s="12">
        <f>VLOOKUP(Todos!$A913,vlookup_table[#All],4,FALSE)</f>
        <v>0</v>
      </c>
      <c r="Q913" s="14" t="str">
        <f>VLOOKUP(Todos!$A913,vlookup_table[#All],5,FALSE)</f>
        <v>T2</v>
      </c>
      <c r="R913" s="14" t="str">
        <f>VLOOKUP(Todos!$A913,vlookup_table[#All],6,FALSE)</f>
        <v>M</v>
      </c>
      <c r="S913" s="14">
        <f>VLOOKUP(Todos!$A913,vlookup_table[#All],7,FALSE)</f>
        <v>30</v>
      </c>
      <c r="T913" s="14">
        <f>ROUND((9706-Todos!$P913)/100, 0)</f>
        <v>97</v>
      </c>
      <c r="U913" s="14" t="str" cm="1">
        <f t="array" ref="U913">_xlfn.IFS(
    ISNUMBER(SEARCH("C", Q913)), "Ciudad",
    ISNUMBER(SEARCH("T", Q913)), "Pueblo",
    ISNUMBER(SEARCH("R", Q913)), "Rural",
    ISNUMBER(SEARCH("S", Q913)), "Suburbano",
    ISNUMBER(SEARCH("U", Q913)), "Urbano"
)</f>
        <v>Pueblo</v>
      </c>
      <c r="V913" s="25" t="str" cm="1">
        <f t="array" ref="V913">_xlfn.LET(
    _xlpm.txt, _xlfn.TEXTJOIN("", TRUE, IF(ISNUMBER(--MID(Todos!$H913, _xlfn.SEQUENCE(LEN(Todos!$H913)), 1)), MID(Todos!$H913, _xlfn.SEQUENCE(LEN(Todos!$H913)), 1), "")),
    IF(ISNUMBER(--RIGHT(_xlpm.txt,1)), _xlpm.txt, LEFT(_xlpm.txt, LEN(_xlpm.txt)-1))
)</f>
        <v>17149</v>
      </c>
      <c r="W913" s="14" t="str">
        <f>UPPER(LEFT(Todos!$B913,2))</f>
        <v>TN</v>
      </c>
      <c r="X913" s="15" t="str" cm="1">
        <f t="array" ref="X913">+IF(Todos!$C913 = "",MODE.MATCH(Todos!$C$2:$C$4029),Todos!$C913)</f>
        <v>M</v>
      </c>
    </row>
    <row r="914" spans="1:24" x14ac:dyDescent="0.35">
      <c r="A914" s="6">
        <v>88056</v>
      </c>
      <c r="B914" s="7" t="s">
        <v>16</v>
      </c>
      <c r="C914" s="7" t="s">
        <v>17</v>
      </c>
      <c r="D914" s="7">
        <v>1355</v>
      </c>
      <c r="E914" s="7">
        <v>496</v>
      </c>
      <c r="F914" s="7">
        <v>670</v>
      </c>
      <c r="G914" s="7">
        <v>13</v>
      </c>
      <c r="H914" s="7">
        <v>27692</v>
      </c>
      <c r="I914" s="7">
        <v>9</v>
      </c>
      <c r="J914" s="7">
        <v>65</v>
      </c>
      <c r="K914" s="7">
        <v>567</v>
      </c>
      <c r="L914" s="7">
        <v>593</v>
      </c>
      <c r="M914" s="7">
        <v>3.8</v>
      </c>
      <c r="N914" s="7">
        <f>VLOOKUP(Todos!$A914,vlookup_table[#All],2,FALSE)</f>
        <v>0</v>
      </c>
      <c r="O914" s="7" t="str">
        <f>VLOOKUP(Todos!$A914,vlookup_table[#All],3,FALSE)</f>
        <v>IL</v>
      </c>
      <c r="P914" s="7">
        <f>VLOOKUP(Todos!$A914,vlookup_table[#All],4,FALSE)</f>
        <v>2901</v>
      </c>
      <c r="Q914" s="9" t="str">
        <f>VLOOKUP(Todos!$A914,vlookup_table[#All],5,FALSE)</f>
        <v>S1</v>
      </c>
      <c r="R914" s="9" t="str">
        <f>VLOOKUP(Todos!$A914,vlookup_table[#All],6,FALSE)</f>
        <v>F</v>
      </c>
      <c r="S914" s="9">
        <f>VLOOKUP(Todos!$A914,vlookup_table[#All],7,FALSE)</f>
        <v>5</v>
      </c>
      <c r="T914" s="9">
        <f>ROUND((9706-Todos!$P914)/100, 0)</f>
        <v>68</v>
      </c>
      <c r="U914" s="9" t="str" cm="1">
        <f t="array" ref="U914">_xlfn.IFS(
    ISNUMBER(SEARCH("C", Q914)), "Ciudad",
    ISNUMBER(SEARCH("T", Q914)), "Pueblo",
    ISNUMBER(SEARCH("R", Q914)), "Rural",
    ISNUMBER(SEARCH("S", Q914)), "Suburbano",
    ISNUMBER(SEARCH("U", Q914)), "Urbano"
)</f>
        <v>Suburbano</v>
      </c>
      <c r="V914" s="24" t="str" cm="1">
        <f t="array" ref="V914">_xlfn.LET(
    _xlpm.txt, _xlfn.TEXTJOIN("", TRUE, IF(ISNUMBER(--MID(Todos!$H914, _xlfn.SEQUENCE(LEN(Todos!$H914)), 1)), MID(Todos!$H914, _xlfn.SEQUENCE(LEN(Todos!$H914)), 1), "")),
    IF(ISNUMBER(--RIGHT(_xlpm.txt,1)), _xlpm.txt, LEFT(_xlpm.txt, LEN(_xlpm.txt)-1))
)</f>
        <v>27692</v>
      </c>
      <c r="W914" s="9" t="str">
        <f>UPPER(LEFT(Todos!$B914,2))</f>
        <v>IL</v>
      </c>
      <c r="X914" s="10" t="str" cm="1">
        <f t="array" ref="X914">+IF(Todos!$C914 = "",MODE.MATCH(Todos!$C$2:$C$4029),Todos!$C914)</f>
        <v>F</v>
      </c>
    </row>
    <row r="915" spans="1:24" x14ac:dyDescent="0.35">
      <c r="A915" s="11">
        <v>145944</v>
      </c>
      <c r="B915" s="12" t="s">
        <v>22</v>
      </c>
      <c r="C915" s="12" t="s">
        <v>17</v>
      </c>
      <c r="D915" s="12">
        <v>2679</v>
      </c>
      <c r="E915" s="12">
        <v>445</v>
      </c>
      <c r="F915" s="12">
        <v>572</v>
      </c>
      <c r="G915" s="12">
        <v>78</v>
      </c>
      <c r="H915" s="12">
        <v>20693</v>
      </c>
      <c r="I915" s="12">
        <v>11</v>
      </c>
      <c r="J915" s="12">
        <v>55</v>
      </c>
      <c r="K915" s="12">
        <v>470</v>
      </c>
      <c r="L915" s="12">
        <v>535</v>
      </c>
      <c r="M915" s="12">
        <v>6.5833333329999997</v>
      </c>
      <c r="N915" s="12">
        <f>VLOOKUP(Todos!$A915,vlookup_table[#All],2,FALSE)</f>
        <v>0</v>
      </c>
      <c r="O915" s="12" t="str">
        <f>VLOOKUP(Todos!$A915,vlookup_table[#All],3,FALSE)</f>
        <v>CA</v>
      </c>
      <c r="P915" s="12">
        <f>VLOOKUP(Todos!$A915,vlookup_table[#All],4,FALSE)</f>
        <v>2703</v>
      </c>
      <c r="Q915" s="14" t="str">
        <f>VLOOKUP(Todos!$A915,vlookup_table[#All],5,FALSE)</f>
        <v>S1</v>
      </c>
      <c r="R915" s="14" t="str">
        <f>VLOOKUP(Todos!$A915,vlookup_table[#All],6,FALSE)</f>
        <v>F</v>
      </c>
      <c r="S915" s="14">
        <f>VLOOKUP(Todos!$A915,vlookup_table[#All],7,FALSE)</f>
        <v>13</v>
      </c>
      <c r="T915" s="14">
        <f>ROUND((9706-Todos!$P915)/100, 0)</f>
        <v>70</v>
      </c>
      <c r="U915" s="14" t="str" cm="1">
        <f t="array" ref="U915">_xlfn.IFS(
    ISNUMBER(SEARCH("C", Q915)), "Ciudad",
    ISNUMBER(SEARCH("T", Q915)), "Pueblo",
    ISNUMBER(SEARCH("R", Q915)), "Rural",
    ISNUMBER(SEARCH("S", Q915)), "Suburbano",
    ISNUMBER(SEARCH("U", Q915)), "Urbano"
)</f>
        <v>Suburbano</v>
      </c>
      <c r="V915" s="25" t="str" cm="1">
        <f t="array" ref="V915">_xlfn.LET(
    _xlpm.txt, _xlfn.TEXTJOIN("", TRUE, IF(ISNUMBER(--MID(Todos!$H915, _xlfn.SEQUENCE(LEN(Todos!$H915)), 1)), MID(Todos!$H915, _xlfn.SEQUENCE(LEN(Todos!$H915)), 1), "")),
    IF(ISNUMBER(--RIGHT(_xlpm.txt,1)), _xlpm.txt, LEFT(_xlpm.txt, LEN(_xlpm.txt)-1))
)</f>
        <v>20693</v>
      </c>
      <c r="W915" s="14" t="str">
        <f>UPPER(LEFT(Todos!$B915,2))</f>
        <v>CA</v>
      </c>
      <c r="X915" s="15" t="str" cm="1">
        <f t="array" ref="X915">+IF(Todos!$C915 = "",MODE.MATCH(Todos!$C$2:$C$4029),Todos!$C915)</f>
        <v>F</v>
      </c>
    </row>
    <row r="916" spans="1:24" x14ac:dyDescent="0.35">
      <c r="A916" s="6">
        <v>86640</v>
      </c>
      <c r="B916" s="7" t="s">
        <v>46</v>
      </c>
      <c r="C916" s="7" t="s">
        <v>17</v>
      </c>
      <c r="D916" s="7">
        <v>553</v>
      </c>
      <c r="E916" s="7">
        <v>340</v>
      </c>
      <c r="F916" s="7">
        <v>395</v>
      </c>
      <c r="G916" s="7">
        <v>0</v>
      </c>
      <c r="H916" s="7">
        <v>13167</v>
      </c>
      <c r="I916" s="7">
        <v>1</v>
      </c>
      <c r="J916" s="7">
        <v>76</v>
      </c>
      <c r="K916" s="7">
        <v>399</v>
      </c>
      <c r="L916" s="7">
        <v>355</v>
      </c>
      <c r="M916" s="7">
        <v>6.8620689659999998</v>
      </c>
      <c r="N916" s="7">
        <f>VLOOKUP(Todos!$A916,vlookup_table[#All],2,FALSE)</f>
        <v>0</v>
      </c>
      <c r="O916" s="7" t="str">
        <f>VLOOKUP(Todos!$A916,vlookup_table[#All],3,FALSE)</f>
        <v>ND</v>
      </c>
      <c r="P916" s="7">
        <f>VLOOKUP(Todos!$A916,vlookup_table[#All],4,FALSE)</f>
        <v>0</v>
      </c>
      <c r="Q916" s="9" t="str">
        <f>VLOOKUP(Todos!$A916,vlookup_table[#All],5,FALSE)</f>
        <v>R2</v>
      </c>
      <c r="R916" s="9" t="str">
        <f>VLOOKUP(Todos!$A916,vlookup_table[#All],6,FALSE)</f>
        <v>F</v>
      </c>
      <c r="S916" s="9">
        <f>VLOOKUP(Todos!$A916,vlookup_table[#All],7,FALSE)</f>
        <v>13</v>
      </c>
      <c r="T916" s="9">
        <f>ROUND((9706-Todos!$P916)/100, 0)</f>
        <v>97</v>
      </c>
      <c r="U916" s="9" t="str" cm="1">
        <f t="array" ref="U916">_xlfn.IFS(
    ISNUMBER(SEARCH("C", Q916)), "Ciudad",
    ISNUMBER(SEARCH("T", Q916)), "Pueblo",
    ISNUMBER(SEARCH("R", Q916)), "Rural",
    ISNUMBER(SEARCH("S", Q916)), "Suburbano",
    ISNUMBER(SEARCH("U", Q916)), "Urbano"
)</f>
        <v>Rural</v>
      </c>
      <c r="V916" s="24" t="str" cm="1">
        <f t="array" ref="V916">_xlfn.LET(
    _xlpm.txt, _xlfn.TEXTJOIN("", TRUE, IF(ISNUMBER(--MID(Todos!$H916, _xlfn.SEQUENCE(LEN(Todos!$H916)), 1)), MID(Todos!$H916, _xlfn.SEQUENCE(LEN(Todos!$H916)), 1), "")),
    IF(ISNUMBER(--RIGHT(_xlpm.txt,1)), _xlpm.txt, LEFT(_xlpm.txt, LEN(_xlpm.txt)-1))
)</f>
        <v>13167</v>
      </c>
      <c r="W916" s="9" t="str">
        <f>UPPER(LEFT(Todos!$B916,2))</f>
        <v>ND</v>
      </c>
      <c r="X916" s="10" t="str" cm="1">
        <f t="array" ref="X916">+IF(Todos!$C916 = "",MODE.MATCH(Todos!$C$2:$C$4029),Todos!$C916)</f>
        <v>F</v>
      </c>
    </row>
    <row r="917" spans="1:24" x14ac:dyDescent="0.35">
      <c r="A917" s="11">
        <v>99673</v>
      </c>
      <c r="B917" s="12" t="s">
        <v>37</v>
      </c>
      <c r="C917" s="12" t="s">
        <v>17</v>
      </c>
      <c r="D917" s="12">
        <v>638</v>
      </c>
      <c r="E917" s="12">
        <v>470</v>
      </c>
      <c r="F917" s="12">
        <v>521</v>
      </c>
      <c r="G917" s="12">
        <v>0</v>
      </c>
      <c r="H917" s="12">
        <v>15490</v>
      </c>
      <c r="I917" s="12">
        <v>2</v>
      </c>
      <c r="J917" s="12">
        <v>84</v>
      </c>
      <c r="K917" s="12">
        <v>483</v>
      </c>
      <c r="L917" s="12">
        <v>488</v>
      </c>
      <c r="M917" s="12">
        <v>9.5</v>
      </c>
      <c r="N917" s="12">
        <f>VLOOKUP(Todos!$A917,vlookup_table[#All],2,FALSE)</f>
        <v>0</v>
      </c>
      <c r="O917" s="12" t="str">
        <f>VLOOKUP(Todos!$A917,vlookup_table[#All],3,FALSE)</f>
        <v>MO</v>
      </c>
      <c r="P917" s="12">
        <f>VLOOKUP(Todos!$A917,vlookup_table[#All],4,FALSE)</f>
        <v>5807</v>
      </c>
      <c r="Q917" s="14" t="str">
        <f>VLOOKUP(Todos!$A917,vlookup_table[#All],5,FALSE)</f>
        <v>S2</v>
      </c>
      <c r="R917" s="14" t="str">
        <f>VLOOKUP(Todos!$A917,vlookup_table[#All],6,FALSE)</f>
        <v>F</v>
      </c>
      <c r="S917" s="14">
        <f>VLOOKUP(Todos!$A917,vlookup_table[#All],7,FALSE)</f>
        <v>22</v>
      </c>
      <c r="T917" s="14">
        <f>ROUND((9706-Todos!$P917)/100, 0)</f>
        <v>39</v>
      </c>
      <c r="U917" s="14" t="str" cm="1">
        <f t="array" ref="U917">_xlfn.IFS(
    ISNUMBER(SEARCH("C", Q917)), "Ciudad",
    ISNUMBER(SEARCH("T", Q917)), "Pueblo",
    ISNUMBER(SEARCH("R", Q917)), "Rural",
    ISNUMBER(SEARCH("S", Q917)), "Suburbano",
    ISNUMBER(SEARCH("U", Q917)), "Urbano"
)</f>
        <v>Suburbano</v>
      </c>
      <c r="V917" s="25" t="str" cm="1">
        <f t="array" ref="V917">_xlfn.LET(
    _xlpm.txt, _xlfn.TEXTJOIN("", TRUE, IF(ISNUMBER(--MID(Todos!$H917, _xlfn.SEQUENCE(LEN(Todos!$H917)), 1)), MID(Todos!$H917, _xlfn.SEQUENCE(LEN(Todos!$H917)), 1), "")),
    IF(ISNUMBER(--RIGHT(_xlpm.txt,1)), _xlpm.txt, LEFT(_xlpm.txt, LEN(_xlpm.txt)-1))
)</f>
        <v>15490</v>
      </c>
      <c r="W917" s="14" t="str">
        <f>UPPER(LEFT(Todos!$B917,2))</f>
        <v>MO</v>
      </c>
      <c r="X917" s="15" t="str" cm="1">
        <f t="array" ref="X917">+IF(Todos!$C917 = "",MODE.MATCH(Todos!$C$2:$C$4029),Todos!$C917)</f>
        <v>F</v>
      </c>
    </row>
    <row r="918" spans="1:24" x14ac:dyDescent="0.35">
      <c r="A918" s="6">
        <v>96000</v>
      </c>
      <c r="B918" s="7" t="s">
        <v>16</v>
      </c>
      <c r="C918" s="7" t="s">
        <v>14</v>
      </c>
      <c r="D918" s="7">
        <v>359</v>
      </c>
      <c r="E918" s="7">
        <v>88</v>
      </c>
      <c r="F918" s="7">
        <v>329</v>
      </c>
      <c r="G918" s="7">
        <v>0</v>
      </c>
      <c r="H918" s="7">
        <v>10543</v>
      </c>
      <c r="I918" s="7">
        <v>10</v>
      </c>
      <c r="J918" s="7">
        <v>53</v>
      </c>
      <c r="K918" s="7">
        <v>218</v>
      </c>
      <c r="L918" s="7">
        <v>159</v>
      </c>
      <c r="M918" s="7">
        <v>3.5833333330000001</v>
      </c>
      <c r="N918" s="7">
        <f>VLOOKUP(Todos!$A918,vlookup_table[#All],2,FALSE)</f>
        <v>2</v>
      </c>
      <c r="O918" s="7" t="str">
        <f>VLOOKUP(Todos!$A918,vlookup_table[#All],3,FALSE)</f>
        <v>IL</v>
      </c>
      <c r="P918" s="7">
        <f>VLOOKUP(Todos!$A918,vlookup_table[#All],4,FALSE)</f>
        <v>1401</v>
      </c>
      <c r="Q918" s="9" t="str">
        <f>VLOOKUP(Todos!$A918,vlookup_table[#All],5,FALSE)</f>
        <v>C3</v>
      </c>
      <c r="R918" s="9" t="str">
        <f>VLOOKUP(Todos!$A918,vlookup_table[#All],6,FALSE)</f>
        <v>M</v>
      </c>
      <c r="S918" s="9">
        <f>VLOOKUP(Todos!$A918,vlookup_table[#All],7,FALSE)</f>
        <v>10</v>
      </c>
      <c r="T918" s="9">
        <f>ROUND((9706-Todos!$P918)/100, 0)</f>
        <v>83</v>
      </c>
      <c r="U918" s="9" t="str" cm="1">
        <f t="array" ref="U918">_xlfn.IFS(
    ISNUMBER(SEARCH("C", Q918)), "Ciudad",
    ISNUMBER(SEARCH("T", Q918)), "Pueblo",
    ISNUMBER(SEARCH("R", Q918)), "Rural",
    ISNUMBER(SEARCH("S", Q918)), "Suburbano",
    ISNUMBER(SEARCH("U", Q918)), "Urbano"
)</f>
        <v>Ciudad</v>
      </c>
      <c r="V918" s="24" t="str" cm="1">
        <f t="array" ref="V918">_xlfn.LET(
    _xlpm.txt, _xlfn.TEXTJOIN("", TRUE, IF(ISNUMBER(--MID(Todos!$H918, _xlfn.SEQUENCE(LEN(Todos!$H918)), 1)), MID(Todos!$H918, _xlfn.SEQUENCE(LEN(Todos!$H918)), 1), "")),
    IF(ISNUMBER(--RIGHT(_xlpm.txt,1)), _xlpm.txt, LEFT(_xlpm.txt, LEN(_xlpm.txt)-1))
)</f>
        <v>10543</v>
      </c>
      <c r="W918" s="9" t="str">
        <f>UPPER(LEFT(Todos!$B918,2))</f>
        <v>IL</v>
      </c>
      <c r="X918" s="10" t="str" cm="1">
        <f t="array" ref="X918">+IF(Todos!$C918 = "",MODE.MATCH(Todos!$C$2:$C$4029),Todos!$C918)</f>
        <v>M</v>
      </c>
    </row>
    <row r="919" spans="1:24" x14ac:dyDescent="0.35">
      <c r="A919" s="11">
        <v>170256</v>
      </c>
      <c r="B919" s="12" t="s">
        <v>22</v>
      </c>
      <c r="C919" s="12" t="s">
        <v>17</v>
      </c>
      <c r="D919" s="12">
        <v>1246</v>
      </c>
      <c r="E919" s="12">
        <v>264</v>
      </c>
      <c r="F919" s="12">
        <v>362</v>
      </c>
      <c r="G919" s="12">
        <v>13</v>
      </c>
      <c r="H919" s="12">
        <v>11851</v>
      </c>
      <c r="I919" s="12">
        <v>4</v>
      </c>
      <c r="J919" s="12">
        <v>63</v>
      </c>
      <c r="K919" s="12">
        <v>296</v>
      </c>
      <c r="L919" s="12">
        <v>339</v>
      </c>
      <c r="M919" s="12">
        <v>7.5</v>
      </c>
      <c r="N919" s="12">
        <f>VLOOKUP(Todos!$A919,vlookup_table[#All],2,FALSE)</f>
        <v>2</v>
      </c>
      <c r="O919" s="12" t="str">
        <f>VLOOKUP(Todos!$A919,vlookup_table[#All],3,FALSE)</f>
        <v>CA</v>
      </c>
      <c r="P919" s="12">
        <f>VLOOKUP(Todos!$A919,vlookup_table[#All],4,FALSE)</f>
        <v>0</v>
      </c>
      <c r="Q919" s="14" t="str">
        <f>VLOOKUP(Todos!$A919,vlookup_table[#All],5,FALSE)</f>
        <v>R1</v>
      </c>
      <c r="R919" s="14" t="str">
        <f>VLOOKUP(Todos!$A919,vlookup_table[#All],6,FALSE)</f>
        <v>F</v>
      </c>
      <c r="S919" s="14">
        <f>VLOOKUP(Todos!$A919,vlookup_table[#All],7,FALSE)</f>
        <v>10</v>
      </c>
      <c r="T919" s="14">
        <f>ROUND((9706-Todos!$P919)/100, 0)</f>
        <v>97</v>
      </c>
      <c r="U919" s="14" t="str" cm="1">
        <f t="array" ref="U919">_xlfn.IFS(
    ISNUMBER(SEARCH("C", Q919)), "Ciudad",
    ISNUMBER(SEARCH("T", Q919)), "Pueblo",
    ISNUMBER(SEARCH("R", Q919)), "Rural",
    ISNUMBER(SEARCH("S", Q919)), "Suburbano",
    ISNUMBER(SEARCH("U", Q919)), "Urbano"
)</f>
        <v>Rural</v>
      </c>
      <c r="V919" s="25" t="str" cm="1">
        <f t="array" ref="V919">_xlfn.LET(
    _xlpm.txt, _xlfn.TEXTJOIN("", TRUE, IF(ISNUMBER(--MID(Todos!$H919, _xlfn.SEQUENCE(LEN(Todos!$H919)), 1)), MID(Todos!$H919, _xlfn.SEQUENCE(LEN(Todos!$H919)), 1), "")),
    IF(ISNUMBER(--RIGHT(_xlpm.txt,1)), _xlpm.txt, LEFT(_xlpm.txt, LEN(_xlpm.txt)-1))
)</f>
        <v>11851</v>
      </c>
      <c r="W919" s="14" t="str">
        <f>UPPER(LEFT(Todos!$B919,2))</f>
        <v>CA</v>
      </c>
      <c r="X919" s="15" t="str" cm="1">
        <f t="array" ref="X919">+IF(Todos!$C919 = "",MODE.MATCH(Todos!$C$2:$C$4029),Todos!$C919)</f>
        <v>F</v>
      </c>
    </row>
    <row r="920" spans="1:24" x14ac:dyDescent="0.35">
      <c r="A920" s="6">
        <v>20821</v>
      </c>
      <c r="B920" s="7" t="s">
        <v>18</v>
      </c>
      <c r="C920" s="7" t="s">
        <v>14</v>
      </c>
      <c r="D920" s="7">
        <v>631</v>
      </c>
      <c r="E920" s="7">
        <v>286</v>
      </c>
      <c r="F920" s="7">
        <v>373</v>
      </c>
      <c r="G920" s="7">
        <v>1</v>
      </c>
      <c r="H920" s="7">
        <v>13818</v>
      </c>
      <c r="I920" s="7">
        <v>1</v>
      </c>
      <c r="J920" s="7">
        <v>83</v>
      </c>
      <c r="K920" s="7">
        <v>324</v>
      </c>
      <c r="L920" s="7">
        <v>333</v>
      </c>
      <c r="M920" s="7">
        <v>12.21428571</v>
      </c>
      <c r="N920" s="7">
        <f>VLOOKUP(Todos!$A920,vlookup_table[#All],2,FALSE)</f>
        <v>1</v>
      </c>
      <c r="O920" s="7" t="str">
        <f>VLOOKUP(Todos!$A920,vlookup_table[#All],3,FALSE)</f>
        <v>NC</v>
      </c>
      <c r="P920" s="7">
        <f>VLOOKUP(Todos!$A920,vlookup_table[#All],4,FALSE)</f>
        <v>5201</v>
      </c>
      <c r="Q920" s="9" t="str">
        <f>VLOOKUP(Todos!$A920,vlookup_table[#All],5,FALSE)</f>
        <v>T2</v>
      </c>
      <c r="R920" s="9" t="str">
        <f>VLOOKUP(Todos!$A920,vlookup_table[#All],6,FALSE)</f>
        <v>M</v>
      </c>
      <c r="S920" s="9">
        <f>VLOOKUP(Todos!$A920,vlookup_table[#All],7,FALSE)</f>
        <v>10</v>
      </c>
      <c r="T920" s="9">
        <f>ROUND((9706-Todos!$P920)/100, 0)</f>
        <v>45</v>
      </c>
      <c r="U920" s="9" t="str" cm="1">
        <f t="array" ref="U920">_xlfn.IFS(
    ISNUMBER(SEARCH("C", Q920)), "Ciudad",
    ISNUMBER(SEARCH("T", Q920)), "Pueblo",
    ISNUMBER(SEARCH("R", Q920)), "Rural",
    ISNUMBER(SEARCH("S", Q920)), "Suburbano",
    ISNUMBER(SEARCH("U", Q920)), "Urbano"
)</f>
        <v>Pueblo</v>
      </c>
      <c r="V920" s="24" t="str" cm="1">
        <f t="array" ref="V920">_xlfn.LET(
    _xlpm.txt, _xlfn.TEXTJOIN("", TRUE, IF(ISNUMBER(--MID(Todos!$H920, _xlfn.SEQUENCE(LEN(Todos!$H920)), 1)), MID(Todos!$H920, _xlfn.SEQUENCE(LEN(Todos!$H920)), 1), "")),
    IF(ISNUMBER(--RIGHT(_xlpm.txt,1)), _xlpm.txt, LEFT(_xlpm.txt, LEN(_xlpm.txt)-1))
)</f>
        <v>13818</v>
      </c>
      <c r="W920" s="9" t="str">
        <f>UPPER(LEFT(Todos!$B920,2))</f>
        <v>NC</v>
      </c>
      <c r="X920" s="10" t="str" cm="1">
        <f t="array" ref="X920">+IF(Todos!$C920 = "",MODE.MATCH(Todos!$C$2:$C$4029),Todos!$C920)</f>
        <v>M</v>
      </c>
    </row>
    <row r="921" spans="1:24" x14ac:dyDescent="0.35">
      <c r="A921" s="11">
        <v>189715</v>
      </c>
      <c r="B921" s="12" t="s">
        <v>22</v>
      </c>
      <c r="C921" s="12" t="s">
        <v>17</v>
      </c>
      <c r="D921" s="12">
        <v>5708</v>
      </c>
      <c r="E921" s="12">
        <v>504</v>
      </c>
      <c r="F921" s="12">
        <v>854</v>
      </c>
      <c r="G921" s="12">
        <v>97</v>
      </c>
      <c r="H921" s="12">
        <v>36020</v>
      </c>
      <c r="I921" s="12">
        <v>19</v>
      </c>
      <c r="J921" s="12">
        <v>50</v>
      </c>
      <c r="K921" s="12">
        <v>708</v>
      </c>
      <c r="L921" s="12">
        <v>575</v>
      </c>
      <c r="M921" s="12">
        <v>16.25</v>
      </c>
      <c r="N921" s="12">
        <f>VLOOKUP(Todos!$A921,vlookup_table[#All],2,FALSE)</f>
        <v>28</v>
      </c>
      <c r="O921" s="12" t="str">
        <f>VLOOKUP(Todos!$A921,vlookup_table[#All],3,FALSE)</f>
        <v>CA</v>
      </c>
      <c r="P921" s="12">
        <f>VLOOKUP(Todos!$A921,vlookup_table[#All],4,FALSE)</f>
        <v>0</v>
      </c>
      <c r="Q921" s="14" t="str">
        <f>VLOOKUP(Todos!$A921,vlookup_table[#All],5,FALSE)</f>
        <v>U1</v>
      </c>
      <c r="R921" s="14" t="str">
        <f>VLOOKUP(Todos!$A921,vlookup_table[#All],6,FALSE)</f>
        <v>F</v>
      </c>
      <c r="S921" s="14">
        <f>VLOOKUP(Todos!$A921,vlookup_table[#All],7,FALSE)</f>
        <v>25</v>
      </c>
      <c r="T921" s="14">
        <f>ROUND((9706-Todos!$P921)/100, 0)</f>
        <v>97</v>
      </c>
      <c r="U921" s="14" t="str" cm="1">
        <f t="array" ref="U921">_xlfn.IFS(
    ISNUMBER(SEARCH("C", Q921)), "Ciudad",
    ISNUMBER(SEARCH("T", Q921)), "Pueblo",
    ISNUMBER(SEARCH("R", Q921)), "Rural",
    ISNUMBER(SEARCH("S", Q921)), "Suburbano",
    ISNUMBER(SEARCH("U", Q921)), "Urbano"
)</f>
        <v>Urbano</v>
      </c>
      <c r="V921" s="25" t="str" cm="1">
        <f t="array" ref="V921">_xlfn.LET(
    _xlpm.txt, _xlfn.TEXTJOIN("", TRUE, IF(ISNUMBER(--MID(Todos!$H921, _xlfn.SEQUENCE(LEN(Todos!$H921)), 1)), MID(Todos!$H921, _xlfn.SEQUENCE(LEN(Todos!$H921)), 1), "")),
    IF(ISNUMBER(--RIGHT(_xlpm.txt,1)), _xlpm.txt, LEFT(_xlpm.txt, LEN(_xlpm.txt)-1))
)</f>
        <v>36020</v>
      </c>
      <c r="W921" s="14" t="str">
        <f>UPPER(LEFT(Todos!$B921,2))</f>
        <v>CA</v>
      </c>
      <c r="X921" s="15" t="str" cm="1">
        <f t="array" ref="X921">+IF(Todos!$C921 = "",MODE.MATCH(Todos!$C$2:$C$4029),Todos!$C921)</f>
        <v>F</v>
      </c>
    </row>
    <row r="922" spans="1:24" x14ac:dyDescent="0.35">
      <c r="A922" s="6">
        <v>183898</v>
      </c>
      <c r="B922" s="7" t="s">
        <v>41</v>
      </c>
      <c r="C922" s="7" t="s">
        <v>45</v>
      </c>
      <c r="D922" s="7">
        <v>429</v>
      </c>
      <c r="E922" s="7">
        <v>266</v>
      </c>
      <c r="F922" s="7">
        <v>343</v>
      </c>
      <c r="G922" s="7">
        <v>1</v>
      </c>
      <c r="H922" s="7">
        <v>12534</v>
      </c>
      <c r="I922" s="7">
        <v>1</v>
      </c>
      <c r="J922" s="7">
        <v>57</v>
      </c>
      <c r="K922" s="7">
        <v>302</v>
      </c>
      <c r="L922" s="7">
        <v>310</v>
      </c>
      <c r="M922" s="7">
        <v>5.5</v>
      </c>
      <c r="N922" s="7">
        <f>VLOOKUP(Todos!$A922,vlookup_table[#All],2,FALSE)</f>
        <v>980</v>
      </c>
      <c r="O922" s="7" t="str">
        <f>VLOOKUP(Todos!$A922,vlookup_table[#All],3,FALSE)</f>
        <v>WA</v>
      </c>
      <c r="P922" s="7">
        <f>VLOOKUP(Todos!$A922,vlookup_table[#All],4,FALSE)</f>
        <v>1008</v>
      </c>
      <c r="Q922" s="9" t="str">
        <f>VLOOKUP(Todos!$A922,vlookup_table[#All],5,FALSE)</f>
        <v>R2</v>
      </c>
      <c r="R922" s="9" t="str">
        <f>VLOOKUP(Todos!$A922,vlookup_table[#All],6,FALSE)</f>
        <v>J</v>
      </c>
      <c r="S922" s="9">
        <f>VLOOKUP(Todos!$A922,vlookup_table[#All],7,FALSE)</f>
        <v>3</v>
      </c>
      <c r="T922" s="9">
        <f>ROUND((9706-Todos!$P922)/100, 0)</f>
        <v>87</v>
      </c>
      <c r="U922" s="9" t="str" cm="1">
        <f t="array" ref="U922">_xlfn.IFS(
    ISNUMBER(SEARCH("C", Q922)), "Ciudad",
    ISNUMBER(SEARCH("T", Q922)), "Pueblo",
    ISNUMBER(SEARCH("R", Q922)), "Rural",
    ISNUMBER(SEARCH("S", Q922)), "Suburbano",
    ISNUMBER(SEARCH("U", Q922)), "Urbano"
)</f>
        <v>Rural</v>
      </c>
      <c r="V922" s="24" t="str" cm="1">
        <f t="array" ref="V922">_xlfn.LET(
    _xlpm.txt, _xlfn.TEXTJOIN("", TRUE, IF(ISNUMBER(--MID(Todos!$H922, _xlfn.SEQUENCE(LEN(Todos!$H922)), 1)), MID(Todos!$H922, _xlfn.SEQUENCE(LEN(Todos!$H922)), 1), "")),
    IF(ISNUMBER(--RIGHT(_xlpm.txt,1)), _xlpm.txt, LEFT(_xlpm.txt, LEN(_xlpm.txt)-1))
)</f>
        <v>12534</v>
      </c>
      <c r="W922" s="9" t="str">
        <f>UPPER(LEFT(Todos!$B922,2))</f>
        <v>WA</v>
      </c>
      <c r="X922" s="10" t="str" cm="1">
        <f t="array" ref="X922">+IF(Todos!$C922 = "",MODE.MATCH(Todos!$C$2:$C$4029),Todos!$C922)</f>
        <v>J</v>
      </c>
    </row>
    <row r="923" spans="1:24" x14ac:dyDescent="0.35">
      <c r="A923" s="11">
        <v>155157</v>
      </c>
      <c r="B923" s="12" t="s">
        <v>22</v>
      </c>
      <c r="C923" s="12" t="s">
        <v>17</v>
      </c>
      <c r="D923" s="12">
        <v>955</v>
      </c>
      <c r="E923" s="12">
        <v>329</v>
      </c>
      <c r="F923" s="12">
        <v>359</v>
      </c>
      <c r="G923" s="12">
        <v>1</v>
      </c>
      <c r="H923" s="12">
        <v>10736</v>
      </c>
      <c r="I923" s="12">
        <v>7</v>
      </c>
      <c r="J923" s="12">
        <v>63</v>
      </c>
      <c r="K923" s="12">
        <v>332</v>
      </c>
      <c r="L923" s="12">
        <v>346</v>
      </c>
      <c r="M923" s="12">
        <v>12.33333333</v>
      </c>
      <c r="N923" s="12">
        <f>VLOOKUP(Todos!$A923,vlookup_table[#All],2,FALSE)</f>
        <v>2</v>
      </c>
      <c r="O923" s="12" t="str">
        <f>VLOOKUP(Todos!$A923,vlookup_table[#All],3,FALSE)</f>
        <v>CA</v>
      </c>
      <c r="P923" s="12">
        <f>VLOOKUP(Todos!$A923,vlookup_table[#All],4,FALSE)</f>
        <v>0</v>
      </c>
      <c r="Q923" s="14" t="str">
        <f>VLOOKUP(Todos!$A923,vlookup_table[#All],5,FALSE)</f>
        <v>U3</v>
      </c>
      <c r="R923" s="14" t="str">
        <f>VLOOKUP(Todos!$A923,vlookup_table[#All],6,FALSE)</f>
        <v>F</v>
      </c>
      <c r="S923" s="14">
        <f>VLOOKUP(Todos!$A923,vlookup_table[#All],7,FALSE)</f>
        <v>12</v>
      </c>
      <c r="T923" s="14">
        <f>ROUND((9706-Todos!$P923)/100, 0)</f>
        <v>97</v>
      </c>
      <c r="U923" s="14" t="str" cm="1">
        <f t="array" ref="U923">_xlfn.IFS(
    ISNUMBER(SEARCH("C", Q923)), "Ciudad",
    ISNUMBER(SEARCH("T", Q923)), "Pueblo",
    ISNUMBER(SEARCH("R", Q923)), "Rural",
    ISNUMBER(SEARCH("S", Q923)), "Suburbano",
    ISNUMBER(SEARCH("U", Q923)), "Urbano"
)</f>
        <v>Urbano</v>
      </c>
      <c r="V923" s="25" t="str" cm="1">
        <f t="array" ref="V923">_xlfn.LET(
    _xlpm.txt, _xlfn.TEXTJOIN("", TRUE, IF(ISNUMBER(--MID(Todos!$H923, _xlfn.SEQUENCE(LEN(Todos!$H923)), 1)), MID(Todos!$H923, _xlfn.SEQUENCE(LEN(Todos!$H923)), 1), "")),
    IF(ISNUMBER(--RIGHT(_xlpm.txt,1)), _xlpm.txt, LEFT(_xlpm.txt, LEN(_xlpm.txt)-1))
)</f>
        <v>10736</v>
      </c>
      <c r="W923" s="14" t="str">
        <f>UPPER(LEFT(Todos!$B923,2))</f>
        <v>CA</v>
      </c>
      <c r="X923" s="15" t="str" cm="1">
        <f t="array" ref="X923">+IF(Todos!$C923 = "",MODE.MATCH(Todos!$C$2:$C$4029),Todos!$C923)</f>
        <v>F</v>
      </c>
    </row>
    <row r="924" spans="1:24" x14ac:dyDescent="0.35">
      <c r="A924" s="6">
        <v>137134</v>
      </c>
      <c r="B924" s="7" t="s">
        <v>56</v>
      </c>
      <c r="C924" s="7" t="s">
        <v>14</v>
      </c>
      <c r="D924" s="7">
        <v>810</v>
      </c>
      <c r="E924" s="7">
        <v>320</v>
      </c>
      <c r="F924" s="7">
        <v>393</v>
      </c>
      <c r="G924" s="7">
        <v>0</v>
      </c>
      <c r="H924" s="7">
        <v>18361</v>
      </c>
      <c r="I924" s="7">
        <v>4</v>
      </c>
      <c r="J924" s="7">
        <v>8</v>
      </c>
      <c r="K924" s="7">
        <v>354</v>
      </c>
      <c r="L924" s="7">
        <v>368</v>
      </c>
      <c r="M924" s="7">
        <v>9.0909090910000003</v>
      </c>
      <c r="N924" s="7">
        <f>VLOOKUP(Todos!$A924,vlookup_table[#All],2,FALSE)</f>
        <v>0</v>
      </c>
      <c r="O924" s="7" t="str">
        <f>VLOOKUP(Todos!$A924,vlookup_table[#All],3,FALSE)</f>
        <v>AZ</v>
      </c>
      <c r="P924" s="7">
        <f>VLOOKUP(Todos!$A924,vlookup_table[#All],4,FALSE)</f>
        <v>2512</v>
      </c>
      <c r="Q924" s="9" t="str">
        <f>VLOOKUP(Todos!$A924,vlookup_table[#All],5,FALSE)</f>
        <v>C2</v>
      </c>
      <c r="R924" s="9" t="str">
        <f>VLOOKUP(Todos!$A924,vlookup_table[#All],6,FALSE)</f>
        <v>M</v>
      </c>
      <c r="S924" s="9">
        <f>VLOOKUP(Todos!$A924,vlookup_table[#All],7,FALSE)</f>
        <v>10</v>
      </c>
      <c r="T924" s="9">
        <f>ROUND((9706-Todos!$P924)/100, 0)</f>
        <v>72</v>
      </c>
      <c r="U924" s="9" t="str" cm="1">
        <f t="array" ref="U924">_xlfn.IFS(
    ISNUMBER(SEARCH("C", Q924)), "Ciudad",
    ISNUMBER(SEARCH("T", Q924)), "Pueblo",
    ISNUMBER(SEARCH("R", Q924)), "Rural",
    ISNUMBER(SEARCH("S", Q924)), "Suburbano",
    ISNUMBER(SEARCH("U", Q924)), "Urbano"
)</f>
        <v>Ciudad</v>
      </c>
      <c r="V924" s="24" t="str" cm="1">
        <f t="array" ref="V924">_xlfn.LET(
    _xlpm.txt, _xlfn.TEXTJOIN("", TRUE, IF(ISNUMBER(--MID(Todos!$H924, _xlfn.SEQUENCE(LEN(Todos!$H924)), 1)), MID(Todos!$H924, _xlfn.SEQUENCE(LEN(Todos!$H924)), 1), "")),
    IF(ISNUMBER(--RIGHT(_xlpm.txt,1)), _xlpm.txt, LEFT(_xlpm.txt, LEN(_xlpm.txt)-1))
)</f>
        <v>18361</v>
      </c>
      <c r="W924" s="9" t="str">
        <f>UPPER(LEFT(Todos!$B924,2))</f>
        <v>AZ</v>
      </c>
      <c r="X924" s="10" t="str" cm="1">
        <f t="array" ref="X924">+IF(Todos!$C924 = "",MODE.MATCH(Todos!$C$2:$C$4029),Todos!$C924)</f>
        <v>M</v>
      </c>
    </row>
    <row r="925" spans="1:24" x14ac:dyDescent="0.35">
      <c r="A925" s="11">
        <v>129602</v>
      </c>
      <c r="B925" s="12" t="s">
        <v>49</v>
      </c>
      <c r="C925" s="12" t="s">
        <v>17</v>
      </c>
      <c r="D925" s="12">
        <v>638</v>
      </c>
      <c r="E925" s="12">
        <v>222</v>
      </c>
      <c r="F925" s="12">
        <v>286</v>
      </c>
      <c r="G925" s="12">
        <v>0</v>
      </c>
      <c r="H925" s="17" t="s">
        <v>68</v>
      </c>
      <c r="I925" s="12">
        <v>13</v>
      </c>
      <c r="J925" s="12">
        <v>22</v>
      </c>
      <c r="K925" s="12">
        <v>307</v>
      </c>
      <c r="L925" s="12">
        <v>230</v>
      </c>
      <c r="M925" s="12">
        <v>7.2142857139999998</v>
      </c>
      <c r="N925" s="12">
        <f>VLOOKUP(Todos!$A925,vlookup_table[#All],2,FALSE)</f>
        <v>2</v>
      </c>
      <c r="O925" s="12" t="str">
        <f>VLOOKUP(Todos!$A925,vlookup_table[#All],3,FALSE)</f>
        <v>CO</v>
      </c>
      <c r="P925" s="12">
        <f>VLOOKUP(Todos!$A925,vlookup_table[#All],4,FALSE)</f>
        <v>2401</v>
      </c>
      <c r="Q925" s="14" t="str">
        <f>VLOOKUP(Todos!$A925,vlookup_table[#All],5,FALSE)</f>
        <v>C2</v>
      </c>
      <c r="R925" s="14" t="str">
        <f>VLOOKUP(Todos!$A925,vlookup_table[#All],6,FALSE)</f>
        <v>F</v>
      </c>
      <c r="S925" s="14">
        <f>VLOOKUP(Todos!$A925,vlookup_table[#All],7,FALSE)</f>
        <v>13</v>
      </c>
      <c r="T925" s="14">
        <f>ROUND((9706-Todos!$P925)/100, 0)</f>
        <v>73</v>
      </c>
      <c r="U925" s="14" t="str" cm="1">
        <f t="array" ref="U925">_xlfn.IFS(
    ISNUMBER(SEARCH("C", Q925)), "Ciudad",
    ISNUMBER(SEARCH("T", Q925)), "Pueblo",
    ISNUMBER(SEARCH("R", Q925)), "Rural",
    ISNUMBER(SEARCH("S", Q925)), "Suburbano",
    ISNUMBER(SEARCH("U", Q925)), "Urbano"
)</f>
        <v>Ciudad</v>
      </c>
      <c r="V925" s="25" t="str" cm="1">
        <f t="array" ref="V925">_xlfn.LET(
    _xlpm.txt, _xlfn.TEXTJOIN("", TRUE, IF(ISNUMBER(--MID(Todos!$H925, _xlfn.SEQUENCE(LEN(Todos!$H925)), 1)), MID(Todos!$H925, _xlfn.SEQUENCE(LEN(Todos!$H925)), 1), "")),
    IF(ISNUMBER(--RIGHT(_xlpm.txt,1)), _xlpm.txt, LEFT(_xlpm.txt, LEN(_xlpm.txt)-1))
)</f>
        <v>10909</v>
      </c>
      <c r="W925" s="14" t="str">
        <f>UPPER(LEFT(Todos!$B925,2))</f>
        <v>CO</v>
      </c>
      <c r="X925" s="15" t="str" cm="1">
        <f t="array" ref="X925">+IF(Todos!$C925 = "",MODE.MATCH(Todos!$C$2:$C$4029),Todos!$C925)</f>
        <v>F</v>
      </c>
    </row>
    <row r="926" spans="1:24" x14ac:dyDescent="0.35">
      <c r="A926" s="6">
        <v>182286</v>
      </c>
      <c r="B926" s="7" t="s">
        <v>41</v>
      </c>
      <c r="C926" s="7" t="s">
        <v>52</v>
      </c>
      <c r="D926" s="7">
        <v>699</v>
      </c>
      <c r="E926" s="7">
        <v>262</v>
      </c>
      <c r="F926" s="7">
        <v>299</v>
      </c>
      <c r="G926" s="7">
        <v>0</v>
      </c>
      <c r="H926" s="7">
        <v>12872</v>
      </c>
      <c r="I926" s="7">
        <v>4</v>
      </c>
      <c r="J926" s="7">
        <v>55</v>
      </c>
      <c r="K926" s="7">
        <v>208</v>
      </c>
      <c r="L926" s="7">
        <v>301</v>
      </c>
      <c r="M926" s="7">
        <v>15</v>
      </c>
      <c r="N926" s="7">
        <f>VLOOKUP(Todos!$A926,vlookup_table[#All],2,FALSE)</f>
        <v>28</v>
      </c>
      <c r="O926" s="7" t="str">
        <f>VLOOKUP(Todos!$A926,vlookup_table[#All],3,FALSE)</f>
        <v>WA</v>
      </c>
      <c r="P926" s="7">
        <f>VLOOKUP(Todos!$A926,vlookup_table[#All],4,FALSE)</f>
        <v>4001</v>
      </c>
      <c r="Q926" s="9" t="str">
        <f>VLOOKUP(Todos!$A926,vlookup_table[#All],5,FALSE)</f>
        <v>C2</v>
      </c>
      <c r="R926" s="9" t="str">
        <f>VLOOKUP(Todos!$A926,vlookup_table[#All],6,FALSE)</f>
        <v>M</v>
      </c>
      <c r="S926" s="9">
        <f>VLOOKUP(Todos!$A926,vlookup_table[#All],7,FALSE)</f>
        <v>20</v>
      </c>
      <c r="T926" s="9">
        <f>ROUND((9706-Todos!$P926)/100, 0)</f>
        <v>57</v>
      </c>
      <c r="U926" s="9" t="str" cm="1">
        <f t="array" ref="U926">_xlfn.IFS(
    ISNUMBER(SEARCH("C", Q926)), "Ciudad",
    ISNUMBER(SEARCH("T", Q926)), "Pueblo",
    ISNUMBER(SEARCH("R", Q926)), "Rural",
    ISNUMBER(SEARCH("S", Q926)), "Suburbano",
    ISNUMBER(SEARCH("U", Q926)), "Urbano"
)</f>
        <v>Ciudad</v>
      </c>
      <c r="V926" s="24" t="str" cm="1">
        <f t="array" ref="V926">_xlfn.LET(
    _xlpm.txt, _xlfn.TEXTJOIN("", TRUE, IF(ISNUMBER(--MID(Todos!$H926, _xlfn.SEQUENCE(LEN(Todos!$H926)), 1)), MID(Todos!$H926, _xlfn.SEQUENCE(LEN(Todos!$H926)), 1), "")),
    IF(ISNUMBER(--RIGHT(_xlpm.txt,1)), _xlpm.txt, LEFT(_xlpm.txt, LEN(_xlpm.txt)-1))
)</f>
        <v>12872</v>
      </c>
      <c r="W926" s="9" t="str">
        <f>UPPER(LEFT(Todos!$B926,2))</f>
        <v>WA</v>
      </c>
      <c r="X926" s="10" t="str" cm="1">
        <f t="array" ref="X926">+IF(Todos!$C926 = "",MODE.MATCH(Todos!$C$2:$C$4029),Todos!$C926)</f>
        <v>male</v>
      </c>
    </row>
    <row r="927" spans="1:24" x14ac:dyDescent="0.35">
      <c r="A927" s="11">
        <v>138804</v>
      </c>
      <c r="B927" s="12" t="s">
        <v>56</v>
      </c>
      <c r="C927" s="12" t="s">
        <v>66</v>
      </c>
      <c r="D927" s="12">
        <v>1239</v>
      </c>
      <c r="E927" s="12">
        <v>348</v>
      </c>
      <c r="F927" s="12">
        <v>428</v>
      </c>
      <c r="G927" s="12">
        <v>10</v>
      </c>
      <c r="H927" s="12">
        <v>14561</v>
      </c>
      <c r="I927" s="12">
        <v>4</v>
      </c>
      <c r="J927" s="12">
        <v>34</v>
      </c>
      <c r="K927" s="12">
        <v>365</v>
      </c>
      <c r="L927" s="12">
        <v>399</v>
      </c>
      <c r="M927" s="12">
        <v>9.4444444440000002</v>
      </c>
      <c r="N927" s="12">
        <f>VLOOKUP(Todos!$A927,vlookup_table[#All],2,FALSE)</f>
        <v>0</v>
      </c>
      <c r="O927" s="12" t="str">
        <f>VLOOKUP(Todos!$A927,vlookup_table[#All],3,FALSE)</f>
        <v>AZ</v>
      </c>
      <c r="P927" s="12">
        <f>VLOOKUP(Todos!$A927,vlookup_table[#All],4,FALSE)</f>
        <v>0</v>
      </c>
      <c r="Q927" s="14" t="str">
        <f>VLOOKUP(Todos!$A927,vlookup_table[#All],5,FALSE)</f>
        <v>R2</v>
      </c>
      <c r="R927" s="14" t="str">
        <f>VLOOKUP(Todos!$A927,vlookup_table[#All],6,FALSE)</f>
        <v>F</v>
      </c>
      <c r="S927" s="14">
        <f>VLOOKUP(Todos!$A927,vlookup_table[#All],7,FALSE)</f>
        <v>10</v>
      </c>
      <c r="T927" s="14">
        <f>ROUND((9706-Todos!$P927)/100, 0)</f>
        <v>97</v>
      </c>
      <c r="U927" s="14" t="str" cm="1">
        <f t="array" ref="U927">_xlfn.IFS(
    ISNUMBER(SEARCH("C", Q927)), "Ciudad",
    ISNUMBER(SEARCH("T", Q927)), "Pueblo",
    ISNUMBER(SEARCH("R", Q927)), "Rural",
    ISNUMBER(SEARCH("S", Q927)), "Suburbano",
    ISNUMBER(SEARCH("U", Q927)), "Urbano"
)</f>
        <v>Rural</v>
      </c>
      <c r="V927" s="25" t="str" cm="1">
        <f t="array" ref="V927">_xlfn.LET(
    _xlpm.txt, _xlfn.TEXTJOIN("", TRUE, IF(ISNUMBER(--MID(Todos!$H927, _xlfn.SEQUENCE(LEN(Todos!$H927)), 1)), MID(Todos!$H927, _xlfn.SEQUENCE(LEN(Todos!$H927)), 1), "")),
    IF(ISNUMBER(--RIGHT(_xlpm.txt,1)), _xlpm.txt, LEFT(_xlpm.txt, LEN(_xlpm.txt)-1))
)</f>
        <v>14561</v>
      </c>
      <c r="W927" s="14" t="str">
        <f>UPPER(LEFT(Todos!$B927,2))</f>
        <v>AZ</v>
      </c>
      <c r="X927" s="15" t="str" cm="1">
        <f t="array" ref="X927">+IF(Todos!$C927 = "",MODE.MATCH(Todos!$C$2:$C$4029),Todos!$C927)</f>
        <v>feamale</v>
      </c>
    </row>
    <row r="928" spans="1:24" x14ac:dyDescent="0.35">
      <c r="A928" s="6">
        <v>100569</v>
      </c>
      <c r="B928" s="7" t="s">
        <v>37</v>
      </c>
      <c r="C928" s="7" t="s">
        <v>14</v>
      </c>
      <c r="D928" s="7">
        <v>2241</v>
      </c>
      <c r="E928" s="7">
        <v>584</v>
      </c>
      <c r="F928" s="7">
        <v>904</v>
      </c>
      <c r="G928" s="7">
        <v>61</v>
      </c>
      <c r="H928" s="7">
        <v>29643</v>
      </c>
      <c r="I928" s="7">
        <v>2</v>
      </c>
      <c r="J928" s="7">
        <v>42</v>
      </c>
      <c r="K928" s="7">
        <v>822</v>
      </c>
      <c r="L928" s="7">
        <v>716</v>
      </c>
      <c r="M928" s="7">
        <v>15</v>
      </c>
      <c r="N928" s="7">
        <f>VLOOKUP(Todos!$A928,vlookup_table[#All],2,FALSE)</f>
        <v>1</v>
      </c>
      <c r="O928" s="7" t="str">
        <f>VLOOKUP(Todos!$A928,vlookup_table[#All],3,FALSE)</f>
        <v>MO</v>
      </c>
      <c r="P928" s="7">
        <f>VLOOKUP(Todos!$A928,vlookup_table[#All],4,FALSE)</f>
        <v>501</v>
      </c>
      <c r="Q928" s="9" t="str">
        <f>VLOOKUP(Todos!$A928,vlookup_table[#All],5,FALSE)</f>
        <v>U1</v>
      </c>
      <c r="R928" s="9" t="str">
        <f>VLOOKUP(Todos!$A928,vlookup_table[#All],6,FALSE)</f>
        <v>M</v>
      </c>
      <c r="S928" s="9">
        <f>VLOOKUP(Todos!$A928,vlookup_table[#All],7,FALSE)</f>
        <v>15</v>
      </c>
      <c r="T928" s="9">
        <f>ROUND((9706-Todos!$P928)/100, 0)</f>
        <v>92</v>
      </c>
      <c r="U928" s="9" t="str" cm="1">
        <f t="array" ref="U928">_xlfn.IFS(
    ISNUMBER(SEARCH("C", Q928)), "Ciudad",
    ISNUMBER(SEARCH("T", Q928)), "Pueblo",
    ISNUMBER(SEARCH("R", Q928)), "Rural",
    ISNUMBER(SEARCH("S", Q928)), "Suburbano",
    ISNUMBER(SEARCH("U", Q928)), "Urbano"
)</f>
        <v>Urbano</v>
      </c>
      <c r="V928" s="24" t="str" cm="1">
        <f t="array" ref="V928">_xlfn.LET(
    _xlpm.txt, _xlfn.TEXTJOIN("", TRUE, IF(ISNUMBER(--MID(Todos!$H928, _xlfn.SEQUENCE(LEN(Todos!$H928)), 1)), MID(Todos!$H928, _xlfn.SEQUENCE(LEN(Todos!$H928)), 1), "")),
    IF(ISNUMBER(--RIGHT(_xlpm.txt,1)), _xlpm.txt, LEFT(_xlpm.txt, LEN(_xlpm.txt)-1))
)</f>
        <v>29643</v>
      </c>
      <c r="W928" s="9" t="str">
        <f>UPPER(LEFT(Todos!$B928,2))</f>
        <v>MO</v>
      </c>
      <c r="X928" s="10" t="str" cm="1">
        <f t="array" ref="X928">+IF(Todos!$C928 = "",MODE.MATCH(Todos!$C$2:$C$4029),Todos!$C928)</f>
        <v>M</v>
      </c>
    </row>
    <row r="929" spans="1:24" x14ac:dyDescent="0.35">
      <c r="A929" s="11">
        <v>9287</v>
      </c>
      <c r="B929" s="12" t="s">
        <v>22</v>
      </c>
      <c r="C929" s="12" t="s">
        <v>14</v>
      </c>
      <c r="D929" s="12">
        <v>1432</v>
      </c>
      <c r="E929" s="12">
        <v>420</v>
      </c>
      <c r="F929" s="12">
        <v>461</v>
      </c>
      <c r="G929" s="12">
        <v>18</v>
      </c>
      <c r="H929" s="12">
        <v>14210</v>
      </c>
      <c r="I929" s="12">
        <v>4</v>
      </c>
      <c r="J929" s="12">
        <v>50</v>
      </c>
      <c r="K929" s="12">
        <v>423</v>
      </c>
      <c r="L929" s="12">
        <v>453</v>
      </c>
      <c r="M929" s="12">
        <v>7.2</v>
      </c>
      <c r="N929" s="12">
        <f>VLOOKUP(Todos!$A929,vlookup_table[#All],2,FALSE)</f>
        <v>0</v>
      </c>
      <c r="O929" s="12" t="str">
        <f>VLOOKUP(Todos!$A929,vlookup_table[#All],3,FALSE)</f>
        <v>CA</v>
      </c>
      <c r="P929" s="12">
        <f>VLOOKUP(Todos!$A929,vlookup_table[#All],4,FALSE)</f>
        <v>3901</v>
      </c>
      <c r="Q929" s="14" t="str">
        <f>VLOOKUP(Todos!$A929,vlookup_table[#All],5,FALSE)</f>
        <v>S2</v>
      </c>
      <c r="R929" s="14" t="str">
        <f>VLOOKUP(Todos!$A929,vlookup_table[#All],6,FALSE)</f>
        <v>M</v>
      </c>
      <c r="S929" s="14">
        <f>VLOOKUP(Todos!$A929,vlookup_table[#All],7,FALSE)</f>
        <v>8</v>
      </c>
      <c r="T929" s="14">
        <f>ROUND((9706-Todos!$P929)/100, 0)</f>
        <v>58</v>
      </c>
      <c r="U929" s="14" t="str" cm="1">
        <f t="array" ref="U929">_xlfn.IFS(
    ISNUMBER(SEARCH("C", Q929)), "Ciudad",
    ISNUMBER(SEARCH("T", Q929)), "Pueblo",
    ISNUMBER(SEARCH("R", Q929)), "Rural",
    ISNUMBER(SEARCH("S", Q929)), "Suburbano",
    ISNUMBER(SEARCH("U", Q929)), "Urbano"
)</f>
        <v>Suburbano</v>
      </c>
      <c r="V929" s="25" t="str" cm="1">
        <f t="array" ref="V929">_xlfn.LET(
    _xlpm.txt, _xlfn.TEXTJOIN("", TRUE, IF(ISNUMBER(--MID(Todos!$H929, _xlfn.SEQUENCE(LEN(Todos!$H929)), 1)), MID(Todos!$H929, _xlfn.SEQUENCE(LEN(Todos!$H929)), 1), "")),
    IF(ISNUMBER(--RIGHT(_xlpm.txt,1)), _xlpm.txt, LEFT(_xlpm.txt, LEN(_xlpm.txt)-1))
)</f>
        <v>14210</v>
      </c>
      <c r="W929" s="14" t="str">
        <f>UPPER(LEFT(Todos!$B929,2))</f>
        <v>CA</v>
      </c>
      <c r="X929" s="15" t="str" cm="1">
        <f t="array" ref="X929">+IF(Todos!$C929 = "",MODE.MATCH(Todos!$C$2:$C$4029),Todos!$C929)</f>
        <v>M</v>
      </c>
    </row>
    <row r="930" spans="1:24" x14ac:dyDescent="0.35">
      <c r="A930" s="6">
        <v>104108</v>
      </c>
      <c r="B930" s="7" t="s">
        <v>37</v>
      </c>
      <c r="C930" s="7" t="s">
        <v>17</v>
      </c>
      <c r="D930" s="7">
        <v>609</v>
      </c>
      <c r="E930" s="7">
        <v>263</v>
      </c>
      <c r="F930" s="7">
        <v>355</v>
      </c>
      <c r="G930" s="7">
        <v>0</v>
      </c>
      <c r="H930" s="7">
        <v>13005</v>
      </c>
      <c r="I930" s="7">
        <v>2</v>
      </c>
      <c r="J930" s="7">
        <v>58</v>
      </c>
      <c r="K930" s="7">
        <v>357</v>
      </c>
      <c r="L930" s="7">
        <v>301</v>
      </c>
      <c r="M930" s="7">
        <v>11.78947368</v>
      </c>
      <c r="N930" s="7">
        <f>VLOOKUP(Todos!$A930,vlookup_table[#All],2,FALSE)</f>
        <v>2</v>
      </c>
      <c r="O930" s="7" t="str">
        <f>VLOOKUP(Todos!$A930,vlookup_table[#All],3,FALSE)</f>
        <v>MO</v>
      </c>
      <c r="P930" s="7">
        <f>VLOOKUP(Todos!$A930,vlookup_table[#All],4,FALSE)</f>
        <v>2712</v>
      </c>
      <c r="Q930" s="9" t="str">
        <f>VLOOKUP(Todos!$A930,vlookup_table[#All],5,FALSE)</f>
        <v>C1</v>
      </c>
      <c r="R930" s="9" t="str">
        <f>VLOOKUP(Todos!$A930,vlookup_table[#All],6,FALSE)</f>
        <v>F</v>
      </c>
      <c r="S930" s="9">
        <f>VLOOKUP(Todos!$A930,vlookup_table[#All],7,FALSE)</f>
        <v>11</v>
      </c>
      <c r="T930" s="9">
        <f>ROUND((9706-Todos!$P930)/100, 0)</f>
        <v>70</v>
      </c>
      <c r="U930" s="9" t="str" cm="1">
        <f t="array" ref="U930">_xlfn.IFS(
    ISNUMBER(SEARCH("C", Q930)), "Ciudad",
    ISNUMBER(SEARCH("T", Q930)), "Pueblo",
    ISNUMBER(SEARCH("R", Q930)), "Rural",
    ISNUMBER(SEARCH("S", Q930)), "Suburbano",
    ISNUMBER(SEARCH("U", Q930)), "Urbano"
)</f>
        <v>Ciudad</v>
      </c>
      <c r="V930" s="24" t="str" cm="1">
        <f t="array" ref="V930">_xlfn.LET(
    _xlpm.txt, _xlfn.TEXTJOIN("", TRUE, IF(ISNUMBER(--MID(Todos!$H930, _xlfn.SEQUENCE(LEN(Todos!$H930)), 1)), MID(Todos!$H930, _xlfn.SEQUENCE(LEN(Todos!$H930)), 1), "")),
    IF(ISNUMBER(--RIGHT(_xlpm.txt,1)), _xlpm.txt, LEFT(_xlpm.txt, LEN(_xlpm.txt)-1))
)</f>
        <v>13005</v>
      </c>
      <c r="W930" s="9" t="str">
        <f>UPPER(LEFT(Todos!$B930,2))</f>
        <v>MO</v>
      </c>
      <c r="X930" s="10" t="str" cm="1">
        <f t="array" ref="X930">+IF(Todos!$C930 = "",MODE.MATCH(Todos!$C$2:$C$4029),Todos!$C930)</f>
        <v>F</v>
      </c>
    </row>
    <row r="931" spans="1:24" x14ac:dyDescent="0.35">
      <c r="A931" s="11">
        <v>1357</v>
      </c>
      <c r="B931" s="12" t="s">
        <v>30</v>
      </c>
      <c r="C931" s="12" t="s">
        <v>17</v>
      </c>
      <c r="D931" s="12">
        <v>889</v>
      </c>
      <c r="E931" s="12">
        <v>328</v>
      </c>
      <c r="F931" s="12">
        <v>431</v>
      </c>
      <c r="G931" s="12">
        <v>0</v>
      </c>
      <c r="H931" s="12">
        <v>13456</v>
      </c>
      <c r="I931" s="12">
        <v>6</v>
      </c>
      <c r="J931" s="12">
        <v>84</v>
      </c>
      <c r="K931" s="12">
        <v>368</v>
      </c>
      <c r="L931" s="12">
        <v>391</v>
      </c>
      <c r="M931" s="12">
        <v>10.66666667</v>
      </c>
      <c r="N931" s="12">
        <f>VLOOKUP(Todos!$A931,vlookup_table[#All],2,FALSE)</f>
        <v>0</v>
      </c>
      <c r="O931" s="12" t="str">
        <f>VLOOKUP(Todos!$A931,vlookup_table[#All],3,FALSE)</f>
        <v>MI</v>
      </c>
      <c r="P931" s="12">
        <f>VLOOKUP(Todos!$A931,vlookup_table[#All],4,FALSE)</f>
        <v>5612</v>
      </c>
      <c r="Q931" s="14" t="str">
        <f>VLOOKUP(Todos!$A931,vlookup_table[#All],5,FALSE)</f>
        <v>S2</v>
      </c>
      <c r="R931" s="14" t="str">
        <f>VLOOKUP(Todos!$A931,vlookup_table[#All],6,FALSE)</f>
        <v>F</v>
      </c>
      <c r="S931" s="14">
        <f>VLOOKUP(Todos!$A931,vlookup_table[#All],7,FALSE)</f>
        <v>15</v>
      </c>
      <c r="T931" s="14">
        <f>ROUND((9706-Todos!$P931)/100, 0)</f>
        <v>41</v>
      </c>
      <c r="U931" s="14" t="str" cm="1">
        <f t="array" ref="U931">_xlfn.IFS(
    ISNUMBER(SEARCH("C", Q931)), "Ciudad",
    ISNUMBER(SEARCH("T", Q931)), "Pueblo",
    ISNUMBER(SEARCH("R", Q931)), "Rural",
    ISNUMBER(SEARCH("S", Q931)), "Suburbano",
    ISNUMBER(SEARCH("U", Q931)), "Urbano"
)</f>
        <v>Suburbano</v>
      </c>
      <c r="V931" s="25" t="str" cm="1">
        <f t="array" ref="V931">_xlfn.LET(
    _xlpm.txt, _xlfn.TEXTJOIN("", TRUE, IF(ISNUMBER(--MID(Todos!$H931, _xlfn.SEQUENCE(LEN(Todos!$H931)), 1)), MID(Todos!$H931, _xlfn.SEQUENCE(LEN(Todos!$H931)), 1), "")),
    IF(ISNUMBER(--RIGHT(_xlpm.txt,1)), _xlpm.txt, LEFT(_xlpm.txt, LEN(_xlpm.txt)-1))
)</f>
        <v>13456</v>
      </c>
      <c r="W931" s="14" t="str">
        <f>UPPER(LEFT(Todos!$B931,2))</f>
        <v>MI</v>
      </c>
      <c r="X931" s="15" t="str" cm="1">
        <f t="array" ref="X931">+IF(Todos!$C931 = "",MODE.MATCH(Todos!$C$2:$C$4029),Todos!$C931)</f>
        <v>F</v>
      </c>
    </row>
    <row r="932" spans="1:24" x14ac:dyDescent="0.35">
      <c r="A932" s="6">
        <v>10784</v>
      </c>
      <c r="B932" s="7" t="s">
        <v>41</v>
      </c>
      <c r="C932" s="7" t="s">
        <v>52</v>
      </c>
      <c r="D932" s="7">
        <v>791</v>
      </c>
      <c r="E932" s="7">
        <v>565</v>
      </c>
      <c r="F932" s="7">
        <v>571</v>
      </c>
      <c r="G932" s="7">
        <v>0</v>
      </c>
      <c r="H932" s="7">
        <v>20238</v>
      </c>
      <c r="I932" s="7">
        <v>8</v>
      </c>
      <c r="J932" s="7">
        <v>28</v>
      </c>
      <c r="K932" s="7">
        <v>563</v>
      </c>
      <c r="L932" s="7">
        <v>566</v>
      </c>
      <c r="M932" s="7">
        <v>4.407407407</v>
      </c>
      <c r="N932" s="7">
        <f>VLOOKUP(Todos!$A932,vlookup_table[#All],2,FALSE)</f>
        <v>0</v>
      </c>
      <c r="O932" s="7" t="str">
        <f>VLOOKUP(Todos!$A932,vlookup_table[#All],3,FALSE)</f>
        <v>WA</v>
      </c>
      <c r="P932" s="7">
        <f>VLOOKUP(Todos!$A932,vlookup_table[#All],4,FALSE)</f>
        <v>0</v>
      </c>
      <c r="Q932" s="9" t="str">
        <f>VLOOKUP(Todos!$A932,vlookup_table[#All],5,FALSE)</f>
        <v>C1</v>
      </c>
      <c r="R932" s="9" t="str">
        <f>VLOOKUP(Todos!$A932,vlookup_table[#All],6,FALSE)</f>
        <v>M</v>
      </c>
      <c r="S932" s="9">
        <f>VLOOKUP(Todos!$A932,vlookup_table[#All],7,FALSE)</f>
        <v>10</v>
      </c>
      <c r="T932" s="9">
        <f>ROUND((9706-Todos!$P932)/100, 0)</f>
        <v>97</v>
      </c>
      <c r="U932" s="9" t="str" cm="1">
        <f t="array" ref="U932">_xlfn.IFS(
    ISNUMBER(SEARCH("C", Q932)), "Ciudad",
    ISNUMBER(SEARCH("T", Q932)), "Pueblo",
    ISNUMBER(SEARCH("R", Q932)), "Rural",
    ISNUMBER(SEARCH("S", Q932)), "Suburbano",
    ISNUMBER(SEARCH("U", Q932)), "Urbano"
)</f>
        <v>Ciudad</v>
      </c>
      <c r="V932" s="24" t="str" cm="1">
        <f t="array" ref="V932">_xlfn.LET(
    _xlpm.txt, _xlfn.TEXTJOIN("", TRUE, IF(ISNUMBER(--MID(Todos!$H932, _xlfn.SEQUENCE(LEN(Todos!$H932)), 1)), MID(Todos!$H932, _xlfn.SEQUENCE(LEN(Todos!$H932)), 1), "")),
    IF(ISNUMBER(--RIGHT(_xlpm.txt,1)), _xlpm.txt, LEFT(_xlpm.txt, LEN(_xlpm.txt)-1))
)</f>
        <v>20238</v>
      </c>
      <c r="W932" s="9" t="str">
        <f>UPPER(LEFT(Todos!$B932,2))</f>
        <v>WA</v>
      </c>
      <c r="X932" s="10" t="str" cm="1">
        <f t="array" ref="X932">+IF(Todos!$C932 = "",MODE.MATCH(Todos!$C$2:$C$4029),Todos!$C932)</f>
        <v>male</v>
      </c>
    </row>
    <row r="933" spans="1:24" x14ac:dyDescent="0.35">
      <c r="A933" s="11">
        <v>140049</v>
      </c>
      <c r="B933" s="12" t="s">
        <v>55</v>
      </c>
      <c r="C933" s="12" t="s">
        <v>17</v>
      </c>
      <c r="D933" s="12">
        <v>629</v>
      </c>
      <c r="E933" s="12">
        <v>170</v>
      </c>
      <c r="F933" s="12">
        <v>243</v>
      </c>
      <c r="G933" s="12">
        <v>2</v>
      </c>
      <c r="H933" s="12">
        <v>7822</v>
      </c>
      <c r="I933" s="12">
        <v>1</v>
      </c>
      <c r="J933" s="12">
        <v>62</v>
      </c>
      <c r="K933" s="12">
        <v>197</v>
      </c>
      <c r="L933" s="12">
        <v>214</v>
      </c>
      <c r="M933" s="12">
        <v>9.8571428569999995</v>
      </c>
      <c r="N933" s="12">
        <f>VLOOKUP(Todos!$A933,vlookup_table[#All],2,FALSE)</f>
        <v>0</v>
      </c>
      <c r="O933" s="12" t="str">
        <f>VLOOKUP(Todos!$A933,vlookup_table[#All],3,FALSE)</f>
        <v>NM</v>
      </c>
      <c r="P933" s="12">
        <f>VLOOKUP(Todos!$A933,vlookup_table[#All],4,FALSE)</f>
        <v>4501</v>
      </c>
      <c r="Q933" s="14" t="str">
        <f>VLOOKUP(Todos!$A933,vlookup_table[#All],5,FALSE)</f>
        <v>R2</v>
      </c>
      <c r="R933" s="14" t="str">
        <f>VLOOKUP(Todos!$A933,vlookup_table[#All],6,FALSE)</f>
        <v>F</v>
      </c>
      <c r="S933" s="14">
        <f>VLOOKUP(Todos!$A933,vlookup_table[#All],7,FALSE)</f>
        <v>20</v>
      </c>
      <c r="T933" s="14">
        <f>ROUND((9706-Todos!$P933)/100, 0)</f>
        <v>52</v>
      </c>
      <c r="U933" s="14" t="str" cm="1">
        <f t="array" ref="U933">_xlfn.IFS(
    ISNUMBER(SEARCH("C", Q933)), "Ciudad",
    ISNUMBER(SEARCH("T", Q933)), "Pueblo",
    ISNUMBER(SEARCH("R", Q933)), "Rural",
    ISNUMBER(SEARCH("S", Q933)), "Suburbano",
    ISNUMBER(SEARCH("U", Q933)), "Urbano"
)</f>
        <v>Rural</v>
      </c>
      <c r="V933" s="25" t="str" cm="1">
        <f t="array" ref="V933">_xlfn.LET(
    _xlpm.txt, _xlfn.TEXTJOIN("", TRUE, IF(ISNUMBER(--MID(Todos!$H933, _xlfn.SEQUENCE(LEN(Todos!$H933)), 1)), MID(Todos!$H933, _xlfn.SEQUENCE(LEN(Todos!$H933)), 1), "")),
    IF(ISNUMBER(--RIGHT(_xlpm.txt,1)), _xlpm.txt, LEFT(_xlpm.txt, LEN(_xlpm.txt)-1))
)</f>
        <v>7822</v>
      </c>
      <c r="W933" s="14" t="str">
        <f>UPPER(LEFT(Todos!$B933,2))</f>
        <v>NM</v>
      </c>
      <c r="X933" s="15" t="str" cm="1">
        <f t="array" ref="X933">+IF(Todos!$C933 = "",MODE.MATCH(Todos!$C$2:$C$4029),Todos!$C933)</f>
        <v>F</v>
      </c>
    </row>
    <row r="934" spans="1:24" x14ac:dyDescent="0.35">
      <c r="A934" s="6">
        <v>170489</v>
      </c>
      <c r="B934" s="7" t="s">
        <v>22</v>
      </c>
      <c r="C934" s="7" t="s">
        <v>17</v>
      </c>
      <c r="D934" s="7">
        <v>2128</v>
      </c>
      <c r="E934" s="7">
        <v>470</v>
      </c>
      <c r="F934" s="7">
        <v>567</v>
      </c>
      <c r="G934" s="7">
        <v>56</v>
      </c>
      <c r="H934" s="7">
        <v>16285</v>
      </c>
      <c r="I934" s="7">
        <v>3</v>
      </c>
      <c r="J934" s="7">
        <v>66</v>
      </c>
      <c r="K934" s="7">
        <v>472</v>
      </c>
      <c r="L934" s="7">
        <v>559</v>
      </c>
      <c r="M934" s="7">
        <v>20</v>
      </c>
      <c r="N934" s="7">
        <f>VLOOKUP(Todos!$A934,vlookup_table[#All],2,FALSE)</f>
        <v>0</v>
      </c>
      <c r="O934" s="7" t="str">
        <f>VLOOKUP(Todos!$A934,vlookup_table[#All],3,FALSE)</f>
        <v>CA</v>
      </c>
      <c r="P934" s="7">
        <f>VLOOKUP(Todos!$A934,vlookup_table[#All],4,FALSE)</f>
        <v>0</v>
      </c>
      <c r="Q934" s="9" t="str">
        <f>VLOOKUP(Todos!$A934,vlookup_table[#All],5,FALSE)</f>
        <v>T1</v>
      </c>
      <c r="R934" s="9" t="str">
        <f>VLOOKUP(Todos!$A934,vlookup_table[#All],6,FALSE)</f>
        <v>F</v>
      </c>
      <c r="S934" s="9">
        <f>VLOOKUP(Todos!$A934,vlookup_table[#All],7,FALSE)</f>
        <v>20</v>
      </c>
      <c r="T934" s="9">
        <f>ROUND((9706-Todos!$P934)/100, 0)</f>
        <v>97</v>
      </c>
      <c r="U934" s="9" t="str" cm="1">
        <f t="array" ref="U934">_xlfn.IFS(
    ISNUMBER(SEARCH("C", Q934)), "Ciudad",
    ISNUMBER(SEARCH("T", Q934)), "Pueblo",
    ISNUMBER(SEARCH("R", Q934)), "Rural",
    ISNUMBER(SEARCH("S", Q934)), "Suburbano",
    ISNUMBER(SEARCH("U", Q934)), "Urbano"
)</f>
        <v>Pueblo</v>
      </c>
      <c r="V934" s="24" t="str" cm="1">
        <f t="array" ref="V934">_xlfn.LET(
    _xlpm.txt, _xlfn.TEXTJOIN("", TRUE, IF(ISNUMBER(--MID(Todos!$H934, _xlfn.SEQUENCE(LEN(Todos!$H934)), 1)), MID(Todos!$H934, _xlfn.SEQUENCE(LEN(Todos!$H934)), 1), "")),
    IF(ISNUMBER(--RIGHT(_xlpm.txt,1)), _xlpm.txt, LEFT(_xlpm.txt, LEN(_xlpm.txt)-1))
)</f>
        <v>16285</v>
      </c>
      <c r="W934" s="9" t="str">
        <f>UPPER(LEFT(Todos!$B934,2))</f>
        <v>CA</v>
      </c>
      <c r="X934" s="10" t="str" cm="1">
        <f t="array" ref="X934">+IF(Todos!$C934 = "",MODE.MATCH(Todos!$C$2:$C$4029),Todos!$C934)</f>
        <v>F</v>
      </c>
    </row>
    <row r="935" spans="1:24" x14ac:dyDescent="0.35">
      <c r="A935" s="11">
        <v>184289</v>
      </c>
      <c r="B935" s="12" t="s">
        <v>41</v>
      </c>
      <c r="C935" s="12" t="s">
        <v>17</v>
      </c>
      <c r="D935" s="12">
        <v>645</v>
      </c>
      <c r="E935" s="12">
        <v>359</v>
      </c>
      <c r="F935" s="12">
        <v>381</v>
      </c>
      <c r="G935" s="12">
        <v>1</v>
      </c>
      <c r="H935" s="12">
        <v>11050</v>
      </c>
      <c r="I935" s="12">
        <v>9</v>
      </c>
      <c r="J935" s="12">
        <v>54</v>
      </c>
      <c r="K935" s="12">
        <v>376</v>
      </c>
      <c r="L935" s="12">
        <v>360</v>
      </c>
      <c r="M935" s="12">
        <v>7.6666666670000003</v>
      </c>
      <c r="N935" s="12">
        <f>VLOOKUP(Todos!$A935,vlookup_table[#All],2,FALSE)</f>
        <v>2</v>
      </c>
      <c r="O935" s="12" t="str">
        <f>VLOOKUP(Todos!$A935,vlookup_table[#All],3,FALSE)</f>
        <v>WA</v>
      </c>
      <c r="P935" s="12">
        <f>VLOOKUP(Todos!$A935,vlookup_table[#All],4,FALSE)</f>
        <v>4411</v>
      </c>
      <c r="Q935" s="14" t="str">
        <f>VLOOKUP(Todos!$A935,vlookup_table[#All],5,FALSE)</f>
        <v>R2</v>
      </c>
      <c r="R935" s="14" t="str">
        <f>VLOOKUP(Todos!$A935,vlookup_table[#All],6,FALSE)</f>
        <v>F</v>
      </c>
      <c r="S935" s="14">
        <f>VLOOKUP(Todos!$A935,vlookup_table[#All],7,FALSE)</f>
        <v>10</v>
      </c>
      <c r="T935" s="14">
        <f>ROUND((9706-Todos!$P935)/100, 0)</f>
        <v>53</v>
      </c>
      <c r="U935" s="14" t="str" cm="1">
        <f t="array" ref="U935">_xlfn.IFS(
    ISNUMBER(SEARCH("C", Q935)), "Ciudad",
    ISNUMBER(SEARCH("T", Q935)), "Pueblo",
    ISNUMBER(SEARCH("R", Q935)), "Rural",
    ISNUMBER(SEARCH("S", Q935)), "Suburbano",
    ISNUMBER(SEARCH("U", Q935)), "Urbano"
)</f>
        <v>Rural</v>
      </c>
      <c r="V935" s="25" t="str" cm="1">
        <f t="array" ref="V935">_xlfn.LET(
    _xlpm.txt, _xlfn.TEXTJOIN("", TRUE, IF(ISNUMBER(--MID(Todos!$H935, _xlfn.SEQUENCE(LEN(Todos!$H935)), 1)), MID(Todos!$H935, _xlfn.SEQUENCE(LEN(Todos!$H935)), 1), "")),
    IF(ISNUMBER(--RIGHT(_xlpm.txt,1)), _xlpm.txt, LEFT(_xlpm.txt, LEN(_xlpm.txt)-1))
)</f>
        <v>11050</v>
      </c>
      <c r="W935" s="14" t="str">
        <f>UPPER(LEFT(Todos!$B935,2))</f>
        <v>WA</v>
      </c>
      <c r="X935" s="15" t="str" cm="1">
        <f t="array" ref="X935">+IF(Todos!$C935 = "",MODE.MATCH(Todos!$C$2:$C$4029),Todos!$C935)</f>
        <v>F</v>
      </c>
    </row>
    <row r="936" spans="1:24" x14ac:dyDescent="0.35">
      <c r="A936" s="6">
        <v>36353</v>
      </c>
      <c r="B936" s="7" t="s">
        <v>13</v>
      </c>
      <c r="C936" s="7" t="s">
        <v>17</v>
      </c>
      <c r="D936" s="7">
        <v>1344</v>
      </c>
      <c r="E936" s="7">
        <v>335</v>
      </c>
      <c r="F936" s="7">
        <v>446</v>
      </c>
      <c r="G936" s="7">
        <v>23</v>
      </c>
      <c r="H936" s="7">
        <v>22233</v>
      </c>
      <c r="I936" s="7">
        <v>8</v>
      </c>
      <c r="J936" s="7">
        <v>1</v>
      </c>
      <c r="K936" s="7">
        <v>403</v>
      </c>
      <c r="L936" s="7">
        <v>377</v>
      </c>
      <c r="M936" s="7">
        <v>9.5</v>
      </c>
      <c r="N936" s="7">
        <f>VLOOKUP(Todos!$A936,vlookup_table[#All],2,FALSE)</f>
        <v>0</v>
      </c>
      <c r="O936" s="7" t="str">
        <f>VLOOKUP(Todos!$A936,vlookup_table[#All],3,FALSE)</f>
        <v>FL</v>
      </c>
      <c r="P936" s="7">
        <f>VLOOKUP(Todos!$A936,vlookup_table[#All],4,FALSE)</f>
        <v>2101</v>
      </c>
      <c r="Q936" s="9" t="str">
        <f>VLOOKUP(Todos!$A936,vlookup_table[#All],5,FALSE)</f>
        <v>C2</v>
      </c>
      <c r="R936" s="9" t="str">
        <f>VLOOKUP(Todos!$A936,vlookup_table[#All],6,FALSE)</f>
        <v>F</v>
      </c>
      <c r="S936" s="9">
        <f>VLOOKUP(Todos!$A936,vlookup_table[#All],7,FALSE)</f>
        <v>17</v>
      </c>
      <c r="T936" s="9">
        <f>ROUND((9706-Todos!$P936)/100, 0)</f>
        <v>76</v>
      </c>
      <c r="U936" s="9" t="str" cm="1">
        <f t="array" ref="U936">_xlfn.IFS(
    ISNUMBER(SEARCH("C", Q936)), "Ciudad",
    ISNUMBER(SEARCH("T", Q936)), "Pueblo",
    ISNUMBER(SEARCH("R", Q936)), "Rural",
    ISNUMBER(SEARCH("S", Q936)), "Suburbano",
    ISNUMBER(SEARCH("U", Q936)), "Urbano"
)</f>
        <v>Ciudad</v>
      </c>
      <c r="V936" s="24" t="str" cm="1">
        <f t="array" ref="V936">_xlfn.LET(
    _xlpm.txt, _xlfn.TEXTJOIN("", TRUE, IF(ISNUMBER(--MID(Todos!$H936, _xlfn.SEQUENCE(LEN(Todos!$H936)), 1)), MID(Todos!$H936, _xlfn.SEQUENCE(LEN(Todos!$H936)), 1), "")),
    IF(ISNUMBER(--RIGHT(_xlpm.txt,1)), _xlpm.txt, LEFT(_xlpm.txt, LEN(_xlpm.txt)-1))
)</f>
        <v>22233</v>
      </c>
      <c r="W936" s="9" t="str">
        <f>UPPER(LEFT(Todos!$B936,2))</f>
        <v>FL</v>
      </c>
      <c r="X936" s="10" t="str" cm="1">
        <f t="array" ref="X936">+IF(Todos!$C936 = "",MODE.MATCH(Todos!$C$2:$C$4029),Todos!$C936)</f>
        <v>F</v>
      </c>
    </row>
    <row r="937" spans="1:24" x14ac:dyDescent="0.35">
      <c r="A937" s="11">
        <v>97689</v>
      </c>
      <c r="B937" s="12" t="s">
        <v>16</v>
      </c>
      <c r="C937" s="12" t="s">
        <v>14</v>
      </c>
      <c r="D937" s="12">
        <v>821</v>
      </c>
      <c r="E937" s="12">
        <v>334</v>
      </c>
      <c r="F937" s="12">
        <v>431</v>
      </c>
      <c r="G937" s="12">
        <v>1</v>
      </c>
      <c r="H937" s="12">
        <v>15694</v>
      </c>
      <c r="I937" s="12">
        <v>3</v>
      </c>
      <c r="J937" s="12">
        <v>57</v>
      </c>
      <c r="K937" s="12">
        <v>371</v>
      </c>
      <c r="L937" s="12">
        <v>390</v>
      </c>
      <c r="M937" s="12">
        <v>10</v>
      </c>
      <c r="N937" s="12">
        <f>VLOOKUP(Todos!$A937,vlookup_table[#All],2,FALSE)</f>
        <v>1</v>
      </c>
      <c r="O937" s="12" t="str">
        <f>VLOOKUP(Todos!$A937,vlookup_table[#All],3,FALSE)</f>
        <v>IL</v>
      </c>
      <c r="P937" s="12">
        <f>VLOOKUP(Todos!$A937,vlookup_table[#All],4,FALSE)</f>
        <v>3601</v>
      </c>
      <c r="Q937" s="14" t="str">
        <f>VLOOKUP(Todos!$A937,vlookup_table[#All],5,FALSE)</f>
        <v>T2</v>
      </c>
      <c r="R937" s="14" t="str">
        <f>VLOOKUP(Todos!$A937,vlookup_table[#All],6,FALSE)</f>
        <v>M</v>
      </c>
      <c r="S937" s="14">
        <f>VLOOKUP(Todos!$A937,vlookup_table[#All],7,FALSE)</f>
        <v>10</v>
      </c>
      <c r="T937" s="14">
        <f>ROUND((9706-Todos!$P937)/100, 0)</f>
        <v>61</v>
      </c>
      <c r="U937" s="14" t="str" cm="1">
        <f t="array" ref="U937">_xlfn.IFS(
    ISNUMBER(SEARCH("C", Q937)), "Ciudad",
    ISNUMBER(SEARCH("T", Q937)), "Pueblo",
    ISNUMBER(SEARCH("R", Q937)), "Rural",
    ISNUMBER(SEARCH("S", Q937)), "Suburbano",
    ISNUMBER(SEARCH("U", Q937)), "Urbano"
)</f>
        <v>Pueblo</v>
      </c>
      <c r="V937" s="25" t="str" cm="1">
        <f t="array" ref="V937">_xlfn.LET(
    _xlpm.txt, _xlfn.TEXTJOIN("", TRUE, IF(ISNUMBER(--MID(Todos!$H937, _xlfn.SEQUENCE(LEN(Todos!$H937)), 1)), MID(Todos!$H937, _xlfn.SEQUENCE(LEN(Todos!$H937)), 1), "")),
    IF(ISNUMBER(--RIGHT(_xlpm.txt,1)), _xlpm.txt, LEFT(_xlpm.txt, LEN(_xlpm.txt)-1))
)</f>
        <v>15694</v>
      </c>
      <c r="W937" s="14" t="str">
        <f>UPPER(LEFT(Todos!$B937,2))</f>
        <v>IL</v>
      </c>
      <c r="X937" s="15" t="str" cm="1">
        <f t="array" ref="X937">+IF(Todos!$C937 = "",MODE.MATCH(Todos!$C$2:$C$4029),Todos!$C937)</f>
        <v>M</v>
      </c>
    </row>
    <row r="938" spans="1:24" x14ac:dyDescent="0.35">
      <c r="A938" s="6">
        <v>133229</v>
      </c>
      <c r="B938" s="7" t="s">
        <v>42</v>
      </c>
      <c r="C938" s="7" t="s">
        <v>14</v>
      </c>
      <c r="D938" s="7">
        <v>681</v>
      </c>
      <c r="E938" s="7">
        <v>382</v>
      </c>
      <c r="F938" s="7">
        <v>445</v>
      </c>
      <c r="G938" s="7">
        <v>0</v>
      </c>
      <c r="H938" s="7">
        <v>16011</v>
      </c>
      <c r="I938" s="7">
        <v>5</v>
      </c>
      <c r="J938" s="7">
        <v>48</v>
      </c>
      <c r="K938" s="7">
        <v>396</v>
      </c>
      <c r="L938" s="7">
        <v>406</v>
      </c>
      <c r="M938" s="7">
        <v>12</v>
      </c>
      <c r="N938" s="7">
        <f>VLOOKUP(Todos!$A938,vlookup_table[#All],2,FALSE)</f>
        <v>1</v>
      </c>
      <c r="O938" s="7" t="str">
        <f>VLOOKUP(Todos!$A938,vlookup_table[#All],3,FALSE)</f>
        <v>ID</v>
      </c>
      <c r="P938" s="7">
        <f>VLOOKUP(Todos!$A938,vlookup_table[#All],4,FALSE)</f>
        <v>5001</v>
      </c>
      <c r="Q938" s="9" t="str">
        <f>VLOOKUP(Todos!$A938,vlookup_table[#All],5,FALSE)</f>
        <v>T1</v>
      </c>
      <c r="R938" s="9" t="str">
        <f>VLOOKUP(Todos!$A938,vlookup_table[#All],6,FALSE)</f>
        <v>M</v>
      </c>
      <c r="S938" s="9">
        <f>VLOOKUP(Todos!$A938,vlookup_table[#All],7,FALSE)</f>
        <v>25</v>
      </c>
      <c r="T938" s="9">
        <f>ROUND((9706-Todos!$P938)/100, 0)</f>
        <v>47</v>
      </c>
      <c r="U938" s="9" t="str" cm="1">
        <f t="array" ref="U938">_xlfn.IFS(
    ISNUMBER(SEARCH("C", Q938)), "Ciudad",
    ISNUMBER(SEARCH("T", Q938)), "Pueblo",
    ISNUMBER(SEARCH("R", Q938)), "Rural",
    ISNUMBER(SEARCH("S", Q938)), "Suburbano",
    ISNUMBER(SEARCH("U", Q938)), "Urbano"
)</f>
        <v>Pueblo</v>
      </c>
      <c r="V938" s="24" t="str" cm="1">
        <f t="array" ref="V938">_xlfn.LET(
    _xlpm.txt, _xlfn.TEXTJOIN("", TRUE, IF(ISNUMBER(--MID(Todos!$H938, _xlfn.SEQUENCE(LEN(Todos!$H938)), 1)), MID(Todos!$H938, _xlfn.SEQUENCE(LEN(Todos!$H938)), 1), "")),
    IF(ISNUMBER(--RIGHT(_xlpm.txt,1)), _xlpm.txt, LEFT(_xlpm.txt, LEN(_xlpm.txt)-1))
)</f>
        <v>16011</v>
      </c>
      <c r="W938" s="9" t="str">
        <f>UPPER(LEFT(Todos!$B938,2))</f>
        <v>ID</v>
      </c>
      <c r="X938" s="10" t="str" cm="1">
        <f t="array" ref="X938">+IF(Todos!$C938 = "",MODE.MATCH(Todos!$C$2:$C$4029),Todos!$C938)</f>
        <v>M</v>
      </c>
    </row>
    <row r="939" spans="1:24" x14ac:dyDescent="0.35">
      <c r="A939" s="11">
        <v>51845</v>
      </c>
      <c r="B939" s="12" t="s">
        <v>54</v>
      </c>
      <c r="C939" s="12" t="s">
        <v>17</v>
      </c>
      <c r="D939" s="12">
        <v>386</v>
      </c>
      <c r="E939" s="12">
        <v>177</v>
      </c>
      <c r="F939" s="12">
        <v>251</v>
      </c>
      <c r="G939" s="12">
        <v>0</v>
      </c>
      <c r="H939" s="12">
        <v>8524</v>
      </c>
      <c r="I939" s="12">
        <v>0</v>
      </c>
      <c r="J939" s="12">
        <v>83</v>
      </c>
      <c r="K939" s="12">
        <v>231</v>
      </c>
      <c r="L939" s="12">
        <v>220</v>
      </c>
      <c r="M939" s="12">
        <v>8.4444444440000002</v>
      </c>
      <c r="N939" s="12">
        <f>VLOOKUP(Todos!$A939,vlookup_table[#All],2,FALSE)</f>
        <v>2</v>
      </c>
      <c r="O939" s="12" t="str">
        <f>VLOOKUP(Todos!$A939,vlookup_table[#All],3,FALSE)</f>
        <v>TN</v>
      </c>
      <c r="P939" s="12">
        <f>VLOOKUP(Todos!$A939,vlookup_table[#All],4,FALSE)</f>
        <v>0</v>
      </c>
      <c r="Q939" s="14" t="str">
        <f>VLOOKUP(Todos!$A939,vlookup_table[#All],5,FALSE)</f>
        <v>R3</v>
      </c>
      <c r="R939" s="14" t="str">
        <f>VLOOKUP(Todos!$A939,vlookup_table[#All],6,FALSE)</f>
        <v>F</v>
      </c>
      <c r="S939" s="14">
        <f>VLOOKUP(Todos!$A939,vlookup_table[#All],7,FALSE)</f>
        <v>18</v>
      </c>
      <c r="T939" s="14">
        <f>ROUND((9706-Todos!$P939)/100, 0)</f>
        <v>97</v>
      </c>
      <c r="U939" s="14" t="str" cm="1">
        <f t="array" ref="U939">_xlfn.IFS(
    ISNUMBER(SEARCH("C", Q939)), "Ciudad",
    ISNUMBER(SEARCH("T", Q939)), "Pueblo",
    ISNUMBER(SEARCH("R", Q939)), "Rural",
    ISNUMBER(SEARCH("S", Q939)), "Suburbano",
    ISNUMBER(SEARCH("U", Q939)), "Urbano"
)</f>
        <v>Rural</v>
      </c>
      <c r="V939" s="25" t="str" cm="1">
        <f t="array" ref="V939">_xlfn.LET(
    _xlpm.txt, _xlfn.TEXTJOIN("", TRUE, IF(ISNUMBER(--MID(Todos!$H939, _xlfn.SEQUENCE(LEN(Todos!$H939)), 1)), MID(Todos!$H939, _xlfn.SEQUENCE(LEN(Todos!$H939)), 1), "")),
    IF(ISNUMBER(--RIGHT(_xlpm.txt,1)), _xlpm.txt, LEFT(_xlpm.txt, LEN(_xlpm.txt)-1))
)</f>
        <v>8524</v>
      </c>
      <c r="W939" s="14" t="str">
        <f>UPPER(LEFT(Todos!$B939,2))</f>
        <v>TN</v>
      </c>
      <c r="X939" s="15" t="str" cm="1">
        <f t="array" ref="X939">+IF(Todos!$C939 = "",MODE.MATCH(Todos!$C$2:$C$4029),Todos!$C939)</f>
        <v>F</v>
      </c>
    </row>
    <row r="940" spans="1:24" x14ac:dyDescent="0.35">
      <c r="A940" s="6">
        <v>111485</v>
      </c>
      <c r="B940" s="7" t="s">
        <v>33</v>
      </c>
      <c r="C940" s="7" t="s">
        <v>14</v>
      </c>
      <c r="D940" s="7">
        <v>361</v>
      </c>
      <c r="E940" s="7">
        <v>145</v>
      </c>
      <c r="F940" s="7">
        <v>233</v>
      </c>
      <c r="G940" s="7">
        <v>0</v>
      </c>
      <c r="H940" s="7">
        <v>8563</v>
      </c>
      <c r="I940" s="7">
        <v>0</v>
      </c>
      <c r="J940" s="7">
        <v>52</v>
      </c>
      <c r="K940" s="7">
        <v>182</v>
      </c>
      <c r="L940" s="7">
        <v>199</v>
      </c>
      <c r="M940" s="7">
        <v>29.571428569999998</v>
      </c>
      <c r="N940" s="7">
        <f>VLOOKUP(Todos!$A940,vlookup_table[#All],2,FALSE)</f>
        <v>1</v>
      </c>
      <c r="O940" s="7" t="str">
        <f>VLOOKUP(Todos!$A940,vlookup_table[#All],3,FALSE)</f>
        <v>AR</v>
      </c>
      <c r="P940" s="7">
        <f>VLOOKUP(Todos!$A940,vlookup_table[#All],4,FALSE)</f>
        <v>810</v>
      </c>
      <c r="Q940" s="9" t="str">
        <f>VLOOKUP(Todos!$A940,vlookup_table[#All],5,FALSE)</f>
        <v>C2</v>
      </c>
      <c r="R940" s="9" t="str">
        <f>VLOOKUP(Todos!$A940,vlookup_table[#All],6,FALSE)</f>
        <v>M</v>
      </c>
      <c r="S940" s="9">
        <f>VLOOKUP(Todos!$A940,vlookup_table[#All],7,FALSE)</f>
        <v>30</v>
      </c>
      <c r="T940" s="9">
        <f>ROUND((9706-Todos!$P940)/100, 0)</f>
        <v>89</v>
      </c>
      <c r="U940" s="9" t="str" cm="1">
        <f t="array" ref="U940">_xlfn.IFS(
    ISNUMBER(SEARCH("C", Q940)), "Ciudad",
    ISNUMBER(SEARCH("T", Q940)), "Pueblo",
    ISNUMBER(SEARCH("R", Q940)), "Rural",
    ISNUMBER(SEARCH("S", Q940)), "Suburbano",
    ISNUMBER(SEARCH("U", Q940)), "Urbano"
)</f>
        <v>Ciudad</v>
      </c>
      <c r="V940" s="24" t="str" cm="1">
        <f t="array" ref="V940">_xlfn.LET(
    _xlpm.txt, _xlfn.TEXTJOIN("", TRUE, IF(ISNUMBER(--MID(Todos!$H940, _xlfn.SEQUENCE(LEN(Todos!$H940)), 1)), MID(Todos!$H940, _xlfn.SEQUENCE(LEN(Todos!$H940)), 1), "")),
    IF(ISNUMBER(--RIGHT(_xlpm.txt,1)), _xlpm.txt, LEFT(_xlpm.txt, LEN(_xlpm.txt)-1))
)</f>
        <v>8563</v>
      </c>
      <c r="W940" s="9" t="str">
        <f>UPPER(LEFT(Todos!$B940,2))</f>
        <v>AR</v>
      </c>
      <c r="X940" s="10" t="str" cm="1">
        <f t="array" ref="X940">+IF(Todos!$C940 = "",MODE.MATCH(Todos!$C$2:$C$4029),Todos!$C940)</f>
        <v>M</v>
      </c>
    </row>
    <row r="941" spans="1:24" x14ac:dyDescent="0.35">
      <c r="A941" s="11">
        <v>75331</v>
      </c>
      <c r="B941" s="12" t="s">
        <v>48</v>
      </c>
      <c r="C941" s="12" t="s">
        <v>17</v>
      </c>
      <c r="D941" s="12">
        <v>583</v>
      </c>
      <c r="E941" s="12">
        <v>310</v>
      </c>
      <c r="F941" s="12">
        <v>452</v>
      </c>
      <c r="G941" s="12">
        <v>3</v>
      </c>
      <c r="H941" s="12">
        <v>17243</v>
      </c>
      <c r="I941" s="12">
        <v>1</v>
      </c>
      <c r="J941" s="12">
        <v>78</v>
      </c>
      <c r="K941" s="12">
        <v>371</v>
      </c>
      <c r="L941" s="12">
        <v>385</v>
      </c>
      <c r="M941" s="12">
        <v>8.5</v>
      </c>
      <c r="N941" s="12">
        <f>VLOOKUP(Todos!$A941,vlookup_table[#All],2,FALSE)</f>
        <v>0</v>
      </c>
      <c r="O941" s="12" t="str">
        <f>VLOOKUP(Todos!$A941,vlookup_table[#All],3,FALSE)</f>
        <v>IA</v>
      </c>
      <c r="P941" s="12">
        <f>VLOOKUP(Todos!$A941,vlookup_table[#All],4,FALSE)</f>
        <v>4401</v>
      </c>
      <c r="Q941" s="14" t="str">
        <f>VLOOKUP(Todos!$A941,vlookup_table[#All],5,FALSE)</f>
        <v>T2</v>
      </c>
      <c r="R941" s="14" t="str">
        <f>VLOOKUP(Todos!$A941,vlookup_table[#All],6,FALSE)</f>
        <v>F</v>
      </c>
      <c r="S941" s="14">
        <f>VLOOKUP(Todos!$A941,vlookup_table[#All],7,FALSE)</f>
        <v>25</v>
      </c>
      <c r="T941" s="14">
        <f>ROUND((9706-Todos!$P941)/100, 0)</f>
        <v>53</v>
      </c>
      <c r="U941" s="14" t="str" cm="1">
        <f t="array" ref="U941">_xlfn.IFS(
    ISNUMBER(SEARCH("C", Q941)), "Ciudad",
    ISNUMBER(SEARCH("T", Q941)), "Pueblo",
    ISNUMBER(SEARCH("R", Q941)), "Rural",
    ISNUMBER(SEARCH("S", Q941)), "Suburbano",
    ISNUMBER(SEARCH("U", Q941)), "Urbano"
)</f>
        <v>Pueblo</v>
      </c>
      <c r="V941" s="25" t="str" cm="1">
        <f t="array" ref="V941">_xlfn.LET(
    _xlpm.txt, _xlfn.TEXTJOIN("", TRUE, IF(ISNUMBER(--MID(Todos!$H941, _xlfn.SEQUENCE(LEN(Todos!$H941)), 1)), MID(Todos!$H941, _xlfn.SEQUENCE(LEN(Todos!$H941)), 1), "")),
    IF(ISNUMBER(--RIGHT(_xlpm.txt,1)), _xlpm.txt, LEFT(_xlpm.txt, LEN(_xlpm.txt)-1))
)</f>
        <v>17243</v>
      </c>
      <c r="W941" s="14" t="str">
        <f>UPPER(LEFT(Todos!$B941,2))</f>
        <v>IA</v>
      </c>
      <c r="X941" s="15" t="str" cm="1">
        <f t="array" ref="X941">+IF(Todos!$C941 = "",MODE.MATCH(Todos!$C$2:$C$4029),Todos!$C941)</f>
        <v>F</v>
      </c>
    </row>
    <row r="942" spans="1:24" x14ac:dyDescent="0.35">
      <c r="A942" s="6">
        <v>96448</v>
      </c>
      <c r="B942" s="7" t="s">
        <v>16</v>
      </c>
      <c r="C942" s="7" t="s">
        <v>17</v>
      </c>
      <c r="D942" s="7">
        <v>760</v>
      </c>
      <c r="E942" s="7">
        <v>393</v>
      </c>
      <c r="F942" s="7">
        <v>510</v>
      </c>
      <c r="G942" s="7">
        <v>2</v>
      </c>
      <c r="H942" s="16" t="s">
        <v>68</v>
      </c>
      <c r="I942" s="7">
        <v>2</v>
      </c>
      <c r="J942" s="7">
        <v>78</v>
      </c>
      <c r="K942" s="7">
        <v>451</v>
      </c>
      <c r="L942" s="7">
        <v>441</v>
      </c>
      <c r="M942" s="7">
        <v>6.9090909089999997</v>
      </c>
      <c r="N942" s="7">
        <f>VLOOKUP(Todos!$A942,vlookup_table[#All],2,FALSE)</f>
        <v>0</v>
      </c>
      <c r="O942" s="7" t="str">
        <f>VLOOKUP(Todos!$A942,vlookup_table[#All],3,FALSE)</f>
        <v>IL</v>
      </c>
      <c r="P942" s="7">
        <f>VLOOKUP(Todos!$A942,vlookup_table[#All],4,FALSE)</f>
        <v>2101</v>
      </c>
      <c r="Q942" s="9" t="str">
        <f>VLOOKUP(Todos!$A942,vlookup_table[#All],5,FALSE)</f>
        <v>T1</v>
      </c>
      <c r="R942" s="9" t="str">
        <f>VLOOKUP(Todos!$A942,vlookup_table[#All],6,FALSE)</f>
        <v>F</v>
      </c>
      <c r="S942" s="9">
        <f>VLOOKUP(Todos!$A942,vlookup_table[#All],7,FALSE)</f>
        <v>8</v>
      </c>
      <c r="T942" s="9">
        <f>ROUND((9706-Todos!$P942)/100, 0)</f>
        <v>76</v>
      </c>
      <c r="U942" s="9" t="str" cm="1">
        <f t="array" ref="U942">_xlfn.IFS(
    ISNUMBER(SEARCH("C", Q942)), "Ciudad",
    ISNUMBER(SEARCH("T", Q942)), "Pueblo",
    ISNUMBER(SEARCH("R", Q942)), "Rural",
    ISNUMBER(SEARCH("S", Q942)), "Suburbano",
    ISNUMBER(SEARCH("U", Q942)), "Urbano"
)</f>
        <v>Pueblo</v>
      </c>
      <c r="V942" s="24" t="str" cm="1">
        <f t="array" ref="V942">_xlfn.LET(
    _xlpm.txt, _xlfn.TEXTJOIN("", TRUE, IF(ISNUMBER(--MID(Todos!$H942, _xlfn.SEQUENCE(LEN(Todos!$H942)), 1)), MID(Todos!$H942, _xlfn.SEQUENCE(LEN(Todos!$H942)), 1), "")),
    IF(ISNUMBER(--RIGHT(_xlpm.txt,1)), _xlpm.txt, LEFT(_xlpm.txt, LEN(_xlpm.txt)-1))
)</f>
        <v>10909</v>
      </c>
      <c r="W942" s="9" t="str">
        <f>UPPER(LEFT(Todos!$B942,2))</f>
        <v>IL</v>
      </c>
      <c r="X942" s="10" t="str" cm="1">
        <f t="array" ref="X942">+IF(Todos!$C942 = "",MODE.MATCH(Todos!$C$2:$C$4029),Todos!$C942)</f>
        <v>F</v>
      </c>
    </row>
    <row r="943" spans="1:24" x14ac:dyDescent="0.35">
      <c r="A943" s="11">
        <v>88802</v>
      </c>
      <c r="B943" s="12" t="s">
        <v>16</v>
      </c>
      <c r="C943" s="12" t="s">
        <v>14</v>
      </c>
      <c r="D943" s="12">
        <v>1711</v>
      </c>
      <c r="E943" s="12">
        <v>479</v>
      </c>
      <c r="F943" s="12">
        <v>683</v>
      </c>
      <c r="G943" s="12">
        <v>34</v>
      </c>
      <c r="H943" s="12">
        <v>26817</v>
      </c>
      <c r="I943" s="12">
        <v>11</v>
      </c>
      <c r="J943" s="12">
        <v>72</v>
      </c>
      <c r="K943" s="12">
        <v>542</v>
      </c>
      <c r="L943" s="12">
        <v>629</v>
      </c>
      <c r="M943" s="12">
        <v>13</v>
      </c>
      <c r="N943" s="12">
        <f>VLOOKUP(Todos!$A943,vlookup_table[#All],2,FALSE)</f>
        <v>1002</v>
      </c>
      <c r="O943" s="12" t="str">
        <f>VLOOKUP(Todos!$A943,vlookup_table[#All],3,FALSE)</f>
        <v>IL</v>
      </c>
      <c r="P943" s="12">
        <f>VLOOKUP(Todos!$A943,vlookup_table[#All],4,FALSE)</f>
        <v>3101</v>
      </c>
      <c r="Q943" s="14" t="str">
        <f>VLOOKUP(Todos!$A943,vlookup_table[#All],5,FALSE)</f>
        <v>S1</v>
      </c>
      <c r="R943" s="14" t="str">
        <f>VLOOKUP(Todos!$A943,vlookup_table[#All],6,FALSE)</f>
        <v>M</v>
      </c>
      <c r="S943" s="14">
        <f>VLOOKUP(Todos!$A943,vlookup_table[#All],7,FALSE)</f>
        <v>25</v>
      </c>
      <c r="T943" s="14">
        <f>ROUND((9706-Todos!$P943)/100, 0)</f>
        <v>66</v>
      </c>
      <c r="U943" s="14" t="str" cm="1">
        <f t="array" ref="U943">_xlfn.IFS(
    ISNUMBER(SEARCH("C", Q943)), "Ciudad",
    ISNUMBER(SEARCH("T", Q943)), "Pueblo",
    ISNUMBER(SEARCH("R", Q943)), "Rural",
    ISNUMBER(SEARCH("S", Q943)), "Suburbano",
    ISNUMBER(SEARCH("U", Q943)), "Urbano"
)</f>
        <v>Suburbano</v>
      </c>
      <c r="V943" s="25" t="str" cm="1">
        <f t="array" ref="V943">_xlfn.LET(
    _xlpm.txt, _xlfn.TEXTJOIN("", TRUE, IF(ISNUMBER(--MID(Todos!$H943, _xlfn.SEQUENCE(LEN(Todos!$H943)), 1)), MID(Todos!$H943, _xlfn.SEQUENCE(LEN(Todos!$H943)), 1), "")),
    IF(ISNUMBER(--RIGHT(_xlpm.txt,1)), _xlpm.txt, LEFT(_xlpm.txt, LEN(_xlpm.txt)-1))
)</f>
        <v>26817</v>
      </c>
      <c r="W943" s="14" t="str">
        <f>UPPER(LEFT(Todos!$B943,2))</f>
        <v>IL</v>
      </c>
      <c r="X943" s="15" t="str" cm="1">
        <f t="array" ref="X943">+IF(Todos!$C943 = "",MODE.MATCH(Todos!$C$2:$C$4029),Todos!$C943)</f>
        <v>M</v>
      </c>
    </row>
    <row r="944" spans="1:24" x14ac:dyDescent="0.35">
      <c r="A944" s="6">
        <v>183702</v>
      </c>
      <c r="B944" s="7" t="s">
        <v>41</v>
      </c>
      <c r="C944" s="7" t="s">
        <v>17</v>
      </c>
      <c r="D944" s="7">
        <v>700</v>
      </c>
      <c r="E944" s="7">
        <v>322</v>
      </c>
      <c r="F944" s="7">
        <v>446</v>
      </c>
      <c r="G944" s="7">
        <v>0</v>
      </c>
      <c r="H944" s="7">
        <v>14360</v>
      </c>
      <c r="I944" s="7">
        <v>7</v>
      </c>
      <c r="J944" s="7">
        <v>47</v>
      </c>
      <c r="K944" s="7">
        <v>415</v>
      </c>
      <c r="L944" s="7">
        <v>356</v>
      </c>
      <c r="M944" s="7">
        <v>11.33333333</v>
      </c>
      <c r="N944" s="7">
        <f>VLOOKUP(Todos!$A944,vlookup_table[#All],2,FALSE)</f>
        <v>28</v>
      </c>
      <c r="O944" s="7" t="str">
        <f>VLOOKUP(Todos!$A944,vlookup_table[#All],3,FALSE)</f>
        <v>WA</v>
      </c>
      <c r="P944" s="7">
        <f>VLOOKUP(Todos!$A944,vlookup_table[#All],4,FALSE)</f>
        <v>4801</v>
      </c>
      <c r="Q944" s="9" t="str">
        <f>VLOOKUP(Todos!$A944,vlookup_table[#All],5,FALSE)</f>
        <v>T1</v>
      </c>
      <c r="R944" s="9" t="str">
        <f>VLOOKUP(Todos!$A944,vlookup_table[#All],6,FALSE)</f>
        <v>F</v>
      </c>
      <c r="S944" s="9">
        <f>VLOOKUP(Todos!$A944,vlookup_table[#All],7,FALSE)</f>
        <v>10</v>
      </c>
      <c r="T944" s="9">
        <f>ROUND((9706-Todos!$P944)/100, 0)</f>
        <v>49</v>
      </c>
      <c r="U944" s="9" t="str" cm="1">
        <f t="array" ref="U944">_xlfn.IFS(
    ISNUMBER(SEARCH("C", Q944)), "Ciudad",
    ISNUMBER(SEARCH("T", Q944)), "Pueblo",
    ISNUMBER(SEARCH("R", Q944)), "Rural",
    ISNUMBER(SEARCH("S", Q944)), "Suburbano",
    ISNUMBER(SEARCH("U", Q944)), "Urbano"
)</f>
        <v>Pueblo</v>
      </c>
      <c r="V944" s="24" t="str" cm="1">
        <f t="array" ref="V944">_xlfn.LET(
    _xlpm.txt, _xlfn.TEXTJOIN("", TRUE, IF(ISNUMBER(--MID(Todos!$H944, _xlfn.SEQUENCE(LEN(Todos!$H944)), 1)), MID(Todos!$H944, _xlfn.SEQUENCE(LEN(Todos!$H944)), 1), "")),
    IF(ISNUMBER(--RIGHT(_xlpm.txt,1)), _xlpm.txt, LEFT(_xlpm.txt, LEN(_xlpm.txt)-1))
)</f>
        <v>14360</v>
      </c>
      <c r="W944" s="9" t="str">
        <f>UPPER(LEFT(Todos!$B944,2))</f>
        <v>WA</v>
      </c>
      <c r="X944" s="10" t="str" cm="1">
        <f t="array" ref="X944">+IF(Todos!$C944 = "",MODE.MATCH(Todos!$C$2:$C$4029),Todos!$C944)</f>
        <v>F</v>
      </c>
    </row>
    <row r="945" spans="1:24" x14ac:dyDescent="0.35">
      <c r="A945" s="11">
        <v>175535</v>
      </c>
      <c r="B945" s="12" t="s">
        <v>51</v>
      </c>
      <c r="C945" s="12" t="s">
        <v>14</v>
      </c>
      <c r="D945" s="12">
        <v>904</v>
      </c>
      <c r="E945" s="12">
        <v>339</v>
      </c>
      <c r="F945" s="12">
        <v>510</v>
      </c>
      <c r="G945" s="12">
        <v>9</v>
      </c>
      <c r="H945" s="12">
        <v>20426</v>
      </c>
      <c r="I945" s="12">
        <v>2</v>
      </c>
      <c r="J945" s="12">
        <v>56</v>
      </c>
      <c r="K945" s="12">
        <v>446</v>
      </c>
      <c r="L945" s="12">
        <v>442</v>
      </c>
      <c r="M945" s="12">
        <v>10.6</v>
      </c>
      <c r="N945" s="12">
        <f>VLOOKUP(Todos!$A945,vlookup_table[#All],2,FALSE)</f>
        <v>1</v>
      </c>
      <c r="O945" s="12" t="str">
        <f>VLOOKUP(Todos!$A945,vlookup_table[#All],3,FALSE)</f>
        <v>OR</v>
      </c>
      <c r="P945" s="12">
        <f>VLOOKUP(Todos!$A945,vlookup_table[#All],4,FALSE)</f>
        <v>6101</v>
      </c>
      <c r="Q945" s="14" t="str">
        <f>VLOOKUP(Todos!$A945,vlookup_table[#All],5,FALSE)</f>
        <v>U1</v>
      </c>
      <c r="R945" s="14" t="str">
        <f>VLOOKUP(Todos!$A945,vlookup_table[#All],6,FALSE)</f>
        <v>M</v>
      </c>
      <c r="S945" s="14">
        <f>VLOOKUP(Todos!$A945,vlookup_table[#All],7,FALSE)</f>
        <v>20</v>
      </c>
      <c r="T945" s="14">
        <f>ROUND((9706-Todos!$P945)/100, 0)</f>
        <v>36</v>
      </c>
      <c r="U945" s="14" t="str" cm="1">
        <f t="array" ref="U945">_xlfn.IFS(
    ISNUMBER(SEARCH("C", Q945)), "Ciudad",
    ISNUMBER(SEARCH("T", Q945)), "Pueblo",
    ISNUMBER(SEARCH("R", Q945)), "Rural",
    ISNUMBER(SEARCH("S", Q945)), "Suburbano",
    ISNUMBER(SEARCH("U", Q945)), "Urbano"
)</f>
        <v>Urbano</v>
      </c>
      <c r="V945" s="25" t="str" cm="1">
        <f t="array" ref="V945">_xlfn.LET(
    _xlpm.txt, _xlfn.TEXTJOIN("", TRUE, IF(ISNUMBER(--MID(Todos!$H945, _xlfn.SEQUENCE(LEN(Todos!$H945)), 1)), MID(Todos!$H945, _xlfn.SEQUENCE(LEN(Todos!$H945)), 1), "")),
    IF(ISNUMBER(--RIGHT(_xlpm.txt,1)), _xlpm.txt, LEFT(_xlpm.txt, LEN(_xlpm.txt)-1))
)</f>
        <v>20426</v>
      </c>
      <c r="W945" s="14" t="str">
        <f>UPPER(LEFT(Todos!$B945,2))</f>
        <v>OR</v>
      </c>
      <c r="X945" s="15" t="str" cm="1">
        <f t="array" ref="X945">+IF(Todos!$C945 = "",MODE.MATCH(Todos!$C$2:$C$4029),Todos!$C945)</f>
        <v>M</v>
      </c>
    </row>
    <row r="946" spans="1:24" x14ac:dyDescent="0.35">
      <c r="A946" s="6">
        <v>35325</v>
      </c>
      <c r="B946" s="7" t="s">
        <v>13</v>
      </c>
      <c r="C946" s="7" t="s">
        <v>14</v>
      </c>
      <c r="D946" s="7">
        <v>833</v>
      </c>
      <c r="E946" s="7">
        <v>277</v>
      </c>
      <c r="F946" s="7">
        <v>387</v>
      </c>
      <c r="G946" s="7">
        <v>0</v>
      </c>
      <c r="H946" s="7">
        <v>14317</v>
      </c>
      <c r="I946" s="7">
        <v>8</v>
      </c>
      <c r="J946" s="7">
        <v>21</v>
      </c>
      <c r="K946" s="7">
        <v>350</v>
      </c>
      <c r="L946" s="7">
        <v>329</v>
      </c>
      <c r="M946" s="7">
        <v>12.14285714</v>
      </c>
      <c r="N946" s="7">
        <f>VLOOKUP(Todos!$A946,vlookup_table[#All],2,FALSE)</f>
        <v>0</v>
      </c>
      <c r="O946" s="7" t="str">
        <f>VLOOKUP(Todos!$A946,vlookup_table[#All],3,FALSE)</f>
        <v>FL</v>
      </c>
      <c r="P946" s="7">
        <f>VLOOKUP(Todos!$A946,vlookup_table[#All],4,FALSE)</f>
        <v>1801</v>
      </c>
      <c r="Q946" s="9" t="str">
        <f>VLOOKUP(Todos!$A946,vlookup_table[#All],5,FALSE)</f>
        <v>C2</v>
      </c>
      <c r="R946" s="9" t="str">
        <f>VLOOKUP(Todos!$A946,vlookup_table[#All],6,FALSE)</f>
        <v>M</v>
      </c>
      <c r="S946" s="9">
        <f>VLOOKUP(Todos!$A946,vlookup_table[#All],7,FALSE)</f>
        <v>30</v>
      </c>
      <c r="T946" s="9">
        <f>ROUND((9706-Todos!$P946)/100, 0)</f>
        <v>79</v>
      </c>
      <c r="U946" s="9" t="str" cm="1">
        <f t="array" ref="U946">_xlfn.IFS(
    ISNUMBER(SEARCH("C", Q946)), "Ciudad",
    ISNUMBER(SEARCH("T", Q946)), "Pueblo",
    ISNUMBER(SEARCH("R", Q946)), "Rural",
    ISNUMBER(SEARCH("S", Q946)), "Suburbano",
    ISNUMBER(SEARCH("U", Q946)), "Urbano"
)</f>
        <v>Ciudad</v>
      </c>
      <c r="V946" s="24" t="str" cm="1">
        <f t="array" ref="V946">_xlfn.LET(
    _xlpm.txt, _xlfn.TEXTJOIN("", TRUE, IF(ISNUMBER(--MID(Todos!$H946, _xlfn.SEQUENCE(LEN(Todos!$H946)), 1)), MID(Todos!$H946, _xlfn.SEQUENCE(LEN(Todos!$H946)), 1), "")),
    IF(ISNUMBER(--RIGHT(_xlpm.txt,1)), _xlpm.txt, LEFT(_xlpm.txt, LEN(_xlpm.txt)-1))
)</f>
        <v>14317</v>
      </c>
      <c r="W946" s="9" t="str">
        <f>UPPER(LEFT(Todos!$B946,2))</f>
        <v>FL</v>
      </c>
      <c r="X946" s="10" t="str" cm="1">
        <f t="array" ref="X946">+IF(Todos!$C946 = "",MODE.MATCH(Todos!$C$2:$C$4029),Todos!$C946)</f>
        <v>M</v>
      </c>
    </row>
    <row r="947" spans="1:24" x14ac:dyDescent="0.35">
      <c r="A947" s="11">
        <v>181655</v>
      </c>
      <c r="B947" s="12" t="s">
        <v>41</v>
      </c>
      <c r="C947" s="12" t="s">
        <v>52</v>
      </c>
      <c r="D947" s="12">
        <v>957</v>
      </c>
      <c r="E947" s="12">
        <v>418</v>
      </c>
      <c r="F947" s="12">
        <v>438</v>
      </c>
      <c r="G947" s="12">
        <v>6</v>
      </c>
      <c r="H947" s="12">
        <v>14668</v>
      </c>
      <c r="I947" s="12">
        <v>6</v>
      </c>
      <c r="J947" s="12">
        <v>54</v>
      </c>
      <c r="K947" s="12">
        <v>417</v>
      </c>
      <c r="L947" s="12">
        <v>423</v>
      </c>
      <c r="M947" s="12">
        <v>15.0625</v>
      </c>
      <c r="N947" s="12">
        <f>VLOOKUP(Todos!$A947,vlookup_table[#All],2,FALSE)</f>
        <v>2</v>
      </c>
      <c r="O947" s="12" t="str">
        <f>VLOOKUP(Todos!$A947,vlookup_table[#All],3,FALSE)</f>
        <v>WA</v>
      </c>
      <c r="P947" s="12">
        <f>VLOOKUP(Todos!$A947,vlookup_table[#All],4,FALSE)</f>
        <v>4212</v>
      </c>
      <c r="Q947" s="14" t="str">
        <f>VLOOKUP(Todos!$A947,vlookup_table[#All],5,FALSE)</f>
        <v>C2</v>
      </c>
      <c r="R947" s="14" t="str">
        <f>VLOOKUP(Todos!$A947,vlookup_table[#All],6,FALSE)</f>
        <v>M</v>
      </c>
      <c r="S947" s="14">
        <f>VLOOKUP(Todos!$A947,vlookup_table[#All],7,FALSE)</f>
        <v>50</v>
      </c>
      <c r="T947" s="14">
        <f>ROUND((9706-Todos!$P947)/100, 0)</f>
        <v>55</v>
      </c>
      <c r="U947" s="14" t="str" cm="1">
        <f t="array" ref="U947">_xlfn.IFS(
    ISNUMBER(SEARCH("C", Q947)), "Ciudad",
    ISNUMBER(SEARCH("T", Q947)), "Pueblo",
    ISNUMBER(SEARCH("R", Q947)), "Rural",
    ISNUMBER(SEARCH("S", Q947)), "Suburbano",
    ISNUMBER(SEARCH("U", Q947)), "Urbano"
)</f>
        <v>Ciudad</v>
      </c>
      <c r="V947" s="25" t="str" cm="1">
        <f t="array" ref="V947">_xlfn.LET(
    _xlpm.txt, _xlfn.TEXTJOIN("", TRUE, IF(ISNUMBER(--MID(Todos!$H947, _xlfn.SEQUENCE(LEN(Todos!$H947)), 1)), MID(Todos!$H947, _xlfn.SEQUENCE(LEN(Todos!$H947)), 1), "")),
    IF(ISNUMBER(--RIGHT(_xlpm.txt,1)), _xlpm.txt, LEFT(_xlpm.txt, LEN(_xlpm.txt)-1))
)</f>
        <v>14668</v>
      </c>
      <c r="W947" s="14" t="str">
        <f>UPPER(LEFT(Todos!$B947,2))</f>
        <v>WA</v>
      </c>
      <c r="X947" s="15" t="str" cm="1">
        <f t="array" ref="X947">+IF(Todos!$C947 = "",MODE.MATCH(Todos!$C$2:$C$4029),Todos!$C947)</f>
        <v>male</v>
      </c>
    </row>
    <row r="948" spans="1:24" x14ac:dyDescent="0.35">
      <c r="A948" s="6">
        <v>95582</v>
      </c>
      <c r="B948" s="7" t="s">
        <v>16</v>
      </c>
      <c r="C948" s="7" t="s">
        <v>17</v>
      </c>
      <c r="D948" s="7">
        <v>607</v>
      </c>
      <c r="E948" s="7">
        <v>279</v>
      </c>
      <c r="F948" s="7">
        <v>442</v>
      </c>
      <c r="G948" s="7">
        <v>4</v>
      </c>
      <c r="H948" s="7">
        <v>19317</v>
      </c>
      <c r="I948" s="7">
        <v>3</v>
      </c>
      <c r="J948" s="7">
        <v>64</v>
      </c>
      <c r="K948" s="7">
        <v>371</v>
      </c>
      <c r="L948" s="7">
        <v>346</v>
      </c>
      <c r="M948" s="7">
        <v>15</v>
      </c>
      <c r="N948" s="7">
        <f>VLOOKUP(Todos!$A948,vlookup_table[#All],2,FALSE)</f>
        <v>0</v>
      </c>
      <c r="O948" s="7" t="str">
        <f>VLOOKUP(Todos!$A948,vlookup_table[#All],3,FALSE)</f>
        <v>IL</v>
      </c>
      <c r="P948" s="7">
        <f>VLOOKUP(Todos!$A948,vlookup_table[#All],4,FALSE)</f>
        <v>0</v>
      </c>
      <c r="Q948" s="9" t="str">
        <f>VLOOKUP(Todos!$A948,vlookup_table[#All],5,FALSE)</f>
        <v>C2</v>
      </c>
      <c r="R948" s="9" t="str">
        <f>VLOOKUP(Todos!$A948,vlookup_table[#All],6,FALSE)</f>
        <v>F</v>
      </c>
      <c r="S948" s="9">
        <f>VLOOKUP(Todos!$A948,vlookup_table[#All],7,FALSE)</f>
        <v>21</v>
      </c>
      <c r="T948" s="9">
        <f>ROUND((9706-Todos!$P948)/100, 0)</f>
        <v>97</v>
      </c>
      <c r="U948" s="9" t="str" cm="1">
        <f t="array" ref="U948">_xlfn.IFS(
    ISNUMBER(SEARCH("C", Q948)), "Ciudad",
    ISNUMBER(SEARCH("T", Q948)), "Pueblo",
    ISNUMBER(SEARCH("R", Q948)), "Rural",
    ISNUMBER(SEARCH("S", Q948)), "Suburbano",
    ISNUMBER(SEARCH("U", Q948)), "Urbano"
)</f>
        <v>Ciudad</v>
      </c>
      <c r="V948" s="24" t="str" cm="1">
        <f t="array" ref="V948">_xlfn.LET(
    _xlpm.txt, _xlfn.TEXTJOIN("", TRUE, IF(ISNUMBER(--MID(Todos!$H948, _xlfn.SEQUENCE(LEN(Todos!$H948)), 1)), MID(Todos!$H948, _xlfn.SEQUENCE(LEN(Todos!$H948)), 1), "")),
    IF(ISNUMBER(--RIGHT(_xlpm.txt,1)), _xlpm.txt, LEFT(_xlpm.txt, LEN(_xlpm.txt)-1))
)</f>
        <v>19317</v>
      </c>
      <c r="W948" s="9" t="str">
        <f>UPPER(LEFT(Todos!$B948,2))</f>
        <v>IL</v>
      </c>
      <c r="X948" s="10" t="str" cm="1">
        <f t="array" ref="X948">+IF(Todos!$C948 = "",MODE.MATCH(Todos!$C$2:$C$4029),Todos!$C948)</f>
        <v>F</v>
      </c>
    </row>
    <row r="949" spans="1:24" x14ac:dyDescent="0.35">
      <c r="A949" s="11">
        <v>14394</v>
      </c>
      <c r="B949" s="12" t="s">
        <v>21</v>
      </c>
      <c r="C949" s="12" t="s">
        <v>14</v>
      </c>
      <c r="D949" s="12">
        <v>631</v>
      </c>
      <c r="E949" s="12">
        <v>273</v>
      </c>
      <c r="F949" s="12">
        <v>294</v>
      </c>
      <c r="G949" s="12">
        <v>0</v>
      </c>
      <c r="H949" s="12">
        <v>8650</v>
      </c>
      <c r="I949" s="12">
        <v>10</v>
      </c>
      <c r="J949" s="12">
        <v>28</v>
      </c>
      <c r="K949" s="12">
        <v>278</v>
      </c>
      <c r="L949" s="12">
        <v>288</v>
      </c>
      <c r="M949" s="12">
        <v>25</v>
      </c>
      <c r="N949" s="12">
        <f>VLOOKUP(Todos!$A949,vlookup_table[#All],2,FALSE)</f>
        <v>1</v>
      </c>
      <c r="O949" s="12" t="str">
        <f>VLOOKUP(Todos!$A949,vlookup_table[#All],3,FALSE)</f>
        <v>TX</v>
      </c>
      <c r="P949" s="12">
        <f>VLOOKUP(Todos!$A949,vlookup_table[#All],4,FALSE)</f>
        <v>6901</v>
      </c>
      <c r="Q949" s="14" t="str">
        <f>VLOOKUP(Todos!$A949,vlookup_table[#All],5,FALSE)</f>
        <v>T2</v>
      </c>
      <c r="R949" s="14" t="str">
        <f>VLOOKUP(Todos!$A949,vlookup_table[#All],6,FALSE)</f>
        <v>M</v>
      </c>
      <c r="S949" s="14">
        <f>VLOOKUP(Todos!$A949,vlookup_table[#All],7,FALSE)</f>
        <v>10</v>
      </c>
      <c r="T949" s="14">
        <f>ROUND((9706-Todos!$P949)/100, 0)</f>
        <v>28</v>
      </c>
      <c r="U949" s="14" t="str" cm="1">
        <f t="array" ref="U949">_xlfn.IFS(
    ISNUMBER(SEARCH("C", Q949)), "Ciudad",
    ISNUMBER(SEARCH("T", Q949)), "Pueblo",
    ISNUMBER(SEARCH("R", Q949)), "Rural",
    ISNUMBER(SEARCH("S", Q949)), "Suburbano",
    ISNUMBER(SEARCH("U", Q949)), "Urbano"
)</f>
        <v>Pueblo</v>
      </c>
      <c r="V949" s="25" t="str" cm="1">
        <f t="array" ref="V949">_xlfn.LET(
    _xlpm.txt, _xlfn.TEXTJOIN("", TRUE, IF(ISNUMBER(--MID(Todos!$H949, _xlfn.SEQUENCE(LEN(Todos!$H949)), 1)), MID(Todos!$H949, _xlfn.SEQUENCE(LEN(Todos!$H949)), 1), "")),
    IF(ISNUMBER(--RIGHT(_xlpm.txt,1)), _xlpm.txt, LEFT(_xlpm.txt, LEN(_xlpm.txt)-1))
)</f>
        <v>8650</v>
      </c>
      <c r="W949" s="14" t="str">
        <f>UPPER(LEFT(Todos!$B949,2))</f>
        <v>TX</v>
      </c>
      <c r="X949" s="15" t="str" cm="1">
        <f t="array" ref="X949">+IF(Todos!$C949 = "",MODE.MATCH(Todos!$C$2:$C$4029),Todos!$C949)</f>
        <v>M</v>
      </c>
    </row>
    <row r="950" spans="1:24" x14ac:dyDescent="0.35">
      <c r="A950" s="6">
        <v>81823</v>
      </c>
      <c r="B950" s="7" t="s">
        <v>36</v>
      </c>
      <c r="C950" s="7" t="s">
        <v>52</v>
      </c>
      <c r="D950" s="7">
        <v>470</v>
      </c>
      <c r="E950" s="7">
        <v>234</v>
      </c>
      <c r="F950" s="7">
        <v>365</v>
      </c>
      <c r="G950" s="7">
        <v>0</v>
      </c>
      <c r="H950" s="7">
        <v>12277</v>
      </c>
      <c r="I950" s="7">
        <v>1</v>
      </c>
      <c r="J950" s="7">
        <v>89</v>
      </c>
      <c r="K950" s="7">
        <v>355</v>
      </c>
      <c r="L950" s="7">
        <v>271</v>
      </c>
      <c r="M950" s="7">
        <v>25</v>
      </c>
      <c r="N950" s="7">
        <f>VLOOKUP(Todos!$A950,vlookup_table[#All],2,FALSE)</f>
        <v>1</v>
      </c>
      <c r="O950" s="7" t="str">
        <f>VLOOKUP(Todos!$A950,vlookup_table[#All],3,FALSE)</f>
        <v>WI</v>
      </c>
      <c r="P950" s="7">
        <f>VLOOKUP(Todos!$A950,vlookup_table[#All],4,FALSE)</f>
        <v>4001</v>
      </c>
      <c r="Q950" s="9" t="str">
        <f>VLOOKUP(Todos!$A950,vlookup_table[#All],5,FALSE)</f>
        <v>R2</v>
      </c>
      <c r="R950" s="9" t="str">
        <f>VLOOKUP(Todos!$A950,vlookup_table[#All],6,FALSE)</f>
        <v>M</v>
      </c>
      <c r="S950" s="9">
        <f>VLOOKUP(Todos!$A950,vlookup_table[#All],7,FALSE)</f>
        <v>45</v>
      </c>
      <c r="T950" s="9">
        <f>ROUND((9706-Todos!$P950)/100, 0)</f>
        <v>57</v>
      </c>
      <c r="U950" s="9" t="str" cm="1">
        <f t="array" ref="U950">_xlfn.IFS(
    ISNUMBER(SEARCH("C", Q950)), "Ciudad",
    ISNUMBER(SEARCH("T", Q950)), "Pueblo",
    ISNUMBER(SEARCH("R", Q950)), "Rural",
    ISNUMBER(SEARCH("S", Q950)), "Suburbano",
    ISNUMBER(SEARCH("U", Q950)), "Urbano"
)</f>
        <v>Rural</v>
      </c>
      <c r="V950" s="24" t="str" cm="1">
        <f t="array" ref="V950">_xlfn.LET(
    _xlpm.txt, _xlfn.TEXTJOIN("", TRUE, IF(ISNUMBER(--MID(Todos!$H950, _xlfn.SEQUENCE(LEN(Todos!$H950)), 1)), MID(Todos!$H950, _xlfn.SEQUENCE(LEN(Todos!$H950)), 1), "")),
    IF(ISNUMBER(--RIGHT(_xlpm.txt,1)), _xlpm.txt, LEFT(_xlpm.txt, LEN(_xlpm.txt)-1))
)</f>
        <v>12277</v>
      </c>
      <c r="W950" s="9" t="str">
        <f>UPPER(LEFT(Todos!$B950,2))</f>
        <v>WI</v>
      </c>
      <c r="X950" s="10" t="str" cm="1">
        <f t="array" ref="X950">+IF(Todos!$C950 = "",MODE.MATCH(Todos!$C$2:$C$4029),Todos!$C950)</f>
        <v>male</v>
      </c>
    </row>
    <row r="951" spans="1:24" x14ac:dyDescent="0.35">
      <c r="A951" s="11">
        <v>143470</v>
      </c>
      <c r="B951" s="12" t="s">
        <v>22</v>
      </c>
      <c r="C951" s="12" t="s">
        <v>14</v>
      </c>
      <c r="D951" s="12">
        <v>4112</v>
      </c>
      <c r="E951" s="12">
        <v>562</v>
      </c>
      <c r="F951" s="12">
        <v>841</v>
      </c>
      <c r="G951" s="12">
        <v>95</v>
      </c>
      <c r="H951" s="12">
        <v>34677</v>
      </c>
      <c r="I951" s="12">
        <v>18</v>
      </c>
      <c r="J951" s="12">
        <v>50</v>
      </c>
      <c r="K951" s="12">
        <v>798</v>
      </c>
      <c r="L951" s="12">
        <v>725</v>
      </c>
      <c r="M951" s="12">
        <v>15.14285714</v>
      </c>
      <c r="N951" s="12">
        <f>VLOOKUP(Todos!$A951,vlookup_table[#All],2,FALSE)</f>
        <v>1</v>
      </c>
      <c r="O951" s="12" t="str">
        <f>VLOOKUP(Todos!$A951,vlookup_table[#All],3,FALSE)</f>
        <v>CA</v>
      </c>
      <c r="P951" s="12">
        <f>VLOOKUP(Todos!$A951,vlookup_table[#All],4,FALSE)</f>
        <v>5201</v>
      </c>
      <c r="Q951" s="14" t="str">
        <f>VLOOKUP(Todos!$A951,vlookup_table[#All],5,FALSE)</f>
        <v>U1</v>
      </c>
      <c r="R951" s="14" t="str">
        <f>VLOOKUP(Todos!$A951,vlookup_table[#All],6,FALSE)</f>
        <v>M</v>
      </c>
      <c r="S951" s="14">
        <f>VLOOKUP(Todos!$A951,vlookup_table[#All],7,FALSE)</f>
        <v>17</v>
      </c>
      <c r="T951" s="14">
        <f>ROUND((9706-Todos!$P951)/100, 0)</f>
        <v>45</v>
      </c>
      <c r="U951" s="14" t="str" cm="1">
        <f t="array" ref="U951">_xlfn.IFS(
    ISNUMBER(SEARCH("C", Q951)), "Ciudad",
    ISNUMBER(SEARCH("T", Q951)), "Pueblo",
    ISNUMBER(SEARCH("R", Q951)), "Rural",
    ISNUMBER(SEARCH("S", Q951)), "Suburbano",
    ISNUMBER(SEARCH("U", Q951)), "Urbano"
)</f>
        <v>Urbano</v>
      </c>
      <c r="V951" s="25" t="str" cm="1">
        <f t="array" ref="V951">_xlfn.LET(
    _xlpm.txt, _xlfn.TEXTJOIN("", TRUE, IF(ISNUMBER(--MID(Todos!$H951, _xlfn.SEQUENCE(LEN(Todos!$H951)), 1)), MID(Todos!$H951, _xlfn.SEQUENCE(LEN(Todos!$H951)), 1), "")),
    IF(ISNUMBER(--RIGHT(_xlpm.txt,1)), _xlpm.txt, LEFT(_xlpm.txt, LEN(_xlpm.txt)-1))
)</f>
        <v>34677</v>
      </c>
      <c r="W951" s="14" t="str">
        <f>UPPER(LEFT(Todos!$B951,2))</f>
        <v>CA</v>
      </c>
      <c r="X951" s="15" t="str" cm="1">
        <f t="array" ref="X951">+IF(Todos!$C951 = "",MODE.MATCH(Todos!$C$2:$C$4029),Todos!$C951)</f>
        <v>M</v>
      </c>
    </row>
    <row r="952" spans="1:24" x14ac:dyDescent="0.35">
      <c r="A952" s="6">
        <v>77048</v>
      </c>
      <c r="B952" s="7" t="s">
        <v>48</v>
      </c>
      <c r="C952" s="7" t="s">
        <v>17</v>
      </c>
      <c r="D952" s="7">
        <v>342</v>
      </c>
      <c r="E952" s="7">
        <v>209</v>
      </c>
      <c r="F952" s="7">
        <v>261</v>
      </c>
      <c r="G952" s="7">
        <v>0</v>
      </c>
      <c r="H952" s="7">
        <v>10728</v>
      </c>
      <c r="I952" s="7">
        <v>0</v>
      </c>
      <c r="J952" s="7">
        <v>59</v>
      </c>
      <c r="K952" s="7">
        <v>214</v>
      </c>
      <c r="L952" s="7">
        <v>241</v>
      </c>
      <c r="M952" s="7">
        <v>7</v>
      </c>
      <c r="N952" s="7">
        <f>VLOOKUP(Todos!$A952,vlookup_table[#All],2,FALSE)</f>
        <v>0</v>
      </c>
      <c r="O952" s="7" t="str">
        <f>VLOOKUP(Todos!$A952,vlookup_table[#All],3,FALSE)</f>
        <v>IA</v>
      </c>
      <c r="P952" s="7">
        <f>VLOOKUP(Todos!$A952,vlookup_table[#All],4,FALSE)</f>
        <v>3601</v>
      </c>
      <c r="Q952" s="9" t="str">
        <f>VLOOKUP(Todos!$A952,vlookup_table[#All],5,FALSE)</f>
        <v>C3</v>
      </c>
      <c r="R952" s="9" t="str">
        <f>VLOOKUP(Todos!$A952,vlookup_table[#All],6,FALSE)</f>
        <v>F</v>
      </c>
      <c r="S952" s="9">
        <f>VLOOKUP(Todos!$A952,vlookup_table[#All],7,FALSE)</f>
        <v>7</v>
      </c>
      <c r="T952" s="9">
        <f>ROUND((9706-Todos!$P952)/100, 0)</f>
        <v>61</v>
      </c>
      <c r="U952" s="9" t="str" cm="1">
        <f t="array" ref="U952">_xlfn.IFS(
    ISNUMBER(SEARCH("C", Q952)), "Ciudad",
    ISNUMBER(SEARCH("T", Q952)), "Pueblo",
    ISNUMBER(SEARCH("R", Q952)), "Rural",
    ISNUMBER(SEARCH("S", Q952)), "Suburbano",
    ISNUMBER(SEARCH("U", Q952)), "Urbano"
)</f>
        <v>Ciudad</v>
      </c>
      <c r="V952" s="24" t="str" cm="1">
        <f t="array" ref="V952">_xlfn.LET(
    _xlpm.txt, _xlfn.TEXTJOIN("", TRUE, IF(ISNUMBER(--MID(Todos!$H952, _xlfn.SEQUENCE(LEN(Todos!$H952)), 1)), MID(Todos!$H952, _xlfn.SEQUENCE(LEN(Todos!$H952)), 1), "")),
    IF(ISNUMBER(--RIGHT(_xlpm.txt,1)), _xlpm.txt, LEFT(_xlpm.txt, LEN(_xlpm.txt)-1))
)</f>
        <v>10728</v>
      </c>
      <c r="W952" s="9" t="str">
        <f>UPPER(LEFT(Todos!$B952,2))</f>
        <v>IA</v>
      </c>
      <c r="X952" s="10" t="str" cm="1">
        <f t="array" ref="X952">+IF(Todos!$C952 = "",MODE.MATCH(Todos!$C$2:$C$4029),Todos!$C952)</f>
        <v>F</v>
      </c>
    </row>
    <row r="953" spans="1:24" x14ac:dyDescent="0.35">
      <c r="A953" s="11">
        <v>20962</v>
      </c>
      <c r="B953" s="12" t="s">
        <v>18</v>
      </c>
      <c r="C953" s="12" t="s">
        <v>14</v>
      </c>
      <c r="D953" s="12">
        <v>668</v>
      </c>
      <c r="E953" s="12">
        <v>296</v>
      </c>
      <c r="F953" s="12">
        <v>337</v>
      </c>
      <c r="G953" s="12">
        <v>1</v>
      </c>
      <c r="H953" s="12">
        <v>11490</v>
      </c>
      <c r="I953" s="12">
        <v>5</v>
      </c>
      <c r="J953" s="12">
        <v>30</v>
      </c>
      <c r="K953" s="12">
        <v>308</v>
      </c>
      <c r="L953" s="12">
        <v>317</v>
      </c>
      <c r="M953" s="12">
        <v>15</v>
      </c>
      <c r="N953" s="12">
        <f>VLOOKUP(Todos!$A953,vlookup_table[#All],2,FALSE)</f>
        <v>1</v>
      </c>
      <c r="O953" s="12" t="str">
        <f>VLOOKUP(Todos!$A953,vlookup_table[#All],3,FALSE)</f>
        <v>NC</v>
      </c>
      <c r="P953" s="12">
        <f>VLOOKUP(Todos!$A953,vlookup_table[#All],4,FALSE)</f>
        <v>3801</v>
      </c>
      <c r="Q953" s="14" t="str">
        <f>VLOOKUP(Todos!$A953,vlookup_table[#All],5,FALSE)</f>
        <v>T2</v>
      </c>
      <c r="R953" s="14" t="str">
        <f>VLOOKUP(Todos!$A953,vlookup_table[#All],6,FALSE)</f>
        <v>M</v>
      </c>
      <c r="S953" s="14">
        <f>VLOOKUP(Todos!$A953,vlookup_table[#All],7,FALSE)</f>
        <v>15</v>
      </c>
      <c r="T953" s="14">
        <f>ROUND((9706-Todos!$P953)/100, 0)</f>
        <v>59</v>
      </c>
      <c r="U953" s="14" t="str" cm="1">
        <f t="array" ref="U953">_xlfn.IFS(
    ISNUMBER(SEARCH("C", Q953)), "Ciudad",
    ISNUMBER(SEARCH("T", Q953)), "Pueblo",
    ISNUMBER(SEARCH("R", Q953)), "Rural",
    ISNUMBER(SEARCH("S", Q953)), "Suburbano",
    ISNUMBER(SEARCH("U", Q953)), "Urbano"
)</f>
        <v>Pueblo</v>
      </c>
      <c r="V953" s="25" t="str" cm="1">
        <f t="array" ref="V953">_xlfn.LET(
    _xlpm.txt, _xlfn.TEXTJOIN("", TRUE, IF(ISNUMBER(--MID(Todos!$H953, _xlfn.SEQUENCE(LEN(Todos!$H953)), 1)), MID(Todos!$H953, _xlfn.SEQUENCE(LEN(Todos!$H953)), 1), "")),
    IF(ISNUMBER(--RIGHT(_xlpm.txt,1)), _xlpm.txt, LEFT(_xlpm.txt, LEN(_xlpm.txt)-1))
)</f>
        <v>11490</v>
      </c>
      <c r="W953" s="14" t="str">
        <f>UPPER(LEFT(Todos!$B953,2))</f>
        <v>NC</v>
      </c>
      <c r="X953" s="15" t="str" cm="1">
        <f t="array" ref="X953">+IF(Todos!$C953 = "",MODE.MATCH(Todos!$C$2:$C$4029),Todos!$C953)</f>
        <v>M</v>
      </c>
    </row>
    <row r="954" spans="1:24" x14ac:dyDescent="0.35">
      <c r="A954" s="6">
        <v>58725</v>
      </c>
      <c r="B954" s="7" t="s">
        <v>58</v>
      </c>
      <c r="C954" s="7" t="s">
        <v>14</v>
      </c>
      <c r="D954" s="7">
        <v>313</v>
      </c>
      <c r="E954" s="7">
        <v>142</v>
      </c>
      <c r="F954" s="7">
        <v>251</v>
      </c>
      <c r="G954" s="7">
        <v>0</v>
      </c>
      <c r="H954" s="7">
        <v>9665</v>
      </c>
      <c r="I954" s="7">
        <v>0</v>
      </c>
      <c r="J954" s="7">
        <v>87</v>
      </c>
      <c r="K954" s="7">
        <v>165</v>
      </c>
      <c r="L954" s="7">
        <v>210</v>
      </c>
      <c r="M954" s="7">
        <v>15</v>
      </c>
      <c r="N954" s="7">
        <f>VLOOKUP(Todos!$A954,vlookup_table[#All],2,FALSE)</f>
        <v>1</v>
      </c>
      <c r="O954" s="7" t="str">
        <f>VLOOKUP(Todos!$A954,vlookup_table[#All],3,FALSE)</f>
        <v>KY</v>
      </c>
      <c r="P954" s="7">
        <f>VLOOKUP(Todos!$A954,vlookup_table[#All],4,FALSE)</f>
        <v>1811</v>
      </c>
      <c r="Q954" s="9" t="str">
        <f>VLOOKUP(Todos!$A954,vlookup_table[#All],5,FALSE)</f>
        <v>R2</v>
      </c>
      <c r="R954" s="9" t="str">
        <f>VLOOKUP(Todos!$A954,vlookup_table[#All],6,FALSE)</f>
        <v>M</v>
      </c>
      <c r="S954" s="9">
        <f>VLOOKUP(Todos!$A954,vlookup_table[#All],7,FALSE)</f>
        <v>15</v>
      </c>
      <c r="T954" s="9">
        <f>ROUND((9706-Todos!$P954)/100, 0)</f>
        <v>79</v>
      </c>
      <c r="U954" s="9" t="str" cm="1">
        <f t="array" ref="U954">_xlfn.IFS(
    ISNUMBER(SEARCH("C", Q954)), "Ciudad",
    ISNUMBER(SEARCH("T", Q954)), "Pueblo",
    ISNUMBER(SEARCH("R", Q954)), "Rural",
    ISNUMBER(SEARCH("S", Q954)), "Suburbano",
    ISNUMBER(SEARCH("U", Q954)), "Urbano"
)</f>
        <v>Rural</v>
      </c>
      <c r="V954" s="24" t="str" cm="1">
        <f t="array" ref="V954">_xlfn.LET(
    _xlpm.txt, _xlfn.TEXTJOIN("", TRUE, IF(ISNUMBER(--MID(Todos!$H954, _xlfn.SEQUENCE(LEN(Todos!$H954)), 1)), MID(Todos!$H954, _xlfn.SEQUENCE(LEN(Todos!$H954)), 1), "")),
    IF(ISNUMBER(--RIGHT(_xlpm.txt,1)), _xlpm.txt, LEFT(_xlpm.txt, LEN(_xlpm.txt)-1))
)</f>
        <v>9665</v>
      </c>
      <c r="W954" s="9" t="str">
        <f>UPPER(LEFT(Todos!$B954,2))</f>
        <v>KY</v>
      </c>
      <c r="X954" s="10" t="str" cm="1">
        <f t="array" ref="X954">+IF(Todos!$C954 = "",MODE.MATCH(Todos!$C$2:$C$4029),Todos!$C954)</f>
        <v>M</v>
      </c>
    </row>
    <row r="955" spans="1:24" x14ac:dyDescent="0.35">
      <c r="A955" s="11">
        <v>124104</v>
      </c>
      <c r="B955" s="12" t="s">
        <v>21</v>
      </c>
      <c r="C955" s="12" t="s">
        <v>14</v>
      </c>
      <c r="D955" s="12">
        <v>427</v>
      </c>
      <c r="E955" s="12">
        <v>455</v>
      </c>
      <c r="F955" s="12">
        <v>580</v>
      </c>
      <c r="G955" s="12">
        <v>0</v>
      </c>
      <c r="H955" s="12">
        <v>18517</v>
      </c>
      <c r="I955" s="12">
        <v>3</v>
      </c>
      <c r="J955" s="12">
        <v>64</v>
      </c>
      <c r="K955" s="12">
        <v>464</v>
      </c>
      <c r="L955" s="12">
        <v>538</v>
      </c>
      <c r="M955" s="12">
        <v>15.25</v>
      </c>
      <c r="N955" s="12">
        <f>VLOOKUP(Todos!$A955,vlookup_table[#All],2,FALSE)</f>
        <v>1</v>
      </c>
      <c r="O955" s="12" t="str">
        <f>VLOOKUP(Todos!$A955,vlookup_table[#All],3,FALSE)</f>
        <v>TX</v>
      </c>
      <c r="P955" s="12">
        <f>VLOOKUP(Todos!$A955,vlookup_table[#All],4,FALSE)</f>
        <v>5002</v>
      </c>
      <c r="Q955" s="14" t="str">
        <f>VLOOKUP(Todos!$A955,vlookup_table[#All],5,FALSE)</f>
        <v>C2</v>
      </c>
      <c r="R955" s="14" t="str">
        <f>VLOOKUP(Todos!$A955,vlookup_table[#All],6,FALSE)</f>
        <v>M</v>
      </c>
      <c r="S955" s="14">
        <f>VLOOKUP(Todos!$A955,vlookup_table[#All],7,FALSE)</f>
        <v>23</v>
      </c>
      <c r="T955" s="14">
        <f>ROUND((9706-Todos!$P955)/100, 0)</f>
        <v>47</v>
      </c>
      <c r="U955" s="14" t="str" cm="1">
        <f t="array" ref="U955">_xlfn.IFS(
    ISNUMBER(SEARCH("C", Q955)), "Ciudad",
    ISNUMBER(SEARCH("T", Q955)), "Pueblo",
    ISNUMBER(SEARCH("R", Q955)), "Rural",
    ISNUMBER(SEARCH("S", Q955)), "Suburbano",
    ISNUMBER(SEARCH("U", Q955)), "Urbano"
)</f>
        <v>Ciudad</v>
      </c>
      <c r="V955" s="25" t="str" cm="1">
        <f t="array" ref="V955">_xlfn.LET(
    _xlpm.txt, _xlfn.TEXTJOIN("", TRUE, IF(ISNUMBER(--MID(Todos!$H955, _xlfn.SEQUENCE(LEN(Todos!$H955)), 1)), MID(Todos!$H955, _xlfn.SEQUENCE(LEN(Todos!$H955)), 1), "")),
    IF(ISNUMBER(--RIGHT(_xlpm.txt,1)), _xlpm.txt, LEFT(_xlpm.txt, LEN(_xlpm.txt)-1))
)</f>
        <v>18517</v>
      </c>
      <c r="W955" s="14" t="str">
        <f>UPPER(LEFT(Todos!$B955,2))</f>
        <v>TX</v>
      </c>
      <c r="X955" s="15" t="str" cm="1">
        <f t="array" ref="X955">+IF(Todos!$C955 = "",MODE.MATCH(Todos!$C$2:$C$4029),Todos!$C955)</f>
        <v>M</v>
      </c>
    </row>
    <row r="956" spans="1:24" x14ac:dyDescent="0.35">
      <c r="A956" s="6">
        <v>65136</v>
      </c>
      <c r="B956" s="7" t="s">
        <v>30</v>
      </c>
      <c r="C956" s="7" t="s">
        <v>17</v>
      </c>
      <c r="D956" s="7">
        <v>886</v>
      </c>
      <c r="E956" s="7">
        <v>490</v>
      </c>
      <c r="F956" s="7">
        <v>606</v>
      </c>
      <c r="G956" s="7">
        <v>2</v>
      </c>
      <c r="H956" s="7">
        <v>17633</v>
      </c>
      <c r="I956" s="7">
        <v>5</v>
      </c>
      <c r="J956" s="7">
        <v>83</v>
      </c>
      <c r="K956" s="7">
        <v>536</v>
      </c>
      <c r="L956" s="7">
        <v>570</v>
      </c>
      <c r="M956" s="7">
        <v>42.5</v>
      </c>
      <c r="N956" s="7">
        <f>VLOOKUP(Todos!$A956,vlookup_table[#All],2,FALSE)</f>
        <v>0</v>
      </c>
      <c r="O956" s="7" t="str">
        <f>VLOOKUP(Todos!$A956,vlookup_table[#All],3,FALSE)</f>
        <v>MI</v>
      </c>
      <c r="P956" s="7">
        <f>VLOOKUP(Todos!$A956,vlookup_table[#All],4,FALSE)</f>
        <v>3501</v>
      </c>
      <c r="Q956" s="9" t="str">
        <f>VLOOKUP(Todos!$A956,vlookup_table[#All],5,FALSE)</f>
        <v>T1</v>
      </c>
      <c r="R956" s="9" t="str">
        <f>VLOOKUP(Todos!$A956,vlookup_table[#All],6,FALSE)</f>
        <v>F</v>
      </c>
      <c r="S956" s="9">
        <f>VLOOKUP(Todos!$A956,vlookup_table[#All],7,FALSE)</f>
        <v>20</v>
      </c>
      <c r="T956" s="9">
        <f>ROUND((9706-Todos!$P956)/100, 0)</f>
        <v>62</v>
      </c>
      <c r="U956" s="9" t="str" cm="1">
        <f t="array" ref="U956">_xlfn.IFS(
    ISNUMBER(SEARCH("C", Q956)), "Ciudad",
    ISNUMBER(SEARCH("T", Q956)), "Pueblo",
    ISNUMBER(SEARCH("R", Q956)), "Rural",
    ISNUMBER(SEARCH("S", Q956)), "Suburbano",
    ISNUMBER(SEARCH("U", Q956)), "Urbano"
)</f>
        <v>Pueblo</v>
      </c>
      <c r="V956" s="24" t="str" cm="1">
        <f t="array" ref="V956">_xlfn.LET(
    _xlpm.txt, _xlfn.TEXTJOIN("", TRUE, IF(ISNUMBER(--MID(Todos!$H956, _xlfn.SEQUENCE(LEN(Todos!$H956)), 1)), MID(Todos!$H956, _xlfn.SEQUENCE(LEN(Todos!$H956)), 1), "")),
    IF(ISNUMBER(--RIGHT(_xlpm.txt,1)), _xlpm.txt, LEFT(_xlpm.txt, LEN(_xlpm.txt)-1))
)</f>
        <v>17633</v>
      </c>
      <c r="W956" s="9" t="str">
        <f>UPPER(LEFT(Todos!$B956,2))</f>
        <v>MI</v>
      </c>
      <c r="X956" s="10" t="str" cm="1">
        <f t="array" ref="X956">+IF(Todos!$C956 = "",MODE.MATCH(Todos!$C$2:$C$4029),Todos!$C956)</f>
        <v>F</v>
      </c>
    </row>
    <row r="957" spans="1:24" x14ac:dyDescent="0.35">
      <c r="A957" s="11">
        <v>132558</v>
      </c>
      <c r="B957" s="12" t="s">
        <v>67</v>
      </c>
      <c r="C957" s="12" t="s">
        <v>52</v>
      </c>
      <c r="D957" s="12">
        <v>1034</v>
      </c>
      <c r="E957" s="12">
        <v>511</v>
      </c>
      <c r="F957" s="12">
        <v>610</v>
      </c>
      <c r="G957" s="12">
        <v>0</v>
      </c>
      <c r="H957" s="12">
        <v>30595</v>
      </c>
      <c r="I957" s="12">
        <v>0</v>
      </c>
      <c r="J957" s="12">
        <v>33</v>
      </c>
      <c r="K957" s="12">
        <v>511</v>
      </c>
      <c r="L957" s="12">
        <v>656</v>
      </c>
      <c r="M957" s="12">
        <v>15</v>
      </c>
      <c r="N957" s="12">
        <f>VLOOKUP(Todos!$A957,vlookup_table[#All],2,FALSE)</f>
        <v>1</v>
      </c>
      <c r="O957" s="12" t="str">
        <f>VLOOKUP(Todos!$A957,vlookup_table[#All],3,FALSE)</f>
        <v>WY</v>
      </c>
      <c r="P957" s="12">
        <f>VLOOKUP(Todos!$A957,vlookup_table[#All],4,FALSE)</f>
        <v>4201</v>
      </c>
      <c r="Q957" s="14" t="str">
        <f>VLOOKUP(Todos!$A957,vlookup_table[#All],5,FALSE)</f>
        <v>T1</v>
      </c>
      <c r="R957" s="14" t="str">
        <f>VLOOKUP(Todos!$A957,vlookup_table[#All],6,FALSE)</f>
        <v>M</v>
      </c>
      <c r="S957" s="14">
        <f>VLOOKUP(Todos!$A957,vlookup_table[#All],7,FALSE)</f>
        <v>15</v>
      </c>
      <c r="T957" s="14">
        <f>ROUND((9706-Todos!$P957)/100, 0)</f>
        <v>55</v>
      </c>
      <c r="U957" s="14" t="str" cm="1">
        <f t="array" ref="U957">_xlfn.IFS(
    ISNUMBER(SEARCH("C", Q957)), "Ciudad",
    ISNUMBER(SEARCH("T", Q957)), "Pueblo",
    ISNUMBER(SEARCH("R", Q957)), "Rural",
    ISNUMBER(SEARCH("S", Q957)), "Suburbano",
    ISNUMBER(SEARCH("U", Q957)), "Urbano"
)</f>
        <v>Pueblo</v>
      </c>
      <c r="V957" s="25" t="str" cm="1">
        <f t="array" ref="V957">_xlfn.LET(
    _xlpm.txt, _xlfn.TEXTJOIN("", TRUE, IF(ISNUMBER(--MID(Todos!$H957, _xlfn.SEQUENCE(LEN(Todos!$H957)), 1)), MID(Todos!$H957, _xlfn.SEQUENCE(LEN(Todos!$H957)), 1), "")),
    IF(ISNUMBER(--RIGHT(_xlpm.txt,1)), _xlpm.txt, LEFT(_xlpm.txt, LEN(_xlpm.txt)-1))
)</f>
        <v>30595</v>
      </c>
      <c r="W957" s="14" t="str">
        <f>UPPER(LEFT(Todos!$B957,2))</f>
        <v>WY</v>
      </c>
      <c r="X957" s="15" t="str" cm="1">
        <f t="array" ref="X957">+IF(Todos!$C957 = "",MODE.MATCH(Todos!$C$2:$C$4029),Todos!$C957)</f>
        <v>male</v>
      </c>
    </row>
    <row r="958" spans="1:24" x14ac:dyDescent="0.35">
      <c r="A958" s="6">
        <v>82248</v>
      </c>
      <c r="B958" s="7" t="s">
        <v>57</v>
      </c>
      <c r="C958" s="7" t="s">
        <v>14</v>
      </c>
      <c r="D958" s="7">
        <v>480</v>
      </c>
      <c r="E958" s="7">
        <v>157</v>
      </c>
      <c r="F958" s="7">
        <v>246</v>
      </c>
      <c r="G958" s="7">
        <v>0</v>
      </c>
      <c r="H958" s="7">
        <v>9020</v>
      </c>
      <c r="I958" s="7">
        <v>1</v>
      </c>
      <c r="J958" s="7">
        <v>80</v>
      </c>
      <c r="K958" s="7">
        <v>184</v>
      </c>
      <c r="L958" s="7">
        <v>214</v>
      </c>
      <c r="M958" s="7">
        <v>5.9166666670000003</v>
      </c>
      <c r="N958" s="7">
        <f>VLOOKUP(Todos!$A958,vlookup_table[#All],2,FALSE)</f>
        <v>0</v>
      </c>
      <c r="O958" s="7" t="str">
        <f>VLOOKUP(Todos!$A958,vlookup_table[#All],3,FALSE)</f>
        <v>MN</v>
      </c>
      <c r="P958" s="7">
        <f>VLOOKUP(Todos!$A958,vlookup_table[#All],4,FALSE)</f>
        <v>2205</v>
      </c>
      <c r="Q958" s="9" t="str">
        <f>VLOOKUP(Todos!$A958,vlookup_table[#All],5,FALSE)</f>
        <v>R2</v>
      </c>
      <c r="R958" s="9" t="str">
        <f>VLOOKUP(Todos!$A958,vlookup_table[#All],6,FALSE)</f>
        <v>M</v>
      </c>
      <c r="S958" s="9">
        <f>VLOOKUP(Todos!$A958,vlookup_table[#All],7,FALSE)</f>
        <v>8</v>
      </c>
      <c r="T958" s="9">
        <f>ROUND((9706-Todos!$P958)/100, 0)</f>
        <v>75</v>
      </c>
      <c r="U958" s="9" t="str" cm="1">
        <f t="array" ref="U958">_xlfn.IFS(
    ISNUMBER(SEARCH("C", Q958)), "Ciudad",
    ISNUMBER(SEARCH("T", Q958)), "Pueblo",
    ISNUMBER(SEARCH("R", Q958)), "Rural",
    ISNUMBER(SEARCH("S", Q958)), "Suburbano",
    ISNUMBER(SEARCH("U", Q958)), "Urbano"
)</f>
        <v>Rural</v>
      </c>
      <c r="V958" s="24" t="str" cm="1">
        <f t="array" ref="V958">_xlfn.LET(
    _xlpm.txt, _xlfn.TEXTJOIN("", TRUE, IF(ISNUMBER(--MID(Todos!$H958, _xlfn.SEQUENCE(LEN(Todos!$H958)), 1)), MID(Todos!$H958, _xlfn.SEQUENCE(LEN(Todos!$H958)), 1), "")),
    IF(ISNUMBER(--RIGHT(_xlpm.txt,1)), _xlpm.txt, LEFT(_xlpm.txt, LEN(_xlpm.txt)-1))
)</f>
        <v>9020</v>
      </c>
      <c r="W958" s="9" t="str">
        <f>UPPER(LEFT(Todos!$B958,2))</f>
        <v>MN</v>
      </c>
      <c r="X958" s="10" t="str" cm="1">
        <f t="array" ref="X958">+IF(Todos!$C958 = "",MODE.MATCH(Todos!$C$2:$C$4029),Todos!$C958)</f>
        <v>M</v>
      </c>
    </row>
    <row r="959" spans="1:24" x14ac:dyDescent="0.35">
      <c r="A959" s="11">
        <v>38944</v>
      </c>
      <c r="B959" s="12" t="s">
        <v>13</v>
      </c>
      <c r="C959" s="12" t="s">
        <v>14</v>
      </c>
      <c r="D959" s="12">
        <v>809</v>
      </c>
      <c r="E959" s="12">
        <v>303</v>
      </c>
      <c r="F959" s="12">
        <v>361</v>
      </c>
      <c r="G959" s="12">
        <v>0</v>
      </c>
      <c r="H959" s="12">
        <v>11303</v>
      </c>
      <c r="I959" s="12">
        <v>19</v>
      </c>
      <c r="J959" s="12">
        <v>27</v>
      </c>
      <c r="K959" s="12">
        <v>319</v>
      </c>
      <c r="L959" s="12">
        <v>342</v>
      </c>
      <c r="M959" s="12">
        <v>16.333333329999999</v>
      </c>
      <c r="N959" s="12">
        <f>VLOOKUP(Todos!$A959,vlookup_table[#All],2,FALSE)</f>
        <v>2</v>
      </c>
      <c r="O959" s="12" t="str">
        <f>VLOOKUP(Todos!$A959,vlookup_table[#All],3,FALSE)</f>
        <v>FL</v>
      </c>
      <c r="P959" s="12">
        <f>VLOOKUP(Todos!$A959,vlookup_table[#All],4,FALSE)</f>
        <v>5701</v>
      </c>
      <c r="Q959" s="14" t="str">
        <f>VLOOKUP(Todos!$A959,vlookup_table[#All],5,FALSE)</f>
        <v>U3</v>
      </c>
      <c r="R959" s="14" t="str">
        <f>VLOOKUP(Todos!$A959,vlookup_table[#All],6,FALSE)</f>
        <v>M</v>
      </c>
      <c r="S959" s="14">
        <f>VLOOKUP(Todos!$A959,vlookup_table[#All],7,FALSE)</f>
        <v>25</v>
      </c>
      <c r="T959" s="14">
        <f>ROUND((9706-Todos!$P959)/100, 0)</f>
        <v>40</v>
      </c>
      <c r="U959" s="14" t="str" cm="1">
        <f t="array" ref="U959">_xlfn.IFS(
    ISNUMBER(SEARCH("C", Q959)), "Ciudad",
    ISNUMBER(SEARCH("T", Q959)), "Pueblo",
    ISNUMBER(SEARCH("R", Q959)), "Rural",
    ISNUMBER(SEARCH("S", Q959)), "Suburbano",
    ISNUMBER(SEARCH("U", Q959)), "Urbano"
)</f>
        <v>Urbano</v>
      </c>
      <c r="V959" s="25" t="str" cm="1">
        <f t="array" ref="V959">_xlfn.LET(
    _xlpm.txt, _xlfn.TEXTJOIN("", TRUE, IF(ISNUMBER(--MID(Todos!$H959, _xlfn.SEQUENCE(LEN(Todos!$H959)), 1)), MID(Todos!$H959, _xlfn.SEQUENCE(LEN(Todos!$H959)), 1), "")),
    IF(ISNUMBER(--RIGHT(_xlpm.txt,1)), _xlpm.txt, LEFT(_xlpm.txt, LEN(_xlpm.txt)-1))
)</f>
        <v>11303</v>
      </c>
      <c r="W959" s="14" t="str">
        <f>UPPER(LEFT(Todos!$B959,2))</f>
        <v>FL</v>
      </c>
      <c r="X959" s="15" t="str" cm="1">
        <f t="array" ref="X959">+IF(Todos!$C959 = "",MODE.MATCH(Todos!$C$2:$C$4029),Todos!$C959)</f>
        <v>M</v>
      </c>
    </row>
    <row r="960" spans="1:24" x14ac:dyDescent="0.35">
      <c r="A960" s="6">
        <v>47111</v>
      </c>
      <c r="B960" s="7" t="s">
        <v>44</v>
      </c>
      <c r="C960" s="7" t="s">
        <v>27</v>
      </c>
      <c r="D960" s="7">
        <v>453</v>
      </c>
      <c r="E960" s="7">
        <v>219</v>
      </c>
      <c r="F960" s="7">
        <v>299</v>
      </c>
      <c r="G960" s="7">
        <v>0</v>
      </c>
      <c r="H960" s="7">
        <v>9654</v>
      </c>
      <c r="I960" s="7">
        <v>0</v>
      </c>
      <c r="J960" s="7">
        <v>90</v>
      </c>
      <c r="K960" s="7">
        <v>264</v>
      </c>
      <c r="L960" s="7">
        <v>263</v>
      </c>
      <c r="M960" s="7">
        <v>3.782608696</v>
      </c>
      <c r="N960" s="7">
        <f>VLOOKUP(Todos!$A960,vlookup_table[#All],2,FALSE)</f>
        <v>0</v>
      </c>
      <c r="O960" s="7" t="str">
        <f>VLOOKUP(Todos!$A960,vlookup_table[#All],3,FALSE)</f>
        <v>AL</v>
      </c>
      <c r="P960" s="7">
        <f>VLOOKUP(Todos!$A960,vlookup_table[#All],4,FALSE)</f>
        <v>2401</v>
      </c>
      <c r="Q960" s="9" t="str">
        <f>VLOOKUP(Todos!$A960,vlookup_table[#All],5,FALSE)</f>
        <v>R3</v>
      </c>
      <c r="R960" s="9" t="str">
        <f>VLOOKUP(Todos!$A960,vlookup_table[#All],6,FALSE)</f>
        <v>M</v>
      </c>
      <c r="S960" s="9">
        <f>VLOOKUP(Todos!$A960,vlookup_table[#All],7,FALSE)</f>
        <v>5</v>
      </c>
      <c r="T960" s="9">
        <f>ROUND((9706-Todos!$P960)/100, 0)</f>
        <v>73</v>
      </c>
      <c r="U960" s="9" t="str" cm="1">
        <f t="array" ref="U960">_xlfn.IFS(
    ISNUMBER(SEARCH("C", Q960)), "Ciudad",
    ISNUMBER(SEARCH("T", Q960)), "Pueblo",
    ISNUMBER(SEARCH("R", Q960)), "Rural",
    ISNUMBER(SEARCH("S", Q960)), "Suburbano",
    ISNUMBER(SEARCH("U", Q960)), "Urbano"
)</f>
        <v>Rural</v>
      </c>
      <c r="V960" s="24" t="str" cm="1">
        <f t="array" ref="V960">_xlfn.LET(
    _xlpm.txt, _xlfn.TEXTJOIN("", TRUE, IF(ISNUMBER(--MID(Todos!$H960, _xlfn.SEQUENCE(LEN(Todos!$H960)), 1)), MID(Todos!$H960, _xlfn.SEQUENCE(LEN(Todos!$H960)), 1), "")),
    IF(ISNUMBER(--RIGHT(_xlpm.txt,1)), _xlpm.txt, LEFT(_xlpm.txt, LEN(_xlpm.txt)-1))
)</f>
        <v>9654</v>
      </c>
      <c r="W960" s="9" t="str">
        <f>UPPER(LEFT(Todos!$B960,2))</f>
        <v>AL</v>
      </c>
      <c r="X960" s="10" t="str" cm="1">
        <f t="array" ref="X960">+IF(Todos!$C960 = "",MODE.MATCH(Todos!$C$2:$C$4029),Todos!$C960)</f>
        <v>Male</v>
      </c>
    </row>
    <row r="961" spans="1:24" x14ac:dyDescent="0.35">
      <c r="A961" s="11">
        <v>165620</v>
      </c>
      <c r="B961" s="12" t="s">
        <v>22</v>
      </c>
      <c r="C961" s="12" t="s">
        <v>31</v>
      </c>
      <c r="D961" s="12">
        <v>1609</v>
      </c>
      <c r="E961" s="12">
        <v>346</v>
      </c>
      <c r="F961" s="12">
        <v>435</v>
      </c>
      <c r="G961" s="12">
        <v>15</v>
      </c>
      <c r="H961" s="12">
        <v>16568</v>
      </c>
      <c r="I961" s="12">
        <v>11</v>
      </c>
      <c r="J961" s="12">
        <v>60</v>
      </c>
      <c r="K961" s="12">
        <v>435</v>
      </c>
      <c r="L961" s="12">
        <v>404</v>
      </c>
      <c r="M961" s="12">
        <v>3.1521739129999999</v>
      </c>
      <c r="N961" s="12">
        <f>VLOOKUP(Todos!$A961,vlookup_table[#All],2,FALSE)</f>
        <v>0</v>
      </c>
      <c r="O961" s="12" t="str">
        <f>VLOOKUP(Todos!$A961,vlookup_table[#All],3,FALSE)</f>
        <v>CA</v>
      </c>
      <c r="P961" s="12">
        <f>VLOOKUP(Todos!$A961,vlookup_table[#All],4,FALSE)</f>
        <v>2801</v>
      </c>
      <c r="Q961" s="14" t="str">
        <f>VLOOKUP(Todos!$A961,vlookup_table[#All],5,FALSE)</f>
        <v>U3</v>
      </c>
      <c r="R961" s="14" t="str">
        <f>VLOOKUP(Todos!$A961,vlookup_table[#All],6,FALSE)</f>
        <v>U</v>
      </c>
      <c r="S961" s="14">
        <f>VLOOKUP(Todos!$A961,vlookup_table[#All],7,FALSE)</f>
        <v>4</v>
      </c>
      <c r="T961" s="14">
        <f>ROUND((9706-Todos!$P961)/100, 0)</f>
        <v>69</v>
      </c>
      <c r="U961" s="14" t="str" cm="1">
        <f t="array" ref="U961">_xlfn.IFS(
    ISNUMBER(SEARCH("C", Q961)), "Ciudad",
    ISNUMBER(SEARCH("T", Q961)), "Pueblo",
    ISNUMBER(SEARCH("R", Q961)), "Rural",
    ISNUMBER(SEARCH("S", Q961)), "Suburbano",
    ISNUMBER(SEARCH("U", Q961)), "Urbano"
)</f>
        <v>Urbano</v>
      </c>
      <c r="V961" s="25" t="str" cm="1">
        <f t="array" ref="V961">_xlfn.LET(
    _xlpm.txt, _xlfn.TEXTJOIN("", TRUE, IF(ISNUMBER(--MID(Todos!$H961, _xlfn.SEQUENCE(LEN(Todos!$H961)), 1)), MID(Todos!$H961, _xlfn.SEQUENCE(LEN(Todos!$H961)), 1), "")),
    IF(ISNUMBER(--RIGHT(_xlpm.txt,1)), _xlpm.txt, LEFT(_xlpm.txt, LEN(_xlpm.txt)-1))
)</f>
        <v>16568</v>
      </c>
      <c r="W961" s="14" t="str">
        <f>UPPER(LEFT(Todos!$B961,2))</f>
        <v>CA</v>
      </c>
      <c r="X961" s="15" t="str" cm="1">
        <f t="array" ref="X961">+IF(Todos!$C961 = "",MODE.MATCH(Todos!$C$2:$C$4029),Todos!$C961)</f>
        <v>U</v>
      </c>
    </row>
    <row r="962" spans="1:24" x14ac:dyDescent="0.35">
      <c r="A962" s="6">
        <v>59561</v>
      </c>
      <c r="B962" s="7" t="s">
        <v>34</v>
      </c>
      <c r="C962" s="7" t="s">
        <v>14</v>
      </c>
      <c r="D962" s="7">
        <v>438</v>
      </c>
      <c r="E962" s="7">
        <v>275</v>
      </c>
      <c r="F962" s="7">
        <v>304</v>
      </c>
      <c r="G962" s="7">
        <v>0</v>
      </c>
      <c r="H962" s="7">
        <v>10632</v>
      </c>
      <c r="I962" s="7">
        <v>0</v>
      </c>
      <c r="J962" s="7">
        <v>75</v>
      </c>
      <c r="K962" s="7">
        <v>324</v>
      </c>
      <c r="L962" s="7">
        <v>282</v>
      </c>
      <c r="M962" s="7">
        <v>8.1999999999999993</v>
      </c>
      <c r="N962" s="7">
        <f>VLOOKUP(Todos!$A962,vlookup_table[#All],2,FALSE)</f>
        <v>0</v>
      </c>
      <c r="O962" s="7" t="str">
        <f>VLOOKUP(Todos!$A962,vlookup_table[#All],3,FALSE)</f>
        <v>IN</v>
      </c>
      <c r="P962" s="7">
        <f>VLOOKUP(Todos!$A962,vlookup_table[#All],4,FALSE)</f>
        <v>6101</v>
      </c>
      <c r="Q962" s="9" t="str">
        <f>VLOOKUP(Todos!$A962,vlookup_table[#All],5,FALSE)</f>
        <v>R3</v>
      </c>
      <c r="R962" s="9" t="str">
        <f>VLOOKUP(Todos!$A962,vlookup_table[#All],6,FALSE)</f>
        <v>M</v>
      </c>
      <c r="S962" s="9">
        <f>VLOOKUP(Todos!$A962,vlookup_table[#All],7,FALSE)</f>
        <v>9</v>
      </c>
      <c r="T962" s="9">
        <f>ROUND((9706-Todos!$P962)/100, 0)</f>
        <v>36</v>
      </c>
      <c r="U962" s="9" t="str" cm="1">
        <f t="array" ref="U962">_xlfn.IFS(
    ISNUMBER(SEARCH("C", Q962)), "Ciudad",
    ISNUMBER(SEARCH("T", Q962)), "Pueblo",
    ISNUMBER(SEARCH("R", Q962)), "Rural",
    ISNUMBER(SEARCH("S", Q962)), "Suburbano",
    ISNUMBER(SEARCH("U", Q962)), "Urbano"
)</f>
        <v>Rural</v>
      </c>
      <c r="V962" s="24" t="str" cm="1">
        <f t="array" ref="V962">_xlfn.LET(
    _xlpm.txt, _xlfn.TEXTJOIN("", TRUE, IF(ISNUMBER(--MID(Todos!$H962, _xlfn.SEQUENCE(LEN(Todos!$H962)), 1)), MID(Todos!$H962, _xlfn.SEQUENCE(LEN(Todos!$H962)), 1), "")),
    IF(ISNUMBER(--RIGHT(_xlpm.txt,1)), _xlpm.txt, LEFT(_xlpm.txt, LEN(_xlpm.txt)-1))
)</f>
        <v>10632</v>
      </c>
      <c r="W962" s="9" t="str">
        <f>UPPER(LEFT(Todos!$B962,2))</f>
        <v>IN</v>
      </c>
      <c r="X962" s="10" t="str" cm="1">
        <f t="array" ref="X962">+IF(Todos!$C962 = "",MODE.MATCH(Todos!$C$2:$C$4029),Todos!$C962)</f>
        <v>M</v>
      </c>
    </row>
    <row r="963" spans="1:24" x14ac:dyDescent="0.35">
      <c r="A963" s="11">
        <v>27423</v>
      </c>
      <c r="B963" s="12" t="s">
        <v>40</v>
      </c>
      <c r="C963" s="12" t="s">
        <v>17</v>
      </c>
      <c r="D963" s="12">
        <v>442</v>
      </c>
      <c r="E963" s="12">
        <v>218</v>
      </c>
      <c r="F963" s="12">
        <v>286</v>
      </c>
      <c r="G963" s="12">
        <v>0</v>
      </c>
      <c r="H963" s="12">
        <v>9399</v>
      </c>
      <c r="I963" s="12">
        <v>0</v>
      </c>
      <c r="J963" s="12">
        <v>78</v>
      </c>
      <c r="K963" s="12">
        <v>253</v>
      </c>
      <c r="L963" s="12">
        <v>257</v>
      </c>
      <c r="M963" s="12">
        <v>9.1666666669999994</v>
      </c>
      <c r="N963" s="12">
        <f>VLOOKUP(Todos!$A963,vlookup_table[#All],2,FALSE)</f>
        <v>2</v>
      </c>
      <c r="O963" s="12" t="str">
        <f>VLOOKUP(Todos!$A963,vlookup_table[#All],3,FALSE)</f>
        <v>GA</v>
      </c>
      <c r="P963" s="12">
        <f>VLOOKUP(Todos!$A963,vlookup_table[#All],4,FALSE)</f>
        <v>0</v>
      </c>
      <c r="Q963" s="14" t="str">
        <f>VLOOKUP(Todos!$A963,vlookup_table[#All],5,FALSE)</f>
        <v>R3</v>
      </c>
      <c r="R963" s="14" t="str">
        <f>VLOOKUP(Todos!$A963,vlookup_table[#All],6,FALSE)</f>
        <v>F</v>
      </c>
      <c r="S963" s="14">
        <f>VLOOKUP(Todos!$A963,vlookup_table[#All],7,FALSE)</f>
        <v>5</v>
      </c>
      <c r="T963" s="14">
        <f>ROUND((9706-Todos!$P963)/100, 0)</f>
        <v>97</v>
      </c>
      <c r="U963" s="14" t="str" cm="1">
        <f t="array" ref="U963">_xlfn.IFS(
    ISNUMBER(SEARCH("C", Q963)), "Ciudad",
    ISNUMBER(SEARCH("T", Q963)), "Pueblo",
    ISNUMBER(SEARCH("R", Q963)), "Rural",
    ISNUMBER(SEARCH("S", Q963)), "Suburbano",
    ISNUMBER(SEARCH("U", Q963)), "Urbano"
)</f>
        <v>Rural</v>
      </c>
      <c r="V963" s="25" t="str" cm="1">
        <f t="array" ref="V963">_xlfn.LET(
    _xlpm.txt, _xlfn.TEXTJOIN("", TRUE, IF(ISNUMBER(--MID(Todos!$H963, _xlfn.SEQUENCE(LEN(Todos!$H963)), 1)), MID(Todos!$H963, _xlfn.SEQUENCE(LEN(Todos!$H963)), 1), "")),
    IF(ISNUMBER(--RIGHT(_xlpm.txt,1)), _xlpm.txt, LEFT(_xlpm.txt, LEN(_xlpm.txt)-1))
)</f>
        <v>9399</v>
      </c>
      <c r="W963" s="14" t="str">
        <f>UPPER(LEFT(Todos!$B963,2))</f>
        <v>GA</v>
      </c>
      <c r="X963" s="15" t="str" cm="1">
        <f t="array" ref="X963">+IF(Todos!$C963 = "",MODE.MATCH(Todos!$C$2:$C$4029),Todos!$C963)</f>
        <v>F</v>
      </c>
    </row>
    <row r="964" spans="1:24" x14ac:dyDescent="0.35">
      <c r="A964" s="6">
        <v>13484</v>
      </c>
      <c r="B964" s="7" t="s">
        <v>13</v>
      </c>
      <c r="C964" s="7" t="s">
        <v>14</v>
      </c>
      <c r="D964" s="7">
        <v>1034</v>
      </c>
      <c r="E964" s="7">
        <v>488</v>
      </c>
      <c r="F964" s="7">
        <v>555</v>
      </c>
      <c r="G964" s="7">
        <v>1</v>
      </c>
      <c r="H964" s="7">
        <v>19446</v>
      </c>
      <c r="I964" s="7">
        <v>7</v>
      </c>
      <c r="J964" s="7">
        <v>12</v>
      </c>
      <c r="K964" s="7">
        <v>524</v>
      </c>
      <c r="L964" s="7">
        <v>515</v>
      </c>
      <c r="M964" s="7">
        <v>15</v>
      </c>
      <c r="N964" s="7">
        <f>VLOOKUP(Todos!$A964,vlookup_table[#All],2,FALSE)</f>
        <v>1</v>
      </c>
      <c r="O964" s="7" t="str">
        <f>VLOOKUP(Todos!$A964,vlookup_table[#All],3,FALSE)</f>
        <v>FL</v>
      </c>
      <c r="P964" s="7">
        <f>VLOOKUP(Todos!$A964,vlookup_table[#All],4,FALSE)</f>
        <v>0</v>
      </c>
      <c r="Q964" s="9" t="str">
        <f>VLOOKUP(Todos!$A964,vlookup_table[#All],5,FALSE)</f>
        <v>C1</v>
      </c>
      <c r="R964" s="9" t="str">
        <f>VLOOKUP(Todos!$A964,vlookup_table[#All],6,FALSE)</f>
        <v>M</v>
      </c>
      <c r="S964" s="9">
        <f>VLOOKUP(Todos!$A964,vlookup_table[#All],7,FALSE)</f>
        <v>11</v>
      </c>
      <c r="T964" s="9">
        <f>ROUND((9706-Todos!$P964)/100, 0)</f>
        <v>97</v>
      </c>
      <c r="U964" s="9" t="str" cm="1">
        <f t="array" ref="U964">_xlfn.IFS(
    ISNUMBER(SEARCH("C", Q964)), "Ciudad",
    ISNUMBER(SEARCH("T", Q964)), "Pueblo",
    ISNUMBER(SEARCH("R", Q964)), "Rural",
    ISNUMBER(SEARCH("S", Q964)), "Suburbano",
    ISNUMBER(SEARCH("U", Q964)), "Urbano"
)</f>
        <v>Ciudad</v>
      </c>
      <c r="V964" s="24" t="str" cm="1">
        <f t="array" ref="V964">_xlfn.LET(
    _xlpm.txt, _xlfn.TEXTJOIN("", TRUE, IF(ISNUMBER(--MID(Todos!$H964, _xlfn.SEQUENCE(LEN(Todos!$H964)), 1)), MID(Todos!$H964, _xlfn.SEQUENCE(LEN(Todos!$H964)), 1), "")),
    IF(ISNUMBER(--RIGHT(_xlpm.txt,1)), _xlpm.txt, LEFT(_xlpm.txt, LEN(_xlpm.txt)-1))
)</f>
        <v>19446</v>
      </c>
      <c r="W964" s="9" t="str">
        <f>UPPER(LEFT(Todos!$B964,2))</f>
        <v>FL</v>
      </c>
      <c r="X964" s="10" t="str" cm="1">
        <f t="array" ref="X964">+IF(Todos!$C964 = "",MODE.MATCH(Todos!$C$2:$C$4029),Todos!$C964)</f>
        <v>M</v>
      </c>
    </row>
    <row r="965" spans="1:24" x14ac:dyDescent="0.35">
      <c r="A965" s="11">
        <v>133491</v>
      </c>
      <c r="B965" s="12" t="s">
        <v>42</v>
      </c>
      <c r="C965" s="12" t="s">
        <v>14</v>
      </c>
      <c r="D965" s="12">
        <v>679</v>
      </c>
      <c r="E965" s="12">
        <v>298</v>
      </c>
      <c r="F965" s="12">
        <v>360</v>
      </c>
      <c r="G965" s="12">
        <v>1</v>
      </c>
      <c r="H965" s="12">
        <v>10779</v>
      </c>
      <c r="I965" s="12">
        <v>3</v>
      </c>
      <c r="J965" s="12">
        <v>37</v>
      </c>
      <c r="K965" s="12">
        <v>327</v>
      </c>
      <c r="L965" s="12">
        <v>332</v>
      </c>
      <c r="M965" s="12">
        <v>46.333333330000002</v>
      </c>
      <c r="N965" s="12">
        <f>VLOOKUP(Todos!$A965,vlookup_table[#All],2,FALSE)</f>
        <v>1002</v>
      </c>
      <c r="O965" s="12" t="str">
        <f>VLOOKUP(Todos!$A965,vlookup_table[#All],3,FALSE)</f>
        <v>ID</v>
      </c>
      <c r="P965" s="12">
        <f>VLOOKUP(Todos!$A965,vlookup_table[#All],4,FALSE)</f>
        <v>0</v>
      </c>
      <c r="Q965" s="14" t="str">
        <f>VLOOKUP(Todos!$A965,vlookup_table[#All],5,FALSE)</f>
        <v>T2</v>
      </c>
      <c r="R965" s="14" t="str">
        <f>VLOOKUP(Todos!$A965,vlookup_table[#All],6,FALSE)</f>
        <v>M</v>
      </c>
      <c r="S965" s="14">
        <f>VLOOKUP(Todos!$A965,vlookup_table[#All],7,FALSE)</f>
        <v>100</v>
      </c>
      <c r="T965" s="14">
        <f>ROUND((9706-Todos!$P965)/100, 0)</f>
        <v>97</v>
      </c>
      <c r="U965" s="14" t="str" cm="1">
        <f t="array" ref="U965">_xlfn.IFS(
    ISNUMBER(SEARCH("C", Q965)), "Ciudad",
    ISNUMBER(SEARCH("T", Q965)), "Pueblo",
    ISNUMBER(SEARCH("R", Q965)), "Rural",
    ISNUMBER(SEARCH("S", Q965)), "Suburbano",
    ISNUMBER(SEARCH("U", Q965)), "Urbano"
)</f>
        <v>Pueblo</v>
      </c>
      <c r="V965" s="25" t="str" cm="1">
        <f t="array" ref="V965">_xlfn.LET(
    _xlpm.txt, _xlfn.TEXTJOIN("", TRUE, IF(ISNUMBER(--MID(Todos!$H965, _xlfn.SEQUENCE(LEN(Todos!$H965)), 1)), MID(Todos!$H965, _xlfn.SEQUENCE(LEN(Todos!$H965)), 1), "")),
    IF(ISNUMBER(--RIGHT(_xlpm.txt,1)), _xlpm.txt, LEFT(_xlpm.txt, LEN(_xlpm.txt)-1))
)</f>
        <v>10779</v>
      </c>
      <c r="W965" s="14" t="str">
        <f>UPPER(LEFT(Todos!$B965,2))</f>
        <v>ID</v>
      </c>
      <c r="X965" s="15" t="str" cm="1">
        <f t="array" ref="X965">+IF(Todos!$C965 = "",MODE.MATCH(Todos!$C$2:$C$4029),Todos!$C965)</f>
        <v>M</v>
      </c>
    </row>
    <row r="966" spans="1:24" x14ac:dyDescent="0.35">
      <c r="A966" s="6">
        <v>63000</v>
      </c>
      <c r="B966" s="7" t="s">
        <v>34</v>
      </c>
      <c r="C966" s="7"/>
      <c r="D966" s="7">
        <v>351</v>
      </c>
      <c r="E966" s="7">
        <v>192</v>
      </c>
      <c r="F966" s="7">
        <v>235</v>
      </c>
      <c r="G966" s="7">
        <v>0</v>
      </c>
      <c r="H966" s="7">
        <v>8757</v>
      </c>
      <c r="I966" s="7">
        <v>0</v>
      </c>
      <c r="J966" s="7">
        <v>79</v>
      </c>
      <c r="K966" s="7">
        <v>214</v>
      </c>
      <c r="L966" s="7">
        <v>212</v>
      </c>
      <c r="M966" s="7">
        <v>20</v>
      </c>
      <c r="N966" s="7">
        <f>VLOOKUP(Todos!$A966,vlookup_table[#All],2,FALSE)</f>
        <v>0</v>
      </c>
      <c r="O966" s="7" t="str">
        <f>VLOOKUP(Todos!$A966,vlookup_table[#All],3,FALSE)</f>
        <v>IN</v>
      </c>
      <c r="P966" s="7">
        <f>VLOOKUP(Todos!$A966,vlookup_table[#All],4,FALSE)</f>
        <v>0</v>
      </c>
      <c r="Q966" s="9" t="str">
        <f>VLOOKUP(Todos!$A966,vlookup_table[#All],5,FALSE)</f>
        <v>T3</v>
      </c>
      <c r="R966" s="9" t="str">
        <f>VLOOKUP(Todos!$A966,vlookup_table[#All],6,FALSE)</f>
        <v/>
      </c>
      <c r="S966" s="9">
        <f>VLOOKUP(Todos!$A966,vlookup_table[#All],7,FALSE)</f>
        <v>25</v>
      </c>
      <c r="T966" s="9">
        <f>ROUND((9706-Todos!$P966)/100, 0)</f>
        <v>97</v>
      </c>
      <c r="U966" s="9" t="str" cm="1">
        <f t="array" ref="U966">_xlfn.IFS(
    ISNUMBER(SEARCH("C", Q966)), "Ciudad",
    ISNUMBER(SEARCH("T", Q966)), "Pueblo",
    ISNUMBER(SEARCH("R", Q966)), "Rural",
    ISNUMBER(SEARCH("S", Q966)), "Suburbano",
    ISNUMBER(SEARCH("U", Q966)), "Urbano"
)</f>
        <v>Pueblo</v>
      </c>
      <c r="V966" s="24" t="str" cm="1">
        <f t="array" ref="V966">_xlfn.LET(
    _xlpm.txt, _xlfn.TEXTJOIN("", TRUE, IF(ISNUMBER(--MID(Todos!$H966, _xlfn.SEQUENCE(LEN(Todos!$H966)), 1)), MID(Todos!$H966, _xlfn.SEQUENCE(LEN(Todos!$H966)), 1), "")),
    IF(ISNUMBER(--RIGHT(_xlpm.txt,1)), _xlpm.txt, LEFT(_xlpm.txt, LEN(_xlpm.txt)-1))
)</f>
        <v>8757</v>
      </c>
      <c r="W966" s="9" t="str">
        <f>UPPER(LEFT(Todos!$B966,2))</f>
        <v>IN</v>
      </c>
      <c r="X966" s="10" t="e" cm="1">
        <f t="array" aca="1" ref="X966" ca="1">+IF(Todos!$C966 = "",MODE.MATCH(Todos!$C$2:$C$4029),Todos!$C966)</f>
        <v>#NAME?</v>
      </c>
    </row>
    <row r="967" spans="1:24" x14ac:dyDescent="0.35">
      <c r="A967" s="11">
        <v>187284</v>
      </c>
      <c r="B967" s="12" t="s">
        <v>48</v>
      </c>
      <c r="C967" s="12" t="s">
        <v>17</v>
      </c>
      <c r="D967" s="12">
        <v>614</v>
      </c>
      <c r="E967" s="12">
        <v>222</v>
      </c>
      <c r="F967" s="12">
        <v>363</v>
      </c>
      <c r="G967" s="12">
        <v>0</v>
      </c>
      <c r="H967" s="12">
        <v>13840</v>
      </c>
      <c r="I967" s="12">
        <v>1</v>
      </c>
      <c r="J967" s="12">
        <v>69</v>
      </c>
      <c r="K967" s="12">
        <v>317</v>
      </c>
      <c r="L967" s="12">
        <v>305</v>
      </c>
      <c r="M967" s="12">
        <v>8.6666666669999994</v>
      </c>
      <c r="N967" s="12">
        <f>VLOOKUP(Todos!$A967,vlookup_table[#All],2,FALSE)</f>
        <v>0</v>
      </c>
      <c r="O967" s="12" t="str">
        <f>VLOOKUP(Todos!$A967,vlookup_table[#All],3,FALSE)</f>
        <v>IA</v>
      </c>
      <c r="P967" s="12">
        <f>VLOOKUP(Todos!$A967,vlookup_table[#All],4,FALSE)</f>
        <v>0</v>
      </c>
      <c r="Q967" s="14" t="str">
        <f>VLOOKUP(Todos!$A967,vlookup_table[#All],5,FALSE)</f>
        <v>C2</v>
      </c>
      <c r="R967" s="14" t="str">
        <f>VLOOKUP(Todos!$A967,vlookup_table[#All],6,FALSE)</f>
        <v>F</v>
      </c>
      <c r="S967" s="14">
        <f>VLOOKUP(Todos!$A967,vlookup_table[#All],7,FALSE)</f>
        <v>10</v>
      </c>
      <c r="T967" s="14">
        <f>ROUND((9706-Todos!$P967)/100, 0)</f>
        <v>97</v>
      </c>
      <c r="U967" s="14" t="str" cm="1">
        <f t="array" ref="U967">_xlfn.IFS(
    ISNUMBER(SEARCH("C", Q967)), "Ciudad",
    ISNUMBER(SEARCH("T", Q967)), "Pueblo",
    ISNUMBER(SEARCH("R", Q967)), "Rural",
    ISNUMBER(SEARCH("S", Q967)), "Suburbano",
    ISNUMBER(SEARCH("U", Q967)), "Urbano"
)</f>
        <v>Ciudad</v>
      </c>
      <c r="V967" s="25" t="str" cm="1">
        <f t="array" ref="V967">_xlfn.LET(
    _xlpm.txt, _xlfn.TEXTJOIN("", TRUE, IF(ISNUMBER(--MID(Todos!$H967, _xlfn.SEQUENCE(LEN(Todos!$H967)), 1)), MID(Todos!$H967, _xlfn.SEQUENCE(LEN(Todos!$H967)), 1), "")),
    IF(ISNUMBER(--RIGHT(_xlpm.txt,1)), _xlpm.txt, LEFT(_xlpm.txt, LEN(_xlpm.txt)-1))
)</f>
        <v>13840</v>
      </c>
      <c r="W967" s="14" t="str">
        <f>UPPER(LEFT(Todos!$B967,2))</f>
        <v>IA</v>
      </c>
      <c r="X967" s="15" t="str" cm="1">
        <f t="array" ref="X967">+IF(Todos!$C967 = "",MODE.MATCH(Todos!$C$2:$C$4029),Todos!$C967)</f>
        <v>F</v>
      </c>
    </row>
    <row r="968" spans="1:24" x14ac:dyDescent="0.35">
      <c r="A968" s="6">
        <v>131423</v>
      </c>
      <c r="B968" s="7" t="s">
        <v>49</v>
      </c>
      <c r="C968" s="7" t="s">
        <v>14</v>
      </c>
      <c r="D968" s="7">
        <v>881</v>
      </c>
      <c r="E968" s="7">
        <v>327</v>
      </c>
      <c r="F968" s="7">
        <v>382</v>
      </c>
      <c r="G968" s="7">
        <v>1</v>
      </c>
      <c r="H968" s="7">
        <v>12204</v>
      </c>
      <c r="I968" s="7">
        <v>5</v>
      </c>
      <c r="J968" s="7">
        <v>33</v>
      </c>
      <c r="K968" s="7">
        <v>332</v>
      </c>
      <c r="L968" s="7">
        <v>375</v>
      </c>
      <c r="M968" s="7">
        <v>14.8</v>
      </c>
      <c r="N968" s="7">
        <f>VLOOKUP(Todos!$A968,vlookup_table[#All],2,FALSE)</f>
        <v>1</v>
      </c>
      <c r="O968" s="7" t="str">
        <f>VLOOKUP(Todos!$A968,vlookup_table[#All],3,FALSE)</f>
        <v>CO</v>
      </c>
      <c r="P968" s="7">
        <f>VLOOKUP(Todos!$A968,vlookup_table[#All],4,FALSE)</f>
        <v>4812</v>
      </c>
      <c r="Q968" s="9" t="str">
        <f>VLOOKUP(Todos!$A968,vlookup_table[#All],5,FALSE)</f>
        <v>R2</v>
      </c>
      <c r="R968" s="9" t="str">
        <f>VLOOKUP(Todos!$A968,vlookup_table[#All],6,FALSE)</f>
        <v>M</v>
      </c>
      <c r="S968" s="9">
        <f>VLOOKUP(Todos!$A968,vlookup_table[#All],7,FALSE)</f>
        <v>25</v>
      </c>
      <c r="T968" s="9">
        <f>ROUND((9706-Todos!$P968)/100, 0)</f>
        <v>49</v>
      </c>
      <c r="U968" s="9" t="str" cm="1">
        <f t="array" ref="U968">_xlfn.IFS(
    ISNUMBER(SEARCH("C", Q968)), "Ciudad",
    ISNUMBER(SEARCH("T", Q968)), "Pueblo",
    ISNUMBER(SEARCH("R", Q968)), "Rural",
    ISNUMBER(SEARCH("S", Q968)), "Suburbano",
    ISNUMBER(SEARCH("U", Q968)), "Urbano"
)</f>
        <v>Rural</v>
      </c>
      <c r="V968" s="24" t="str" cm="1">
        <f t="array" ref="V968">_xlfn.LET(
    _xlpm.txt, _xlfn.TEXTJOIN("", TRUE, IF(ISNUMBER(--MID(Todos!$H968, _xlfn.SEQUENCE(LEN(Todos!$H968)), 1)), MID(Todos!$H968, _xlfn.SEQUENCE(LEN(Todos!$H968)), 1), "")),
    IF(ISNUMBER(--RIGHT(_xlpm.txt,1)), _xlpm.txt, LEFT(_xlpm.txt, LEN(_xlpm.txt)-1))
)</f>
        <v>12204</v>
      </c>
      <c r="W968" s="9" t="str">
        <f>UPPER(LEFT(Todos!$B968,2))</f>
        <v>CO</v>
      </c>
      <c r="X968" s="10" t="str" cm="1">
        <f t="array" ref="X968">+IF(Todos!$C968 = "",MODE.MATCH(Todos!$C$2:$C$4029),Todos!$C968)</f>
        <v>M</v>
      </c>
    </row>
    <row r="969" spans="1:24" x14ac:dyDescent="0.35">
      <c r="A969" s="11">
        <v>22942</v>
      </c>
      <c r="B969" s="12" t="s">
        <v>47</v>
      </c>
      <c r="C969" s="12" t="s">
        <v>17</v>
      </c>
      <c r="D969" s="12">
        <v>616</v>
      </c>
      <c r="E969" s="12">
        <v>324</v>
      </c>
      <c r="F969" s="12">
        <v>361</v>
      </c>
      <c r="G969" s="12">
        <v>0</v>
      </c>
      <c r="H969" s="12">
        <v>15746</v>
      </c>
      <c r="I969" s="12">
        <v>4</v>
      </c>
      <c r="J969" s="12">
        <v>51</v>
      </c>
      <c r="K969" s="12">
        <v>334</v>
      </c>
      <c r="L969" s="12">
        <v>348</v>
      </c>
      <c r="M969" s="12">
        <v>8.5</v>
      </c>
      <c r="N969" s="12">
        <f>VLOOKUP(Todos!$A969,vlookup_table[#All],2,FALSE)</f>
        <v>0</v>
      </c>
      <c r="O969" s="12" t="str">
        <f>VLOOKUP(Todos!$A969,vlookup_table[#All],3,FALSE)</f>
        <v>SC</v>
      </c>
      <c r="P969" s="12">
        <f>VLOOKUP(Todos!$A969,vlookup_table[#All],4,FALSE)</f>
        <v>2901</v>
      </c>
      <c r="Q969" s="14" t="str">
        <f>VLOOKUP(Todos!$A969,vlookup_table[#All],5,FALSE)</f>
        <v>C2</v>
      </c>
      <c r="R969" s="14" t="str">
        <f>VLOOKUP(Todos!$A969,vlookup_table[#All],6,FALSE)</f>
        <v>F</v>
      </c>
      <c r="S969" s="14">
        <f>VLOOKUP(Todos!$A969,vlookup_table[#All],7,FALSE)</f>
        <v>9</v>
      </c>
      <c r="T969" s="14">
        <f>ROUND((9706-Todos!$P969)/100, 0)</f>
        <v>68</v>
      </c>
      <c r="U969" s="14" t="str" cm="1">
        <f t="array" ref="U969">_xlfn.IFS(
    ISNUMBER(SEARCH("C", Q969)), "Ciudad",
    ISNUMBER(SEARCH("T", Q969)), "Pueblo",
    ISNUMBER(SEARCH("R", Q969)), "Rural",
    ISNUMBER(SEARCH("S", Q969)), "Suburbano",
    ISNUMBER(SEARCH("U", Q969)), "Urbano"
)</f>
        <v>Ciudad</v>
      </c>
      <c r="V969" s="25" t="str" cm="1">
        <f t="array" ref="V969">_xlfn.LET(
    _xlpm.txt, _xlfn.TEXTJOIN("", TRUE, IF(ISNUMBER(--MID(Todos!$H969, _xlfn.SEQUENCE(LEN(Todos!$H969)), 1)), MID(Todos!$H969, _xlfn.SEQUENCE(LEN(Todos!$H969)), 1), "")),
    IF(ISNUMBER(--RIGHT(_xlpm.txt,1)), _xlpm.txt, LEFT(_xlpm.txt, LEN(_xlpm.txt)-1))
)</f>
        <v>15746</v>
      </c>
      <c r="W969" s="14" t="str">
        <f>UPPER(LEFT(Todos!$B969,2))</f>
        <v>SC</v>
      </c>
      <c r="X969" s="15" t="str" cm="1">
        <f t="array" ref="X969">+IF(Todos!$C969 = "",MODE.MATCH(Todos!$C$2:$C$4029),Todos!$C969)</f>
        <v>F</v>
      </c>
    </row>
    <row r="970" spans="1:24" x14ac:dyDescent="0.35">
      <c r="A970" s="6">
        <v>85579</v>
      </c>
      <c r="B970" s="7" t="s">
        <v>57</v>
      </c>
      <c r="C970" s="7" t="s">
        <v>17</v>
      </c>
      <c r="D970" s="7">
        <v>522</v>
      </c>
      <c r="E970" s="7">
        <v>227</v>
      </c>
      <c r="F970" s="7">
        <v>347</v>
      </c>
      <c r="G970" s="7">
        <v>0</v>
      </c>
      <c r="H970" s="7">
        <v>12849</v>
      </c>
      <c r="I970" s="7">
        <v>1</v>
      </c>
      <c r="J970" s="7">
        <v>64</v>
      </c>
      <c r="K970" s="7">
        <v>292</v>
      </c>
      <c r="L970" s="7">
        <v>294</v>
      </c>
      <c r="M970" s="7">
        <v>20</v>
      </c>
      <c r="N970" s="7">
        <f>VLOOKUP(Todos!$A970,vlookup_table[#All],2,FALSE)</f>
        <v>0</v>
      </c>
      <c r="O970" s="7" t="str">
        <f>VLOOKUP(Todos!$A970,vlookup_table[#All],3,FALSE)</f>
        <v>MN</v>
      </c>
      <c r="P970" s="7">
        <f>VLOOKUP(Todos!$A970,vlookup_table[#All],4,FALSE)</f>
        <v>2001</v>
      </c>
      <c r="Q970" s="9" t="str">
        <f>VLOOKUP(Todos!$A970,vlookup_table[#All],5,FALSE)</f>
        <v>T2</v>
      </c>
      <c r="R970" s="9" t="str">
        <f>VLOOKUP(Todos!$A970,vlookup_table[#All],6,FALSE)</f>
        <v>F</v>
      </c>
      <c r="S970" s="9">
        <f>VLOOKUP(Todos!$A970,vlookup_table[#All],7,FALSE)</f>
        <v>20</v>
      </c>
      <c r="T970" s="9">
        <f>ROUND((9706-Todos!$P970)/100, 0)</f>
        <v>77</v>
      </c>
      <c r="U970" s="9" t="str" cm="1">
        <f t="array" ref="U970">_xlfn.IFS(
    ISNUMBER(SEARCH("C", Q970)), "Ciudad",
    ISNUMBER(SEARCH("T", Q970)), "Pueblo",
    ISNUMBER(SEARCH("R", Q970)), "Rural",
    ISNUMBER(SEARCH("S", Q970)), "Suburbano",
    ISNUMBER(SEARCH("U", Q970)), "Urbano"
)</f>
        <v>Pueblo</v>
      </c>
      <c r="V970" s="24" t="str" cm="1">
        <f t="array" ref="V970">_xlfn.LET(
    _xlpm.txt, _xlfn.TEXTJOIN("", TRUE, IF(ISNUMBER(--MID(Todos!$H970, _xlfn.SEQUENCE(LEN(Todos!$H970)), 1)), MID(Todos!$H970, _xlfn.SEQUENCE(LEN(Todos!$H970)), 1), "")),
    IF(ISNUMBER(--RIGHT(_xlpm.txt,1)), _xlpm.txt, LEFT(_xlpm.txt, LEN(_xlpm.txt)-1))
)</f>
        <v>12849</v>
      </c>
      <c r="W970" s="9" t="str">
        <f>UPPER(LEFT(Todos!$B970,2))</f>
        <v>MN</v>
      </c>
      <c r="X970" s="10" t="str" cm="1">
        <f t="array" ref="X970">+IF(Todos!$C970 = "",MODE.MATCH(Todos!$C$2:$C$4029),Todos!$C970)</f>
        <v>F</v>
      </c>
    </row>
    <row r="971" spans="1:24" x14ac:dyDescent="0.35">
      <c r="A971" s="11">
        <v>3009</v>
      </c>
      <c r="B971" s="12" t="s">
        <v>22</v>
      </c>
      <c r="C971" s="12" t="s">
        <v>17</v>
      </c>
      <c r="D971" s="12">
        <v>1184</v>
      </c>
      <c r="E971" s="12">
        <v>324</v>
      </c>
      <c r="F971" s="12">
        <v>368</v>
      </c>
      <c r="G971" s="12">
        <v>0</v>
      </c>
      <c r="H971" s="12">
        <v>13817</v>
      </c>
      <c r="I971" s="12">
        <v>9</v>
      </c>
      <c r="J971" s="12">
        <v>55</v>
      </c>
      <c r="K971" s="12">
        <v>341</v>
      </c>
      <c r="L971" s="12">
        <v>352</v>
      </c>
      <c r="M971" s="12">
        <v>9.875</v>
      </c>
      <c r="N971" s="12">
        <f>VLOOKUP(Todos!$A971,vlookup_table[#All],2,FALSE)</f>
        <v>2</v>
      </c>
      <c r="O971" s="12" t="str">
        <f>VLOOKUP(Todos!$A971,vlookup_table[#All],3,FALSE)</f>
        <v>CA</v>
      </c>
      <c r="P971" s="12">
        <f>VLOOKUP(Todos!$A971,vlookup_table[#All],4,FALSE)</f>
        <v>4801</v>
      </c>
      <c r="Q971" s="14" t="str">
        <f>VLOOKUP(Todos!$A971,vlookup_table[#All],5,FALSE)</f>
        <v>U3</v>
      </c>
      <c r="R971" s="14" t="str">
        <f>VLOOKUP(Todos!$A971,vlookup_table[#All],6,FALSE)</f>
        <v>F</v>
      </c>
      <c r="S971" s="14">
        <f>VLOOKUP(Todos!$A971,vlookup_table[#All],7,FALSE)</f>
        <v>20</v>
      </c>
      <c r="T971" s="14">
        <f>ROUND((9706-Todos!$P971)/100, 0)</f>
        <v>49</v>
      </c>
      <c r="U971" s="14" t="str" cm="1">
        <f t="array" ref="U971">_xlfn.IFS(
    ISNUMBER(SEARCH("C", Q971)), "Ciudad",
    ISNUMBER(SEARCH("T", Q971)), "Pueblo",
    ISNUMBER(SEARCH("R", Q971)), "Rural",
    ISNUMBER(SEARCH("S", Q971)), "Suburbano",
    ISNUMBER(SEARCH("U", Q971)), "Urbano"
)</f>
        <v>Urbano</v>
      </c>
      <c r="V971" s="25" t="str" cm="1">
        <f t="array" ref="V971">_xlfn.LET(
    _xlpm.txt, _xlfn.TEXTJOIN("", TRUE, IF(ISNUMBER(--MID(Todos!$H971, _xlfn.SEQUENCE(LEN(Todos!$H971)), 1)), MID(Todos!$H971, _xlfn.SEQUENCE(LEN(Todos!$H971)), 1), "")),
    IF(ISNUMBER(--RIGHT(_xlpm.txt,1)), _xlpm.txt, LEFT(_xlpm.txt, LEN(_xlpm.txt)-1))
)</f>
        <v>13817</v>
      </c>
      <c r="W971" s="14" t="str">
        <f>UPPER(LEFT(Todos!$B971,2))</f>
        <v>CA</v>
      </c>
      <c r="X971" s="15" t="str" cm="1">
        <f t="array" ref="X971">+IF(Todos!$C971 = "",MODE.MATCH(Todos!$C$2:$C$4029),Todos!$C971)</f>
        <v>F</v>
      </c>
    </row>
    <row r="972" spans="1:24" x14ac:dyDescent="0.35">
      <c r="A972" s="6">
        <v>105923</v>
      </c>
      <c r="B972" s="7" t="s">
        <v>28</v>
      </c>
      <c r="C972" s="7" t="s">
        <v>17</v>
      </c>
      <c r="D972" s="7">
        <v>481</v>
      </c>
      <c r="E972" s="7">
        <v>322</v>
      </c>
      <c r="F972" s="7">
        <v>352</v>
      </c>
      <c r="G972" s="7">
        <v>0</v>
      </c>
      <c r="H972" s="16" t="s">
        <v>68</v>
      </c>
      <c r="I972" s="7">
        <v>0</v>
      </c>
      <c r="J972" s="7">
        <v>77</v>
      </c>
      <c r="K972" s="7">
        <v>318</v>
      </c>
      <c r="L972" s="7">
        <v>359</v>
      </c>
      <c r="M972" s="7">
        <v>5.8571428570000004</v>
      </c>
      <c r="N972" s="7">
        <f>VLOOKUP(Todos!$A972,vlookup_table[#All],2,FALSE)</f>
        <v>0</v>
      </c>
      <c r="O972" s="7" t="str">
        <f>VLOOKUP(Todos!$A972,vlookup_table[#All],3,FALSE)</f>
        <v>KS</v>
      </c>
      <c r="P972" s="7">
        <f>VLOOKUP(Todos!$A972,vlookup_table[#All],4,FALSE)</f>
        <v>1501</v>
      </c>
      <c r="Q972" s="9" t="str">
        <f>VLOOKUP(Todos!$A972,vlookup_table[#All],5,FALSE)</f>
        <v>S2</v>
      </c>
      <c r="R972" s="9" t="str">
        <f>VLOOKUP(Todos!$A972,vlookup_table[#All],6,FALSE)</f>
        <v>F</v>
      </c>
      <c r="S972" s="9">
        <f>VLOOKUP(Todos!$A972,vlookup_table[#All],7,FALSE)</f>
        <v>7</v>
      </c>
      <c r="T972" s="9">
        <f>ROUND((9706-Todos!$P972)/100, 0)</f>
        <v>82</v>
      </c>
      <c r="U972" s="9" t="str" cm="1">
        <f t="array" ref="U972">_xlfn.IFS(
    ISNUMBER(SEARCH("C", Q972)), "Ciudad",
    ISNUMBER(SEARCH("T", Q972)), "Pueblo",
    ISNUMBER(SEARCH("R", Q972)), "Rural",
    ISNUMBER(SEARCH("S", Q972)), "Suburbano",
    ISNUMBER(SEARCH("U", Q972)), "Urbano"
)</f>
        <v>Suburbano</v>
      </c>
      <c r="V972" s="24" t="str" cm="1">
        <f t="array" ref="V972">_xlfn.LET(
    _xlpm.txt, _xlfn.TEXTJOIN("", TRUE, IF(ISNUMBER(--MID(Todos!$H972, _xlfn.SEQUENCE(LEN(Todos!$H972)), 1)), MID(Todos!$H972, _xlfn.SEQUENCE(LEN(Todos!$H972)), 1), "")),
    IF(ISNUMBER(--RIGHT(_xlpm.txt,1)), _xlpm.txt, LEFT(_xlpm.txt, LEN(_xlpm.txt)-1))
)</f>
        <v>10909</v>
      </c>
      <c r="W972" s="9" t="str">
        <f>UPPER(LEFT(Todos!$B972,2))</f>
        <v>KS</v>
      </c>
      <c r="X972" s="10" t="str" cm="1">
        <f t="array" ref="X972">+IF(Todos!$C972 = "",MODE.MATCH(Todos!$C$2:$C$4029),Todos!$C972)</f>
        <v>F</v>
      </c>
    </row>
    <row r="973" spans="1:24" x14ac:dyDescent="0.35">
      <c r="A973" s="11">
        <v>187722</v>
      </c>
      <c r="B973" s="12" t="s">
        <v>30</v>
      </c>
      <c r="C973" s="12" t="s">
        <v>14</v>
      </c>
      <c r="D973" s="12">
        <v>1348</v>
      </c>
      <c r="E973" s="12">
        <v>662</v>
      </c>
      <c r="F973" s="12">
        <v>788</v>
      </c>
      <c r="G973" s="12">
        <v>22</v>
      </c>
      <c r="H973" s="12">
        <v>30766</v>
      </c>
      <c r="I973" s="12">
        <v>4</v>
      </c>
      <c r="J973" s="12">
        <v>65</v>
      </c>
      <c r="K973" s="12">
        <v>712</v>
      </c>
      <c r="L973" s="12">
        <v>752</v>
      </c>
      <c r="M973" s="12">
        <v>6.2</v>
      </c>
      <c r="N973" s="12">
        <f>VLOOKUP(Todos!$A973,vlookup_table[#All],2,FALSE)</f>
        <v>1002</v>
      </c>
      <c r="O973" s="12" t="str">
        <f>VLOOKUP(Todos!$A973,vlookup_table[#All],3,FALSE)</f>
        <v>MI</v>
      </c>
      <c r="P973" s="12">
        <f>VLOOKUP(Todos!$A973,vlookup_table[#All],4,FALSE)</f>
        <v>0</v>
      </c>
      <c r="Q973" s="14" t="str">
        <f>VLOOKUP(Todos!$A973,vlookup_table[#All],5,FALSE)</f>
        <v>T1</v>
      </c>
      <c r="R973" s="14" t="str">
        <f>VLOOKUP(Todos!$A973,vlookup_table[#All],6,FALSE)</f>
        <v>M</v>
      </c>
      <c r="S973" s="14">
        <f>VLOOKUP(Todos!$A973,vlookup_table[#All],7,FALSE)</f>
        <v>7</v>
      </c>
      <c r="T973" s="14">
        <f>ROUND((9706-Todos!$P973)/100, 0)</f>
        <v>97</v>
      </c>
      <c r="U973" s="14" t="str" cm="1">
        <f t="array" ref="U973">_xlfn.IFS(
    ISNUMBER(SEARCH("C", Q973)), "Ciudad",
    ISNUMBER(SEARCH("T", Q973)), "Pueblo",
    ISNUMBER(SEARCH("R", Q973)), "Rural",
    ISNUMBER(SEARCH("S", Q973)), "Suburbano",
    ISNUMBER(SEARCH("U", Q973)), "Urbano"
)</f>
        <v>Pueblo</v>
      </c>
      <c r="V973" s="25" t="str" cm="1">
        <f t="array" ref="V973">_xlfn.LET(
    _xlpm.txt, _xlfn.TEXTJOIN("", TRUE, IF(ISNUMBER(--MID(Todos!$H973, _xlfn.SEQUENCE(LEN(Todos!$H973)), 1)), MID(Todos!$H973, _xlfn.SEQUENCE(LEN(Todos!$H973)), 1), "")),
    IF(ISNUMBER(--RIGHT(_xlpm.txt,1)), _xlpm.txt, LEFT(_xlpm.txt, LEN(_xlpm.txt)-1))
)</f>
        <v>30766</v>
      </c>
      <c r="W973" s="14" t="str">
        <f>UPPER(LEFT(Todos!$B973,2))</f>
        <v>MI</v>
      </c>
      <c r="X973" s="15" t="str" cm="1">
        <f t="array" ref="X973">+IF(Todos!$C973 = "",MODE.MATCH(Todos!$C$2:$C$4029),Todos!$C973)</f>
        <v>M</v>
      </c>
    </row>
    <row r="974" spans="1:24" x14ac:dyDescent="0.35">
      <c r="A974" s="6">
        <v>15566</v>
      </c>
      <c r="B974" s="7" t="s">
        <v>18</v>
      </c>
      <c r="C974" s="7" t="s">
        <v>66</v>
      </c>
      <c r="D974" s="7">
        <v>683</v>
      </c>
      <c r="E974" s="7">
        <v>343</v>
      </c>
      <c r="F974" s="7">
        <v>441</v>
      </c>
      <c r="G974" s="7">
        <v>1</v>
      </c>
      <c r="H974" s="7">
        <v>15482</v>
      </c>
      <c r="I974" s="7">
        <v>1</v>
      </c>
      <c r="J974" s="7">
        <v>77</v>
      </c>
      <c r="K974" s="7">
        <v>398</v>
      </c>
      <c r="L974" s="7">
        <v>377</v>
      </c>
      <c r="M974" s="7">
        <v>7.2142857139999998</v>
      </c>
      <c r="N974" s="7">
        <f>VLOOKUP(Todos!$A974,vlookup_table[#All],2,FALSE)</f>
        <v>2</v>
      </c>
      <c r="O974" s="7" t="str">
        <f>VLOOKUP(Todos!$A974,vlookup_table[#All],3,FALSE)</f>
        <v>NC</v>
      </c>
      <c r="P974" s="7">
        <f>VLOOKUP(Todos!$A974,vlookup_table[#All],4,FALSE)</f>
        <v>0</v>
      </c>
      <c r="Q974" s="9" t="str">
        <f>VLOOKUP(Todos!$A974,vlookup_table[#All],5,FALSE)</f>
        <v>R2</v>
      </c>
      <c r="R974" s="9" t="str">
        <f>VLOOKUP(Todos!$A974,vlookup_table[#All],6,FALSE)</f>
        <v>F</v>
      </c>
      <c r="S974" s="9">
        <f>VLOOKUP(Todos!$A974,vlookup_table[#All],7,FALSE)</f>
        <v>10</v>
      </c>
      <c r="T974" s="9">
        <f>ROUND((9706-Todos!$P974)/100, 0)</f>
        <v>97</v>
      </c>
      <c r="U974" s="9" t="str" cm="1">
        <f t="array" ref="U974">_xlfn.IFS(
    ISNUMBER(SEARCH("C", Q974)), "Ciudad",
    ISNUMBER(SEARCH("T", Q974)), "Pueblo",
    ISNUMBER(SEARCH("R", Q974)), "Rural",
    ISNUMBER(SEARCH("S", Q974)), "Suburbano",
    ISNUMBER(SEARCH("U", Q974)), "Urbano"
)</f>
        <v>Rural</v>
      </c>
      <c r="V974" s="24" t="str" cm="1">
        <f t="array" ref="V974">_xlfn.LET(
    _xlpm.txt, _xlfn.TEXTJOIN("", TRUE, IF(ISNUMBER(--MID(Todos!$H974, _xlfn.SEQUENCE(LEN(Todos!$H974)), 1)), MID(Todos!$H974, _xlfn.SEQUENCE(LEN(Todos!$H974)), 1), "")),
    IF(ISNUMBER(--RIGHT(_xlpm.txt,1)), _xlpm.txt, LEFT(_xlpm.txt, LEN(_xlpm.txt)-1))
)</f>
        <v>15482</v>
      </c>
      <c r="W974" s="9" t="str">
        <f>UPPER(LEFT(Todos!$B974,2))</f>
        <v>NC</v>
      </c>
      <c r="X974" s="10" t="str" cm="1">
        <f t="array" ref="X974">+IF(Todos!$C974 = "",MODE.MATCH(Todos!$C$2:$C$4029),Todos!$C974)</f>
        <v>feamale</v>
      </c>
    </row>
    <row r="975" spans="1:24" x14ac:dyDescent="0.35">
      <c r="A975" s="11">
        <v>84745</v>
      </c>
      <c r="B975" s="12" t="s">
        <v>57</v>
      </c>
      <c r="C975" s="12" t="s">
        <v>17</v>
      </c>
      <c r="D975" s="12">
        <v>604</v>
      </c>
      <c r="E975" s="12">
        <v>318</v>
      </c>
      <c r="F975" s="12">
        <v>376</v>
      </c>
      <c r="G975" s="12">
        <v>1</v>
      </c>
      <c r="H975" s="12">
        <v>12097</v>
      </c>
      <c r="I975" s="12">
        <v>1</v>
      </c>
      <c r="J975" s="12">
        <v>78</v>
      </c>
      <c r="K975" s="12">
        <v>338</v>
      </c>
      <c r="L975" s="12">
        <v>356</v>
      </c>
      <c r="M975" s="12">
        <v>6.5909090910000003</v>
      </c>
      <c r="N975" s="12">
        <f>VLOOKUP(Todos!$A975,vlookup_table[#All],2,FALSE)</f>
        <v>0</v>
      </c>
      <c r="O975" s="12" t="str">
        <f>VLOOKUP(Todos!$A975,vlookup_table[#All],3,FALSE)</f>
        <v>MN</v>
      </c>
      <c r="P975" s="12">
        <f>VLOOKUP(Todos!$A975,vlookup_table[#All],4,FALSE)</f>
        <v>1601</v>
      </c>
      <c r="Q975" s="14" t="str">
        <f>VLOOKUP(Todos!$A975,vlookup_table[#All],5,FALSE)</f>
        <v>R2</v>
      </c>
      <c r="R975" s="14" t="str">
        <f>VLOOKUP(Todos!$A975,vlookup_table[#All],6,FALSE)</f>
        <v>F</v>
      </c>
      <c r="S975" s="14">
        <f>VLOOKUP(Todos!$A975,vlookup_table[#All],7,FALSE)</f>
        <v>7</v>
      </c>
      <c r="T975" s="14">
        <f>ROUND((9706-Todos!$P975)/100, 0)</f>
        <v>81</v>
      </c>
      <c r="U975" s="14" t="str" cm="1">
        <f t="array" ref="U975">_xlfn.IFS(
    ISNUMBER(SEARCH("C", Q975)), "Ciudad",
    ISNUMBER(SEARCH("T", Q975)), "Pueblo",
    ISNUMBER(SEARCH("R", Q975)), "Rural",
    ISNUMBER(SEARCH("S", Q975)), "Suburbano",
    ISNUMBER(SEARCH("U", Q975)), "Urbano"
)</f>
        <v>Rural</v>
      </c>
      <c r="V975" s="25" t="str" cm="1">
        <f t="array" ref="V975">_xlfn.LET(
    _xlpm.txt, _xlfn.TEXTJOIN("", TRUE, IF(ISNUMBER(--MID(Todos!$H975, _xlfn.SEQUENCE(LEN(Todos!$H975)), 1)), MID(Todos!$H975, _xlfn.SEQUENCE(LEN(Todos!$H975)), 1), "")),
    IF(ISNUMBER(--RIGHT(_xlpm.txt,1)), _xlpm.txt, LEFT(_xlpm.txt, LEN(_xlpm.txt)-1))
)</f>
        <v>12097</v>
      </c>
      <c r="W975" s="14" t="str">
        <f>UPPER(LEFT(Todos!$B975,2))</f>
        <v>MN</v>
      </c>
      <c r="X975" s="15" t="str" cm="1">
        <f t="array" ref="X975">+IF(Todos!$C975 = "",MODE.MATCH(Todos!$C$2:$C$4029),Todos!$C975)</f>
        <v>F</v>
      </c>
    </row>
    <row r="976" spans="1:24" x14ac:dyDescent="0.35">
      <c r="A976" s="6">
        <v>78172</v>
      </c>
      <c r="B976" s="7" t="s">
        <v>36</v>
      </c>
      <c r="C976" s="7" t="s">
        <v>17</v>
      </c>
      <c r="D976" s="7">
        <v>1167</v>
      </c>
      <c r="E976" s="7">
        <v>558</v>
      </c>
      <c r="F976" s="7">
        <v>626</v>
      </c>
      <c r="G976" s="7">
        <v>4</v>
      </c>
      <c r="H976" s="7">
        <v>19797</v>
      </c>
      <c r="I976" s="7">
        <v>4</v>
      </c>
      <c r="J976" s="7">
        <v>71</v>
      </c>
      <c r="K976" s="7">
        <v>576</v>
      </c>
      <c r="L976" s="7">
        <v>597</v>
      </c>
      <c r="M976" s="7">
        <v>15</v>
      </c>
      <c r="N976" s="7">
        <f>VLOOKUP(Todos!$A976,vlookup_table[#All],2,FALSE)</f>
        <v>2</v>
      </c>
      <c r="O976" s="7" t="str">
        <f>VLOOKUP(Todos!$A976,vlookup_table[#All],3,FALSE)</f>
        <v>WI</v>
      </c>
      <c r="P976" s="7">
        <f>VLOOKUP(Todos!$A976,vlookup_table[#All],4,FALSE)</f>
        <v>4401</v>
      </c>
      <c r="Q976" s="9" t="str">
        <f>VLOOKUP(Todos!$A976,vlookup_table[#All],5,FALSE)</f>
        <v>C1</v>
      </c>
      <c r="R976" s="9" t="str">
        <f>VLOOKUP(Todos!$A976,vlookup_table[#All],6,FALSE)</f>
        <v>F</v>
      </c>
      <c r="S976" s="9">
        <f>VLOOKUP(Todos!$A976,vlookup_table[#All],7,FALSE)</f>
        <v>25</v>
      </c>
      <c r="T976" s="9">
        <f>ROUND((9706-Todos!$P976)/100, 0)</f>
        <v>53</v>
      </c>
      <c r="U976" s="9" t="str" cm="1">
        <f t="array" ref="U976">_xlfn.IFS(
    ISNUMBER(SEARCH("C", Q976)), "Ciudad",
    ISNUMBER(SEARCH("T", Q976)), "Pueblo",
    ISNUMBER(SEARCH("R", Q976)), "Rural",
    ISNUMBER(SEARCH("S", Q976)), "Suburbano",
    ISNUMBER(SEARCH("U", Q976)), "Urbano"
)</f>
        <v>Ciudad</v>
      </c>
      <c r="V976" s="24" t="str" cm="1">
        <f t="array" ref="V976">_xlfn.LET(
    _xlpm.txt, _xlfn.TEXTJOIN("", TRUE, IF(ISNUMBER(--MID(Todos!$H976, _xlfn.SEQUENCE(LEN(Todos!$H976)), 1)), MID(Todos!$H976, _xlfn.SEQUENCE(LEN(Todos!$H976)), 1), "")),
    IF(ISNUMBER(--RIGHT(_xlpm.txt,1)), _xlpm.txt, LEFT(_xlpm.txt, LEN(_xlpm.txt)-1))
)</f>
        <v>19797</v>
      </c>
      <c r="W976" s="9" t="str">
        <f>UPPER(LEFT(Todos!$B976,2))</f>
        <v>WI</v>
      </c>
      <c r="X976" s="10" t="str" cm="1">
        <f t="array" ref="X976">+IF(Todos!$C976 = "",MODE.MATCH(Todos!$C$2:$C$4029),Todos!$C976)</f>
        <v>F</v>
      </c>
    </row>
    <row r="977" spans="1:24" x14ac:dyDescent="0.35">
      <c r="A977" s="11">
        <v>186334</v>
      </c>
      <c r="B977" s="12" t="s">
        <v>34</v>
      </c>
      <c r="C977" s="12" t="s">
        <v>14</v>
      </c>
      <c r="D977" s="12">
        <v>836</v>
      </c>
      <c r="E977" s="12">
        <v>222</v>
      </c>
      <c r="F977" s="12">
        <v>442</v>
      </c>
      <c r="G977" s="12">
        <v>8</v>
      </c>
      <c r="H977" s="12">
        <v>16007</v>
      </c>
      <c r="I977" s="12">
        <v>0</v>
      </c>
      <c r="J977" s="12">
        <v>78</v>
      </c>
      <c r="K977" s="12">
        <v>431</v>
      </c>
      <c r="L977" s="12">
        <v>347</v>
      </c>
      <c r="M977" s="12">
        <v>8.9473684210000002</v>
      </c>
      <c r="N977" s="12">
        <f>VLOOKUP(Todos!$A977,vlookup_table[#All],2,FALSE)</f>
        <v>1</v>
      </c>
      <c r="O977" s="12" t="str">
        <f>VLOOKUP(Todos!$A977,vlookup_table[#All],3,FALSE)</f>
        <v>IN</v>
      </c>
      <c r="P977" s="12">
        <f>VLOOKUP(Todos!$A977,vlookup_table[#All],4,FALSE)</f>
        <v>1908</v>
      </c>
      <c r="Q977" s="14" t="str">
        <f>VLOOKUP(Todos!$A977,vlookup_table[#All],5,FALSE)</f>
        <v>C3</v>
      </c>
      <c r="R977" s="14" t="str">
        <f>VLOOKUP(Todos!$A977,vlookup_table[#All],6,FALSE)</f>
        <v>M</v>
      </c>
      <c r="S977" s="14">
        <f>VLOOKUP(Todos!$A977,vlookup_table[#All],7,FALSE)</f>
        <v>10</v>
      </c>
      <c r="T977" s="14">
        <f>ROUND((9706-Todos!$P977)/100, 0)</f>
        <v>78</v>
      </c>
      <c r="U977" s="14" t="str" cm="1">
        <f t="array" ref="U977">_xlfn.IFS(
    ISNUMBER(SEARCH("C", Q977)), "Ciudad",
    ISNUMBER(SEARCH("T", Q977)), "Pueblo",
    ISNUMBER(SEARCH("R", Q977)), "Rural",
    ISNUMBER(SEARCH("S", Q977)), "Suburbano",
    ISNUMBER(SEARCH("U", Q977)), "Urbano"
)</f>
        <v>Ciudad</v>
      </c>
      <c r="V977" s="25" t="str" cm="1">
        <f t="array" ref="V977">_xlfn.LET(
    _xlpm.txt, _xlfn.TEXTJOIN("", TRUE, IF(ISNUMBER(--MID(Todos!$H977, _xlfn.SEQUENCE(LEN(Todos!$H977)), 1)), MID(Todos!$H977, _xlfn.SEQUENCE(LEN(Todos!$H977)), 1), "")),
    IF(ISNUMBER(--RIGHT(_xlpm.txt,1)), _xlpm.txt, LEFT(_xlpm.txt, LEN(_xlpm.txt)-1))
)</f>
        <v>16007</v>
      </c>
      <c r="W977" s="14" t="str">
        <f>UPPER(LEFT(Todos!$B977,2))</f>
        <v>IN</v>
      </c>
      <c r="X977" s="15" t="str" cm="1">
        <f t="array" ref="X977">+IF(Todos!$C977 = "",MODE.MATCH(Todos!$C$2:$C$4029),Todos!$C977)</f>
        <v>M</v>
      </c>
    </row>
    <row r="978" spans="1:24" x14ac:dyDescent="0.35">
      <c r="A978" s="6">
        <v>170767</v>
      </c>
      <c r="B978" s="7" t="s">
        <v>22</v>
      </c>
      <c r="C978" s="7" t="s">
        <v>17</v>
      </c>
      <c r="D978" s="7">
        <v>1349</v>
      </c>
      <c r="E978" s="7">
        <v>370</v>
      </c>
      <c r="F978" s="7">
        <v>480</v>
      </c>
      <c r="G978" s="7">
        <v>1</v>
      </c>
      <c r="H978" s="7">
        <v>23716</v>
      </c>
      <c r="I978" s="7">
        <v>15</v>
      </c>
      <c r="J978" s="7">
        <v>24</v>
      </c>
      <c r="K978" s="7">
        <v>418</v>
      </c>
      <c r="L978" s="7">
        <v>436</v>
      </c>
      <c r="M978" s="7">
        <v>12.5</v>
      </c>
      <c r="N978" s="7">
        <f>VLOOKUP(Todos!$A978,vlookup_table[#All],2,FALSE)</f>
        <v>0</v>
      </c>
      <c r="O978" s="7" t="str">
        <f>VLOOKUP(Todos!$A978,vlookup_table[#All],3,FALSE)</f>
        <v>CA</v>
      </c>
      <c r="P978" s="7">
        <f>VLOOKUP(Todos!$A978,vlookup_table[#All],4,FALSE)</f>
        <v>2001</v>
      </c>
      <c r="Q978" s="9" t="str">
        <f>VLOOKUP(Todos!$A978,vlookup_table[#All],5,FALSE)</f>
        <v>C1</v>
      </c>
      <c r="R978" s="9" t="str">
        <f>VLOOKUP(Todos!$A978,vlookup_table[#All],6,FALSE)</f>
        <v>F</v>
      </c>
      <c r="S978" s="9">
        <f>VLOOKUP(Todos!$A978,vlookup_table[#All],7,FALSE)</f>
        <v>15</v>
      </c>
      <c r="T978" s="9">
        <f>ROUND((9706-Todos!$P978)/100, 0)</f>
        <v>77</v>
      </c>
      <c r="U978" s="9" t="str" cm="1">
        <f t="array" ref="U978">_xlfn.IFS(
    ISNUMBER(SEARCH("C", Q978)), "Ciudad",
    ISNUMBER(SEARCH("T", Q978)), "Pueblo",
    ISNUMBER(SEARCH("R", Q978)), "Rural",
    ISNUMBER(SEARCH("S", Q978)), "Suburbano",
    ISNUMBER(SEARCH("U", Q978)), "Urbano"
)</f>
        <v>Ciudad</v>
      </c>
      <c r="V978" s="24" t="str" cm="1">
        <f t="array" ref="V978">_xlfn.LET(
    _xlpm.txt, _xlfn.TEXTJOIN("", TRUE, IF(ISNUMBER(--MID(Todos!$H978, _xlfn.SEQUENCE(LEN(Todos!$H978)), 1)), MID(Todos!$H978, _xlfn.SEQUENCE(LEN(Todos!$H978)), 1), "")),
    IF(ISNUMBER(--RIGHT(_xlpm.txt,1)), _xlpm.txt, LEFT(_xlpm.txt, LEN(_xlpm.txt)-1))
)</f>
        <v>23716</v>
      </c>
      <c r="W978" s="9" t="str">
        <f>UPPER(LEFT(Todos!$B978,2))</f>
        <v>CA</v>
      </c>
      <c r="X978" s="10" t="str" cm="1">
        <f t="array" ref="X978">+IF(Todos!$C978 = "",MODE.MATCH(Todos!$C$2:$C$4029),Todos!$C978)</f>
        <v>F</v>
      </c>
    </row>
    <row r="979" spans="1:24" x14ac:dyDescent="0.35">
      <c r="A979" s="11">
        <v>149152</v>
      </c>
      <c r="B979" s="12" t="s">
        <v>22</v>
      </c>
      <c r="C979" s="12" t="s">
        <v>14</v>
      </c>
      <c r="D979" s="12">
        <v>4507</v>
      </c>
      <c r="E979" s="12">
        <v>842</v>
      </c>
      <c r="F979" s="12">
        <v>962</v>
      </c>
      <c r="G979" s="12">
        <v>95</v>
      </c>
      <c r="H979" s="12">
        <v>54642</v>
      </c>
      <c r="I979" s="12">
        <v>17</v>
      </c>
      <c r="J979" s="12">
        <v>50</v>
      </c>
      <c r="K979" s="12">
        <v>1004</v>
      </c>
      <c r="L979" s="12">
        <v>893</v>
      </c>
      <c r="M979" s="12">
        <v>20</v>
      </c>
      <c r="N979" s="12">
        <f>VLOOKUP(Todos!$A979,vlookup_table[#All],2,FALSE)</f>
        <v>1</v>
      </c>
      <c r="O979" s="12" t="str">
        <f>VLOOKUP(Todos!$A979,vlookup_table[#All],3,FALSE)</f>
        <v>CA</v>
      </c>
      <c r="P979" s="12">
        <f>VLOOKUP(Todos!$A979,vlookup_table[#All],4,FALSE)</f>
        <v>4401</v>
      </c>
      <c r="Q979" s="14" t="str">
        <f>VLOOKUP(Todos!$A979,vlookup_table[#All],5,FALSE)</f>
        <v>S1</v>
      </c>
      <c r="R979" s="14" t="str">
        <f>VLOOKUP(Todos!$A979,vlookup_table[#All],6,FALSE)</f>
        <v>M</v>
      </c>
      <c r="S979" s="14">
        <f>VLOOKUP(Todos!$A979,vlookup_table[#All],7,FALSE)</f>
        <v>20</v>
      </c>
      <c r="T979" s="14">
        <f>ROUND((9706-Todos!$P979)/100, 0)</f>
        <v>53</v>
      </c>
      <c r="U979" s="14" t="str" cm="1">
        <f t="array" ref="U979">_xlfn.IFS(
    ISNUMBER(SEARCH("C", Q979)), "Ciudad",
    ISNUMBER(SEARCH("T", Q979)), "Pueblo",
    ISNUMBER(SEARCH("R", Q979)), "Rural",
    ISNUMBER(SEARCH("S", Q979)), "Suburbano",
    ISNUMBER(SEARCH("U", Q979)), "Urbano"
)</f>
        <v>Suburbano</v>
      </c>
      <c r="V979" s="25" t="str" cm="1">
        <f t="array" ref="V979">_xlfn.LET(
    _xlpm.txt, _xlfn.TEXTJOIN("", TRUE, IF(ISNUMBER(--MID(Todos!$H979, _xlfn.SEQUENCE(LEN(Todos!$H979)), 1)), MID(Todos!$H979, _xlfn.SEQUENCE(LEN(Todos!$H979)), 1), "")),
    IF(ISNUMBER(--RIGHT(_xlpm.txt,1)), _xlpm.txt, LEFT(_xlpm.txt, LEN(_xlpm.txt)-1))
)</f>
        <v>54642</v>
      </c>
      <c r="W979" s="14" t="str">
        <f>UPPER(LEFT(Todos!$B979,2))</f>
        <v>CA</v>
      </c>
      <c r="X979" s="15" t="str" cm="1">
        <f t="array" ref="X979">+IF(Todos!$C979 = "",MODE.MATCH(Todos!$C$2:$C$4029),Todos!$C979)</f>
        <v>M</v>
      </c>
    </row>
    <row r="980" spans="1:24" x14ac:dyDescent="0.35">
      <c r="A980" s="6">
        <v>959</v>
      </c>
      <c r="B980" s="7" t="s">
        <v>48</v>
      </c>
      <c r="C980" s="7" t="s">
        <v>17</v>
      </c>
      <c r="D980" s="7">
        <v>586</v>
      </c>
      <c r="E980" s="7">
        <v>349</v>
      </c>
      <c r="F980" s="7">
        <v>465</v>
      </c>
      <c r="G980" s="7">
        <v>1</v>
      </c>
      <c r="H980" s="7">
        <v>15304</v>
      </c>
      <c r="I980" s="7">
        <v>1</v>
      </c>
      <c r="J980" s="7">
        <v>77</v>
      </c>
      <c r="K980" s="7">
        <v>413</v>
      </c>
      <c r="L980" s="7">
        <v>404</v>
      </c>
      <c r="M980" s="7">
        <v>7.3</v>
      </c>
      <c r="N980" s="7">
        <f>VLOOKUP(Todos!$A980,vlookup_table[#All],2,FALSE)</f>
        <v>0</v>
      </c>
      <c r="O980" s="7" t="str">
        <f>VLOOKUP(Todos!$A980,vlookup_table[#All],3,FALSE)</f>
        <v>IA</v>
      </c>
      <c r="P980" s="7">
        <f>VLOOKUP(Todos!$A980,vlookup_table[#All],4,FALSE)</f>
        <v>4404</v>
      </c>
      <c r="Q980" s="9" t="str">
        <f>VLOOKUP(Todos!$A980,vlookup_table[#All],5,FALSE)</f>
        <v>C2</v>
      </c>
      <c r="R980" s="9" t="str">
        <f>VLOOKUP(Todos!$A980,vlookup_table[#All],6,FALSE)</f>
        <v>F</v>
      </c>
      <c r="S980" s="9">
        <f>VLOOKUP(Todos!$A980,vlookup_table[#All],7,FALSE)</f>
        <v>10</v>
      </c>
      <c r="T980" s="9">
        <f>ROUND((9706-Todos!$P980)/100, 0)</f>
        <v>53</v>
      </c>
      <c r="U980" s="9" t="str" cm="1">
        <f t="array" ref="U980">_xlfn.IFS(
    ISNUMBER(SEARCH("C", Q980)), "Ciudad",
    ISNUMBER(SEARCH("T", Q980)), "Pueblo",
    ISNUMBER(SEARCH("R", Q980)), "Rural",
    ISNUMBER(SEARCH("S", Q980)), "Suburbano",
    ISNUMBER(SEARCH("U", Q980)), "Urbano"
)</f>
        <v>Ciudad</v>
      </c>
      <c r="V980" s="24" t="str" cm="1">
        <f t="array" ref="V980">_xlfn.LET(
    _xlpm.txt, _xlfn.TEXTJOIN("", TRUE, IF(ISNUMBER(--MID(Todos!$H980, _xlfn.SEQUENCE(LEN(Todos!$H980)), 1)), MID(Todos!$H980, _xlfn.SEQUENCE(LEN(Todos!$H980)), 1), "")),
    IF(ISNUMBER(--RIGHT(_xlpm.txt,1)), _xlpm.txt, LEFT(_xlpm.txt, LEN(_xlpm.txt)-1))
)</f>
        <v>15304</v>
      </c>
      <c r="W980" s="9" t="str">
        <f>UPPER(LEFT(Todos!$B980,2))</f>
        <v>IA</v>
      </c>
      <c r="X980" s="10" t="str" cm="1">
        <f t="array" ref="X980">+IF(Todos!$C980 = "",MODE.MATCH(Todos!$C$2:$C$4029),Todos!$C980)</f>
        <v>F</v>
      </c>
    </row>
    <row r="981" spans="1:24" x14ac:dyDescent="0.35">
      <c r="A981" s="11">
        <v>179563</v>
      </c>
      <c r="B981" s="12" t="s">
        <v>41</v>
      </c>
      <c r="C981" s="12" t="s">
        <v>52</v>
      </c>
      <c r="D981" s="12">
        <v>842</v>
      </c>
      <c r="E981" s="12">
        <v>420</v>
      </c>
      <c r="F981" s="12">
        <v>494</v>
      </c>
      <c r="G981" s="12">
        <v>2</v>
      </c>
      <c r="H981" s="12">
        <v>12894</v>
      </c>
      <c r="I981" s="12">
        <v>41</v>
      </c>
      <c r="J981" s="12">
        <v>24</v>
      </c>
      <c r="K981" s="12">
        <v>419</v>
      </c>
      <c r="L981" s="12">
        <v>476</v>
      </c>
      <c r="M981" s="12">
        <v>16.399999999999999</v>
      </c>
      <c r="N981" s="12">
        <f>VLOOKUP(Todos!$A981,vlookup_table[#All],2,FALSE)</f>
        <v>1</v>
      </c>
      <c r="O981" s="12" t="str">
        <f>VLOOKUP(Todos!$A981,vlookup_table[#All],3,FALSE)</f>
        <v>WA</v>
      </c>
      <c r="P981" s="12">
        <f>VLOOKUP(Todos!$A981,vlookup_table[#All],4,FALSE)</f>
        <v>5001</v>
      </c>
      <c r="Q981" s="14" t="str">
        <f>VLOOKUP(Todos!$A981,vlookup_table[#All],5,FALSE)</f>
        <v>S2</v>
      </c>
      <c r="R981" s="14" t="str">
        <f>VLOOKUP(Todos!$A981,vlookup_table[#All],6,FALSE)</f>
        <v>M</v>
      </c>
      <c r="S981" s="14">
        <f>VLOOKUP(Todos!$A981,vlookup_table[#All],7,FALSE)</f>
        <v>23</v>
      </c>
      <c r="T981" s="14">
        <f>ROUND((9706-Todos!$P981)/100, 0)</f>
        <v>47</v>
      </c>
      <c r="U981" s="14" t="str" cm="1">
        <f t="array" ref="U981">_xlfn.IFS(
    ISNUMBER(SEARCH("C", Q981)), "Ciudad",
    ISNUMBER(SEARCH("T", Q981)), "Pueblo",
    ISNUMBER(SEARCH("R", Q981)), "Rural",
    ISNUMBER(SEARCH("S", Q981)), "Suburbano",
    ISNUMBER(SEARCH("U", Q981)), "Urbano"
)</f>
        <v>Suburbano</v>
      </c>
      <c r="V981" s="25" t="str" cm="1">
        <f t="array" ref="V981">_xlfn.LET(
    _xlpm.txt, _xlfn.TEXTJOIN("", TRUE, IF(ISNUMBER(--MID(Todos!$H981, _xlfn.SEQUENCE(LEN(Todos!$H981)), 1)), MID(Todos!$H981, _xlfn.SEQUENCE(LEN(Todos!$H981)), 1), "")),
    IF(ISNUMBER(--RIGHT(_xlpm.txt,1)), _xlpm.txt, LEFT(_xlpm.txt, LEN(_xlpm.txt)-1))
)</f>
        <v>12894</v>
      </c>
      <c r="W981" s="14" t="str">
        <f>UPPER(LEFT(Todos!$B981,2))</f>
        <v>WA</v>
      </c>
      <c r="X981" s="15" t="str" cm="1">
        <f t="array" ref="X981">+IF(Todos!$C981 = "",MODE.MATCH(Todos!$C$2:$C$4029),Todos!$C981)</f>
        <v>male</v>
      </c>
    </row>
    <row r="982" spans="1:24" x14ac:dyDescent="0.35">
      <c r="A982" s="6">
        <v>41243</v>
      </c>
      <c r="B982" s="7" t="s">
        <v>13</v>
      </c>
      <c r="C982" s="7" t="s">
        <v>17</v>
      </c>
      <c r="D982" s="7">
        <v>556</v>
      </c>
      <c r="E982" s="7">
        <v>246</v>
      </c>
      <c r="F982" s="7">
        <v>330</v>
      </c>
      <c r="G982" s="7">
        <v>0</v>
      </c>
      <c r="H982" s="7">
        <v>10272</v>
      </c>
      <c r="I982" s="7">
        <v>2</v>
      </c>
      <c r="J982" s="7">
        <v>56</v>
      </c>
      <c r="K982" s="7">
        <v>277</v>
      </c>
      <c r="L982" s="7">
        <v>292</v>
      </c>
      <c r="M982" s="7">
        <v>9.8181818179999993</v>
      </c>
      <c r="N982" s="7">
        <f>VLOOKUP(Todos!$A982,vlookup_table[#All],2,FALSE)</f>
        <v>2</v>
      </c>
      <c r="O982" s="7" t="str">
        <f>VLOOKUP(Todos!$A982,vlookup_table[#All],3,FALSE)</f>
        <v>FL</v>
      </c>
      <c r="P982" s="7">
        <f>VLOOKUP(Todos!$A982,vlookup_table[#All],4,FALSE)</f>
        <v>2201</v>
      </c>
      <c r="Q982" s="9" t="str">
        <f>VLOOKUP(Todos!$A982,vlookup_table[#All],5,FALSE)</f>
        <v>S2</v>
      </c>
      <c r="R982" s="9" t="str">
        <f>VLOOKUP(Todos!$A982,vlookup_table[#All],6,FALSE)</f>
        <v>F</v>
      </c>
      <c r="S982" s="9">
        <f>VLOOKUP(Todos!$A982,vlookup_table[#All],7,FALSE)</f>
        <v>12</v>
      </c>
      <c r="T982" s="9">
        <f>ROUND((9706-Todos!$P982)/100, 0)</f>
        <v>75</v>
      </c>
      <c r="U982" s="9" t="str" cm="1">
        <f t="array" ref="U982">_xlfn.IFS(
    ISNUMBER(SEARCH("C", Q982)), "Ciudad",
    ISNUMBER(SEARCH("T", Q982)), "Pueblo",
    ISNUMBER(SEARCH("R", Q982)), "Rural",
    ISNUMBER(SEARCH("S", Q982)), "Suburbano",
    ISNUMBER(SEARCH("U", Q982)), "Urbano"
)</f>
        <v>Suburbano</v>
      </c>
      <c r="V982" s="24" t="str" cm="1">
        <f t="array" ref="V982">_xlfn.LET(
    _xlpm.txt, _xlfn.TEXTJOIN("", TRUE, IF(ISNUMBER(--MID(Todos!$H982, _xlfn.SEQUENCE(LEN(Todos!$H982)), 1)), MID(Todos!$H982, _xlfn.SEQUENCE(LEN(Todos!$H982)), 1), "")),
    IF(ISNUMBER(--RIGHT(_xlpm.txt,1)), _xlpm.txt, LEFT(_xlpm.txt, LEN(_xlpm.txt)-1))
)</f>
        <v>10272</v>
      </c>
      <c r="W982" s="9" t="str">
        <f>UPPER(LEFT(Todos!$B982,2))</f>
        <v>FL</v>
      </c>
      <c r="X982" s="10" t="str" cm="1">
        <f t="array" ref="X982">+IF(Todos!$C982 = "",MODE.MATCH(Todos!$C$2:$C$4029),Todos!$C982)</f>
        <v>F</v>
      </c>
    </row>
    <row r="983" spans="1:24" x14ac:dyDescent="0.35">
      <c r="A983" s="11">
        <v>160500</v>
      </c>
      <c r="B983" s="12" t="s">
        <v>22</v>
      </c>
      <c r="C983" s="12" t="s">
        <v>14</v>
      </c>
      <c r="D983" s="12">
        <v>1467</v>
      </c>
      <c r="E983" s="12">
        <v>311</v>
      </c>
      <c r="F983" s="12">
        <v>392</v>
      </c>
      <c r="G983" s="12">
        <v>7</v>
      </c>
      <c r="H983" s="12">
        <v>15108</v>
      </c>
      <c r="I983" s="12">
        <v>8</v>
      </c>
      <c r="J983" s="12">
        <v>61</v>
      </c>
      <c r="K983" s="12">
        <v>323</v>
      </c>
      <c r="L983" s="12">
        <v>356</v>
      </c>
      <c r="M983" s="12">
        <v>7.3333333329999997</v>
      </c>
      <c r="N983" s="12">
        <f>VLOOKUP(Todos!$A983,vlookup_table[#All],2,FALSE)</f>
        <v>0</v>
      </c>
      <c r="O983" s="12" t="str">
        <f>VLOOKUP(Todos!$A983,vlookup_table[#All],3,FALSE)</f>
        <v>CA</v>
      </c>
      <c r="P983" s="12">
        <f>VLOOKUP(Todos!$A983,vlookup_table[#All],4,FALSE)</f>
        <v>1406</v>
      </c>
      <c r="Q983" s="14" t="str">
        <f>VLOOKUP(Todos!$A983,vlookup_table[#All],5,FALSE)</f>
        <v>C2</v>
      </c>
      <c r="R983" s="14" t="str">
        <f>VLOOKUP(Todos!$A983,vlookup_table[#All],6,FALSE)</f>
        <v>M</v>
      </c>
      <c r="S983" s="14">
        <f>VLOOKUP(Todos!$A983,vlookup_table[#All],7,FALSE)</f>
        <v>5</v>
      </c>
      <c r="T983" s="14">
        <f>ROUND((9706-Todos!$P983)/100, 0)</f>
        <v>83</v>
      </c>
      <c r="U983" s="14" t="str" cm="1">
        <f t="array" ref="U983">_xlfn.IFS(
    ISNUMBER(SEARCH("C", Q983)), "Ciudad",
    ISNUMBER(SEARCH("T", Q983)), "Pueblo",
    ISNUMBER(SEARCH("R", Q983)), "Rural",
    ISNUMBER(SEARCH("S", Q983)), "Suburbano",
    ISNUMBER(SEARCH("U", Q983)), "Urbano"
)</f>
        <v>Ciudad</v>
      </c>
      <c r="V983" s="25" t="str" cm="1">
        <f t="array" ref="V983">_xlfn.LET(
    _xlpm.txt, _xlfn.TEXTJOIN("", TRUE, IF(ISNUMBER(--MID(Todos!$H983, _xlfn.SEQUENCE(LEN(Todos!$H983)), 1)), MID(Todos!$H983, _xlfn.SEQUENCE(LEN(Todos!$H983)), 1), "")),
    IF(ISNUMBER(--RIGHT(_xlpm.txt,1)), _xlpm.txt, LEFT(_xlpm.txt, LEN(_xlpm.txt)-1))
)</f>
        <v>15108</v>
      </c>
      <c r="W983" s="14" t="str">
        <f>UPPER(LEFT(Todos!$B983,2))</f>
        <v>CA</v>
      </c>
      <c r="X983" s="15" t="str" cm="1">
        <f t="array" ref="X983">+IF(Todos!$C983 = "",MODE.MATCH(Todos!$C$2:$C$4029),Todos!$C983)</f>
        <v>M</v>
      </c>
    </row>
    <row r="984" spans="1:24" x14ac:dyDescent="0.35">
      <c r="A984" s="6">
        <v>77605</v>
      </c>
      <c r="B984" s="7" t="s">
        <v>36</v>
      </c>
      <c r="C984" s="7" t="s">
        <v>52</v>
      </c>
      <c r="D984" s="7">
        <v>1304</v>
      </c>
      <c r="E984" s="7">
        <v>465</v>
      </c>
      <c r="F984" s="7">
        <v>609</v>
      </c>
      <c r="G984" s="7">
        <v>13</v>
      </c>
      <c r="H984" s="7">
        <v>23455</v>
      </c>
      <c r="I984" s="7">
        <v>6</v>
      </c>
      <c r="J984" s="7">
        <v>71</v>
      </c>
      <c r="K984" s="7">
        <v>484</v>
      </c>
      <c r="L984" s="7">
        <v>595</v>
      </c>
      <c r="M984" s="7">
        <v>10</v>
      </c>
      <c r="N984" s="7">
        <f>VLOOKUP(Todos!$A984,vlookup_table[#All],2,FALSE)</f>
        <v>1</v>
      </c>
      <c r="O984" s="7" t="str">
        <f>VLOOKUP(Todos!$A984,vlookup_table[#All],3,FALSE)</f>
        <v>WI</v>
      </c>
      <c r="P984" s="7">
        <f>VLOOKUP(Todos!$A984,vlookup_table[#All],4,FALSE)</f>
        <v>5001</v>
      </c>
      <c r="Q984" s="9" t="str">
        <f>VLOOKUP(Todos!$A984,vlookup_table[#All],5,FALSE)</f>
        <v/>
      </c>
      <c r="R984" s="9" t="str">
        <f>VLOOKUP(Todos!$A984,vlookup_table[#All],6,FALSE)</f>
        <v>M</v>
      </c>
      <c r="S984" s="9">
        <f>VLOOKUP(Todos!$A984,vlookup_table[#All],7,FALSE)</f>
        <v>15</v>
      </c>
      <c r="T984" s="9">
        <f>ROUND((9706-Todos!$P984)/100, 0)</f>
        <v>47</v>
      </c>
      <c r="U984" s="9" t="e" cm="1">
        <f t="array" ref="U984">_xlfn.IFS(
    ISNUMBER(SEARCH("C", Q984)), "Ciudad",
    ISNUMBER(SEARCH("T", Q984)), "Pueblo",
    ISNUMBER(SEARCH("R", Q984)), "Rural",
    ISNUMBER(SEARCH("S", Q984)), "Suburbano",
    ISNUMBER(SEARCH("U", Q984)), "Urbano"
)</f>
        <v>#N/A</v>
      </c>
      <c r="V984" s="24" t="str" cm="1">
        <f t="array" ref="V984">_xlfn.LET(
    _xlpm.txt, _xlfn.TEXTJOIN("", TRUE, IF(ISNUMBER(--MID(Todos!$H984, _xlfn.SEQUENCE(LEN(Todos!$H984)), 1)), MID(Todos!$H984, _xlfn.SEQUENCE(LEN(Todos!$H984)), 1), "")),
    IF(ISNUMBER(--RIGHT(_xlpm.txt,1)), _xlpm.txt, LEFT(_xlpm.txt, LEN(_xlpm.txt)-1))
)</f>
        <v>23455</v>
      </c>
      <c r="W984" s="9" t="str">
        <f>UPPER(LEFT(Todos!$B984,2))</f>
        <v>WI</v>
      </c>
      <c r="X984" s="10" t="str" cm="1">
        <f t="array" ref="X984">+IF(Todos!$C984 = "",MODE.MATCH(Todos!$C$2:$C$4029),Todos!$C984)</f>
        <v>male</v>
      </c>
    </row>
    <row r="985" spans="1:24" x14ac:dyDescent="0.35">
      <c r="A985" s="11">
        <v>190064</v>
      </c>
      <c r="B985" s="12" t="s">
        <v>69</v>
      </c>
      <c r="C985" s="12" t="s">
        <v>17</v>
      </c>
      <c r="D985" s="12">
        <v>340</v>
      </c>
      <c r="E985" s="12">
        <v>149</v>
      </c>
      <c r="F985" s="12">
        <v>188</v>
      </c>
      <c r="G985" s="12">
        <v>0</v>
      </c>
      <c r="H985" s="12">
        <v>6842</v>
      </c>
      <c r="I985" s="12">
        <v>1</v>
      </c>
      <c r="J985" s="12">
        <v>48</v>
      </c>
      <c r="K985" s="12">
        <v>151</v>
      </c>
      <c r="L985" s="12">
        <v>173</v>
      </c>
      <c r="M985" s="12">
        <v>10</v>
      </c>
      <c r="N985" s="12">
        <f>VLOOKUP(Todos!$A985,vlookup_table[#All],2,FALSE)</f>
        <v>0</v>
      </c>
      <c r="O985" s="12" t="str">
        <f>VLOOKUP(Todos!$A985,vlookup_table[#All],3,FALSE)</f>
        <v>TN</v>
      </c>
      <c r="P985" s="12">
        <f>VLOOKUP(Todos!$A985,vlookup_table[#All],4,FALSE)</f>
        <v>0</v>
      </c>
      <c r="Q985" s="14" t="str">
        <f>VLOOKUP(Todos!$A985,vlookup_table[#All],5,FALSE)</f>
        <v>U4</v>
      </c>
      <c r="R985" s="14" t="str">
        <f>VLOOKUP(Todos!$A985,vlookup_table[#All],6,FALSE)</f>
        <v>F</v>
      </c>
      <c r="S985" s="14">
        <f>VLOOKUP(Todos!$A985,vlookup_table[#All],7,FALSE)</f>
        <v>20</v>
      </c>
      <c r="T985" s="14">
        <f>ROUND((9706-Todos!$P985)/100, 0)</f>
        <v>97</v>
      </c>
      <c r="U985" s="14" t="str" cm="1">
        <f t="array" ref="U985">_xlfn.IFS(
    ISNUMBER(SEARCH("C", Q985)), "Ciudad",
    ISNUMBER(SEARCH("T", Q985)), "Pueblo",
    ISNUMBER(SEARCH("R", Q985)), "Rural",
    ISNUMBER(SEARCH("S", Q985)), "Suburbano",
    ISNUMBER(SEARCH("U", Q985)), "Urbano"
)</f>
        <v>Urbano</v>
      </c>
      <c r="V985" s="25" t="str" cm="1">
        <f t="array" ref="V985">_xlfn.LET(
    _xlpm.txt, _xlfn.TEXTJOIN("", TRUE, IF(ISNUMBER(--MID(Todos!$H985, _xlfn.SEQUENCE(LEN(Todos!$H985)), 1)), MID(Todos!$H985, _xlfn.SEQUENCE(LEN(Todos!$H985)), 1), "")),
    IF(ISNUMBER(--RIGHT(_xlpm.txt,1)), _xlpm.txt, LEFT(_xlpm.txt, LEN(_xlpm.txt)-1))
)</f>
        <v>6842</v>
      </c>
      <c r="W985" s="14" t="str">
        <f>UPPER(LEFT(Todos!$B985,2))</f>
        <v>TE</v>
      </c>
      <c r="X985" s="15" t="str" cm="1">
        <f t="array" ref="X985">+IF(Todos!$C985 = "",MODE.MATCH(Todos!$C$2:$C$4029),Todos!$C985)</f>
        <v>F</v>
      </c>
    </row>
    <row r="986" spans="1:24" x14ac:dyDescent="0.35">
      <c r="A986" s="6">
        <v>138758</v>
      </c>
      <c r="B986" s="7" t="s">
        <v>56</v>
      </c>
      <c r="C986" s="7" t="s">
        <v>66</v>
      </c>
      <c r="D986" s="7">
        <v>616</v>
      </c>
      <c r="E986" s="7">
        <v>403</v>
      </c>
      <c r="F986" s="7">
        <v>443</v>
      </c>
      <c r="G986" s="7">
        <v>0</v>
      </c>
      <c r="H986" s="7">
        <v>14174</v>
      </c>
      <c r="I986" s="7">
        <v>0</v>
      </c>
      <c r="J986" s="7">
        <v>69</v>
      </c>
      <c r="K986" s="7">
        <v>423</v>
      </c>
      <c r="L986" s="7">
        <v>406</v>
      </c>
      <c r="M986" s="7">
        <v>14.8</v>
      </c>
      <c r="N986" s="7">
        <f>VLOOKUP(Todos!$A986,vlookup_table[#All],2,FALSE)</f>
        <v>0</v>
      </c>
      <c r="O986" s="7" t="str">
        <f>VLOOKUP(Todos!$A986,vlookup_table[#All],3,FALSE)</f>
        <v>AZ</v>
      </c>
      <c r="P986" s="7">
        <f>VLOOKUP(Todos!$A986,vlookup_table[#All],4,FALSE)</f>
        <v>0</v>
      </c>
      <c r="Q986" s="9" t="str">
        <f>VLOOKUP(Todos!$A986,vlookup_table[#All],5,FALSE)</f>
        <v>T2</v>
      </c>
      <c r="R986" s="9" t="str">
        <f>VLOOKUP(Todos!$A986,vlookup_table[#All],6,FALSE)</f>
        <v>F</v>
      </c>
      <c r="S986" s="9">
        <f>VLOOKUP(Todos!$A986,vlookup_table[#All],7,FALSE)</f>
        <v>20</v>
      </c>
      <c r="T986" s="9">
        <f>ROUND((9706-Todos!$P986)/100, 0)</f>
        <v>97</v>
      </c>
      <c r="U986" s="9" t="str" cm="1">
        <f t="array" ref="U986">_xlfn.IFS(
    ISNUMBER(SEARCH("C", Q986)), "Ciudad",
    ISNUMBER(SEARCH("T", Q986)), "Pueblo",
    ISNUMBER(SEARCH("R", Q986)), "Rural",
    ISNUMBER(SEARCH("S", Q986)), "Suburbano",
    ISNUMBER(SEARCH("U", Q986)), "Urbano"
)</f>
        <v>Pueblo</v>
      </c>
      <c r="V986" s="24" t="str" cm="1">
        <f t="array" ref="V986">_xlfn.LET(
    _xlpm.txt, _xlfn.TEXTJOIN("", TRUE, IF(ISNUMBER(--MID(Todos!$H986, _xlfn.SEQUENCE(LEN(Todos!$H986)), 1)), MID(Todos!$H986, _xlfn.SEQUENCE(LEN(Todos!$H986)), 1), "")),
    IF(ISNUMBER(--RIGHT(_xlpm.txt,1)), _xlpm.txt, LEFT(_xlpm.txt, LEN(_xlpm.txt)-1))
)</f>
        <v>14174</v>
      </c>
      <c r="W986" s="9" t="str">
        <f>UPPER(LEFT(Todos!$B986,2))</f>
        <v>AZ</v>
      </c>
      <c r="X986" s="10" t="str" cm="1">
        <f t="array" ref="X986">+IF(Todos!$C986 = "",MODE.MATCH(Todos!$C$2:$C$4029),Todos!$C986)</f>
        <v>feamale</v>
      </c>
    </row>
    <row r="987" spans="1:24" x14ac:dyDescent="0.35">
      <c r="A987" s="11">
        <v>8531</v>
      </c>
      <c r="B987" s="12" t="s">
        <v>30</v>
      </c>
      <c r="C987" s="12" t="s">
        <v>14</v>
      </c>
      <c r="D987" s="12">
        <v>497</v>
      </c>
      <c r="E987" s="12">
        <v>275</v>
      </c>
      <c r="F987" s="12">
        <v>369</v>
      </c>
      <c r="G987" s="12">
        <v>0</v>
      </c>
      <c r="H987" s="12">
        <v>12368</v>
      </c>
      <c r="I987" s="12">
        <v>0</v>
      </c>
      <c r="J987" s="12">
        <v>88</v>
      </c>
      <c r="K987" s="12">
        <v>296</v>
      </c>
      <c r="L987" s="12">
        <v>343</v>
      </c>
      <c r="M987" s="12">
        <v>6.3684210529999996</v>
      </c>
      <c r="N987" s="12">
        <f>VLOOKUP(Todos!$A987,vlookup_table[#All],2,FALSE)</f>
        <v>1</v>
      </c>
      <c r="O987" s="12" t="str">
        <f>VLOOKUP(Todos!$A987,vlookup_table[#All],3,FALSE)</f>
        <v>MI</v>
      </c>
      <c r="P987" s="12">
        <f>VLOOKUP(Todos!$A987,vlookup_table[#All],4,FALSE)</f>
        <v>6001</v>
      </c>
      <c r="Q987" s="14" t="str">
        <f>VLOOKUP(Todos!$A987,vlookup_table[#All],5,FALSE)</f>
        <v>R2</v>
      </c>
      <c r="R987" s="14" t="str">
        <f>VLOOKUP(Todos!$A987,vlookup_table[#All],6,FALSE)</f>
        <v>M</v>
      </c>
      <c r="S987" s="14">
        <f>VLOOKUP(Todos!$A987,vlookup_table[#All],7,FALSE)</f>
        <v>10</v>
      </c>
      <c r="T987" s="14">
        <f>ROUND((9706-Todos!$P987)/100, 0)</f>
        <v>37</v>
      </c>
      <c r="U987" s="14" t="str" cm="1">
        <f t="array" ref="U987">_xlfn.IFS(
    ISNUMBER(SEARCH("C", Q987)), "Ciudad",
    ISNUMBER(SEARCH("T", Q987)), "Pueblo",
    ISNUMBER(SEARCH("R", Q987)), "Rural",
    ISNUMBER(SEARCH("S", Q987)), "Suburbano",
    ISNUMBER(SEARCH("U", Q987)), "Urbano"
)</f>
        <v>Rural</v>
      </c>
      <c r="V987" s="25" t="str" cm="1">
        <f t="array" ref="V987">_xlfn.LET(
    _xlpm.txt, _xlfn.TEXTJOIN("", TRUE, IF(ISNUMBER(--MID(Todos!$H987, _xlfn.SEQUENCE(LEN(Todos!$H987)), 1)), MID(Todos!$H987, _xlfn.SEQUENCE(LEN(Todos!$H987)), 1), "")),
    IF(ISNUMBER(--RIGHT(_xlpm.txt,1)), _xlpm.txt, LEFT(_xlpm.txt, LEN(_xlpm.txt)-1))
)</f>
        <v>12368</v>
      </c>
      <c r="W987" s="14" t="str">
        <f>UPPER(LEFT(Todos!$B987,2))</f>
        <v>MI</v>
      </c>
      <c r="X987" s="15" t="str" cm="1">
        <f t="array" ref="X987">+IF(Todos!$C987 = "",MODE.MATCH(Todos!$C$2:$C$4029),Todos!$C987)</f>
        <v>M</v>
      </c>
    </row>
    <row r="988" spans="1:24" x14ac:dyDescent="0.35">
      <c r="A988" s="6">
        <v>27846</v>
      </c>
      <c r="B988" s="7" t="s">
        <v>40</v>
      </c>
      <c r="C988" s="7"/>
      <c r="D988" s="7">
        <v>1149</v>
      </c>
      <c r="E988" s="7">
        <v>420</v>
      </c>
      <c r="F988" s="7">
        <v>509</v>
      </c>
      <c r="G988" s="7">
        <v>14</v>
      </c>
      <c r="H988" s="7">
        <v>17492</v>
      </c>
      <c r="I988" s="7">
        <v>2</v>
      </c>
      <c r="J988" s="7">
        <v>58</v>
      </c>
      <c r="K988" s="7">
        <v>460</v>
      </c>
      <c r="L988" s="7">
        <v>469</v>
      </c>
      <c r="M988" s="7">
        <v>23.333333329999999</v>
      </c>
      <c r="N988" s="7">
        <f>VLOOKUP(Todos!$A988,vlookup_table[#All],2,FALSE)</f>
        <v>0</v>
      </c>
      <c r="O988" s="7" t="str">
        <f>VLOOKUP(Todos!$A988,vlookup_table[#All],3,FALSE)</f>
        <v>GA</v>
      </c>
      <c r="P988" s="7">
        <f>VLOOKUP(Todos!$A988,vlookup_table[#All],4,FALSE)</f>
        <v>0</v>
      </c>
      <c r="Q988" s="9" t="str">
        <f>VLOOKUP(Todos!$A988,vlookup_table[#All],5,FALSE)</f>
        <v>C2</v>
      </c>
      <c r="R988" s="9" t="str">
        <f>VLOOKUP(Todos!$A988,vlookup_table[#All],6,FALSE)</f>
        <v/>
      </c>
      <c r="S988" s="9">
        <f>VLOOKUP(Todos!$A988,vlookup_table[#All],7,FALSE)</f>
        <v>200</v>
      </c>
      <c r="T988" s="9">
        <f>ROUND((9706-Todos!$P988)/100, 0)</f>
        <v>97</v>
      </c>
      <c r="U988" s="9" t="str" cm="1">
        <f t="array" ref="U988">_xlfn.IFS(
    ISNUMBER(SEARCH("C", Q988)), "Ciudad",
    ISNUMBER(SEARCH("T", Q988)), "Pueblo",
    ISNUMBER(SEARCH("R", Q988)), "Rural",
    ISNUMBER(SEARCH("S", Q988)), "Suburbano",
    ISNUMBER(SEARCH("U", Q988)), "Urbano"
)</f>
        <v>Ciudad</v>
      </c>
      <c r="V988" s="24" t="str" cm="1">
        <f t="array" ref="V988">_xlfn.LET(
    _xlpm.txt, _xlfn.TEXTJOIN("", TRUE, IF(ISNUMBER(--MID(Todos!$H988, _xlfn.SEQUENCE(LEN(Todos!$H988)), 1)), MID(Todos!$H988, _xlfn.SEQUENCE(LEN(Todos!$H988)), 1), "")),
    IF(ISNUMBER(--RIGHT(_xlpm.txt,1)), _xlpm.txt, LEFT(_xlpm.txt, LEN(_xlpm.txt)-1))
)</f>
        <v>17492</v>
      </c>
      <c r="W988" s="9" t="str">
        <f>UPPER(LEFT(Todos!$B988,2))</f>
        <v>GA</v>
      </c>
      <c r="X988" s="10" t="e" cm="1">
        <f t="array" aca="1" ref="X988" ca="1">+IF(Todos!$C988 = "",MODE.MATCH(Todos!$C$2:$C$4029),Todos!$C988)</f>
        <v>#NAME?</v>
      </c>
    </row>
    <row r="989" spans="1:24" x14ac:dyDescent="0.35">
      <c r="A989" s="11">
        <v>22782</v>
      </c>
      <c r="B989" s="12" t="s">
        <v>47</v>
      </c>
      <c r="C989" s="12" t="s">
        <v>14</v>
      </c>
      <c r="D989" s="12">
        <v>514</v>
      </c>
      <c r="E989" s="12">
        <v>205</v>
      </c>
      <c r="F989" s="12">
        <v>238</v>
      </c>
      <c r="G989" s="12">
        <v>3</v>
      </c>
      <c r="H989" s="12">
        <v>8533</v>
      </c>
      <c r="I989" s="12">
        <v>2</v>
      </c>
      <c r="J989" s="12">
        <v>46</v>
      </c>
      <c r="K989" s="12">
        <v>224</v>
      </c>
      <c r="L989" s="12">
        <v>226</v>
      </c>
      <c r="M989" s="12">
        <v>10</v>
      </c>
      <c r="N989" s="12">
        <f>VLOOKUP(Todos!$A989,vlookup_table[#All],2,FALSE)</f>
        <v>1</v>
      </c>
      <c r="O989" s="12" t="str">
        <f>VLOOKUP(Todos!$A989,vlookup_table[#All],3,FALSE)</f>
        <v>SC</v>
      </c>
      <c r="P989" s="12">
        <f>VLOOKUP(Todos!$A989,vlookup_table[#All],4,FALSE)</f>
        <v>0</v>
      </c>
      <c r="Q989" s="14" t="str">
        <f>VLOOKUP(Todos!$A989,vlookup_table[#All],5,FALSE)</f>
        <v>T3</v>
      </c>
      <c r="R989" s="14" t="str">
        <f>VLOOKUP(Todos!$A989,vlookup_table[#All],6,FALSE)</f>
        <v>M</v>
      </c>
      <c r="S989" s="14">
        <f>VLOOKUP(Todos!$A989,vlookup_table[#All],7,FALSE)</f>
        <v>10</v>
      </c>
      <c r="T989" s="14">
        <f>ROUND((9706-Todos!$P989)/100, 0)</f>
        <v>97</v>
      </c>
      <c r="U989" s="14" t="str" cm="1">
        <f t="array" ref="U989">_xlfn.IFS(
    ISNUMBER(SEARCH("C", Q989)), "Ciudad",
    ISNUMBER(SEARCH("T", Q989)), "Pueblo",
    ISNUMBER(SEARCH("R", Q989)), "Rural",
    ISNUMBER(SEARCH("S", Q989)), "Suburbano",
    ISNUMBER(SEARCH("U", Q989)), "Urbano"
)</f>
        <v>Pueblo</v>
      </c>
      <c r="V989" s="25" t="str" cm="1">
        <f t="array" ref="V989">_xlfn.LET(
    _xlpm.txt, _xlfn.TEXTJOIN("", TRUE, IF(ISNUMBER(--MID(Todos!$H989, _xlfn.SEQUENCE(LEN(Todos!$H989)), 1)), MID(Todos!$H989, _xlfn.SEQUENCE(LEN(Todos!$H989)), 1), "")),
    IF(ISNUMBER(--RIGHT(_xlpm.txt,1)), _xlpm.txt, LEFT(_xlpm.txt, LEN(_xlpm.txt)-1))
)</f>
        <v>8533</v>
      </c>
      <c r="W989" s="14" t="str">
        <f>UPPER(LEFT(Todos!$B989,2))</f>
        <v>SC</v>
      </c>
      <c r="X989" s="15" t="str" cm="1">
        <f t="array" ref="X989">+IF(Todos!$C989 = "",MODE.MATCH(Todos!$C$2:$C$4029),Todos!$C989)</f>
        <v>M</v>
      </c>
    </row>
    <row r="990" spans="1:24" x14ac:dyDescent="0.35">
      <c r="A990" s="6">
        <v>66223</v>
      </c>
      <c r="B990" s="7" t="s">
        <v>30</v>
      </c>
      <c r="C990" s="7" t="s">
        <v>14</v>
      </c>
      <c r="D990" s="7">
        <v>870</v>
      </c>
      <c r="E990" s="7">
        <v>319</v>
      </c>
      <c r="F990" s="7">
        <v>398</v>
      </c>
      <c r="G990" s="7">
        <v>3</v>
      </c>
      <c r="H990" s="7">
        <v>15849</v>
      </c>
      <c r="I990" s="7">
        <v>2</v>
      </c>
      <c r="J990" s="7">
        <v>83</v>
      </c>
      <c r="K990" s="7">
        <v>345</v>
      </c>
      <c r="L990" s="7">
        <v>357</v>
      </c>
      <c r="M990" s="7">
        <v>9.5714285710000002</v>
      </c>
      <c r="N990" s="7">
        <f>VLOOKUP(Todos!$A990,vlookup_table[#All],2,FALSE)</f>
        <v>0</v>
      </c>
      <c r="O990" s="7" t="str">
        <f>VLOOKUP(Todos!$A990,vlookup_table[#All],3,FALSE)</f>
        <v>MI</v>
      </c>
      <c r="P990" s="7">
        <f>VLOOKUP(Todos!$A990,vlookup_table[#All],4,FALSE)</f>
        <v>5801</v>
      </c>
      <c r="Q990" s="9" t="str">
        <f>VLOOKUP(Todos!$A990,vlookup_table[#All],5,FALSE)</f>
        <v>S2</v>
      </c>
      <c r="R990" s="9" t="str">
        <f>VLOOKUP(Todos!$A990,vlookup_table[#All],6,FALSE)</f>
        <v>M</v>
      </c>
      <c r="S990" s="9">
        <f>VLOOKUP(Todos!$A990,vlookup_table[#All],7,FALSE)</f>
        <v>10</v>
      </c>
      <c r="T990" s="9">
        <f>ROUND((9706-Todos!$P990)/100, 0)</f>
        <v>39</v>
      </c>
      <c r="U990" s="9" t="str" cm="1">
        <f t="array" ref="U990">_xlfn.IFS(
    ISNUMBER(SEARCH("C", Q990)), "Ciudad",
    ISNUMBER(SEARCH("T", Q990)), "Pueblo",
    ISNUMBER(SEARCH("R", Q990)), "Rural",
    ISNUMBER(SEARCH("S", Q990)), "Suburbano",
    ISNUMBER(SEARCH("U", Q990)), "Urbano"
)</f>
        <v>Suburbano</v>
      </c>
      <c r="V990" s="24" t="str" cm="1">
        <f t="array" ref="V990">_xlfn.LET(
    _xlpm.txt, _xlfn.TEXTJOIN("", TRUE, IF(ISNUMBER(--MID(Todos!$H990, _xlfn.SEQUENCE(LEN(Todos!$H990)), 1)), MID(Todos!$H990, _xlfn.SEQUENCE(LEN(Todos!$H990)), 1), "")),
    IF(ISNUMBER(--RIGHT(_xlpm.txt,1)), _xlpm.txt, LEFT(_xlpm.txt, LEN(_xlpm.txt)-1))
)</f>
        <v>15849</v>
      </c>
      <c r="W990" s="9" t="str">
        <f>UPPER(LEFT(Todos!$B990,2))</f>
        <v>MI</v>
      </c>
      <c r="X990" s="10" t="str" cm="1">
        <f t="array" ref="X990">+IF(Todos!$C990 = "",MODE.MATCH(Todos!$C$2:$C$4029),Todos!$C990)</f>
        <v>M</v>
      </c>
    </row>
    <row r="991" spans="1:24" x14ac:dyDescent="0.35">
      <c r="A991" s="11">
        <v>189616</v>
      </c>
      <c r="B991" s="12" t="s">
        <v>22</v>
      </c>
      <c r="C991" s="12" t="s">
        <v>14</v>
      </c>
      <c r="D991" s="12">
        <v>2680</v>
      </c>
      <c r="E991" s="12">
        <v>314</v>
      </c>
      <c r="F991" s="12">
        <v>517</v>
      </c>
      <c r="G991" s="12">
        <v>80</v>
      </c>
      <c r="H991" s="12">
        <v>20665</v>
      </c>
      <c r="I991" s="12">
        <v>13</v>
      </c>
      <c r="J991" s="12">
        <v>41</v>
      </c>
      <c r="K991" s="12">
        <v>506</v>
      </c>
      <c r="L991" s="12">
        <v>402</v>
      </c>
      <c r="M991" s="12">
        <v>20</v>
      </c>
      <c r="N991" s="12">
        <f>VLOOKUP(Todos!$A991,vlookup_table[#All],2,FALSE)</f>
        <v>1</v>
      </c>
      <c r="O991" s="12" t="str">
        <f>VLOOKUP(Todos!$A991,vlookup_table[#All],3,FALSE)</f>
        <v>CA</v>
      </c>
      <c r="P991" s="12">
        <f>VLOOKUP(Todos!$A991,vlookup_table[#All],4,FALSE)</f>
        <v>0</v>
      </c>
      <c r="Q991" s="14" t="str">
        <f>VLOOKUP(Todos!$A991,vlookup_table[#All],5,FALSE)</f>
        <v/>
      </c>
      <c r="R991" s="14" t="str">
        <f>VLOOKUP(Todos!$A991,vlookup_table[#All],6,FALSE)</f>
        <v>M</v>
      </c>
      <c r="S991" s="14">
        <f>VLOOKUP(Todos!$A991,vlookup_table[#All],7,FALSE)</f>
        <v>35</v>
      </c>
      <c r="T991" s="14">
        <f>ROUND((9706-Todos!$P991)/100, 0)</f>
        <v>97</v>
      </c>
      <c r="U991" s="14" t="e" cm="1">
        <f t="array" ref="U991">_xlfn.IFS(
    ISNUMBER(SEARCH("C", Q991)), "Ciudad",
    ISNUMBER(SEARCH("T", Q991)), "Pueblo",
    ISNUMBER(SEARCH("R", Q991)), "Rural",
    ISNUMBER(SEARCH("S", Q991)), "Suburbano",
    ISNUMBER(SEARCH("U", Q991)), "Urbano"
)</f>
        <v>#N/A</v>
      </c>
      <c r="V991" s="25" t="str" cm="1">
        <f t="array" ref="V991">_xlfn.LET(
    _xlpm.txt, _xlfn.TEXTJOIN("", TRUE, IF(ISNUMBER(--MID(Todos!$H991, _xlfn.SEQUENCE(LEN(Todos!$H991)), 1)), MID(Todos!$H991, _xlfn.SEQUENCE(LEN(Todos!$H991)), 1), "")),
    IF(ISNUMBER(--RIGHT(_xlpm.txt,1)), _xlpm.txt, LEFT(_xlpm.txt, LEN(_xlpm.txt)-1))
)</f>
        <v>20665</v>
      </c>
      <c r="W991" s="14" t="str">
        <f>UPPER(LEFT(Todos!$B991,2))</f>
        <v>CA</v>
      </c>
      <c r="X991" s="15" t="str" cm="1">
        <f t="array" ref="X991">+IF(Todos!$C991 = "",MODE.MATCH(Todos!$C$2:$C$4029),Todos!$C991)</f>
        <v>M</v>
      </c>
    </row>
    <row r="992" spans="1:24" x14ac:dyDescent="0.35">
      <c r="A992" s="6">
        <v>79649</v>
      </c>
      <c r="B992" s="7" t="s">
        <v>36</v>
      </c>
      <c r="C992" s="7" t="s">
        <v>17</v>
      </c>
      <c r="D992" s="7">
        <v>556</v>
      </c>
      <c r="E992" s="7">
        <v>259</v>
      </c>
      <c r="F992" s="7">
        <v>258</v>
      </c>
      <c r="G992" s="7">
        <v>0</v>
      </c>
      <c r="H992" s="7">
        <v>12721</v>
      </c>
      <c r="I992" s="7">
        <v>6</v>
      </c>
      <c r="J992" s="7">
        <v>66</v>
      </c>
      <c r="K992" s="7">
        <v>275</v>
      </c>
      <c r="L992" s="7">
        <v>268</v>
      </c>
      <c r="M992" s="7">
        <v>10.33333333</v>
      </c>
      <c r="N992" s="7">
        <f>VLOOKUP(Todos!$A992,vlookup_table[#All],2,FALSE)</f>
        <v>0</v>
      </c>
      <c r="O992" s="7" t="str">
        <f>VLOOKUP(Todos!$A992,vlookup_table[#All],3,FALSE)</f>
        <v>WI</v>
      </c>
      <c r="P992" s="7">
        <f>VLOOKUP(Todos!$A992,vlookup_table[#All],4,FALSE)</f>
        <v>0</v>
      </c>
      <c r="Q992" s="9" t="str">
        <f>VLOOKUP(Todos!$A992,vlookup_table[#All],5,FALSE)</f>
        <v>S2</v>
      </c>
      <c r="R992" s="9" t="str">
        <f>VLOOKUP(Todos!$A992,vlookup_table[#All],6,FALSE)</f>
        <v>F</v>
      </c>
      <c r="S992" s="9">
        <f>VLOOKUP(Todos!$A992,vlookup_table[#All],7,FALSE)</f>
        <v>15</v>
      </c>
      <c r="T992" s="9">
        <f>ROUND((9706-Todos!$P992)/100, 0)</f>
        <v>97</v>
      </c>
      <c r="U992" s="9" t="str" cm="1">
        <f t="array" ref="U992">_xlfn.IFS(
    ISNUMBER(SEARCH("C", Q992)), "Ciudad",
    ISNUMBER(SEARCH("T", Q992)), "Pueblo",
    ISNUMBER(SEARCH("R", Q992)), "Rural",
    ISNUMBER(SEARCH("S", Q992)), "Suburbano",
    ISNUMBER(SEARCH("U", Q992)), "Urbano"
)</f>
        <v>Suburbano</v>
      </c>
      <c r="V992" s="24" t="str" cm="1">
        <f t="array" ref="V992">_xlfn.LET(
    _xlpm.txt, _xlfn.TEXTJOIN("", TRUE, IF(ISNUMBER(--MID(Todos!$H992, _xlfn.SEQUENCE(LEN(Todos!$H992)), 1)), MID(Todos!$H992, _xlfn.SEQUENCE(LEN(Todos!$H992)), 1), "")),
    IF(ISNUMBER(--RIGHT(_xlpm.txt,1)), _xlpm.txt, LEFT(_xlpm.txt, LEN(_xlpm.txt)-1))
)</f>
        <v>12721</v>
      </c>
      <c r="W992" s="9" t="str">
        <f>UPPER(LEFT(Todos!$B992,2))</f>
        <v>WI</v>
      </c>
      <c r="X992" s="10" t="str" cm="1">
        <f t="array" ref="X992">+IF(Todos!$C992 = "",MODE.MATCH(Todos!$C$2:$C$4029),Todos!$C992)</f>
        <v>F</v>
      </c>
    </row>
    <row r="993" spans="1:24" x14ac:dyDescent="0.35">
      <c r="A993" s="11">
        <v>138999</v>
      </c>
      <c r="B993" s="12" t="s">
        <v>56</v>
      </c>
      <c r="C993" s="12" t="s">
        <v>66</v>
      </c>
      <c r="D993" s="12">
        <v>624</v>
      </c>
      <c r="E993" s="12">
        <v>284</v>
      </c>
      <c r="F993" s="12">
        <v>355</v>
      </c>
      <c r="G993" s="12">
        <v>1</v>
      </c>
      <c r="H993" s="12">
        <f>12121</f>
        <v>12121</v>
      </c>
      <c r="I993" s="12">
        <v>3</v>
      </c>
      <c r="J993" s="12">
        <v>29</v>
      </c>
      <c r="K993" s="12">
        <v>326</v>
      </c>
      <c r="L993" s="12">
        <v>324</v>
      </c>
      <c r="M993" s="12">
        <v>8.4347826090000009</v>
      </c>
      <c r="N993" s="12">
        <f>VLOOKUP(Todos!$A993,vlookup_table[#All],2,FALSE)</f>
        <v>28</v>
      </c>
      <c r="O993" s="12" t="str">
        <f>VLOOKUP(Todos!$A993,vlookup_table[#All],3,FALSE)</f>
        <v>AZ</v>
      </c>
      <c r="P993" s="12">
        <f>VLOOKUP(Todos!$A993,vlookup_table[#All],4,FALSE)</f>
        <v>1603</v>
      </c>
      <c r="Q993" s="14" t="str">
        <f>VLOOKUP(Todos!$A993,vlookup_table[#All],5,FALSE)</f>
        <v>T3</v>
      </c>
      <c r="R993" s="14" t="str">
        <f>VLOOKUP(Todos!$A993,vlookup_table[#All],6,FALSE)</f>
        <v>F</v>
      </c>
      <c r="S993" s="14">
        <f>VLOOKUP(Todos!$A993,vlookup_table[#All],7,FALSE)</f>
        <v>10</v>
      </c>
      <c r="T993" s="14">
        <f>ROUND((9706-Todos!$P993)/100, 0)</f>
        <v>81</v>
      </c>
      <c r="U993" s="14" t="str" cm="1">
        <f t="array" ref="U993">_xlfn.IFS(
    ISNUMBER(SEARCH("C", Q993)), "Ciudad",
    ISNUMBER(SEARCH("T", Q993)), "Pueblo",
    ISNUMBER(SEARCH("R", Q993)), "Rural",
    ISNUMBER(SEARCH("S", Q993)), "Suburbano",
    ISNUMBER(SEARCH("U", Q993)), "Urbano"
)</f>
        <v>Pueblo</v>
      </c>
      <c r="V993" s="25" t="str" cm="1">
        <f t="array" ref="V993">_xlfn.LET(
    _xlpm.txt, _xlfn.TEXTJOIN("", TRUE, IF(ISNUMBER(--MID(Todos!$H993, _xlfn.SEQUENCE(LEN(Todos!$H993)), 1)), MID(Todos!$H993, _xlfn.SEQUENCE(LEN(Todos!$H993)), 1), "")),
    IF(ISNUMBER(--RIGHT(_xlpm.txt,1)), _xlpm.txt, LEFT(_xlpm.txt, LEN(_xlpm.txt)-1))
)</f>
        <v>12121</v>
      </c>
      <c r="W993" s="14" t="str">
        <f>UPPER(LEFT(Todos!$B993,2))</f>
        <v>AZ</v>
      </c>
      <c r="X993" s="15" t="str" cm="1">
        <f t="array" ref="X993">+IF(Todos!$C993 = "",MODE.MATCH(Todos!$C$2:$C$4029),Todos!$C993)</f>
        <v>feamale</v>
      </c>
    </row>
    <row r="994" spans="1:24" x14ac:dyDescent="0.35">
      <c r="A994" s="6">
        <v>8232</v>
      </c>
      <c r="B994" s="7" t="s">
        <v>37</v>
      </c>
      <c r="C994" s="7" t="s">
        <v>17</v>
      </c>
      <c r="D994" s="7">
        <v>322</v>
      </c>
      <c r="E994" s="7">
        <v>190</v>
      </c>
      <c r="F994" s="7">
        <v>302</v>
      </c>
      <c r="G994" s="7">
        <v>0</v>
      </c>
      <c r="H994" s="16" t="s">
        <v>68</v>
      </c>
      <c r="I994" s="7">
        <v>0</v>
      </c>
      <c r="J994" s="7">
        <v>80</v>
      </c>
      <c r="K994" s="7">
        <v>240</v>
      </c>
      <c r="L994" s="7">
        <v>239</v>
      </c>
      <c r="M994" s="7">
        <v>13.41666667</v>
      </c>
      <c r="N994" s="7">
        <f>VLOOKUP(Todos!$A994,vlookup_table[#All],2,FALSE)</f>
        <v>0</v>
      </c>
      <c r="O994" s="7" t="str">
        <f>VLOOKUP(Todos!$A994,vlookup_table[#All],3,FALSE)</f>
        <v>MO</v>
      </c>
      <c r="P994" s="7">
        <f>VLOOKUP(Todos!$A994,vlookup_table[#All],4,FALSE)</f>
        <v>3702</v>
      </c>
      <c r="Q994" s="9" t="str">
        <f>VLOOKUP(Todos!$A994,vlookup_table[#All],5,FALSE)</f>
        <v>R2</v>
      </c>
      <c r="R994" s="9" t="str">
        <f>VLOOKUP(Todos!$A994,vlookup_table[#All],6,FALSE)</f>
        <v>F</v>
      </c>
      <c r="S994" s="9">
        <f>VLOOKUP(Todos!$A994,vlookup_table[#All],7,FALSE)</f>
        <v>10</v>
      </c>
      <c r="T994" s="9">
        <f>ROUND((9706-Todos!$P994)/100, 0)</f>
        <v>60</v>
      </c>
      <c r="U994" s="9" t="str" cm="1">
        <f t="array" ref="U994">_xlfn.IFS(
    ISNUMBER(SEARCH("C", Q994)), "Ciudad",
    ISNUMBER(SEARCH("T", Q994)), "Pueblo",
    ISNUMBER(SEARCH("R", Q994)), "Rural",
    ISNUMBER(SEARCH("S", Q994)), "Suburbano",
    ISNUMBER(SEARCH("U", Q994)), "Urbano"
)</f>
        <v>Rural</v>
      </c>
      <c r="V994" s="24" t="str" cm="1">
        <f t="array" ref="V994">_xlfn.LET(
    _xlpm.txt, _xlfn.TEXTJOIN("", TRUE, IF(ISNUMBER(--MID(Todos!$H994, _xlfn.SEQUENCE(LEN(Todos!$H994)), 1)), MID(Todos!$H994, _xlfn.SEQUENCE(LEN(Todos!$H994)), 1), "")),
    IF(ISNUMBER(--RIGHT(_xlpm.txt,1)), _xlpm.txt, LEFT(_xlpm.txt, LEN(_xlpm.txt)-1))
)</f>
        <v>10909</v>
      </c>
      <c r="W994" s="9" t="str">
        <f>UPPER(LEFT(Todos!$B994,2))</f>
        <v>MO</v>
      </c>
      <c r="X994" s="10" t="str" cm="1">
        <f t="array" ref="X994">+IF(Todos!$C994 = "",MODE.MATCH(Todos!$C$2:$C$4029),Todos!$C994)</f>
        <v>F</v>
      </c>
    </row>
    <row r="995" spans="1:24" x14ac:dyDescent="0.35">
      <c r="A995" s="11">
        <v>43020</v>
      </c>
      <c r="B995" s="12" t="s">
        <v>13</v>
      </c>
      <c r="C995" s="12" t="s">
        <v>17</v>
      </c>
      <c r="D995" s="12">
        <v>736</v>
      </c>
      <c r="E995" s="12">
        <v>262</v>
      </c>
      <c r="F995" s="12">
        <v>347</v>
      </c>
      <c r="G995" s="12">
        <v>0</v>
      </c>
      <c r="H995" s="12">
        <v>12780</v>
      </c>
      <c r="I995" s="12">
        <v>11</v>
      </c>
      <c r="J995" s="12">
        <v>6</v>
      </c>
      <c r="K995" s="12">
        <v>293</v>
      </c>
      <c r="L995" s="12">
        <v>321</v>
      </c>
      <c r="M995" s="12">
        <v>15</v>
      </c>
      <c r="N995" s="12">
        <f>VLOOKUP(Todos!$A995,vlookup_table[#All],2,FALSE)</f>
        <v>2</v>
      </c>
      <c r="O995" s="12" t="str">
        <f>VLOOKUP(Todos!$A995,vlookup_table[#All],3,FALSE)</f>
        <v>FL</v>
      </c>
      <c r="P995" s="12">
        <f>VLOOKUP(Todos!$A995,vlookup_table[#All],4,FALSE)</f>
        <v>0</v>
      </c>
      <c r="Q995" s="14" t="str">
        <f>VLOOKUP(Todos!$A995,vlookup_table[#All],5,FALSE)</f>
        <v>C2</v>
      </c>
      <c r="R995" s="14" t="str">
        <f>VLOOKUP(Todos!$A995,vlookup_table[#All],6,FALSE)</f>
        <v>F</v>
      </c>
      <c r="S995" s="14">
        <f>VLOOKUP(Todos!$A995,vlookup_table[#All],7,FALSE)</f>
        <v>15</v>
      </c>
      <c r="T995" s="14">
        <f>ROUND((9706-Todos!$P995)/100, 0)</f>
        <v>97</v>
      </c>
      <c r="U995" s="14" t="str" cm="1">
        <f t="array" ref="U995">_xlfn.IFS(
    ISNUMBER(SEARCH("C", Q995)), "Ciudad",
    ISNUMBER(SEARCH("T", Q995)), "Pueblo",
    ISNUMBER(SEARCH("R", Q995)), "Rural",
    ISNUMBER(SEARCH("S", Q995)), "Suburbano",
    ISNUMBER(SEARCH("U", Q995)), "Urbano"
)</f>
        <v>Ciudad</v>
      </c>
      <c r="V995" s="25" t="str" cm="1">
        <f t="array" ref="V995">_xlfn.LET(
    _xlpm.txt, _xlfn.TEXTJOIN("", TRUE, IF(ISNUMBER(--MID(Todos!$H995, _xlfn.SEQUENCE(LEN(Todos!$H995)), 1)), MID(Todos!$H995, _xlfn.SEQUENCE(LEN(Todos!$H995)), 1), "")),
    IF(ISNUMBER(--RIGHT(_xlpm.txt,1)), _xlpm.txt, LEFT(_xlpm.txt, LEN(_xlpm.txt)-1))
)</f>
        <v>12780</v>
      </c>
      <c r="W995" s="14" t="str">
        <f>UPPER(LEFT(Todos!$B995,2))</f>
        <v>FL</v>
      </c>
      <c r="X995" s="15" t="str" cm="1">
        <f t="array" ref="X995">+IF(Todos!$C995 = "",MODE.MATCH(Todos!$C$2:$C$4029),Todos!$C995)</f>
        <v>F</v>
      </c>
    </row>
    <row r="996" spans="1:24" x14ac:dyDescent="0.35">
      <c r="A996" s="6">
        <v>118862</v>
      </c>
      <c r="B996" s="7" t="s">
        <v>21</v>
      </c>
      <c r="C996" s="7" t="s">
        <v>14</v>
      </c>
      <c r="D996" s="7">
        <v>868</v>
      </c>
      <c r="E996" s="7">
        <v>554</v>
      </c>
      <c r="F996" s="7">
        <v>571</v>
      </c>
      <c r="G996" s="7">
        <v>0</v>
      </c>
      <c r="H996" s="7">
        <v>21200</v>
      </c>
      <c r="I996" s="7">
        <v>9</v>
      </c>
      <c r="J996" s="7">
        <v>49</v>
      </c>
      <c r="K996" s="7">
        <v>564</v>
      </c>
      <c r="L996" s="7">
        <v>569</v>
      </c>
      <c r="M996" s="7">
        <v>8.5</v>
      </c>
      <c r="N996" s="7">
        <f>VLOOKUP(Todos!$A996,vlookup_table[#All],2,FALSE)</f>
        <v>1</v>
      </c>
      <c r="O996" s="7" t="str">
        <f>VLOOKUP(Todos!$A996,vlookup_table[#All],3,FALSE)</f>
        <v>TX</v>
      </c>
      <c r="P996" s="7">
        <f>VLOOKUP(Todos!$A996,vlookup_table[#All],4,FALSE)</f>
        <v>4208</v>
      </c>
      <c r="Q996" s="9" t="str">
        <f>VLOOKUP(Todos!$A996,vlookup_table[#All],5,FALSE)</f>
        <v>S1</v>
      </c>
      <c r="R996" s="9" t="str">
        <f>VLOOKUP(Todos!$A996,vlookup_table[#All],6,FALSE)</f>
        <v>M</v>
      </c>
      <c r="S996" s="9">
        <f>VLOOKUP(Todos!$A996,vlookup_table[#All],7,FALSE)</f>
        <v>12</v>
      </c>
      <c r="T996" s="9">
        <f>ROUND((9706-Todos!$P996)/100, 0)</f>
        <v>55</v>
      </c>
      <c r="U996" s="9" t="str" cm="1">
        <f t="array" ref="U996">_xlfn.IFS(
    ISNUMBER(SEARCH("C", Q996)), "Ciudad",
    ISNUMBER(SEARCH("T", Q996)), "Pueblo",
    ISNUMBER(SEARCH("R", Q996)), "Rural",
    ISNUMBER(SEARCH("S", Q996)), "Suburbano",
    ISNUMBER(SEARCH("U", Q996)), "Urbano"
)</f>
        <v>Suburbano</v>
      </c>
      <c r="V996" s="24" t="str" cm="1">
        <f t="array" ref="V996">_xlfn.LET(
    _xlpm.txt, _xlfn.TEXTJOIN("", TRUE, IF(ISNUMBER(--MID(Todos!$H996, _xlfn.SEQUENCE(LEN(Todos!$H996)), 1)), MID(Todos!$H996, _xlfn.SEQUENCE(LEN(Todos!$H996)), 1), "")),
    IF(ISNUMBER(--RIGHT(_xlpm.txt,1)), _xlpm.txt, LEFT(_xlpm.txt, LEN(_xlpm.txt)-1))
)</f>
        <v>21200</v>
      </c>
      <c r="W996" s="9" t="str">
        <f>UPPER(LEFT(Todos!$B996,2))</f>
        <v>TX</v>
      </c>
      <c r="X996" s="10" t="str" cm="1">
        <f t="array" ref="X996">+IF(Todos!$C996 = "",MODE.MATCH(Todos!$C$2:$C$4029),Todos!$C996)</f>
        <v>M</v>
      </c>
    </row>
    <row r="997" spans="1:24" x14ac:dyDescent="0.35">
      <c r="A997" s="11">
        <v>30104</v>
      </c>
      <c r="B997" s="12" t="s">
        <v>40</v>
      </c>
      <c r="C997" s="12" t="s">
        <v>14</v>
      </c>
      <c r="D997" s="12">
        <v>364</v>
      </c>
      <c r="E997" s="12">
        <v>246</v>
      </c>
      <c r="F997" s="12">
        <v>325</v>
      </c>
      <c r="G997" s="12">
        <v>0</v>
      </c>
      <c r="H997" s="12">
        <v>9720</v>
      </c>
      <c r="I997" s="12">
        <v>0</v>
      </c>
      <c r="J997" s="12">
        <v>89</v>
      </c>
      <c r="K997" s="12">
        <v>307</v>
      </c>
      <c r="L997" s="12">
        <v>287</v>
      </c>
      <c r="M997" s="12">
        <v>8.8333333330000006</v>
      </c>
      <c r="N997" s="12">
        <f>VLOOKUP(Todos!$A997,vlookup_table[#All],2,FALSE)</f>
        <v>1</v>
      </c>
      <c r="O997" s="12" t="str">
        <f>VLOOKUP(Todos!$A997,vlookup_table[#All],3,FALSE)</f>
        <v>GA</v>
      </c>
      <c r="P997" s="12">
        <f>VLOOKUP(Todos!$A997,vlookup_table[#All],4,FALSE)</f>
        <v>5201</v>
      </c>
      <c r="Q997" s="14" t="str">
        <f>VLOOKUP(Todos!$A997,vlookup_table[#All],5,FALSE)</f>
        <v>R2</v>
      </c>
      <c r="R997" s="14" t="str">
        <f>VLOOKUP(Todos!$A997,vlookup_table[#All],6,FALSE)</f>
        <v>M</v>
      </c>
      <c r="S997" s="14">
        <f>VLOOKUP(Todos!$A997,vlookup_table[#All],7,FALSE)</f>
        <v>15</v>
      </c>
      <c r="T997" s="14">
        <f>ROUND((9706-Todos!$P997)/100, 0)</f>
        <v>45</v>
      </c>
      <c r="U997" s="14" t="str" cm="1">
        <f t="array" ref="U997">_xlfn.IFS(
    ISNUMBER(SEARCH("C", Q997)), "Ciudad",
    ISNUMBER(SEARCH("T", Q997)), "Pueblo",
    ISNUMBER(SEARCH("R", Q997)), "Rural",
    ISNUMBER(SEARCH("S", Q997)), "Suburbano",
    ISNUMBER(SEARCH("U", Q997)), "Urbano"
)</f>
        <v>Rural</v>
      </c>
      <c r="V997" s="25" t="str" cm="1">
        <f t="array" ref="V997">_xlfn.LET(
    _xlpm.txt, _xlfn.TEXTJOIN("", TRUE, IF(ISNUMBER(--MID(Todos!$H997, _xlfn.SEQUENCE(LEN(Todos!$H997)), 1)), MID(Todos!$H997, _xlfn.SEQUENCE(LEN(Todos!$H997)), 1), "")),
    IF(ISNUMBER(--RIGHT(_xlpm.txt,1)), _xlpm.txt, LEFT(_xlpm.txt, LEN(_xlpm.txt)-1))
)</f>
        <v>9720</v>
      </c>
      <c r="W997" s="14" t="str">
        <f>UPPER(LEFT(Todos!$B997,2))</f>
        <v>GA</v>
      </c>
      <c r="X997" s="15" t="str" cm="1">
        <f t="array" ref="X997">+IF(Todos!$C997 = "",MODE.MATCH(Todos!$C$2:$C$4029),Todos!$C997)</f>
        <v>M</v>
      </c>
    </row>
    <row r="998" spans="1:24" x14ac:dyDescent="0.35">
      <c r="A998" s="6">
        <v>154614</v>
      </c>
      <c r="B998" s="7" t="s">
        <v>22</v>
      </c>
      <c r="C998" s="7" t="s">
        <v>17</v>
      </c>
      <c r="D998" s="7">
        <v>1709</v>
      </c>
      <c r="E998" s="7">
        <v>511</v>
      </c>
      <c r="F998" s="7">
        <v>537</v>
      </c>
      <c r="G998" s="7">
        <v>26</v>
      </c>
      <c r="H998" s="7">
        <v>15138</v>
      </c>
      <c r="I998" s="7">
        <v>9</v>
      </c>
      <c r="J998" s="7">
        <v>68</v>
      </c>
      <c r="K998" s="7">
        <v>518</v>
      </c>
      <c r="L998" s="7">
        <v>527</v>
      </c>
      <c r="M998" s="7">
        <v>15</v>
      </c>
      <c r="N998" s="7">
        <f>VLOOKUP(Todos!$A998,vlookup_table[#All],2,FALSE)</f>
        <v>0</v>
      </c>
      <c r="O998" s="7" t="str">
        <f>VLOOKUP(Todos!$A998,vlookup_table[#All],3,FALSE)</f>
        <v>CA</v>
      </c>
      <c r="P998" s="7">
        <f>VLOOKUP(Todos!$A998,vlookup_table[#All],4,FALSE)</f>
        <v>0</v>
      </c>
      <c r="Q998" s="9" t="str">
        <f>VLOOKUP(Todos!$A998,vlookup_table[#All],5,FALSE)</f>
        <v>T1</v>
      </c>
      <c r="R998" s="9" t="str">
        <f>VLOOKUP(Todos!$A998,vlookup_table[#All],6,FALSE)</f>
        <v>F</v>
      </c>
      <c r="S998" s="9">
        <f>VLOOKUP(Todos!$A998,vlookup_table[#All],7,FALSE)</f>
        <v>20</v>
      </c>
      <c r="T998" s="9">
        <f>ROUND((9706-Todos!$P998)/100, 0)</f>
        <v>97</v>
      </c>
      <c r="U998" s="9" t="str" cm="1">
        <f t="array" ref="U998">_xlfn.IFS(
    ISNUMBER(SEARCH("C", Q998)), "Ciudad",
    ISNUMBER(SEARCH("T", Q998)), "Pueblo",
    ISNUMBER(SEARCH("R", Q998)), "Rural",
    ISNUMBER(SEARCH("S", Q998)), "Suburbano",
    ISNUMBER(SEARCH("U", Q998)), "Urbano"
)</f>
        <v>Pueblo</v>
      </c>
      <c r="V998" s="24" t="str" cm="1">
        <f t="array" ref="V998">_xlfn.LET(
    _xlpm.txt, _xlfn.TEXTJOIN("", TRUE, IF(ISNUMBER(--MID(Todos!$H998, _xlfn.SEQUENCE(LEN(Todos!$H998)), 1)), MID(Todos!$H998, _xlfn.SEQUENCE(LEN(Todos!$H998)), 1), "")),
    IF(ISNUMBER(--RIGHT(_xlpm.txt,1)), _xlpm.txt, LEFT(_xlpm.txt, LEN(_xlpm.txt)-1))
)</f>
        <v>15138</v>
      </c>
      <c r="W998" s="9" t="str">
        <f>UPPER(LEFT(Todos!$B998,2))</f>
        <v>CA</v>
      </c>
      <c r="X998" s="10" t="str" cm="1">
        <f t="array" ref="X998">+IF(Todos!$C998 = "",MODE.MATCH(Todos!$C$2:$C$4029),Todos!$C998)</f>
        <v>F</v>
      </c>
    </row>
    <row r="999" spans="1:24" x14ac:dyDescent="0.35">
      <c r="A999" s="11">
        <v>57151</v>
      </c>
      <c r="B999" s="12" t="s">
        <v>58</v>
      </c>
      <c r="C999" s="12" t="s">
        <v>17</v>
      </c>
      <c r="D999" s="12">
        <v>875</v>
      </c>
      <c r="E999" s="12">
        <v>311</v>
      </c>
      <c r="F999" s="12">
        <v>326</v>
      </c>
      <c r="G999" s="12">
        <v>0</v>
      </c>
      <c r="H999" s="12">
        <v>7746</v>
      </c>
      <c r="I999" s="12">
        <v>3</v>
      </c>
      <c r="J999" s="12">
        <v>29</v>
      </c>
      <c r="K999" s="12">
        <v>326</v>
      </c>
      <c r="L999" s="12">
        <v>326</v>
      </c>
      <c r="M999" s="12">
        <v>15.9</v>
      </c>
      <c r="N999" s="12">
        <f>VLOOKUP(Todos!$A999,vlookup_table[#All],2,FALSE)</f>
        <v>0</v>
      </c>
      <c r="O999" s="12" t="str">
        <f>VLOOKUP(Todos!$A999,vlookup_table[#All],3,FALSE)</f>
        <v>KY</v>
      </c>
      <c r="P999" s="12">
        <f>VLOOKUP(Todos!$A999,vlookup_table[#All],4,FALSE)</f>
        <v>3601</v>
      </c>
      <c r="Q999" s="14" t="str">
        <f>VLOOKUP(Todos!$A999,vlookup_table[#All],5,FALSE)</f>
        <v>R1</v>
      </c>
      <c r="R999" s="14" t="str">
        <f>VLOOKUP(Todos!$A999,vlookup_table[#All],6,FALSE)</f>
        <v>F</v>
      </c>
      <c r="S999" s="14">
        <f>VLOOKUP(Todos!$A999,vlookup_table[#All],7,FALSE)</f>
        <v>26</v>
      </c>
      <c r="T999" s="14">
        <f>ROUND((9706-Todos!$P999)/100, 0)</f>
        <v>61</v>
      </c>
      <c r="U999" s="14" t="str" cm="1">
        <f t="array" ref="U999">_xlfn.IFS(
    ISNUMBER(SEARCH("C", Q999)), "Ciudad",
    ISNUMBER(SEARCH("T", Q999)), "Pueblo",
    ISNUMBER(SEARCH("R", Q999)), "Rural",
    ISNUMBER(SEARCH("S", Q999)), "Suburbano",
    ISNUMBER(SEARCH("U", Q999)), "Urbano"
)</f>
        <v>Rural</v>
      </c>
      <c r="V999" s="25" t="str" cm="1">
        <f t="array" ref="V999">_xlfn.LET(
    _xlpm.txt, _xlfn.TEXTJOIN("", TRUE, IF(ISNUMBER(--MID(Todos!$H999, _xlfn.SEQUENCE(LEN(Todos!$H999)), 1)), MID(Todos!$H999, _xlfn.SEQUENCE(LEN(Todos!$H999)), 1), "")),
    IF(ISNUMBER(--RIGHT(_xlpm.txt,1)), _xlpm.txt, LEFT(_xlpm.txt, LEN(_xlpm.txt)-1))
)</f>
        <v>7746</v>
      </c>
      <c r="W999" s="14" t="str">
        <f>UPPER(LEFT(Todos!$B999,2))</f>
        <v>KY</v>
      </c>
      <c r="X999" s="15" t="str" cm="1">
        <f t="array" ref="X999">+IF(Todos!$C999 = "",MODE.MATCH(Todos!$C$2:$C$4029),Todos!$C999)</f>
        <v>F</v>
      </c>
    </row>
    <row r="1000" spans="1:24" x14ac:dyDescent="0.35">
      <c r="A1000" s="6">
        <v>71425</v>
      </c>
      <c r="B1000" s="7" t="s">
        <v>30</v>
      </c>
      <c r="C1000" s="7" t="s">
        <v>14</v>
      </c>
      <c r="D1000" s="7">
        <v>713</v>
      </c>
      <c r="E1000" s="7">
        <v>300</v>
      </c>
      <c r="F1000" s="7">
        <v>364</v>
      </c>
      <c r="G1000" s="7">
        <v>0</v>
      </c>
      <c r="H1000" s="7">
        <v>16833</v>
      </c>
      <c r="I1000" s="7">
        <v>2</v>
      </c>
      <c r="J1000" s="7">
        <v>88</v>
      </c>
      <c r="K1000" s="7">
        <v>313</v>
      </c>
      <c r="L1000" s="7">
        <v>323</v>
      </c>
      <c r="M1000" s="7">
        <v>6</v>
      </c>
      <c r="N1000" s="7">
        <f>VLOOKUP(Todos!$A1000,vlookup_table[#All],2,FALSE)</f>
        <v>1</v>
      </c>
      <c r="O1000" s="7" t="str">
        <f>VLOOKUP(Todos!$A1000,vlookup_table[#All],3,FALSE)</f>
        <v>MI</v>
      </c>
      <c r="P1000" s="7">
        <f>VLOOKUP(Todos!$A1000,vlookup_table[#All],4,FALSE)</f>
        <v>4401</v>
      </c>
      <c r="Q1000" s="9" t="str">
        <f>VLOOKUP(Todos!$A1000,vlookup_table[#All],5,FALSE)</f>
        <v>T2</v>
      </c>
      <c r="R1000" s="9" t="str">
        <f>VLOOKUP(Todos!$A1000,vlookup_table[#All],6,FALSE)</f>
        <v>M</v>
      </c>
      <c r="S1000" s="9">
        <f>VLOOKUP(Todos!$A1000,vlookup_table[#All],7,FALSE)</f>
        <v>7</v>
      </c>
      <c r="T1000" s="9">
        <f>ROUND((9706-Todos!$P1000)/100, 0)</f>
        <v>53</v>
      </c>
      <c r="U1000" s="9" t="str" cm="1">
        <f t="array" ref="U1000">_xlfn.IFS(
    ISNUMBER(SEARCH("C", Q1000)), "Ciudad",
    ISNUMBER(SEARCH("T", Q1000)), "Pueblo",
    ISNUMBER(SEARCH("R", Q1000)), "Rural",
    ISNUMBER(SEARCH("S", Q1000)), "Suburbano",
    ISNUMBER(SEARCH("U", Q1000)), "Urbano"
)</f>
        <v>Pueblo</v>
      </c>
      <c r="V1000" s="24" t="str" cm="1">
        <f t="array" ref="V1000">_xlfn.LET(
    _xlpm.txt, _xlfn.TEXTJOIN("", TRUE, IF(ISNUMBER(--MID(Todos!$H1000, _xlfn.SEQUENCE(LEN(Todos!$H1000)), 1)), MID(Todos!$H1000, _xlfn.SEQUENCE(LEN(Todos!$H1000)), 1), "")),
    IF(ISNUMBER(--RIGHT(_xlpm.txt,1)), _xlpm.txt, LEFT(_xlpm.txt, LEN(_xlpm.txt)-1))
)</f>
        <v>16833</v>
      </c>
      <c r="W1000" s="9" t="str">
        <f>UPPER(LEFT(Todos!$B1000,2))</f>
        <v>MI</v>
      </c>
      <c r="X1000" s="10" t="str" cm="1">
        <f t="array" ref="X1000">+IF(Todos!$C1000 = "",MODE.MATCH(Todos!$C$2:$C$4029),Todos!$C1000)</f>
        <v>M</v>
      </c>
    </row>
    <row r="1001" spans="1:24" x14ac:dyDescent="0.35">
      <c r="A1001" s="11">
        <v>127823</v>
      </c>
      <c r="B1001" s="12" t="s">
        <v>21</v>
      </c>
      <c r="C1001" s="12" t="s">
        <v>17</v>
      </c>
      <c r="D1001" s="12">
        <v>258</v>
      </c>
      <c r="E1001" s="12">
        <v>64</v>
      </c>
      <c r="F1001" s="12">
        <v>74</v>
      </c>
      <c r="G1001" s="12">
        <v>0</v>
      </c>
      <c r="H1001" s="12">
        <v>4236</v>
      </c>
      <c r="I1001" s="12">
        <v>0</v>
      </c>
      <c r="J1001" s="12">
        <v>94</v>
      </c>
      <c r="K1001" s="12">
        <v>60</v>
      </c>
      <c r="L1001" s="12">
        <v>93</v>
      </c>
      <c r="M1001" s="12">
        <v>5.45</v>
      </c>
      <c r="N1001" s="12">
        <f>VLOOKUP(Todos!$A1001,vlookup_table[#All],2,FALSE)</f>
        <v>2</v>
      </c>
      <c r="O1001" s="12" t="str">
        <f>VLOOKUP(Todos!$A1001,vlookup_table[#All],3,FALSE)</f>
        <v>TX</v>
      </c>
      <c r="P1001" s="12">
        <f>VLOOKUP(Todos!$A1001,vlookup_table[#All],4,FALSE)</f>
        <v>2301</v>
      </c>
      <c r="Q1001" s="14" t="str">
        <f>VLOOKUP(Todos!$A1001,vlookup_table[#All],5,FALSE)</f>
        <v>C3</v>
      </c>
      <c r="R1001" s="14" t="str">
        <f>VLOOKUP(Todos!$A1001,vlookup_table[#All],6,FALSE)</f>
        <v>F</v>
      </c>
      <c r="S1001" s="14">
        <f>VLOOKUP(Todos!$A1001,vlookup_table[#All],7,FALSE)</f>
        <v>6</v>
      </c>
      <c r="T1001" s="14">
        <f>ROUND((9706-Todos!$P1001)/100, 0)</f>
        <v>74</v>
      </c>
      <c r="U1001" s="14" t="str" cm="1">
        <f t="array" ref="U1001">_xlfn.IFS(
    ISNUMBER(SEARCH("C", Q1001)), "Ciudad",
    ISNUMBER(SEARCH("T", Q1001)), "Pueblo",
    ISNUMBER(SEARCH("R", Q1001)), "Rural",
    ISNUMBER(SEARCH("S", Q1001)), "Suburbano",
    ISNUMBER(SEARCH("U", Q1001)), "Urbano"
)</f>
        <v>Ciudad</v>
      </c>
      <c r="V1001" s="25" t="str" cm="1">
        <f t="array" ref="V1001">_xlfn.LET(
    _xlpm.txt, _xlfn.TEXTJOIN("", TRUE, IF(ISNUMBER(--MID(Todos!$H1001, _xlfn.SEQUENCE(LEN(Todos!$H1001)), 1)), MID(Todos!$H1001, _xlfn.SEQUENCE(LEN(Todos!$H1001)), 1), "")),
    IF(ISNUMBER(--RIGHT(_xlpm.txt,1)), _xlpm.txt, LEFT(_xlpm.txt, LEN(_xlpm.txt)-1))
)</f>
        <v>4236</v>
      </c>
      <c r="W1001" s="14" t="str">
        <f>UPPER(LEFT(Todos!$B1001,2))</f>
        <v>TX</v>
      </c>
      <c r="X1001" s="15" t="str" cm="1">
        <f t="array" ref="X1001">+IF(Todos!$C1001 = "",MODE.MATCH(Todos!$C$2:$C$4029),Todos!$C1001)</f>
        <v>F</v>
      </c>
    </row>
    <row r="1002" spans="1:24" x14ac:dyDescent="0.35">
      <c r="A1002" s="6">
        <v>150739</v>
      </c>
      <c r="B1002" s="7" t="s">
        <v>22</v>
      </c>
      <c r="C1002" s="7" t="s">
        <v>31</v>
      </c>
      <c r="D1002" s="7">
        <v>1951</v>
      </c>
      <c r="E1002" s="7">
        <v>556</v>
      </c>
      <c r="F1002" s="7">
        <v>625</v>
      </c>
      <c r="G1002" s="7">
        <v>44</v>
      </c>
      <c r="H1002" s="7">
        <v>17208</v>
      </c>
      <c r="I1002" s="7">
        <v>10</v>
      </c>
      <c r="J1002" s="7">
        <v>66</v>
      </c>
      <c r="K1002" s="7">
        <v>578</v>
      </c>
      <c r="L1002" s="7">
        <v>619</v>
      </c>
      <c r="M1002" s="7">
        <v>9.6818181820000007</v>
      </c>
      <c r="N1002" s="7">
        <f>VLOOKUP(Todos!$A1002,vlookup_table[#All],2,FALSE)</f>
        <v>2</v>
      </c>
      <c r="O1002" s="7" t="str">
        <f>VLOOKUP(Todos!$A1002,vlookup_table[#All],3,FALSE)</f>
        <v>CA</v>
      </c>
      <c r="P1002" s="7">
        <f>VLOOKUP(Todos!$A1002,vlookup_table[#All],4,FALSE)</f>
        <v>5410</v>
      </c>
      <c r="Q1002" s="9" t="str">
        <f>VLOOKUP(Todos!$A1002,vlookup_table[#All],5,FALSE)</f>
        <v>S1</v>
      </c>
      <c r="R1002" s="9" t="str">
        <f>VLOOKUP(Todos!$A1002,vlookup_table[#All],6,FALSE)</f>
        <v>U</v>
      </c>
      <c r="S1002" s="9">
        <f>VLOOKUP(Todos!$A1002,vlookup_table[#All],7,FALSE)</f>
        <v>12</v>
      </c>
      <c r="T1002" s="9">
        <f>ROUND((9706-Todos!$P1002)/100, 0)</f>
        <v>43</v>
      </c>
      <c r="U1002" s="9" t="str" cm="1">
        <f t="array" ref="U1002">_xlfn.IFS(
    ISNUMBER(SEARCH("C", Q1002)), "Ciudad",
    ISNUMBER(SEARCH("T", Q1002)), "Pueblo",
    ISNUMBER(SEARCH("R", Q1002)), "Rural",
    ISNUMBER(SEARCH("S", Q1002)), "Suburbano",
    ISNUMBER(SEARCH("U", Q1002)), "Urbano"
)</f>
        <v>Suburbano</v>
      </c>
      <c r="V1002" s="24" t="str" cm="1">
        <f t="array" ref="V1002">_xlfn.LET(
    _xlpm.txt, _xlfn.TEXTJOIN("", TRUE, IF(ISNUMBER(--MID(Todos!$H1002, _xlfn.SEQUENCE(LEN(Todos!$H1002)), 1)), MID(Todos!$H1002, _xlfn.SEQUENCE(LEN(Todos!$H1002)), 1), "")),
    IF(ISNUMBER(--RIGHT(_xlpm.txt,1)), _xlpm.txt, LEFT(_xlpm.txt, LEN(_xlpm.txt)-1))
)</f>
        <v>17208</v>
      </c>
      <c r="W1002" s="9" t="str">
        <f>UPPER(LEFT(Todos!$B1002,2))</f>
        <v>CA</v>
      </c>
      <c r="X1002" s="10" t="str" cm="1">
        <f t="array" ref="X1002">+IF(Todos!$C1002 = "",MODE.MATCH(Todos!$C$2:$C$4029),Todos!$C1002)</f>
        <v>U</v>
      </c>
    </row>
    <row r="1003" spans="1:24" x14ac:dyDescent="0.35">
      <c r="A1003" s="11">
        <v>41384</v>
      </c>
      <c r="B1003" s="12" t="s">
        <v>13</v>
      </c>
      <c r="C1003" s="12" t="s">
        <v>17</v>
      </c>
      <c r="D1003" s="12">
        <v>556</v>
      </c>
      <c r="E1003" s="12">
        <v>318</v>
      </c>
      <c r="F1003" s="12">
        <v>352</v>
      </c>
      <c r="G1003" s="12">
        <v>0</v>
      </c>
      <c r="H1003" s="12">
        <v>11779</v>
      </c>
      <c r="I1003" s="12">
        <v>16</v>
      </c>
      <c r="J1003" s="12">
        <v>22</v>
      </c>
      <c r="K1003" s="12">
        <v>358</v>
      </c>
      <c r="L1003" s="12">
        <v>320</v>
      </c>
      <c r="M1003" s="12">
        <v>9.4285714289999998</v>
      </c>
      <c r="N1003" s="12">
        <f>VLOOKUP(Todos!$A1003,vlookup_table[#All],2,FALSE)</f>
        <v>28</v>
      </c>
      <c r="O1003" s="12" t="str">
        <f>VLOOKUP(Todos!$A1003,vlookup_table[#All],3,FALSE)</f>
        <v>FL</v>
      </c>
      <c r="P1003" s="12">
        <f>VLOOKUP(Todos!$A1003,vlookup_table[#All],4,FALSE)</f>
        <v>5107</v>
      </c>
      <c r="Q1003" s="14" t="str">
        <f>VLOOKUP(Todos!$A1003,vlookup_table[#All],5,FALSE)</f>
        <v>S3</v>
      </c>
      <c r="R1003" s="14" t="str">
        <f>VLOOKUP(Todos!$A1003,vlookup_table[#All],6,FALSE)</f>
        <v>F</v>
      </c>
      <c r="S1003" s="14">
        <f>VLOOKUP(Todos!$A1003,vlookup_table[#All],7,FALSE)</f>
        <v>12</v>
      </c>
      <c r="T1003" s="14">
        <f>ROUND((9706-Todos!$P1003)/100, 0)</f>
        <v>46</v>
      </c>
      <c r="U1003" s="14" t="str" cm="1">
        <f t="array" ref="U1003">_xlfn.IFS(
    ISNUMBER(SEARCH("C", Q1003)), "Ciudad",
    ISNUMBER(SEARCH("T", Q1003)), "Pueblo",
    ISNUMBER(SEARCH("R", Q1003)), "Rural",
    ISNUMBER(SEARCH("S", Q1003)), "Suburbano",
    ISNUMBER(SEARCH("U", Q1003)), "Urbano"
)</f>
        <v>Suburbano</v>
      </c>
      <c r="V1003" s="25" t="str" cm="1">
        <f t="array" ref="V1003">_xlfn.LET(
    _xlpm.txt, _xlfn.TEXTJOIN("", TRUE, IF(ISNUMBER(--MID(Todos!$H1003, _xlfn.SEQUENCE(LEN(Todos!$H1003)), 1)), MID(Todos!$H1003, _xlfn.SEQUENCE(LEN(Todos!$H1003)), 1), "")),
    IF(ISNUMBER(--RIGHT(_xlpm.txt,1)), _xlpm.txt, LEFT(_xlpm.txt, LEN(_xlpm.txt)-1))
)</f>
        <v>11779</v>
      </c>
      <c r="W1003" s="14" t="str">
        <f>UPPER(LEFT(Todos!$B1003,2))</f>
        <v>FL</v>
      </c>
      <c r="X1003" s="15" t="str" cm="1">
        <f t="array" ref="X1003">+IF(Todos!$C1003 = "",MODE.MATCH(Todos!$C$2:$C$4029),Todos!$C1003)</f>
        <v>F</v>
      </c>
    </row>
    <row r="1004" spans="1:24" x14ac:dyDescent="0.35">
      <c r="A1004" s="6">
        <v>114721</v>
      </c>
      <c r="B1004" s="7" t="s">
        <v>32</v>
      </c>
      <c r="C1004" s="7"/>
      <c r="D1004" s="7">
        <v>1040</v>
      </c>
      <c r="E1004" s="7">
        <v>472</v>
      </c>
      <c r="F1004" s="7">
        <v>656</v>
      </c>
      <c r="G1004" s="7">
        <v>0</v>
      </c>
      <c r="H1004" s="7">
        <v>26962</v>
      </c>
      <c r="I1004" s="7">
        <v>2</v>
      </c>
      <c r="J1004" s="7">
        <v>56</v>
      </c>
      <c r="K1004" s="7">
        <v>609</v>
      </c>
      <c r="L1004" s="7">
        <v>579</v>
      </c>
      <c r="M1004" s="7">
        <v>11.66666667</v>
      </c>
      <c r="N1004" s="7">
        <f>VLOOKUP(Todos!$A1004,vlookup_table[#All],2,FALSE)</f>
        <v>0</v>
      </c>
      <c r="O1004" s="7" t="str">
        <f>VLOOKUP(Todos!$A1004,vlookup_table[#All],3,FALSE)</f>
        <v>OK</v>
      </c>
      <c r="P1004" s="7">
        <f>VLOOKUP(Todos!$A1004,vlookup_table[#All],4,FALSE)</f>
        <v>0</v>
      </c>
      <c r="Q1004" s="9" t="str">
        <f>VLOOKUP(Todos!$A1004,vlookup_table[#All],5,FALSE)</f>
        <v>C2</v>
      </c>
      <c r="R1004" s="9" t="str">
        <f>VLOOKUP(Todos!$A1004,vlookup_table[#All],6,FALSE)</f>
        <v/>
      </c>
      <c r="S1004" s="9">
        <f>VLOOKUP(Todos!$A1004,vlookup_table[#All],7,FALSE)</f>
        <v>15</v>
      </c>
      <c r="T1004" s="9">
        <f>ROUND((9706-Todos!$P1004)/100, 0)</f>
        <v>97</v>
      </c>
      <c r="U1004" s="9" t="str" cm="1">
        <f t="array" ref="U1004">_xlfn.IFS(
    ISNUMBER(SEARCH("C", Q1004)), "Ciudad",
    ISNUMBER(SEARCH("T", Q1004)), "Pueblo",
    ISNUMBER(SEARCH("R", Q1004)), "Rural",
    ISNUMBER(SEARCH("S", Q1004)), "Suburbano",
    ISNUMBER(SEARCH("U", Q1004)), "Urbano"
)</f>
        <v>Ciudad</v>
      </c>
      <c r="V1004" s="24" t="str" cm="1">
        <f t="array" ref="V1004">_xlfn.LET(
    _xlpm.txt, _xlfn.TEXTJOIN("", TRUE, IF(ISNUMBER(--MID(Todos!$H1004, _xlfn.SEQUENCE(LEN(Todos!$H1004)), 1)), MID(Todos!$H1004, _xlfn.SEQUENCE(LEN(Todos!$H1004)), 1), "")),
    IF(ISNUMBER(--RIGHT(_xlpm.txt,1)), _xlpm.txt, LEFT(_xlpm.txt, LEN(_xlpm.txt)-1))
)</f>
        <v>26962</v>
      </c>
      <c r="W1004" s="9" t="str">
        <f>UPPER(LEFT(Todos!$B1004,2))</f>
        <v>OK</v>
      </c>
      <c r="X1004" s="10" t="e" cm="1">
        <f t="array" aca="1" ref="X1004" ca="1">+IF(Todos!$C1004 = "",MODE.MATCH(Todos!$C$2:$C$4029),Todos!$C1004)</f>
        <v>#NAME?</v>
      </c>
    </row>
    <row r="1005" spans="1:24" x14ac:dyDescent="0.35">
      <c r="A1005" s="11">
        <v>149152</v>
      </c>
      <c r="B1005" s="12" t="s">
        <v>22</v>
      </c>
      <c r="C1005" s="12" t="s">
        <v>14</v>
      </c>
      <c r="D1005" s="12">
        <v>4507</v>
      </c>
      <c r="E1005" s="12">
        <v>842</v>
      </c>
      <c r="F1005" s="12">
        <v>962</v>
      </c>
      <c r="G1005" s="12">
        <v>95</v>
      </c>
      <c r="H1005" s="12">
        <v>54642</v>
      </c>
      <c r="I1005" s="12">
        <v>17</v>
      </c>
      <c r="J1005" s="12">
        <v>50</v>
      </c>
      <c r="K1005" s="12">
        <v>1004</v>
      </c>
      <c r="L1005" s="12">
        <v>893</v>
      </c>
      <c r="M1005" s="12">
        <v>20</v>
      </c>
      <c r="N1005" s="12">
        <f>VLOOKUP(Todos!$A1005,vlookup_table[#All],2,FALSE)</f>
        <v>1</v>
      </c>
      <c r="O1005" s="12" t="str">
        <f>VLOOKUP(Todos!$A1005,vlookup_table[#All],3,FALSE)</f>
        <v>CA</v>
      </c>
      <c r="P1005" s="12">
        <f>VLOOKUP(Todos!$A1005,vlookup_table[#All],4,FALSE)</f>
        <v>4401</v>
      </c>
      <c r="Q1005" s="14" t="str">
        <f>VLOOKUP(Todos!$A1005,vlookup_table[#All],5,FALSE)</f>
        <v>S1</v>
      </c>
      <c r="R1005" s="14" t="str">
        <f>VLOOKUP(Todos!$A1005,vlookup_table[#All],6,FALSE)</f>
        <v>M</v>
      </c>
      <c r="S1005" s="14">
        <f>VLOOKUP(Todos!$A1005,vlookup_table[#All],7,FALSE)</f>
        <v>20</v>
      </c>
      <c r="T1005" s="14">
        <f>ROUND((9706-Todos!$P1005)/100, 0)</f>
        <v>53</v>
      </c>
      <c r="U1005" s="14" t="str" cm="1">
        <f t="array" ref="U1005">_xlfn.IFS(
    ISNUMBER(SEARCH("C", Q1005)), "Ciudad",
    ISNUMBER(SEARCH("T", Q1005)), "Pueblo",
    ISNUMBER(SEARCH("R", Q1005)), "Rural",
    ISNUMBER(SEARCH("S", Q1005)), "Suburbano",
    ISNUMBER(SEARCH("U", Q1005)), "Urbano"
)</f>
        <v>Suburbano</v>
      </c>
      <c r="V1005" s="25" t="str" cm="1">
        <f t="array" ref="V1005">_xlfn.LET(
    _xlpm.txt, _xlfn.TEXTJOIN("", TRUE, IF(ISNUMBER(--MID(Todos!$H1005, _xlfn.SEQUENCE(LEN(Todos!$H1005)), 1)), MID(Todos!$H1005, _xlfn.SEQUENCE(LEN(Todos!$H1005)), 1), "")),
    IF(ISNUMBER(--RIGHT(_xlpm.txt,1)), _xlpm.txt, LEFT(_xlpm.txt, LEN(_xlpm.txt)-1))
)</f>
        <v>54642</v>
      </c>
      <c r="W1005" s="14" t="str">
        <f>UPPER(LEFT(Todos!$B1005,2))</f>
        <v>CA</v>
      </c>
      <c r="X1005" s="15" t="str" cm="1">
        <f t="array" ref="X1005">+IF(Todos!$C1005 = "",MODE.MATCH(Todos!$C$2:$C$4029),Todos!$C1005)</f>
        <v>M</v>
      </c>
    </row>
    <row r="1006" spans="1:24" x14ac:dyDescent="0.35">
      <c r="A1006" s="6">
        <v>959</v>
      </c>
      <c r="B1006" s="7" t="s">
        <v>48</v>
      </c>
      <c r="C1006" s="7" t="s">
        <v>17</v>
      </c>
      <c r="D1006" s="7">
        <v>586</v>
      </c>
      <c r="E1006" s="7">
        <v>349</v>
      </c>
      <c r="F1006" s="7">
        <v>465</v>
      </c>
      <c r="G1006" s="7">
        <v>1</v>
      </c>
      <c r="H1006" s="7">
        <v>15304</v>
      </c>
      <c r="I1006" s="7">
        <v>1</v>
      </c>
      <c r="J1006" s="7">
        <v>77</v>
      </c>
      <c r="K1006" s="7">
        <v>413</v>
      </c>
      <c r="L1006" s="7">
        <v>404</v>
      </c>
      <c r="M1006" s="7">
        <v>7.3</v>
      </c>
      <c r="N1006" s="7">
        <f>VLOOKUP(Todos!$A1006,vlookup_table[#All],2,FALSE)</f>
        <v>0</v>
      </c>
      <c r="O1006" s="7" t="str">
        <f>VLOOKUP(Todos!$A1006,vlookup_table[#All],3,FALSE)</f>
        <v>IA</v>
      </c>
      <c r="P1006" s="7">
        <f>VLOOKUP(Todos!$A1006,vlookup_table[#All],4,FALSE)</f>
        <v>4404</v>
      </c>
      <c r="Q1006" s="9" t="str">
        <f>VLOOKUP(Todos!$A1006,vlookup_table[#All],5,FALSE)</f>
        <v>C2</v>
      </c>
      <c r="R1006" s="9" t="str">
        <f>VLOOKUP(Todos!$A1006,vlookup_table[#All],6,FALSE)</f>
        <v>F</v>
      </c>
      <c r="S1006" s="9">
        <f>VLOOKUP(Todos!$A1006,vlookup_table[#All],7,FALSE)</f>
        <v>10</v>
      </c>
      <c r="T1006" s="9">
        <f>ROUND((9706-Todos!$P1006)/100, 0)</f>
        <v>53</v>
      </c>
      <c r="U1006" s="9" t="str" cm="1">
        <f t="array" ref="U1006">_xlfn.IFS(
    ISNUMBER(SEARCH("C", Q1006)), "Ciudad",
    ISNUMBER(SEARCH("T", Q1006)), "Pueblo",
    ISNUMBER(SEARCH("R", Q1006)), "Rural",
    ISNUMBER(SEARCH("S", Q1006)), "Suburbano",
    ISNUMBER(SEARCH("U", Q1006)), "Urbano"
)</f>
        <v>Ciudad</v>
      </c>
      <c r="V1006" s="24" t="str" cm="1">
        <f t="array" ref="V1006">_xlfn.LET(
    _xlpm.txt, _xlfn.TEXTJOIN("", TRUE, IF(ISNUMBER(--MID(Todos!$H1006, _xlfn.SEQUENCE(LEN(Todos!$H1006)), 1)), MID(Todos!$H1006, _xlfn.SEQUENCE(LEN(Todos!$H1006)), 1), "")),
    IF(ISNUMBER(--RIGHT(_xlpm.txt,1)), _xlpm.txt, LEFT(_xlpm.txt, LEN(_xlpm.txt)-1))
)</f>
        <v>15304</v>
      </c>
      <c r="W1006" s="9" t="str">
        <f>UPPER(LEFT(Todos!$B1006,2))</f>
        <v>IA</v>
      </c>
      <c r="X1006" s="10" t="str" cm="1">
        <f t="array" ref="X1006">+IF(Todos!$C1006 = "",MODE.MATCH(Todos!$C$2:$C$4029),Todos!$C1006)</f>
        <v>F</v>
      </c>
    </row>
    <row r="1007" spans="1:24" x14ac:dyDescent="0.35">
      <c r="A1007" s="11">
        <v>179563</v>
      </c>
      <c r="B1007" s="12" t="s">
        <v>41</v>
      </c>
      <c r="C1007" s="12" t="s">
        <v>52</v>
      </c>
      <c r="D1007" s="12">
        <v>842</v>
      </c>
      <c r="E1007" s="12">
        <v>420</v>
      </c>
      <c r="F1007" s="12">
        <v>494</v>
      </c>
      <c r="G1007" s="12">
        <v>2</v>
      </c>
      <c r="H1007" s="12">
        <v>12894</v>
      </c>
      <c r="I1007" s="12">
        <v>41</v>
      </c>
      <c r="J1007" s="12">
        <v>24</v>
      </c>
      <c r="K1007" s="12">
        <v>419</v>
      </c>
      <c r="L1007" s="12">
        <v>476</v>
      </c>
      <c r="M1007" s="12">
        <v>16.399999999999999</v>
      </c>
      <c r="N1007" s="12">
        <f>VLOOKUP(Todos!$A1007,vlookup_table[#All],2,FALSE)</f>
        <v>1</v>
      </c>
      <c r="O1007" s="12" t="str">
        <f>VLOOKUP(Todos!$A1007,vlookup_table[#All],3,FALSE)</f>
        <v>WA</v>
      </c>
      <c r="P1007" s="12">
        <f>VLOOKUP(Todos!$A1007,vlookup_table[#All],4,FALSE)</f>
        <v>5001</v>
      </c>
      <c r="Q1007" s="14" t="str">
        <f>VLOOKUP(Todos!$A1007,vlookup_table[#All],5,FALSE)</f>
        <v>S2</v>
      </c>
      <c r="R1007" s="14" t="str">
        <f>VLOOKUP(Todos!$A1007,vlookup_table[#All],6,FALSE)</f>
        <v>M</v>
      </c>
      <c r="S1007" s="14">
        <f>VLOOKUP(Todos!$A1007,vlookup_table[#All],7,FALSE)</f>
        <v>23</v>
      </c>
      <c r="T1007" s="14">
        <f>ROUND((9706-Todos!$P1007)/100, 0)</f>
        <v>47</v>
      </c>
      <c r="U1007" s="14" t="str" cm="1">
        <f t="array" ref="U1007">_xlfn.IFS(
    ISNUMBER(SEARCH("C", Q1007)), "Ciudad",
    ISNUMBER(SEARCH("T", Q1007)), "Pueblo",
    ISNUMBER(SEARCH("R", Q1007)), "Rural",
    ISNUMBER(SEARCH("S", Q1007)), "Suburbano",
    ISNUMBER(SEARCH("U", Q1007)), "Urbano"
)</f>
        <v>Suburbano</v>
      </c>
      <c r="V1007" s="25" t="str" cm="1">
        <f t="array" ref="V1007">_xlfn.LET(
    _xlpm.txt, _xlfn.TEXTJOIN("", TRUE, IF(ISNUMBER(--MID(Todos!$H1007, _xlfn.SEQUENCE(LEN(Todos!$H1007)), 1)), MID(Todos!$H1007, _xlfn.SEQUENCE(LEN(Todos!$H1007)), 1), "")),
    IF(ISNUMBER(--RIGHT(_xlpm.txt,1)), _xlpm.txt, LEFT(_xlpm.txt, LEN(_xlpm.txt)-1))
)</f>
        <v>12894</v>
      </c>
      <c r="W1007" s="14" t="str">
        <f>UPPER(LEFT(Todos!$B1007,2))</f>
        <v>WA</v>
      </c>
      <c r="X1007" s="15" t="str" cm="1">
        <f t="array" ref="X1007">+IF(Todos!$C1007 = "",MODE.MATCH(Todos!$C$2:$C$4029),Todos!$C1007)</f>
        <v>male</v>
      </c>
    </row>
    <row r="1008" spans="1:24" x14ac:dyDescent="0.35">
      <c r="A1008" s="6">
        <v>41243</v>
      </c>
      <c r="B1008" s="7" t="s">
        <v>13</v>
      </c>
      <c r="C1008" s="7" t="s">
        <v>17</v>
      </c>
      <c r="D1008" s="7">
        <v>556</v>
      </c>
      <c r="E1008" s="7">
        <v>246</v>
      </c>
      <c r="F1008" s="7">
        <v>330</v>
      </c>
      <c r="G1008" s="7">
        <v>0</v>
      </c>
      <c r="H1008" s="7">
        <v>10272</v>
      </c>
      <c r="I1008" s="7">
        <v>2</v>
      </c>
      <c r="J1008" s="7">
        <v>56</v>
      </c>
      <c r="K1008" s="7">
        <v>277</v>
      </c>
      <c r="L1008" s="7">
        <v>292</v>
      </c>
      <c r="M1008" s="7">
        <v>9.8181818179999993</v>
      </c>
      <c r="N1008" s="7">
        <f>VLOOKUP(Todos!$A1008,vlookup_table[#All],2,FALSE)</f>
        <v>2</v>
      </c>
      <c r="O1008" s="7" t="str">
        <f>VLOOKUP(Todos!$A1008,vlookup_table[#All],3,FALSE)</f>
        <v>FL</v>
      </c>
      <c r="P1008" s="7">
        <f>VLOOKUP(Todos!$A1008,vlookup_table[#All],4,FALSE)</f>
        <v>2201</v>
      </c>
      <c r="Q1008" s="9" t="str">
        <f>VLOOKUP(Todos!$A1008,vlookup_table[#All],5,FALSE)</f>
        <v>S2</v>
      </c>
      <c r="R1008" s="9" t="str">
        <f>VLOOKUP(Todos!$A1008,vlookup_table[#All],6,FALSE)</f>
        <v>F</v>
      </c>
      <c r="S1008" s="9">
        <f>VLOOKUP(Todos!$A1008,vlookup_table[#All],7,FALSE)</f>
        <v>12</v>
      </c>
      <c r="T1008" s="9">
        <f>ROUND((9706-Todos!$P1008)/100, 0)</f>
        <v>75</v>
      </c>
      <c r="U1008" s="9" t="str" cm="1">
        <f t="array" ref="U1008">_xlfn.IFS(
    ISNUMBER(SEARCH("C", Q1008)), "Ciudad",
    ISNUMBER(SEARCH("T", Q1008)), "Pueblo",
    ISNUMBER(SEARCH("R", Q1008)), "Rural",
    ISNUMBER(SEARCH("S", Q1008)), "Suburbano",
    ISNUMBER(SEARCH("U", Q1008)), "Urbano"
)</f>
        <v>Suburbano</v>
      </c>
      <c r="V1008" s="24" t="str" cm="1">
        <f t="array" ref="V1008">_xlfn.LET(
    _xlpm.txt, _xlfn.TEXTJOIN("", TRUE, IF(ISNUMBER(--MID(Todos!$H1008, _xlfn.SEQUENCE(LEN(Todos!$H1008)), 1)), MID(Todos!$H1008, _xlfn.SEQUENCE(LEN(Todos!$H1008)), 1), "")),
    IF(ISNUMBER(--RIGHT(_xlpm.txt,1)), _xlpm.txt, LEFT(_xlpm.txt, LEN(_xlpm.txt)-1))
)</f>
        <v>10272</v>
      </c>
      <c r="W1008" s="9" t="str">
        <f>UPPER(LEFT(Todos!$B1008,2))</f>
        <v>FL</v>
      </c>
      <c r="X1008" s="10" t="str" cm="1">
        <f t="array" ref="X1008">+IF(Todos!$C1008 = "",MODE.MATCH(Todos!$C$2:$C$4029),Todos!$C1008)</f>
        <v>F</v>
      </c>
    </row>
    <row r="1009" spans="1:24" x14ac:dyDescent="0.35">
      <c r="A1009" s="18">
        <v>190579</v>
      </c>
      <c r="B1009" s="12" t="s">
        <v>22</v>
      </c>
      <c r="C1009" s="12" t="s">
        <v>14</v>
      </c>
      <c r="D1009" s="12">
        <v>3200</v>
      </c>
      <c r="E1009" s="12">
        <v>310</v>
      </c>
      <c r="F1009" s="12">
        <v>343</v>
      </c>
      <c r="G1009" s="12">
        <v>83</v>
      </c>
      <c r="H1009" s="12">
        <v>17224</v>
      </c>
      <c r="I1009" s="12">
        <v>31</v>
      </c>
      <c r="J1009" s="12">
        <v>32</v>
      </c>
      <c r="K1009" s="12">
        <v>311</v>
      </c>
      <c r="L1009" s="12">
        <v>333</v>
      </c>
      <c r="M1009" s="12">
        <v>3.1060606059999998</v>
      </c>
      <c r="N1009" s="12">
        <f>VLOOKUP(Todos!$A1009,vlookup_table[#All],2,FALSE)</f>
        <v>1</v>
      </c>
      <c r="O1009" s="12" t="str">
        <f>VLOOKUP(Todos!$A1009,vlookup_table[#All],3,FALSE)</f>
        <v>CA</v>
      </c>
      <c r="P1009" s="12">
        <f>VLOOKUP(Todos!$A1009,vlookup_table[#All],4,FALSE)</f>
        <v>0</v>
      </c>
      <c r="Q1009" s="14" t="str">
        <f>VLOOKUP(Todos!$A1009,vlookup_table[#All],5,FALSE)</f>
        <v>U1</v>
      </c>
      <c r="R1009" s="14" t="str">
        <f>VLOOKUP(Todos!$A1009,vlookup_table[#All],6,FALSE)</f>
        <v>M</v>
      </c>
      <c r="S1009" s="14">
        <f>VLOOKUP(Todos!$A1009,vlookup_table[#All],7,FALSE)</f>
        <v>4</v>
      </c>
      <c r="T1009" s="14">
        <f>ROUND((9706-Todos!$P1009)/100, 0)</f>
        <v>97</v>
      </c>
      <c r="U1009" s="14" t="str" cm="1">
        <f t="array" ref="U1009">_xlfn.IFS(
    ISNUMBER(SEARCH("C", Q1009)), "Ciudad",
    ISNUMBER(SEARCH("T", Q1009)), "Pueblo",
    ISNUMBER(SEARCH("R", Q1009)), "Rural",
    ISNUMBER(SEARCH("S", Q1009)), "Suburbano",
    ISNUMBER(SEARCH("U", Q1009)), "Urbano"
)</f>
        <v>Urbano</v>
      </c>
      <c r="V1009" s="25" t="str" cm="1">
        <f t="array" ref="V1009">_xlfn.LET(
    _xlpm.txt, _xlfn.TEXTJOIN("", TRUE, IF(ISNUMBER(--MID(Todos!$H1009, _xlfn.SEQUENCE(LEN(Todos!$H1009)), 1)), MID(Todos!$H1009, _xlfn.SEQUENCE(LEN(Todos!$H1009)), 1), "")),
    IF(ISNUMBER(--RIGHT(_xlpm.txt,1)), _xlpm.txt, LEFT(_xlpm.txt, LEN(_xlpm.txt)-1))
)</f>
        <v>17224</v>
      </c>
      <c r="W1009" s="14" t="str">
        <f>UPPER(LEFT(Todos!$B1009,2))</f>
        <v>CA</v>
      </c>
      <c r="X1009" s="15" t="str" cm="1">
        <f t="array" ref="X1009">+IF(Todos!$C1009 = "",MODE.MATCH(Todos!$C$2:$C$4029),Todos!$C1009)</f>
        <v>M</v>
      </c>
    </row>
    <row r="1010" spans="1:24" x14ac:dyDescent="0.35">
      <c r="A1010" s="19">
        <v>42997</v>
      </c>
      <c r="B1010" s="7" t="s">
        <v>13</v>
      </c>
      <c r="C1010" s="7" t="s">
        <v>17</v>
      </c>
      <c r="D1010" s="7">
        <v>1567</v>
      </c>
      <c r="E1010" s="7">
        <v>392</v>
      </c>
      <c r="F1010" s="7">
        <v>409</v>
      </c>
      <c r="G1010" s="7">
        <v>27</v>
      </c>
      <c r="H1010" s="7">
        <v>18631</v>
      </c>
      <c r="I1010" s="7">
        <v>4</v>
      </c>
      <c r="J1010" s="7">
        <v>10</v>
      </c>
      <c r="K1010" s="7">
        <v>391</v>
      </c>
      <c r="L1010" s="7">
        <v>434</v>
      </c>
      <c r="M1010" s="7">
        <v>6.5625</v>
      </c>
      <c r="N1010" s="7">
        <f>VLOOKUP(Todos!$A1010,vlookup_table[#All],2,FALSE)</f>
        <v>2</v>
      </c>
      <c r="O1010" s="7" t="str">
        <f>VLOOKUP(Todos!$A1010,vlookup_table[#All],3,FALSE)</f>
        <v>FL</v>
      </c>
      <c r="P1010" s="7">
        <f>VLOOKUP(Todos!$A1010,vlookup_table[#All],4,FALSE)</f>
        <v>1808</v>
      </c>
      <c r="Q1010" s="9" t="str">
        <f>VLOOKUP(Todos!$A1010,vlookup_table[#All],5,FALSE)</f>
        <v>C1</v>
      </c>
      <c r="R1010" s="9" t="str">
        <f>VLOOKUP(Todos!$A1010,vlookup_table[#All],6,FALSE)</f>
        <v>F</v>
      </c>
      <c r="S1010" s="9">
        <f>VLOOKUP(Todos!$A1010,vlookup_table[#All],7,FALSE)</f>
        <v>7</v>
      </c>
      <c r="T1010" s="9">
        <f>ROUND((9706-Todos!$P1010)/100, 0)</f>
        <v>79</v>
      </c>
      <c r="U1010" s="9" t="str" cm="1">
        <f t="array" ref="U1010">_xlfn.IFS(
    ISNUMBER(SEARCH("C", Q1010)), "Ciudad",
    ISNUMBER(SEARCH("T", Q1010)), "Pueblo",
    ISNUMBER(SEARCH("R", Q1010)), "Rural",
    ISNUMBER(SEARCH("S", Q1010)), "Suburbano",
    ISNUMBER(SEARCH("U", Q1010)), "Urbano"
)</f>
        <v>Ciudad</v>
      </c>
      <c r="V1010" s="24" t="str" cm="1">
        <f t="array" ref="V1010">_xlfn.LET(
    _xlpm.txt, _xlfn.TEXTJOIN("", TRUE, IF(ISNUMBER(--MID(Todos!$H1010, _xlfn.SEQUENCE(LEN(Todos!$H1010)), 1)), MID(Todos!$H1010, _xlfn.SEQUENCE(LEN(Todos!$H1010)), 1), "")),
    IF(ISNUMBER(--RIGHT(_xlpm.txt,1)), _xlpm.txt, LEFT(_xlpm.txt, LEN(_xlpm.txt)-1))
)</f>
        <v>18631</v>
      </c>
      <c r="W1010" s="9" t="str">
        <f>UPPER(LEFT(Todos!$B1010,2))</f>
        <v>FL</v>
      </c>
      <c r="X1010" s="10" t="str" cm="1">
        <f t="array" ref="X1010">+IF(Todos!$C1010 = "",MODE.MATCH(Todos!$C$2:$C$4029),Todos!$C1010)</f>
        <v>F</v>
      </c>
    </row>
    <row r="1011" spans="1:24" x14ac:dyDescent="0.35">
      <c r="A1011" s="18">
        <v>132896</v>
      </c>
      <c r="B1011" s="12" t="s">
        <v>51</v>
      </c>
      <c r="C1011" s="12" t="s">
        <v>17</v>
      </c>
      <c r="D1011" s="12">
        <v>953</v>
      </c>
      <c r="E1011" s="12">
        <v>319</v>
      </c>
      <c r="F1011" s="12">
        <v>455</v>
      </c>
      <c r="G1011" s="12">
        <v>1</v>
      </c>
      <c r="H1011" s="12">
        <v>15729</v>
      </c>
      <c r="I1011" s="12">
        <v>3</v>
      </c>
      <c r="J1011" s="12">
        <v>45</v>
      </c>
      <c r="K1011" s="12">
        <v>379</v>
      </c>
      <c r="L1011" s="12">
        <v>387</v>
      </c>
      <c r="M1011" s="12">
        <v>15.57142857</v>
      </c>
      <c r="N1011" s="12">
        <f>VLOOKUP(Todos!$A1011,vlookup_table[#All],2,FALSE)</f>
        <v>2</v>
      </c>
      <c r="O1011" s="12" t="str">
        <f>VLOOKUP(Todos!$A1011,vlookup_table[#All],3,FALSE)</f>
        <v>OR</v>
      </c>
      <c r="P1011" s="12">
        <f>VLOOKUP(Todos!$A1011,vlookup_table[#All],4,FALSE)</f>
        <v>4410</v>
      </c>
      <c r="Q1011" s="14" t="str">
        <f>VLOOKUP(Todos!$A1011,vlookup_table[#All],5,FALSE)</f>
        <v>T1</v>
      </c>
      <c r="R1011" s="14" t="str">
        <f>VLOOKUP(Todos!$A1011,vlookup_table[#All],6,FALSE)</f>
        <v>F</v>
      </c>
      <c r="S1011" s="14">
        <f>VLOOKUP(Todos!$A1011,vlookup_table[#All],7,FALSE)</f>
        <v>25</v>
      </c>
      <c r="T1011" s="14">
        <f>ROUND((9706-Todos!$P1011)/100, 0)</f>
        <v>53</v>
      </c>
      <c r="U1011" s="14" t="str" cm="1">
        <f t="array" ref="U1011">_xlfn.IFS(
    ISNUMBER(SEARCH("C", Q1011)), "Ciudad",
    ISNUMBER(SEARCH("T", Q1011)), "Pueblo",
    ISNUMBER(SEARCH("R", Q1011)), "Rural",
    ISNUMBER(SEARCH("S", Q1011)), "Suburbano",
    ISNUMBER(SEARCH("U", Q1011)), "Urbano"
)</f>
        <v>Pueblo</v>
      </c>
      <c r="V1011" s="25" t="str" cm="1">
        <f t="array" ref="V1011">_xlfn.LET(
    _xlpm.txt, _xlfn.TEXTJOIN("", TRUE, IF(ISNUMBER(--MID(Todos!$H1011, _xlfn.SEQUENCE(LEN(Todos!$H1011)), 1)), MID(Todos!$H1011, _xlfn.SEQUENCE(LEN(Todos!$H1011)), 1), "")),
    IF(ISNUMBER(--RIGHT(_xlpm.txt,1)), _xlpm.txt, LEFT(_xlpm.txt, LEN(_xlpm.txt)-1))
)</f>
        <v>15729</v>
      </c>
      <c r="W1011" s="14" t="str">
        <f>UPPER(LEFT(Todos!$B1011,2))</f>
        <v>OR</v>
      </c>
      <c r="X1011" s="15" t="str" cm="1">
        <f t="array" ref="X1011">+IF(Todos!$C1011 = "",MODE.MATCH(Todos!$C$2:$C$4029),Todos!$C1011)</f>
        <v>F</v>
      </c>
    </row>
    <row r="1012" spans="1:24" x14ac:dyDescent="0.35">
      <c r="A1012" s="19">
        <v>120189</v>
      </c>
      <c r="B1012" s="7" t="s">
        <v>21</v>
      </c>
      <c r="C1012" s="7" t="s">
        <v>14</v>
      </c>
      <c r="D1012" s="7">
        <v>492</v>
      </c>
      <c r="E1012" s="7">
        <v>244</v>
      </c>
      <c r="F1012" s="7">
        <v>301</v>
      </c>
      <c r="G1012" s="7">
        <v>3</v>
      </c>
      <c r="H1012" s="7">
        <v>10818</v>
      </c>
      <c r="I1012" s="7">
        <v>0</v>
      </c>
      <c r="J1012" s="7">
        <v>92</v>
      </c>
      <c r="K1012" s="7">
        <v>260</v>
      </c>
      <c r="L1012" s="7">
        <v>284</v>
      </c>
      <c r="M1012" s="7">
        <v>19.375</v>
      </c>
      <c r="N1012" s="7">
        <f>VLOOKUP(Todos!$A1012,vlookup_table[#All],2,FALSE)</f>
        <v>0</v>
      </c>
      <c r="O1012" s="7" t="str">
        <f>VLOOKUP(Todos!$A1012,vlookup_table[#All],3,FALSE)</f>
        <v>TX</v>
      </c>
      <c r="P1012" s="7">
        <f>VLOOKUP(Todos!$A1012,vlookup_table[#All],4,FALSE)</f>
        <v>0</v>
      </c>
      <c r="Q1012" s="9" t="str">
        <f>VLOOKUP(Todos!$A1012,vlookup_table[#All],5,FALSE)</f>
        <v>T2</v>
      </c>
      <c r="R1012" s="9" t="str">
        <f>VLOOKUP(Todos!$A1012,vlookup_table[#All],6,FALSE)</f>
        <v>M</v>
      </c>
      <c r="S1012" s="9">
        <f>VLOOKUP(Todos!$A1012,vlookup_table[#All],7,FALSE)</f>
        <v>25</v>
      </c>
      <c r="T1012" s="9">
        <f>ROUND((9706-Todos!$P1012)/100, 0)</f>
        <v>97</v>
      </c>
      <c r="U1012" s="9" t="str" cm="1">
        <f t="array" ref="U1012">_xlfn.IFS(
    ISNUMBER(SEARCH("C", Q1012)), "Ciudad",
    ISNUMBER(SEARCH("T", Q1012)), "Pueblo",
    ISNUMBER(SEARCH("R", Q1012)), "Rural",
    ISNUMBER(SEARCH("S", Q1012)), "Suburbano",
    ISNUMBER(SEARCH("U", Q1012)), "Urbano"
)</f>
        <v>Pueblo</v>
      </c>
      <c r="V1012" s="24" t="str" cm="1">
        <f t="array" ref="V1012">_xlfn.LET(
    _xlpm.txt, _xlfn.TEXTJOIN("", TRUE, IF(ISNUMBER(--MID(Todos!$H1012, _xlfn.SEQUENCE(LEN(Todos!$H1012)), 1)), MID(Todos!$H1012, _xlfn.SEQUENCE(LEN(Todos!$H1012)), 1), "")),
    IF(ISNUMBER(--RIGHT(_xlpm.txt,1)), _xlpm.txt, LEFT(_xlpm.txt, LEN(_xlpm.txt)-1))
)</f>
        <v>10818</v>
      </c>
      <c r="W1012" s="9" t="str">
        <f>UPPER(LEFT(Todos!$B1012,2))</f>
        <v>TX</v>
      </c>
      <c r="X1012" s="10" t="str" cm="1">
        <f t="array" ref="X1012">+IF(Todos!$C1012 = "",MODE.MATCH(Todos!$C$2:$C$4029),Todos!$C1012)</f>
        <v>M</v>
      </c>
    </row>
    <row r="1013" spans="1:24" x14ac:dyDescent="0.35">
      <c r="A1013" s="18">
        <v>138829</v>
      </c>
      <c r="B1013" s="12" t="s">
        <v>56</v>
      </c>
      <c r="C1013" s="12" t="s">
        <v>66</v>
      </c>
      <c r="D1013" s="12">
        <v>847</v>
      </c>
      <c r="E1013" s="12">
        <v>185</v>
      </c>
      <c r="F1013" s="12">
        <v>308</v>
      </c>
      <c r="G1013" s="12">
        <v>0</v>
      </c>
      <c r="H1013" s="12">
        <v>11582</v>
      </c>
      <c r="I1013" s="12">
        <v>3</v>
      </c>
      <c r="J1013" s="12">
        <v>20</v>
      </c>
      <c r="K1013" s="12">
        <v>238</v>
      </c>
      <c r="L1013" s="12">
        <v>225</v>
      </c>
      <c r="M1013" s="12">
        <v>11.5</v>
      </c>
      <c r="N1013" s="12">
        <f>VLOOKUP(Todos!$A1013,vlookup_table[#All],2,FALSE)</f>
        <v>28</v>
      </c>
      <c r="O1013" s="12" t="str">
        <f>VLOOKUP(Todos!$A1013,vlookup_table[#All],3,FALSE)</f>
        <v>AZ</v>
      </c>
      <c r="P1013" s="12">
        <f>VLOOKUP(Todos!$A1013,vlookup_table[#All],4,FALSE)</f>
        <v>3601</v>
      </c>
      <c r="Q1013" s="14" t="str">
        <f>VLOOKUP(Todos!$A1013,vlookup_table[#All],5,FALSE)</f>
        <v>T2</v>
      </c>
      <c r="R1013" s="14" t="str">
        <f>VLOOKUP(Todos!$A1013,vlookup_table[#All],6,FALSE)</f>
        <v>F</v>
      </c>
      <c r="S1013" s="14">
        <f>VLOOKUP(Todos!$A1013,vlookup_table[#All],7,FALSE)</f>
        <v>25</v>
      </c>
      <c r="T1013" s="14">
        <f>ROUND((9706-Todos!$P1013)/100, 0)</f>
        <v>61</v>
      </c>
      <c r="U1013" s="14" t="str" cm="1">
        <f t="array" ref="U1013">_xlfn.IFS(
    ISNUMBER(SEARCH("C", Q1013)), "Ciudad",
    ISNUMBER(SEARCH("T", Q1013)), "Pueblo",
    ISNUMBER(SEARCH("R", Q1013)), "Rural",
    ISNUMBER(SEARCH("S", Q1013)), "Suburbano",
    ISNUMBER(SEARCH("U", Q1013)), "Urbano"
)</f>
        <v>Pueblo</v>
      </c>
      <c r="V1013" s="25" t="str" cm="1">
        <f t="array" ref="V1013">_xlfn.LET(
    _xlpm.txt, _xlfn.TEXTJOIN("", TRUE, IF(ISNUMBER(--MID(Todos!$H1013, _xlfn.SEQUENCE(LEN(Todos!$H1013)), 1)), MID(Todos!$H1013, _xlfn.SEQUENCE(LEN(Todos!$H1013)), 1), "")),
    IF(ISNUMBER(--RIGHT(_xlpm.txt,1)), _xlpm.txt, LEFT(_xlpm.txt, LEN(_xlpm.txt)-1))
)</f>
        <v>11582</v>
      </c>
      <c r="W1013" s="14" t="str">
        <f>UPPER(LEFT(Todos!$B1013,2))</f>
        <v>AZ</v>
      </c>
      <c r="X1013" s="15" t="str" cm="1">
        <f t="array" ref="X1013">+IF(Todos!$C1013 = "",MODE.MATCH(Todos!$C$2:$C$4029),Todos!$C1013)</f>
        <v>feamale</v>
      </c>
    </row>
    <row r="1014" spans="1:24" x14ac:dyDescent="0.35">
      <c r="A1014" s="19">
        <v>167462</v>
      </c>
      <c r="B1014" s="7" t="s">
        <v>22</v>
      </c>
      <c r="C1014" s="7" t="s">
        <v>14</v>
      </c>
      <c r="D1014" s="7">
        <v>2645</v>
      </c>
      <c r="E1014" s="7">
        <v>644</v>
      </c>
      <c r="F1014" s="7">
        <v>697</v>
      </c>
      <c r="G1014" s="7">
        <v>87</v>
      </c>
      <c r="H1014" s="7">
        <v>20782</v>
      </c>
      <c r="I1014" s="7">
        <v>26</v>
      </c>
      <c r="J1014" s="7">
        <v>46</v>
      </c>
      <c r="K1014" s="7">
        <v>655</v>
      </c>
      <c r="L1014" s="7">
        <v>682</v>
      </c>
      <c r="M1014" s="7">
        <v>8.75</v>
      </c>
      <c r="N1014" s="7">
        <f>VLOOKUP(Todos!$A1014,vlookup_table[#All],2,FALSE)</f>
        <v>0</v>
      </c>
      <c r="O1014" s="7" t="str">
        <f>VLOOKUP(Todos!$A1014,vlookup_table[#All],3,FALSE)</f>
        <v>CA</v>
      </c>
      <c r="P1014" s="7">
        <f>VLOOKUP(Todos!$A1014,vlookup_table[#All],4,FALSE)</f>
        <v>3601</v>
      </c>
      <c r="Q1014" s="9" t="str">
        <f>VLOOKUP(Todos!$A1014,vlookup_table[#All],5,FALSE)</f>
        <v>S1</v>
      </c>
      <c r="R1014" s="9" t="str">
        <f>VLOOKUP(Todos!$A1014,vlookup_table[#All],6,FALSE)</f>
        <v>M</v>
      </c>
      <c r="S1014" s="9">
        <f>VLOOKUP(Todos!$A1014,vlookup_table[#All],7,FALSE)</f>
        <v>15</v>
      </c>
      <c r="T1014" s="9">
        <f>ROUND((9706-Todos!$P1014)/100, 0)</f>
        <v>61</v>
      </c>
      <c r="U1014" s="9" t="str" cm="1">
        <f t="array" ref="U1014">_xlfn.IFS(
    ISNUMBER(SEARCH("C", Q1014)), "Ciudad",
    ISNUMBER(SEARCH("T", Q1014)), "Pueblo",
    ISNUMBER(SEARCH("R", Q1014)), "Rural",
    ISNUMBER(SEARCH("S", Q1014)), "Suburbano",
    ISNUMBER(SEARCH("U", Q1014)), "Urbano"
)</f>
        <v>Suburbano</v>
      </c>
      <c r="V1014" s="24" t="str" cm="1">
        <f t="array" ref="V1014">_xlfn.LET(
    _xlpm.txt, _xlfn.TEXTJOIN("", TRUE, IF(ISNUMBER(--MID(Todos!$H1014, _xlfn.SEQUENCE(LEN(Todos!$H1014)), 1)), MID(Todos!$H1014, _xlfn.SEQUENCE(LEN(Todos!$H1014)), 1), "")),
    IF(ISNUMBER(--RIGHT(_xlpm.txt,1)), _xlpm.txt, LEFT(_xlpm.txt, LEN(_xlpm.txt)-1))
)</f>
        <v>20782</v>
      </c>
      <c r="W1014" s="9" t="str">
        <f>UPPER(LEFT(Todos!$B1014,2))</f>
        <v>CA</v>
      </c>
      <c r="X1014" s="10" t="str" cm="1">
        <f t="array" ref="X1014">+IF(Todos!$C1014 = "",MODE.MATCH(Todos!$C$2:$C$4029),Todos!$C1014)</f>
        <v>M</v>
      </c>
    </row>
    <row r="1015" spans="1:24" x14ac:dyDescent="0.35">
      <c r="A1015" s="18">
        <v>160401</v>
      </c>
      <c r="B1015" s="12" t="s">
        <v>22</v>
      </c>
      <c r="C1015" s="12" t="s">
        <v>17</v>
      </c>
      <c r="D1015" s="12">
        <v>1952</v>
      </c>
      <c r="E1015" s="12">
        <v>335</v>
      </c>
      <c r="F1015" s="12">
        <v>398</v>
      </c>
      <c r="G1015" s="12">
        <v>48</v>
      </c>
      <c r="H1015" s="12">
        <v>15290</v>
      </c>
      <c r="I1015" s="12">
        <v>6</v>
      </c>
      <c r="J1015" s="12">
        <v>55</v>
      </c>
      <c r="K1015" s="12">
        <v>365</v>
      </c>
      <c r="L1015" s="12">
        <v>367</v>
      </c>
      <c r="M1015" s="12">
        <v>13</v>
      </c>
      <c r="N1015" s="12">
        <f>VLOOKUP(Todos!$A1015,vlookup_table[#All],2,FALSE)</f>
        <v>28</v>
      </c>
      <c r="O1015" s="12" t="str">
        <f>VLOOKUP(Todos!$A1015,vlookup_table[#All],3,FALSE)</f>
        <v>CA</v>
      </c>
      <c r="P1015" s="12">
        <f>VLOOKUP(Todos!$A1015,vlookup_table[#All],4,FALSE)</f>
        <v>3101</v>
      </c>
      <c r="Q1015" s="14" t="str">
        <f>VLOOKUP(Todos!$A1015,vlookup_table[#All],5,FALSE)</f>
        <v>T2</v>
      </c>
      <c r="R1015" s="14" t="str">
        <f>VLOOKUP(Todos!$A1015,vlookup_table[#All],6,FALSE)</f>
        <v>F</v>
      </c>
      <c r="S1015" s="14">
        <f>VLOOKUP(Todos!$A1015,vlookup_table[#All],7,FALSE)</f>
        <v>13</v>
      </c>
      <c r="T1015" s="14">
        <f>ROUND((9706-Todos!$P1015)/100, 0)</f>
        <v>66</v>
      </c>
      <c r="U1015" s="14" t="str" cm="1">
        <f t="array" ref="U1015">_xlfn.IFS(
    ISNUMBER(SEARCH("C", Q1015)), "Ciudad",
    ISNUMBER(SEARCH("T", Q1015)), "Pueblo",
    ISNUMBER(SEARCH("R", Q1015)), "Rural",
    ISNUMBER(SEARCH("S", Q1015)), "Suburbano",
    ISNUMBER(SEARCH("U", Q1015)), "Urbano"
)</f>
        <v>Pueblo</v>
      </c>
      <c r="V1015" s="25" t="str" cm="1">
        <f t="array" ref="V1015">_xlfn.LET(
    _xlpm.txt, _xlfn.TEXTJOIN("", TRUE, IF(ISNUMBER(--MID(Todos!$H1015, _xlfn.SEQUENCE(LEN(Todos!$H1015)), 1)), MID(Todos!$H1015, _xlfn.SEQUENCE(LEN(Todos!$H1015)), 1), "")),
    IF(ISNUMBER(--RIGHT(_xlpm.txt,1)), _xlpm.txt, LEFT(_xlpm.txt, LEN(_xlpm.txt)-1))
)</f>
        <v>15290</v>
      </c>
      <c r="W1015" s="14" t="str">
        <f>UPPER(LEFT(Todos!$B1015,2))</f>
        <v>CA</v>
      </c>
      <c r="X1015" s="15" t="str" cm="1">
        <f t="array" ref="X1015">+IF(Todos!$C1015 = "",MODE.MATCH(Todos!$C$2:$C$4029),Todos!$C1015)</f>
        <v>F</v>
      </c>
    </row>
    <row r="1016" spans="1:24" x14ac:dyDescent="0.35">
      <c r="A1016" s="19">
        <v>174934</v>
      </c>
      <c r="B1016" s="7" t="s">
        <v>51</v>
      </c>
      <c r="C1016" s="7" t="s">
        <v>17</v>
      </c>
      <c r="D1016" s="7">
        <v>1305</v>
      </c>
      <c r="E1016" s="7">
        <v>391</v>
      </c>
      <c r="F1016" s="7">
        <v>471</v>
      </c>
      <c r="G1016" s="7">
        <v>19</v>
      </c>
      <c r="H1016" s="7">
        <v>19716</v>
      </c>
      <c r="I1016" s="7">
        <v>7</v>
      </c>
      <c r="J1016" s="7">
        <v>40</v>
      </c>
      <c r="K1016" s="7">
        <v>456</v>
      </c>
      <c r="L1016" s="7">
        <v>448</v>
      </c>
      <c r="M1016" s="7">
        <v>7</v>
      </c>
      <c r="N1016" s="7">
        <f>VLOOKUP(Todos!$A1016,vlookup_table[#All],2,FALSE)</f>
        <v>28</v>
      </c>
      <c r="O1016" s="7" t="str">
        <f>VLOOKUP(Todos!$A1016,vlookup_table[#All],3,FALSE)</f>
        <v>OR</v>
      </c>
      <c r="P1016" s="7">
        <f>VLOOKUP(Todos!$A1016,vlookup_table[#All],4,FALSE)</f>
        <v>0</v>
      </c>
      <c r="Q1016" s="9" t="str">
        <f>VLOOKUP(Todos!$A1016,vlookup_table[#All],5,FALSE)</f>
        <v>S2</v>
      </c>
      <c r="R1016" s="9" t="str">
        <f>VLOOKUP(Todos!$A1016,vlookup_table[#All],6,FALSE)</f>
        <v>F</v>
      </c>
      <c r="S1016" s="9">
        <f>VLOOKUP(Todos!$A1016,vlookup_table[#All],7,FALSE)</f>
        <v>5</v>
      </c>
      <c r="T1016" s="9">
        <f>ROUND((9706-Todos!$P1016)/100, 0)</f>
        <v>97</v>
      </c>
      <c r="U1016" s="9" t="str" cm="1">
        <f t="array" ref="U1016">_xlfn.IFS(
    ISNUMBER(SEARCH("C", Q1016)), "Ciudad",
    ISNUMBER(SEARCH("T", Q1016)), "Pueblo",
    ISNUMBER(SEARCH("R", Q1016)), "Rural",
    ISNUMBER(SEARCH("S", Q1016)), "Suburbano",
    ISNUMBER(SEARCH("U", Q1016)), "Urbano"
)</f>
        <v>Suburbano</v>
      </c>
      <c r="V1016" s="24" t="str" cm="1">
        <f t="array" ref="V1016">_xlfn.LET(
    _xlpm.txt, _xlfn.TEXTJOIN("", TRUE, IF(ISNUMBER(--MID(Todos!$H1016, _xlfn.SEQUENCE(LEN(Todos!$H1016)), 1)), MID(Todos!$H1016, _xlfn.SEQUENCE(LEN(Todos!$H1016)), 1), "")),
    IF(ISNUMBER(--RIGHT(_xlpm.txt,1)), _xlpm.txt, LEFT(_xlpm.txt, LEN(_xlpm.txt)-1))
)</f>
        <v>19716</v>
      </c>
      <c r="W1016" s="9" t="str">
        <f>UPPER(LEFT(Todos!$B1016,2))</f>
        <v>OR</v>
      </c>
      <c r="X1016" s="10" t="str" cm="1">
        <f t="array" ref="X1016">+IF(Todos!$C1016 = "",MODE.MATCH(Todos!$C$2:$C$4029),Todos!$C1016)</f>
        <v>F</v>
      </c>
    </row>
    <row r="1017" spans="1:24" x14ac:dyDescent="0.35">
      <c r="A1017" s="18">
        <v>2020</v>
      </c>
      <c r="B1017" s="12" t="s">
        <v>22</v>
      </c>
      <c r="C1017" s="12" t="s">
        <v>17</v>
      </c>
      <c r="D1017" s="12">
        <v>3556</v>
      </c>
      <c r="E1017" s="12">
        <v>735</v>
      </c>
      <c r="F1017" s="12">
        <v>805</v>
      </c>
      <c r="G1017" s="12">
        <v>98</v>
      </c>
      <c r="H1017" s="12">
        <v>34382</v>
      </c>
      <c r="I1017" s="12">
        <v>9</v>
      </c>
      <c r="J1017" s="12">
        <v>55</v>
      </c>
      <c r="K1017" s="12">
        <v>701</v>
      </c>
      <c r="L1017" s="12">
        <v>838</v>
      </c>
      <c r="M1017" s="12">
        <v>7.35</v>
      </c>
      <c r="N1017" s="12">
        <f>VLOOKUP(Todos!$A1017,vlookup_table[#All],2,FALSE)</f>
        <v>2</v>
      </c>
      <c r="O1017" s="12" t="str">
        <f>VLOOKUP(Todos!$A1017,vlookup_table[#All],3,FALSE)</f>
        <v>CA</v>
      </c>
      <c r="P1017" s="12">
        <f>VLOOKUP(Todos!$A1017,vlookup_table[#All],4,FALSE)</f>
        <v>2401</v>
      </c>
      <c r="Q1017" s="14" t="str">
        <f>VLOOKUP(Todos!$A1017,vlookup_table[#All],5,FALSE)</f>
        <v>S1</v>
      </c>
      <c r="R1017" s="14" t="str">
        <f>VLOOKUP(Todos!$A1017,vlookup_table[#All],6,FALSE)</f>
        <v>F</v>
      </c>
      <c r="S1017" s="14">
        <f>VLOOKUP(Todos!$A1017,vlookup_table[#All],7,FALSE)</f>
        <v>7</v>
      </c>
      <c r="T1017" s="14">
        <f>ROUND((9706-Todos!$P1017)/100, 0)</f>
        <v>73</v>
      </c>
      <c r="U1017" s="14" t="str" cm="1">
        <f t="array" ref="U1017">_xlfn.IFS(
    ISNUMBER(SEARCH("C", Q1017)), "Ciudad",
    ISNUMBER(SEARCH("T", Q1017)), "Pueblo",
    ISNUMBER(SEARCH("R", Q1017)), "Rural",
    ISNUMBER(SEARCH("S", Q1017)), "Suburbano",
    ISNUMBER(SEARCH("U", Q1017)), "Urbano"
)</f>
        <v>Suburbano</v>
      </c>
      <c r="V1017" s="25" t="str" cm="1">
        <f t="array" ref="V1017">_xlfn.LET(
    _xlpm.txt, _xlfn.TEXTJOIN("", TRUE, IF(ISNUMBER(--MID(Todos!$H1017, _xlfn.SEQUENCE(LEN(Todos!$H1017)), 1)), MID(Todos!$H1017, _xlfn.SEQUENCE(LEN(Todos!$H1017)), 1), "")),
    IF(ISNUMBER(--RIGHT(_xlpm.txt,1)), _xlpm.txt, LEFT(_xlpm.txt, LEN(_xlpm.txt)-1))
)</f>
        <v>34382</v>
      </c>
      <c r="W1017" s="14" t="str">
        <f>UPPER(LEFT(Todos!$B1017,2))</f>
        <v>CA</v>
      </c>
      <c r="X1017" s="15" t="str" cm="1">
        <f t="array" ref="X1017">+IF(Todos!$C1017 = "",MODE.MATCH(Todos!$C$2:$C$4029),Todos!$C1017)</f>
        <v>F</v>
      </c>
    </row>
    <row r="1018" spans="1:24" x14ac:dyDescent="0.35">
      <c r="A1018" s="19">
        <v>74235</v>
      </c>
      <c r="B1018" s="7" t="s">
        <v>30</v>
      </c>
      <c r="C1018" s="7" t="s">
        <v>14</v>
      </c>
      <c r="D1018" s="7">
        <v>473</v>
      </c>
      <c r="E1018" s="7">
        <v>327</v>
      </c>
      <c r="F1018" s="7">
        <v>363</v>
      </c>
      <c r="G1018" s="7">
        <v>1</v>
      </c>
      <c r="H1018" s="7">
        <v>12580</v>
      </c>
      <c r="I1018" s="7">
        <v>0</v>
      </c>
      <c r="J1018" s="7">
        <v>94</v>
      </c>
      <c r="K1018" s="7">
        <v>338</v>
      </c>
      <c r="L1018" s="7">
        <v>348</v>
      </c>
      <c r="M1018" s="7">
        <v>13.5</v>
      </c>
      <c r="N1018" s="7">
        <f>VLOOKUP(Todos!$A1018,vlookup_table[#All],2,FALSE)</f>
        <v>4</v>
      </c>
      <c r="O1018" s="7" t="str">
        <f>VLOOKUP(Todos!$A1018,vlookup_table[#All],3,FALSE)</f>
        <v>MI</v>
      </c>
      <c r="P1018" s="7">
        <f>VLOOKUP(Todos!$A1018,vlookup_table[#All],4,FALSE)</f>
        <v>4912</v>
      </c>
      <c r="Q1018" s="9" t="str">
        <f>VLOOKUP(Todos!$A1018,vlookup_table[#All],5,FALSE)</f>
        <v>T2</v>
      </c>
      <c r="R1018" s="9" t="str">
        <f>VLOOKUP(Todos!$A1018,vlookup_table[#All],6,FALSE)</f>
        <v>M</v>
      </c>
      <c r="S1018" s="9">
        <f>VLOOKUP(Todos!$A1018,vlookup_table[#All],7,FALSE)</f>
        <v>26</v>
      </c>
      <c r="T1018" s="9">
        <f>ROUND((9706-Todos!$P1018)/100, 0)</f>
        <v>48</v>
      </c>
      <c r="U1018" s="9" t="str" cm="1">
        <f t="array" ref="U1018">_xlfn.IFS(
    ISNUMBER(SEARCH("C", Q1018)), "Ciudad",
    ISNUMBER(SEARCH("T", Q1018)), "Pueblo",
    ISNUMBER(SEARCH("R", Q1018)), "Rural",
    ISNUMBER(SEARCH("S", Q1018)), "Suburbano",
    ISNUMBER(SEARCH("U", Q1018)), "Urbano"
)</f>
        <v>Pueblo</v>
      </c>
      <c r="V1018" s="24" t="str" cm="1">
        <f t="array" ref="V1018">_xlfn.LET(
    _xlpm.txt, _xlfn.TEXTJOIN("", TRUE, IF(ISNUMBER(--MID(Todos!$H1018, _xlfn.SEQUENCE(LEN(Todos!$H1018)), 1)), MID(Todos!$H1018, _xlfn.SEQUENCE(LEN(Todos!$H1018)), 1), "")),
    IF(ISNUMBER(--RIGHT(_xlpm.txt,1)), _xlpm.txt, LEFT(_xlpm.txt, LEN(_xlpm.txt)-1))
)</f>
        <v>12580</v>
      </c>
      <c r="W1018" s="9" t="str">
        <f>UPPER(LEFT(Todos!$B1018,2))</f>
        <v>MI</v>
      </c>
      <c r="X1018" s="10" t="str" cm="1">
        <f t="array" ref="X1018">+IF(Todos!$C1018 = "",MODE.MATCH(Todos!$C$2:$C$4029),Todos!$C1018)</f>
        <v>M</v>
      </c>
    </row>
    <row r="1019" spans="1:24" x14ac:dyDescent="0.35">
      <c r="A1019" s="18">
        <v>167039</v>
      </c>
      <c r="B1019" s="12" t="s">
        <v>22</v>
      </c>
      <c r="C1019" s="12"/>
      <c r="D1019" s="12">
        <v>3201</v>
      </c>
      <c r="E1019" s="12">
        <v>497</v>
      </c>
      <c r="F1019" s="12">
        <v>591</v>
      </c>
      <c r="G1019" s="12">
        <v>92</v>
      </c>
      <c r="H1019" s="12">
        <v>19656</v>
      </c>
      <c r="I1019" s="12">
        <v>9</v>
      </c>
      <c r="J1019" s="12">
        <v>72</v>
      </c>
      <c r="K1019" s="12">
        <v>552</v>
      </c>
      <c r="L1019" s="12">
        <v>539</v>
      </c>
      <c r="M1019" s="12">
        <v>5</v>
      </c>
      <c r="N1019" s="12">
        <f>VLOOKUP(Todos!$A1019,vlookup_table[#All],2,FALSE)</f>
        <v>0</v>
      </c>
      <c r="O1019" s="12" t="str">
        <f>VLOOKUP(Todos!$A1019,vlookup_table[#All],3,FALSE)</f>
        <v>CA</v>
      </c>
      <c r="P1019" s="12">
        <f>VLOOKUP(Todos!$A1019,vlookup_table[#All],4,FALSE)</f>
        <v>0</v>
      </c>
      <c r="Q1019" s="14" t="str">
        <f>VLOOKUP(Todos!$A1019,vlookup_table[#All],5,FALSE)</f>
        <v>S1</v>
      </c>
      <c r="R1019" s="14" t="str">
        <f>VLOOKUP(Todos!$A1019,vlookup_table[#All],6,FALSE)</f>
        <v/>
      </c>
      <c r="S1019" s="14">
        <f>VLOOKUP(Todos!$A1019,vlookup_table[#All],7,FALSE)</f>
        <v>5</v>
      </c>
      <c r="T1019" s="14">
        <f>ROUND((9706-Todos!$P1019)/100, 0)</f>
        <v>97</v>
      </c>
      <c r="U1019" s="14" t="str" cm="1">
        <f t="array" ref="U1019">_xlfn.IFS(
    ISNUMBER(SEARCH("C", Q1019)), "Ciudad",
    ISNUMBER(SEARCH("T", Q1019)), "Pueblo",
    ISNUMBER(SEARCH("R", Q1019)), "Rural",
    ISNUMBER(SEARCH("S", Q1019)), "Suburbano",
    ISNUMBER(SEARCH("U", Q1019)), "Urbano"
)</f>
        <v>Suburbano</v>
      </c>
      <c r="V1019" s="25" t="str" cm="1">
        <f t="array" ref="V1019">_xlfn.LET(
    _xlpm.txt, _xlfn.TEXTJOIN("", TRUE, IF(ISNUMBER(--MID(Todos!$H1019, _xlfn.SEQUENCE(LEN(Todos!$H1019)), 1)), MID(Todos!$H1019, _xlfn.SEQUENCE(LEN(Todos!$H1019)), 1), "")),
    IF(ISNUMBER(--RIGHT(_xlpm.txt,1)), _xlpm.txt, LEFT(_xlpm.txt, LEN(_xlpm.txt)-1))
)</f>
        <v>19656</v>
      </c>
      <c r="W1019" s="14" t="str">
        <f>UPPER(LEFT(Todos!$B1019,2))</f>
        <v>CA</v>
      </c>
      <c r="X1019" s="15" t="e" cm="1">
        <f t="array" aca="1" ref="X1019" ca="1">+IF(Todos!$C1019 = "",MODE.MATCH(Todos!$C$2:$C$4029),Todos!$C1019)</f>
        <v>#NAME?</v>
      </c>
    </row>
    <row r="1020" spans="1:24" x14ac:dyDescent="0.35">
      <c r="A1020" s="19">
        <v>165509</v>
      </c>
      <c r="B1020" s="7" t="s">
        <v>22</v>
      </c>
      <c r="C1020" s="7" t="s">
        <v>14</v>
      </c>
      <c r="D1020" s="7">
        <v>2213</v>
      </c>
      <c r="E1020" s="7">
        <v>447</v>
      </c>
      <c r="F1020" s="7">
        <v>491</v>
      </c>
      <c r="G1020" s="7">
        <v>77</v>
      </c>
      <c r="H1020" s="7">
        <v>16702</v>
      </c>
      <c r="I1020" s="7">
        <v>7</v>
      </c>
      <c r="J1020" s="7">
        <v>62</v>
      </c>
      <c r="K1020" s="7">
        <v>447</v>
      </c>
      <c r="L1020" s="7">
        <v>491</v>
      </c>
      <c r="M1020" s="7">
        <v>4.95</v>
      </c>
      <c r="N1020" s="7">
        <f>VLOOKUP(Todos!$A1020,vlookup_table[#All],2,FALSE)</f>
        <v>0</v>
      </c>
      <c r="O1020" s="7" t="str">
        <f>VLOOKUP(Todos!$A1020,vlookup_table[#All],3,FALSE)</f>
        <v>CA</v>
      </c>
      <c r="P1020" s="7">
        <f>VLOOKUP(Todos!$A1020,vlookup_table[#All],4,FALSE)</f>
        <v>0</v>
      </c>
      <c r="Q1020" s="9" t="str">
        <f>VLOOKUP(Todos!$A1020,vlookup_table[#All],5,FALSE)</f>
        <v>C1</v>
      </c>
      <c r="R1020" s="9" t="str">
        <f>VLOOKUP(Todos!$A1020,vlookup_table[#All],6,FALSE)</f>
        <v>M</v>
      </c>
      <c r="S1020" s="9">
        <f>VLOOKUP(Todos!$A1020,vlookup_table[#All],7,FALSE)</f>
        <v>10</v>
      </c>
      <c r="T1020" s="9">
        <f>ROUND((9706-Todos!$P1020)/100, 0)</f>
        <v>97</v>
      </c>
      <c r="U1020" s="9" t="str" cm="1">
        <f t="array" ref="U1020">_xlfn.IFS(
    ISNUMBER(SEARCH("C", Q1020)), "Ciudad",
    ISNUMBER(SEARCH("T", Q1020)), "Pueblo",
    ISNUMBER(SEARCH("R", Q1020)), "Rural",
    ISNUMBER(SEARCH("S", Q1020)), "Suburbano",
    ISNUMBER(SEARCH("U", Q1020)), "Urbano"
)</f>
        <v>Ciudad</v>
      </c>
      <c r="V1020" s="24" t="str" cm="1">
        <f t="array" ref="V1020">_xlfn.LET(
    _xlpm.txt, _xlfn.TEXTJOIN("", TRUE, IF(ISNUMBER(--MID(Todos!$H1020, _xlfn.SEQUENCE(LEN(Todos!$H1020)), 1)), MID(Todos!$H1020, _xlfn.SEQUENCE(LEN(Todos!$H1020)), 1), "")),
    IF(ISNUMBER(--RIGHT(_xlpm.txt,1)), _xlpm.txt, LEFT(_xlpm.txt, LEN(_xlpm.txt)-1))
)</f>
        <v>16702</v>
      </c>
      <c r="W1020" s="9" t="str">
        <f>UPPER(LEFT(Todos!$B1020,2))</f>
        <v>CA</v>
      </c>
      <c r="X1020" s="10" t="str" cm="1">
        <f t="array" ref="X1020">+IF(Todos!$C1020 = "",MODE.MATCH(Todos!$C$2:$C$4029),Todos!$C1020)</f>
        <v>M</v>
      </c>
    </row>
    <row r="1021" spans="1:24" x14ac:dyDescent="0.35">
      <c r="A1021" s="18">
        <v>151653</v>
      </c>
      <c r="B1021" s="12" t="s">
        <v>22</v>
      </c>
      <c r="C1021" s="12"/>
      <c r="D1021" s="12">
        <v>1455</v>
      </c>
      <c r="E1021" s="12">
        <v>376</v>
      </c>
      <c r="F1021" s="12">
        <v>426</v>
      </c>
      <c r="G1021" s="12">
        <v>7</v>
      </c>
      <c r="H1021" s="12">
        <v>14860</v>
      </c>
      <c r="I1021" s="12">
        <v>19</v>
      </c>
      <c r="J1021" s="12">
        <v>39</v>
      </c>
      <c r="K1021" s="12">
        <v>417</v>
      </c>
      <c r="L1021" s="12">
        <v>393</v>
      </c>
      <c r="M1021" s="12">
        <v>6.35</v>
      </c>
      <c r="N1021" s="12">
        <f>VLOOKUP(Todos!$A1021,vlookup_table[#All],2,FALSE)</f>
        <v>0</v>
      </c>
      <c r="O1021" s="12" t="str">
        <f>VLOOKUP(Todos!$A1021,vlookup_table[#All],3,FALSE)</f>
        <v>CA</v>
      </c>
      <c r="P1021" s="12">
        <f>VLOOKUP(Todos!$A1021,vlookup_table[#All],4,FALSE)</f>
        <v>2401</v>
      </c>
      <c r="Q1021" s="14" t="str">
        <f>VLOOKUP(Todos!$A1021,vlookup_table[#All],5,FALSE)</f>
        <v>U3</v>
      </c>
      <c r="R1021" s="14" t="str">
        <f>VLOOKUP(Todos!$A1021,vlookup_table[#All],6,FALSE)</f>
        <v/>
      </c>
      <c r="S1021" s="14">
        <f>VLOOKUP(Todos!$A1021,vlookup_table[#All],7,FALSE)</f>
        <v>10</v>
      </c>
      <c r="T1021" s="14">
        <f>ROUND((9706-Todos!$P1021)/100, 0)</f>
        <v>73</v>
      </c>
      <c r="U1021" s="14" t="str" cm="1">
        <f t="array" ref="U1021">_xlfn.IFS(
    ISNUMBER(SEARCH("C", Q1021)), "Ciudad",
    ISNUMBER(SEARCH("T", Q1021)), "Pueblo",
    ISNUMBER(SEARCH("R", Q1021)), "Rural",
    ISNUMBER(SEARCH("S", Q1021)), "Suburbano",
    ISNUMBER(SEARCH("U", Q1021)), "Urbano"
)</f>
        <v>Urbano</v>
      </c>
      <c r="V1021" s="25" t="str" cm="1">
        <f t="array" ref="V1021">_xlfn.LET(
    _xlpm.txt, _xlfn.TEXTJOIN("", TRUE, IF(ISNUMBER(--MID(Todos!$H1021, _xlfn.SEQUENCE(LEN(Todos!$H1021)), 1)), MID(Todos!$H1021, _xlfn.SEQUENCE(LEN(Todos!$H1021)), 1), "")),
    IF(ISNUMBER(--RIGHT(_xlpm.txt,1)), _xlpm.txt, LEFT(_xlpm.txt, LEN(_xlpm.txt)-1))
)</f>
        <v>14860</v>
      </c>
      <c r="W1021" s="14" t="str">
        <f>UPPER(LEFT(Todos!$B1021,2))</f>
        <v>CA</v>
      </c>
      <c r="X1021" s="15" t="e" cm="1">
        <f t="array" aca="1" ref="X1021" ca="1">+IF(Todos!$C1021 = "",MODE.MATCH(Todos!$C$2:$C$4029),Todos!$C1021)</f>
        <v>#NAME?</v>
      </c>
    </row>
    <row r="1022" spans="1:24" x14ac:dyDescent="0.35">
      <c r="A1022" s="19">
        <v>100132</v>
      </c>
      <c r="B1022" s="7" t="s">
        <v>37</v>
      </c>
      <c r="C1022" s="7" t="s">
        <v>17</v>
      </c>
      <c r="D1022" s="7">
        <v>393</v>
      </c>
      <c r="E1022" s="7">
        <v>216</v>
      </c>
      <c r="F1022" s="7">
        <v>301</v>
      </c>
      <c r="G1022" s="7">
        <v>0</v>
      </c>
      <c r="H1022" s="7">
        <v>10107</v>
      </c>
      <c r="I1022" s="7">
        <v>0</v>
      </c>
      <c r="J1022" s="7">
        <v>71</v>
      </c>
      <c r="K1022" s="7">
        <v>258</v>
      </c>
      <c r="L1022" s="7">
        <v>258</v>
      </c>
      <c r="M1022" s="7">
        <v>10</v>
      </c>
      <c r="N1022" s="7">
        <f>VLOOKUP(Todos!$A1022,vlookup_table[#All],2,FALSE)</f>
        <v>0</v>
      </c>
      <c r="O1022" s="7" t="str">
        <f>VLOOKUP(Todos!$A1022,vlookup_table[#All],3,FALSE)</f>
        <v>MO</v>
      </c>
      <c r="P1022" s="7">
        <f>VLOOKUP(Todos!$A1022,vlookup_table[#All],4,FALSE)</f>
        <v>2401</v>
      </c>
      <c r="Q1022" s="9" t="str">
        <f>VLOOKUP(Todos!$A1022,vlookup_table[#All],5,FALSE)</f>
        <v>S2</v>
      </c>
      <c r="R1022" s="9" t="str">
        <f>VLOOKUP(Todos!$A1022,vlookup_table[#All],6,FALSE)</f>
        <v>F</v>
      </c>
      <c r="S1022" s="9">
        <f>VLOOKUP(Todos!$A1022,vlookup_table[#All],7,FALSE)</f>
        <v>15</v>
      </c>
      <c r="T1022" s="9">
        <f>ROUND((9706-Todos!$P1022)/100, 0)</f>
        <v>73</v>
      </c>
      <c r="U1022" s="9" t="str" cm="1">
        <f t="array" ref="U1022">_xlfn.IFS(
    ISNUMBER(SEARCH("C", Q1022)), "Ciudad",
    ISNUMBER(SEARCH("T", Q1022)), "Pueblo",
    ISNUMBER(SEARCH("R", Q1022)), "Rural",
    ISNUMBER(SEARCH("S", Q1022)), "Suburbano",
    ISNUMBER(SEARCH("U", Q1022)), "Urbano"
)</f>
        <v>Suburbano</v>
      </c>
      <c r="V1022" s="24" t="str" cm="1">
        <f t="array" ref="V1022">_xlfn.LET(
    _xlpm.txt, _xlfn.TEXTJOIN("", TRUE, IF(ISNUMBER(--MID(Todos!$H1022, _xlfn.SEQUENCE(LEN(Todos!$H1022)), 1)), MID(Todos!$H1022, _xlfn.SEQUENCE(LEN(Todos!$H1022)), 1), "")),
    IF(ISNUMBER(--RIGHT(_xlpm.txt,1)), _xlpm.txt, LEFT(_xlpm.txt, LEN(_xlpm.txt)-1))
)</f>
        <v>10107</v>
      </c>
      <c r="W1022" s="9" t="str">
        <f>UPPER(LEFT(Todos!$B1022,2))</f>
        <v>MO</v>
      </c>
      <c r="X1022" s="10" t="str" cm="1">
        <f t="array" ref="X1022">+IF(Todos!$C1022 = "",MODE.MATCH(Todos!$C$2:$C$4029),Todos!$C1022)</f>
        <v>F</v>
      </c>
    </row>
    <row r="1023" spans="1:24" x14ac:dyDescent="0.35">
      <c r="A1023" s="18">
        <v>161726</v>
      </c>
      <c r="B1023" s="12" t="s">
        <v>22</v>
      </c>
      <c r="C1023" s="12" t="s">
        <v>17</v>
      </c>
      <c r="D1023" s="12">
        <v>2453</v>
      </c>
      <c r="E1023" s="12">
        <v>438</v>
      </c>
      <c r="F1023" s="12">
        <v>475</v>
      </c>
      <c r="G1023" s="12">
        <v>86</v>
      </c>
      <c r="H1023" s="12">
        <v>15707</v>
      </c>
      <c r="I1023" s="12">
        <v>16</v>
      </c>
      <c r="J1023" s="12">
        <v>45</v>
      </c>
      <c r="K1023" s="12">
        <v>451</v>
      </c>
      <c r="L1023" s="12">
        <v>436</v>
      </c>
      <c r="M1023" s="12">
        <v>5.8125</v>
      </c>
      <c r="N1023" s="12">
        <f>VLOOKUP(Todos!$A1023,vlookup_table[#All],2,FALSE)</f>
        <v>0</v>
      </c>
      <c r="O1023" s="12" t="str">
        <f>VLOOKUP(Todos!$A1023,vlookup_table[#All],3,FALSE)</f>
        <v>CA</v>
      </c>
      <c r="P1023" s="12">
        <f>VLOOKUP(Todos!$A1023,vlookup_table[#All],4,FALSE)</f>
        <v>4601</v>
      </c>
      <c r="Q1023" s="14" t="str">
        <f>VLOOKUP(Todos!$A1023,vlookup_table[#All],5,FALSE)</f>
        <v>T1</v>
      </c>
      <c r="R1023" s="14" t="str">
        <f>VLOOKUP(Todos!$A1023,vlookup_table[#All],6,FALSE)</f>
        <v>F</v>
      </c>
      <c r="S1023" s="14">
        <f>VLOOKUP(Todos!$A1023,vlookup_table[#All],7,FALSE)</f>
        <v>7</v>
      </c>
      <c r="T1023" s="14">
        <f>ROUND((9706-Todos!$P1023)/100, 0)</f>
        <v>51</v>
      </c>
      <c r="U1023" s="14" t="str" cm="1">
        <f t="array" ref="U1023">_xlfn.IFS(
    ISNUMBER(SEARCH("C", Q1023)), "Ciudad",
    ISNUMBER(SEARCH("T", Q1023)), "Pueblo",
    ISNUMBER(SEARCH("R", Q1023)), "Rural",
    ISNUMBER(SEARCH("S", Q1023)), "Suburbano",
    ISNUMBER(SEARCH("U", Q1023)), "Urbano"
)</f>
        <v>Pueblo</v>
      </c>
      <c r="V1023" s="25" t="str" cm="1">
        <f t="array" ref="V1023">_xlfn.LET(
    _xlpm.txt, _xlfn.TEXTJOIN("", TRUE, IF(ISNUMBER(--MID(Todos!$H1023, _xlfn.SEQUENCE(LEN(Todos!$H1023)), 1)), MID(Todos!$H1023, _xlfn.SEQUENCE(LEN(Todos!$H1023)), 1), "")),
    IF(ISNUMBER(--RIGHT(_xlpm.txt,1)), _xlpm.txt, LEFT(_xlpm.txt, LEN(_xlpm.txt)-1))
)</f>
        <v>15707</v>
      </c>
      <c r="W1023" s="14" t="str">
        <f>UPPER(LEFT(Todos!$B1023,2))</f>
        <v>CA</v>
      </c>
      <c r="X1023" s="15" t="str" cm="1">
        <f t="array" ref="X1023">+IF(Todos!$C1023 = "",MODE.MATCH(Todos!$C$2:$C$4029),Todos!$C1023)</f>
        <v>F</v>
      </c>
    </row>
    <row r="1024" spans="1:24" x14ac:dyDescent="0.35">
      <c r="A1024" s="19">
        <v>125986</v>
      </c>
      <c r="B1024" s="7" t="s">
        <v>21</v>
      </c>
      <c r="C1024" s="7" t="s">
        <v>14</v>
      </c>
      <c r="D1024" s="7">
        <v>533</v>
      </c>
      <c r="E1024" s="7">
        <v>246</v>
      </c>
      <c r="F1024" s="7">
        <v>308</v>
      </c>
      <c r="G1024" s="7">
        <v>1</v>
      </c>
      <c r="H1024" s="7">
        <v>10096</v>
      </c>
      <c r="I1024" s="7">
        <v>3</v>
      </c>
      <c r="J1024" s="7">
        <v>75</v>
      </c>
      <c r="K1024" s="7">
        <v>276</v>
      </c>
      <c r="L1024" s="7">
        <v>287</v>
      </c>
      <c r="M1024" s="7">
        <v>13.375</v>
      </c>
      <c r="N1024" s="7">
        <f>VLOOKUP(Todos!$A1024,vlookup_table[#All],2,FALSE)</f>
        <v>0</v>
      </c>
      <c r="O1024" s="7" t="str">
        <f>VLOOKUP(Todos!$A1024,vlookup_table[#All],3,FALSE)</f>
        <v>TX</v>
      </c>
      <c r="P1024" s="7">
        <f>VLOOKUP(Todos!$A1024,vlookup_table[#All],4,FALSE)</f>
        <v>4610</v>
      </c>
      <c r="Q1024" s="9" t="str">
        <f>VLOOKUP(Todos!$A1024,vlookup_table[#All],5,FALSE)</f>
        <v>T2</v>
      </c>
      <c r="R1024" s="9" t="str">
        <f>VLOOKUP(Todos!$A1024,vlookup_table[#All],6,FALSE)</f>
        <v>M</v>
      </c>
      <c r="S1024" s="9">
        <f>VLOOKUP(Todos!$A1024,vlookup_table[#All],7,FALSE)</f>
        <v>17</v>
      </c>
      <c r="T1024" s="9">
        <f>ROUND((9706-Todos!$P1024)/100, 0)</f>
        <v>51</v>
      </c>
      <c r="U1024" s="9" t="str" cm="1">
        <f t="array" ref="U1024">_xlfn.IFS(
    ISNUMBER(SEARCH("C", Q1024)), "Ciudad",
    ISNUMBER(SEARCH("T", Q1024)), "Pueblo",
    ISNUMBER(SEARCH("R", Q1024)), "Rural",
    ISNUMBER(SEARCH("S", Q1024)), "Suburbano",
    ISNUMBER(SEARCH("U", Q1024)), "Urbano"
)</f>
        <v>Pueblo</v>
      </c>
      <c r="V1024" s="24" t="str" cm="1">
        <f t="array" ref="V1024">_xlfn.LET(
    _xlpm.txt, _xlfn.TEXTJOIN("", TRUE, IF(ISNUMBER(--MID(Todos!$H1024, _xlfn.SEQUENCE(LEN(Todos!$H1024)), 1)), MID(Todos!$H1024, _xlfn.SEQUENCE(LEN(Todos!$H1024)), 1), "")),
    IF(ISNUMBER(--RIGHT(_xlpm.txt,1)), _xlpm.txt, LEFT(_xlpm.txt, LEN(_xlpm.txt)-1))
)</f>
        <v>10096</v>
      </c>
      <c r="W1024" s="9" t="str">
        <f>UPPER(LEFT(Todos!$B1024,2))</f>
        <v>TX</v>
      </c>
      <c r="X1024" s="10" t="str" cm="1">
        <f t="array" ref="X1024">+IF(Todos!$C1024 = "",MODE.MATCH(Todos!$C$2:$C$4029),Todos!$C1024)</f>
        <v>M</v>
      </c>
    </row>
    <row r="1025" spans="1:24" x14ac:dyDescent="0.35">
      <c r="A1025" s="18">
        <v>185394</v>
      </c>
      <c r="B1025" s="12" t="s">
        <v>30</v>
      </c>
      <c r="C1025" s="12" t="s">
        <v>17</v>
      </c>
      <c r="D1025" s="12">
        <v>647</v>
      </c>
      <c r="E1025" s="12">
        <v>285</v>
      </c>
      <c r="F1025" s="12">
        <v>338</v>
      </c>
      <c r="G1025" s="12">
        <v>0</v>
      </c>
      <c r="H1025" s="12">
        <v>12910</v>
      </c>
      <c r="I1025" s="12">
        <v>7</v>
      </c>
      <c r="J1025" s="12">
        <v>80</v>
      </c>
      <c r="K1025" s="12">
        <v>317</v>
      </c>
      <c r="L1025" s="12">
        <v>300</v>
      </c>
      <c r="M1025" s="12">
        <v>8.9166666669999994</v>
      </c>
      <c r="N1025" s="12">
        <f>VLOOKUP(Todos!$A1025,vlookup_table[#All],2,FALSE)</f>
        <v>2</v>
      </c>
      <c r="O1025" s="12" t="str">
        <f>VLOOKUP(Todos!$A1025,vlookup_table[#All],3,FALSE)</f>
        <v>MI</v>
      </c>
      <c r="P1025" s="12">
        <f>VLOOKUP(Todos!$A1025,vlookup_table[#All],4,FALSE)</f>
        <v>2702</v>
      </c>
      <c r="Q1025" s="14" t="str">
        <f>VLOOKUP(Todos!$A1025,vlookup_table[#All],5,FALSE)</f>
        <v>S2</v>
      </c>
      <c r="R1025" s="14" t="str">
        <f>VLOOKUP(Todos!$A1025,vlookup_table[#All],6,FALSE)</f>
        <v>F</v>
      </c>
      <c r="S1025" s="14">
        <f>VLOOKUP(Todos!$A1025,vlookup_table[#All],7,FALSE)</f>
        <v>5</v>
      </c>
      <c r="T1025" s="14">
        <f>ROUND((9706-Todos!$P1025)/100, 0)</f>
        <v>70</v>
      </c>
      <c r="U1025" s="14" t="str" cm="1">
        <f t="array" ref="U1025">_xlfn.IFS(
    ISNUMBER(SEARCH("C", Q1025)), "Ciudad",
    ISNUMBER(SEARCH("T", Q1025)), "Pueblo",
    ISNUMBER(SEARCH("R", Q1025)), "Rural",
    ISNUMBER(SEARCH("S", Q1025)), "Suburbano",
    ISNUMBER(SEARCH("U", Q1025)), "Urbano"
)</f>
        <v>Suburbano</v>
      </c>
      <c r="V1025" s="25" t="str" cm="1">
        <f t="array" ref="V1025">_xlfn.LET(
    _xlpm.txt, _xlfn.TEXTJOIN("", TRUE, IF(ISNUMBER(--MID(Todos!$H1025, _xlfn.SEQUENCE(LEN(Todos!$H1025)), 1)), MID(Todos!$H1025, _xlfn.SEQUENCE(LEN(Todos!$H1025)), 1), "")),
    IF(ISNUMBER(--RIGHT(_xlpm.txt,1)), _xlpm.txt, LEFT(_xlpm.txt, LEN(_xlpm.txt)-1))
)</f>
        <v>12910</v>
      </c>
      <c r="W1025" s="14" t="str">
        <f>UPPER(LEFT(Todos!$B1025,2))</f>
        <v>MI</v>
      </c>
      <c r="X1025" s="15" t="str" cm="1">
        <f t="array" ref="X1025">+IF(Todos!$C1025 = "",MODE.MATCH(Todos!$C$2:$C$4029),Todos!$C1025)</f>
        <v>F</v>
      </c>
    </row>
    <row r="1026" spans="1:24" x14ac:dyDescent="0.35">
      <c r="A1026" s="19">
        <v>43799</v>
      </c>
      <c r="B1026" s="7" t="s">
        <v>13</v>
      </c>
      <c r="C1026" s="7" t="s">
        <v>17</v>
      </c>
      <c r="D1026" s="7">
        <v>1044</v>
      </c>
      <c r="E1026" s="7">
        <v>366</v>
      </c>
      <c r="F1026" s="7">
        <v>499</v>
      </c>
      <c r="G1026" s="7">
        <v>15</v>
      </c>
      <c r="H1026" s="7">
        <v>22427</v>
      </c>
      <c r="I1026" s="7">
        <v>8</v>
      </c>
      <c r="J1026" s="7">
        <v>35</v>
      </c>
      <c r="K1026" s="7">
        <v>318</v>
      </c>
      <c r="L1026" s="7">
        <v>458</v>
      </c>
      <c r="M1026" s="7">
        <v>13.16666667</v>
      </c>
      <c r="N1026" s="7">
        <f>VLOOKUP(Todos!$A1026,vlookup_table[#All],2,FALSE)</f>
        <v>2</v>
      </c>
      <c r="O1026" s="7" t="str">
        <f>VLOOKUP(Todos!$A1026,vlookup_table[#All],3,FALSE)</f>
        <v>FL</v>
      </c>
      <c r="P1026" s="7">
        <f>VLOOKUP(Todos!$A1026,vlookup_table[#All],4,FALSE)</f>
        <v>5801</v>
      </c>
      <c r="Q1026" s="9" t="str">
        <f>VLOOKUP(Todos!$A1026,vlookup_table[#All],5,FALSE)</f>
        <v>T2</v>
      </c>
      <c r="R1026" s="9" t="str">
        <f>VLOOKUP(Todos!$A1026,vlookup_table[#All],6,FALSE)</f>
        <v>F</v>
      </c>
      <c r="S1026" s="9">
        <f>VLOOKUP(Todos!$A1026,vlookup_table[#All],7,FALSE)</f>
        <v>20</v>
      </c>
      <c r="T1026" s="9">
        <f>ROUND((9706-Todos!$P1026)/100, 0)</f>
        <v>39</v>
      </c>
      <c r="U1026" s="9" t="str" cm="1">
        <f t="array" ref="U1026">_xlfn.IFS(
    ISNUMBER(SEARCH("C", Q1026)), "Ciudad",
    ISNUMBER(SEARCH("T", Q1026)), "Pueblo",
    ISNUMBER(SEARCH("R", Q1026)), "Rural",
    ISNUMBER(SEARCH("S", Q1026)), "Suburbano",
    ISNUMBER(SEARCH("U", Q1026)), "Urbano"
)</f>
        <v>Pueblo</v>
      </c>
      <c r="V1026" s="24" t="str" cm="1">
        <f t="array" ref="V1026">_xlfn.LET(
    _xlpm.txt, _xlfn.TEXTJOIN("", TRUE, IF(ISNUMBER(--MID(Todos!$H1026, _xlfn.SEQUENCE(LEN(Todos!$H1026)), 1)), MID(Todos!$H1026, _xlfn.SEQUENCE(LEN(Todos!$H1026)), 1), "")),
    IF(ISNUMBER(--RIGHT(_xlpm.txt,1)), _xlpm.txt, LEFT(_xlpm.txt, LEN(_xlpm.txt)-1))
)</f>
        <v>22427</v>
      </c>
      <c r="W1026" s="9" t="str">
        <f>UPPER(LEFT(Todos!$B1026,2))</f>
        <v>FL</v>
      </c>
      <c r="X1026" s="10" t="str" cm="1">
        <f t="array" ref="X1026">+IF(Todos!$C1026 = "",MODE.MATCH(Todos!$C$2:$C$4029),Todos!$C1026)</f>
        <v>F</v>
      </c>
    </row>
    <row r="1027" spans="1:24" x14ac:dyDescent="0.35">
      <c r="A1027" s="18">
        <v>185464</v>
      </c>
      <c r="B1027" s="12" t="s">
        <v>58</v>
      </c>
      <c r="C1027" s="12" t="s">
        <v>14</v>
      </c>
      <c r="D1027" s="12">
        <v>702</v>
      </c>
      <c r="E1027" s="12">
        <v>308</v>
      </c>
      <c r="F1027" s="12">
        <v>397</v>
      </c>
      <c r="G1027" s="12">
        <v>0</v>
      </c>
      <c r="H1027" s="12">
        <v>14670</v>
      </c>
      <c r="I1027" s="12">
        <v>9</v>
      </c>
      <c r="J1027" s="12">
        <v>23</v>
      </c>
      <c r="K1027" s="12">
        <v>348</v>
      </c>
      <c r="L1027" s="12">
        <v>337</v>
      </c>
      <c r="M1027" s="12">
        <v>11.11111111</v>
      </c>
      <c r="N1027" s="12">
        <f>VLOOKUP(Todos!$A1027,vlookup_table[#All],2,FALSE)</f>
        <v>1</v>
      </c>
      <c r="O1027" s="12" t="str">
        <f>VLOOKUP(Todos!$A1027,vlookup_table[#All],3,FALSE)</f>
        <v>KY</v>
      </c>
      <c r="P1027" s="12">
        <f>VLOOKUP(Todos!$A1027,vlookup_table[#All],4,FALSE)</f>
        <v>3910</v>
      </c>
      <c r="Q1027" s="14" t="str">
        <f>VLOOKUP(Todos!$A1027,vlookup_table[#All],5,FALSE)</f>
        <v>T2</v>
      </c>
      <c r="R1027" s="14" t="str">
        <f>VLOOKUP(Todos!$A1027,vlookup_table[#All],6,FALSE)</f>
        <v>M</v>
      </c>
      <c r="S1027" s="14">
        <f>VLOOKUP(Todos!$A1027,vlookup_table[#All],7,FALSE)</f>
        <v>15</v>
      </c>
      <c r="T1027" s="14">
        <f>ROUND((9706-Todos!$P1027)/100, 0)</f>
        <v>58</v>
      </c>
      <c r="U1027" s="14" t="str" cm="1">
        <f t="array" ref="U1027">_xlfn.IFS(
    ISNUMBER(SEARCH("C", Q1027)), "Ciudad",
    ISNUMBER(SEARCH("T", Q1027)), "Pueblo",
    ISNUMBER(SEARCH("R", Q1027)), "Rural",
    ISNUMBER(SEARCH("S", Q1027)), "Suburbano",
    ISNUMBER(SEARCH("U", Q1027)), "Urbano"
)</f>
        <v>Pueblo</v>
      </c>
      <c r="V1027" s="25" t="str" cm="1">
        <f t="array" ref="V1027">_xlfn.LET(
    _xlpm.txt, _xlfn.TEXTJOIN("", TRUE, IF(ISNUMBER(--MID(Todos!$H1027, _xlfn.SEQUENCE(LEN(Todos!$H1027)), 1)), MID(Todos!$H1027, _xlfn.SEQUENCE(LEN(Todos!$H1027)), 1), "")),
    IF(ISNUMBER(--RIGHT(_xlpm.txt,1)), _xlpm.txt, LEFT(_xlpm.txt, LEN(_xlpm.txt)-1))
)</f>
        <v>14670</v>
      </c>
      <c r="W1027" s="14" t="str">
        <f>UPPER(LEFT(Todos!$B1027,2))</f>
        <v>KY</v>
      </c>
      <c r="X1027" s="15" t="str" cm="1">
        <f t="array" ref="X1027">+IF(Todos!$C1027 = "",MODE.MATCH(Todos!$C$2:$C$4029),Todos!$C1027)</f>
        <v>M</v>
      </c>
    </row>
    <row r="1028" spans="1:24" x14ac:dyDescent="0.35">
      <c r="A1028" s="19">
        <v>125325</v>
      </c>
      <c r="B1028" s="7" t="s">
        <v>21</v>
      </c>
      <c r="C1028" s="7" t="s">
        <v>14</v>
      </c>
      <c r="D1028" s="7">
        <v>852</v>
      </c>
      <c r="E1028" s="7">
        <v>516</v>
      </c>
      <c r="F1028" s="7">
        <v>556</v>
      </c>
      <c r="G1028" s="7">
        <v>1</v>
      </c>
      <c r="H1028" s="7">
        <v>16206</v>
      </c>
      <c r="I1028" s="7">
        <v>4</v>
      </c>
      <c r="J1028" s="7">
        <v>46</v>
      </c>
      <c r="K1028" s="7">
        <v>540</v>
      </c>
      <c r="L1028" s="7">
        <v>535</v>
      </c>
      <c r="M1028" s="7">
        <v>14.623478260000001</v>
      </c>
      <c r="N1028" s="7">
        <f>VLOOKUP(Todos!$A1028,vlookup_table[#All],2,FALSE)</f>
        <v>13</v>
      </c>
      <c r="O1028" s="7" t="str">
        <f>VLOOKUP(Todos!$A1028,vlookup_table[#All],3,FALSE)</f>
        <v>TX</v>
      </c>
      <c r="P1028" s="7">
        <f>VLOOKUP(Todos!$A1028,vlookup_table[#All],4,FALSE)</f>
        <v>1709</v>
      </c>
      <c r="Q1028" s="9" t="str">
        <f>VLOOKUP(Todos!$A1028,vlookup_table[#All],5,FALSE)</f>
        <v>S1</v>
      </c>
      <c r="R1028" s="9" t="str">
        <f>VLOOKUP(Todos!$A1028,vlookup_table[#All],6,FALSE)</f>
        <v>M</v>
      </c>
      <c r="S1028" s="9">
        <f>VLOOKUP(Todos!$A1028,vlookup_table[#All],7,FALSE)</f>
        <v>20</v>
      </c>
      <c r="T1028" s="9">
        <f>ROUND((9706-Todos!$P1028)/100, 0)</f>
        <v>80</v>
      </c>
      <c r="U1028" s="9" t="str" cm="1">
        <f t="array" ref="U1028">_xlfn.IFS(
    ISNUMBER(SEARCH("C", Q1028)), "Ciudad",
    ISNUMBER(SEARCH("T", Q1028)), "Pueblo",
    ISNUMBER(SEARCH("R", Q1028)), "Rural",
    ISNUMBER(SEARCH("S", Q1028)), "Suburbano",
    ISNUMBER(SEARCH("U", Q1028)), "Urbano"
)</f>
        <v>Suburbano</v>
      </c>
      <c r="V1028" s="24" t="str" cm="1">
        <f t="array" ref="V1028">_xlfn.LET(
    _xlpm.txt, _xlfn.TEXTJOIN("", TRUE, IF(ISNUMBER(--MID(Todos!$H1028, _xlfn.SEQUENCE(LEN(Todos!$H1028)), 1)), MID(Todos!$H1028, _xlfn.SEQUENCE(LEN(Todos!$H1028)), 1), "")),
    IF(ISNUMBER(--RIGHT(_xlpm.txt,1)), _xlpm.txt, LEFT(_xlpm.txt, LEN(_xlpm.txt)-1))
)</f>
        <v>16206</v>
      </c>
      <c r="W1028" s="9" t="str">
        <f>UPPER(LEFT(Todos!$B1028,2))</f>
        <v>TX</v>
      </c>
      <c r="X1028" s="10" t="str" cm="1">
        <f t="array" ref="X1028">+IF(Todos!$C1028 = "",MODE.MATCH(Todos!$C$2:$C$4029),Todos!$C1028)</f>
        <v>M</v>
      </c>
    </row>
    <row r="1029" spans="1:24" x14ac:dyDescent="0.35">
      <c r="A1029" s="18">
        <v>112679</v>
      </c>
      <c r="B1029" s="12" t="s">
        <v>32</v>
      </c>
      <c r="C1029" s="12" t="s">
        <v>14</v>
      </c>
      <c r="D1029" s="12">
        <v>1045</v>
      </c>
      <c r="E1029" s="12">
        <v>528</v>
      </c>
      <c r="F1029" s="12">
        <v>618</v>
      </c>
      <c r="G1029" s="12">
        <v>1</v>
      </c>
      <c r="H1029" s="12">
        <v>19402</v>
      </c>
      <c r="I1029" s="12">
        <v>3</v>
      </c>
      <c r="J1029" s="12">
        <v>48</v>
      </c>
      <c r="K1029" s="12">
        <v>538</v>
      </c>
      <c r="L1029" s="12">
        <v>604</v>
      </c>
      <c r="M1029" s="12">
        <v>15</v>
      </c>
      <c r="N1029" s="12">
        <f>VLOOKUP(Todos!$A1029,vlookup_table[#All],2,FALSE)</f>
        <v>1</v>
      </c>
      <c r="O1029" s="12" t="str">
        <f>VLOOKUP(Todos!$A1029,vlookup_table[#All],3,FALSE)</f>
        <v>OK</v>
      </c>
      <c r="P1029" s="12">
        <f>VLOOKUP(Todos!$A1029,vlookup_table[#All],4,FALSE)</f>
        <v>4801</v>
      </c>
      <c r="Q1029" s="14" t="str">
        <f>VLOOKUP(Todos!$A1029,vlookup_table[#All],5,FALSE)</f>
        <v>S1</v>
      </c>
      <c r="R1029" s="14" t="str">
        <f>VLOOKUP(Todos!$A1029,vlookup_table[#All],6,FALSE)</f>
        <v>M</v>
      </c>
      <c r="S1029" s="14">
        <f>VLOOKUP(Todos!$A1029,vlookup_table[#All],7,FALSE)</f>
        <v>20</v>
      </c>
      <c r="T1029" s="14">
        <f>ROUND((9706-Todos!$P1029)/100, 0)</f>
        <v>49</v>
      </c>
      <c r="U1029" s="14" t="str" cm="1">
        <f t="array" ref="U1029">_xlfn.IFS(
    ISNUMBER(SEARCH("C", Q1029)), "Ciudad",
    ISNUMBER(SEARCH("T", Q1029)), "Pueblo",
    ISNUMBER(SEARCH("R", Q1029)), "Rural",
    ISNUMBER(SEARCH("S", Q1029)), "Suburbano",
    ISNUMBER(SEARCH("U", Q1029)), "Urbano"
)</f>
        <v>Suburbano</v>
      </c>
      <c r="V1029" s="25" t="str" cm="1">
        <f t="array" ref="V1029">_xlfn.LET(
    _xlpm.txt, _xlfn.TEXTJOIN("", TRUE, IF(ISNUMBER(--MID(Todos!$H1029, _xlfn.SEQUENCE(LEN(Todos!$H1029)), 1)), MID(Todos!$H1029, _xlfn.SEQUENCE(LEN(Todos!$H1029)), 1), "")),
    IF(ISNUMBER(--RIGHT(_xlpm.txt,1)), _xlpm.txt, LEFT(_xlpm.txt, LEN(_xlpm.txt)-1))
)</f>
        <v>19402</v>
      </c>
      <c r="W1029" s="14" t="str">
        <f>UPPER(LEFT(Todos!$B1029,2))</f>
        <v>OK</v>
      </c>
      <c r="X1029" s="15" t="str" cm="1">
        <f t="array" ref="X1029">+IF(Todos!$C1029 = "",MODE.MATCH(Todos!$C$2:$C$4029),Todos!$C1029)</f>
        <v>M</v>
      </c>
    </row>
    <row r="1030" spans="1:24" x14ac:dyDescent="0.35">
      <c r="A1030" s="19">
        <v>2415</v>
      </c>
      <c r="B1030" s="7" t="s">
        <v>22</v>
      </c>
      <c r="C1030" s="7" t="s">
        <v>17</v>
      </c>
      <c r="D1030" s="7">
        <v>5501</v>
      </c>
      <c r="E1030" s="7">
        <v>817</v>
      </c>
      <c r="F1030" s="7">
        <v>958</v>
      </c>
      <c r="G1030" s="7">
        <v>98</v>
      </c>
      <c r="H1030" s="7">
        <v>41734</v>
      </c>
      <c r="I1030" s="7">
        <v>33</v>
      </c>
      <c r="J1030" s="7">
        <v>36</v>
      </c>
      <c r="K1030" s="7">
        <v>924</v>
      </c>
      <c r="L1030" s="7">
        <v>870</v>
      </c>
      <c r="M1030" s="7">
        <v>17.5</v>
      </c>
      <c r="N1030" s="7">
        <f>VLOOKUP(Todos!$A1030,vlookup_table[#All],2,FALSE)</f>
        <v>28</v>
      </c>
      <c r="O1030" s="7" t="str">
        <f>VLOOKUP(Todos!$A1030,vlookup_table[#All],3,FALSE)</f>
        <v>CA</v>
      </c>
      <c r="P1030" s="7">
        <f>VLOOKUP(Todos!$A1030,vlookup_table[#All],4,FALSE)</f>
        <v>5501</v>
      </c>
      <c r="Q1030" s="9" t="str">
        <f>VLOOKUP(Todos!$A1030,vlookup_table[#All],5,FALSE)</f>
        <v>S1</v>
      </c>
      <c r="R1030" s="9" t="str">
        <f>VLOOKUP(Todos!$A1030,vlookup_table[#All],6,FALSE)</f>
        <v>F</v>
      </c>
      <c r="S1030" s="9">
        <f>VLOOKUP(Todos!$A1030,vlookup_table[#All],7,FALSE)</f>
        <v>25</v>
      </c>
      <c r="T1030" s="9">
        <f>ROUND((9706-Todos!$P1030)/100, 0)</f>
        <v>42</v>
      </c>
      <c r="U1030" s="9" t="str" cm="1">
        <f t="array" ref="U1030">_xlfn.IFS(
    ISNUMBER(SEARCH("C", Q1030)), "Ciudad",
    ISNUMBER(SEARCH("T", Q1030)), "Pueblo",
    ISNUMBER(SEARCH("R", Q1030)), "Rural",
    ISNUMBER(SEARCH("S", Q1030)), "Suburbano",
    ISNUMBER(SEARCH("U", Q1030)), "Urbano"
)</f>
        <v>Suburbano</v>
      </c>
      <c r="V1030" s="24" t="str" cm="1">
        <f t="array" ref="V1030">_xlfn.LET(
    _xlpm.txt, _xlfn.TEXTJOIN("", TRUE, IF(ISNUMBER(--MID(Todos!$H1030, _xlfn.SEQUENCE(LEN(Todos!$H1030)), 1)), MID(Todos!$H1030, _xlfn.SEQUENCE(LEN(Todos!$H1030)), 1), "")),
    IF(ISNUMBER(--RIGHT(_xlpm.txt,1)), _xlpm.txt, LEFT(_xlpm.txt, LEN(_xlpm.txt)-1))
)</f>
        <v>41734</v>
      </c>
      <c r="W1030" s="9" t="str">
        <f>UPPER(LEFT(Todos!$B1030,2))</f>
        <v>CA</v>
      </c>
      <c r="X1030" s="10" t="str" cm="1">
        <f t="array" ref="X1030">+IF(Todos!$C1030 = "",MODE.MATCH(Todos!$C$2:$C$4029),Todos!$C1030)</f>
        <v>F</v>
      </c>
    </row>
    <row r="1031" spans="1:24" x14ac:dyDescent="0.35">
      <c r="A1031" s="18">
        <v>166866</v>
      </c>
      <c r="B1031" s="12" t="s">
        <v>22</v>
      </c>
      <c r="C1031" s="12" t="s">
        <v>17</v>
      </c>
      <c r="D1031" s="12">
        <v>3921</v>
      </c>
      <c r="E1031" s="12">
        <v>754</v>
      </c>
      <c r="F1031" s="12">
        <v>835</v>
      </c>
      <c r="G1031" s="12">
        <v>96</v>
      </c>
      <c r="H1031" s="12">
        <v>33998</v>
      </c>
      <c r="I1031" s="12">
        <v>7</v>
      </c>
      <c r="J1031" s="12">
        <v>50</v>
      </c>
      <c r="K1031" s="12">
        <v>804</v>
      </c>
      <c r="L1031" s="12">
        <v>799</v>
      </c>
      <c r="M1031" s="12">
        <v>10</v>
      </c>
      <c r="N1031" s="12">
        <f>VLOOKUP(Todos!$A1031,vlookup_table[#All],2,FALSE)</f>
        <v>0</v>
      </c>
      <c r="O1031" s="12" t="str">
        <f>VLOOKUP(Todos!$A1031,vlookup_table[#All],3,FALSE)</f>
        <v>CA</v>
      </c>
      <c r="P1031" s="12">
        <f>VLOOKUP(Todos!$A1031,vlookup_table[#All],4,FALSE)</f>
        <v>0</v>
      </c>
      <c r="Q1031" s="14" t="str">
        <f>VLOOKUP(Todos!$A1031,vlookup_table[#All],5,FALSE)</f>
        <v>S1</v>
      </c>
      <c r="R1031" s="14" t="str">
        <f>VLOOKUP(Todos!$A1031,vlookup_table[#All],6,FALSE)</f>
        <v>F</v>
      </c>
      <c r="S1031" s="14">
        <f>VLOOKUP(Todos!$A1031,vlookup_table[#All],7,FALSE)</f>
        <v>125</v>
      </c>
      <c r="T1031" s="14">
        <f>ROUND((9706-Todos!$P1031)/100, 0)</f>
        <v>97</v>
      </c>
      <c r="U1031" s="14" t="str" cm="1">
        <f t="array" ref="U1031">_xlfn.IFS(
    ISNUMBER(SEARCH("C", Q1031)), "Ciudad",
    ISNUMBER(SEARCH("T", Q1031)), "Pueblo",
    ISNUMBER(SEARCH("R", Q1031)), "Rural",
    ISNUMBER(SEARCH("S", Q1031)), "Suburbano",
    ISNUMBER(SEARCH("U", Q1031)), "Urbano"
)</f>
        <v>Suburbano</v>
      </c>
      <c r="V1031" s="25" t="str" cm="1">
        <f t="array" ref="V1031">_xlfn.LET(
    _xlpm.txt, _xlfn.TEXTJOIN("", TRUE, IF(ISNUMBER(--MID(Todos!$H1031, _xlfn.SEQUENCE(LEN(Todos!$H1031)), 1)), MID(Todos!$H1031, _xlfn.SEQUENCE(LEN(Todos!$H1031)), 1), "")),
    IF(ISNUMBER(--RIGHT(_xlpm.txt,1)), _xlpm.txt, LEFT(_xlpm.txt, LEN(_xlpm.txt)-1))
)</f>
        <v>33998</v>
      </c>
      <c r="W1031" s="14" t="str">
        <f>UPPER(LEFT(Todos!$B1031,2))</f>
        <v>CA</v>
      </c>
      <c r="X1031" s="15" t="str" cm="1">
        <f t="array" ref="X1031">+IF(Todos!$C1031 = "",MODE.MATCH(Todos!$C$2:$C$4029),Todos!$C1031)</f>
        <v>F</v>
      </c>
    </row>
    <row r="1032" spans="1:24" x14ac:dyDescent="0.35">
      <c r="A1032" s="19">
        <v>4211</v>
      </c>
      <c r="B1032" s="7" t="s">
        <v>21</v>
      </c>
      <c r="C1032" s="7" t="s">
        <v>17</v>
      </c>
      <c r="D1032" s="7">
        <v>919</v>
      </c>
      <c r="E1032" s="7">
        <v>425</v>
      </c>
      <c r="F1032" s="7">
        <v>697</v>
      </c>
      <c r="G1032" s="7">
        <v>10</v>
      </c>
      <c r="H1032" s="7">
        <v>25784</v>
      </c>
      <c r="I1032" s="7">
        <v>4</v>
      </c>
      <c r="J1032" s="7">
        <v>63</v>
      </c>
      <c r="K1032" s="7">
        <v>562</v>
      </c>
      <c r="L1032" s="7">
        <v>558</v>
      </c>
      <c r="M1032" s="7">
        <v>17.92307692</v>
      </c>
      <c r="N1032" s="7">
        <f>VLOOKUP(Todos!$A1032,vlookup_table[#All],2,FALSE)</f>
        <v>2</v>
      </c>
      <c r="O1032" s="7" t="str">
        <f>VLOOKUP(Todos!$A1032,vlookup_table[#All],3,FALSE)</f>
        <v>TX</v>
      </c>
      <c r="P1032" s="7">
        <f>VLOOKUP(Todos!$A1032,vlookup_table[#All],4,FALSE)</f>
        <v>402</v>
      </c>
      <c r="Q1032" s="9" t="str">
        <f>VLOOKUP(Todos!$A1032,vlookup_table[#All],5,FALSE)</f>
        <v>C1</v>
      </c>
      <c r="R1032" s="9" t="str">
        <f>VLOOKUP(Todos!$A1032,vlookup_table[#All],6,FALSE)</f>
        <v>F</v>
      </c>
      <c r="S1032" s="9">
        <f>VLOOKUP(Todos!$A1032,vlookup_table[#All],7,FALSE)</f>
        <v>25</v>
      </c>
      <c r="T1032" s="9">
        <f>ROUND((9706-Todos!$P1032)/100, 0)</f>
        <v>93</v>
      </c>
      <c r="U1032" s="9" t="str" cm="1">
        <f t="array" ref="U1032">_xlfn.IFS(
    ISNUMBER(SEARCH("C", Q1032)), "Ciudad",
    ISNUMBER(SEARCH("T", Q1032)), "Pueblo",
    ISNUMBER(SEARCH("R", Q1032)), "Rural",
    ISNUMBER(SEARCH("S", Q1032)), "Suburbano",
    ISNUMBER(SEARCH("U", Q1032)), "Urbano"
)</f>
        <v>Ciudad</v>
      </c>
      <c r="V1032" s="24" t="str" cm="1">
        <f t="array" ref="V1032">_xlfn.LET(
    _xlpm.txt, _xlfn.TEXTJOIN("", TRUE, IF(ISNUMBER(--MID(Todos!$H1032, _xlfn.SEQUENCE(LEN(Todos!$H1032)), 1)), MID(Todos!$H1032, _xlfn.SEQUENCE(LEN(Todos!$H1032)), 1), "")),
    IF(ISNUMBER(--RIGHT(_xlpm.txt,1)), _xlpm.txt, LEFT(_xlpm.txt, LEN(_xlpm.txt)-1))
)</f>
        <v>25784</v>
      </c>
      <c r="W1032" s="9" t="str">
        <f>UPPER(LEFT(Todos!$B1032,2))</f>
        <v>TX</v>
      </c>
      <c r="X1032" s="10" t="str" cm="1">
        <f t="array" ref="X1032">+IF(Todos!$C1032 = "",MODE.MATCH(Todos!$C$2:$C$4029),Todos!$C1032)</f>
        <v>F</v>
      </c>
    </row>
    <row r="1033" spans="1:24" x14ac:dyDescent="0.35">
      <c r="A1033" s="18">
        <v>182395</v>
      </c>
      <c r="B1033" s="12" t="s">
        <v>41</v>
      </c>
      <c r="C1033" s="12" t="s">
        <v>17</v>
      </c>
      <c r="D1033" s="12">
        <v>755</v>
      </c>
      <c r="E1033" s="12">
        <v>210</v>
      </c>
      <c r="F1033" s="12">
        <v>313</v>
      </c>
      <c r="G1033" s="12">
        <v>2</v>
      </c>
      <c r="H1033" s="12">
        <v>11983</v>
      </c>
      <c r="I1033" s="12">
        <v>9</v>
      </c>
      <c r="J1033" s="12">
        <v>39</v>
      </c>
      <c r="K1033" s="12">
        <v>315</v>
      </c>
      <c r="L1033" s="12">
        <v>244</v>
      </c>
      <c r="M1033" s="12">
        <v>16.5</v>
      </c>
      <c r="N1033" s="12">
        <f>VLOOKUP(Todos!$A1033,vlookup_table[#All],2,FALSE)</f>
        <v>28</v>
      </c>
      <c r="O1033" s="12" t="str">
        <f>VLOOKUP(Todos!$A1033,vlookup_table[#All],3,FALSE)</f>
        <v>WA</v>
      </c>
      <c r="P1033" s="12">
        <f>VLOOKUP(Todos!$A1033,vlookup_table[#All],4,FALSE)</f>
        <v>2601</v>
      </c>
      <c r="Q1033" s="14" t="str">
        <f>VLOOKUP(Todos!$A1033,vlookup_table[#All],5,FALSE)</f>
        <v>C2</v>
      </c>
      <c r="R1033" s="14" t="str">
        <f>VLOOKUP(Todos!$A1033,vlookup_table[#All],6,FALSE)</f>
        <v>F</v>
      </c>
      <c r="S1033" s="14">
        <f>VLOOKUP(Todos!$A1033,vlookup_table[#All],7,FALSE)</f>
        <v>10</v>
      </c>
      <c r="T1033" s="14">
        <f>ROUND((9706-Todos!$P1033)/100, 0)</f>
        <v>71</v>
      </c>
      <c r="U1033" s="14" t="str" cm="1">
        <f t="array" ref="U1033">_xlfn.IFS(
    ISNUMBER(SEARCH("C", Q1033)), "Ciudad",
    ISNUMBER(SEARCH("T", Q1033)), "Pueblo",
    ISNUMBER(SEARCH("R", Q1033)), "Rural",
    ISNUMBER(SEARCH("S", Q1033)), "Suburbano",
    ISNUMBER(SEARCH("U", Q1033)), "Urbano"
)</f>
        <v>Ciudad</v>
      </c>
      <c r="V1033" s="25" t="str" cm="1">
        <f t="array" ref="V1033">_xlfn.LET(
    _xlpm.txt, _xlfn.TEXTJOIN("", TRUE, IF(ISNUMBER(--MID(Todos!$H1033, _xlfn.SEQUENCE(LEN(Todos!$H1033)), 1)), MID(Todos!$H1033, _xlfn.SEQUENCE(LEN(Todos!$H1033)), 1), "")),
    IF(ISNUMBER(--RIGHT(_xlpm.txt,1)), _xlpm.txt, LEFT(_xlpm.txt, LEN(_xlpm.txt)-1))
)</f>
        <v>11983</v>
      </c>
      <c r="W1033" s="14" t="str">
        <f>UPPER(LEFT(Todos!$B1033,2))</f>
        <v>WA</v>
      </c>
      <c r="X1033" s="15" t="str" cm="1">
        <f t="array" ref="X1033">+IF(Todos!$C1033 = "",MODE.MATCH(Todos!$C$2:$C$4029),Todos!$C1033)</f>
        <v>F</v>
      </c>
    </row>
    <row r="1034" spans="1:24" x14ac:dyDescent="0.35">
      <c r="A1034" s="19">
        <v>188178</v>
      </c>
      <c r="B1034" s="7" t="s">
        <v>24</v>
      </c>
      <c r="C1034" s="7" t="s">
        <v>17</v>
      </c>
      <c r="D1034" s="7">
        <v>1383</v>
      </c>
      <c r="E1034" s="7">
        <v>410</v>
      </c>
      <c r="F1034" s="7">
        <v>562</v>
      </c>
      <c r="G1034" s="7">
        <v>14</v>
      </c>
      <c r="H1034" s="7">
        <v>22875</v>
      </c>
      <c r="I1034" s="7">
        <v>8</v>
      </c>
      <c r="J1034" s="7">
        <v>8</v>
      </c>
      <c r="K1034" s="7">
        <v>464</v>
      </c>
      <c r="L1034" s="7">
        <v>499</v>
      </c>
      <c r="M1034" s="7">
        <v>7</v>
      </c>
      <c r="N1034" s="7">
        <f>VLOOKUP(Todos!$A1034,vlookup_table[#All],2,FALSE)</f>
        <v>28</v>
      </c>
      <c r="O1034" s="7" t="str">
        <f>VLOOKUP(Todos!$A1034,vlookup_table[#All],3,FALSE)</f>
        <v>NV</v>
      </c>
      <c r="P1034" s="7">
        <f>VLOOKUP(Todos!$A1034,vlookup_table[#All],4,FALSE)</f>
        <v>0</v>
      </c>
      <c r="Q1034" s="9" t="str">
        <f>VLOOKUP(Todos!$A1034,vlookup_table[#All],5,FALSE)</f>
        <v>S2</v>
      </c>
      <c r="R1034" s="9" t="str">
        <f>VLOOKUP(Todos!$A1034,vlookup_table[#All],6,FALSE)</f>
        <v>F</v>
      </c>
      <c r="S1034" s="9">
        <f>VLOOKUP(Todos!$A1034,vlookup_table[#All],7,FALSE)</f>
        <v>8</v>
      </c>
      <c r="T1034" s="9">
        <f>ROUND((9706-Todos!$P1034)/100, 0)</f>
        <v>97</v>
      </c>
      <c r="U1034" s="9" t="str" cm="1">
        <f t="array" ref="U1034">_xlfn.IFS(
    ISNUMBER(SEARCH("C", Q1034)), "Ciudad",
    ISNUMBER(SEARCH("T", Q1034)), "Pueblo",
    ISNUMBER(SEARCH("R", Q1034)), "Rural",
    ISNUMBER(SEARCH("S", Q1034)), "Suburbano",
    ISNUMBER(SEARCH("U", Q1034)), "Urbano"
)</f>
        <v>Suburbano</v>
      </c>
      <c r="V1034" s="24" t="str" cm="1">
        <f t="array" ref="V1034">_xlfn.LET(
    _xlpm.txt, _xlfn.TEXTJOIN("", TRUE, IF(ISNUMBER(--MID(Todos!$H1034, _xlfn.SEQUENCE(LEN(Todos!$H1034)), 1)), MID(Todos!$H1034, _xlfn.SEQUENCE(LEN(Todos!$H1034)), 1), "")),
    IF(ISNUMBER(--RIGHT(_xlpm.txt,1)), _xlpm.txt, LEFT(_xlpm.txt, LEN(_xlpm.txt)-1))
)</f>
        <v>22875</v>
      </c>
      <c r="W1034" s="9" t="str">
        <f>UPPER(LEFT(Todos!$B1034,2))</f>
        <v>NV</v>
      </c>
      <c r="X1034" s="10" t="str" cm="1">
        <f t="array" ref="X1034">+IF(Todos!$C1034 = "",MODE.MATCH(Todos!$C$2:$C$4029),Todos!$C1034)</f>
        <v>F</v>
      </c>
    </row>
    <row r="1035" spans="1:24" x14ac:dyDescent="0.35">
      <c r="A1035" s="18">
        <v>147835</v>
      </c>
      <c r="B1035" s="12" t="s">
        <v>22</v>
      </c>
      <c r="C1035" s="12" t="s">
        <v>17</v>
      </c>
      <c r="D1035" s="12">
        <v>3694</v>
      </c>
      <c r="E1035" s="12">
        <v>421</v>
      </c>
      <c r="F1035" s="12">
        <v>666</v>
      </c>
      <c r="G1035" s="12">
        <v>97</v>
      </c>
      <c r="H1035" s="12">
        <v>28021</v>
      </c>
      <c r="I1035" s="12">
        <v>25</v>
      </c>
      <c r="J1035" s="12">
        <v>41</v>
      </c>
      <c r="K1035" s="12">
        <v>611</v>
      </c>
      <c r="L1035" s="12">
        <v>601</v>
      </c>
      <c r="M1035" s="12">
        <v>32.222222219999999</v>
      </c>
      <c r="N1035" s="12">
        <f>VLOOKUP(Todos!$A1035,vlookup_table[#All],2,FALSE)</f>
        <v>0</v>
      </c>
      <c r="O1035" s="12" t="str">
        <f>VLOOKUP(Todos!$A1035,vlookup_table[#All],3,FALSE)</f>
        <v>CA</v>
      </c>
      <c r="P1035" s="12">
        <f>VLOOKUP(Todos!$A1035,vlookup_table[#All],4,FALSE)</f>
        <v>0</v>
      </c>
      <c r="Q1035" s="14" t="str">
        <f>VLOOKUP(Todos!$A1035,vlookup_table[#All],5,FALSE)</f>
        <v>C1</v>
      </c>
      <c r="R1035" s="14" t="str">
        <f>VLOOKUP(Todos!$A1035,vlookup_table[#All],6,FALSE)</f>
        <v>F</v>
      </c>
      <c r="S1035" s="14">
        <f>VLOOKUP(Todos!$A1035,vlookup_table[#All],7,FALSE)</f>
        <v>20</v>
      </c>
      <c r="T1035" s="14">
        <f>ROUND((9706-Todos!$P1035)/100, 0)</f>
        <v>97</v>
      </c>
      <c r="U1035" s="14" t="str" cm="1">
        <f t="array" ref="U1035">_xlfn.IFS(
    ISNUMBER(SEARCH("C", Q1035)), "Ciudad",
    ISNUMBER(SEARCH("T", Q1035)), "Pueblo",
    ISNUMBER(SEARCH("R", Q1035)), "Rural",
    ISNUMBER(SEARCH("S", Q1035)), "Suburbano",
    ISNUMBER(SEARCH("U", Q1035)), "Urbano"
)</f>
        <v>Ciudad</v>
      </c>
      <c r="V1035" s="25" t="str" cm="1">
        <f t="array" ref="V1035">_xlfn.LET(
    _xlpm.txt, _xlfn.TEXTJOIN("", TRUE, IF(ISNUMBER(--MID(Todos!$H1035, _xlfn.SEQUENCE(LEN(Todos!$H1035)), 1)), MID(Todos!$H1035, _xlfn.SEQUENCE(LEN(Todos!$H1035)), 1), "")),
    IF(ISNUMBER(--RIGHT(_xlpm.txt,1)), _xlpm.txt, LEFT(_xlpm.txt, LEN(_xlpm.txt)-1))
)</f>
        <v>28021</v>
      </c>
      <c r="W1035" s="14" t="str">
        <f>UPPER(LEFT(Todos!$B1035,2))</f>
        <v>CA</v>
      </c>
      <c r="X1035" s="15" t="str" cm="1">
        <f t="array" ref="X1035">+IF(Todos!$C1035 = "",MODE.MATCH(Todos!$C$2:$C$4029),Todos!$C1035)</f>
        <v>F</v>
      </c>
    </row>
    <row r="1036" spans="1:24" x14ac:dyDescent="0.35">
      <c r="A1036" s="19">
        <v>5532</v>
      </c>
      <c r="B1036" s="7" t="s">
        <v>70</v>
      </c>
      <c r="C1036" s="7" t="s">
        <v>14</v>
      </c>
      <c r="D1036" s="7">
        <v>1690</v>
      </c>
      <c r="E1036" s="7">
        <v>598</v>
      </c>
      <c r="F1036" s="7">
        <v>700</v>
      </c>
      <c r="G1036" s="7">
        <v>29</v>
      </c>
      <c r="H1036" s="7">
        <v>24959</v>
      </c>
      <c r="I1036" s="7">
        <v>4</v>
      </c>
      <c r="J1036" s="7">
        <v>30</v>
      </c>
      <c r="K1036" s="7">
        <v>655</v>
      </c>
      <c r="L1036" s="7">
        <v>653</v>
      </c>
      <c r="M1036" s="7">
        <v>9.9285714289999998</v>
      </c>
      <c r="N1036" s="7">
        <f>VLOOKUP(Todos!$A1036,vlookup_table[#All],2,FALSE)</f>
        <v>0</v>
      </c>
      <c r="O1036" s="7" t="str">
        <f>VLOOKUP(Todos!$A1036,vlookup_table[#All],3,FALSE)</f>
        <v>MD</v>
      </c>
      <c r="P1036" s="7">
        <f>VLOOKUP(Todos!$A1036,vlookup_table[#All],4,FALSE)</f>
        <v>2104</v>
      </c>
      <c r="Q1036" s="9" t="str">
        <f>VLOOKUP(Todos!$A1036,vlookup_table[#All],5,FALSE)</f>
        <v>T2</v>
      </c>
      <c r="R1036" s="9" t="str">
        <f>VLOOKUP(Todos!$A1036,vlookup_table[#All],6,FALSE)</f>
        <v>M</v>
      </c>
      <c r="S1036" s="9">
        <f>VLOOKUP(Todos!$A1036,vlookup_table[#All],7,FALSE)</f>
        <v>15</v>
      </c>
      <c r="T1036" s="9">
        <f>ROUND((9706-Todos!$P1036)/100, 0)</f>
        <v>76</v>
      </c>
      <c r="U1036" s="9" t="str" cm="1">
        <f t="array" ref="U1036">_xlfn.IFS(
    ISNUMBER(SEARCH("C", Q1036)), "Ciudad",
    ISNUMBER(SEARCH("T", Q1036)), "Pueblo",
    ISNUMBER(SEARCH("R", Q1036)), "Rural",
    ISNUMBER(SEARCH("S", Q1036)), "Suburbano",
    ISNUMBER(SEARCH("U", Q1036)), "Urbano"
)</f>
        <v>Pueblo</v>
      </c>
      <c r="V1036" s="24" t="str" cm="1">
        <f t="array" ref="V1036">_xlfn.LET(
    _xlpm.txt, _xlfn.TEXTJOIN("", TRUE, IF(ISNUMBER(--MID(Todos!$H1036, _xlfn.SEQUENCE(LEN(Todos!$H1036)), 1)), MID(Todos!$H1036, _xlfn.SEQUENCE(LEN(Todos!$H1036)), 1), "")),
    IF(ISNUMBER(--RIGHT(_xlpm.txt,1)), _xlpm.txt, LEFT(_xlpm.txt, LEN(_xlpm.txt)-1))
)</f>
        <v>24959</v>
      </c>
      <c r="W1036" s="9" t="str">
        <f>UPPER(LEFT(Todos!$B1036,2))</f>
        <v>MD</v>
      </c>
      <c r="X1036" s="10" t="str" cm="1">
        <f t="array" ref="X1036">+IF(Todos!$C1036 = "",MODE.MATCH(Todos!$C$2:$C$4029),Todos!$C1036)</f>
        <v>M</v>
      </c>
    </row>
    <row r="1037" spans="1:24" x14ac:dyDescent="0.35">
      <c r="A1037" s="18">
        <v>128857</v>
      </c>
      <c r="B1037" s="12" t="s">
        <v>21</v>
      </c>
      <c r="C1037" s="12" t="s">
        <v>14</v>
      </c>
      <c r="D1037" s="12">
        <v>438</v>
      </c>
      <c r="E1037" s="12">
        <v>213</v>
      </c>
      <c r="F1037" s="12">
        <v>264</v>
      </c>
      <c r="G1037" s="12">
        <v>0</v>
      </c>
      <c r="H1037" s="12">
        <v>7722</v>
      </c>
      <c r="I1037" s="12">
        <v>23</v>
      </c>
      <c r="J1037" s="12">
        <v>47</v>
      </c>
      <c r="K1037" s="12">
        <v>213</v>
      </c>
      <c r="L1037" s="12">
        <v>265</v>
      </c>
      <c r="M1037" s="12">
        <v>26</v>
      </c>
      <c r="N1037" s="12">
        <f>VLOOKUP(Todos!$A1037,vlookup_table[#All],2,FALSE)</f>
        <v>1</v>
      </c>
      <c r="O1037" s="12" t="str">
        <f>VLOOKUP(Todos!$A1037,vlookup_table[#All],3,FALSE)</f>
        <v>TX</v>
      </c>
      <c r="P1037" s="12">
        <f>VLOOKUP(Todos!$A1037,vlookup_table[#All],4,FALSE)</f>
        <v>4801</v>
      </c>
      <c r="Q1037" s="14" t="str">
        <f>VLOOKUP(Todos!$A1037,vlookup_table[#All],5,FALSE)</f>
        <v>C3</v>
      </c>
      <c r="R1037" s="14" t="str">
        <f>VLOOKUP(Todos!$A1037,vlookup_table[#All],6,FALSE)</f>
        <v>M</v>
      </c>
      <c r="S1037" s="14">
        <f>VLOOKUP(Todos!$A1037,vlookup_table[#All],7,FALSE)</f>
        <v>15</v>
      </c>
      <c r="T1037" s="14">
        <f>ROUND((9706-Todos!$P1037)/100, 0)</f>
        <v>49</v>
      </c>
      <c r="U1037" s="14" t="str" cm="1">
        <f t="array" ref="U1037">_xlfn.IFS(
    ISNUMBER(SEARCH("C", Q1037)), "Ciudad",
    ISNUMBER(SEARCH("T", Q1037)), "Pueblo",
    ISNUMBER(SEARCH("R", Q1037)), "Rural",
    ISNUMBER(SEARCH("S", Q1037)), "Suburbano",
    ISNUMBER(SEARCH("U", Q1037)), "Urbano"
)</f>
        <v>Ciudad</v>
      </c>
      <c r="V1037" s="25" t="str" cm="1">
        <f t="array" ref="V1037">_xlfn.LET(
    _xlpm.txt, _xlfn.TEXTJOIN("", TRUE, IF(ISNUMBER(--MID(Todos!$H1037, _xlfn.SEQUENCE(LEN(Todos!$H1037)), 1)), MID(Todos!$H1037, _xlfn.SEQUENCE(LEN(Todos!$H1037)), 1), "")),
    IF(ISNUMBER(--RIGHT(_xlpm.txt,1)), _xlpm.txt, LEFT(_xlpm.txt, LEN(_xlpm.txt)-1))
)</f>
        <v>7722</v>
      </c>
      <c r="W1037" s="14" t="str">
        <f>UPPER(LEFT(Todos!$B1037,2))</f>
        <v>TX</v>
      </c>
      <c r="X1037" s="15" t="str" cm="1">
        <f t="array" ref="X1037">+IF(Todos!$C1037 = "",MODE.MATCH(Todos!$C$2:$C$4029),Todos!$C1037)</f>
        <v>M</v>
      </c>
    </row>
    <row r="1038" spans="1:24" x14ac:dyDescent="0.35">
      <c r="A1038" s="19">
        <v>40058</v>
      </c>
      <c r="B1038" s="7" t="s">
        <v>13</v>
      </c>
      <c r="C1038" s="7" t="s">
        <v>17</v>
      </c>
      <c r="D1038" s="7">
        <v>1187</v>
      </c>
      <c r="E1038" s="7">
        <v>400</v>
      </c>
      <c r="F1038" s="7">
        <v>469</v>
      </c>
      <c r="G1038" s="7">
        <v>12</v>
      </c>
      <c r="H1038" s="7">
        <v>21608</v>
      </c>
      <c r="I1038" s="7">
        <v>12</v>
      </c>
      <c r="J1038" s="7">
        <v>11</v>
      </c>
      <c r="K1038" s="7">
        <v>448</v>
      </c>
      <c r="L1038" s="7">
        <v>438</v>
      </c>
      <c r="M1038" s="7">
        <v>11.66666667</v>
      </c>
      <c r="N1038" s="7">
        <f>VLOOKUP(Todos!$A1038,vlookup_table[#All],2,FALSE)</f>
        <v>2</v>
      </c>
      <c r="O1038" s="7" t="str">
        <f>VLOOKUP(Todos!$A1038,vlookup_table[#All],3,FALSE)</f>
        <v>FL</v>
      </c>
      <c r="P1038" s="7">
        <f>VLOOKUP(Todos!$A1038,vlookup_table[#All],4,FALSE)</f>
        <v>1007</v>
      </c>
      <c r="Q1038" s="9" t="str">
        <f>VLOOKUP(Todos!$A1038,vlookup_table[#All],5,FALSE)</f>
        <v>C2</v>
      </c>
      <c r="R1038" s="9" t="str">
        <f>VLOOKUP(Todos!$A1038,vlookup_table[#All],6,FALSE)</f>
        <v>F</v>
      </c>
      <c r="S1038" s="9">
        <f>VLOOKUP(Todos!$A1038,vlookup_table[#All],7,FALSE)</f>
        <v>25</v>
      </c>
      <c r="T1038" s="9">
        <f>ROUND((9706-Todos!$P1038)/100, 0)</f>
        <v>87</v>
      </c>
      <c r="U1038" s="9" t="str" cm="1">
        <f t="array" ref="U1038">_xlfn.IFS(
    ISNUMBER(SEARCH("C", Q1038)), "Ciudad",
    ISNUMBER(SEARCH("T", Q1038)), "Pueblo",
    ISNUMBER(SEARCH("R", Q1038)), "Rural",
    ISNUMBER(SEARCH("S", Q1038)), "Suburbano",
    ISNUMBER(SEARCH("U", Q1038)), "Urbano"
)</f>
        <v>Ciudad</v>
      </c>
      <c r="V1038" s="24" t="str" cm="1">
        <f t="array" ref="V1038">_xlfn.LET(
    _xlpm.txt, _xlfn.TEXTJOIN("", TRUE, IF(ISNUMBER(--MID(Todos!$H1038, _xlfn.SEQUENCE(LEN(Todos!$H1038)), 1)), MID(Todos!$H1038, _xlfn.SEQUENCE(LEN(Todos!$H1038)), 1), "")),
    IF(ISNUMBER(--RIGHT(_xlpm.txt,1)), _xlpm.txt, LEFT(_xlpm.txt, LEN(_xlpm.txt)-1))
)</f>
        <v>21608</v>
      </c>
      <c r="W1038" s="9" t="str">
        <f>UPPER(LEFT(Todos!$B1038,2))</f>
        <v>FL</v>
      </c>
      <c r="X1038" s="10" t="str" cm="1">
        <f t="array" ref="X1038">+IF(Todos!$C1038 = "",MODE.MATCH(Todos!$C$2:$C$4029),Todos!$C1038)</f>
        <v>F</v>
      </c>
    </row>
    <row r="1039" spans="1:24" x14ac:dyDescent="0.35">
      <c r="A1039" s="18">
        <v>179377</v>
      </c>
      <c r="B1039" s="12" t="s">
        <v>41</v>
      </c>
      <c r="C1039" s="12"/>
      <c r="D1039" s="12">
        <v>1617</v>
      </c>
      <c r="E1039" s="12">
        <v>398</v>
      </c>
      <c r="F1039" s="12">
        <v>490</v>
      </c>
      <c r="G1039" s="12">
        <v>29</v>
      </c>
      <c r="H1039" s="12">
        <v>14123</v>
      </c>
      <c r="I1039" s="12">
        <v>4</v>
      </c>
      <c r="J1039" s="12">
        <v>59</v>
      </c>
      <c r="K1039" s="12">
        <v>414</v>
      </c>
      <c r="L1039" s="12">
        <v>457</v>
      </c>
      <c r="M1039" s="12">
        <v>7.5</v>
      </c>
      <c r="N1039" s="12">
        <f>VLOOKUP(Todos!$A1039,vlookup_table[#All],2,FALSE)</f>
        <v>0</v>
      </c>
      <c r="O1039" s="12" t="str">
        <f>VLOOKUP(Todos!$A1039,vlookup_table[#All],3,FALSE)</f>
        <v>WA</v>
      </c>
      <c r="P1039" s="12">
        <f>VLOOKUP(Todos!$A1039,vlookup_table[#All],4,FALSE)</f>
        <v>0</v>
      </c>
      <c r="Q1039" s="14" t="str">
        <f>VLOOKUP(Todos!$A1039,vlookup_table[#All],5,FALSE)</f>
        <v/>
      </c>
      <c r="R1039" s="14" t="str">
        <f>VLOOKUP(Todos!$A1039,vlookup_table[#All],6,FALSE)</f>
        <v/>
      </c>
      <c r="S1039" s="14">
        <f>VLOOKUP(Todos!$A1039,vlookup_table[#All],7,FALSE)</f>
        <v>10</v>
      </c>
      <c r="T1039" s="14">
        <f>ROUND((9706-Todos!$P1039)/100, 0)</f>
        <v>97</v>
      </c>
      <c r="U1039" s="14" t="e" cm="1">
        <f t="array" ref="U1039">_xlfn.IFS(
    ISNUMBER(SEARCH("C", Q1039)), "Ciudad",
    ISNUMBER(SEARCH("T", Q1039)), "Pueblo",
    ISNUMBER(SEARCH("R", Q1039)), "Rural",
    ISNUMBER(SEARCH("S", Q1039)), "Suburbano",
    ISNUMBER(SEARCH("U", Q1039)), "Urbano"
)</f>
        <v>#N/A</v>
      </c>
      <c r="V1039" s="25" t="str" cm="1">
        <f t="array" ref="V1039">_xlfn.LET(
    _xlpm.txt, _xlfn.TEXTJOIN("", TRUE, IF(ISNUMBER(--MID(Todos!$H1039, _xlfn.SEQUENCE(LEN(Todos!$H1039)), 1)), MID(Todos!$H1039, _xlfn.SEQUENCE(LEN(Todos!$H1039)), 1), "")),
    IF(ISNUMBER(--RIGHT(_xlpm.txt,1)), _xlpm.txt, LEFT(_xlpm.txt, LEN(_xlpm.txt)-1))
)</f>
        <v>14123</v>
      </c>
      <c r="W1039" s="14" t="str">
        <f>UPPER(LEFT(Todos!$B1039,2))</f>
        <v>WA</v>
      </c>
      <c r="X1039" s="15" t="e" cm="1">
        <f t="array" aca="1" ref="X1039" ca="1">+IF(Todos!$C1039 = "",MODE.MATCH(Todos!$C$2:$C$4029),Todos!$C1039)</f>
        <v>#NAME?</v>
      </c>
    </row>
    <row r="1040" spans="1:24" x14ac:dyDescent="0.35">
      <c r="A1040" s="19">
        <v>166207</v>
      </c>
      <c r="B1040" s="7" t="s">
        <v>22</v>
      </c>
      <c r="C1040" s="7" t="s">
        <v>14</v>
      </c>
      <c r="D1040" s="7">
        <v>1367</v>
      </c>
      <c r="E1040" s="7">
        <v>342</v>
      </c>
      <c r="F1040" s="7">
        <v>355</v>
      </c>
      <c r="G1040" s="7">
        <v>4</v>
      </c>
      <c r="H1040" s="7">
        <v>14197</v>
      </c>
      <c r="I1040" s="7">
        <v>2</v>
      </c>
      <c r="J1040" s="7">
        <v>57</v>
      </c>
      <c r="K1040" s="7">
        <v>329</v>
      </c>
      <c r="L1040" s="7">
        <v>359</v>
      </c>
      <c r="M1040" s="7">
        <v>6.75</v>
      </c>
      <c r="N1040" s="7">
        <f>VLOOKUP(Todos!$A1040,vlookup_table[#All],2,FALSE)</f>
        <v>1</v>
      </c>
      <c r="O1040" s="7" t="str">
        <f>VLOOKUP(Todos!$A1040,vlookup_table[#All],3,FALSE)</f>
        <v>CA</v>
      </c>
      <c r="P1040" s="7">
        <f>VLOOKUP(Todos!$A1040,vlookup_table[#All],4,FALSE)</f>
        <v>0</v>
      </c>
      <c r="Q1040" s="9" t="str">
        <f>VLOOKUP(Todos!$A1040,vlookup_table[#All],5,FALSE)</f>
        <v>U2</v>
      </c>
      <c r="R1040" s="9" t="str">
        <f>VLOOKUP(Todos!$A1040,vlookup_table[#All],6,FALSE)</f>
        <v>M</v>
      </c>
      <c r="S1040" s="9">
        <f>VLOOKUP(Todos!$A1040,vlookup_table[#All],7,FALSE)</f>
        <v>9</v>
      </c>
      <c r="T1040" s="9">
        <f>ROUND((9706-Todos!$P1040)/100, 0)</f>
        <v>97</v>
      </c>
      <c r="U1040" s="9" t="str" cm="1">
        <f t="array" ref="U1040">_xlfn.IFS(
    ISNUMBER(SEARCH("C", Q1040)), "Ciudad",
    ISNUMBER(SEARCH("T", Q1040)), "Pueblo",
    ISNUMBER(SEARCH("R", Q1040)), "Rural",
    ISNUMBER(SEARCH("S", Q1040)), "Suburbano",
    ISNUMBER(SEARCH("U", Q1040)), "Urbano"
)</f>
        <v>Urbano</v>
      </c>
      <c r="V1040" s="24" t="str" cm="1">
        <f t="array" ref="V1040">_xlfn.LET(
    _xlpm.txt, _xlfn.TEXTJOIN("", TRUE, IF(ISNUMBER(--MID(Todos!$H1040, _xlfn.SEQUENCE(LEN(Todos!$H1040)), 1)), MID(Todos!$H1040, _xlfn.SEQUENCE(LEN(Todos!$H1040)), 1), "")),
    IF(ISNUMBER(--RIGHT(_xlpm.txt,1)), _xlpm.txt, LEFT(_xlpm.txt, LEN(_xlpm.txt)-1))
)</f>
        <v>14197</v>
      </c>
      <c r="W1040" s="9" t="str">
        <f>UPPER(LEFT(Todos!$B1040,2))</f>
        <v>CA</v>
      </c>
      <c r="X1040" s="10" t="str" cm="1">
        <f t="array" ref="X1040">+IF(Todos!$C1040 = "",MODE.MATCH(Todos!$C$2:$C$4029),Todos!$C1040)</f>
        <v>M</v>
      </c>
    </row>
    <row r="1041" spans="1:24" x14ac:dyDescent="0.35">
      <c r="A1041" s="18">
        <v>124227</v>
      </c>
      <c r="B1041" s="12" t="s">
        <v>21</v>
      </c>
      <c r="C1041" s="12" t="s">
        <v>31</v>
      </c>
      <c r="D1041" s="12">
        <v>267</v>
      </c>
      <c r="E1041" s="12">
        <v>121</v>
      </c>
      <c r="F1041" s="12">
        <v>94</v>
      </c>
      <c r="G1041" s="12">
        <v>0</v>
      </c>
      <c r="H1041" s="12">
        <v>4567</v>
      </c>
      <c r="I1041" s="12">
        <v>0</v>
      </c>
      <c r="J1041" s="12">
        <v>69</v>
      </c>
      <c r="K1041" s="12">
        <v>72</v>
      </c>
      <c r="L1041" s="12">
        <v>169</v>
      </c>
      <c r="M1041" s="12">
        <v>13.875</v>
      </c>
      <c r="N1041" s="12">
        <f>VLOOKUP(Todos!$A1041,vlookup_table[#All],2,FALSE)</f>
        <v>0</v>
      </c>
      <c r="O1041" s="12" t="str">
        <f>VLOOKUP(Todos!$A1041,vlookup_table[#All],3,FALSE)</f>
        <v>TX</v>
      </c>
      <c r="P1041" s="12">
        <f>VLOOKUP(Todos!$A1041,vlookup_table[#All],4,FALSE)</f>
        <v>0</v>
      </c>
      <c r="Q1041" s="14" t="str">
        <f>VLOOKUP(Todos!$A1041,vlookup_table[#All],5,FALSE)</f>
        <v>C3</v>
      </c>
      <c r="R1041" s="14" t="str">
        <f>VLOOKUP(Todos!$A1041,vlookup_table[#All],6,FALSE)</f>
        <v>U</v>
      </c>
      <c r="S1041" s="14">
        <f>VLOOKUP(Todos!$A1041,vlookup_table[#All],7,FALSE)</f>
        <v>25</v>
      </c>
      <c r="T1041" s="14">
        <f>ROUND((9706-Todos!$P1041)/100, 0)</f>
        <v>97</v>
      </c>
      <c r="U1041" s="14" t="str" cm="1">
        <f t="array" ref="U1041">_xlfn.IFS(
    ISNUMBER(SEARCH("C", Q1041)), "Ciudad",
    ISNUMBER(SEARCH("T", Q1041)), "Pueblo",
    ISNUMBER(SEARCH("R", Q1041)), "Rural",
    ISNUMBER(SEARCH("S", Q1041)), "Suburbano",
    ISNUMBER(SEARCH("U", Q1041)), "Urbano"
)</f>
        <v>Ciudad</v>
      </c>
      <c r="V1041" s="25" t="str" cm="1">
        <f t="array" ref="V1041">_xlfn.LET(
    _xlpm.txt, _xlfn.TEXTJOIN("", TRUE, IF(ISNUMBER(--MID(Todos!$H1041, _xlfn.SEQUENCE(LEN(Todos!$H1041)), 1)), MID(Todos!$H1041, _xlfn.SEQUENCE(LEN(Todos!$H1041)), 1), "")),
    IF(ISNUMBER(--RIGHT(_xlpm.txt,1)), _xlpm.txt, LEFT(_xlpm.txt, LEN(_xlpm.txt)-1))
)</f>
        <v>4567</v>
      </c>
      <c r="W1041" s="14" t="str">
        <f>UPPER(LEFT(Todos!$B1041,2))</f>
        <v>TX</v>
      </c>
      <c r="X1041" s="15" t="str" cm="1">
        <f t="array" ref="X1041">+IF(Todos!$C1041 = "",MODE.MATCH(Todos!$C$2:$C$4029),Todos!$C1041)</f>
        <v>U</v>
      </c>
    </row>
    <row r="1042" spans="1:24" x14ac:dyDescent="0.35">
      <c r="A1042" s="19">
        <v>7173</v>
      </c>
      <c r="B1042" s="7" t="s">
        <v>54</v>
      </c>
      <c r="C1042" s="7" t="s">
        <v>17</v>
      </c>
      <c r="D1042" s="7">
        <v>854</v>
      </c>
      <c r="E1042" s="7">
        <v>321</v>
      </c>
      <c r="F1042" s="7">
        <v>427</v>
      </c>
      <c r="G1042" s="7">
        <v>0</v>
      </c>
      <c r="H1042" s="7">
        <v>16171</v>
      </c>
      <c r="I1042" s="7">
        <v>0</v>
      </c>
      <c r="J1042" s="7">
        <v>58</v>
      </c>
      <c r="K1042" s="7">
        <v>389</v>
      </c>
      <c r="L1042" s="7">
        <v>372</v>
      </c>
      <c r="M1042" s="7">
        <v>17.733333330000001</v>
      </c>
      <c r="N1042" s="7">
        <f>VLOOKUP(Todos!$A1042,vlookup_table[#All],2,FALSE)</f>
        <v>2</v>
      </c>
      <c r="O1042" s="7" t="str">
        <f>VLOOKUP(Todos!$A1042,vlookup_table[#All],3,FALSE)</f>
        <v>TN</v>
      </c>
      <c r="P1042" s="7">
        <f>VLOOKUP(Todos!$A1042,vlookup_table[#All],4,FALSE)</f>
        <v>3008</v>
      </c>
      <c r="Q1042" s="9" t="str">
        <f>VLOOKUP(Todos!$A1042,vlookup_table[#All],5,FALSE)</f>
        <v>S1</v>
      </c>
      <c r="R1042" s="9" t="str">
        <f>VLOOKUP(Todos!$A1042,vlookup_table[#All],6,FALSE)</f>
        <v>F</v>
      </c>
      <c r="S1042" s="9">
        <f>VLOOKUP(Todos!$A1042,vlookup_table[#All],7,FALSE)</f>
        <v>32</v>
      </c>
      <c r="T1042" s="9">
        <f>ROUND((9706-Todos!$P1042)/100, 0)</f>
        <v>67</v>
      </c>
      <c r="U1042" s="9" t="str" cm="1">
        <f t="array" ref="U1042">_xlfn.IFS(
    ISNUMBER(SEARCH("C", Q1042)), "Ciudad",
    ISNUMBER(SEARCH("T", Q1042)), "Pueblo",
    ISNUMBER(SEARCH("R", Q1042)), "Rural",
    ISNUMBER(SEARCH("S", Q1042)), "Suburbano",
    ISNUMBER(SEARCH("U", Q1042)), "Urbano"
)</f>
        <v>Suburbano</v>
      </c>
      <c r="V1042" s="24" t="str" cm="1">
        <f t="array" ref="V1042">_xlfn.LET(
    _xlpm.txt, _xlfn.TEXTJOIN("", TRUE, IF(ISNUMBER(--MID(Todos!$H1042, _xlfn.SEQUENCE(LEN(Todos!$H1042)), 1)), MID(Todos!$H1042, _xlfn.SEQUENCE(LEN(Todos!$H1042)), 1), "")),
    IF(ISNUMBER(--RIGHT(_xlpm.txt,1)), _xlpm.txt, LEFT(_xlpm.txt, LEN(_xlpm.txt)-1))
)</f>
        <v>16171</v>
      </c>
      <c r="W1042" s="9" t="str">
        <f>UPPER(LEFT(Todos!$B1042,2))</f>
        <v>TN</v>
      </c>
      <c r="X1042" s="10" t="str" cm="1">
        <f t="array" ref="X1042">+IF(Todos!$C1042 = "",MODE.MATCH(Todos!$C$2:$C$4029),Todos!$C1042)</f>
        <v>F</v>
      </c>
    </row>
    <row r="1043" spans="1:24" x14ac:dyDescent="0.35">
      <c r="A1043" s="18">
        <v>85152</v>
      </c>
      <c r="B1043" s="12" t="s">
        <v>57</v>
      </c>
      <c r="C1043" s="12" t="s">
        <v>14</v>
      </c>
      <c r="D1043" s="12">
        <v>493</v>
      </c>
      <c r="E1043" s="12">
        <v>244</v>
      </c>
      <c r="F1043" s="12">
        <v>395</v>
      </c>
      <c r="G1043" s="12">
        <v>1</v>
      </c>
      <c r="H1043" s="12">
        <v>12517</v>
      </c>
      <c r="I1043" s="12">
        <v>1</v>
      </c>
      <c r="J1043" s="12">
        <v>87</v>
      </c>
      <c r="K1043" s="12">
        <v>311</v>
      </c>
      <c r="L1043" s="12">
        <v>314</v>
      </c>
      <c r="M1043" s="12">
        <v>12.5</v>
      </c>
      <c r="N1043" s="12">
        <f>VLOOKUP(Todos!$A1043,vlookup_table[#All],2,FALSE)</f>
        <v>2</v>
      </c>
      <c r="O1043" s="12" t="str">
        <f>VLOOKUP(Todos!$A1043,vlookup_table[#All],3,FALSE)</f>
        <v>MN</v>
      </c>
      <c r="P1043" s="12">
        <f>VLOOKUP(Todos!$A1043,vlookup_table[#All],4,FALSE)</f>
        <v>0</v>
      </c>
      <c r="Q1043" s="14" t="str">
        <f>VLOOKUP(Todos!$A1043,vlookup_table[#All],5,FALSE)</f>
        <v>R3</v>
      </c>
      <c r="R1043" s="14" t="str">
        <f>VLOOKUP(Todos!$A1043,vlookup_table[#All],6,FALSE)</f>
        <v>M</v>
      </c>
      <c r="S1043" s="14">
        <f>VLOOKUP(Todos!$A1043,vlookup_table[#All],7,FALSE)</f>
        <v>10</v>
      </c>
      <c r="T1043" s="14">
        <f>ROUND((9706-Todos!$P1043)/100, 0)</f>
        <v>97</v>
      </c>
      <c r="U1043" s="14" t="str" cm="1">
        <f t="array" ref="U1043">_xlfn.IFS(
    ISNUMBER(SEARCH("C", Q1043)), "Ciudad",
    ISNUMBER(SEARCH("T", Q1043)), "Pueblo",
    ISNUMBER(SEARCH("R", Q1043)), "Rural",
    ISNUMBER(SEARCH("S", Q1043)), "Suburbano",
    ISNUMBER(SEARCH("U", Q1043)), "Urbano"
)</f>
        <v>Rural</v>
      </c>
      <c r="V1043" s="25" t="str" cm="1">
        <f t="array" ref="V1043">_xlfn.LET(
    _xlpm.txt, _xlfn.TEXTJOIN("", TRUE, IF(ISNUMBER(--MID(Todos!$H1043, _xlfn.SEQUENCE(LEN(Todos!$H1043)), 1)), MID(Todos!$H1043, _xlfn.SEQUENCE(LEN(Todos!$H1043)), 1), "")),
    IF(ISNUMBER(--RIGHT(_xlpm.txt,1)), _xlpm.txt, LEFT(_xlpm.txt, LEN(_xlpm.txt)-1))
)</f>
        <v>12517</v>
      </c>
      <c r="W1043" s="14" t="str">
        <f>UPPER(LEFT(Todos!$B1043,2))</f>
        <v>MN</v>
      </c>
      <c r="X1043" s="15" t="str" cm="1">
        <f t="array" ref="X1043">+IF(Todos!$C1043 = "",MODE.MATCH(Todos!$C$2:$C$4029),Todos!$C1043)</f>
        <v>M</v>
      </c>
    </row>
    <row r="1044" spans="1:24" x14ac:dyDescent="0.35">
      <c r="A1044" s="19">
        <v>32807</v>
      </c>
      <c r="B1044" s="7" t="s">
        <v>13</v>
      </c>
      <c r="C1044" s="7" t="s">
        <v>14</v>
      </c>
      <c r="D1044" s="7">
        <v>700</v>
      </c>
      <c r="E1044" s="7">
        <v>327</v>
      </c>
      <c r="F1044" s="7">
        <v>375</v>
      </c>
      <c r="G1044" s="7">
        <v>0</v>
      </c>
      <c r="H1044" s="7">
        <v>11551</v>
      </c>
      <c r="I1044" s="7">
        <v>9</v>
      </c>
      <c r="J1044" s="7">
        <v>44</v>
      </c>
      <c r="K1044" s="7">
        <v>360</v>
      </c>
      <c r="L1044" s="7">
        <v>355</v>
      </c>
      <c r="M1044" s="7">
        <v>5.4444444440000002</v>
      </c>
      <c r="N1044" s="7">
        <f>VLOOKUP(Todos!$A1044,vlookup_table[#All],2,FALSE)</f>
        <v>1002</v>
      </c>
      <c r="O1044" s="7" t="str">
        <f>VLOOKUP(Todos!$A1044,vlookup_table[#All],3,FALSE)</f>
        <v>FL</v>
      </c>
      <c r="P1044" s="7">
        <f>VLOOKUP(Todos!$A1044,vlookup_table[#All],4,FALSE)</f>
        <v>3301</v>
      </c>
      <c r="Q1044" s="9" t="str">
        <f>VLOOKUP(Todos!$A1044,vlookup_table[#All],5,FALSE)</f>
        <v>S2</v>
      </c>
      <c r="R1044" s="9" t="str">
        <f>VLOOKUP(Todos!$A1044,vlookup_table[#All],6,FALSE)</f>
        <v>M</v>
      </c>
      <c r="S1044" s="9">
        <f>VLOOKUP(Todos!$A1044,vlookup_table[#All],7,FALSE)</f>
        <v>5</v>
      </c>
      <c r="T1044" s="9">
        <f>ROUND((9706-Todos!$P1044)/100, 0)</f>
        <v>64</v>
      </c>
      <c r="U1044" s="9" t="str" cm="1">
        <f t="array" ref="U1044">_xlfn.IFS(
    ISNUMBER(SEARCH("C", Q1044)), "Ciudad",
    ISNUMBER(SEARCH("T", Q1044)), "Pueblo",
    ISNUMBER(SEARCH("R", Q1044)), "Rural",
    ISNUMBER(SEARCH("S", Q1044)), "Suburbano",
    ISNUMBER(SEARCH("U", Q1044)), "Urbano"
)</f>
        <v>Suburbano</v>
      </c>
      <c r="V1044" s="24" t="str" cm="1">
        <f t="array" ref="V1044">_xlfn.LET(
    _xlpm.txt, _xlfn.TEXTJOIN("", TRUE, IF(ISNUMBER(--MID(Todos!$H1044, _xlfn.SEQUENCE(LEN(Todos!$H1044)), 1)), MID(Todos!$H1044, _xlfn.SEQUENCE(LEN(Todos!$H1044)), 1), "")),
    IF(ISNUMBER(--RIGHT(_xlpm.txt,1)), _xlpm.txt, LEFT(_xlpm.txt, LEN(_xlpm.txt)-1))
)</f>
        <v>11551</v>
      </c>
      <c r="W1044" s="9" t="str">
        <f>UPPER(LEFT(Todos!$B1044,2))</f>
        <v>FL</v>
      </c>
      <c r="X1044" s="10" t="str" cm="1">
        <f t="array" ref="X1044">+IF(Todos!$C1044 = "",MODE.MATCH(Todos!$C$2:$C$4029),Todos!$C1044)</f>
        <v>M</v>
      </c>
    </row>
    <row r="1045" spans="1:24" x14ac:dyDescent="0.35">
      <c r="A1045" s="18">
        <v>268</v>
      </c>
      <c r="B1045" s="12" t="s">
        <v>13</v>
      </c>
      <c r="C1045" s="12" t="s">
        <v>17</v>
      </c>
      <c r="D1045" s="12">
        <v>1765</v>
      </c>
      <c r="E1045" s="12">
        <v>327</v>
      </c>
      <c r="F1045" s="12">
        <v>562</v>
      </c>
      <c r="G1045" s="12">
        <v>44</v>
      </c>
      <c r="H1045" s="12">
        <v>27674</v>
      </c>
      <c r="I1045" s="12">
        <v>14</v>
      </c>
      <c r="J1045" s="12">
        <v>8</v>
      </c>
      <c r="K1045" s="12">
        <v>465</v>
      </c>
      <c r="L1045" s="12">
        <v>442</v>
      </c>
      <c r="M1045" s="12">
        <v>22.38095238</v>
      </c>
      <c r="N1045" s="12">
        <f>VLOOKUP(Todos!$A1045,vlookup_table[#All],2,FALSE)</f>
        <v>0</v>
      </c>
      <c r="O1045" s="12" t="str">
        <f>VLOOKUP(Todos!$A1045,vlookup_table[#All],3,FALSE)</f>
        <v>FL</v>
      </c>
      <c r="P1045" s="12">
        <f>VLOOKUP(Todos!$A1045,vlookup_table[#All],4,FALSE)</f>
        <v>607</v>
      </c>
      <c r="Q1045" s="14" t="str">
        <f>VLOOKUP(Todos!$A1045,vlookup_table[#All],5,FALSE)</f>
        <v>C1</v>
      </c>
      <c r="R1045" s="14" t="str">
        <f>VLOOKUP(Todos!$A1045,vlookup_table[#All],6,FALSE)</f>
        <v>F</v>
      </c>
      <c r="S1045" s="14">
        <f>VLOOKUP(Todos!$A1045,vlookup_table[#All],7,FALSE)</f>
        <v>33</v>
      </c>
      <c r="T1045" s="14">
        <f>ROUND((9706-Todos!$P1045)/100, 0)</f>
        <v>91</v>
      </c>
      <c r="U1045" s="14" t="str" cm="1">
        <f t="array" ref="U1045">_xlfn.IFS(
    ISNUMBER(SEARCH("C", Q1045)), "Ciudad",
    ISNUMBER(SEARCH("T", Q1045)), "Pueblo",
    ISNUMBER(SEARCH("R", Q1045)), "Rural",
    ISNUMBER(SEARCH("S", Q1045)), "Suburbano",
    ISNUMBER(SEARCH("U", Q1045)), "Urbano"
)</f>
        <v>Ciudad</v>
      </c>
      <c r="V1045" s="25" t="str" cm="1">
        <f t="array" ref="V1045">_xlfn.LET(
    _xlpm.txt, _xlfn.TEXTJOIN("", TRUE, IF(ISNUMBER(--MID(Todos!$H1045, _xlfn.SEQUENCE(LEN(Todos!$H1045)), 1)), MID(Todos!$H1045, _xlfn.SEQUENCE(LEN(Todos!$H1045)), 1), "")),
    IF(ISNUMBER(--RIGHT(_xlpm.txt,1)), _xlpm.txt, LEFT(_xlpm.txt, LEN(_xlpm.txt)-1))
)</f>
        <v>27674</v>
      </c>
      <c r="W1045" s="14" t="str">
        <f>UPPER(LEFT(Todos!$B1045,2))</f>
        <v>FL</v>
      </c>
      <c r="X1045" s="15" t="str" cm="1">
        <f t="array" ref="X1045">+IF(Todos!$C1045 = "",MODE.MATCH(Todos!$C$2:$C$4029),Todos!$C1045)</f>
        <v>F</v>
      </c>
    </row>
    <row r="1046" spans="1:24" x14ac:dyDescent="0.35">
      <c r="A1046" s="19">
        <v>109514</v>
      </c>
      <c r="B1046" s="7" t="s">
        <v>50</v>
      </c>
      <c r="C1046" s="7" t="s">
        <v>14</v>
      </c>
      <c r="D1046" s="7">
        <v>0</v>
      </c>
      <c r="E1046" s="7">
        <v>0</v>
      </c>
      <c r="F1046" s="7">
        <v>0</v>
      </c>
      <c r="G1046" s="7">
        <v>0</v>
      </c>
      <c r="H1046" s="7">
        <v>0</v>
      </c>
      <c r="I1046" s="7">
        <v>0</v>
      </c>
      <c r="J1046" s="7">
        <v>0</v>
      </c>
      <c r="K1046" s="7">
        <v>0</v>
      </c>
      <c r="L1046" s="7">
        <v>0</v>
      </c>
      <c r="M1046" s="7">
        <v>5.6666666670000003</v>
      </c>
      <c r="N1046" s="7">
        <f>VLOOKUP(Todos!$A1046,vlookup_table[#All],2,FALSE)</f>
        <v>0</v>
      </c>
      <c r="O1046" s="7" t="str">
        <f>VLOOKUP(Todos!$A1046,vlookup_table[#All],3,FALSE)</f>
        <v>LA</v>
      </c>
      <c r="P1046" s="7">
        <f>VLOOKUP(Todos!$A1046,vlookup_table[#All],4,FALSE)</f>
        <v>3601</v>
      </c>
      <c r="Q1046" s="9" t="str">
        <f>VLOOKUP(Todos!$A1046,vlookup_table[#All],5,FALSE)</f>
        <v>T2</v>
      </c>
      <c r="R1046" s="9" t="str">
        <f>VLOOKUP(Todos!$A1046,vlookup_table[#All],6,FALSE)</f>
        <v>M</v>
      </c>
      <c r="S1046" s="9">
        <f>VLOOKUP(Todos!$A1046,vlookup_table[#All],7,FALSE)</f>
        <v>6</v>
      </c>
      <c r="T1046" s="9">
        <f>ROUND((9706-Todos!$P1046)/100, 0)</f>
        <v>61</v>
      </c>
      <c r="U1046" s="9" t="str" cm="1">
        <f t="array" ref="U1046">_xlfn.IFS(
    ISNUMBER(SEARCH("C", Q1046)), "Ciudad",
    ISNUMBER(SEARCH("T", Q1046)), "Pueblo",
    ISNUMBER(SEARCH("R", Q1046)), "Rural",
    ISNUMBER(SEARCH("S", Q1046)), "Suburbano",
    ISNUMBER(SEARCH("U", Q1046)), "Urbano"
)</f>
        <v>Pueblo</v>
      </c>
      <c r="V1046" s="24" t="str" cm="1">
        <f t="array" ref="V1046">_xlfn.LET(
    _xlpm.txt, _xlfn.TEXTJOIN("", TRUE, IF(ISNUMBER(--MID(Todos!$H1046, _xlfn.SEQUENCE(LEN(Todos!$H1046)), 1)), MID(Todos!$H1046, _xlfn.SEQUENCE(LEN(Todos!$H1046)), 1), "")),
    IF(ISNUMBER(--RIGHT(_xlpm.txt,1)), _xlpm.txt, LEFT(_xlpm.txt, LEN(_xlpm.txt)-1))
)</f>
        <v>0</v>
      </c>
      <c r="W1046" s="9" t="str">
        <f>UPPER(LEFT(Todos!$B1046,2))</f>
        <v>LA</v>
      </c>
      <c r="X1046" s="10" t="str" cm="1">
        <f t="array" ref="X1046">+IF(Todos!$C1046 = "",MODE.MATCH(Todos!$C$2:$C$4029),Todos!$C1046)</f>
        <v>M</v>
      </c>
    </row>
    <row r="1047" spans="1:24" x14ac:dyDescent="0.35">
      <c r="A1047" s="18">
        <v>181644</v>
      </c>
      <c r="B1047" s="12" t="s">
        <v>41</v>
      </c>
      <c r="C1047" s="12" t="s">
        <v>17</v>
      </c>
      <c r="D1047" s="12">
        <v>929</v>
      </c>
      <c r="E1047" s="12">
        <v>327</v>
      </c>
      <c r="F1047" s="12">
        <v>352</v>
      </c>
      <c r="G1047" s="12">
        <v>8</v>
      </c>
      <c r="H1047" s="12">
        <v>12995</v>
      </c>
      <c r="I1047" s="12">
        <v>5</v>
      </c>
      <c r="J1047" s="12">
        <v>47</v>
      </c>
      <c r="K1047" s="12">
        <v>369</v>
      </c>
      <c r="L1047" s="12">
        <v>314</v>
      </c>
      <c r="M1047" s="12">
        <v>8.5</v>
      </c>
      <c r="N1047" s="12">
        <f>VLOOKUP(Todos!$A1047,vlookup_table[#All],2,FALSE)</f>
        <v>0</v>
      </c>
      <c r="O1047" s="12" t="str">
        <f>VLOOKUP(Todos!$A1047,vlookup_table[#All],3,FALSE)</f>
        <v>WA</v>
      </c>
      <c r="P1047" s="12">
        <f>VLOOKUP(Todos!$A1047,vlookup_table[#All],4,FALSE)</f>
        <v>5707</v>
      </c>
      <c r="Q1047" s="14" t="str">
        <f>VLOOKUP(Todos!$A1047,vlookup_table[#All],5,FALSE)</f>
        <v>C3</v>
      </c>
      <c r="R1047" s="14" t="str">
        <f>VLOOKUP(Todos!$A1047,vlookup_table[#All],6,FALSE)</f>
        <v>F</v>
      </c>
      <c r="S1047" s="14">
        <f>VLOOKUP(Todos!$A1047,vlookup_table[#All],7,FALSE)</f>
        <v>12</v>
      </c>
      <c r="T1047" s="14">
        <f>ROUND((9706-Todos!$P1047)/100, 0)</f>
        <v>40</v>
      </c>
      <c r="U1047" s="14" t="str" cm="1">
        <f t="array" ref="U1047">_xlfn.IFS(
    ISNUMBER(SEARCH("C", Q1047)), "Ciudad",
    ISNUMBER(SEARCH("T", Q1047)), "Pueblo",
    ISNUMBER(SEARCH("R", Q1047)), "Rural",
    ISNUMBER(SEARCH("S", Q1047)), "Suburbano",
    ISNUMBER(SEARCH("U", Q1047)), "Urbano"
)</f>
        <v>Ciudad</v>
      </c>
      <c r="V1047" s="25" t="str" cm="1">
        <f t="array" ref="V1047">_xlfn.LET(
    _xlpm.txt, _xlfn.TEXTJOIN("", TRUE, IF(ISNUMBER(--MID(Todos!$H1047, _xlfn.SEQUENCE(LEN(Todos!$H1047)), 1)), MID(Todos!$H1047, _xlfn.SEQUENCE(LEN(Todos!$H1047)), 1), "")),
    IF(ISNUMBER(--RIGHT(_xlpm.txt,1)), _xlpm.txt, LEFT(_xlpm.txt, LEN(_xlpm.txt)-1))
)</f>
        <v>12995</v>
      </c>
      <c r="W1047" s="14" t="str">
        <f>UPPER(LEFT(Todos!$B1047,2))</f>
        <v>WA</v>
      </c>
      <c r="X1047" s="15" t="str" cm="1">
        <f t="array" ref="X1047">+IF(Todos!$C1047 = "",MODE.MATCH(Todos!$C$2:$C$4029),Todos!$C1047)</f>
        <v>F</v>
      </c>
    </row>
    <row r="1048" spans="1:24" x14ac:dyDescent="0.35">
      <c r="A1048" s="19">
        <v>62585</v>
      </c>
      <c r="B1048" s="7" t="s">
        <v>18</v>
      </c>
      <c r="C1048" s="7" t="s">
        <v>66</v>
      </c>
      <c r="D1048" s="7">
        <v>581</v>
      </c>
      <c r="E1048" s="7">
        <v>231</v>
      </c>
      <c r="F1048" s="7">
        <v>332</v>
      </c>
      <c r="G1048" s="7">
        <v>1</v>
      </c>
      <c r="H1048" s="7">
        <v>11794</v>
      </c>
      <c r="I1048" s="7">
        <v>0</v>
      </c>
      <c r="J1048" s="7">
        <v>90</v>
      </c>
      <c r="K1048" s="7">
        <v>267</v>
      </c>
      <c r="L1048" s="7">
        <v>288</v>
      </c>
      <c r="M1048" s="7">
        <v>14</v>
      </c>
      <c r="N1048" s="7">
        <f>VLOOKUP(Todos!$A1048,vlookup_table[#All],2,FALSE)</f>
        <v>0</v>
      </c>
      <c r="O1048" s="7" t="str">
        <f>VLOOKUP(Todos!$A1048,vlookup_table[#All],3,FALSE)</f>
        <v>NC</v>
      </c>
      <c r="P1048" s="7">
        <f>VLOOKUP(Todos!$A1048,vlookup_table[#All],4,FALSE)</f>
        <v>5001</v>
      </c>
      <c r="Q1048" s="9" t="str">
        <f>VLOOKUP(Todos!$A1048,vlookup_table[#All],5,FALSE)</f>
        <v>C3</v>
      </c>
      <c r="R1048" s="9" t="str">
        <f>VLOOKUP(Todos!$A1048,vlookup_table[#All],6,FALSE)</f>
        <v>F</v>
      </c>
      <c r="S1048" s="9">
        <f>VLOOKUP(Todos!$A1048,vlookup_table[#All],7,FALSE)</f>
        <v>25</v>
      </c>
      <c r="T1048" s="9">
        <f>ROUND((9706-Todos!$P1048)/100, 0)</f>
        <v>47</v>
      </c>
      <c r="U1048" s="9" t="str" cm="1">
        <f t="array" ref="U1048">_xlfn.IFS(
    ISNUMBER(SEARCH("C", Q1048)), "Ciudad",
    ISNUMBER(SEARCH("T", Q1048)), "Pueblo",
    ISNUMBER(SEARCH("R", Q1048)), "Rural",
    ISNUMBER(SEARCH("S", Q1048)), "Suburbano",
    ISNUMBER(SEARCH("U", Q1048)), "Urbano"
)</f>
        <v>Ciudad</v>
      </c>
      <c r="V1048" s="24" t="str" cm="1">
        <f t="array" ref="V1048">_xlfn.LET(
    _xlpm.txt, _xlfn.TEXTJOIN("", TRUE, IF(ISNUMBER(--MID(Todos!$H1048, _xlfn.SEQUENCE(LEN(Todos!$H1048)), 1)), MID(Todos!$H1048, _xlfn.SEQUENCE(LEN(Todos!$H1048)), 1), "")),
    IF(ISNUMBER(--RIGHT(_xlpm.txt,1)), _xlpm.txt, LEFT(_xlpm.txt, LEN(_xlpm.txt)-1))
)</f>
        <v>11794</v>
      </c>
      <c r="W1048" s="9" t="str">
        <f>UPPER(LEFT(Todos!$B1048,2))</f>
        <v>NC</v>
      </c>
      <c r="X1048" s="10" t="str" cm="1">
        <f t="array" ref="X1048">+IF(Todos!$C1048 = "",MODE.MATCH(Todos!$C$2:$C$4029),Todos!$C1048)</f>
        <v>feamale</v>
      </c>
    </row>
    <row r="1049" spans="1:24" x14ac:dyDescent="0.35">
      <c r="A1049" s="18">
        <v>163354</v>
      </c>
      <c r="B1049" s="12" t="s">
        <v>22</v>
      </c>
      <c r="C1049" s="12" t="s">
        <v>17</v>
      </c>
      <c r="D1049" s="12">
        <v>4313</v>
      </c>
      <c r="E1049" s="12">
        <v>748</v>
      </c>
      <c r="F1049" s="12">
        <v>811</v>
      </c>
      <c r="G1049" s="12">
        <v>98</v>
      </c>
      <c r="H1049" s="12">
        <v>27850</v>
      </c>
      <c r="I1049" s="12">
        <v>16</v>
      </c>
      <c r="J1049" s="12">
        <v>54</v>
      </c>
      <c r="K1049" s="12">
        <v>783</v>
      </c>
      <c r="L1049" s="12">
        <v>752</v>
      </c>
      <c r="M1049" s="12">
        <v>11.85714286</v>
      </c>
      <c r="N1049" s="12">
        <f>VLOOKUP(Todos!$A1049,vlookup_table[#All],2,FALSE)</f>
        <v>0</v>
      </c>
      <c r="O1049" s="12" t="str">
        <f>VLOOKUP(Todos!$A1049,vlookup_table[#All],3,FALSE)</f>
        <v>CA</v>
      </c>
      <c r="P1049" s="12">
        <f>VLOOKUP(Todos!$A1049,vlookup_table[#All],4,FALSE)</f>
        <v>604</v>
      </c>
      <c r="Q1049" s="14" t="str">
        <f>VLOOKUP(Todos!$A1049,vlookup_table[#All],5,FALSE)</f>
        <v>U1</v>
      </c>
      <c r="R1049" s="14" t="str">
        <f>VLOOKUP(Todos!$A1049,vlookup_table[#All],6,FALSE)</f>
        <v>F</v>
      </c>
      <c r="S1049" s="14">
        <f>VLOOKUP(Todos!$A1049,vlookup_table[#All],7,FALSE)</f>
        <v>10</v>
      </c>
      <c r="T1049" s="14">
        <f>ROUND((9706-Todos!$P1049)/100, 0)</f>
        <v>91</v>
      </c>
      <c r="U1049" s="14" t="str" cm="1">
        <f t="array" ref="U1049">_xlfn.IFS(
    ISNUMBER(SEARCH("C", Q1049)), "Ciudad",
    ISNUMBER(SEARCH("T", Q1049)), "Pueblo",
    ISNUMBER(SEARCH("R", Q1049)), "Rural",
    ISNUMBER(SEARCH("S", Q1049)), "Suburbano",
    ISNUMBER(SEARCH("U", Q1049)), "Urbano"
)</f>
        <v>Urbano</v>
      </c>
      <c r="V1049" s="25" t="str" cm="1">
        <f t="array" ref="V1049">_xlfn.LET(
    _xlpm.txt, _xlfn.TEXTJOIN("", TRUE, IF(ISNUMBER(--MID(Todos!$H1049, _xlfn.SEQUENCE(LEN(Todos!$H1049)), 1)), MID(Todos!$H1049, _xlfn.SEQUENCE(LEN(Todos!$H1049)), 1), "")),
    IF(ISNUMBER(--RIGHT(_xlpm.txt,1)), _xlpm.txt, LEFT(_xlpm.txt, LEN(_xlpm.txt)-1))
)</f>
        <v>27850</v>
      </c>
      <c r="W1049" s="14" t="str">
        <f>UPPER(LEFT(Todos!$B1049,2))</f>
        <v>CA</v>
      </c>
      <c r="X1049" s="15" t="str" cm="1">
        <f t="array" ref="X1049">+IF(Todos!$C1049 = "",MODE.MATCH(Todos!$C$2:$C$4029),Todos!$C1049)</f>
        <v>F</v>
      </c>
    </row>
    <row r="1050" spans="1:24" x14ac:dyDescent="0.35">
      <c r="A1050" s="19">
        <v>98672</v>
      </c>
      <c r="B1050" s="7" t="s">
        <v>16</v>
      </c>
      <c r="C1050" s="7" t="s">
        <v>14</v>
      </c>
      <c r="D1050" s="7">
        <v>470</v>
      </c>
      <c r="E1050" s="7">
        <v>274</v>
      </c>
      <c r="F1050" s="7">
        <v>337</v>
      </c>
      <c r="G1050" s="7">
        <v>0</v>
      </c>
      <c r="H1050" s="7">
        <v>11192</v>
      </c>
      <c r="I1050" s="7">
        <v>1</v>
      </c>
      <c r="J1050" s="7">
        <v>91</v>
      </c>
      <c r="K1050" s="7">
        <v>313</v>
      </c>
      <c r="L1050" s="7">
        <v>282</v>
      </c>
      <c r="M1050" s="7">
        <v>4.2</v>
      </c>
      <c r="N1050" s="7">
        <f>VLOOKUP(Todos!$A1050,vlookup_table[#All],2,FALSE)</f>
        <v>0</v>
      </c>
      <c r="O1050" s="7" t="str">
        <f>VLOOKUP(Todos!$A1050,vlookup_table[#All],3,FALSE)</f>
        <v>IL</v>
      </c>
      <c r="P1050" s="7">
        <f>VLOOKUP(Todos!$A1050,vlookup_table[#All],4,FALSE)</f>
        <v>6506</v>
      </c>
      <c r="Q1050" s="9" t="str">
        <f>VLOOKUP(Todos!$A1050,vlookup_table[#All],5,FALSE)</f>
        <v>C3</v>
      </c>
      <c r="R1050" s="9" t="str">
        <f>VLOOKUP(Todos!$A1050,vlookup_table[#All],6,FALSE)</f>
        <v>M</v>
      </c>
      <c r="S1050" s="9">
        <f>VLOOKUP(Todos!$A1050,vlookup_table[#All],7,FALSE)</f>
        <v>5</v>
      </c>
      <c r="T1050" s="9">
        <f>ROUND((9706-Todos!$P1050)/100, 0)</f>
        <v>32</v>
      </c>
      <c r="U1050" s="9" t="str" cm="1">
        <f t="array" ref="U1050">_xlfn.IFS(
    ISNUMBER(SEARCH("C", Q1050)), "Ciudad",
    ISNUMBER(SEARCH("T", Q1050)), "Pueblo",
    ISNUMBER(SEARCH("R", Q1050)), "Rural",
    ISNUMBER(SEARCH("S", Q1050)), "Suburbano",
    ISNUMBER(SEARCH("U", Q1050)), "Urbano"
)</f>
        <v>Ciudad</v>
      </c>
      <c r="V1050" s="24" t="str" cm="1">
        <f t="array" ref="V1050">_xlfn.LET(
    _xlpm.txt, _xlfn.TEXTJOIN("", TRUE, IF(ISNUMBER(--MID(Todos!$H1050, _xlfn.SEQUENCE(LEN(Todos!$H1050)), 1)), MID(Todos!$H1050, _xlfn.SEQUENCE(LEN(Todos!$H1050)), 1), "")),
    IF(ISNUMBER(--RIGHT(_xlpm.txt,1)), _xlpm.txt, LEFT(_xlpm.txt, LEN(_xlpm.txt)-1))
)</f>
        <v>11192</v>
      </c>
      <c r="W1050" s="9" t="str">
        <f>UPPER(LEFT(Todos!$B1050,2))</f>
        <v>IL</v>
      </c>
      <c r="X1050" s="10" t="str" cm="1">
        <f t="array" ref="X1050">+IF(Todos!$C1050 = "",MODE.MATCH(Todos!$C$2:$C$4029),Todos!$C1050)</f>
        <v>M</v>
      </c>
    </row>
    <row r="1051" spans="1:24" x14ac:dyDescent="0.35">
      <c r="A1051" s="18">
        <v>190614</v>
      </c>
      <c r="B1051" s="12" t="s">
        <v>49</v>
      </c>
      <c r="C1051" s="12" t="s">
        <v>17</v>
      </c>
      <c r="D1051" s="12">
        <v>1159</v>
      </c>
      <c r="E1051" s="12">
        <v>572</v>
      </c>
      <c r="F1051" s="12">
        <v>561</v>
      </c>
      <c r="G1051" s="12">
        <v>0</v>
      </c>
      <c r="H1051" s="12">
        <v>17337</v>
      </c>
      <c r="I1051" s="12">
        <v>6</v>
      </c>
      <c r="J1051" s="12">
        <v>28</v>
      </c>
      <c r="K1051" s="12">
        <v>557</v>
      </c>
      <c r="L1051" s="12">
        <v>574</v>
      </c>
      <c r="M1051" s="12">
        <v>6.230769231</v>
      </c>
      <c r="N1051" s="12">
        <f>VLOOKUP(Todos!$A1051,vlookup_table[#All],2,FALSE)</f>
        <v>0</v>
      </c>
      <c r="O1051" s="12" t="str">
        <f>VLOOKUP(Todos!$A1051,vlookup_table[#All],3,FALSE)</f>
        <v>CO</v>
      </c>
      <c r="P1051" s="12">
        <f>VLOOKUP(Todos!$A1051,vlookup_table[#All],4,FALSE)</f>
        <v>0</v>
      </c>
      <c r="Q1051" s="14" t="str">
        <f>VLOOKUP(Todos!$A1051,vlookup_table[#All],5,FALSE)</f>
        <v>S1</v>
      </c>
      <c r="R1051" s="14" t="str">
        <f>VLOOKUP(Todos!$A1051,vlookup_table[#All],6,FALSE)</f>
        <v>F</v>
      </c>
      <c r="S1051" s="14">
        <f>VLOOKUP(Todos!$A1051,vlookup_table[#All],7,FALSE)</f>
        <v>3</v>
      </c>
      <c r="T1051" s="14">
        <f>ROUND((9706-Todos!$P1051)/100, 0)</f>
        <v>97</v>
      </c>
      <c r="U1051" s="14" t="str" cm="1">
        <f t="array" ref="U1051">_xlfn.IFS(
    ISNUMBER(SEARCH("C", Q1051)), "Ciudad",
    ISNUMBER(SEARCH("T", Q1051)), "Pueblo",
    ISNUMBER(SEARCH("R", Q1051)), "Rural",
    ISNUMBER(SEARCH("S", Q1051)), "Suburbano",
    ISNUMBER(SEARCH("U", Q1051)), "Urbano"
)</f>
        <v>Suburbano</v>
      </c>
      <c r="V1051" s="25" t="str" cm="1">
        <f t="array" ref="V1051">_xlfn.LET(
    _xlpm.txt, _xlfn.TEXTJOIN("", TRUE, IF(ISNUMBER(--MID(Todos!$H1051, _xlfn.SEQUENCE(LEN(Todos!$H1051)), 1)), MID(Todos!$H1051, _xlfn.SEQUENCE(LEN(Todos!$H1051)), 1), "")),
    IF(ISNUMBER(--RIGHT(_xlpm.txt,1)), _xlpm.txt, LEFT(_xlpm.txt, LEN(_xlpm.txt)-1))
)</f>
        <v>17337</v>
      </c>
      <c r="W1051" s="14" t="str">
        <f>UPPER(LEFT(Todos!$B1051,2))</f>
        <v>CO</v>
      </c>
      <c r="X1051" s="15" t="str" cm="1">
        <f t="array" ref="X1051">+IF(Todos!$C1051 = "",MODE.MATCH(Todos!$C$2:$C$4029),Todos!$C1051)</f>
        <v>F</v>
      </c>
    </row>
    <row r="1052" spans="1:24" x14ac:dyDescent="0.35">
      <c r="A1052" s="19">
        <v>155607</v>
      </c>
      <c r="B1052" s="7" t="s">
        <v>22</v>
      </c>
      <c r="C1052" s="7" t="s">
        <v>17</v>
      </c>
      <c r="D1052" s="7">
        <v>3152</v>
      </c>
      <c r="E1052" s="7">
        <v>853</v>
      </c>
      <c r="F1052" s="7">
        <v>950</v>
      </c>
      <c r="G1052" s="7">
        <v>81</v>
      </c>
      <c r="H1052" s="7">
        <v>35415</v>
      </c>
      <c r="I1052" s="7">
        <v>10</v>
      </c>
      <c r="J1052" s="7">
        <v>45</v>
      </c>
      <c r="K1052" s="7">
        <v>891</v>
      </c>
      <c r="L1052" s="7">
        <v>908</v>
      </c>
      <c r="M1052" s="7">
        <v>34</v>
      </c>
      <c r="N1052" s="7">
        <f>VLOOKUP(Todos!$A1052,vlookup_table[#All],2,FALSE)</f>
        <v>0</v>
      </c>
      <c r="O1052" s="7" t="str">
        <f>VLOOKUP(Todos!$A1052,vlookup_table[#All],3,FALSE)</f>
        <v>CA</v>
      </c>
      <c r="P1052" s="7">
        <f>VLOOKUP(Todos!$A1052,vlookup_table[#All],4,FALSE)</f>
        <v>5401</v>
      </c>
      <c r="Q1052" s="9" t="str">
        <f>VLOOKUP(Todos!$A1052,vlookup_table[#All],5,FALSE)</f>
        <v>S1</v>
      </c>
      <c r="R1052" s="9" t="str">
        <f>VLOOKUP(Todos!$A1052,vlookup_table[#All],6,FALSE)</f>
        <v>F</v>
      </c>
      <c r="S1052" s="9">
        <f>VLOOKUP(Todos!$A1052,vlookup_table[#All],7,FALSE)</f>
        <v>38</v>
      </c>
      <c r="T1052" s="9">
        <f>ROUND((9706-Todos!$P1052)/100, 0)</f>
        <v>43</v>
      </c>
      <c r="U1052" s="9" t="str" cm="1">
        <f t="array" ref="U1052">_xlfn.IFS(
    ISNUMBER(SEARCH("C", Q1052)), "Ciudad",
    ISNUMBER(SEARCH("T", Q1052)), "Pueblo",
    ISNUMBER(SEARCH("R", Q1052)), "Rural",
    ISNUMBER(SEARCH("S", Q1052)), "Suburbano",
    ISNUMBER(SEARCH("U", Q1052)), "Urbano"
)</f>
        <v>Suburbano</v>
      </c>
      <c r="V1052" s="24" t="str" cm="1">
        <f t="array" ref="V1052">_xlfn.LET(
    _xlpm.txt, _xlfn.TEXTJOIN("", TRUE, IF(ISNUMBER(--MID(Todos!$H1052, _xlfn.SEQUENCE(LEN(Todos!$H1052)), 1)), MID(Todos!$H1052, _xlfn.SEQUENCE(LEN(Todos!$H1052)), 1), "")),
    IF(ISNUMBER(--RIGHT(_xlpm.txt,1)), _xlpm.txt, LEFT(_xlpm.txt, LEN(_xlpm.txt)-1))
)</f>
        <v>35415</v>
      </c>
      <c r="W1052" s="9" t="str">
        <f>UPPER(LEFT(Todos!$B1052,2))</f>
        <v>CA</v>
      </c>
      <c r="X1052" s="10" t="str" cm="1">
        <f t="array" ref="X1052">+IF(Todos!$C1052 = "",MODE.MATCH(Todos!$C$2:$C$4029),Todos!$C1052)</f>
        <v>F</v>
      </c>
    </row>
    <row r="1053" spans="1:24" x14ac:dyDescent="0.35">
      <c r="A1053" s="18">
        <v>161804</v>
      </c>
      <c r="B1053" s="12" t="s">
        <v>22</v>
      </c>
      <c r="C1053" s="12" t="s">
        <v>14</v>
      </c>
      <c r="D1053" s="12">
        <v>1137</v>
      </c>
      <c r="E1053" s="12">
        <v>348</v>
      </c>
      <c r="F1053" s="12">
        <v>444</v>
      </c>
      <c r="G1053" s="12">
        <v>5</v>
      </c>
      <c r="H1053" s="12">
        <v>11621</v>
      </c>
      <c r="I1053" s="12">
        <v>27</v>
      </c>
      <c r="J1053" s="12">
        <v>54</v>
      </c>
      <c r="K1053" s="12">
        <v>362</v>
      </c>
      <c r="L1053" s="12">
        <v>425</v>
      </c>
      <c r="M1053" s="12">
        <v>9</v>
      </c>
      <c r="N1053" s="12">
        <f>VLOOKUP(Todos!$A1053,vlookup_table[#All],2,FALSE)</f>
        <v>1</v>
      </c>
      <c r="O1053" s="12" t="str">
        <f>VLOOKUP(Todos!$A1053,vlookup_table[#All],3,FALSE)</f>
        <v>CA</v>
      </c>
      <c r="P1053" s="12">
        <f>VLOOKUP(Todos!$A1053,vlookup_table[#All],4,FALSE)</f>
        <v>3906</v>
      </c>
      <c r="Q1053" s="14" t="str">
        <f>VLOOKUP(Todos!$A1053,vlookup_table[#All],5,FALSE)</f>
        <v>R2</v>
      </c>
      <c r="R1053" s="14" t="str">
        <f>VLOOKUP(Todos!$A1053,vlookup_table[#All],6,FALSE)</f>
        <v>M</v>
      </c>
      <c r="S1053" s="14">
        <f>VLOOKUP(Todos!$A1053,vlookup_table[#All],7,FALSE)</f>
        <v>5</v>
      </c>
      <c r="T1053" s="14">
        <f>ROUND((9706-Todos!$P1053)/100, 0)</f>
        <v>58</v>
      </c>
      <c r="U1053" s="14" t="str" cm="1">
        <f t="array" ref="U1053">_xlfn.IFS(
    ISNUMBER(SEARCH("C", Q1053)), "Ciudad",
    ISNUMBER(SEARCH("T", Q1053)), "Pueblo",
    ISNUMBER(SEARCH("R", Q1053)), "Rural",
    ISNUMBER(SEARCH("S", Q1053)), "Suburbano",
    ISNUMBER(SEARCH("U", Q1053)), "Urbano"
)</f>
        <v>Rural</v>
      </c>
      <c r="V1053" s="25" t="str" cm="1">
        <f t="array" ref="V1053">_xlfn.LET(
    _xlpm.txt, _xlfn.TEXTJOIN("", TRUE, IF(ISNUMBER(--MID(Todos!$H1053, _xlfn.SEQUENCE(LEN(Todos!$H1053)), 1)), MID(Todos!$H1053, _xlfn.SEQUENCE(LEN(Todos!$H1053)), 1), "")),
    IF(ISNUMBER(--RIGHT(_xlpm.txt,1)), _xlpm.txt, LEFT(_xlpm.txt, LEN(_xlpm.txt)-1))
)</f>
        <v>11621</v>
      </c>
      <c r="W1053" s="14" t="str">
        <f>UPPER(LEFT(Todos!$B1053,2))</f>
        <v>CA</v>
      </c>
      <c r="X1053" s="15" t="str" cm="1">
        <f t="array" ref="X1053">+IF(Todos!$C1053 = "",MODE.MATCH(Todos!$C$2:$C$4029),Todos!$C1053)</f>
        <v>M</v>
      </c>
    </row>
    <row r="1054" spans="1:24" x14ac:dyDescent="0.35">
      <c r="A1054" s="19">
        <v>11348</v>
      </c>
      <c r="B1054" s="7" t="s">
        <v>13</v>
      </c>
      <c r="C1054" s="7" t="s">
        <v>14</v>
      </c>
      <c r="D1054" s="7">
        <v>912</v>
      </c>
      <c r="E1054" s="7">
        <v>313</v>
      </c>
      <c r="F1054" s="7">
        <v>442</v>
      </c>
      <c r="G1054" s="7">
        <v>8</v>
      </c>
      <c r="H1054" s="7">
        <v>18554</v>
      </c>
      <c r="I1054" s="7">
        <v>6</v>
      </c>
      <c r="J1054" s="7">
        <v>14</v>
      </c>
      <c r="K1054" s="7">
        <v>370</v>
      </c>
      <c r="L1054" s="7">
        <v>379</v>
      </c>
      <c r="M1054" s="7">
        <v>12.16666667</v>
      </c>
      <c r="N1054" s="7">
        <f>VLOOKUP(Todos!$A1054,vlookup_table[#All],2,FALSE)</f>
        <v>0</v>
      </c>
      <c r="O1054" s="7" t="str">
        <f>VLOOKUP(Todos!$A1054,vlookup_table[#All],3,FALSE)</f>
        <v>FL</v>
      </c>
      <c r="P1054" s="7">
        <f>VLOOKUP(Todos!$A1054,vlookup_table[#All],4,FALSE)</f>
        <v>0</v>
      </c>
      <c r="Q1054" s="9" t="str">
        <f>VLOOKUP(Todos!$A1054,vlookup_table[#All],5,FALSE)</f>
        <v>C2</v>
      </c>
      <c r="R1054" s="9" t="str">
        <f>VLOOKUP(Todos!$A1054,vlookup_table[#All],6,FALSE)</f>
        <v>M</v>
      </c>
      <c r="S1054" s="9">
        <f>VLOOKUP(Todos!$A1054,vlookup_table[#All],7,FALSE)</f>
        <v>5</v>
      </c>
      <c r="T1054" s="9">
        <f>ROUND((9706-Todos!$P1054)/100, 0)</f>
        <v>97</v>
      </c>
      <c r="U1054" s="9" t="str" cm="1">
        <f t="array" ref="U1054">_xlfn.IFS(
    ISNUMBER(SEARCH("C", Q1054)), "Ciudad",
    ISNUMBER(SEARCH("T", Q1054)), "Pueblo",
    ISNUMBER(SEARCH("R", Q1054)), "Rural",
    ISNUMBER(SEARCH("S", Q1054)), "Suburbano",
    ISNUMBER(SEARCH("U", Q1054)), "Urbano"
)</f>
        <v>Ciudad</v>
      </c>
      <c r="V1054" s="24" t="str" cm="1">
        <f t="array" ref="V1054">_xlfn.LET(
    _xlpm.txt, _xlfn.TEXTJOIN("", TRUE, IF(ISNUMBER(--MID(Todos!$H1054, _xlfn.SEQUENCE(LEN(Todos!$H1054)), 1)), MID(Todos!$H1054, _xlfn.SEQUENCE(LEN(Todos!$H1054)), 1), "")),
    IF(ISNUMBER(--RIGHT(_xlpm.txt,1)), _xlpm.txt, LEFT(_xlpm.txt, LEN(_xlpm.txt)-1))
)</f>
        <v>18554</v>
      </c>
      <c r="W1054" s="9" t="str">
        <f>UPPER(LEFT(Todos!$B1054,2))</f>
        <v>FL</v>
      </c>
      <c r="X1054" s="10" t="str" cm="1">
        <f t="array" ref="X1054">+IF(Todos!$C1054 = "",MODE.MATCH(Todos!$C$2:$C$4029),Todos!$C1054)</f>
        <v>M</v>
      </c>
    </row>
    <row r="1055" spans="1:24" x14ac:dyDescent="0.35">
      <c r="A1055" s="18">
        <v>111380</v>
      </c>
      <c r="B1055" s="12" t="s">
        <v>33</v>
      </c>
      <c r="C1055" s="12" t="s">
        <v>14</v>
      </c>
      <c r="D1055" s="12">
        <v>332</v>
      </c>
      <c r="E1055" s="12">
        <v>219</v>
      </c>
      <c r="F1055" s="12">
        <v>296</v>
      </c>
      <c r="G1055" s="12">
        <v>0</v>
      </c>
      <c r="H1055" s="12">
        <v>9763</v>
      </c>
      <c r="I1055" s="12">
        <v>0</v>
      </c>
      <c r="J1055" s="12">
        <v>84</v>
      </c>
      <c r="K1055" s="12">
        <v>257</v>
      </c>
      <c r="L1055" s="12">
        <v>261</v>
      </c>
      <c r="M1055" s="12">
        <v>7.1333333330000004</v>
      </c>
      <c r="N1055" s="12">
        <f>VLOOKUP(Todos!$A1055,vlookup_table[#All],2,FALSE)</f>
        <v>1</v>
      </c>
      <c r="O1055" s="12" t="str">
        <f>VLOOKUP(Todos!$A1055,vlookup_table[#All],3,FALSE)</f>
        <v>AR</v>
      </c>
      <c r="P1055" s="12">
        <f>VLOOKUP(Todos!$A1055,vlookup_table[#All],4,FALSE)</f>
        <v>2801</v>
      </c>
      <c r="Q1055" s="14" t="str">
        <f>VLOOKUP(Todos!$A1055,vlookup_table[#All],5,FALSE)</f>
        <v>R3</v>
      </c>
      <c r="R1055" s="14" t="str">
        <f>VLOOKUP(Todos!$A1055,vlookup_table[#All],6,FALSE)</f>
        <v>M</v>
      </c>
      <c r="S1055" s="14">
        <f>VLOOKUP(Todos!$A1055,vlookup_table[#All],7,FALSE)</f>
        <v>10</v>
      </c>
      <c r="T1055" s="14">
        <f>ROUND((9706-Todos!$P1055)/100, 0)</f>
        <v>69</v>
      </c>
      <c r="U1055" s="14" t="str" cm="1">
        <f t="array" ref="U1055">_xlfn.IFS(
    ISNUMBER(SEARCH("C", Q1055)), "Ciudad",
    ISNUMBER(SEARCH("T", Q1055)), "Pueblo",
    ISNUMBER(SEARCH("R", Q1055)), "Rural",
    ISNUMBER(SEARCH("S", Q1055)), "Suburbano",
    ISNUMBER(SEARCH("U", Q1055)), "Urbano"
)</f>
        <v>Rural</v>
      </c>
      <c r="V1055" s="25" t="str" cm="1">
        <f t="array" ref="V1055">_xlfn.LET(
    _xlpm.txt, _xlfn.TEXTJOIN("", TRUE, IF(ISNUMBER(--MID(Todos!$H1055, _xlfn.SEQUENCE(LEN(Todos!$H1055)), 1)), MID(Todos!$H1055, _xlfn.SEQUENCE(LEN(Todos!$H1055)), 1), "")),
    IF(ISNUMBER(--RIGHT(_xlpm.txt,1)), _xlpm.txt, LEFT(_xlpm.txt, LEN(_xlpm.txt)-1))
)</f>
        <v>9763</v>
      </c>
      <c r="W1055" s="14" t="str">
        <f>UPPER(LEFT(Todos!$B1055,2))</f>
        <v>AR</v>
      </c>
      <c r="X1055" s="15" t="str" cm="1">
        <f t="array" ref="X1055">+IF(Todos!$C1055 = "",MODE.MATCH(Todos!$C$2:$C$4029),Todos!$C1055)</f>
        <v>M</v>
      </c>
    </row>
    <row r="1056" spans="1:24" x14ac:dyDescent="0.35">
      <c r="A1056" s="19">
        <v>86578</v>
      </c>
      <c r="B1056" s="7" t="s">
        <v>46</v>
      </c>
      <c r="C1056" s="7" t="s">
        <v>14</v>
      </c>
      <c r="D1056" s="7">
        <v>247</v>
      </c>
      <c r="E1056" s="7">
        <v>195</v>
      </c>
      <c r="F1056" s="7">
        <v>259</v>
      </c>
      <c r="G1056" s="7">
        <v>0</v>
      </c>
      <c r="H1056" s="7">
        <v>8189</v>
      </c>
      <c r="I1056" s="7">
        <v>1</v>
      </c>
      <c r="J1056" s="7">
        <v>87</v>
      </c>
      <c r="K1056" s="7">
        <v>220</v>
      </c>
      <c r="L1056" s="7">
        <v>231</v>
      </c>
      <c r="M1056" s="7">
        <v>5.5</v>
      </c>
      <c r="N1056" s="7">
        <f>VLOOKUP(Todos!$A1056,vlookup_table[#All],2,FALSE)</f>
        <v>2</v>
      </c>
      <c r="O1056" s="7" t="str">
        <f>VLOOKUP(Todos!$A1056,vlookup_table[#All],3,FALSE)</f>
        <v>ND</v>
      </c>
      <c r="P1056" s="7">
        <f>VLOOKUP(Todos!$A1056,vlookup_table[#All],4,FALSE)</f>
        <v>1201</v>
      </c>
      <c r="Q1056" s="9" t="str">
        <f>VLOOKUP(Todos!$A1056,vlookup_table[#All],5,FALSE)</f>
        <v>R3</v>
      </c>
      <c r="R1056" s="9" t="str">
        <f>VLOOKUP(Todos!$A1056,vlookup_table[#All],6,FALSE)</f>
        <v>M</v>
      </c>
      <c r="S1056" s="9">
        <f>VLOOKUP(Todos!$A1056,vlookup_table[#All],7,FALSE)</f>
        <v>15</v>
      </c>
      <c r="T1056" s="9">
        <f>ROUND((9706-Todos!$P1056)/100, 0)</f>
        <v>85</v>
      </c>
      <c r="U1056" s="9" t="str" cm="1">
        <f t="array" ref="U1056">_xlfn.IFS(
    ISNUMBER(SEARCH("C", Q1056)), "Ciudad",
    ISNUMBER(SEARCH("T", Q1056)), "Pueblo",
    ISNUMBER(SEARCH("R", Q1056)), "Rural",
    ISNUMBER(SEARCH("S", Q1056)), "Suburbano",
    ISNUMBER(SEARCH("U", Q1056)), "Urbano"
)</f>
        <v>Rural</v>
      </c>
      <c r="V1056" s="24" t="str" cm="1">
        <f t="array" ref="V1056">_xlfn.LET(
    _xlpm.txt, _xlfn.TEXTJOIN("", TRUE, IF(ISNUMBER(--MID(Todos!$H1056, _xlfn.SEQUENCE(LEN(Todos!$H1056)), 1)), MID(Todos!$H1056, _xlfn.SEQUENCE(LEN(Todos!$H1056)), 1), "")),
    IF(ISNUMBER(--RIGHT(_xlpm.txt,1)), _xlpm.txt, LEFT(_xlpm.txt, LEN(_xlpm.txt)-1))
)</f>
        <v>8189</v>
      </c>
      <c r="W1056" s="9" t="str">
        <f>UPPER(LEFT(Todos!$B1056,2))</f>
        <v>ND</v>
      </c>
      <c r="X1056" s="10" t="str" cm="1">
        <f t="array" ref="X1056">+IF(Todos!$C1056 = "",MODE.MATCH(Todos!$C$2:$C$4029),Todos!$C1056)</f>
        <v>M</v>
      </c>
    </row>
    <row r="1057" spans="1:24" x14ac:dyDescent="0.35">
      <c r="A1057" s="18">
        <v>157904</v>
      </c>
      <c r="B1057" s="12" t="s">
        <v>22</v>
      </c>
      <c r="C1057" s="12" t="s">
        <v>17</v>
      </c>
      <c r="D1057" s="12">
        <v>2190</v>
      </c>
      <c r="E1057" s="12">
        <v>611</v>
      </c>
      <c r="F1057" s="12">
        <v>709</v>
      </c>
      <c r="G1057" s="12">
        <v>63</v>
      </c>
      <c r="H1057" s="12">
        <v>23641</v>
      </c>
      <c r="I1057" s="12">
        <v>16</v>
      </c>
      <c r="J1057" s="12">
        <v>43</v>
      </c>
      <c r="K1057" s="12">
        <v>655</v>
      </c>
      <c r="L1057" s="12">
        <v>669</v>
      </c>
      <c r="M1057" s="12">
        <v>6.5</v>
      </c>
      <c r="N1057" s="12">
        <f>VLOOKUP(Todos!$A1057,vlookup_table[#All],2,FALSE)</f>
        <v>0</v>
      </c>
      <c r="O1057" s="12" t="str">
        <f>VLOOKUP(Todos!$A1057,vlookup_table[#All],3,FALSE)</f>
        <v>CA</v>
      </c>
      <c r="P1057" s="12">
        <f>VLOOKUP(Todos!$A1057,vlookup_table[#All],4,FALSE)</f>
        <v>4401</v>
      </c>
      <c r="Q1057" s="14" t="str">
        <f>VLOOKUP(Todos!$A1057,vlookup_table[#All],5,FALSE)</f>
        <v>S1</v>
      </c>
      <c r="R1057" s="14" t="str">
        <f>VLOOKUP(Todos!$A1057,vlookup_table[#All],6,FALSE)</f>
        <v>F</v>
      </c>
      <c r="S1057" s="14">
        <f>VLOOKUP(Todos!$A1057,vlookup_table[#All],7,FALSE)</f>
        <v>6</v>
      </c>
      <c r="T1057" s="14">
        <f>ROUND((9706-Todos!$P1057)/100, 0)</f>
        <v>53</v>
      </c>
      <c r="U1057" s="14" t="str" cm="1">
        <f t="array" ref="U1057">_xlfn.IFS(
    ISNUMBER(SEARCH("C", Q1057)), "Ciudad",
    ISNUMBER(SEARCH("T", Q1057)), "Pueblo",
    ISNUMBER(SEARCH("R", Q1057)), "Rural",
    ISNUMBER(SEARCH("S", Q1057)), "Suburbano",
    ISNUMBER(SEARCH("U", Q1057)), "Urbano"
)</f>
        <v>Suburbano</v>
      </c>
      <c r="V1057" s="25" t="str" cm="1">
        <f t="array" ref="V1057">_xlfn.LET(
    _xlpm.txt, _xlfn.TEXTJOIN("", TRUE, IF(ISNUMBER(--MID(Todos!$H1057, _xlfn.SEQUENCE(LEN(Todos!$H1057)), 1)), MID(Todos!$H1057, _xlfn.SEQUENCE(LEN(Todos!$H1057)), 1), "")),
    IF(ISNUMBER(--RIGHT(_xlpm.txt,1)), _xlpm.txt, LEFT(_xlpm.txt, LEN(_xlpm.txt)-1))
)</f>
        <v>23641</v>
      </c>
      <c r="W1057" s="14" t="str">
        <f>UPPER(LEFT(Todos!$B1057,2))</f>
        <v>CA</v>
      </c>
      <c r="X1057" s="15" t="str" cm="1">
        <f t="array" ref="X1057">+IF(Todos!$C1057 = "",MODE.MATCH(Todos!$C$2:$C$4029),Todos!$C1057)</f>
        <v>F</v>
      </c>
    </row>
    <row r="1058" spans="1:24" x14ac:dyDescent="0.35">
      <c r="A1058" s="19">
        <v>140924</v>
      </c>
      <c r="B1058" s="7" t="s">
        <v>24</v>
      </c>
      <c r="C1058" s="7" t="s">
        <v>14</v>
      </c>
      <c r="D1058" s="7">
        <v>1117</v>
      </c>
      <c r="E1058" s="7">
        <v>461</v>
      </c>
      <c r="F1058" s="7">
        <v>450</v>
      </c>
      <c r="G1058" s="7">
        <v>3</v>
      </c>
      <c r="H1058" s="7">
        <v>16614</v>
      </c>
      <c r="I1058" s="7">
        <v>6</v>
      </c>
      <c r="J1058" s="7">
        <v>28</v>
      </c>
      <c r="K1058" s="7">
        <v>461</v>
      </c>
      <c r="L1058" s="7">
        <v>461</v>
      </c>
      <c r="M1058" s="7">
        <v>6.4285714289999998</v>
      </c>
      <c r="N1058" s="7">
        <f>VLOOKUP(Todos!$A1058,vlookup_table[#All],2,FALSE)</f>
        <v>1002</v>
      </c>
      <c r="O1058" s="7" t="str">
        <f>VLOOKUP(Todos!$A1058,vlookup_table[#All],3,FALSE)</f>
        <v>NV</v>
      </c>
      <c r="P1058" s="7">
        <f>VLOOKUP(Todos!$A1058,vlookup_table[#All],4,FALSE)</f>
        <v>0</v>
      </c>
      <c r="Q1058" s="9" t="str">
        <f>VLOOKUP(Todos!$A1058,vlookup_table[#All],5,FALSE)</f>
        <v>S2</v>
      </c>
      <c r="R1058" s="9" t="str">
        <f>VLOOKUP(Todos!$A1058,vlookup_table[#All],6,FALSE)</f>
        <v>M</v>
      </c>
      <c r="S1058" s="9">
        <f>VLOOKUP(Todos!$A1058,vlookup_table[#All],7,FALSE)</f>
        <v>7</v>
      </c>
      <c r="T1058" s="9">
        <f>ROUND((9706-Todos!$P1058)/100, 0)</f>
        <v>97</v>
      </c>
      <c r="U1058" s="9" t="str" cm="1">
        <f t="array" ref="U1058">_xlfn.IFS(
    ISNUMBER(SEARCH("C", Q1058)), "Ciudad",
    ISNUMBER(SEARCH("T", Q1058)), "Pueblo",
    ISNUMBER(SEARCH("R", Q1058)), "Rural",
    ISNUMBER(SEARCH("S", Q1058)), "Suburbano",
    ISNUMBER(SEARCH("U", Q1058)), "Urbano"
)</f>
        <v>Suburbano</v>
      </c>
      <c r="V1058" s="24" t="str" cm="1">
        <f t="array" ref="V1058">_xlfn.LET(
    _xlpm.txt, _xlfn.TEXTJOIN("", TRUE, IF(ISNUMBER(--MID(Todos!$H1058, _xlfn.SEQUENCE(LEN(Todos!$H1058)), 1)), MID(Todos!$H1058, _xlfn.SEQUENCE(LEN(Todos!$H1058)), 1), "")),
    IF(ISNUMBER(--RIGHT(_xlpm.txt,1)), _xlpm.txt, LEFT(_xlpm.txt, LEN(_xlpm.txt)-1))
)</f>
        <v>16614</v>
      </c>
      <c r="W1058" s="9" t="str">
        <f>UPPER(LEFT(Todos!$B1058,2))</f>
        <v>NV</v>
      </c>
      <c r="X1058" s="10" t="str" cm="1">
        <f t="array" ref="X1058">+IF(Todos!$C1058 = "",MODE.MATCH(Todos!$C$2:$C$4029),Todos!$C1058)</f>
        <v>M</v>
      </c>
    </row>
    <row r="1059" spans="1:24" x14ac:dyDescent="0.35">
      <c r="A1059" s="18">
        <v>32972</v>
      </c>
      <c r="B1059" s="12" t="s">
        <v>13</v>
      </c>
      <c r="C1059" s="12" t="s">
        <v>17</v>
      </c>
      <c r="D1059" s="12">
        <v>814</v>
      </c>
      <c r="E1059" s="12">
        <v>268</v>
      </c>
      <c r="F1059" s="12">
        <v>312</v>
      </c>
      <c r="G1059" s="12">
        <v>1</v>
      </c>
      <c r="H1059" s="12">
        <v>10427</v>
      </c>
      <c r="I1059" s="12">
        <v>3</v>
      </c>
      <c r="J1059" s="12">
        <v>46</v>
      </c>
      <c r="K1059" s="12">
        <v>282</v>
      </c>
      <c r="L1059" s="12">
        <v>298</v>
      </c>
      <c r="M1059" s="12">
        <v>10.4</v>
      </c>
      <c r="N1059" s="12">
        <f>VLOOKUP(Todos!$A1059,vlookup_table[#All],2,FALSE)</f>
        <v>0</v>
      </c>
      <c r="O1059" s="12" t="str">
        <f>VLOOKUP(Todos!$A1059,vlookup_table[#All],3,FALSE)</f>
        <v>FL</v>
      </c>
      <c r="P1059" s="12">
        <f>VLOOKUP(Todos!$A1059,vlookup_table[#All],4,FALSE)</f>
        <v>5511</v>
      </c>
      <c r="Q1059" s="14" t="str">
        <f>VLOOKUP(Todos!$A1059,vlookup_table[#All],5,FALSE)</f>
        <v>S2</v>
      </c>
      <c r="R1059" s="14" t="str">
        <f>VLOOKUP(Todos!$A1059,vlookup_table[#All],6,FALSE)</f>
        <v>F</v>
      </c>
      <c r="S1059" s="14">
        <f>VLOOKUP(Todos!$A1059,vlookup_table[#All],7,FALSE)</f>
        <v>12</v>
      </c>
      <c r="T1059" s="14">
        <f>ROUND((9706-Todos!$P1059)/100, 0)</f>
        <v>42</v>
      </c>
      <c r="U1059" s="14" t="str" cm="1">
        <f t="array" ref="U1059">_xlfn.IFS(
    ISNUMBER(SEARCH("C", Q1059)), "Ciudad",
    ISNUMBER(SEARCH("T", Q1059)), "Pueblo",
    ISNUMBER(SEARCH("R", Q1059)), "Rural",
    ISNUMBER(SEARCH("S", Q1059)), "Suburbano",
    ISNUMBER(SEARCH("U", Q1059)), "Urbano"
)</f>
        <v>Suburbano</v>
      </c>
      <c r="V1059" s="25" t="str" cm="1">
        <f t="array" ref="V1059">_xlfn.LET(
    _xlpm.txt, _xlfn.TEXTJOIN("", TRUE, IF(ISNUMBER(--MID(Todos!$H1059, _xlfn.SEQUENCE(LEN(Todos!$H1059)), 1)), MID(Todos!$H1059, _xlfn.SEQUENCE(LEN(Todos!$H1059)), 1), "")),
    IF(ISNUMBER(--RIGHT(_xlpm.txt,1)), _xlpm.txt, LEFT(_xlpm.txt, LEN(_xlpm.txt)-1))
)</f>
        <v>10427</v>
      </c>
      <c r="W1059" s="14" t="str">
        <f>UPPER(LEFT(Todos!$B1059,2))</f>
        <v>FL</v>
      </c>
      <c r="X1059" s="15" t="str" cm="1">
        <f t="array" ref="X1059">+IF(Todos!$C1059 = "",MODE.MATCH(Todos!$C$2:$C$4029),Todos!$C1059)</f>
        <v>F</v>
      </c>
    </row>
    <row r="1060" spans="1:24" x14ac:dyDescent="0.35">
      <c r="A1060" s="19">
        <v>149541</v>
      </c>
      <c r="B1060" s="7" t="s">
        <v>22</v>
      </c>
      <c r="C1060" s="7" t="s">
        <v>17</v>
      </c>
      <c r="D1060" s="7">
        <v>1814</v>
      </c>
      <c r="E1060" s="7">
        <v>328</v>
      </c>
      <c r="F1060" s="7">
        <v>410</v>
      </c>
      <c r="G1060" s="7">
        <v>27</v>
      </c>
      <c r="H1060" s="7">
        <v>10846</v>
      </c>
      <c r="I1060" s="7">
        <v>40</v>
      </c>
      <c r="J1060" s="7">
        <v>43</v>
      </c>
      <c r="K1060" s="7">
        <v>418</v>
      </c>
      <c r="L1060" s="7">
        <v>380</v>
      </c>
      <c r="M1060" s="7">
        <v>10.66666667</v>
      </c>
      <c r="N1060" s="7">
        <f>VLOOKUP(Todos!$A1060,vlookup_table[#All],2,FALSE)</f>
        <v>2</v>
      </c>
      <c r="O1060" s="7" t="str">
        <f>VLOOKUP(Todos!$A1060,vlookup_table[#All],3,FALSE)</f>
        <v>CA</v>
      </c>
      <c r="P1060" s="7">
        <f>VLOOKUP(Todos!$A1060,vlookup_table[#All],4,FALSE)</f>
        <v>3601</v>
      </c>
      <c r="Q1060" s="9" t="str">
        <f>VLOOKUP(Todos!$A1060,vlookup_table[#All],5,FALSE)</f>
        <v>S2</v>
      </c>
      <c r="R1060" s="9" t="str">
        <f>VLOOKUP(Todos!$A1060,vlookup_table[#All],6,FALSE)</f>
        <v>F</v>
      </c>
      <c r="S1060" s="9">
        <f>VLOOKUP(Todos!$A1060,vlookup_table[#All],7,FALSE)</f>
        <v>10</v>
      </c>
      <c r="T1060" s="9">
        <f>ROUND((9706-Todos!$P1060)/100, 0)</f>
        <v>61</v>
      </c>
      <c r="U1060" s="9" t="str" cm="1">
        <f t="array" ref="U1060">_xlfn.IFS(
    ISNUMBER(SEARCH("C", Q1060)), "Ciudad",
    ISNUMBER(SEARCH("T", Q1060)), "Pueblo",
    ISNUMBER(SEARCH("R", Q1060)), "Rural",
    ISNUMBER(SEARCH("S", Q1060)), "Suburbano",
    ISNUMBER(SEARCH("U", Q1060)), "Urbano"
)</f>
        <v>Suburbano</v>
      </c>
      <c r="V1060" s="24" t="str" cm="1">
        <f t="array" ref="V1060">_xlfn.LET(
    _xlpm.txt, _xlfn.TEXTJOIN("", TRUE, IF(ISNUMBER(--MID(Todos!$H1060, _xlfn.SEQUENCE(LEN(Todos!$H1060)), 1)), MID(Todos!$H1060, _xlfn.SEQUENCE(LEN(Todos!$H1060)), 1), "")),
    IF(ISNUMBER(--RIGHT(_xlpm.txt,1)), _xlpm.txt, LEFT(_xlpm.txt, LEN(_xlpm.txt)-1))
)</f>
        <v>10846</v>
      </c>
      <c r="W1060" s="9" t="str">
        <f>UPPER(LEFT(Todos!$B1060,2))</f>
        <v>CA</v>
      </c>
      <c r="X1060" s="10" t="str" cm="1">
        <f t="array" ref="X1060">+IF(Todos!$C1060 = "",MODE.MATCH(Todos!$C$2:$C$4029),Todos!$C1060)</f>
        <v>F</v>
      </c>
    </row>
    <row r="1061" spans="1:24" x14ac:dyDescent="0.35">
      <c r="A1061" s="18">
        <v>182604</v>
      </c>
      <c r="B1061" s="12" t="s">
        <v>41</v>
      </c>
      <c r="C1061" s="12" t="s">
        <v>17</v>
      </c>
      <c r="D1061" s="12">
        <v>403</v>
      </c>
      <c r="E1061" s="12">
        <v>195</v>
      </c>
      <c r="F1061" s="12">
        <v>365</v>
      </c>
      <c r="G1061" s="12">
        <v>0</v>
      </c>
      <c r="H1061" s="12">
        <v>11859</v>
      </c>
      <c r="I1061" s="12">
        <v>8</v>
      </c>
      <c r="J1061" s="12">
        <v>63</v>
      </c>
      <c r="K1061" s="12">
        <v>288</v>
      </c>
      <c r="L1061" s="12">
        <v>237</v>
      </c>
      <c r="M1061" s="12">
        <v>20</v>
      </c>
      <c r="N1061" s="12">
        <f>VLOOKUP(Todos!$A1061,vlookup_table[#All],2,FALSE)</f>
        <v>0</v>
      </c>
      <c r="O1061" s="12" t="str">
        <f>VLOOKUP(Todos!$A1061,vlookup_table[#All],3,FALSE)</f>
        <v>WA</v>
      </c>
      <c r="P1061" s="12">
        <f>VLOOKUP(Todos!$A1061,vlookup_table[#All],4,FALSE)</f>
        <v>2801</v>
      </c>
      <c r="Q1061" s="14" t="str">
        <f>VLOOKUP(Todos!$A1061,vlookup_table[#All],5,FALSE)</f>
        <v>T2</v>
      </c>
      <c r="R1061" s="14" t="str">
        <f>VLOOKUP(Todos!$A1061,vlookup_table[#All],6,FALSE)</f>
        <v>F</v>
      </c>
      <c r="S1061" s="14">
        <f>VLOOKUP(Todos!$A1061,vlookup_table[#All],7,FALSE)</f>
        <v>15</v>
      </c>
      <c r="T1061" s="14">
        <f>ROUND((9706-Todos!$P1061)/100, 0)</f>
        <v>69</v>
      </c>
      <c r="U1061" s="14" t="str" cm="1">
        <f t="array" ref="U1061">_xlfn.IFS(
    ISNUMBER(SEARCH("C", Q1061)), "Ciudad",
    ISNUMBER(SEARCH("T", Q1061)), "Pueblo",
    ISNUMBER(SEARCH("R", Q1061)), "Rural",
    ISNUMBER(SEARCH("S", Q1061)), "Suburbano",
    ISNUMBER(SEARCH("U", Q1061)), "Urbano"
)</f>
        <v>Pueblo</v>
      </c>
      <c r="V1061" s="25" t="str" cm="1">
        <f t="array" ref="V1061">_xlfn.LET(
    _xlpm.txt, _xlfn.TEXTJOIN("", TRUE, IF(ISNUMBER(--MID(Todos!$H1061, _xlfn.SEQUENCE(LEN(Todos!$H1061)), 1)), MID(Todos!$H1061, _xlfn.SEQUENCE(LEN(Todos!$H1061)), 1), "")),
    IF(ISNUMBER(--RIGHT(_xlpm.txt,1)), _xlpm.txt, LEFT(_xlpm.txt, LEN(_xlpm.txt)-1))
)</f>
        <v>11859</v>
      </c>
      <c r="W1061" s="14" t="str">
        <f>UPPER(LEFT(Todos!$B1061,2))</f>
        <v>WA</v>
      </c>
      <c r="X1061" s="15" t="str" cm="1">
        <f t="array" ref="X1061">+IF(Todos!$C1061 = "",MODE.MATCH(Todos!$C$2:$C$4029),Todos!$C1061)</f>
        <v>F</v>
      </c>
    </row>
    <row r="1062" spans="1:24" x14ac:dyDescent="0.35">
      <c r="A1062" s="19">
        <v>103876</v>
      </c>
      <c r="B1062" s="7" t="s">
        <v>37</v>
      </c>
      <c r="C1062" s="7" t="s">
        <v>17</v>
      </c>
      <c r="D1062" s="7">
        <v>613</v>
      </c>
      <c r="E1062" s="7">
        <v>264</v>
      </c>
      <c r="F1062" s="7">
        <v>357</v>
      </c>
      <c r="G1062" s="7">
        <v>0</v>
      </c>
      <c r="H1062" s="7">
        <v>12334</v>
      </c>
      <c r="I1062" s="7">
        <v>2</v>
      </c>
      <c r="J1062" s="7">
        <v>64</v>
      </c>
      <c r="K1062" s="7">
        <v>323</v>
      </c>
      <c r="L1062" s="7">
        <v>300</v>
      </c>
      <c r="M1062" s="7">
        <v>10.66666667</v>
      </c>
      <c r="N1062" s="7">
        <f>VLOOKUP(Todos!$A1062,vlookup_table[#All],2,FALSE)</f>
        <v>28</v>
      </c>
      <c r="O1062" s="7" t="str">
        <f>VLOOKUP(Todos!$A1062,vlookup_table[#All],3,FALSE)</f>
        <v>MO</v>
      </c>
      <c r="P1062" s="7">
        <f>VLOOKUP(Todos!$A1062,vlookup_table[#All],4,FALSE)</f>
        <v>3001</v>
      </c>
      <c r="Q1062" s="9" t="str">
        <f>VLOOKUP(Todos!$A1062,vlookup_table[#All],5,FALSE)</f>
        <v>C2</v>
      </c>
      <c r="R1062" s="9" t="str">
        <f>VLOOKUP(Todos!$A1062,vlookup_table[#All],6,FALSE)</f>
        <v>F</v>
      </c>
      <c r="S1062" s="9">
        <f>VLOOKUP(Todos!$A1062,vlookup_table[#All],7,FALSE)</f>
        <v>20</v>
      </c>
      <c r="T1062" s="9">
        <f>ROUND((9706-Todos!$P1062)/100, 0)</f>
        <v>67</v>
      </c>
      <c r="U1062" s="9" t="str" cm="1">
        <f t="array" ref="U1062">_xlfn.IFS(
    ISNUMBER(SEARCH("C", Q1062)), "Ciudad",
    ISNUMBER(SEARCH("T", Q1062)), "Pueblo",
    ISNUMBER(SEARCH("R", Q1062)), "Rural",
    ISNUMBER(SEARCH("S", Q1062)), "Suburbano",
    ISNUMBER(SEARCH("U", Q1062)), "Urbano"
)</f>
        <v>Ciudad</v>
      </c>
      <c r="V1062" s="24" t="str" cm="1">
        <f t="array" ref="V1062">_xlfn.LET(
    _xlpm.txt, _xlfn.TEXTJOIN("", TRUE, IF(ISNUMBER(--MID(Todos!$H1062, _xlfn.SEQUENCE(LEN(Todos!$H1062)), 1)), MID(Todos!$H1062, _xlfn.SEQUENCE(LEN(Todos!$H1062)), 1), "")),
    IF(ISNUMBER(--RIGHT(_xlpm.txt,1)), _xlpm.txt, LEFT(_xlpm.txt, LEN(_xlpm.txt)-1))
)</f>
        <v>12334</v>
      </c>
      <c r="W1062" s="9" t="str">
        <f>UPPER(LEFT(Todos!$B1062,2))</f>
        <v>MO</v>
      </c>
      <c r="X1062" s="10" t="str" cm="1">
        <f t="array" ref="X1062">+IF(Todos!$C1062 = "",MODE.MATCH(Todos!$C$2:$C$4029),Todos!$C1062)</f>
        <v>F</v>
      </c>
    </row>
    <row r="1063" spans="1:24" x14ac:dyDescent="0.35">
      <c r="A1063" s="18">
        <v>65999</v>
      </c>
      <c r="B1063" s="12" t="s">
        <v>30</v>
      </c>
      <c r="C1063" s="12" t="s">
        <v>14</v>
      </c>
      <c r="D1063" s="12">
        <v>2712</v>
      </c>
      <c r="E1063" s="12">
        <v>1022</v>
      </c>
      <c r="F1063" s="12">
        <v>1079</v>
      </c>
      <c r="G1063" s="12">
        <v>81</v>
      </c>
      <c r="H1063" s="12">
        <v>49631</v>
      </c>
      <c r="I1063" s="12">
        <v>13</v>
      </c>
      <c r="J1063" s="12">
        <v>44</v>
      </c>
      <c r="K1063" s="12">
        <v>1144</v>
      </c>
      <c r="L1063" s="12">
        <v>989</v>
      </c>
      <c r="M1063" s="12">
        <v>18.428571430000002</v>
      </c>
      <c r="N1063" s="12">
        <f>VLOOKUP(Todos!$A1063,vlookup_table[#All],2,FALSE)</f>
        <v>2</v>
      </c>
      <c r="O1063" s="12" t="str">
        <f>VLOOKUP(Todos!$A1063,vlookup_table[#All],3,FALSE)</f>
        <v>MI</v>
      </c>
      <c r="P1063" s="12">
        <f>VLOOKUP(Todos!$A1063,vlookup_table[#All],4,FALSE)</f>
        <v>1909</v>
      </c>
      <c r="Q1063" s="14" t="str">
        <f>VLOOKUP(Todos!$A1063,vlookup_table[#All],5,FALSE)</f>
        <v>C1</v>
      </c>
      <c r="R1063" s="14" t="str">
        <f>VLOOKUP(Todos!$A1063,vlookup_table[#All],6,FALSE)</f>
        <v>M</v>
      </c>
      <c r="S1063" s="14">
        <f>VLOOKUP(Todos!$A1063,vlookup_table[#All],7,FALSE)</f>
        <v>25</v>
      </c>
      <c r="T1063" s="14">
        <f>ROUND((9706-Todos!$P1063)/100, 0)</f>
        <v>78</v>
      </c>
      <c r="U1063" s="14" t="str" cm="1">
        <f t="array" ref="U1063">_xlfn.IFS(
    ISNUMBER(SEARCH("C", Q1063)), "Ciudad",
    ISNUMBER(SEARCH("T", Q1063)), "Pueblo",
    ISNUMBER(SEARCH("R", Q1063)), "Rural",
    ISNUMBER(SEARCH("S", Q1063)), "Suburbano",
    ISNUMBER(SEARCH("U", Q1063)), "Urbano"
)</f>
        <v>Ciudad</v>
      </c>
      <c r="V1063" s="25" t="str" cm="1">
        <f t="array" ref="V1063">_xlfn.LET(
    _xlpm.txt, _xlfn.TEXTJOIN("", TRUE, IF(ISNUMBER(--MID(Todos!$H1063, _xlfn.SEQUENCE(LEN(Todos!$H1063)), 1)), MID(Todos!$H1063, _xlfn.SEQUENCE(LEN(Todos!$H1063)), 1), "")),
    IF(ISNUMBER(--RIGHT(_xlpm.txt,1)), _xlpm.txt, LEFT(_xlpm.txt, LEN(_xlpm.txt)-1))
)</f>
        <v>49631</v>
      </c>
      <c r="W1063" s="14" t="str">
        <f>UPPER(LEFT(Todos!$B1063,2))</f>
        <v>MI</v>
      </c>
      <c r="X1063" s="15" t="str" cm="1">
        <f t="array" ref="X1063">+IF(Todos!$C1063 = "",MODE.MATCH(Todos!$C$2:$C$4029),Todos!$C1063)</f>
        <v>M</v>
      </c>
    </row>
    <row r="1064" spans="1:24" x14ac:dyDescent="0.35">
      <c r="A1064" s="19">
        <v>104394</v>
      </c>
      <c r="B1064" s="7" t="s">
        <v>28</v>
      </c>
      <c r="C1064" s="7" t="s">
        <v>17</v>
      </c>
      <c r="D1064" s="7">
        <v>958</v>
      </c>
      <c r="E1064" s="7">
        <v>467</v>
      </c>
      <c r="F1064" s="7">
        <v>582</v>
      </c>
      <c r="G1064" s="7">
        <v>8</v>
      </c>
      <c r="H1064" s="7">
        <v>18211</v>
      </c>
      <c r="I1064" s="7">
        <v>3</v>
      </c>
      <c r="J1064" s="7">
        <v>45</v>
      </c>
      <c r="K1064" s="7">
        <v>499</v>
      </c>
      <c r="L1064" s="7">
        <v>525</v>
      </c>
      <c r="M1064" s="7">
        <v>7.6</v>
      </c>
      <c r="N1064" s="7">
        <f>VLOOKUP(Todos!$A1064,vlookup_table[#All],2,FALSE)</f>
        <v>28</v>
      </c>
      <c r="O1064" s="7" t="str">
        <f>VLOOKUP(Todos!$A1064,vlookup_table[#All],3,FALSE)</f>
        <v>KS</v>
      </c>
      <c r="P1064" s="7">
        <f>VLOOKUP(Todos!$A1064,vlookup_table[#All],4,FALSE)</f>
        <v>3501</v>
      </c>
      <c r="Q1064" s="9" t="str">
        <f>VLOOKUP(Todos!$A1064,vlookup_table[#All],5,FALSE)</f>
        <v>C1</v>
      </c>
      <c r="R1064" s="9" t="str">
        <f>VLOOKUP(Todos!$A1064,vlookup_table[#All],6,FALSE)</f>
        <v>F</v>
      </c>
      <c r="S1064" s="9">
        <f>VLOOKUP(Todos!$A1064,vlookup_table[#All],7,FALSE)</f>
        <v>10</v>
      </c>
      <c r="T1064" s="9">
        <f>ROUND((9706-Todos!$P1064)/100, 0)</f>
        <v>62</v>
      </c>
      <c r="U1064" s="9" t="str" cm="1">
        <f t="array" ref="U1064">_xlfn.IFS(
    ISNUMBER(SEARCH("C", Q1064)), "Ciudad",
    ISNUMBER(SEARCH("T", Q1064)), "Pueblo",
    ISNUMBER(SEARCH("R", Q1064)), "Rural",
    ISNUMBER(SEARCH("S", Q1064)), "Suburbano",
    ISNUMBER(SEARCH("U", Q1064)), "Urbano"
)</f>
        <v>Ciudad</v>
      </c>
      <c r="V1064" s="24" t="str" cm="1">
        <f t="array" ref="V1064">_xlfn.LET(
    _xlpm.txt, _xlfn.TEXTJOIN("", TRUE, IF(ISNUMBER(--MID(Todos!$H1064, _xlfn.SEQUENCE(LEN(Todos!$H1064)), 1)), MID(Todos!$H1064, _xlfn.SEQUENCE(LEN(Todos!$H1064)), 1), "")),
    IF(ISNUMBER(--RIGHT(_xlpm.txt,1)), _xlpm.txt, LEFT(_xlpm.txt, LEN(_xlpm.txt)-1))
)</f>
        <v>18211</v>
      </c>
      <c r="W1064" s="9" t="str">
        <f>UPPER(LEFT(Todos!$B1064,2))</f>
        <v>KS</v>
      </c>
      <c r="X1064" s="10" t="str" cm="1">
        <f t="array" ref="X1064">+IF(Todos!$C1064 = "",MODE.MATCH(Todos!$C$2:$C$4029),Todos!$C1064)</f>
        <v>F</v>
      </c>
    </row>
    <row r="1065" spans="1:24" x14ac:dyDescent="0.35">
      <c r="A1065" s="18">
        <v>117524</v>
      </c>
      <c r="B1065" s="12" t="s">
        <v>54</v>
      </c>
      <c r="C1065" s="12" t="s">
        <v>17</v>
      </c>
      <c r="D1065" s="12">
        <v>1129</v>
      </c>
      <c r="E1065" s="12">
        <v>332</v>
      </c>
      <c r="F1065" s="12">
        <v>537</v>
      </c>
      <c r="G1065" s="12">
        <v>12</v>
      </c>
      <c r="H1065" s="12">
        <v>22706</v>
      </c>
      <c r="I1065" s="12">
        <v>8</v>
      </c>
      <c r="J1065" s="12">
        <v>43</v>
      </c>
      <c r="K1065" s="12">
        <v>445</v>
      </c>
      <c r="L1065" s="12">
        <v>429</v>
      </c>
      <c r="M1065" s="12">
        <v>20.833333329999999</v>
      </c>
      <c r="N1065" s="12">
        <f>VLOOKUP(Todos!$A1065,vlookup_table[#All],2,FALSE)</f>
        <v>28</v>
      </c>
      <c r="O1065" s="12" t="str">
        <f>VLOOKUP(Todos!$A1065,vlookup_table[#All],3,FALSE)</f>
        <v>TN</v>
      </c>
      <c r="P1065" s="12">
        <f>VLOOKUP(Todos!$A1065,vlookup_table[#All],4,FALSE)</f>
        <v>4402</v>
      </c>
      <c r="Q1065" s="14" t="str">
        <f>VLOOKUP(Todos!$A1065,vlookup_table[#All],5,FALSE)</f>
        <v>S1</v>
      </c>
      <c r="R1065" s="14" t="str">
        <f>VLOOKUP(Todos!$A1065,vlookup_table[#All],6,FALSE)</f>
        <v>F</v>
      </c>
      <c r="S1065" s="14">
        <f>VLOOKUP(Todos!$A1065,vlookup_table[#All],7,FALSE)</f>
        <v>25</v>
      </c>
      <c r="T1065" s="14">
        <f>ROUND((9706-Todos!$P1065)/100, 0)</f>
        <v>53</v>
      </c>
      <c r="U1065" s="14" t="str" cm="1">
        <f t="array" ref="U1065">_xlfn.IFS(
    ISNUMBER(SEARCH("C", Q1065)), "Ciudad",
    ISNUMBER(SEARCH("T", Q1065)), "Pueblo",
    ISNUMBER(SEARCH("R", Q1065)), "Rural",
    ISNUMBER(SEARCH("S", Q1065)), "Suburbano",
    ISNUMBER(SEARCH("U", Q1065)), "Urbano"
)</f>
        <v>Suburbano</v>
      </c>
      <c r="V1065" s="25" t="str" cm="1">
        <f t="array" ref="V1065">_xlfn.LET(
    _xlpm.txt, _xlfn.TEXTJOIN("", TRUE, IF(ISNUMBER(--MID(Todos!$H1065, _xlfn.SEQUENCE(LEN(Todos!$H1065)), 1)), MID(Todos!$H1065, _xlfn.SEQUENCE(LEN(Todos!$H1065)), 1), "")),
    IF(ISNUMBER(--RIGHT(_xlpm.txt,1)), _xlpm.txt, LEFT(_xlpm.txt, LEN(_xlpm.txt)-1))
)</f>
        <v>22706</v>
      </c>
      <c r="W1065" s="14" t="str">
        <f>UPPER(LEFT(Todos!$B1065,2))</f>
        <v>TN</v>
      </c>
      <c r="X1065" s="15" t="str" cm="1">
        <f t="array" ref="X1065">+IF(Todos!$C1065 = "",MODE.MATCH(Todos!$C$2:$C$4029),Todos!$C1065)</f>
        <v>F</v>
      </c>
    </row>
    <row r="1066" spans="1:24" x14ac:dyDescent="0.35">
      <c r="A1066" s="19">
        <v>147904</v>
      </c>
      <c r="B1066" s="7" t="s">
        <v>22</v>
      </c>
      <c r="C1066" s="7" t="s">
        <v>17</v>
      </c>
      <c r="D1066" s="7">
        <v>4984</v>
      </c>
      <c r="E1066" s="7">
        <v>630</v>
      </c>
      <c r="F1066" s="7">
        <v>777</v>
      </c>
      <c r="G1066" s="7">
        <v>98</v>
      </c>
      <c r="H1066" s="7">
        <v>27747</v>
      </c>
      <c r="I1066" s="7">
        <v>24</v>
      </c>
      <c r="J1066" s="7">
        <v>41</v>
      </c>
      <c r="K1066" s="7">
        <v>702</v>
      </c>
      <c r="L1066" s="7">
        <v>734</v>
      </c>
      <c r="M1066" s="7">
        <v>12.14285714</v>
      </c>
      <c r="N1066" s="7">
        <f>VLOOKUP(Todos!$A1066,vlookup_table[#All],2,FALSE)</f>
        <v>0</v>
      </c>
      <c r="O1066" s="7" t="str">
        <f>VLOOKUP(Todos!$A1066,vlookup_table[#All],3,FALSE)</f>
        <v>CA</v>
      </c>
      <c r="P1066" s="7">
        <f>VLOOKUP(Todos!$A1066,vlookup_table[#All],4,FALSE)</f>
        <v>1501</v>
      </c>
      <c r="Q1066" s="9" t="str">
        <f>VLOOKUP(Todos!$A1066,vlookup_table[#All],5,FALSE)</f>
        <v>S1</v>
      </c>
      <c r="R1066" s="9" t="str">
        <f>VLOOKUP(Todos!$A1066,vlookup_table[#All],6,FALSE)</f>
        <v>F</v>
      </c>
      <c r="S1066" s="9">
        <f>VLOOKUP(Todos!$A1066,vlookup_table[#All],7,FALSE)</f>
        <v>50</v>
      </c>
      <c r="T1066" s="9">
        <f>ROUND((9706-Todos!$P1066)/100, 0)</f>
        <v>82</v>
      </c>
      <c r="U1066" s="9" t="str" cm="1">
        <f t="array" ref="U1066">_xlfn.IFS(
    ISNUMBER(SEARCH("C", Q1066)), "Ciudad",
    ISNUMBER(SEARCH("T", Q1066)), "Pueblo",
    ISNUMBER(SEARCH("R", Q1066)), "Rural",
    ISNUMBER(SEARCH("S", Q1066)), "Suburbano",
    ISNUMBER(SEARCH("U", Q1066)), "Urbano"
)</f>
        <v>Suburbano</v>
      </c>
      <c r="V1066" s="24" t="str" cm="1">
        <f t="array" ref="V1066">_xlfn.LET(
    _xlpm.txt, _xlfn.TEXTJOIN("", TRUE, IF(ISNUMBER(--MID(Todos!$H1066, _xlfn.SEQUENCE(LEN(Todos!$H1066)), 1)), MID(Todos!$H1066, _xlfn.SEQUENCE(LEN(Todos!$H1066)), 1), "")),
    IF(ISNUMBER(--RIGHT(_xlpm.txt,1)), _xlpm.txt, LEFT(_xlpm.txt, LEN(_xlpm.txt)-1))
)</f>
        <v>27747</v>
      </c>
      <c r="W1066" s="9" t="str">
        <f>UPPER(LEFT(Todos!$B1066,2))</f>
        <v>CA</v>
      </c>
      <c r="X1066" s="10" t="str" cm="1">
        <f t="array" ref="X1066">+IF(Todos!$C1066 = "",MODE.MATCH(Todos!$C$2:$C$4029),Todos!$C1066)</f>
        <v>F</v>
      </c>
    </row>
    <row r="1067" spans="1:24" x14ac:dyDescent="0.35">
      <c r="A1067" s="18">
        <v>105815</v>
      </c>
      <c r="B1067" s="12" t="s">
        <v>28</v>
      </c>
      <c r="C1067" s="12" t="s">
        <v>14</v>
      </c>
      <c r="D1067" s="12">
        <v>452</v>
      </c>
      <c r="E1067" s="12">
        <v>270</v>
      </c>
      <c r="F1067" s="12">
        <v>324</v>
      </c>
      <c r="G1067" s="12">
        <v>0</v>
      </c>
      <c r="H1067" s="12">
        <v>11198</v>
      </c>
      <c r="I1067" s="12">
        <v>4</v>
      </c>
      <c r="J1067" s="12">
        <v>62</v>
      </c>
      <c r="K1067" s="12">
        <v>300</v>
      </c>
      <c r="L1067" s="12">
        <v>297</v>
      </c>
      <c r="M1067" s="12">
        <v>14.8</v>
      </c>
      <c r="N1067" s="12">
        <f>VLOOKUP(Todos!$A1067,vlookup_table[#All],2,FALSE)</f>
        <v>1002</v>
      </c>
      <c r="O1067" s="12" t="str">
        <f>VLOOKUP(Todos!$A1067,vlookup_table[#All],3,FALSE)</f>
        <v>KS</v>
      </c>
      <c r="P1067" s="12">
        <f>VLOOKUP(Todos!$A1067,vlookup_table[#All],4,FALSE)</f>
        <v>5001</v>
      </c>
      <c r="Q1067" s="14" t="str">
        <f>VLOOKUP(Todos!$A1067,vlookup_table[#All],5,FALSE)</f>
        <v>C3</v>
      </c>
      <c r="R1067" s="14" t="str">
        <f>VLOOKUP(Todos!$A1067,vlookup_table[#All],6,FALSE)</f>
        <v>M</v>
      </c>
      <c r="S1067" s="14">
        <f>VLOOKUP(Todos!$A1067,vlookup_table[#All],7,FALSE)</f>
        <v>20</v>
      </c>
      <c r="T1067" s="14">
        <f>ROUND((9706-Todos!$P1067)/100, 0)</f>
        <v>47</v>
      </c>
      <c r="U1067" s="14" t="str" cm="1">
        <f t="array" ref="U1067">_xlfn.IFS(
    ISNUMBER(SEARCH("C", Q1067)), "Ciudad",
    ISNUMBER(SEARCH("T", Q1067)), "Pueblo",
    ISNUMBER(SEARCH("R", Q1067)), "Rural",
    ISNUMBER(SEARCH("S", Q1067)), "Suburbano",
    ISNUMBER(SEARCH("U", Q1067)), "Urbano"
)</f>
        <v>Ciudad</v>
      </c>
      <c r="V1067" s="25" t="str" cm="1">
        <f t="array" ref="V1067">_xlfn.LET(
    _xlpm.txt, _xlfn.TEXTJOIN("", TRUE, IF(ISNUMBER(--MID(Todos!$H1067, _xlfn.SEQUENCE(LEN(Todos!$H1067)), 1)), MID(Todos!$H1067, _xlfn.SEQUENCE(LEN(Todos!$H1067)), 1), "")),
    IF(ISNUMBER(--RIGHT(_xlpm.txt,1)), _xlpm.txt, LEFT(_xlpm.txt, LEN(_xlpm.txt)-1))
)</f>
        <v>11198</v>
      </c>
      <c r="W1067" s="14" t="str">
        <f>UPPER(LEFT(Todos!$B1067,2))</f>
        <v>KS</v>
      </c>
      <c r="X1067" s="15" t="str" cm="1">
        <f t="array" ref="X1067">+IF(Todos!$C1067 = "",MODE.MATCH(Todos!$C$2:$C$4029),Todos!$C1067)</f>
        <v>M</v>
      </c>
    </row>
    <row r="1068" spans="1:24" x14ac:dyDescent="0.35">
      <c r="A1068" s="19">
        <v>31778</v>
      </c>
      <c r="B1068" s="7" t="s">
        <v>13</v>
      </c>
      <c r="C1068" s="7" t="s">
        <v>14</v>
      </c>
      <c r="D1068" s="7">
        <v>986</v>
      </c>
      <c r="E1068" s="7">
        <v>485</v>
      </c>
      <c r="F1068" s="7">
        <v>539</v>
      </c>
      <c r="G1068" s="7">
        <v>11</v>
      </c>
      <c r="H1068" s="7">
        <v>18013</v>
      </c>
      <c r="I1068" s="7">
        <v>2</v>
      </c>
      <c r="J1068" s="7">
        <v>26</v>
      </c>
      <c r="K1068" s="7">
        <v>495</v>
      </c>
      <c r="L1068" s="7">
        <v>530</v>
      </c>
      <c r="M1068" s="7">
        <v>20.11111111</v>
      </c>
      <c r="N1068" s="7">
        <f>VLOOKUP(Todos!$A1068,vlookup_table[#All],2,FALSE)</f>
        <v>1</v>
      </c>
      <c r="O1068" s="7" t="str">
        <f>VLOOKUP(Todos!$A1068,vlookup_table[#All],3,FALSE)</f>
        <v>FL</v>
      </c>
      <c r="P1068" s="7">
        <f>VLOOKUP(Todos!$A1068,vlookup_table[#All],4,FALSE)</f>
        <v>4308</v>
      </c>
      <c r="Q1068" s="9" t="str">
        <f>VLOOKUP(Todos!$A1068,vlookup_table[#All],5,FALSE)</f>
        <v>T1</v>
      </c>
      <c r="R1068" s="9" t="str">
        <f>VLOOKUP(Todos!$A1068,vlookup_table[#All],6,FALSE)</f>
        <v>M</v>
      </c>
      <c r="S1068" s="9">
        <f>VLOOKUP(Todos!$A1068,vlookup_table[#All],7,FALSE)</f>
        <v>25</v>
      </c>
      <c r="T1068" s="9">
        <f>ROUND((9706-Todos!$P1068)/100, 0)</f>
        <v>54</v>
      </c>
      <c r="U1068" s="9" t="str" cm="1">
        <f t="array" ref="U1068">_xlfn.IFS(
    ISNUMBER(SEARCH("C", Q1068)), "Ciudad",
    ISNUMBER(SEARCH("T", Q1068)), "Pueblo",
    ISNUMBER(SEARCH("R", Q1068)), "Rural",
    ISNUMBER(SEARCH("S", Q1068)), "Suburbano",
    ISNUMBER(SEARCH("U", Q1068)), "Urbano"
)</f>
        <v>Pueblo</v>
      </c>
      <c r="V1068" s="24" t="str" cm="1">
        <f t="array" ref="V1068">_xlfn.LET(
    _xlpm.txt, _xlfn.TEXTJOIN("", TRUE, IF(ISNUMBER(--MID(Todos!$H1068, _xlfn.SEQUENCE(LEN(Todos!$H1068)), 1)), MID(Todos!$H1068, _xlfn.SEQUENCE(LEN(Todos!$H1068)), 1), "")),
    IF(ISNUMBER(--RIGHT(_xlpm.txt,1)), _xlpm.txt, LEFT(_xlpm.txt, LEN(_xlpm.txt)-1))
)</f>
        <v>18013</v>
      </c>
      <c r="W1068" s="9" t="str">
        <f>UPPER(LEFT(Todos!$B1068,2))</f>
        <v>FL</v>
      </c>
      <c r="X1068" s="10" t="str" cm="1">
        <f t="array" ref="X1068">+IF(Todos!$C1068 = "",MODE.MATCH(Todos!$C$2:$C$4029),Todos!$C1068)</f>
        <v>M</v>
      </c>
    </row>
    <row r="1069" spans="1:24" x14ac:dyDescent="0.35">
      <c r="A1069" s="18">
        <v>112084</v>
      </c>
      <c r="B1069" s="12" t="s">
        <v>33</v>
      </c>
      <c r="C1069" s="12" t="s">
        <v>14</v>
      </c>
      <c r="D1069" s="12">
        <v>655</v>
      </c>
      <c r="E1069" s="12">
        <v>215</v>
      </c>
      <c r="F1069" s="12">
        <v>305</v>
      </c>
      <c r="G1069" s="12">
        <v>3</v>
      </c>
      <c r="H1069" s="12">
        <v>12067</v>
      </c>
      <c r="I1069" s="12">
        <v>1</v>
      </c>
      <c r="J1069" s="12">
        <v>31</v>
      </c>
      <c r="K1069" s="12">
        <v>247</v>
      </c>
      <c r="L1069" s="12">
        <v>267</v>
      </c>
      <c r="M1069" s="12">
        <v>14.44</v>
      </c>
      <c r="N1069" s="12">
        <f>VLOOKUP(Todos!$A1069,vlookup_table[#All],2,FALSE)</f>
        <v>1</v>
      </c>
      <c r="O1069" s="12" t="str">
        <f>VLOOKUP(Todos!$A1069,vlookup_table[#All],3,FALSE)</f>
        <v>AR</v>
      </c>
      <c r="P1069" s="12">
        <f>VLOOKUP(Todos!$A1069,vlookup_table[#All],4,FALSE)</f>
        <v>2410</v>
      </c>
      <c r="Q1069" s="14" t="str">
        <f>VLOOKUP(Todos!$A1069,vlookup_table[#All],5,FALSE)</f>
        <v>R2</v>
      </c>
      <c r="R1069" s="14" t="str">
        <f>VLOOKUP(Todos!$A1069,vlookup_table[#All],6,FALSE)</f>
        <v>M</v>
      </c>
      <c r="S1069" s="14">
        <f>VLOOKUP(Todos!$A1069,vlookup_table[#All],7,FALSE)</f>
        <v>14</v>
      </c>
      <c r="T1069" s="14">
        <f>ROUND((9706-Todos!$P1069)/100, 0)</f>
        <v>73</v>
      </c>
      <c r="U1069" s="14" t="str" cm="1">
        <f t="array" ref="U1069">_xlfn.IFS(
    ISNUMBER(SEARCH("C", Q1069)), "Ciudad",
    ISNUMBER(SEARCH("T", Q1069)), "Pueblo",
    ISNUMBER(SEARCH("R", Q1069)), "Rural",
    ISNUMBER(SEARCH("S", Q1069)), "Suburbano",
    ISNUMBER(SEARCH("U", Q1069)), "Urbano"
)</f>
        <v>Rural</v>
      </c>
      <c r="V1069" s="25" t="str" cm="1">
        <f t="array" ref="V1069">_xlfn.LET(
    _xlpm.txt, _xlfn.TEXTJOIN("", TRUE, IF(ISNUMBER(--MID(Todos!$H1069, _xlfn.SEQUENCE(LEN(Todos!$H1069)), 1)), MID(Todos!$H1069, _xlfn.SEQUENCE(LEN(Todos!$H1069)), 1), "")),
    IF(ISNUMBER(--RIGHT(_xlpm.txt,1)), _xlpm.txt, LEFT(_xlpm.txt, LEN(_xlpm.txt)-1))
)</f>
        <v>12067</v>
      </c>
      <c r="W1069" s="14" t="str">
        <f>UPPER(LEFT(Todos!$B1069,2))</f>
        <v>AR</v>
      </c>
      <c r="X1069" s="15" t="str" cm="1">
        <f t="array" ref="X1069">+IF(Todos!$C1069 = "",MODE.MATCH(Todos!$C$2:$C$4029),Todos!$C1069)</f>
        <v>M</v>
      </c>
    </row>
    <row r="1070" spans="1:24" x14ac:dyDescent="0.35">
      <c r="A1070" s="19">
        <v>58850</v>
      </c>
      <c r="B1070" s="7" t="s">
        <v>58</v>
      </c>
      <c r="C1070" s="7" t="s">
        <v>14</v>
      </c>
      <c r="D1070" s="7">
        <v>459</v>
      </c>
      <c r="E1070" s="7">
        <v>133</v>
      </c>
      <c r="F1070" s="7">
        <v>258</v>
      </c>
      <c r="G1070" s="7">
        <v>0</v>
      </c>
      <c r="H1070" s="7">
        <v>13898</v>
      </c>
      <c r="I1070" s="7">
        <v>0</v>
      </c>
      <c r="J1070" s="7">
        <v>81</v>
      </c>
      <c r="K1070" s="7">
        <v>195</v>
      </c>
      <c r="L1070" s="7">
        <v>237</v>
      </c>
      <c r="M1070" s="7">
        <v>3.5217391299999998</v>
      </c>
      <c r="N1070" s="7">
        <f>VLOOKUP(Todos!$A1070,vlookup_table[#All],2,FALSE)</f>
        <v>1</v>
      </c>
      <c r="O1070" s="7" t="str">
        <f>VLOOKUP(Todos!$A1070,vlookup_table[#All],3,FALSE)</f>
        <v>KY</v>
      </c>
      <c r="P1070" s="7">
        <f>VLOOKUP(Todos!$A1070,vlookup_table[#All],4,FALSE)</f>
        <v>2201</v>
      </c>
      <c r="Q1070" s="9" t="str">
        <f>VLOOKUP(Todos!$A1070,vlookup_table[#All],5,FALSE)</f>
        <v>T2</v>
      </c>
      <c r="R1070" s="9" t="str">
        <f>VLOOKUP(Todos!$A1070,vlookup_table[#All],6,FALSE)</f>
        <v>M</v>
      </c>
      <c r="S1070" s="9">
        <f>VLOOKUP(Todos!$A1070,vlookup_table[#All],7,FALSE)</f>
        <v>6</v>
      </c>
      <c r="T1070" s="9">
        <f>ROUND((9706-Todos!$P1070)/100, 0)</f>
        <v>75</v>
      </c>
      <c r="U1070" s="9" t="str" cm="1">
        <f t="array" ref="U1070">_xlfn.IFS(
    ISNUMBER(SEARCH("C", Q1070)), "Ciudad",
    ISNUMBER(SEARCH("T", Q1070)), "Pueblo",
    ISNUMBER(SEARCH("R", Q1070)), "Rural",
    ISNUMBER(SEARCH("S", Q1070)), "Suburbano",
    ISNUMBER(SEARCH("U", Q1070)), "Urbano"
)</f>
        <v>Pueblo</v>
      </c>
      <c r="V1070" s="24" t="str" cm="1">
        <f t="array" ref="V1070">_xlfn.LET(
    _xlpm.txt, _xlfn.TEXTJOIN("", TRUE, IF(ISNUMBER(--MID(Todos!$H1070, _xlfn.SEQUENCE(LEN(Todos!$H1070)), 1)), MID(Todos!$H1070, _xlfn.SEQUENCE(LEN(Todos!$H1070)), 1), "")),
    IF(ISNUMBER(--RIGHT(_xlpm.txt,1)), _xlpm.txt, LEFT(_xlpm.txt, LEN(_xlpm.txt)-1))
)</f>
        <v>13898</v>
      </c>
      <c r="W1070" s="9" t="str">
        <f>UPPER(LEFT(Todos!$B1070,2))</f>
        <v>KY</v>
      </c>
      <c r="X1070" s="10" t="str" cm="1">
        <f t="array" ref="X1070">+IF(Todos!$C1070 = "",MODE.MATCH(Todos!$C$2:$C$4029),Todos!$C1070)</f>
        <v>M</v>
      </c>
    </row>
    <row r="1071" spans="1:24" x14ac:dyDescent="0.35">
      <c r="A1071" s="18">
        <v>185901</v>
      </c>
      <c r="B1071" s="12" t="s">
        <v>21</v>
      </c>
      <c r="C1071" s="12" t="s">
        <v>14</v>
      </c>
      <c r="D1071" s="12">
        <v>674</v>
      </c>
      <c r="E1071" s="12">
        <v>317</v>
      </c>
      <c r="F1071" s="12">
        <v>553</v>
      </c>
      <c r="G1071" s="12">
        <v>2</v>
      </c>
      <c r="H1071" s="12">
        <v>19769</v>
      </c>
      <c r="I1071" s="12">
        <v>0</v>
      </c>
      <c r="J1071" s="12">
        <v>57</v>
      </c>
      <c r="K1071" s="12">
        <v>402</v>
      </c>
      <c r="L1071" s="12">
        <v>458</v>
      </c>
      <c r="M1071" s="12">
        <v>5.3636363640000004</v>
      </c>
      <c r="N1071" s="12">
        <f>VLOOKUP(Todos!$A1071,vlookup_table[#All],2,FALSE)</f>
        <v>2</v>
      </c>
      <c r="O1071" s="12" t="str">
        <f>VLOOKUP(Todos!$A1071,vlookup_table[#All],3,FALSE)</f>
        <v>TX</v>
      </c>
      <c r="P1071" s="12">
        <f>VLOOKUP(Todos!$A1071,vlookup_table[#All],4,FALSE)</f>
        <v>801</v>
      </c>
      <c r="Q1071" s="14" t="str">
        <f>VLOOKUP(Todos!$A1071,vlookup_table[#All],5,FALSE)</f>
        <v/>
      </c>
      <c r="R1071" s="14" t="str">
        <f>VLOOKUP(Todos!$A1071,vlookup_table[#All],6,FALSE)</f>
        <v>M</v>
      </c>
      <c r="S1071" s="14">
        <f>VLOOKUP(Todos!$A1071,vlookup_table[#All],7,FALSE)</f>
        <v>10</v>
      </c>
      <c r="T1071" s="14">
        <f>ROUND((9706-Todos!$P1071)/100, 0)</f>
        <v>89</v>
      </c>
      <c r="U1071" s="14" t="e" cm="1">
        <f t="array" ref="U1071">_xlfn.IFS(
    ISNUMBER(SEARCH("C", Q1071)), "Ciudad",
    ISNUMBER(SEARCH("T", Q1071)), "Pueblo",
    ISNUMBER(SEARCH("R", Q1071)), "Rural",
    ISNUMBER(SEARCH("S", Q1071)), "Suburbano",
    ISNUMBER(SEARCH("U", Q1071)), "Urbano"
)</f>
        <v>#N/A</v>
      </c>
      <c r="V1071" s="25" t="str" cm="1">
        <f t="array" ref="V1071">_xlfn.LET(
    _xlpm.txt, _xlfn.TEXTJOIN("", TRUE, IF(ISNUMBER(--MID(Todos!$H1071, _xlfn.SEQUENCE(LEN(Todos!$H1071)), 1)), MID(Todos!$H1071, _xlfn.SEQUENCE(LEN(Todos!$H1071)), 1), "")),
    IF(ISNUMBER(--RIGHT(_xlpm.txt,1)), _xlpm.txt, LEFT(_xlpm.txt, LEN(_xlpm.txt)-1))
)</f>
        <v>19769</v>
      </c>
      <c r="W1071" s="14" t="str">
        <f>UPPER(LEFT(Todos!$B1071,2))</f>
        <v>TX</v>
      </c>
      <c r="X1071" s="15" t="str" cm="1">
        <f t="array" ref="X1071">+IF(Todos!$C1071 = "",MODE.MATCH(Todos!$C$2:$C$4029),Todos!$C1071)</f>
        <v>M</v>
      </c>
    </row>
    <row r="1072" spans="1:24" x14ac:dyDescent="0.35">
      <c r="A1072" s="19">
        <v>134566</v>
      </c>
      <c r="B1072" s="7" t="s">
        <v>39</v>
      </c>
      <c r="C1072" s="7" t="s">
        <v>17</v>
      </c>
      <c r="D1072" s="7">
        <v>728</v>
      </c>
      <c r="E1072" s="7">
        <v>265</v>
      </c>
      <c r="F1072" s="7">
        <v>339</v>
      </c>
      <c r="G1072" s="7">
        <v>2</v>
      </c>
      <c r="H1072" s="7">
        <v>8896</v>
      </c>
      <c r="I1072" s="7">
        <v>2</v>
      </c>
      <c r="J1072" s="7">
        <v>54</v>
      </c>
      <c r="K1072" s="7">
        <v>304</v>
      </c>
      <c r="L1072" s="7">
        <v>315</v>
      </c>
      <c r="M1072" s="7">
        <v>10.35714286</v>
      </c>
      <c r="N1072" s="7">
        <f>VLOOKUP(Todos!$A1072,vlookup_table[#All],2,FALSE)</f>
        <v>0</v>
      </c>
      <c r="O1072" s="7" t="str">
        <f>VLOOKUP(Todos!$A1072,vlookup_table[#All],3,FALSE)</f>
        <v>UT</v>
      </c>
      <c r="P1072" s="7">
        <f>VLOOKUP(Todos!$A1072,vlookup_table[#All],4,FALSE)</f>
        <v>0</v>
      </c>
      <c r="Q1072" s="9" t="str">
        <f>VLOOKUP(Todos!$A1072,vlookup_table[#All],5,FALSE)</f>
        <v>S2</v>
      </c>
      <c r="R1072" s="9" t="str">
        <f>VLOOKUP(Todos!$A1072,vlookup_table[#All],6,FALSE)</f>
        <v>F</v>
      </c>
      <c r="S1072" s="9">
        <f>VLOOKUP(Todos!$A1072,vlookup_table[#All],7,FALSE)</f>
        <v>10</v>
      </c>
      <c r="T1072" s="9">
        <f>ROUND((9706-Todos!$P1072)/100, 0)</f>
        <v>97</v>
      </c>
      <c r="U1072" s="9" t="str" cm="1">
        <f t="array" ref="U1072">_xlfn.IFS(
    ISNUMBER(SEARCH("C", Q1072)), "Ciudad",
    ISNUMBER(SEARCH("T", Q1072)), "Pueblo",
    ISNUMBER(SEARCH("R", Q1072)), "Rural",
    ISNUMBER(SEARCH("S", Q1072)), "Suburbano",
    ISNUMBER(SEARCH("U", Q1072)), "Urbano"
)</f>
        <v>Suburbano</v>
      </c>
      <c r="V1072" s="24" t="str" cm="1">
        <f t="array" ref="V1072">_xlfn.LET(
    _xlpm.txt, _xlfn.TEXTJOIN("", TRUE, IF(ISNUMBER(--MID(Todos!$H1072, _xlfn.SEQUENCE(LEN(Todos!$H1072)), 1)), MID(Todos!$H1072, _xlfn.SEQUENCE(LEN(Todos!$H1072)), 1), "")),
    IF(ISNUMBER(--RIGHT(_xlpm.txt,1)), _xlpm.txt, LEFT(_xlpm.txt, LEN(_xlpm.txt)-1))
)</f>
        <v>8896</v>
      </c>
      <c r="W1072" s="9" t="str">
        <f>UPPER(LEFT(Todos!$B1072,2))</f>
        <v>UT</v>
      </c>
      <c r="X1072" s="10" t="str" cm="1">
        <f t="array" ref="X1072">+IF(Todos!$C1072 = "",MODE.MATCH(Todos!$C$2:$C$4029),Todos!$C1072)</f>
        <v>F</v>
      </c>
    </row>
    <row r="1073" spans="1:24" x14ac:dyDescent="0.35">
      <c r="A1073" s="18">
        <v>185819</v>
      </c>
      <c r="B1073" s="12" t="s">
        <v>22</v>
      </c>
      <c r="C1073" s="12" t="s">
        <v>14</v>
      </c>
      <c r="D1073" s="12">
        <v>4153</v>
      </c>
      <c r="E1073" s="12">
        <v>580</v>
      </c>
      <c r="F1073" s="12">
        <v>891</v>
      </c>
      <c r="G1073" s="12">
        <v>91</v>
      </c>
      <c r="H1073" s="12">
        <v>35520</v>
      </c>
      <c r="I1073" s="12">
        <v>13</v>
      </c>
      <c r="J1073" s="12">
        <v>41</v>
      </c>
      <c r="K1073" s="12">
        <v>886</v>
      </c>
      <c r="L1073" s="12">
        <v>640</v>
      </c>
      <c r="M1073" s="12">
        <v>12</v>
      </c>
      <c r="N1073" s="12">
        <f>VLOOKUP(Todos!$A1073,vlookup_table[#All],2,FALSE)</f>
        <v>2</v>
      </c>
      <c r="O1073" s="12" t="str">
        <f>VLOOKUP(Todos!$A1073,vlookup_table[#All],3,FALSE)</f>
        <v>CA</v>
      </c>
      <c r="P1073" s="12">
        <f>VLOOKUP(Todos!$A1073,vlookup_table[#All],4,FALSE)</f>
        <v>1601</v>
      </c>
      <c r="Q1073" s="14" t="str">
        <f>VLOOKUP(Todos!$A1073,vlookup_table[#All],5,FALSE)</f>
        <v>S1</v>
      </c>
      <c r="R1073" s="14" t="str">
        <f>VLOOKUP(Todos!$A1073,vlookup_table[#All],6,FALSE)</f>
        <v>M</v>
      </c>
      <c r="S1073" s="14">
        <f>VLOOKUP(Todos!$A1073,vlookup_table[#All],7,FALSE)</f>
        <v>13</v>
      </c>
      <c r="T1073" s="14">
        <f>ROUND((9706-Todos!$P1073)/100, 0)</f>
        <v>81</v>
      </c>
      <c r="U1073" s="14" t="str" cm="1">
        <f t="array" ref="U1073">_xlfn.IFS(
    ISNUMBER(SEARCH("C", Q1073)), "Ciudad",
    ISNUMBER(SEARCH("T", Q1073)), "Pueblo",
    ISNUMBER(SEARCH("R", Q1073)), "Rural",
    ISNUMBER(SEARCH("S", Q1073)), "Suburbano",
    ISNUMBER(SEARCH("U", Q1073)), "Urbano"
)</f>
        <v>Suburbano</v>
      </c>
      <c r="V1073" s="25" t="str" cm="1">
        <f t="array" ref="V1073">_xlfn.LET(
    _xlpm.txt, _xlfn.TEXTJOIN("", TRUE, IF(ISNUMBER(--MID(Todos!$H1073, _xlfn.SEQUENCE(LEN(Todos!$H1073)), 1)), MID(Todos!$H1073, _xlfn.SEQUENCE(LEN(Todos!$H1073)), 1), "")),
    IF(ISNUMBER(--RIGHT(_xlpm.txt,1)), _xlpm.txt, LEFT(_xlpm.txt, LEN(_xlpm.txt)-1))
)</f>
        <v>35520</v>
      </c>
      <c r="W1073" s="14" t="str">
        <f>UPPER(LEFT(Todos!$B1073,2))</f>
        <v>CA</v>
      </c>
      <c r="X1073" s="15" t="str" cm="1">
        <f t="array" ref="X1073">+IF(Todos!$C1073 = "",MODE.MATCH(Todos!$C$2:$C$4029),Todos!$C1073)</f>
        <v>M</v>
      </c>
    </row>
    <row r="1074" spans="1:24" x14ac:dyDescent="0.35">
      <c r="A1074" s="19">
        <v>3985</v>
      </c>
      <c r="B1074" s="7" t="s">
        <v>21</v>
      </c>
      <c r="C1074" s="7" t="s">
        <v>17</v>
      </c>
      <c r="D1074" s="7">
        <v>348</v>
      </c>
      <c r="E1074" s="7">
        <v>197</v>
      </c>
      <c r="F1074" s="7">
        <v>265</v>
      </c>
      <c r="G1074" s="7">
        <v>0</v>
      </c>
      <c r="H1074" s="7">
        <v>7978</v>
      </c>
      <c r="I1074" s="7">
        <v>3</v>
      </c>
      <c r="J1074" s="7">
        <v>87</v>
      </c>
      <c r="K1074" s="7">
        <v>223</v>
      </c>
      <c r="L1074" s="7">
        <v>239</v>
      </c>
      <c r="M1074" s="7">
        <v>10.226923080000001</v>
      </c>
      <c r="N1074" s="7">
        <f>VLOOKUP(Todos!$A1074,vlookup_table[#All],2,FALSE)</f>
        <v>0</v>
      </c>
      <c r="O1074" s="7" t="str">
        <f>VLOOKUP(Todos!$A1074,vlookup_table[#All],3,FALSE)</f>
        <v>TX</v>
      </c>
      <c r="P1074" s="7">
        <f>VLOOKUP(Todos!$A1074,vlookup_table[#All],4,FALSE)</f>
        <v>2612</v>
      </c>
      <c r="Q1074" s="9" t="str">
        <f>VLOOKUP(Todos!$A1074,vlookup_table[#All],5,FALSE)</f>
        <v>R3</v>
      </c>
      <c r="R1074" s="9" t="str">
        <f>VLOOKUP(Todos!$A1074,vlookup_table[#All],6,FALSE)</f>
        <v>F</v>
      </c>
      <c r="S1074" s="9">
        <f>VLOOKUP(Todos!$A1074,vlookup_table[#All],7,FALSE)</f>
        <v>12</v>
      </c>
      <c r="T1074" s="9">
        <f>ROUND((9706-Todos!$P1074)/100, 0)</f>
        <v>71</v>
      </c>
      <c r="U1074" s="9" t="str" cm="1">
        <f t="array" ref="U1074">_xlfn.IFS(
    ISNUMBER(SEARCH("C", Q1074)), "Ciudad",
    ISNUMBER(SEARCH("T", Q1074)), "Pueblo",
    ISNUMBER(SEARCH("R", Q1074)), "Rural",
    ISNUMBER(SEARCH("S", Q1074)), "Suburbano",
    ISNUMBER(SEARCH("U", Q1074)), "Urbano"
)</f>
        <v>Rural</v>
      </c>
      <c r="V1074" s="24" t="str" cm="1">
        <f t="array" ref="V1074">_xlfn.LET(
    _xlpm.txt, _xlfn.TEXTJOIN("", TRUE, IF(ISNUMBER(--MID(Todos!$H1074, _xlfn.SEQUENCE(LEN(Todos!$H1074)), 1)), MID(Todos!$H1074, _xlfn.SEQUENCE(LEN(Todos!$H1074)), 1), "")),
    IF(ISNUMBER(--RIGHT(_xlpm.txt,1)), _xlpm.txt, LEFT(_xlpm.txt, LEN(_xlpm.txt)-1))
)</f>
        <v>7978</v>
      </c>
      <c r="W1074" s="9" t="str">
        <f>UPPER(LEFT(Todos!$B1074,2))</f>
        <v>TX</v>
      </c>
      <c r="X1074" s="10" t="str" cm="1">
        <f t="array" ref="X1074">+IF(Todos!$C1074 = "",MODE.MATCH(Todos!$C$2:$C$4029),Todos!$C1074)</f>
        <v>F</v>
      </c>
    </row>
    <row r="1075" spans="1:24" x14ac:dyDescent="0.35">
      <c r="A1075" s="18">
        <v>23321</v>
      </c>
      <c r="B1075" s="12" t="s">
        <v>47</v>
      </c>
      <c r="C1075" s="12" t="s">
        <v>17</v>
      </c>
      <c r="D1075" s="12">
        <v>869</v>
      </c>
      <c r="E1075" s="12">
        <v>426</v>
      </c>
      <c r="F1075" s="12">
        <v>511</v>
      </c>
      <c r="G1075" s="12">
        <v>4</v>
      </c>
      <c r="H1075" s="12">
        <v>17534</v>
      </c>
      <c r="I1075" s="12">
        <v>0</v>
      </c>
      <c r="J1075" s="12">
        <v>68</v>
      </c>
      <c r="K1075" s="12">
        <v>505</v>
      </c>
      <c r="L1075" s="12">
        <v>465</v>
      </c>
      <c r="M1075" s="12">
        <v>7.25</v>
      </c>
      <c r="N1075" s="12">
        <f>VLOOKUP(Todos!$A1075,vlookup_table[#All],2,FALSE)</f>
        <v>0</v>
      </c>
      <c r="O1075" s="12" t="str">
        <f>VLOOKUP(Todos!$A1075,vlookup_table[#All],3,FALSE)</f>
        <v>SC</v>
      </c>
      <c r="P1075" s="12">
        <f>VLOOKUP(Todos!$A1075,vlookup_table[#All],4,FALSE)</f>
        <v>3011</v>
      </c>
      <c r="Q1075" s="14" t="str">
        <f>VLOOKUP(Todos!$A1075,vlookup_table[#All],5,FALSE)</f>
        <v>T1</v>
      </c>
      <c r="R1075" s="14" t="str">
        <f>VLOOKUP(Todos!$A1075,vlookup_table[#All],6,FALSE)</f>
        <v>F</v>
      </c>
      <c r="S1075" s="14">
        <f>VLOOKUP(Todos!$A1075,vlookup_table[#All],7,FALSE)</f>
        <v>10</v>
      </c>
      <c r="T1075" s="14">
        <f>ROUND((9706-Todos!$P1075)/100, 0)</f>
        <v>67</v>
      </c>
      <c r="U1075" s="14" t="str" cm="1">
        <f t="array" ref="U1075">_xlfn.IFS(
    ISNUMBER(SEARCH("C", Q1075)), "Ciudad",
    ISNUMBER(SEARCH("T", Q1075)), "Pueblo",
    ISNUMBER(SEARCH("R", Q1075)), "Rural",
    ISNUMBER(SEARCH("S", Q1075)), "Suburbano",
    ISNUMBER(SEARCH("U", Q1075)), "Urbano"
)</f>
        <v>Pueblo</v>
      </c>
      <c r="V1075" s="25" t="str" cm="1">
        <f t="array" ref="V1075">_xlfn.LET(
    _xlpm.txt, _xlfn.TEXTJOIN("", TRUE, IF(ISNUMBER(--MID(Todos!$H1075, _xlfn.SEQUENCE(LEN(Todos!$H1075)), 1)), MID(Todos!$H1075, _xlfn.SEQUENCE(LEN(Todos!$H1075)), 1), "")),
    IF(ISNUMBER(--RIGHT(_xlpm.txt,1)), _xlpm.txt, LEFT(_xlpm.txt, LEN(_xlpm.txt)-1))
)</f>
        <v>17534</v>
      </c>
      <c r="W1075" s="14" t="str">
        <f>UPPER(LEFT(Todos!$B1075,2))</f>
        <v>SC</v>
      </c>
      <c r="X1075" s="15" t="str" cm="1">
        <f t="array" ref="X1075">+IF(Todos!$C1075 = "",MODE.MATCH(Todos!$C$2:$C$4029),Todos!$C1075)</f>
        <v>F</v>
      </c>
    </row>
    <row r="1076" spans="1:24" x14ac:dyDescent="0.35">
      <c r="A1076" s="19">
        <v>158978</v>
      </c>
      <c r="B1076" s="7" t="s">
        <v>22</v>
      </c>
      <c r="C1076" s="7" t="s">
        <v>14</v>
      </c>
      <c r="D1076" s="7">
        <v>1876</v>
      </c>
      <c r="E1076" s="7">
        <v>393</v>
      </c>
      <c r="F1076" s="7">
        <v>450</v>
      </c>
      <c r="G1076" s="7">
        <v>24</v>
      </c>
      <c r="H1076" s="7">
        <v>11692</v>
      </c>
      <c r="I1076" s="7">
        <v>25</v>
      </c>
      <c r="J1076" s="7">
        <v>46</v>
      </c>
      <c r="K1076" s="7">
        <v>404</v>
      </c>
      <c r="L1076" s="7">
        <v>419</v>
      </c>
      <c r="M1076" s="7">
        <v>10.83333333</v>
      </c>
      <c r="N1076" s="7">
        <f>VLOOKUP(Todos!$A1076,vlookup_table[#All],2,FALSE)</f>
        <v>0</v>
      </c>
      <c r="O1076" s="7" t="str">
        <f>VLOOKUP(Todos!$A1076,vlookup_table[#All],3,FALSE)</f>
        <v>CA</v>
      </c>
      <c r="P1076" s="7">
        <f>VLOOKUP(Todos!$A1076,vlookup_table[#All],4,FALSE)</f>
        <v>5009</v>
      </c>
      <c r="Q1076" s="9" t="str">
        <f>VLOOKUP(Todos!$A1076,vlookup_table[#All],5,FALSE)</f>
        <v>S2</v>
      </c>
      <c r="R1076" s="9" t="str">
        <f>VLOOKUP(Todos!$A1076,vlookup_table[#All],6,FALSE)</f>
        <v>M</v>
      </c>
      <c r="S1076" s="9">
        <f>VLOOKUP(Todos!$A1076,vlookup_table[#All],7,FALSE)</f>
        <v>15</v>
      </c>
      <c r="T1076" s="9">
        <f>ROUND((9706-Todos!$P1076)/100, 0)</f>
        <v>47</v>
      </c>
      <c r="U1076" s="9" t="str" cm="1">
        <f t="array" ref="U1076">_xlfn.IFS(
    ISNUMBER(SEARCH("C", Q1076)), "Ciudad",
    ISNUMBER(SEARCH("T", Q1076)), "Pueblo",
    ISNUMBER(SEARCH("R", Q1076)), "Rural",
    ISNUMBER(SEARCH("S", Q1076)), "Suburbano",
    ISNUMBER(SEARCH("U", Q1076)), "Urbano"
)</f>
        <v>Suburbano</v>
      </c>
      <c r="V1076" s="24" t="str" cm="1">
        <f t="array" ref="V1076">_xlfn.LET(
    _xlpm.txt, _xlfn.TEXTJOIN("", TRUE, IF(ISNUMBER(--MID(Todos!$H1076, _xlfn.SEQUENCE(LEN(Todos!$H1076)), 1)), MID(Todos!$H1076, _xlfn.SEQUENCE(LEN(Todos!$H1076)), 1), "")),
    IF(ISNUMBER(--RIGHT(_xlpm.txt,1)), _xlpm.txt, LEFT(_xlpm.txt, LEN(_xlpm.txt)-1))
)</f>
        <v>11692</v>
      </c>
      <c r="W1076" s="9" t="str">
        <f>UPPER(LEFT(Todos!$B1076,2))</f>
        <v>CA</v>
      </c>
      <c r="X1076" s="10" t="str" cm="1">
        <f t="array" ref="X1076">+IF(Todos!$C1076 = "",MODE.MATCH(Todos!$C$2:$C$4029),Todos!$C1076)</f>
        <v>M</v>
      </c>
    </row>
    <row r="1077" spans="1:24" x14ac:dyDescent="0.35">
      <c r="A1077" s="18">
        <v>14388</v>
      </c>
      <c r="B1077" s="12" t="s">
        <v>13</v>
      </c>
      <c r="C1077" s="12" t="s">
        <v>14</v>
      </c>
      <c r="D1077" s="12">
        <v>865</v>
      </c>
      <c r="E1077" s="12">
        <v>341</v>
      </c>
      <c r="F1077" s="12">
        <v>432</v>
      </c>
      <c r="G1077" s="12">
        <v>3</v>
      </c>
      <c r="H1077" s="12">
        <v>15630</v>
      </c>
      <c r="I1077" s="12">
        <v>7</v>
      </c>
      <c r="J1077" s="12">
        <v>21</v>
      </c>
      <c r="K1077" s="12">
        <v>387</v>
      </c>
      <c r="L1077" s="12">
        <v>392</v>
      </c>
      <c r="M1077" s="12">
        <v>6.266666667</v>
      </c>
      <c r="N1077" s="12">
        <f>VLOOKUP(Todos!$A1077,vlookup_table[#All],2,FALSE)</f>
        <v>1002</v>
      </c>
      <c r="O1077" s="12" t="str">
        <f>VLOOKUP(Todos!$A1077,vlookup_table[#All],3,FALSE)</f>
        <v>FL</v>
      </c>
      <c r="P1077" s="12">
        <f>VLOOKUP(Todos!$A1077,vlookup_table[#All],4,FALSE)</f>
        <v>6206</v>
      </c>
      <c r="Q1077" s="14" t="str">
        <f>VLOOKUP(Todos!$A1077,vlookup_table[#All],5,FALSE)</f>
        <v>S2</v>
      </c>
      <c r="R1077" s="14" t="str">
        <f>VLOOKUP(Todos!$A1077,vlookup_table[#All],6,FALSE)</f>
        <v>M</v>
      </c>
      <c r="S1077" s="14">
        <f>VLOOKUP(Todos!$A1077,vlookup_table[#All],7,FALSE)</f>
        <v>10</v>
      </c>
      <c r="T1077" s="14">
        <f>ROUND((9706-Todos!$P1077)/100, 0)</f>
        <v>35</v>
      </c>
      <c r="U1077" s="14" t="str" cm="1">
        <f t="array" ref="U1077">_xlfn.IFS(
    ISNUMBER(SEARCH("C", Q1077)), "Ciudad",
    ISNUMBER(SEARCH("T", Q1077)), "Pueblo",
    ISNUMBER(SEARCH("R", Q1077)), "Rural",
    ISNUMBER(SEARCH("S", Q1077)), "Suburbano",
    ISNUMBER(SEARCH("U", Q1077)), "Urbano"
)</f>
        <v>Suburbano</v>
      </c>
      <c r="V1077" s="25" t="str" cm="1">
        <f t="array" ref="V1077">_xlfn.LET(
    _xlpm.txt, _xlfn.TEXTJOIN("", TRUE, IF(ISNUMBER(--MID(Todos!$H1077, _xlfn.SEQUENCE(LEN(Todos!$H1077)), 1)), MID(Todos!$H1077, _xlfn.SEQUENCE(LEN(Todos!$H1077)), 1), "")),
    IF(ISNUMBER(--RIGHT(_xlpm.txt,1)), _xlpm.txt, LEFT(_xlpm.txt, LEN(_xlpm.txt)-1))
)</f>
        <v>15630</v>
      </c>
      <c r="W1077" s="14" t="str">
        <f>UPPER(LEFT(Todos!$B1077,2))</f>
        <v>FL</v>
      </c>
      <c r="X1077" s="15" t="str" cm="1">
        <f t="array" ref="X1077">+IF(Todos!$C1077 = "",MODE.MATCH(Todos!$C$2:$C$4029),Todos!$C1077)</f>
        <v>M</v>
      </c>
    </row>
    <row r="1078" spans="1:24" x14ac:dyDescent="0.35">
      <c r="A1078" s="19">
        <v>12779</v>
      </c>
      <c r="B1078" s="7" t="s">
        <v>22</v>
      </c>
      <c r="C1078" s="7" t="s">
        <v>14</v>
      </c>
      <c r="D1078" s="7">
        <v>666</v>
      </c>
      <c r="E1078" s="7">
        <v>213</v>
      </c>
      <c r="F1078" s="7">
        <v>288</v>
      </c>
      <c r="G1078" s="7">
        <v>1</v>
      </c>
      <c r="H1078" s="7">
        <v>8943</v>
      </c>
      <c r="I1078" s="7">
        <v>14</v>
      </c>
      <c r="J1078" s="7">
        <v>47</v>
      </c>
      <c r="K1078" s="7">
        <v>253</v>
      </c>
      <c r="L1078" s="7">
        <v>268</v>
      </c>
      <c r="M1078" s="7">
        <v>8.1666666669999994</v>
      </c>
      <c r="N1078" s="7">
        <f>VLOOKUP(Todos!$A1078,vlookup_table[#All],2,FALSE)</f>
        <v>1</v>
      </c>
      <c r="O1078" s="7" t="str">
        <f>VLOOKUP(Todos!$A1078,vlookup_table[#All],3,FALSE)</f>
        <v>CA</v>
      </c>
      <c r="P1078" s="7">
        <f>VLOOKUP(Todos!$A1078,vlookup_table[#All],4,FALSE)</f>
        <v>1407</v>
      </c>
      <c r="Q1078" s="9" t="str">
        <f>VLOOKUP(Todos!$A1078,vlookup_table[#All],5,FALSE)</f>
        <v>R3</v>
      </c>
      <c r="R1078" s="9" t="str">
        <f>VLOOKUP(Todos!$A1078,vlookup_table[#All],6,FALSE)</f>
        <v>M</v>
      </c>
      <c r="S1078" s="9">
        <f>VLOOKUP(Todos!$A1078,vlookup_table[#All],7,FALSE)</f>
        <v>10</v>
      </c>
      <c r="T1078" s="9">
        <f>ROUND((9706-Todos!$P1078)/100, 0)</f>
        <v>83</v>
      </c>
      <c r="U1078" s="9" t="str" cm="1">
        <f t="array" ref="U1078">_xlfn.IFS(
    ISNUMBER(SEARCH("C", Q1078)), "Ciudad",
    ISNUMBER(SEARCH("T", Q1078)), "Pueblo",
    ISNUMBER(SEARCH("R", Q1078)), "Rural",
    ISNUMBER(SEARCH("S", Q1078)), "Suburbano",
    ISNUMBER(SEARCH("U", Q1078)), "Urbano"
)</f>
        <v>Rural</v>
      </c>
      <c r="V1078" s="24" t="str" cm="1">
        <f t="array" ref="V1078">_xlfn.LET(
    _xlpm.txt, _xlfn.TEXTJOIN("", TRUE, IF(ISNUMBER(--MID(Todos!$H1078, _xlfn.SEQUENCE(LEN(Todos!$H1078)), 1)), MID(Todos!$H1078, _xlfn.SEQUENCE(LEN(Todos!$H1078)), 1), "")),
    IF(ISNUMBER(--RIGHT(_xlpm.txt,1)), _xlpm.txt, LEFT(_xlpm.txt, LEN(_xlpm.txt)-1))
)</f>
        <v>8943</v>
      </c>
      <c r="W1078" s="9" t="str">
        <f>UPPER(LEFT(Todos!$B1078,2))</f>
        <v>CA</v>
      </c>
      <c r="X1078" s="10" t="str" cm="1">
        <f t="array" ref="X1078">+IF(Todos!$C1078 = "",MODE.MATCH(Todos!$C$2:$C$4029),Todos!$C1078)</f>
        <v>M</v>
      </c>
    </row>
    <row r="1079" spans="1:24" x14ac:dyDescent="0.35">
      <c r="A1079" s="18">
        <v>39667</v>
      </c>
      <c r="B1079" s="12" t="s">
        <v>13</v>
      </c>
      <c r="C1079" s="12" t="s">
        <v>14</v>
      </c>
      <c r="D1079" s="12">
        <v>809</v>
      </c>
      <c r="E1079" s="12">
        <v>358</v>
      </c>
      <c r="F1079" s="12">
        <v>446</v>
      </c>
      <c r="G1079" s="12">
        <v>8</v>
      </c>
      <c r="H1079" s="12">
        <v>16099</v>
      </c>
      <c r="I1079" s="12">
        <v>10</v>
      </c>
      <c r="J1079" s="12">
        <v>32</v>
      </c>
      <c r="K1079" s="12">
        <v>389</v>
      </c>
      <c r="L1079" s="12">
        <v>411</v>
      </c>
      <c r="M1079" s="12">
        <v>13.71428571</v>
      </c>
      <c r="N1079" s="12">
        <f>VLOOKUP(Todos!$A1079,vlookup_table[#All],2,FALSE)</f>
        <v>0</v>
      </c>
      <c r="O1079" s="12" t="str">
        <f>VLOOKUP(Todos!$A1079,vlookup_table[#All],3,FALSE)</f>
        <v>FL</v>
      </c>
      <c r="P1079" s="12">
        <f>VLOOKUP(Todos!$A1079,vlookup_table[#All],4,FALSE)</f>
        <v>2209</v>
      </c>
      <c r="Q1079" s="14" t="str">
        <f>VLOOKUP(Todos!$A1079,vlookup_table[#All],5,FALSE)</f>
        <v>S2</v>
      </c>
      <c r="R1079" s="14" t="str">
        <f>VLOOKUP(Todos!$A1079,vlookup_table[#All],6,FALSE)</f>
        <v>M</v>
      </c>
      <c r="S1079" s="14">
        <f>VLOOKUP(Todos!$A1079,vlookup_table[#All],7,FALSE)</f>
        <v>15</v>
      </c>
      <c r="T1079" s="14">
        <f>ROUND((9706-Todos!$P1079)/100, 0)</f>
        <v>75</v>
      </c>
      <c r="U1079" s="14" t="str" cm="1">
        <f t="array" ref="U1079">_xlfn.IFS(
    ISNUMBER(SEARCH("C", Q1079)), "Ciudad",
    ISNUMBER(SEARCH("T", Q1079)), "Pueblo",
    ISNUMBER(SEARCH("R", Q1079)), "Rural",
    ISNUMBER(SEARCH("S", Q1079)), "Suburbano",
    ISNUMBER(SEARCH("U", Q1079)), "Urbano"
)</f>
        <v>Suburbano</v>
      </c>
      <c r="V1079" s="25" t="str" cm="1">
        <f t="array" ref="V1079">_xlfn.LET(
    _xlpm.txt, _xlfn.TEXTJOIN("", TRUE, IF(ISNUMBER(--MID(Todos!$H1079, _xlfn.SEQUENCE(LEN(Todos!$H1079)), 1)), MID(Todos!$H1079, _xlfn.SEQUENCE(LEN(Todos!$H1079)), 1), "")),
    IF(ISNUMBER(--RIGHT(_xlpm.txt,1)), _xlpm.txt, LEFT(_xlpm.txt, LEN(_xlpm.txt)-1))
)</f>
        <v>16099</v>
      </c>
      <c r="W1079" s="14" t="str">
        <f>UPPER(LEFT(Todos!$B1079,2))</f>
        <v>FL</v>
      </c>
      <c r="X1079" s="15" t="str" cm="1">
        <f t="array" ref="X1079">+IF(Todos!$C1079 = "",MODE.MATCH(Todos!$C$2:$C$4029),Todos!$C1079)</f>
        <v>M</v>
      </c>
    </row>
    <row r="1080" spans="1:24" x14ac:dyDescent="0.35">
      <c r="A1080" s="19">
        <v>163731</v>
      </c>
      <c r="B1080" s="7" t="s">
        <v>22</v>
      </c>
      <c r="C1080" s="7" t="s">
        <v>14</v>
      </c>
      <c r="D1080" s="7">
        <v>4763</v>
      </c>
      <c r="E1080" s="7">
        <v>502</v>
      </c>
      <c r="F1080" s="7">
        <v>609</v>
      </c>
      <c r="G1080" s="7">
        <v>97</v>
      </c>
      <c r="H1080" s="7">
        <v>24002</v>
      </c>
      <c r="I1080" s="7">
        <v>26</v>
      </c>
      <c r="J1080" s="7">
        <v>42</v>
      </c>
      <c r="K1080" s="7">
        <v>534</v>
      </c>
      <c r="L1080" s="7">
        <v>551</v>
      </c>
      <c r="M1080" s="7">
        <v>9.8888888890000004</v>
      </c>
      <c r="N1080" s="7">
        <f>VLOOKUP(Todos!$A1080,vlookup_table[#All],2,FALSE)</f>
        <v>1</v>
      </c>
      <c r="O1080" s="7" t="str">
        <f>VLOOKUP(Todos!$A1080,vlookup_table[#All],3,FALSE)</f>
        <v>CA</v>
      </c>
      <c r="P1080" s="7">
        <f>VLOOKUP(Todos!$A1080,vlookup_table[#All],4,FALSE)</f>
        <v>5401</v>
      </c>
      <c r="Q1080" s="9" t="str">
        <f>VLOOKUP(Todos!$A1080,vlookup_table[#All],5,FALSE)</f>
        <v>S1</v>
      </c>
      <c r="R1080" s="9" t="str">
        <f>VLOOKUP(Todos!$A1080,vlookup_table[#All],6,FALSE)</f>
        <v>M</v>
      </c>
      <c r="S1080" s="9">
        <f>VLOOKUP(Todos!$A1080,vlookup_table[#All],7,FALSE)</f>
        <v>11</v>
      </c>
      <c r="T1080" s="9">
        <f>ROUND((9706-Todos!$P1080)/100, 0)</f>
        <v>43</v>
      </c>
      <c r="U1080" s="9" t="str" cm="1">
        <f t="array" ref="U1080">_xlfn.IFS(
    ISNUMBER(SEARCH("C", Q1080)), "Ciudad",
    ISNUMBER(SEARCH("T", Q1080)), "Pueblo",
    ISNUMBER(SEARCH("R", Q1080)), "Rural",
    ISNUMBER(SEARCH("S", Q1080)), "Suburbano",
    ISNUMBER(SEARCH("U", Q1080)), "Urbano"
)</f>
        <v>Suburbano</v>
      </c>
      <c r="V1080" s="24" t="str" cm="1">
        <f t="array" ref="V1080">_xlfn.LET(
    _xlpm.txt, _xlfn.TEXTJOIN("", TRUE, IF(ISNUMBER(--MID(Todos!$H1080, _xlfn.SEQUENCE(LEN(Todos!$H1080)), 1)), MID(Todos!$H1080, _xlfn.SEQUENCE(LEN(Todos!$H1080)), 1), "")),
    IF(ISNUMBER(--RIGHT(_xlpm.txt,1)), _xlpm.txt, LEFT(_xlpm.txt, LEN(_xlpm.txt)-1))
)</f>
        <v>24002</v>
      </c>
      <c r="W1080" s="9" t="str">
        <f>UPPER(LEFT(Todos!$B1080,2))</f>
        <v>CA</v>
      </c>
      <c r="X1080" s="10" t="str" cm="1">
        <f t="array" ref="X1080">+IF(Todos!$C1080 = "",MODE.MATCH(Todos!$C$2:$C$4029),Todos!$C1080)</f>
        <v>M</v>
      </c>
    </row>
    <row r="1081" spans="1:24" x14ac:dyDescent="0.35">
      <c r="A1081" s="18">
        <v>156457</v>
      </c>
      <c r="B1081" s="12" t="s">
        <v>22</v>
      </c>
      <c r="C1081" s="12" t="s">
        <v>17</v>
      </c>
      <c r="D1081" s="12">
        <v>0</v>
      </c>
      <c r="E1081" s="12">
        <v>0</v>
      </c>
      <c r="F1081" s="12">
        <v>0</v>
      </c>
      <c r="G1081" s="12">
        <v>0</v>
      </c>
      <c r="H1081" s="12">
        <v>0</v>
      </c>
      <c r="I1081" s="12">
        <v>0</v>
      </c>
      <c r="J1081" s="12">
        <v>0</v>
      </c>
      <c r="K1081" s="12">
        <v>0</v>
      </c>
      <c r="L1081" s="12">
        <v>0</v>
      </c>
      <c r="M1081" s="12">
        <v>15</v>
      </c>
      <c r="N1081" s="12">
        <f>VLOOKUP(Todos!$A1081,vlookup_table[#All],2,FALSE)</f>
        <v>0</v>
      </c>
      <c r="O1081" s="12" t="str">
        <f>VLOOKUP(Todos!$A1081,vlookup_table[#All],3,FALSE)</f>
        <v>CA</v>
      </c>
      <c r="P1081" s="12">
        <f>VLOOKUP(Todos!$A1081,vlookup_table[#All],4,FALSE)</f>
        <v>5308</v>
      </c>
      <c r="Q1081" s="14" t="str">
        <f>VLOOKUP(Todos!$A1081,vlookup_table[#All],5,FALSE)</f>
        <v>U2</v>
      </c>
      <c r="R1081" s="14" t="str">
        <f>VLOOKUP(Todos!$A1081,vlookup_table[#All],6,FALSE)</f>
        <v>F</v>
      </c>
      <c r="S1081" s="14">
        <f>VLOOKUP(Todos!$A1081,vlookup_table[#All],7,FALSE)</f>
        <v>25</v>
      </c>
      <c r="T1081" s="14">
        <f>ROUND((9706-Todos!$P1081)/100, 0)</f>
        <v>44</v>
      </c>
      <c r="U1081" s="14" t="str" cm="1">
        <f t="array" ref="U1081">_xlfn.IFS(
    ISNUMBER(SEARCH("C", Q1081)), "Ciudad",
    ISNUMBER(SEARCH("T", Q1081)), "Pueblo",
    ISNUMBER(SEARCH("R", Q1081)), "Rural",
    ISNUMBER(SEARCH("S", Q1081)), "Suburbano",
    ISNUMBER(SEARCH("U", Q1081)), "Urbano"
)</f>
        <v>Urbano</v>
      </c>
      <c r="V1081" s="25" t="str" cm="1">
        <f t="array" ref="V1081">_xlfn.LET(
    _xlpm.txt, _xlfn.TEXTJOIN("", TRUE, IF(ISNUMBER(--MID(Todos!$H1081, _xlfn.SEQUENCE(LEN(Todos!$H1081)), 1)), MID(Todos!$H1081, _xlfn.SEQUENCE(LEN(Todos!$H1081)), 1), "")),
    IF(ISNUMBER(--RIGHT(_xlpm.txt,1)), _xlpm.txt, LEFT(_xlpm.txt, LEN(_xlpm.txt)-1))
)</f>
        <v>0</v>
      </c>
      <c r="W1081" s="14" t="str">
        <f>UPPER(LEFT(Todos!$B1081,2))</f>
        <v>CA</v>
      </c>
      <c r="X1081" s="15" t="str" cm="1">
        <f t="array" ref="X1081">+IF(Todos!$C1081 = "",MODE.MATCH(Todos!$C$2:$C$4029),Todos!$C1081)</f>
        <v>F</v>
      </c>
    </row>
    <row r="1082" spans="1:24" x14ac:dyDescent="0.35">
      <c r="A1082" s="19">
        <v>100369</v>
      </c>
      <c r="B1082" s="7" t="s">
        <v>37</v>
      </c>
      <c r="C1082" s="7" t="s">
        <v>17</v>
      </c>
      <c r="D1082" s="7">
        <v>987</v>
      </c>
      <c r="E1082" s="7">
        <v>296</v>
      </c>
      <c r="F1082" s="7">
        <v>412</v>
      </c>
      <c r="G1082" s="7">
        <v>1</v>
      </c>
      <c r="H1082" s="7">
        <v>17097</v>
      </c>
      <c r="I1082" s="7">
        <v>2</v>
      </c>
      <c r="J1082" s="7">
        <v>76</v>
      </c>
      <c r="K1082" s="7">
        <v>354</v>
      </c>
      <c r="L1082" s="7">
        <v>344</v>
      </c>
      <c r="M1082" s="7">
        <v>28</v>
      </c>
      <c r="N1082" s="7">
        <f>VLOOKUP(Todos!$A1082,vlookup_table[#All],2,FALSE)</f>
        <v>2</v>
      </c>
      <c r="O1082" s="7" t="str">
        <f>VLOOKUP(Todos!$A1082,vlookup_table[#All],3,FALSE)</f>
        <v>MO</v>
      </c>
      <c r="P1082" s="7">
        <f>VLOOKUP(Todos!$A1082,vlookup_table[#All],4,FALSE)</f>
        <v>7201</v>
      </c>
      <c r="Q1082" s="9" t="str">
        <f>VLOOKUP(Todos!$A1082,vlookup_table[#All],5,FALSE)</f>
        <v>S2</v>
      </c>
      <c r="R1082" s="9" t="str">
        <f>VLOOKUP(Todos!$A1082,vlookup_table[#All],6,FALSE)</f>
        <v>F</v>
      </c>
      <c r="S1082" s="9">
        <f>VLOOKUP(Todos!$A1082,vlookup_table[#All],7,FALSE)</f>
        <v>28</v>
      </c>
      <c r="T1082" s="9">
        <f>ROUND((9706-Todos!$P1082)/100, 0)</f>
        <v>25</v>
      </c>
      <c r="U1082" s="9" t="str" cm="1">
        <f t="array" ref="U1082">_xlfn.IFS(
    ISNUMBER(SEARCH("C", Q1082)), "Ciudad",
    ISNUMBER(SEARCH("T", Q1082)), "Pueblo",
    ISNUMBER(SEARCH("R", Q1082)), "Rural",
    ISNUMBER(SEARCH("S", Q1082)), "Suburbano",
    ISNUMBER(SEARCH("U", Q1082)), "Urbano"
)</f>
        <v>Suburbano</v>
      </c>
      <c r="V1082" s="24" t="str" cm="1">
        <f t="array" ref="V1082">_xlfn.LET(
    _xlpm.txt, _xlfn.TEXTJOIN("", TRUE, IF(ISNUMBER(--MID(Todos!$H1082, _xlfn.SEQUENCE(LEN(Todos!$H1082)), 1)), MID(Todos!$H1082, _xlfn.SEQUENCE(LEN(Todos!$H1082)), 1), "")),
    IF(ISNUMBER(--RIGHT(_xlpm.txt,1)), _xlpm.txt, LEFT(_xlpm.txt, LEN(_xlpm.txt)-1))
)</f>
        <v>17097</v>
      </c>
      <c r="W1082" s="9" t="str">
        <f>UPPER(LEFT(Todos!$B1082,2))</f>
        <v>MO</v>
      </c>
      <c r="X1082" s="10" t="str" cm="1">
        <f t="array" ref="X1082">+IF(Todos!$C1082 = "",MODE.MATCH(Todos!$C$2:$C$4029),Todos!$C1082)</f>
        <v>F</v>
      </c>
    </row>
    <row r="1083" spans="1:24" x14ac:dyDescent="0.35">
      <c r="A1083" s="18">
        <v>46201</v>
      </c>
      <c r="B1083" s="12" t="s">
        <v>13</v>
      </c>
      <c r="C1083" s="12" t="s">
        <v>14</v>
      </c>
      <c r="D1083" s="12">
        <v>2444</v>
      </c>
      <c r="E1083" s="12">
        <v>729</v>
      </c>
      <c r="F1083" s="12">
        <v>782</v>
      </c>
      <c r="G1083" s="12">
        <v>70</v>
      </c>
      <c r="H1083" s="12">
        <v>28668</v>
      </c>
      <c r="I1083" s="12">
        <v>8</v>
      </c>
      <c r="J1083" s="12">
        <v>33</v>
      </c>
      <c r="K1083" s="12">
        <v>780</v>
      </c>
      <c r="L1083" s="12">
        <v>737</v>
      </c>
      <c r="M1083" s="12">
        <v>15</v>
      </c>
      <c r="N1083" s="12">
        <f>VLOOKUP(Todos!$A1083,vlookup_table[#All],2,FALSE)</f>
        <v>1</v>
      </c>
      <c r="O1083" s="12" t="str">
        <f>VLOOKUP(Todos!$A1083,vlookup_table[#All],3,FALSE)</f>
        <v>FL</v>
      </c>
      <c r="P1083" s="12">
        <f>VLOOKUP(Todos!$A1083,vlookup_table[#All],4,FALSE)</f>
        <v>3001</v>
      </c>
      <c r="Q1083" s="14" t="str">
        <f>VLOOKUP(Todos!$A1083,vlookup_table[#All],5,FALSE)</f>
        <v>S1</v>
      </c>
      <c r="R1083" s="14" t="str">
        <f>VLOOKUP(Todos!$A1083,vlookup_table[#All],6,FALSE)</f>
        <v>M</v>
      </c>
      <c r="S1083" s="14">
        <f>VLOOKUP(Todos!$A1083,vlookup_table[#All],7,FALSE)</f>
        <v>15</v>
      </c>
      <c r="T1083" s="14">
        <f>ROUND((9706-Todos!$P1083)/100, 0)</f>
        <v>67</v>
      </c>
      <c r="U1083" s="14" t="str" cm="1">
        <f t="array" ref="U1083">_xlfn.IFS(
    ISNUMBER(SEARCH("C", Q1083)), "Ciudad",
    ISNUMBER(SEARCH("T", Q1083)), "Pueblo",
    ISNUMBER(SEARCH("R", Q1083)), "Rural",
    ISNUMBER(SEARCH("S", Q1083)), "Suburbano",
    ISNUMBER(SEARCH("U", Q1083)), "Urbano"
)</f>
        <v>Suburbano</v>
      </c>
      <c r="V1083" s="25" t="str" cm="1">
        <f t="array" ref="V1083">_xlfn.LET(
    _xlpm.txt, _xlfn.TEXTJOIN("", TRUE, IF(ISNUMBER(--MID(Todos!$H1083, _xlfn.SEQUENCE(LEN(Todos!$H1083)), 1)), MID(Todos!$H1083, _xlfn.SEQUENCE(LEN(Todos!$H1083)), 1), "")),
    IF(ISNUMBER(--RIGHT(_xlpm.txt,1)), _xlpm.txt, LEFT(_xlpm.txt, LEN(_xlpm.txt)-1))
)</f>
        <v>28668</v>
      </c>
      <c r="W1083" s="14" t="str">
        <f>UPPER(LEFT(Todos!$B1083,2))</f>
        <v>FL</v>
      </c>
      <c r="X1083" s="15" t="str" cm="1">
        <f t="array" ref="X1083">+IF(Todos!$C1083 = "",MODE.MATCH(Todos!$C$2:$C$4029),Todos!$C1083)</f>
        <v>M</v>
      </c>
    </row>
    <row r="1084" spans="1:24" x14ac:dyDescent="0.35">
      <c r="A1084" s="19">
        <v>118182</v>
      </c>
      <c r="B1084" s="7" t="s">
        <v>21</v>
      </c>
      <c r="C1084" s="7" t="s">
        <v>14</v>
      </c>
      <c r="D1084" s="7">
        <v>503</v>
      </c>
      <c r="E1084" s="7">
        <v>213</v>
      </c>
      <c r="F1084" s="7">
        <v>292</v>
      </c>
      <c r="G1084" s="7">
        <v>1</v>
      </c>
      <c r="H1084" s="7">
        <v>9495</v>
      </c>
      <c r="I1084" s="7">
        <v>1</v>
      </c>
      <c r="J1084" s="7">
        <v>71</v>
      </c>
      <c r="K1084" s="7">
        <v>255</v>
      </c>
      <c r="L1084" s="7">
        <v>262</v>
      </c>
      <c r="M1084" s="7">
        <v>4.5</v>
      </c>
      <c r="N1084" s="7">
        <f>VLOOKUP(Todos!$A1084,vlookup_table[#All],2,FALSE)</f>
        <v>0</v>
      </c>
      <c r="O1084" s="7" t="str">
        <f>VLOOKUP(Todos!$A1084,vlookup_table[#All],3,FALSE)</f>
        <v>TX</v>
      </c>
      <c r="P1084" s="7">
        <f>VLOOKUP(Todos!$A1084,vlookup_table[#All],4,FALSE)</f>
        <v>2301</v>
      </c>
      <c r="Q1084" s="9" t="str">
        <f>VLOOKUP(Todos!$A1084,vlookup_table[#All],5,FALSE)</f>
        <v>R2</v>
      </c>
      <c r="R1084" s="9" t="str">
        <f>VLOOKUP(Todos!$A1084,vlookup_table[#All],6,FALSE)</f>
        <v>M</v>
      </c>
      <c r="S1084" s="9">
        <f>VLOOKUP(Todos!$A1084,vlookup_table[#All],7,FALSE)</f>
        <v>5</v>
      </c>
      <c r="T1084" s="9">
        <f>ROUND((9706-Todos!$P1084)/100, 0)</f>
        <v>74</v>
      </c>
      <c r="U1084" s="9" t="str" cm="1">
        <f t="array" ref="U1084">_xlfn.IFS(
    ISNUMBER(SEARCH("C", Q1084)), "Ciudad",
    ISNUMBER(SEARCH("T", Q1084)), "Pueblo",
    ISNUMBER(SEARCH("R", Q1084)), "Rural",
    ISNUMBER(SEARCH("S", Q1084)), "Suburbano",
    ISNUMBER(SEARCH("U", Q1084)), "Urbano"
)</f>
        <v>Rural</v>
      </c>
      <c r="V1084" s="24" t="str" cm="1">
        <f t="array" ref="V1084">_xlfn.LET(
    _xlpm.txt, _xlfn.TEXTJOIN("", TRUE, IF(ISNUMBER(--MID(Todos!$H1084, _xlfn.SEQUENCE(LEN(Todos!$H1084)), 1)), MID(Todos!$H1084, _xlfn.SEQUENCE(LEN(Todos!$H1084)), 1), "")),
    IF(ISNUMBER(--RIGHT(_xlpm.txt,1)), _xlpm.txt, LEFT(_xlpm.txt, LEN(_xlpm.txt)-1))
)</f>
        <v>9495</v>
      </c>
      <c r="W1084" s="9" t="str">
        <f>UPPER(LEFT(Todos!$B1084,2))</f>
        <v>TX</v>
      </c>
      <c r="X1084" s="10" t="str" cm="1">
        <f t="array" ref="X1084">+IF(Todos!$C1084 = "",MODE.MATCH(Todos!$C$2:$C$4029),Todos!$C1084)</f>
        <v>M</v>
      </c>
    </row>
    <row r="1085" spans="1:24" x14ac:dyDescent="0.35">
      <c r="A1085" s="18">
        <v>67</v>
      </c>
      <c r="B1085" s="12" t="s">
        <v>55</v>
      </c>
      <c r="C1085" s="12" t="s">
        <v>17</v>
      </c>
      <c r="D1085" s="12">
        <v>1004</v>
      </c>
      <c r="E1085" s="12">
        <v>189</v>
      </c>
      <c r="F1085" s="12">
        <v>313</v>
      </c>
      <c r="G1085" s="12">
        <v>0</v>
      </c>
      <c r="H1085" s="12">
        <v>12667</v>
      </c>
      <c r="I1085" s="12">
        <v>2</v>
      </c>
      <c r="J1085" s="12">
        <v>32</v>
      </c>
      <c r="K1085" s="12">
        <v>247</v>
      </c>
      <c r="L1085" s="12">
        <v>236</v>
      </c>
      <c r="M1085" s="12">
        <v>5.05</v>
      </c>
      <c r="N1085" s="12">
        <f>VLOOKUP(Todos!$A1085,vlookup_table[#All],2,FALSE)</f>
        <v>0</v>
      </c>
      <c r="O1085" s="12" t="str">
        <f>VLOOKUP(Todos!$A1085,vlookup_table[#All],3,FALSE)</f>
        <v>NM</v>
      </c>
      <c r="P1085" s="12">
        <f>VLOOKUP(Todos!$A1085,vlookup_table[#All],4,FALSE)</f>
        <v>1801</v>
      </c>
      <c r="Q1085" s="14" t="str">
        <f>VLOOKUP(Todos!$A1085,vlookup_table[#All],5,FALSE)</f>
        <v>C2</v>
      </c>
      <c r="R1085" s="14" t="str">
        <f>VLOOKUP(Todos!$A1085,vlookup_table[#All],6,FALSE)</f>
        <v>F</v>
      </c>
      <c r="S1085" s="14">
        <f>VLOOKUP(Todos!$A1085,vlookup_table[#All],7,FALSE)</f>
        <v>5</v>
      </c>
      <c r="T1085" s="14">
        <f>ROUND((9706-Todos!$P1085)/100, 0)</f>
        <v>79</v>
      </c>
      <c r="U1085" s="14" t="str" cm="1">
        <f t="array" ref="U1085">_xlfn.IFS(
    ISNUMBER(SEARCH("C", Q1085)), "Ciudad",
    ISNUMBER(SEARCH("T", Q1085)), "Pueblo",
    ISNUMBER(SEARCH("R", Q1085)), "Rural",
    ISNUMBER(SEARCH("S", Q1085)), "Suburbano",
    ISNUMBER(SEARCH("U", Q1085)), "Urbano"
)</f>
        <v>Ciudad</v>
      </c>
      <c r="V1085" s="25" t="str" cm="1">
        <f t="array" ref="V1085">_xlfn.LET(
    _xlpm.txt, _xlfn.TEXTJOIN("", TRUE, IF(ISNUMBER(--MID(Todos!$H1085, _xlfn.SEQUENCE(LEN(Todos!$H1085)), 1)), MID(Todos!$H1085, _xlfn.SEQUENCE(LEN(Todos!$H1085)), 1), "")),
    IF(ISNUMBER(--RIGHT(_xlpm.txt,1)), _xlpm.txt, LEFT(_xlpm.txt, LEN(_xlpm.txt)-1))
)</f>
        <v>12667</v>
      </c>
      <c r="W1085" s="14" t="str">
        <f>UPPER(LEFT(Todos!$B1085,2))</f>
        <v>NM</v>
      </c>
      <c r="X1085" s="15" t="str" cm="1">
        <f t="array" ref="X1085">+IF(Todos!$C1085 = "",MODE.MATCH(Todos!$C$2:$C$4029),Todos!$C1085)</f>
        <v>F</v>
      </c>
    </row>
    <row r="1086" spans="1:24" x14ac:dyDescent="0.35">
      <c r="A1086" s="19">
        <v>116951</v>
      </c>
      <c r="B1086" s="7" t="s">
        <v>21</v>
      </c>
      <c r="C1086" s="7" t="s">
        <v>17</v>
      </c>
      <c r="D1086" s="7">
        <v>1565</v>
      </c>
      <c r="E1086" s="7">
        <v>717</v>
      </c>
      <c r="F1086" s="7">
        <v>784</v>
      </c>
      <c r="G1086" s="7">
        <v>0</v>
      </c>
      <c r="H1086" s="7">
        <v>27276</v>
      </c>
      <c r="I1086" s="7">
        <v>9</v>
      </c>
      <c r="J1086" s="7">
        <v>27</v>
      </c>
      <c r="K1086" s="7">
        <v>780</v>
      </c>
      <c r="L1086" s="7">
        <v>704</v>
      </c>
      <c r="M1086" s="7">
        <v>6.1</v>
      </c>
      <c r="N1086" s="7">
        <f>VLOOKUP(Todos!$A1086,vlookup_table[#All],2,FALSE)</f>
        <v>0</v>
      </c>
      <c r="O1086" s="7" t="str">
        <f>VLOOKUP(Todos!$A1086,vlookup_table[#All],3,FALSE)</f>
        <v>TX</v>
      </c>
      <c r="P1086" s="7">
        <f>VLOOKUP(Todos!$A1086,vlookup_table[#All],4,FALSE)</f>
        <v>1404</v>
      </c>
      <c r="Q1086" s="9" t="str">
        <f>VLOOKUP(Todos!$A1086,vlookup_table[#All],5,FALSE)</f>
        <v>U3</v>
      </c>
      <c r="R1086" s="9" t="str">
        <f>VLOOKUP(Todos!$A1086,vlookup_table[#All],6,FALSE)</f>
        <v>F</v>
      </c>
      <c r="S1086" s="9">
        <f>VLOOKUP(Todos!$A1086,vlookup_table[#All],7,FALSE)</f>
        <v>6</v>
      </c>
      <c r="T1086" s="9">
        <f>ROUND((9706-Todos!$P1086)/100, 0)</f>
        <v>83</v>
      </c>
      <c r="U1086" s="9" t="str" cm="1">
        <f t="array" ref="U1086">_xlfn.IFS(
    ISNUMBER(SEARCH("C", Q1086)), "Ciudad",
    ISNUMBER(SEARCH("T", Q1086)), "Pueblo",
    ISNUMBER(SEARCH("R", Q1086)), "Rural",
    ISNUMBER(SEARCH("S", Q1086)), "Suburbano",
    ISNUMBER(SEARCH("U", Q1086)), "Urbano"
)</f>
        <v>Urbano</v>
      </c>
      <c r="V1086" s="24" t="str" cm="1">
        <f t="array" ref="V1086">_xlfn.LET(
    _xlpm.txt, _xlfn.TEXTJOIN("", TRUE, IF(ISNUMBER(--MID(Todos!$H1086, _xlfn.SEQUENCE(LEN(Todos!$H1086)), 1)), MID(Todos!$H1086, _xlfn.SEQUENCE(LEN(Todos!$H1086)), 1), "")),
    IF(ISNUMBER(--RIGHT(_xlpm.txt,1)), _xlpm.txt, LEFT(_xlpm.txt, LEN(_xlpm.txt)-1))
)</f>
        <v>27276</v>
      </c>
      <c r="W1086" s="9" t="str">
        <f>UPPER(LEFT(Todos!$B1086,2))</f>
        <v>TX</v>
      </c>
      <c r="X1086" s="10" t="str" cm="1">
        <f t="array" ref="X1086">+IF(Todos!$C1086 = "",MODE.MATCH(Todos!$C$2:$C$4029),Todos!$C1086)</f>
        <v>F</v>
      </c>
    </row>
    <row r="1087" spans="1:24" x14ac:dyDescent="0.35">
      <c r="A1087" s="18">
        <v>160032</v>
      </c>
      <c r="B1087" s="12" t="s">
        <v>22</v>
      </c>
      <c r="C1087" s="12" t="s">
        <v>17</v>
      </c>
      <c r="D1087" s="12">
        <v>872</v>
      </c>
      <c r="E1087" s="12">
        <v>294</v>
      </c>
      <c r="F1087" s="12">
        <v>356</v>
      </c>
      <c r="G1087" s="12">
        <v>0</v>
      </c>
      <c r="H1087" s="12">
        <v>12433</v>
      </c>
      <c r="I1087" s="12">
        <v>7</v>
      </c>
      <c r="J1087" s="12">
        <v>62</v>
      </c>
      <c r="K1087" s="12">
        <v>307</v>
      </c>
      <c r="L1087" s="12">
        <v>343</v>
      </c>
      <c r="M1087" s="12">
        <v>20.399999999999999</v>
      </c>
      <c r="N1087" s="12">
        <f>VLOOKUP(Todos!$A1087,vlookup_table[#All],2,FALSE)</f>
        <v>0</v>
      </c>
      <c r="O1087" s="12" t="str">
        <f>VLOOKUP(Todos!$A1087,vlookup_table[#All],3,FALSE)</f>
        <v>CA</v>
      </c>
      <c r="P1087" s="12">
        <f>VLOOKUP(Todos!$A1087,vlookup_table[#All],4,FALSE)</f>
        <v>0</v>
      </c>
      <c r="Q1087" s="14" t="str">
        <f>VLOOKUP(Todos!$A1087,vlookup_table[#All],5,FALSE)</f>
        <v>C2</v>
      </c>
      <c r="R1087" s="14" t="str">
        <f>VLOOKUP(Todos!$A1087,vlookup_table[#All],6,FALSE)</f>
        <v>F</v>
      </c>
      <c r="S1087" s="14">
        <f>VLOOKUP(Todos!$A1087,vlookup_table[#All],7,FALSE)</f>
        <v>25</v>
      </c>
      <c r="T1087" s="14">
        <f>ROUND((9706-Todos!$P1087)/100, 0)</f>
        <v>97</v>
      </c>
      <c r="U1087" s="14" t="str" cm="1">
        <f t="array" ref="U1087">_xlfn.IFS(
    ISNUMBER(SEARCH("C", Q1087)), "Ciudad",
    ISNUMBER(SEARCH("T", Q1087)), "Pueblo",
    ISNUMBER(SEARCH("R", Q1087)), "Rural",
    ISNUMBER(SEARCH("S", Q1087)), "Suburbano",
    ISNUMBER(SEARCH("U", Q1087)), "Urbano"
)</f>
        <v>Ciudad</v>
      </c>
      <c r="V1087" s="25" t="str" cm="1">
        <f t="array" ref="V1087">_xlfn.LET(
    _xlpm.txt, _xlfn.TEXTJOIN("", TRUE, IF(ISNUMBER(--MID(Todos!$H1087, _xlfn.SEQUENCE(LEN(Todos!$H1087)), 1)), MID(Todos!$H1087, _xlfn.SEQUENCE(LEN(Todos!$H1087)), 1), "")),
    IF(ISNUMBER(--RIGHT(_xlpm.txt,1)), _xlpm.txt, LEFT(_xlpm.txt, LEN(_xlpm.txt)-1))
)</f>
        <v>12433</v>
      </c>
      <c r="W1087" s="14" t="str">
        <f>UPPER(LEFT(Todos!$B1087,2))</f>
        <v>CA</v>
      </c>
      <c r="X1087" s="15" t="str" cm="1">
        <f t="array" ref="X1087">+IF(Todos!$C1087 = "",MODE.MATCH(Todos!$C$2:$C$4029),Todos!$C1087)</f>
        <v>F</v>
      </c>
    </row>
    <row r="1088" spans="1:24" x14ac:dyDescent="0.35">
      <c r="A1088" s="19">
        <v>60694</v>
      </c>
      <c r="B1088" s="7" t="s">
        <v>34</v>
      </c>
      <c r="C1088" s="7" t="s">
        <v>17</v>
      </c>
      <c r="D1088" s="7">
        <v>501</v>
      </c>
      <c r="E1088" s="7">
        <v>305</v>
      </c>
      <c r="F1088" s="7">
        <v>399</v>
      </c>
      <c r="G1088" s="7">
        <v>2</v>
      </c>
      <c r="H1088" s="7">
        <v>13073</v>
      </c>
      <c r="I1088" s="7">
        <v>2</v>
      </c>
      <c r="J1088" s="7">
        <v>61</v>
      </c>
      <c r="K1088" s="7">
        <v>374</v>
      </c>
      <c r="L1088" s="7">
        <v>354</v>
      </c>
      <c r="M1088" s="7">
        <v>20.777777780000001</v>
      </c>
      <c r="N1088" s="7">
        <f>VLOOKUP(Todos!$A1088,vlookup_table[#All],2,FALSE)</f>
        <v>0</v>
      </c>
      <c r="O1088" s="7" t="str">
        <f>VLOOKUP(Todos!$A1088,vlookup_table[#All],3,FALSE)</f>
        <v>IN</v>
      </c>
      <c r="P1088" s="7">
        <f>VLOOKUP(Todos!$A1088,vlookup_table[#All],4,FALSE)</f>
        <v>0</v>
      </c>
      <c r="Q1088" s="9" t="str">
        <f>VLOOKUP(Todos!$A1088,vlookup_table[#All],5,FALSE)</f>
        <v>R1</v>
      </c>
      <c r="R1088" s="9" t="str">
        <f>VLOOKUP(Todos!$A1088,vlookup_table[#All],6,FALSE)</f>
        <v>F</v>
      </c>
      <c r="S1088" s="9">
        <f>VLOOKUP(Todos!$A1088,vlookup_table[#All],7,FALSE)</f>
        <v>25</v>
      </c>
      <c r="T1088" s="9">
        <f>ROUND((9706-Todos!$P1088)/100, 0)</f>
        <v>97</v>
      </c>
      <c r="U1088" s="9" t="str" cm="1">
        <f t="array" ref="U1088">_xlfn.IFS(
    ISNUMBER(SEARCH("C", Q1088)), "Ciudad",
    ISNUMBER(SEARCH("T", Q1088)), "Pueblo",
    ISNUMBER(SEARCH("R", Q1088)), "Rural",
    ISNUMBER(SEARCH("S", Q1088)), "Suburbano",
    ISNUMBER(SEARCH("U", Q1088)), "Urbano"
)</f>
        <v>Rural</v>
      </c>
      <c r="V1088" s="24" t="str" cm="1">
        <f t="array" ref="V1088">_xlfn.LET(
    _xlpm.txt, _xlfn.TEXTJOIN("", TRUE, IF(ISNUMBER(--MID(Todos!$H1088, _xlfn.SEQUENCE(LEN(Todos!$H1088)), 1)), MID(Todos!$H1088, _xlfn.SEQUENCE(LEN(Todos!$H1088)), 1), "")),
    IF(ISNUMBER(--RIGHT(_xlpm.txt,1)), _xlpm.txt, LEFT(_xlpm.txt, LEN(_xlpm.txt)-1))
)</f>
        <v>13073</v>
      </c>
      <c r="W1088" s="9" t="str">
        <f>UPPER(LEFT(Todos!$B1088,2))</f>
        <v>IN</v>
      </c>
      <c r="X1088" s="10" t="str" cm="1">
        <f t="array" ref="X1088">+IF(Todos!$C1088 = "",MODE.MATCH(Todos!$C$2:$C$4029),Todos!$C1088)</f>
        <v>F</v>
      </c>
    </row>
    <row r="1089" spans="1:24" x14ac:dyDescent="0.35">
      <c r="A1089" s="18">
        <v>80387</v>
      </c>
      <c r="B1089" s="12" t="s">
        <v>36</v>
      </c>
      <c r="C1089" s="12" t="s">
        <v>17</v>
      </c>
      <c r="D1089" s="12">
        <v>331</v>
      </c>
      <c r="E1089" s="12">
        <v>154</v>
      </c>
      <c r="F1089" s="12">
        <v>273</v>
      </c>
      <c r="G1089" s="12">
        <v>0</v>
      </c>
      <c r="H1089" s="12">
        <v>10270</v>
      </c>
      <c r="I1089" s="12">
        <v>2</v>
      </c>
      <c r="J1089" s="12">
        <v>90</v>
      </c>
      <c r="K1089" s="12">
        <v>237</v>
      </c>
      <c r="L1089" s="12">
        <v>217</v>
      </c>
      <c r="M1089" s="12">
        <v>4.4444444440000002</v>
      </c>
      <c r="N1089" s="12">
        <f>VLOOKUP(Todos!$A1089,vlookup_table[#All],2,FALSE)</f>
        <v>0</v>
      </c>
      <c r="O1089" s="12" t="str">
        <f>VLOOKUP(Todos!$A1089,vlookup_table[#All],3,FALSE)</f>
        <v>WI</v>
      </c>
      <c r="P1089" s="12">
        <f>VLOOKUP(Todos!$A1089,vlookup_table[#All],4,FALSE)</f>
        <v>1401</v>
      </c>
      <c r="Q1089" s="14" t="str">
        <f>VLOOKUP(Todos!$A1089,vlookup_table[#All],5,FALSE)</f>
        <v>T3</v>
      </c>
      <c r="R1089" s="14" t="str">
        <f>VLOOKUP(Todos!$A1089,vlookup_table[#All],6,FALSE)</f>
        <v>F</v>
      </c>
      <c r="S1089" s="14">
        <f>VLOOKUP(Todos!$A1089,vlookup_table[#All],7,FALSE)</f>
        <v>5</v>
      </c>
      <c r="T1089" s="14">
        <f>ROUND((9706-Todos!$P1089)/100, 0)</f>
        <v>83</v>
      </c>
      <c r="U1089" s="14" t="str" cm="1">
        <f t="array" ref="U1089">_xlfn.IFS(
    ISNUMBER(SEARCH("C", Q1089)), "Ciudad",
    ISNUMBER(SEARCH("T", Q1089)), "Pueblo",
    ISNUMBER(SEARCH("R", Q1089)), "Rural",
    ISNUMBER(SEARCH("S", Q1089)), "Suburbano",
    ISNUMBER(SEARCH("U", Q1089)), "Urbano"
)</f>
        <v>Pueblo</v>
      </c>
      <c r="V1089" s="25" t="str" cm="1">
        <f t="array" ref="V1089">_xlfn.LET(
    _xlpm.txt, _xlfn.TEXTJOIN("", TRUE, IF(ISNUMBER(--MID(Todos!$H1089, _xlfn.SEQUENCE(LEN(Todos!$H1089)), 1)), MID(Todos!$H1089, _xlfn.SEQUENCE(LEN(Todos!$H1089)), 1), "")),
    IF(ISNUMBER(--RIGHT(_xlpm.txt,1)), _xlpm.txt, LEFT(_xlpm.txt, LEN(_xlpm.txt)-1))
)</f>
        <v>10270</v>
      </c>
      <c r="W1089" s="14" t="str">
        <f>UPPER(LEFT(Todos!$B1089,2))</f>
        <v>WI</v>
      </c>
      <c r="X1089" s="15" t="str" cm="1">
        <f t="array" ref="X1089">+IF(Todos!$C1089 = "",MODE.MATCH(Todos!$C$2:$C$4029),Todos!$C1089)</f>
        <v>F</v>
      </c>
    </row>
    <row r="1090" spans="1:24" x14ac:dyDescent="0.35">
      <c r="A1090" s="19">
        <v>158143</v>
      </c>
      <c r="B1090" s="7" t="s">
        <v>22</v>
      </c>
      <c r="C1090" s="7" t="s">
        <v>14</v>
      </c>
      <c r="D1090" s="7">
        <v>620</v>
      </c>
      <c r="E1090" s="7">
        <v>236</v>
      </c>
      <c r="F1090" s="7">
        <v>309</v>
      </c>
      <c r="G1090" s="7">
        <v>1</v>
      </c>
      <c r="H1090" s="7">
        <v>10406</v>
      </c>
      <c r="I1090" s="7">
        <v>2</v>
      </c>
      <c r="J1090" s="7">
        <v>60</v>
      </c>
      <c r="K1090" s="7">
        <v>270</v>
      </c>
      <c r="L1090" s="7">
        <v>279</v>
      </c>
      <c r="M1090" s="7">
        <v>12.361428569999999</v>
      </c>
      <c r="N1090" s="7">
        <f>VLOOKUP(Todos!$A1090,vlookup_table[#All],2,FALSE)</f>
        <v>1</v>
      </c>
      <c r="O1090" s="7" t="str">
        <f>VLOOKUP(Todos!$A1090,vlookup_table[#All],3,FALSE)</f>
        <v>CA</v>
      </c>
      <c r="P1090" s="7">
        <f>VLOOKUP(Todos!$A1090,vlookup_table[#All],4,FALSE)</f>
        <v>4007</v>
      </c>
      <c r="Q1090" s="9" t="str">
        <f>VLOOKUP(Todos!$A1090,vlookup_table[#All],5,FALSE)</f>
        <v>S1</v>
      </c>
      <c r="R1090" s="9" t="str">
        <f>VLOOKUP(Todos!$A1090,vlookup_table[#All],6,FALSE)</f>
        <v>M</v>
      </c>
      <c r="S1090" s="9">
        <f>VLOOKUP(Todos!$A1090,vlookup_table[#All],7,FALSE)</f>
        <v>16</v>
      </c>
      <c r="T1090" s="9">
        <f>ROUND((9706-Todos!$P1090)/100, 0)</f>
        <v>57</v>
      </c>
      <c r="U1090" s="9" t="str" cm="1">
        <f t="array" ref="U1090">_xlfn.IFS(
    ISNUMBER(SEARCH("C", Q1090)), "Ciudad",
    ISNUMBER(SEARCH("T", Q1090)), "Pueblo",
    ISNUMBER(SEARCH("R", Q1090)), "Rural",
    ISNUMBER(SEARCH("S", Q1090)), "Suburbano",
    ISNUMBER(SEARCH("U", Q1090)), "Urbano"
)</f>
        <v>Suburbano</v>
      </c>
      <c r="V1090" s="24" t="str" cm="1">
        <f t="array" ref="V1090">_xlfn.LET(
    _xlpm.txt, _xlfn.TEXTJOIN("", TRUE, IF(ISNUMBER(--MID(Todos!$H1090, _xlfn.SEQUENCE(LEN(Todos!$H1090)), 1)), MID(Todos!$H1090, _xlfn.SEQUENCE(LEN(Todos!$H1090)), 1), "")),
    IF(ISNUMBER(--RIGHT(_xlpm.txt,1)), _xlpm.txt, LEFT(_xlpm.txt, LEN(_xlpm.txt)-1))
)</f>
        <v>10406</v>
      </c>
      <c r="W1090" s="9" t="str">
        <f>UPPER(LEFT(Todos!$B1090,2))</f>
        <v>CA</v>
      </c>
      <c r="X1090" s="10" t="str" cm="1">
        <f t="array" ref="X1090">+IF(Todos!$C1090 = "",MODE.MATCH(Todos!$C$2:$C$4029),Todos!$C1090)</f>
        <v>M</v>
      </c>
    </row>
    <row r="1091" spans="1:24" x14ac:dyDescent="0.35">
      <c r="A1091" s="18">
        <v>25277</v>
      </c>
      <c r="B1091" s="12" t="s">
        <v>47</v>
      </c>
      <c r="C1091" s="12" t="s">
        <v>14</v>
      </c>
      <c r="D1091" s="12">
        <v>747</v>
      </c>
      <c r="E1091" s="12">
        <v>369</v>
      </c>
      <c r="F1091" s="12">
        <v>488</v>
      </c>
      <c r="G1091" s="12">
        <v>0</v>
      </c>
      <c r="H1091" s="12">
        <v>18371</v>
      </c>
      <c r="I1091" s="12">
        <v>1</v>
      </c>
      <c r="J1091" s="12">
        <v>35</v>
      </c>
      <c r="K1091" s="12">
        <v>457</v>
      </c>
      <c r="L1091" s="12">
        <v>396</v>
      </c>
      <c r="M1091" s="12">
        <v>15</v>
      </c>
      <c r="N1091" s="12">
        <f>VLOOKUP(Todos!$A1091,vlookup_table[#All],2,FALSE)</f>
        <v>1</v>
      </c>
      <c r="O1091" s="12" t="str">
        <f>VLOOKUP(Todos!$A1091,vlookup_table[#All],3,FALSE)</f>
        <v>SC</v>
      </c>
      <c r="P1091" s="12">
        <f>VLOOKUP(Todos!$A1091,vlookup_table[#All],4,FALSE)</f>
        <v>2101</v>
      </c>
      <c r="Q1091" s="14" t="str">
        <f>VLOOKUP(Todos!$A1091,vlookup_table[#All],5,FALSE)</f>
        <v>T1</v>
      </c>
      <c r="R1091" s="14" t="str">
        <f>VLOOKUP(Todos!$A1091,vlookup_table[#All],6,FALSE)</f>
        <v>M</v>
      </c>
      <c r="S1091" s="14">
        <f>VLOOKUP(Todos!$A1091,vlookup_table[#All],7,FALSE)</f>
        <v>17</v>
      </c>
      <c r="T1091" s="14">
        <f>ROUND((9706-Todos!$P1091)/100, 0)</f>
        <v>76</v>
      </c>
      <c r="U1091" s="14" t="str" cm="1">
        <f t="array" ref="U1091">_xlfn.IFS(
    ISNUMBER(SEARCH("C", Q1091)), "Ciudad",
    ISNUMBER(SEARCH("T", Q1091)), "Pueblo",
    ISNUMBER(SEARCH("R", Q1091)), "Rural",
    ISNUMBER(SEARCH("S", Q1091)), "Suburbano",
    ISNUMBER(SEARCH("U", Q1091)), "Urbano"
)</f>
        <v>Pueblo</v>
      </c>
      <c r="V1091" s="25" t="str" cm="1">
        <f t="array" ref="V1091">_xlfn.LET(
    _xlpm.txt, _xlfn.TEXTJOIN("", TRUE, IF(ISNUMBER(--MID(Todos!$H1091, _xlfn.SEQUENCE(LEN(Todos!$H1091)), 1)), MID(Todos!$H1091, _xlfn.SEQUENCE(LEN(Todos!$H1091)), 1), "")),
    IF(ISNUMBER(--RIGHT(_xlpm.txt,1)), _xlpm.txt, LEFT(_xlpm.txt, LEN(_xlpm.txt)-1))
)</f>
        <v>18371</v>
      </c>
      <c r="W1091" s="14" t="str">
        <f>UPPER(LEFT(Todos!$B1091,2))</f>
        <v>SC</v>
      </c>
      <c r="X1091" s="15" t="str" cm="1">
        <f t="array" ref="X1091">+IF(Todos!$C1091 = "",MODE.MATCH(Todos!$C$2:$C$4029),Todos!$C1091)</f>
        <v>M</v>
      </c>
    </row>
    <row r="1092" spans="1:24" x14ac:dyDescent="0.35">
      <c r="A1092" s="19">
        <v>179454</v>
      </c>
      <c r="B1092" s="7" t="s">
        <v>41</v>
      </c>
      <c r="C1092" s="7" t="s">
        <v>17</v>
      </c>
      <c r="D1092" s="7">
        <v>936</v>
      </c>
      <c r="E1092" s="7">
        <v>237</v>
      </c>
      <c r="F1092" s="7">
        <v>308</v>
      </c>
      <c r="G1092" s="7">
        <v>1</v>
      </c>
      <c r="H1092" s="7">
        <v>9875</v>
      </c>
      <c r="I1092" s="7">
        <v>22</v>
      </c>
      <c r="J1092" s="7">
        <v>48</v>
      </c>
      <c r="K1092" s="7">
        <v>304</v>
      </c>
      <c r="L1092" s="7">
        <v>257</v>
      </c>
      <c r="M1092" s="7">
        <v>9.5</v>
      </c>
      <c r="N1092" s="7">
        <f>VLOOKUP(Todos!$A1092,vlookup_table[#All],2,FALSE)</f>
        <v>28</v>
      </c>
      <c r="O1092" s="7" t="str">
        <f>VLOOKUP(Todos!$A1092,vlookup_table[#All],3,FALSE)</f>
        <v>WA</v>
      </c>
      <c r="P1092" s="7">
        <f>VLOOKUP(Todos!$A1092,vlookup_table[#All],4,FALSE)</f>
        <v>2501</v>
      </c>
      <c r="Q1092" s="9" t="str">
        <f>VLOOKUP(Todos!$A1092,vlookup_table[#All],5,FALSE)</f>
        <v>U3</v>
      </c>
      <c r="R1092" s="9" t="str">
        <f>VLOOKUP(Todos!$A1092,vlookup_table[#All],6,FALSE)</f>
        <v>F</v>
      </c>
      <c r="S1092" s="9">
        <f>VLOOKUP(Todos!$A1092,vlookup_table[#All],7,FALSE)</f>
        <v>20</v>
      </c>
      <c r="T1092" s="9">
        <f>ROUND((9706-Todos!$P1092)/100, 0)</f>
        <v>72</v>
      </c>
      <c r="U1092" s="9" t="str" cm="1">
        <f t="array" ref="U1092">_xlfn.IFS(
    ISNUMBER(SEARCH("C", Q1092)), "Ciudad",
    ISNUMBER(SEARCH("T", Q1092)), "Pueblo",
    ISNUMBER(SEARCH("R", Q1092)), "Rural",
    ISNUMBER(SEARCH("S", Q1092)), "Suburbano",
    ISNUMBER(SEARCH("U", Q1092)), "Urbano"
)</f>
        <v>Urbano</v>
      </c>
      <c r="V1092" s="24" t="str" cm="1">
        <f t="array" ref="V1092">_xlfn.LET(
    _xlpm.txt, _xlfn.TEXTJOIN("", TRUE, IF(ISNUMBER(--MID(Todos!$H1092, _xlfn.SEQUENCE(LEN(Todos!$H1092)), 1)), MID(Todos!$H1092, _xlfn.SEQUENCE(LEN(Todos!$H1092)), 1), "")),
    IF(ISNUMBER(--RIGHT(_xlpm.txt,1)), _xlpm.txt, LEFT(_xlpm.txt, LEN(_xlpm.txt)-1))
)</f>
        <v>9875</v>
      </c>
      <c r="W1092" s="9" t="str">
        <f>UPPER(LEFT(Todos!$B1092,2))</f>
        <v>WA</v>
      </c>
      <c r="X1092" s="10" t="str" cm="1">
        <f t="array" ref="X1092">+IF(Todos!$C1092 = "",MODE.MATCH(Todos!$C$2:$C$4029),Todos!$C1092)</f>
        <v>F</v>
      </c>
    </row>
    <row r="1093" spans="1:24" x14ac:dyDescent="0.35">
      <c r="A1093" s="18">
        <v>145899</v>
      </c>
      <c r="B1093" s="12" t="s">
        <v>18</v>
      </c>
      <c r="C1093" s="12" t="s">
        <v>66</v>
      </c>
      <c r="D1093" s="12">
        <v>1491</v>
      </c>
      <c r="E1093" s="12">
        <v>396</v>
      </c>
      <c r="F1093" s="12">
        <v>566</v>
      </c>
      <c r="G1093" s="12">
        <v>22</v>
      </c>
      <c r="H1093" s="12">
        <v>26286</v>
      </c>
      <c r="I1093" s="12">
        <v>1</v>
      </c>
      <c r="J1093" s="12">
        <v>42</v>
      </c>
      <c r="K1093" s="12">
        <v>489</v>
      </c>
      <c r="L1093" s="12">
        <v>472</v>
      </c>
      <c r="M1093" s="12">
        <v>14</v>
      </c>
      <c r="N1093" s="12">
        <f>VLOOKUP(Todos!$A1093,vlookup_table[#All],2,FALSE)</f>
        <v>0</v>
      </c>
      <c r="O1093" s="12" t="str">
        <f>VLOOKUP(Todos!$A1093,vlookup_table[#All],3,FALSE)</f>
        <v>NC</v>
      </c>
      <c r="P1093" s="12">
        <f>VLOOKUP(Todos!$A1093,vlookup_table[#All],4,FALSE)</f>
        <v>0</v>
      </c>
      <c r="Q1093" s="14" t="str">
        <f>VLOOKUP(Todos!$A1093,vlookup_table[#All],5,FALSE)</f>
        <v>S2</v>
      </c>
      <c r="R1093" s="14" t="str">
        <f>VLOOKUP(Todos!$A1093,vlookup_table[#All],6,FALSE)</f>
        <v>F</v>
      </c>
      <c r="S1093" s="14">
        <f>VLOOKUP(Todos!$A1093,vlookup_table[#All],7,FALSE)</f>
        <v>20</v>
      </c>
      <c r="T1093" s="14">
        <f>ROUND((9706-Todos!$P1093)/100, 0)</f>
        <v>97</v>
      </c>
      <c r="U1093" s="14" t="str" cm="1">
        <f t="array" ref="U1093">_xlfn.IFS(
    ISNUMBER(SEARCH("C", Q1093)), "Ciudad",
    ISNUMBER(SEARCH("T", Q1093)), "Pueblo",
    ISNUMBER(SEARCH("R", Q1093)), "Rural",
    ISNUMBER(SEARCH("S", Q1093)), "Suburbano",
    ISNUMBER(SEARCH("U", Q1093)), "Urbano"
)</f>
        <v>Suburbano</v>
      </c>
      <c r="V1093" s="25" t="str" cm="1">
        <f t="array" ref="V1093">_xlfn.LET(
    _xlpm.txt, _xlfn.TEXTJOIN("", TRUE, IF(ISNUMBER(--MID(Todos!$H1093, _xlfn.SEQUENCE(LEN(Todos!$H1093)), 1)), MID(Todos!$H1093, _xlfn.SEQUENCE(LEN(Todos!$H1093)), 1), "")),
    IF(ISNUMBER(--RIGHT(_xlpm.txt,1)), _xlpm.txt, LEFT(_xlpm.txt, LEN(_xlpm.txt)-1))
)</f>
        <v>26286</v>
      </c>
      <c r="W1093" s="14" t="str">
        <f>UPPER(LEFT(Todos!$B1093,2))</f>
        <v>NC</v>
      </c>
      <c r="X1093" s="15" t="str" cm="1">
        <f t="array" ref="X1093">+IF(Todos!$C1093 = "",MODE.MATCH(Todos!$C$2:$C$4029),Todos!$C1093)</f>
        <v>feamale</v>
      </c>
    </row>
    <row r="1094" spans="1:24" x14ac:dyDescent="0.35">
      <c r="A1094" s="19">
        <v>183790</v>
      </c>
      <c r="B1094" s="7" t="s">
        <v>41</v>
      </c>
      <c r="C1094" s="7" t="s">
        <v>17</v>
      </c>
      <c r="D1094" s="7">
        <v>756</v>
      </c>
      <c r="E1094" s="7">
        <v>333</v>
      </c>
      <c r="F1094" s="7">
        <v>430</v>
      </c>
      <c r="G1094" s="7">
        <v>6</v>
      </c>
      <c r="H1094" s="7">
        <v>14127</v>
      </c>
      <c r="I1094" s="7">
        <v>1</v>
      </c>
      <c r="J1094" s="7">
        <v>57</v>
      </c>
      <c r="K1094" s="7">
        <v>372</v>
      </c>
      <c r="L1094" s="7">
        <v>391</v>
      </c>
      <c r="M1094" s="7">
        <v>8.769230769</v>
      </c>
      <c r="N1094" s="7">
        <f>VLOOKUP(Todos!$A1094,vlookup_table[#All],2,FALSE)</f>
        <v>0</v>
      </c>
      <c r="O1094" s="7" t="str">
        <f>VLOOKUP(Todos!$A1094,vlookup_table[#All],3,FALSE)</f>
        <v>WA</v>
      </c>
      <c r="P1094" s="7">
        <f>VLOOKUP(Todos!$A1094,vlookup_table[#All],4,FALSE)</f>
        <v>0</v>
      </c>
      <c r="Q1094" s="9" t="str">
        <f>VLOOKUP(Todos!$A1094,vlookup_table[#All],5,FALSE)</f>
        <v>R2</v>
      </c>
      <c r="R1094" s="9" t="str">
        <f>VLOOKUP(Todos!$A1094,vlookup_table[#All],6,FALSE)</f>
        <v>F</v>
      </c>
      <c r="S1094" s="9">
        <f>VLOOKUP(Todos!$A1094,vlookup_table[#All],7,FALSE)</f>
        <v>14</v>
      </c>
      <c r="T1094" s="9">
        <f>ROUND((9706-Todos!$P1094)/100, 0)</f>
        <v>97</v>
      </c>
      <c r="U1094" s="9" t="str" cm="1">
        <f t="array" ref="U1094">_xlfn.IFS(
    ISNUMBER(SEARCH("C", Q1094)), "Ciudad",
    ISNUMBER(SEARCH("T", Q1094)), "Pueblo",
    ISNUMBER(SEARCH("R", Q1094)), "Rural",
    ISNUMBER(SEARCH("S", Q1094)), "Suburbano",
    ISNUMBER(SEARCH("U", Q1094)), "Urbano"
)</f>
        <v>Rural</v>
      </c>
      <c r="V1094" s="24" t="str" cm="1">
        <f t="array" ref="V1094">_xlfn.LET(
    _xlpm.txt, _xlfn.TEXTJOIN("", TRUE, IF(ISNUMBER(--MID(Todos!$H1094, _xlfn.SEQUENCE(LEN(Todos!$H1094)), 1)), MID(Todos!$H1094, _xlfn.SEQUENCE(LEN(Todos!$H1094)), 1), "")),
    IF(ISNUMBER(--RIGHT(_xlpm.txt,1)), _xlpm.txt, LEFT(_xlpm.txt, LEN(_xlpm.txt)-1))
)</f>
        <v>14127</v>
      </c>
      <c r="W1094" s="9" t="str">
        <f>UPPER(LEFT(Todos!$B1094,2))</f>
        <v>WA</v>
      </c>
      <c r="X1094" s="10" t="str" cm="1">
        <f t="array" ref="X1094">+IF(Todos!$C1094 = "",MODE.MATCH(Todos!$C$2:$C$4029),Todos!$C1094)</f>
        <v>F</v>
      </c>
    </row>
    <row r="1095" spans="1:24" x14ac:dyDescent="0.35">
      <c r="A1095" s="18">
        <v>119538</v>
      </c>
      <c r="B1095" s="12" t="s">
        <v>21</v>
      </c>
      <c r="C1095" s="12" t="s">
        <v>17</v>
      </c>
      <c r="D1095" s="12">
        <v>487</v>
      </c>
      <c r="E1095" s="12">
        <v>217</v>
      </c>
      <c r="F1095" s="12">
        <v>262</v>
      </c>
      <c r="G1095" s="12">
        <v>0</v>
      </c>
      <c r="H1095" s="12">
        <v>10468</v>
      </c>
      <c r="I1095" s="12">
        <v>17</v>
      </c>
      <c r="J1095" s="12">
        <v>59</v>
      </c>
      <c r="K1095" s="12">
        <v>222</v>
      </c>
      <c r="L1095" s="12">
        <v>247</v>
      </c>
      <c r="M1095" s="12">
        <v>9.8888888890000004</v>
      </c>
      <c r="N1095" s="12">
        <f>VLOOKUP(Todos!$A1095,vlookup_table[#All],2,FALSE)</f>
        <v>0</v>
      </c>
      <c r="O1095" s="12" t="str">
        <f>VLOOKUP(Todos!$A1095,vlookup_table[#All],3,FALSE)</f>
        <v>TX</v>
      </c>
      <c r="P1095" s="12">
        <f>VLOOKUP(Todos!$A1095,vlookup_table[#All],4,FALSE)</f>
        <v>3602</v>
      </c>
      <c r="Q1095" s="14" t="str">
        <f>VLOOKUP(Todos!$A1095,vlookup_table[#All],5,FALSE)</f>
        <v>C3</v>
      </c>
      <c r="R1095" s="14" t="str">
        <f>VLOOKUP(Todos!$A1095,vlookup_table[#All],6,FALSE)</f>
        <v>F</v>
      </c>
      <c r="S1095" s="14">
        <f>VLOOKUP(Todos!$A1095,vlookup_table[#All],7,FALSE)</f>
        <v>16</v>
      </c>
      <c r="T1095" s="14">
        <f>ROUND((9706-Todos!$P1095)/100, 0)</f>
        <v>61</v>
      </c>
      <c r="U1095" s="14" t="str" cm="1">
        <f t="array" ref="U1095">_xlfn.IFS(
    ISNUMBER(SEARCH("C", Q1095)), "Ciudad",
    ISNUMBER(SEARCH("T", Q1095)), "Pueblo",
    ISNUMBER(SEARCH("R", Q1095)), "Rural",
    ISNUMBER(SEARCH("S", Q1095)), "Suburbano",
    ISNUMBER(SEARCH("U", Q1095)), "Urbano"
)</f>
        <v>Ciudad</v>
      </c>
      <c r="V1095" s="25" t="str" cm="1">
        <f t="array" ref="V1095">_xlfn.LET(
    _xlpm.txt, _xlfn.TEXTJOIN("", TRUE, IF(ISNUMBER(--MID(Todos!$H1095, _xlfn.SEQUENCE(LEN(Todos!$H1095)), 1)), MID(Todos!$H1095, _xlfn.SEQUENCE(LEN(Todos!$H1095)), 1), "")),
    IF(ISNUMBER(--RIGHT(_xlpm.txt,1)), _xlpm.txt, LEFT(_xlpm.txt, LEN(_xlpm.txt)-1))
)</f>
        <v>10468</v>
      </c>
      <c r="W1095" s="14" t="str">
        <f>UPPER(LEFT(Todos!$B1095,2))</f>
        <v>TX</v>
      </c>
      <c r="X1095" s="15" t="str" cm="1">
        <f t="array" ref="X1095">+IF(Todos!$C1095 = "",MODE.MATCH(Todos!$C$2:$C$4029),Todos!$C1095)</f>
        <v>F</v>
      </c>
    </row>
    <row r="1096" spans="1:24" x14ac:dyDescent="0.35">
      <c r="A1096" s="19">
        <v>24991</v>
      </c>
      <c r="B1096" s="7" t="s">
        <v>47</v>
      </c>
      <c r="C1096" s="7" t="s">
        <v>14</v>
      </c>
      <c r="D1096" s="7">
        <v>651</v>
      </c>
      <c r="E1096" s="7">
        <v>310</v>
      </c>
      <c r="F1096" s="7">
        <v>382</v>
      </c>
      <c r="G1096" s="7">
        <v>1</v>
      </c>
      <c r="H1096" s="7">
        <v>12428</v>
      </c>
      <c r="I1096" s="7">
        <v>1</v>
      </c>
      <c r="J1096" s="7">
        <v>73</v>
      </c>
      <c r="K1096" s="7">
        <v>345</v>
      </c>
      <c r="L1096" s="7">
        <v>337</v>
      </c>
      <c r="M1096" s="7">
        <v>7.6111111109999996</v>
      </c>
      <c r="N1096" s="7">
        <f>VLOOKUP(Todos!$A1096,vlookup_table[#All],2,FALSE)</f>
        <v>1</v>
      </c>
      <c r="O1096" s="7" t="str">
        <f>VLOOKUP(Todos!$A1096,vlookup_table[#All],3,FALSE)</f>
        <v>SC</v>
      </c>
      <c r="P1096" s="7">
        <f>VLOOKUP(Todos!$A1096,vlookup_table[#All],4,FALSE)</f>
        <v>5201</v>
      </c>
      <c r="Q1096" s="9" t="str">
        <f>VLOOKUP(Todos!$A1096,vlookup_table[#All],5,FALSE)</f>
        <v>T2</v>
      </c>
      <c r="R1096" s="9" t="str">
        <f>VLOOKUP(Todos!$A1096,vlookup_table[#All],6,FALSE)</f>
        <v>M</v>
      </c>
      <c r="S1096" s="9">
        <f>VLOOKUP(Todos!$A1096,vlookup_table[#All],7,FALSE)</f>
        <v>11</v>
      </c>
      <c r="T1096" s="9">
        <f>ROUND((9706-Todos!$P1096)/100, 0)</f>
        <v>45</v>
      </c>
      <c r="U1096" s="9" t="str" cm="1">
        <f t="array" ref="U1096">_xlfn.IFS(
    ISNUMBER(SEARCH("C", Q1096)), "Ciudad",
    ISNUMBER(SEARCH("T", Q1096)), "Pueblo",
    ISNUMBER(SEARCH("R", Q1096)), "Rural",
    ISNUMBER(SEARCH("S", Q1096)), "Suburbano",
    ISNUMBER(SEARCH("U", Q1096)), "Urbano"
)</f>
        <v>Pueblo</v>
      </c>
      <c r="V1096" s="24" t="str" cm="1">
        <f t="array" ref="V1096">_xlfn.LET(
    _xlpm.txt, _xlfn.TEXTJOIN("", TRUE, IF(ISNUMBER(--MID(Todos!$H1096, _xlfn.SEQUENCE(LEN(Todos!$H1096)), 1)), MID(Todos!$H1096, _xlfn.SEQUENCE(LEN(Todos!$H1096)), 1), "")),
    IF(ISNUMBER(--RIGHT(_xlpm.txt,1)), _xlpm.txt, LEFT(_xlpm.txt, LEN(_xlpm.txt)-1))
)</f>
        <v>12428</v>
      </c>
      <c r="W1096" s="9" t="str">
        <f>UPPER(LEFT(Todos!$B1096,2))</f>
        <v>SC</v>
      </c>
      <c r="X1096" s="10" t="str" cm="1">
        <f t="array" ref="X1096">+IF(Todos!$C1096 = "",MODE.MATCH(Todos!$C$2:$C$4029),Todos!$C1096)</f>
        <v>M</v>
      </c>
    </row>
    <row r="1097" spans="1:24" x14ac:dyDescent="0.35">
      <c r="A1097" s="18">
        <v>113501</v>
      </c>
      <c r="B1097" s="12" t="s">
        <v>32</v>
      </c>
      <c r="C1097" s="12" t="s">
        <v>17</v>
      </c>
      <c r="D1097" s="12">
        <v>693</v>
      </c>
      <c r="E1097" s="12">
        <v>404</v>
      </c>
      <c r="F1097" s="12">
        <v>486</v>
      </c>
      <c r="G1097" s="12">
        <v>0</v>
      </c>
      <c r="H1097" s="12">
        <v>16698</v>
      </c>
      <c r="I1097" s="12">
        <v>3</v>
      </c>
      <c r="J1097" s="12">
        <v>54</v>
      </c>
      <c r="K1097" s="12">
        <v>479</v>
      </c>
      <c r="L1097" s="12">
        <v>439</v>
      </c>
      <c r="M1097" s="12">
        <v>5.125</v>
      </c>
      <c r="N1097" s="12">
        <f>VLOOKUP(Todos!$A1097,vlookup_table[#All],2,FALSE)</f>
        <v>0</v>
      </c>
      <c r="O1097" s="12" t="str">
        <f>VLOOKUP(Todos!$A1097,vlookup_table[#All],3,FALSE)</f>
        <v>OK</v>
      </c>
      <c r="P1097" s="12">
        <f>VLOOKUP(Todos!$A1097,vlookup_table[#All],4,FALSE)</f>
        <v>6201</v>
      </c>
      <c r="Q1097" s="14" t="str">
        <f>VLOOKUP(Todos!$A1097,vlookup_table[#All],5,FALSE)</f>
        <v>C2</v>
      </c>
      <c r="R1097" s="14" t="str">
        <f>VLOOKUP(Todos!$A1097,vlookup_table[#All],6,FALSE)</f>
        <v>F</v>
      </c>
      <c r="S1097" s="14">
        <f>VLOOKUP(Todos!$A1097,vlookup_table[#All],7,FALSE)</f>
        <v>5</v>
      </c>
      <c r="T1097" s="14">
        <f>ROUND((9706-Todos!$P1097)/100, 0)</f>
        <v>35</v>
      </c>
      <c r="U1097" s="14" t="str" cm="1">
        <f t="array" ref="U1097">_xlfn.IFS(
    ISNUMBER(SEARCH("C", Q1097)), "Ciudad",
    ISNUMBER(SEARCH("T", Q1097)), "Pueblo",
    ISNUMBER(SEARCH("R", Q1097)), "Rural",
    ISNUMBER(SEARCH("S", Q1097)), "Suburbano",
    ISNUMBER(SEARCH("U", Q1097)), "Urbano"
)</f>
        <v>Ciudad</v>
      </c>
      <c r="V1097" s="25" t="str" cm="1">
        <f t="array" ref="V1097">_xlfn.LET(
    _xlpm.txt, _xlfn.TEXTJOIN("", TRUE, IF(ISNUMBER(--MID(Todos!$H1097, _xlfn.SEQUENCE(LEN(Todos!$H1097)), 1)), MID(Todos!$H1097, _xlfn.SEQUENCE(LEN(Todos!$H1097)), 1), "")),
    IF(ISNUMBER(--RIGHT(_xlpm.txt,1)), _xlpm.txt, LEFT(_xlpm.txt, LEN(_xlpm.txt)-1))
)</f>
        <v>16698</v>
      </c>
      <c r="W1097" s="14" t="str">
        <f>UPPER(LEFT(Todos!$B1097,2))</f>
        <v>OK</v>
      </c>
      <c r="X1097" s="15" t="str" cm="1">
        <f t="array" ref="X1097">+IF(Todos!$C1097 = "",MODE.MATCH(Todos!$C$2:$C$4029),Todos!$C1097)</f>
        <v>F</v>
      </c>
    </row>
    <row r="1098" spans="1:24" x14ac:dyDescent="0.35">
      <c r="A1098" s="19">
        <v>185353</v>
      </c>
      <c r="B1098" s="7" t="s">
        <v>22</v>
      </c>
      <c r="C1098" s="7" t="s">
        <v>17</v>
      </c>
      <c r="D1098" s="7">
        <v>1063</v>
      </c>
      <c r="E1098" s="7">
        <v>150</v>
      </c>
      <c r="F1098" s="7">
        <v>223</v>
      </c>
      <c r="G1098" s="7">
        <v>10</v>
      </c>
      <c r="H1098" s="7">
        <v>6871</v>
      </c>
      <c r="I1098" s="7">
        <v>26</v>
      </c>
      <c r="J1098" s="7">
        <v>38</v>
      </c>
      <c r="K1098" s="7">
        <v>148</v>
      </c>
      <c r="L1098" s="7">
        <v>206</v>
      </c>
      <c r="M1098" s="7">
        <v>3.0357142860000002</v>
      </c>
      <c r="N1098" s="7">
        <f>VLOOKUP(Todos!$A1098,vlookup_table[#All],2,FALSE)</f>
        <v>28</v>
      </c>
      <c r="O1098" s="7" t="str">
        <f>VLOOKUP(Todos!$A1098,vlookup_table[#All],3,FALSE)</f>
        <v>CA</v>
      </c>
      <c r="P1098" s="7">
        <f>VLOOKUP(Todos!$A1098,vlookup_table[#All],4,FALSE)</f>
        <v>1801</v>
      </c>
      <c r="Q1098" s="9" t="str">
        <f>VLOOKUP(Todos!$A1098,vlookup_table[#All],5,FALSE)</f>
        <v>U4</v>
      </c>
      <c r="R1098" s="9" t="str">
        <f>VLOOKUP(Todos!$A1098,vlookup_table[#All],6,FALSE)</f>
        <v>F</v>
      </c>
      <c r="S1098" s="9">
        <f>VLOOKUP(Todos!$A1098,vlookup_table[#All],7,FALSE)</f>
        <v>3</v>
      </c>
      <c r="T1098" s="9">
        <f>ROUND((9706-Todos!$P1098)/100, 0)</f>
        <v>79</v>
      </c>
      <c r="U1098" s="9" t="str" cm="1">
        <f t="array" ref="U1098">_xlfn.IFS(
    ISNUMBER(SEARCH("C", Q1098)), "Ciudad",
    ISNUMBER(SEARCH("T", Q1098)), "Pueblo",
    ISNUMBER(SEARCH("R", Q1098)), "Rural",
    ISNUMBER(SEARCH("S", Q1098)), "Suburbano",
    ISNUMBER(SEARCH("U", Q1098)), "Urbano"
)</f>
        <v>Urbano</v>
      </c>
      <c r="V1098" s="24" t="str" cm="1">
        <f t="array" ref="V1098">_xlfn.LET(
    _xlpm.txt, _xlfn.TEXTJOIN("", TRUE, IF(ISNUMBER(--MID(Todos!$H1098, _xlfn.SEQUENCE(LEN(Todos!$H1098)), 1)), MID(Todos!$H1098, _xlfn.SEQUENCE(LEN(Todos!$H1098)), 1), "")),
    IF(ISNUMBER(--RIGHT(_xlpm.txt,1)), _xlpm.txt, LEFT(_xlpm.txt, LEN(_xlpm.txt)-1))
)</f>
        <v>6871</v>
      </c>
      <c r="W1098" s="9" t="str">
        <f>UPPER(LEFT(Todos!$B1098,2))</f>
        <v>CA</v>
      </c>
      <c r="X1098" s="10" t="str" cm="1">
        <f t="array" ref="X1098">+IF(Todos!$C1098 = "",MODE.MATCH(Todos!$C$2:$C$4029),Todos!$C1098)</f>
        <v>F</v>
      </c>
    </row>
    <row r="1099" spans="1:24" x14ac:dyDescent="0.35">
      <c r="A1099" s="18">
        <v>72308</v>
      </c>
      <c r="B1099" s="12" t="s">
        <v>30</v>
      </c>
      <c r="C1099" s="12" t="s">
        <v>17</v>
      </c>
      <c r="D1099" s="12">
        <v>609</v>
      </c>
      <c r="E1099" s="12">
        <v>403</v>
      </c>
      <c r="F1099" s="12">
        <v>466</v>
      </c>
      <c r="G1099" s="12">
        <v>0</v>
      </c>
      <c r="H1099" s="12">
        <v>14455</v>
      </c>
      <c r="I1099" s="12">
        <v>2</v>
      </c>
      <c r="J1099" s="12">
        <v>87</v>
      </c>
      <c r="K1099" s="12">
        <v>424</v>
      </c>
      <c r="L1099" s="12">
        <v>422</v>
      </c>
      <c r="M1099" s="12">
        <v>19.25</v>
      </c>
      <c r="N1099" s="12">
        <f>VLOOKUP(Todos!$A1099,vlookup_table[#All],2,FALSE)</f>
        <v>0</v>
      </c>
      <c r="O1099" s="12" t="str">
        <f>VLOOKUP(Todos!$A1099,vlookup_table[#All],3,FALSE)</f>
        <v>MI</v>
      </c>
      <c r="P1099" s="12">
        <f>VLOOKUP(Todos!$A1099,vlookup_table[#All],4,FALSE)</f>
        <v>2002</v>
      </c>
      <c r="Q1099" s="14" t="str">
        <f>VLOOKUP(Todos!$A1099,vlookup_table[#All],5,FALSE)</f>
        <v>T2</v>
      </c>
      <c r="R1099" s="14" t="str">
        <f>VLOOKUP(Todos!$A1099,vlookup_table[#All],6,FALSE)</f>
        <v>F</v>
      </c>
      <c r="S1099" s="14">
        <f>VLOOKUP(Todos!$A1099,vlookup_table[#All],7,FALSE)</f>
        <v>46</v>
      </c>
      <c r="T1099" s="14">
        <f>ROUND((9706-Todos!$P1099)/100, 0)</f>
        <v>77</v>
      </c>
      <c r="U1099" s="14" t="str" cm="1">
        <f t="array" ref="U1099">_xlfn.IFS(
    ISNUMBER(SEARCH("C", Q1099)), "Ciudad",
    ISNUMBER(SEARCH("T", Q1099)), "Pueblo",
    ISNUMBER(SEARCH("R", Q1099)), "Rural",
    ISNUMBER(SEARCH("S", Q1099)), "Suburbano",
    ISNUMBER(SEARCH("U", Q1099)), "Urbano"
)</f>
        <v>Pueblo</v>
      </c>
      <c r="V1099" s="25" t="str" cm="1">
        <f t="array" ref="V1099">_xlfn.LET(
    _xlpm.txt, _xlfn.TEXTJOIN("", TRUE, IF(ISNUMBER(--MID(Todos!$H1099, _xlfn.SEQUENCE(LEN(Todos!$H1099)), 1)), MID(Todos!$H1099, _xlfn.SEQUENCE(LEN(Todos!$H1099)), 1), "")),
    IF(ISNUMBER(--RIGHT(_xlpm.txt,1)), _xlpm.txt, LEFT(_xlpm.txt, LEN(_xlpm.txt)-1))
)</f>
        <v>14455</v>
      </c>
      <c r="W1099" s="14" t="str">
        <f>UPPER(LEFT(Todos!$B1099,2))</f>
        <v>MI</v>
      </c>
      <c r="X1099" s="15" t="str" cm="1">
        <f t="array" ref="X1099">+IF(Todos!$C1099 = "",MODE.MATCH(Todos!$C$2:$C$4029),Todos!$C1099)</f>
        <v>F</v>
      </c>
    </row>
    <row r="1100" spans="1:24" x14ac:dyDescent="0.35">
      <c r="A1100" s="19">
        <v>110519</v>
      </c>
      <c r="B1100" s="7" t="s">
        <v>50</v>
      </c>
      <c r="C1100" s="7" t="s">
        <v>14</v>
      </c>
      <c r="D1100" s="7">
        <v>732</v>
      </c>
      <c r="E1100" s="7">
        <v>366</v>
      </c>
      <c r="F1100" s="7">
        <v>459</v>
      </c>
      <c r="G1100" s="7">
        <v>0</v>
      </c>
      <c r="H1100" s="7">
        <v>16287</v>
      </c>
      <c r="I1100" s="7">
        <v>1</v>
      </c>
      <c r="J1100" s="7">
        <v>71</v>
      </c>
      <c r="K1100" s="7">
        <v>374</v>
      </c>
      <c r="L1100" s="7">
        <v>432</v>
      </c>
      <c r="M1100" s="7">
        <v>10.70588235</v>
      </c>
      <c r="N1100" s="7">
        <f>VLOOKUP(Todos!$A1100,vlookup_table[#All],2,FALSE)</f>
        <v>2</v>
      </c>
      <c r="O1100" s="7" t="str">
        <f>VLOOKUP(Todos!$A1100,vlookup_table[#All],3,FALSE)</f>
        <v>LA</v>
      </c>
      <c r="P1100" s="7">
        <f>VLOOKUP(Todos!$A1100,vlookup_table[#All],4,FALSE)</f>
        <v>3801</v>
      </c>
      <c r="Q1100" s="9" t="str">
        <f>VLOOKUP(Todos!$A1100,vlookup_table[#All],5,FALSE)</f>
        <v>R1</v>
      </c>
      <c r="R1100" s="9" t="str">
        <f>VLOOKUP(Todos!$A1100,vlookup_table[#All],6,FALSE)</f>
        <v>M</v>
      </c>
      <c r="S1100" s="9">
        <f>VLOOKUP(Todos!$A1100,vlookup_table[#All],7,FALSE)</f>
        <v>17</v>
      </c>
      <c r="T1100" s="9">
        <f>ROUND((9706-Todos!$P1100)/100, 0)</f>
        <v>59</v>
      </c>
      <c r="U1100" s="9" t="str" cm="1">
        <f t="array" ref="U1100">_xlfn.IFS(
    ISNUMBER(SEARCH("C", Q1100)), "Ciudad",
    ISNUMBER(SEARCH("T", Q1100)), "Pueblo",
    ISNUMBER(SEARCH("R", Q1100)), "Rural",
    ISNUMBER(SEARCH("S", Q1100)), "Suburbano",
    ISNUMBER(SEARCH("U", Q1100)), "Urbano"
)</f>
        <v>Rural</v>
      </c>
      <c r="V1100" s="24" t="str" cm="1">
        <f t="array" ref="V1100">_xlfn.LET(
    _xlpm.txt, _xlfn.TEXTJOIN("", TRUE, IF(ISNUMBER(--MID(Todos!$H1100, _xlfn.SEQUENCE(LEN(Todos!$H1100)), 1)), MID(Todos!$H1100, _xlfn.SEQUENCE(LEN(Todos!$H1100)), 1), "")),
    IF(ISNUMBER(--RIGHT(_xlpm.txt,1)), _xlpm.txt, LEFT(_xlpm.txt, LEN(_xlpm.txt)-1))
)</f>
        <v>16287</v>
      </c>
      <c r="W1100" s="9" t="str">
        <f>UPPER(LEFT(Todos!$B1100,2))</f>
        <v>LA</v>
      </c>
      <c r="X1100" s="10" t="str" cm="1">
        <f t="array" ref="X1100">+IF(Todos!$C1100 = "",MODE.MATCH(Todos!$C$2:$C$4029),Todos!$C1100)</f>
        <v>M</v>
      </c>
    </row>
    <row r="1101" spans="1:24" x14ac:dyDescent="0.35">
      <c r="A1101" s="18">
        <v>124193</v>
      </c>
      <c r="B1101" s="12" t="s">
        <v>21</v>
      </c>
      <c r="C1101" s="12" t="s">
        <v>31</v>
      </c>
      <c r="D1101" s="12">
        <v>439</v>
      </c>
      <c r="E1101" s="12">
        <v>268</v>
      </c>
      <c r="F1101" s="12">
        <v>341</v>
      </c>
      <c r="G1101" s="12">
        <v>0</v>
      </c>
      <c r="H1101" s="12">
        <v>10164</v>
      </c>
      <c r="I1101" s="12">
        <v>1</v>
      </c>
      <c r="J1101" s="12">
        <v>72</v>
      </c>
      <c r="K1101" s="12">
        <v>301</v>
      </c>
      <c r="L1101" s="12">
        <v>307</v>
      </c>
      <c r="M1101" s="12">
        <v>5.8</v>
      </c>
      <c r="N1101" s="12">
        <f>VLOOKUP(Todos!$A1101,vlookup_table[#All],2,FALSE)</f>
        <v>0</v>
      </c>
      <c r="O1101" s="12" t="str">
        <f>VLOOKUP(Todos!$A1101,vlookup_table[#All],3,FALSE)</f>
        <v>TX</v>
      </c>
      <c r="P1101" s="12">
        <f>VLOOKUP(Todos!$A1101,vlookup_table[#All],4,FALSE)</f>
        <v>0</v>
      </c>
      <c r="Q1101" s="14" t="str">
        <f>VLOOKUP(Todos!$A1101,vlookup_table[#All],5,FALSE)</f>
        <v>R2</v>
      </c>
      <c r="R1101" s="14" t="str">
        <f>VLOOKUP(Todos!$A1101,vlookup_table[#All],6,FALSE)</f>
        <v>U</v>
      </c>
      <c r="S1101" s="14">
        <f>VLOOKUP(Todos!$A1101,vlookup_table[#All],7,FALSE)</f>
        <v>6</v>
      </c>
      <c r="T1101" s="14">
        <f>ROUND((9706-Todos!$P1101)/100, 0)</f>
        <v>97</v>
      </c>
      <c r="U1101" s="14" t="str" cm="1">
        <f t="array" ref="U1101">_xlfn.IFS(
    ISNUMBER(SEARCH("C", Q1101)), "Ciudad",
    ISNUMBER(SEARCH("T", Q1101)), "Pueblo",
    ISNUMBER(SEARCH("R", Q1101)), "Rural",
    ISNUMBER(SEARCH("S", Q1101)), "Suburbano",
    ISNUMBER(SEARCH("U", Q1101)), "Urbano"
)</f>
        <v>Rural</v>
      </c>
      <c r="V1101" s="25" t="str" cm="1">
        <f t="array" ref="V1101">_xlfn.LET(
    _xlpm.txt, _xlfn.TEXTJOIN("", TRUE, IF(ISNUMBER(--MID(Todos!$H1101, _xlfn.SEQUENCE(LEN(Todos!$H1101)), 1)), MID(Todos!$H1101, _xlfn.SEQUENCE(LEN(Todos!$H1101)), 1), "")),
    IF(ISNUMBER(--RIGHT(_xlpm.txt,1)), _xlpm.txt, LEFT(_xlpm.txt, LEN(_xlpm.txt)-1))
)</f>
        <v>10164</v>
      </c>
      <c r="W1101" s="14" t="str">
        <f>UPPER(LEFT(Todos!$B1101,2))</f>
        <v>TX</v>
      </c>
      <c r="X1101" s="15" t="str" cm="1">
        <f t="array" ref="X1101">+IF(Todos!$C1101 = "",MODE.MATCH(Todos!$C$2:$C$4029),Todos!$C1101)</f>
        <v>U</v>
      </c>
    </row>
    <row r="1102" spans="1:24" x14ac:dyDescent="0.35">
      <c r="A1102" s="19">
        <v>181526</v>
      </c>
      <c r="B1102" s="7" t="s">
        <v>41</v>
      </c>
      <c r="C1102" s="7" t="s">
        <v>17</v>
      </c>
      <c r="D1102" s="7">
        <v>871</v>
      </c>
      <c r="E1102" s="7">
        <v>339</v>
      </c>
      <c r="F1102" s="7">
        <v>384</v>
      </c>
      <c r="G1102" s="7">
        <v>2</v>
      </c>
      <c r="H1102" s="7">
        <v>11889</v>
      </c>
      <c r="I1102" s="7">
        <v>2</v>
      </c>
      <c r="J1102" s="7">
        <v>51</v>
      </c>
      <c r="K1102" s="7">
        <v>355</v>
      </c>
      <c r="L1102" s="7">
        <v>363</v>
      </c>
      <c r="M1102" s="7">
        <v>9.5</v>
      </c>
      <c r="N1102" s="7">
        <f>VLOOKUP(Todos!$A1102,vlookup_table[#All],2,FALSE)</f>
        <v>0</v>
      </c>
      <c r="O1102" s="7" t="str">
        <f>VLOOKUP(Todos!$A1102,vlookup_table[#All],3,FALSE)</f>
        <v>WA</v>
      </c>
      <c r="P1102" s="7">
        <f>VLOOKUP(Todos!$A1102,vlookup_table[#All],4,FALSE)</f>
        <v>0</v>
      </c>
      <c r="Q1102" s="9" t="str">
        <f>VLOOKUP(Todos!$A1102,vlookup_table[#All],5,FALSE)</f>
        <v>T2</v>
      </c>
      <c r="R1102" s="9" t="str">
        <f>VLOOKUP(Todos!$A1102,vlookup_table[#All],6,FALSE)</f>
        <v>F</v>
      </c>
      <c r="S1102" s="9">
        <f>VLOOKUP(Todos!$A1102,vlookup_table[#All],7,FALSE)</f>
        <v>13</v>
      </c>
      <c r="T1102" s="9">
        <f>ROUND((9706-Todos!$P1102)/100, 0)</f>
        <v>97</v>
      </c>
      <c r="U1102" s="9" t="str" cm="1">
        <f t="array" ref="U1102">_xlfn.IFS(
    ISNUMBER(SEARCH("C", Q1102)), "Ciudad",
    ISNUMBER(SEARCH("T", Q1102)), "Pueblo",
    ISNUMBER(SEARCH("R", Q1102)), "Rural",
    ISNUMBER(SEARCH("S", Q1102)), "Suburbano",
    ISNUMBER(SEARCH("U", Q1102)), "Urbano"
)</f>
        <v>Pueblo</v>
      </c>
      <c r="V1102" s="24" t="str" cm="1">
        <f t="array" ref="V1102">_xlfn.LET(
    _xlpm.txt, _xlfn.TEXTJOIN("", TRUE, IF(ISNUMBER(--MID(Todos!$H1102, _xlfn.SEQUENCE(LEN(Todos!$H1102)), 1)), MID(Todos!$H1102, _xlfn.SEQUENCE(LEN(Todos!$H1102)), 1), "")),
    IF(ISNUMBER(--RIGHT(_xlpm.txt,1)), _xlpm.txt, LEFT(_xlpm.txt, LEN(_xlpm.txt)-1))
)</f>
        <v>11889</v>
      </c>
      <c r="W1102" s="9" t="str">
        <f>UPPER(LEFT(Todos!$B1102,2))</f>
        <v>WA</v>
      </c>
      <c r="X1102" s="10" t="str" cm="1">
        <f t="array" ref="X1102">+IF(Todos!$C1102 = "",MODE.MATCH(Todos!$C$2:$C$4029),Todos!$C1102)</f>
        <v>F</v>
      </c>
    </row>
    <row r="1103" spans="1:24" x14ac:dyDescent="0.35">
      <c r="A1103" s="18">
        <v>2796</v>
      </c>
      <c r="B1103" s="12" t="s">
        <v>71</v>
      </c>
      <c r="C1103" s="12" t="s">
        <v>27</v>
      </c>
      <c r="D1103" s="12">
        <v>682</v>
      </c>
      <c r="E1103" s="12">
        <v>374</v>
      </c>
      <c r="F1103" s="12">
        <v>469</v>
      </c>
      <c r="G1103" s="12">
        <v>3</v>
      </c>
      <c r="H1103" s="12">
        <v>17213</v>
      </c>
      <c r="I1103" s="12">
        <v>3</v>
      </c>
      <c r="J1103" s="12">
        <v>29</v>
      </c>
      <c r="K1103" s="12">
        <v>423</v>
      </c>
      <c r="L1103" s="12">
        <v>416</v>
      </c>
      <c r="M1103" s="12">
        <v>15</v>
      </c>
      <c r="N1103" s="12">
        <f>VLOOKUP(Todos!$A1103,vlookup_table[#All],2,FALSE)</f>
        <v>0</v>
      </c>
      <c r="O1103" s="12" t="str">
        <f>VLOOKUP(Todos!$A1103,vlookup_table[#All],3,FALSE)</f>
        <v>AK</v>
      </c>
      <c r="P1103" s="12">
        <f>VLOOKUP(Todos!$A1103,vlookup_table[#All],4,FALSE)</f>
        <v>0</v>
      </c>
      <c r="Q1103" s="14" t="str">
        <f>VLOOKUP(Todos!$A1103,vlookup_table[#All],5,FALSE)</f>
        <v>R2</v>
      </c>
      <c r="R1103" s="14" t="str">
        <f>VLOOKUP(Todos!$A1103,vlookup_table[#All],6,FALSE)</f>
        <v>M</v>
      </c>
      <c r="S1103" s="14">
        <f>VLOOKUP(Todos!$A1103,vlookup_table[#All],7,FALSE)</f>
        <v>25</v>
      </c>
      <c r="T1103" s="14">
        <f>ROUND((9706-Todos!$P1103)/100, 0)</f>
        <v>97</v>
      </c>
      <c r="U1103" s="14" t="str" cm="1">
        <f t="array" ref="U1103">_xlfn.IFS(
    ISNUMBER(SEARCH("C", Q1103)), "Ciudad",
    ISNUMBER(SEARCH("T", Q1103)), "Pueblo",
    ISNUMBER(SEARCH("R", Q1103)), "Rural",
    ISNUMBER(SEARCH("S", Q1103)), "Suburbano",
    ISNUMBER(SEARCH("U", Q1103)), "Urbano"
)</f>
        <v>Rural</v>
      </c>
      <c r="V1103" s="25" t="str" cm="1">
        <f t="array" ref="V1103">_xlfn.LET(
    _xlpm.txt, _xlfn.TEXTJOIN("", TRUE, IF(ISNUMBER(--MID(Todos!$H1103, _xlfn.SEQUENCE(LEN(Todos!$H1103)), 1)), MID(Todos!$H1103, _xlfn.SEQUENCE(LEN(Todos!$H1103)), 1), "")),
    IF(ISNUMBER(--RIGHT(_xlpm.txt,1)), _xlpm.txt, LEFT(_xlpm.txt, LEN(_xlpm.txt)-1))
)</f>
        <v>17213</v>
      </c>
      <c r="W1103" s="14" t="str">
        <f>UPPER(LEFT(Todos!$B1103,2))</f>
        <v>AK</v>
      </c>
      <c r="X1103" s="15" t="str" cm="1">
        <f t="array" ref="X1103">+IF(Todos!$C1103 = "",MODE.MATCH(Todos!$C$2:$C$4029),Todos!$C1103)</f>
        <v>Male</v>
      </c>
    </row>
    <row r="1104" spans="1:24" x14ac:dyDescent="0.35">
      <c r="A1104" s="19">
        <v>67954</v>
      </c>
      <c r="B1104" s="7" t="s">
        <v>30</v>
      </c>
      <c r="C1104" s="7" t="s">
        <v>17</v>
      </c>
      <c r="D1104" s="7">
        <v>313</v>
      </c>
      <c r="E1104" s="7">
        <v>159</v>
      </c>
      <c r="F1104" s="7">
        <v>274</v>
      </c>
      <c r="G1104" s="7">
        <v>0</v>
      </c>
      <c r="H1104" s="7">
        <v>7661</v>
      </c>
      <c r="I1104" s="7">
        <v>1</v>
      </c>
      <c r="J1104" s="7">
        <v>76</v>
      </c>
      <c r="K1104" s="7">
        <v>256</v>
      </c>
      <c r="L1104" s="7">
        <v>220</v>
      </c>
      <c r="M1104" s="7">
        <v>16.25</v>
      </c>
      <c r="N1104" s="7">
        <f>VLOOKUP(Todos!$A1104,vlookup_table[#All],2,FALSE)</f>
        <v>0</v>
      </c>
      <c r="O1104" s="7" t="str">
        <f>VLOOKUP(Todos!$A1104,vlookup_table[#All],3,FALSE)</f>
        <v>MI</v>
      </c>
      <c r="P1104" s="7">
        <f>VLOOKUP(Todos!$A1104,vlookup_table[#All],4,FALSE)</f>
        <v>3101</v>
      </c>
      <c r="Q1104" s="9" t="str">
        <f>VLOOKUP(Todos!$A1104,vlookup_table[#All],5,FALSE)</f>
        <v>U4</v>
      </c>
      <c r="R1104" s="9" t="str">
        <f>VLOOKUP(Todos!$A1104,vlookup_table[#All],6,FALSE)</f>
        <v>F</v>
      </c>
      <c r="S1104" s="9">
        <f>VLOOKUP(Todos!$A1104,vlookup_table[#All],7,FALSE)</f>
        <v>35</v>
      </c>
      <c r="T1104" s="9">
        <f>ROUND((9706-Todos!$P1104)/100, 0)</f>
        <v>66</v>
      </c>
      <c r="U1104" s="9" t="str" cm="1">
        <f t="array" ref="U1104">_xlfn.IFS(
    ISNUMBER(SEARCH("C", Q1104)), "Ciudad",
    ISNUMBER(SEARCH("T", Q1104)), "Pueblo",
    ISNUMBER(SEARCH("R", Q1104)), "Rural",
    ISNUMBER(SEARCH("S", Q1104)), "Suburbano",
    ISNUMBER(SEARCH("U", Q1104)), "Urbano"
)</f>
        <v>Urbano</v>
      </c>
      <c r="V1104" s="24" t="str" cm="1">
        <f t="array" ref="V1104">_xlfn.LET(
    _xlpm.txt, _xlfn.TEXTJOIN("", TRUE, IF(ISNUMBER(--MID(Todos!$H1104, _xlfn.SEQUENCE(LEN(Todos!$H1104)), 1)), MID(Todos!$H1104, _xlfn.SEQUENCE(LEN(Todos!$H1104)), 1), "")),
    IF(ISNUMBER(--RIGHT(_xlpm.txt,1)), _xlpm.txt, LEFT(_xlpm.txt, LEN(_xlpm.txt)-1))
)</f>
        <v>7661</v>
      </c>
      <c r="W1104" s="9" t="str">
        <f>UPPER(LEFT(Todos!$B1104,2))</f>
        <v>MI</v>
      </c>
      <c r="X1104" s="10" t="str" cm="1">
        <f t="array" ref="X1104">+IF(Todos!$C1104 = "",MODE.MATCH(Todos!$C$2:$C$4029),Todos!$C1104)</f>
        <v>F</v>
      </c>
    </row>
    <row r="1105" spans="1:24" x14ac:dyDescent="0.35">
      <c r="A1105" s="18">
        <v>93809</v>
      </c>
      <c r="B1105" s="12" t="s">
        <v>16</v>
      </c>
      <c r="C1105" s="12" t="s">
        <v>14</v>
      </c>
      <c r="D1105" s="12">
        <v>1059</v>
      </c>
      <c r="E1105" s="12">
        <v>334</v>
      </c>
      <c r="F1105" s="12">
        <v>528</v>
      </c>
      <c r="G1105" s="12">
        <v>0</v>
      </c>
      <c r="H1105" s="12">
        <v>17632</v>
      </c>
      <c r="I1105" s="12">
        <v>15</v>
      </c>
      <c r="J1105" s="12">
        <v>75</v>
      </c>
      <c r="K1105" s="12">
        <v>513</v>
      </c>
      <c r="L1105" s="12">
        <v>392</v>
      </c>
      <c r="M1105" s="12">
        <v>7.5833333329999997</v>
      </c>
      <c r="N1105" s="12">
        <f>VLOOKUP(Todos!$A1105,vlookup_table[#All],2,FALSE)</f>
        <v>1</v>
      </c>
      <c r="O1105" s="12" t="str">
        <f>VLOOKUP(Todos!$A1105,vlookup_table[#All],3,FALSE)</f>
        <v>IL</v>
      </c>
      <c r="P1105" s="12">
        <f>VLOOKUP(Todos!$A1105,vlookup_table[#All],4,FALSE)</f>
        <v>2003</v>
      </c>
      <c r="Q1105" s="14" t="str">
        <f>VLOOKUP(Todos!$A1105,vlookup_table[#All],5,FALSE)</f>
        <v>U2</v>
      </c>
      <c r="R1105" s="14" t="str">
        <f>VLOOKUP(Todos!$A1105,vlookup_table[#All],6,FALSE)</f>
        <v>M</v>
      </c>
      <c r="S1105" s="14">
        <f>VLOOKUP(Todos!$A1105,vlookup_table[#All],7,FALSE)</f>
        <v>10</v>
      </c>
      <c r="T1105" s="14">
        <f>ROUND((9706-Todos!$P1105)/100, 0)</f>
        <v>77</v>
      </c>
      <c r="U1105" s="14" t="str" cm="1">
        <f t="array" ref="U1105">_xlfn.IFS(
    ISNUMBER(SEARCH("C", Q1105)), "Ciudad",
    ISNUMBER(SEARCH("T", Q1105)), "Pueblo",
    ISNUMBER(SEARCH("R", Q1105)), "Rural",
    ISNUMBER(SEARCH("S", Q1105)), "Suburbano",
    ISNUMBER(SEARCH("U", Q1105)), "Urbano"
)</f>
        <v>Urbano</v>
      </c>
      <c r="V1105" s="25" t="str" cm="1">
        <f t="array" ref="V1105">_xlfn.LET(
    _xlpm.txt, _xlfn.TEXTJOIN("", TRUE, IF(ISNUMBER(--MID(Todos!$H1105, _xlfn.SEQUENCE(LEN(Todos!$H1105)), 1)), MID(Todos!$H1105, _xlfn.SEQUENCE(LEN(Todos!$H1105)), 1), "")),
    IF(ISNUMBER(--RIGHT(_xlpm.txt,1)), _xlpm.txt, LEFT(_xlpm.txt, LEN(_xlpm.txt)-1))
)</f>
        <v>17632</v>
      </c>
      <c r="W1105" s="14" t="str">
        <f>UPPER(LEFT(Todos!$B1105,2))</f>
        <v>IL</v>
      </c>
      <c r="X1105" s="15" t="str" cm="1">
        <f t="array" ref="X1105">+IF(Todos!$C1105 = "",MODE.MATCH(Todos!$C$2:$C$4029),Todos!$C1105)</f>
        <v>M</v>
      </c>
    </row>
    <row r="1106" spans="1:24" x14ac:dyDescent="0.35">
      <c r="A1106" s="19">
        <v>109520</v>
      </c>
      <c r="B1106" s="7" t="s">
        <v>50</v>
      </c>
      <c r="C1106" s="7" t="s">
        <v>14</v>
      </c>
      <c r="D1106" s="7">
        <v>687</v>
      </c>
      <c r="E1106" s="7">
        <v>257</v>
      </c>
      <c r="F1106" s="7">
        <v>328</v>
      </c>
      <c r="G1106" s="7">
        <v>0</v>
      </c>
      <c r="H1106" s="7">
        <v>10271</v>
      </c>
      <c r="I1106" s="7">
        <v>0</v>
      </c>
      <c r="J1106" s="7">
        <v>79</v>
      </c>
      <c r="K1106" s="7">
        <v>310</v>
      </c>
      <c r="L1106" s="7">
        <v>291</v>
      </c>
      <c r="M1106" s="7">
        <v>9</v>
      </c>
      <c r="N1106" s="7">
        <f>VLOOKUP(Todos!$A1106,vlookup_table[#All],2,FALSE)</f>
        <v>1</v>
      </c>
      <c r="O1106" s="7" t="str">
        <f>VLOOKUP(Todos!$A1106,vlookup_table[#All],3,FALSE)</f>
        <v>LA</v>
      </c>
      <c r="P1106" s="7">
        <f>VLOOKUP(Todos!$A1106,vlookup_table[#All],4,FALSE)</f>
        <v>4501</v>
      </c>
      <c r="Q1106" s="9" t="str">
        <f>VLOOKUP(Todos!$A1106,vlookup_table[#All],5,FALSE)</f>
        <v>T2</v>
      </c>
      <c r="R1106" s="9" t="str">
        <f>VLOOKUP(Todos!$A1106,vlookup_table[#All],6,FALSE)</f>
        <v>M</v>
      </c>
      <c r="S1106" s="9">
        <f>VLOOKUP(Todos!$A1106,vlookup_table[#All],7,FALSE)</f>
        <v>15</v>
      </c>
      <c r="T1106" s="9">
        <f>ROUND((9706-Todos!$P1106)/100, 0)</f>
        <v>52</v>
      </c>
      <c r="U1106" s="9" t="str" cm="1">
        <f t="array" ref="U1106">_xlfn.IFS(
    ISNUMBER(SEARCH("C", Q1106)), "Ciudad",
    ISNUMBER(SEARCH("T", Q1106)), "Pueblo",
    ISNUMBER(SEARCH("R", Q1106)), "Rural",
    ISNUMBER(SEARCH("S", Q1106)), "Suburbano",
    ISNUMBER(SEARCH("U", Q1106)), "Urbano"
)</f>
        <v>Pueblo</v>
      </c>
      <c r="V1106" s="24" t="str" cm="1">
        <f t="array" ref="V1106">_xlfn.LET(
    _xlpm.txt, _xlfn.TEXTJOIN("", TRUE, IF(ISNUMBER(--MID(Todos!$H1106, _xlfn.SEQUENCE(LEN(Todos!$H1106)), 1)), MID(Todos!$H1106, _xlfn.SEQUENCE(LEN(Todos!$H1106)), 1), "")),
    IF(ISNUMBER(--RIGHT(_xlpm.txt,1)), _xlpm.txt, LEFT(_xlpm.txt, LEN(_xlpm.txt)-1))
)</f>
        <v>10271</v>
      </c>
      <c r="W1106" s="9" t="str">
        <f>UPPER(LEFT(Todos!$B1106,2))</f>
        <v>LA</v>
      </c>
      <c r="X1106" s="10" t="str" cm="1">
        <f t="array" ref="X1106">+IF(Todos!$C1106 = "",MODE.MATCH(Todos!$C$2:$C$4029),Todos!$C1106)</f>
        <v>M</v>
      </c>
    </row>
    <row r="1107" spans="1:24" x14ac:dyDescent="0.35">
      <c r="A1107" s="18">
        <v>76051</v>
      </c>
      <c r="B1107" s="12" t="s">
        <v>48</v>
      </c>
      <c r="C1107" s="12" t="s">
        <v>14</v>
      </c>
      <c r="D1107" s="12">
        <v>397</v>
      </c>
      <c r="E1107" s="12">
        <v>248</v>
      </c>
      <c r="F1107" s="12">
        <v>313</v>
      </c>
      <c r="G1107" s="12">
        <v>0</v>
      </c>
      <c r="H1107" s="12">
        <v>10348</v>
      </c>
      <c r="I1107" s="12">
        <v>2</v>
      </c>
      <c r="J1107" s="12">
        <v>20</v>
      </c>
      <c r="K1107" s="12">
        <v>270</v>
      </c>
      <c r="L1107" s="12">
        <v>296</v>
      </c>
      <c r="M1107" s="12">
        <v>14.4</v>
      </c>
      <c r="N1107" s="12">
        <f>VLOOKUP(Todos!$A1107,vlookup_table[#All],2,FALSE)</f>
        <v>1</v>
      </c>
      <c r="O1107" s="12" t="str">
        <f>VLOOKUP(Todos!$A1107,vlookup_table[#All],3,FALSE)</f>
        <v>IA</v>
      </c>
      <c r="P1107" s="12">
        <f>VLOOKUP(Todos!$A1107,vlookup_table[#All],4,FALSE)</f>
        <v>4207</v>
      </c>
      <c r="Q1107" s="14" t="str">
        <f>VLOOKUP(Todos!$A1107,vlookup_table[#All],5,FALSE)</f>
        <v>S3</v>
      </c>
      <c r="R1107" s="14" t="str">
        <f>VLOOKUP(Todos!$A1107,vlookup_table[#All],6,FALSE)</f>
        <v>M</v>
      </c>
      <c r="S1107" s="14">
        <f>VLOOKUP(Todos!$A1107,vlookup_table[#All],7,FALSE)</f>
        <v>20</v>
      </c>
      <c r="T1107" s="14">
        <f>ROUND((9706-Todos!$P1107)/100, 0)</f>
        <v>55</v>
      </c>
      <c r="U1107" s="14" t="str" cm="1">
        <f t="array" ref="U1107">_xlfn.IFS(
    ISNUMBER(SEARCH("C", Q1107)), "Ciudad",
    ISNUMBER(SEARCH("T", Q1107)), "Pueblo",
    ISNUMBER(SEARCH("R", Q1107)), "Rural",
    ISNUMBER(SEARCH("S", Q1107)), "Suburbano",
    ISNUMBER(SEARCH("U", Q1107)), "Urbano"
)</f>
        <v>Suburbano</v>
      </c>
      <c r="V1107" s="25" t="str" cm="1">
        <f t="array" ref="V1107">_xlfn.LET(
    _xlpm.txt, _xlfn.TEXTJOIN("", TRUE, IF(ISNUMBER(--MID(Todos!$H1107, _xlfn.SEQUENCE(LEN(Todos!$H1107)), 1)), MID(Todos!$H1107, _xlfn.SEQUENCE(LEN(Todos!$H1107)), 1), "")),
    IF(ISNUMBER(--RIGHT(_xlpm.txt,1)), _xlpm.txt, LEFT(_xlpm.txt, LEN(_xlpm.txt)-1))
)</f>
        <v>10348</v>
      </c>
      <c r="W1107" s="14" t="str">
        <f>UPPER(LEFT(Todos!$B1107,2))</f>
        <v>IA</v>
      </c>
      <c r="X1107" s="15" t="str" cm="1">
        <f t="array" ref="X1107">+IF(Todos!$C1107 = "",MODE.MATCH(Todos!$C$2:$C$4029),Todos!$C1107)</f>
        <v>M</v>
      </c>
    </row>
    <row r="1108" spans="1:24" x14ac:dyDescent="0.35">
      <c r="A1108" s="19">
        <v>145521</v>
      </c>
      <c r="B1108" s="7" t="s">
        <v>22</v>
      </c>
      <c r="C1108" s="7" t="s">
        <v>17</v>
      </c>
      <c r="D1108" s="7">
        <v>2516</v>
      </c>
      <c r="E1108" s="7">
        <v>595</v>
      </c>
      <c r="F1108" s="7">
        <v>691</v>
      </c>
      <c r="G1108" s="7">
        <v>80</v>
      </c>
      <c r="H1108" s="7">
        <v>22684</v>
      </c>
      <c r="I1108" s="7">
        <v>15</v>
      </c>
      <c r="J1108" s="7">
        <v>40</v>
      </c>
      <c r="K1108" s="7">
        <v>649</v>
      </c>
      <c r="L1108" s="7">
        <v>641</v>
      </c>
      <c r="M1108" s="7">
        <v>13.65517241</v>
      </c>
      <c r="N1108" s="7">
        <f>VLOOKUP(Todos!$A1108,vlookup_table[#All],2,FALSE)</f>
        <v>0</v>
      </c>
      <c r="O1108" s="7" t="str">
        <f>VLOOKUP(Todos!$A1108,vlookup_table[#All],3,FALSE)</f>
        <v>CA</v>
      </c>
      <c r="P1108" s="7">
        <f>VLOOKUP(Todos!$A1108,vlookup_table[#All],4,FALSE)</f>
        <v>0</v>
      </c>
      <c r="Q1108" s="9" t="str">
        <f>VLOOKUP(Todos!$A1108,vlookup_table[#All],5,FALSE)</f>
        <v>U1</v>
      </c>
      <c r="R1108" s="9" t="str">
        <f>VLOOKUP(Todos!$A1108,vlookup_table[#All],6,FALSE)</f>
        <v>F</v>
      </c>
      <c r="S1108" s="9">
        <f>VLOOKUP(Todos!$A1108,vlookup_table[#All],7,FALSE)</f>
        <v>16</v>
      </c>
      <c r="T1108" s="9">
        <f>ROUND((9706-Todos!$P1108)/100, 0)</f>
        <v>97</v>
      </c>
      <c r="U1108" s="9" t="str" cm="1">
        <f t="array" ref="U1108">_xlfn.IFS(
    ISNUMBER(SEARCH("C", Q1108)), "Ciudad",
    ISNUMBER(SEARCH("T", Q1108)), "Pueblo",
    ISNUMBER(SEARCH("R", Q1108)), "Rural",
    ISNUMBER(SEARCH("S", Q1108)), "Suburbano",
    ISNUMBER(SEARCH("U", Q1108)), "Urbano"
)</f>
        <v>Urbano</v>
      </c>
      <c r="V1108" s="24" t="str" cm="1">
        <f t="array" ref="V1108">_xlfn.LET(
    _xlpm.txt, _xlfn.TEXTJOIN("", TRUE, IF(ISNUMBER(--MID(Todos!$H1108, _xlfn.SEQUENCE(LEN(Todos!$H1108)), 1)), MID(Todos!$H1108, _xlfn.SEQUENCE(LEN(Todos!$H1108)), 1), "")),
    IF(ISNUMBER(--RIGHT(_xlpm.txt,1)), _xlpm.txt, LEFT(_xlpm.txt, LEN(_xlpm.txt)-1))
)</f>
        <v>22684</v>
      </c>
      <c r="W1108" s="9" t="str">
        <f>UPPER(LEFT(Todos!$B1108,2))</f>
        <v>CA</v>
      </c>
      <c r="X1108" s="10" t="str" cm="1">
        <f t="array" ref="X1108">+IF(Todos!$C1108 = "",MODE.MATCH(Todos!$C$2:$C$4029),Todos!$C1108)</f>
        <v>F</v>
      </c>
    </row>
    <row r="1109" spans="1:24" x14ac:dyDescent="0.35">
      <c r="A1109" s="18">
        <v>87533</v>
      </c>
      <c r="B1109" s="12" t="s">
        <v>35</v>
      </c>
      <c r="C1109" s="12" t="s">
        <v>66</v>
      </c>
      <c r="D1109" s="12">
        <v>747</v>
      </c>
      <c r="E1109" s="12">
        <v>289</v>
      </c>
      <c r="F1109" s="12">
        <v>387</v>
      </c>
      <c r="G1109" s="12">
        <v>3</v>
      </c>
      <c r="H1109" s="12">
        <v>14744</v>
      </c>
      <c r="I1109" s="12">
        <v>1</v>
      </c>
      <c r="J1109" s="12">
        <v>54</v>
      </c>
      <c r="K1109" s="12">
        <v>318</v>
      </c>
      <c r="L1109" s="12">
        <v>347</v>
      </c>
      <c r="M1109" s="12">
        <v>11.625</v>
      </c>
      <c r="N1109" s="12">
        <f>VLOOKUP(Todos!$A1109,vlookup_table[#All],2,FALSE)</f>
        <v>0</v>
      </c>
      <c r="O1109" s="12" t="str">
        <f>VLOOKUP(Todos!$A1109,vlookup_table[#All],3,FALSE)</f>
        <v>MT</v>
      </c>
      <c r="P1109" s="12">
        <f>VLOOKUP(Todos!$A1109,vlookup_table[#All],4,FALSE)</f>
        <v>2401</v>
      </c>
      <c r="Q1109" s="14" t="str">
        <f>VLOOKUP(Todos!$A1109,vlookup_table[#All],5,FALSE)</f>
        <v>R1</v>
      </c>
      <c r="R1109" s="14" t="str">
        <f>VLOOKUP(Todos!$A1109,vlookup_table[#All],6,FALSE)</f>
        <v>F</v>
      </c>
      <c r="S1109" s="14">
        <f>VLOOKUP(Todos!$A1109,vlookup_table[#All],7,FALSE)</f>
        <v>5</v>
      </c>
      <c r="T1109" s="14">
        <f>ROUND((9706-Todos!$P1109)/100, 0)</f>
        <v>73</v>
      </c>
      <c r="U1109" s="14" t="str" cm="1">
        <f t="array" ref="U1109">_xlfn.IFS(
    ISNUMBER(SEARCH("C", Q1109)), "Ciudad",
    ISNUMBER(SEARCH("T", Q1109)), "Pueblo",
    ISNUMBER(SEARCH("R", Q1109)), "Rural",
    ISNUMBER(SEARCH("S", Q1109)), "Suburbano",
    ISNUMBER(SEARCH("U", Q1109)), "Urbano"
)</f>
        <v>Rural</v>
      </c>
      <c r="V1109" s="25" t="str" cm="1">
        <f t="array" ref="V1109">_xlfn.LET(
    _xlpm.txt, _xlfn.TEXTJOIN("", TRUE, IF(ISNUMBER(--MID(Todos!$H1109, _xlfn.SEQUENCE(LEN(Todos!$H1109)), 1)), MID(Todos!$H1109, _xlfn.SEQUENCE(LEN(Todos!$H1109)), 1), "")),
    IF(ISNUMBER(--RIGHT(_xlpm.txt,1)), _xlpm.txt, LEFT(_xlpm.txt, LEN(_xlpm.txt)-1))
)</f>
        <v>14744</v>
      </c>
      <c r="W1109" s="14" t="str">
        <f>UPPER(LEFT(Todos!$B1109,2))</f>
        <v>MT</v>
      </c>
      <c r="X1109" s="15" t="str" cm="1">
        <f t="array" ref="X1109">+IF(Todos!$C1109 = "",MODE.MATCH(Todos!$C$2:$C$4029),Todos!$C1109)</f>
        <v>feamale</v>
      </c>
    </row>
    <row r="1110" spans="1:24" x14ac:dyDescent="0.35">
      <c r="A1110" s="19">
        <v>82026</v>
      </c>
      <c r="B1110" s="7" t="s">
        <v>36</v>
      </c>
      <c r="C1110" s="7" t="s">
        <v>17</v>
      </c>
      <c r="D1110" s="7">
        <v>506</v>
      </c>
      <c r="E1110" s="7">
        <v>270</v>
      </c>
      <c r="F1110" s="7">
        <v>346</v>
      </c>
      <c r="G1110" s="7">
        <v>0</v>
      </c>
      <c r="H1110" s="7">
        <v>12940</v>
      </c>
      <c r="I1110" s="7">
        <v>0</v>
      </c>
      <c r="J1110" s="7">
        <v>81</v>
      </c>
      <c r="K1110" s="7">
        <v>323</v>
      </c>
      <c r="L1110" s="7">
        <v>326</v>
      </c>
      <c r="M1110" s="7">
        <v>8.6</v>
      </c>
      <c r="N1110" s="7">
        <f>VLOOKUP(Todos!$A1110,vlookup_table[#All],2,FALSE)</f>
        <v>0</v>
      </c>
      <c r="O1110" s="7" t="str">
        <f>VLOOKUP(Todos!$A1110,vlookup_table[#All],3,FALSE)</f>
        <v>WI</v>
      </c>
      <c r="P1110" s="7">
        <f>VLOOKUP(Todos!$A1110,vlookup_table[#All],4,FALSE)</f>
        <v>2201</v>
      </c>
      <c r="Q1110" s="9" t="str">
        <f>VLOOKUP(Todos!$A1110,vlookup_table[#All],5,FALSE)</f>
        <v>T2</v>
      </c>
      <c r="R1110" s="9" t="str">
        <f>VLOOKUP(Todos!$A1110,vlookup_table[#All],6,FALSE)</f>
        <v>F</v>
      </c>
      <c r="S1110" s="9">
        <f>VLOOKUP(Todos!$A1110,vlookup_table[#All],7,FALSE)</f>
        <v>12</v>
      </c>
      <c r="T1110" s="9">
        <f>ROUND((9706-Todos!$P1110)/100, 0)</f>
        <v>75</v>
      </c>
      <c r="U1110" s="9" t="str" cm="1">
        <f t="array" ref="U1110">_xlfn.IFS(
    ISNUMBER(SEARCH("C", Q1110)), "Ciudad",
    ISNUMBER(SEARCH("T", Q1110)), "Pueblo",
    ISNUMBER(SEARCH("R", Q1110)), "Rural",
    ISNUMBER(SEARCH("S", Q1110)), "Suburbano",
    ISNUMBER(SEARCH("U", Q1110)), "Urbano"
)</f>
        <v>Pueblo</v>
      </c>
      <c r="V1110" s="24" t="str" cm="1">
        <f t="array" ref="V1110">_xlfn.LET(
    _xlpm.txt, _xlfn.TEXTJOIN("", TRUE, IF(ISNUMBER(--MID(Todos!$H1110, _xlfn.SEQUENCE(LEN(Todos!$H1110)), 1)), MID(Todos!$H1110, _xlfn.SEQUENCE(LEN(Todos!$H1110)), 1), "")),
    IF(ISNUMBER(--RIGHT(_xlpm.txt,1)), _xlpm.txt, LEFT(_xlpm.txt, LEN(_xlpm.txt)-1))
)</f>
        <v>12940</v>
      </c>
      <c r="W1110" s="9" t="str">
        <f>UPPER(LEFT(Todos!$B1110,2))</f>
        <v>WI</v>
      </c>
      <c r="X1110" s="10" t="str" cm="1">
        <f t="array" ref="X1110">+IF(Todos!$C1110 = "",MODE.MATCH(Todos!$C$2:$C$4029),Todos!$C1110)</f>
        <v>F</v>
      </c>
    </row>
    <row r="1111" spans="1:24" x14ac:dyDescent="0.35">
      <c r="A1111" s="18">
        <v>97055</v>
      </c>
      <c r="B1111" s="12" t="s">
        <v>16</v>
      </c>
      <c r="C1111" s="12" t="s">
        <v>17</v>
      </c>
      <c r="D1111" s="12">
        <v>412</v>
      </c>
      <c r="E1111" s="12">
        <v>311</v>
      </c>
      <c r="F1111" s="12">
        <v>380</v>
      </c>
      <c r="G1111" s="12">
        <v>0</v>
      </c>
      <c r="H1111" s="12">
        <v>13227</v>
      </c>
      <c r="I1111" s="12">
        <v>0</v>
      </c>
      <c r="J1111" s="12">
        <v>84</v>
      </c>
      <c r="K1111" s="12">
        <v>354</v>
      </c>
      <c r="L1111" s="12">
        <v>342</v>
      </c>
      <c r="M1111" s="12">
        <v>9.3333333330000006</v>
      </c>
      <c r="N1111" s="12">
        <f>VLOOKUP(Todos!$A1111,vlookup_table[#All],2,FALSE)</f>
        <v>0</v>
      </c>
      <c r="O1111" s="12" t="str">
        <f>VLOOKUP(Todos!$A1111,vlookup_table[#All],3,FALSE)</f>
        <v>IL</v>
      </c>
      <c r="P1111" s="12">
        <f>VLOOKUP(Todos!$A1111,vlookup_table[#All],4,FALSE)</f>
        <v>3001</v>
      </c>
      <c r="Q1111" s="14" t="str">
        <f>VLOOKUP(Todos!$A1111,vlookup_table[#All],5,FALSE)</f>
        <v>R2</v>
      </c>
      <c r="R1111" s="14" t="str">
        <f>VLOOKUP(Todos!$A1111,vlookup_table[#All],6,FALSE)</f>
        <v>F</v>
      </c>
      <c r="S1111" s="14">
        <f>VLOOKUP(Todos!$A1111,vlookup_table[#All],7,FALSE)</f>
        <v>22</v>
      </c>
      <c r="T1111" s="14">
        <f>ROUND((9706-Todos!$P1111)/100, 0)</f>
        <v>67</v>
      </c>
      <c r="U1111" s="14" t="str" cm="1">
        <f t="array" ref="U1111">_xlfn.IFS(
    ISNUMBER(SEARCH("C", Q1111)), "Ciudad",
    ISNUMBER(SEARCH("T", Q1111)), "Pueblo",
    ISNUMBER(SEARCH("R", Q1111)), "Rural",
    ISNUMBER(SEARCH("S", Q1111)), "Suburbano",
    ISNUMBER(SEARCH("U", Q1111)), "Urbano"
)</f>
        <v>Rural</v>
      </c>
      <c r="V1111" s="25" t="str" cm="1">
        <f t="array" ref="V1111">_xlfn.LET(
    _xlpm.txt, _xlfn.TEXTJOIN("", TRUE, IF(ISNUMBER(--MID(Todos!$H1111, _xlfn.SEQUENCE(LEN(Todos!$H1111)), 1)), MID(Todos!$H1111, _xlfn.SEQUENCE(LEN(Todos!$H1111)), 1), "")),
    IF(ISNUMBER(--RIGHT(_xlpm.txt,1)), _xlpm.txt, LEFT(_xlpm.txt, LEN(_xlpm.txt)-1))
)</f>
        <v>13227</v>
      </c>
      <c r="W1111" s="14" t="str">
        <f>UPPER(LEFT(Todos!$B1111,2))</f>
        <v>IL</v>
      </c>
      <c r="X1111" s="15" t="str" cm="1">
        <f t="array" ref="X1111">+IF(Todos!$C1111 = "",MODE.MATCH(Todos!$C$2:$C$4029),Todos!$C1111)</f>
        <v>F</v>
      </c>
    </row>
    <row r="1112" spans="1:24" x14ac:dyDescent="0.35">
      <c r="A1112" s="19">
        <v>74701</v>
      </c>
      <c r="B1112" s="7" t="s">
        <v>30</v>
      </c>
      <c r="C1112" s="7"/>
      <c r="D1112" s="7">
        <v>360</v>
      </c>
      <c r="E1112" s="7">
        <v>206</v>
      </c>
      <c r="F1112" s="7">
        <v>267</v>
      </c>
      <c r="G1112" s="7">
        <v>1</v>
      </c>
      <c r="H1112" s="7">
        <v>9463</v>
      </c>
      <c r="I1112" s="7">
        <v>1</v>
      </c>
      <c r="J1112" s="7">
        <v>70</v>
      </c>
      <c r="K1112" s="7">
        <v>239</v>
      </c>
      <c r="L1112" s="7">
        <v>233</v>
      </c>
      <c r="M1112" s="7">
        <v>9.1428571430000005</v>
      </c>
      <c r="N1112" s="7">
        <f>VLOOKUP(Todos!$A1112,vlookup_table[#All],2,FALSE)</f>
        <v>1</v>
      </c>
      <c r="O1112" s="7" t="str">
        <f>VLOOKUP(Todos!$A1112,vlookup_table[#All],3,FALSE)</f>
        <v>MI</v>
      </c>
      <c r="P1112" s="7">
        <f>VLOOKUP(Todos!$A1112,vlookup_table[#All],4,FALSE)</f>
        <v>1901</v>
      </c>
      <c r="Q1112" s="9" t="str">
        <f>VLOOKUP(Todos!$A1112,vlookup_table[#All],5,FALSE)</f>
        <v>R3</v>
      </c>
      <c r="R1112" s="9" t="str">
        <f>VLOOKUP(Todos!$A1112,vlookup_table[#All],6,FALSE)</f>
        <v/>
      </c>
      <c r="S1112" s="9">
        <f>VLOOKUP(Todos!$A1112,vlookup_table[#All],7,FALSE)</f>
        <v>20</v>
      </c>
      <c r="T1112" s="9">
        <f>ROUND((9706-Todos!$P1112)/100, 0)</f>
        <v>78</v>
      </c>
      <c r="U1112" s="9" t="str" cm="1">
        <f t="array" ref="U1112">_xlfn.IFS(
    ISNUMBER(SEARCH("C", Q1112)), "Ciudad",
    ISNUMBER(SEARCH("T", Q1112)), "Pueblo",
    ISNUMBER(SEARCH("R", Q1112)), "Rural",
    ISNUMBER(SEARCH("S", Q1112)), "Suburbano",
    ISNUMBER(SEARCH("U", Q1112)), "Urbano"
)</f>
        <v>Rural</v>
      </c>
      <c r="V1112" s="24" t="str" cm="1">
        <f t="array" ref="V1112">_xlfn.LET(
    _xlpm.txt, _xlfn.TEXTJOIN("", TRUE, IF(ISNUMBER(--MID(Todos!$H1112, _xlfn.SEQUENCE(LEN(Todos!$H1112)), 1)), MID(Todos!$H1112, _xlfn.SEQUENCE(LEN(Todos!$H1112)), 1), "")),
    IF(ISNUMBER(--RIGHT(_xlpm.txt,1)), _xlpm.txt, LEFT(_xlpm.txt, LEN(_xlpm.txt)-1))
)</f>
        <v>9463</v>
      </c>
      <c r="W1112" s="9" t="str">
        <f>UPPER(LEFT(Todos!$B1112,2))</f>
        <v>MI</v>
      </c>
      <c r="X1112" s="10" t="e" cm="1">
        <f t="array" aca="1" ref="X1112" ca="1">+IF(Todos!$C1112 = "",MODE.MATCH(Todos!$C$2:$C$4029),Todos!$C1112)</f>
        <v>#NAME?</v>
      </c>
    </row>
    <row r="1113" spans="1:24" x14ac:dyDescent="0.35">
      <c r="A1113" s="18">
        <v>183374</v>
      </c>
      <c r="B1113" s="12" t="s">
        <v>41</v>
      </c>
      <c r="C1113" s="12" t="s">
        <v>52</v>
      </c>
      <c r="D1113" s="12">
        <v>423</v>
      </c>
      <c r="E1113" s="12">
        <v>208</v>
      </c>
      <c r="F1113" s="12">
        <v>296</v>
      </c>
      <c r="G1113" s="12">
        <v>1</v>
      </c>
      <c r="H1113" s="12">
        <v>9445</v>
      </c>
      <c r="I1113" s="12">
        <v>24</v>
      </c>
      <c r="J1113" s="12">
        <v>43</v>
      </c>
      <c r="K1113" s="12">
        <v>229</v>
      </c>
      <c r="L1113" s="12">
        <v>261</v>
      </c>
      <c r="M1113" s="12">
        <v>4.3809523810000002</v>
      </c>
      <c r="N1113" s="12">
        <f>VLOOKUP(Todos!$A1113,vlookup_table[#All],2,FALSE)</f>
        <v>1</v>
      </c>
      <c r="O1113" s="12" t="str">
        <f>VLOOKUP(Todos!$A1113,vlookup_table[#All],3,FALSE)</f>
        <v>WA</v>
      </c>
      <c r="P1113" s="12">
        <f>VLOOKUP(Todos!$A1113,vlookup_table[#All],4,FALSE)</f>
        <v>0</v>
      </c>
      <c r="Q1113" s="14" t="str">
        <f>VLOOKUP(Todos!$A1113,vlookup_table[#All],5,FALSE)</f>
        <v>R3</v>
      </c>
      <c r="R1113" s="14" t="str">
        <f>VLOOKUP(Todos!$A1113,vlookup_table[#All],6,FALSE)</f>
        <v>M</v>
      </c>
      <c r="S1113" s="14">
        <f>VLOOKUP(Todos!$A1113,vlookup_table[#All],7,FALSE)</f>
        <v>10</v>
      </c>
      <c r="T1113" s="14">
        <f>ROUND((9706-Todos!$P1113)/100, 0)</f>
        <v>97</v>
      </c>
      <c r="U1113" s="14" t="str" cm="1">
        <f t="array" ref="U1113">_xlfn.IFS(
    ISNUMBER(SEARCH("C", Q1113)), "Ciudad",
    ISNUMBER(SEARCH("T", Q1113)), "Pueblo",
    ISNUMBER(SEARCH("R", Q1113)), "Rural",
    ISNUMBER(SEARCH("S", Q1113)), "Suburbano",
    ISNUMBER(SEARCH("U", Q1113)), "Urbano"
)</f>
        <v>Rural</v>
      </c>
      <c r="V1113" s="25" t="str" cm="1">
        <f t="array" ref="V1113">_xlfn.LET(
    _xlpm.txt, _xlfn.TEXTJOIN("", TRUE, IF(ISNUMBER(--MID(Todos!$H1113, _xlfn.SEQUENCE(LEN(Todos!$H1113)), 1)), MID(Todos!$H1113, _xlfn.SEQUENCE(LEN(Todos!$H1113)), 1), "")),
    IF(ISNUMBER(--RIGHT(_xlpm.txt,1)), _xlpm.txt, LEFT(_xlpm.txt, LEN(_xlpm.txt)-1))
)</f>
        <v>9445</v>
      </c>
      <c r="W1113" s="14" t="str">
        <f>UPPER(LEFT(Todos!$B1113,2))</f>
        <v>WA</v>
      </c>
      <c r="X1113" s="15" t="str" cm="1">
        <f t="array" ref="X1113">+IF(Todos!$C1113 = "",MODE.MATCH(Todos!$C$2:$C$4029),Todos!$C1113)</f>
        <v>male</v>
      </c>
    </row>
    <row r="1114" spans="1:24" x14ac:dyDescent="0.35">
      <c r="A1114" s="19">
        <v>28565</v>
      </c>
      <c r="B1114" s="7" t="s">
        <v>40</v>
      </c>
      <c r="C1114" s="7" t="s">
        <v>17</v>
      </c>
      <c r="D1114" s="7">
        <v>745</v>
      </c>
      <c r="E1114" s="7">
        <v>304</v>
      </c>
      <c r="F1114" s="7">
        <v>342</v>
      </c>
      <c r="G1114" s="7">
        <v>1</v>
      </c>
      <c r="H1114" s="7">
        <v>14465</v>
      </c>
      <c r="I1114" s="7">
        <v>17</v>
      </c>
      <c r="J1114" s="7">
        <v>39</v>
      </c>
      <c r="K1114" s="7">
        <v>275</v>
      </c>
      <c r="L1114" s="7">
        <v>353</v>
      </c>
      <c r="M1114" s="7">
        <v>5.1666666670000003</v>
      </c>
      <c r="N1114" s="7">
        <f>VLOOKUP(Todos!$A1114,vlookup_table[#All],2,FALSE)</f>
        <v>2</v>
      </c>
      <c r="O1114" s="7" t="str">
        <f>VLOOKUP(Todos!$A1114,vlookup_table[#All],3,FALSE)</f>
        <v>GA</v>
      </c>
      <c r="P1114" s="7">
        <f>VLOOKUP(Todos!$A1114,vlookup_table[#All],4,FALSE)</f>
        <v>0</v>
      </c>
      <c r="Q1114" s="9" t="str">
        <f>VLOOKUP(Todos!$A1114,vlookup_table[#All],5,FALSE)</f>
        <v>C3</v>
      </c>
      <c r="R1114" s="9" t="str">
        <f>VLOOKUP(Todos!$A1114,vlookup_table[#All],6,FALSE)</f>
        <v>F</v>
      </c>
      <c r="S1114" s="9">
        <f>VLOOKUP(Todos!$A1114,vlookup_table[#All],7,FALSE)</f>
        <v>7</v>
      </c>
      <c r="T1114" s="9">
        <f>ROUND((9706-Todos!$P1114)/100, 0)</f>
        <v>97</v>
      </c>
      <c r="U1114" s="9" t="str" cm="1">
        <f t="array" ref="U1114">_xlfn.IFS(
    ISNUMBER(SEARCH("C", Q1114)), "Ciudad",
    ISNUMBER(SEARCH("T", Q1114)), "Pueblo",
    ISNUMBER(SEARCH("R", Q1114)), "Rural",
    ISNUMBER(SEARCH("S", Q1114)), "Suburbano",
    ISNUMBER(SEARCH("U", Q1114)), "Urbano"
)</f>
        <v>Ciudad</v>
      </c>
      <c r="V1114" s="24" t="str" cm="1">
        <f t="array" ref="V1114">_xlfn.LET(
    _xlpm.txt, _xlfn.TEXTJOIN("", TRUE, IF(ISNUMBER(--MID(Todos!$H1114, _xlfn.SEQUENCE(LEN(Todos!$H1114)), 1)), MID(Todos!$H1114, _xlfn.SEQUENCE(LEN(Todos!$H1114)), 1), "")),
    IF(ISNUMBER(--RIGHT(_xlpm.txt,1)), _xlpm.txt, LEFT(_xlpm.txt, LEN(_xlpm.txt)-1))
)</f>
        <v>14465</v>
      </c>
      <c r="W1114" s="9" t="str">
        <f>UPPER(LEFT(Todos!$B1114,2))</f>
        <v>GA</v>
      </c>
      <c r="X1114" s="10" t="str" cm="1">
        <f t="array" ref="X1114">+IF(Todos!$C1114 = "",MODE.MATCH(Todos!$C$2:$C$4029),Todos!$C1114)</f>
        <v>F</v>
      </c>
    </row>
    <row r="1115" spans="1:24" x14ac:dyDescent="0.35">
      <c r="A1115" s="18">
        <v>139628</v>
      </c>
      <c r="B1115" s="12" t="s">
        <v>55</v>
      </c>
      <c r="C1115" s="12" t="s">
        <v>14</v>
      </c>
      <c r="D1115" s="12">
        <v>691</v>
      </c>
      <c r="E1115" s="12">
        <v>284</v>
      </c>
      <c r="F1115" s="12">
        <v>337</v>
      </c>
      <c r="G1115" s="12">
        <v>0</v>
      </c>
      <c r="H1115" s="12">
        <v>11852</v>
      </c>
      <c r="I1115" s="12">
        <v>1</v>
      </c>
      <c r="J1115" s="12">
        <v>46</v>
      </c>
      <c r="K1115" s="12">
        <v>294</v>
      </c>
      <c r="L1115" s="12">
        <v>319</v>
      </c>
      <c r="M1115" s="12">
        <v>17.16</v>
      </c>
      <c r="N1115" s="12">
        <f>VLOOKUP(Todos!$A1115,vlookup_table[#All],2,FALSE)</f>
        <v>2</v>
      </c>
      <c r="O1115" s="12" t="str">
        <f>VLOOKUP(Todos!$A1115,vlookup_table[#All],3,FALSE)</f>
        <v>NM</v>
      </c>
      <c r="P1115" s="12">
        <f>VLOOKUP(Todos!$A1115,vlookup_table[#All],4,FALSE)</f>
        <v>3801</v>
      </c>
      <c r="Q1115" s="14" t="str">
        <f>VLOOKUP(Todos!$A1115,vlookup_table[#All],5,FALSE)</f>
        <v>U2</v>
      </c>
      <c r="R1115" s="14" t="str">
        <f>VLOOKUP(Todos!$A1115,vlookup_table[#All],6,FALSE)</f>
        <v>M</v>
      </c>
      <c r="S1115" s="14">
        <f>VLOOKUP(Todos!$A1115,vlookup_table[#All],7,FALSE)</f>
        <v>20</v>
      </c>
      <c r="T1115" s="14">
        <f>ROUND((9706-Todos!$P1115)/100, 0)</f>
        <v>59</v>
      </c>
      <c r="U1115" s="14" t="str" cm="1">
        <f t="array" ref="U1115">_xlfn.IFS(
    ISNUMBER(SEARCH("C", Q1115)), "Ciudad",
    ISNUMBER(SEARCH("T", Q1115)), "Pueblo",
    ISNUMBER(SEARCH("R", Q1115)), "Rural",
    ISNUMBER(SEARCH("S", Q1115)), "Suburbano",
    ISNUMBER(SEARCH("U", Q1115)), "Urbano"
)</f>
        <v>Urbano</v>
      </c>
      <c r="V1115" s="25" t="str" cm="1">
        <f t="array" ref="V1115">_xlfn.LET(
    _xlpm.txt, _xlfn.TEXTJOIN("", TRUE, IF(ISNUMBER(--MID(Todos!$H1115, _xlfn.SEQUENCE(LEN(Todos!$H1115)), 1)), MID(Todos!$H1115, _xlfn.SEQUENCE(LEN(Todos!$H1115)), 1), "")),
    IF(ISNUMBER(--RIGHT(_xlpm.txt,1)), _xlpm.txt, LEFT(_xlpm.txt, LEN(_xlpm.txt)-1))
)</f>
        <v>11852</v>
      </c>
      <c r="W1115" s="14" t="str">
        <f>UPPER(LEFT(Todos!$B1115,2))</f>
        <v>NM</v>
      </c>
      <c r="X1115" s="15" t="str" cm="1">
        <f t="array" ref="X1115">+IF(Todos!$C1115 = "",MODE.MATCH(Todos!$C$2:$C$4029),Todos!$C1115)</f>
        <v>M</v>
      </c>
    </row>
    <row r="1116" spans="1:24" x14ac:dyDescent="0.35">
      <c r="A1116" s="19">
        <v>113686</v>
      </c>
      <c r="B1116" s="7" t="s">
        <v>32</v>
      </c>
      <c r="C1116" s="7" t="s">
        <v>45</v>
      </c>
      <c r="D1116" s="7">
        <v>657</v>
      </c>
      <c r="E1116" s="7">
        <v>358</v>
      </c>
      <c r="F1116" s="7">
        <v>366</v>
      </c>
      <c r="G1116" s="7">
        <v>0</v>
      </c>
      <c r="H1116" s="7">
        <v>10889</v>
      </c>
      <c r="I1116" s="7">
        <v>5</v>
      </c>
      <c r="J1116" s="7">
        <v>34</v>
      </c>
      <c r="K1116" s="7">
        <v>366</v>
      </c>
      <c r="L1116" s="7">
        <v>357</v>
      </c>
      <c r="M1116" s="7">
        <v>10</v>
      </c>
      <c r="N1116" s="7">
        <f>VLOOKUP(Todos!$A1116,vlookup_table[#All],2,FALSE)</f>
        <v>1002</v>
      </c>
      <c r="O1116" s="7" t="str">
        <f>VLOOKUP(Todos!$A1116,vlookup_table[#All],3,FALSE)</f>
        <v>OK</v>
      </c>
      <c r="P1116" s="7">
        <f>VLOOKUP(Todos!$A1116,vlookup_table[#All],4,FALSE)</f>
        <v>5701</v>
      </c>
      <c r="Q1116" s="9" t="str">
        <f>VLOOKUP(Todos!$A1116,vlookup_table[#All],5,FALSE)</f>
        <v>C2</v>
      </c>
      <c r="R1116" s="9" t="str">
        <f>VLOOKUP(Todos!$A1116,vlookup_table[#All],6,FALSE)</f>
        <v>J</v>
      </c>
      <c r="S1116" s="9">
        <f>VLOOKUP(Todos!$A1116,vlookup_table[#All],7,FALSE)</f>
        <v>15</v>
      </c>
      <c r="T1116" s="9">
        <f>ROUND((9706-Todos!$P1116)/100, 0)</f>
        <v>40</v>
      </c>
      <c r="U1116" s="9" t="str" cm="1">
        <f t="array" ref="U1116">_xlfn.IFS(
    ISNUMBER(SEARCH("C", Q1116)), "Ciudad",
    ISNUMBER(SEARCH("T", Q1116)), "Pueblo",
    ISNUMBER(SEARCH("R", Q1116)), "Rural",
    ISNUMBER(SEARCH("S", Q1116)), "Suburbano",
    ISNUMBER(SEARCH("U", Q1116)), "Urbano"
)</f>
        <v>Ciudad</v>
      </c>
      <c r="V1116" s="24" t="str" cm="1">
        <f t="array" ref="V1116">_xlfn.LET(
    _xlpm.txt, _xlfn.TEXTJOIN("", TRUE, IF(ISNUMBER(--MID(Todos!$H1116, _xlfn.SEQUENCE(LEN(Todos!$H1116)), 1)), MID(Todos!$H1116, _xlfn.SEQUENCE(LEN(Todos!$H1116)), 1), "")),
    IF(ISNUMBER(--RIGHT(_xlpm.txt,1)), _xlpm.txt, LEFT(_xlpm.txt, LEN(_xlpm.txt)-1))
)</f>
        <v>10889</v>
      </c>
      <c r="W1116" s="9" t="str">
        <f>UPPER(LEFT(Todos!$B1116,2))</f>
        <v>OK</v>
      </c>
      <c r="X1116" s="10" t="str" cm="1">
        <f t="array" ref="X1116">+IF(Todos!$C1116 = "",MODE.MATCH(Todos!$C$2:$C$4029),Todos!$C1116)</f>
        <v>J</v>
      </c>
    </row>
    <row r="1117" spans="1:24" x14ac:dyDescent="0.35">
      <c r="A1117" s="18">
        <v>123862</v>
      </c>
      <c r="B1117" s="12" t="s">
        <v>21</v>
      </c>
      <c r="C1117" s="12" t="s">
        <v>17</v>
      </c>
      <c r="D1117" s="12">
        <v>978</v>
      </c>
      <c r="E1117" s="12">
        <v>428</v>
      </c>
      <c r="F1117" s="12">
        <v>609</v>
      </c>
      <c r="G1117" s="12">
        <v>1</v>
      </c>
      <c r="H1117" s="12">
        <v>23102</v>
      </c>
      <c r="I1117" s="12">
        <v>7</v>
      </c>
      <c r="J1117" s="12">
        <v>43</v>
      </c>
      <c r="K1117" s="12">
        <v>559</v>
      </c>
      <c r="L1117" s="12">
        <v>475</v>
      </c>
      <c r="M1117" s="12">
        <v>4.3333333329999997</v>
      </c>
      <c r="N1117" s="12">
        <f>VLOOKUP(Todos!$A1117,vlookup_table[#All],2,FALSE)</f>
        <v>0</v>
      </c>
      <c r="O1117" s="12" t="str">
        <f>VLOOKUP(Todos!$A1117,vlookup_table[#All],3,FALSE)</f>
        <v>TX</v>
      </c>
      <c r="P1117" s="12">
        <f>VLOOKUP(Todos!$A1117,vlookup_table[#All],4,FALSE)</f>
        <v>7001</v>
      </c>
      <c r="Q1117" s="14" t="str">
        <f>VLOOKUP(Todos!$A1117,vlookup_table[#All],5,FALSE)</f>
        <v>C1</v>
      </c>
      <c r="R1117" s="14" t="str">
        <f>VLOOKUP(Todos!$A1117,vlookup_table[#All],6,FALSE)</f>
        <v>F</v>
      </c>
      <c r="S1117" s="14">
        <f>VLOOKUP(Todos!$A1117,vlookup_table[#All],7,FALSE)</f>
        <v>3</v>
      </c>
      <c r="T1117" s="14">
        <f>ROUND((9706-Todos!$P1117)/100, 0)</f>
        <v>27</v>
      </c>
      <c r="U1117" s="14" t="str" cm="1">
        <f t="array" ref="U1117">_xlfn.IFS(
    ISNUMBER(SEARCH("C", Q1117)), "Ciudad",
    ISNUMBER(SEARCH("T", Q1117)), "Pueblo",
    ISNUMBER(SEARCH("R", Q1117)), "Rural",
    ISNUMBER(SEARCH("S", Q1117)), "Suburbano",
    ISNUMBER(SEARCH("U", Q1117)), "Urbano"
)</f>
        <v>Ciudad</v>
      </c>
      <c r="V1117" s="25" t="str" cm="1">
        <f t="array" ref="V1117">_xlfn.LET(
    _xlpm.txt, _xlfn.TEXTJOIN("", TRUE, IF(ISNUMBER(--MID(Todos!$H1117, _xlfn.SEQUENCE(LEN(Todos!$H1117)), 1)), MID(Todos!$H1117, _xlfn.SEQUENCE(LEN(Todos!$H1117)), 1), "")),
    IF(ISNUMBER(--RIGHT(_xlpm.txt,1)), _xlpm.txt, LEFT(_xlpm.txt, LEN(_xlpm.txt)-1))
)</f>
        <v>23102</v>
      </c>
      <c r="W1117" s="14" t="str">
        <f>UPPER(LEFT(Todos!$B1117,2))</f>
        <v>TX</v>
      </c>
      <c r="X1117" s="15" t="str" cm="1">
        <f t="array" ref="X1117">+IF(Todos!$C1117 = "",MODE.MATCH(Todos!$C$2:$C$4029),Todos!$C1117)</f>
        <v>F</v>
      </c>
    </row>
    <row r="1118" spans="1:24" x14ac:dyDescent="0.35">
      <c r="A1118" s="19">
        <v>151629</v>
      </c>
      <c r="B1118" s="7" t="s">
        <v>22</v>
      </c>
      <c r="C1118" s="7" t="s">
        <v>17</v>
      </c>
      <c r="D1118" s="7">
        <v>1586</v>
      </c>
      <c r="E1118" s="7">
        <v>308</v>
      </c>
      <c r="F1118" s="7">
        <v>369</v>
      </c>
      <c r="G1118" s="7">
        <v>10</v>
      </c>
      <c r="H1118" s="7">
        <v>11913</v>
      </c>
      <c r="I1118" s="7">
        <v>12</v>
      </c>
      <c r="J1118" s="7">
        <v>32</v>
      </c>
      <c r="K1118" s="7">
        <v>321</v>
      </c>
      <c r="L1118" s="7">
        <v>337</v>
      </c>
      <c r="M1118" s="7">
        <v>9.5</v>
      </c>
      <c r="N1118" s="7">
        <f>VLOOKUP(Todos!$A1118,vlookup_table[#All],2,FALSE)</f>
        <v>0</v>
      </c>
      <c r="O1118" s="7" t="str">
        <f>VLOOKUP(Todos!$A1118,vlookup_table[#All],3,FALSE)</f>
        <v>CA</v>
      </c>
      <c r="P1118" s="7">
        <f>VLOOKUP(Todos!$A1118,vlookup_table[#All],4,FALSE)</f>
        <v>3601</v>
      </c>
      <c r="Q1118" s="9" t="str">
        <f>VLOOKUP(Todos!$A1118,vlookup_table[#All],5,FALSE)</f>
        <v>U3</v>
      </c>
      <c r="R1118" s="9" t="str">
        <f>VLOOKUP(Todos!$A1118,vlookup_table[#All],6,FALSE)</f>
        <v>F</v>
      </c>
      <c r="S1118" s="9">
        <f>VLOOKUP(Todos!$A1118,vlookup_table[#All],7,FALSE)</f>
        <v>15</v>
      </c>
      <c r="T1118" s="9">
        <f>ROUND((9706-Todos!$P1118)/100, 0)</f>
        <v>61</v>
      </c>
      <c r="U1118" s="9" t="str" cm="1">
        <f t="array" ref="U1118">_xlfn.IFS(
    ISNUMBER(SEARCH("C", Q1118)), "Ciudad",
    ISNUMBER(SEARCH("T", Q1118)), "Pueblo",
    ISNUMBER(SEARCH("R", Q1118)), "Rural",
    ISNUMBER(SEARCH("S", Q1118)), "Suburbano",
    ISNUMBER(SEARCH("U", Q1118)), "Urbano"
)</f>
        <v>Urbano</v>
      </c>
      <c r="V1118" s="24" t="str" cm="1">
        <f t="array" ref="V1118">_xlfn.LET(
    _xlpm.txt, _xlfn.TEXTJOIN("", TRUE, IF(ISNUMBER(--MID(Todos!$H1118, _xlfn.SEQUENCE(LEN(Todos!$H1118)), 1)), MID(Todos!$H1118, _xlfn.SEQUENCE(LEN(Todos!$H1118)), 1), "")),
    IF(ISNUMBER(--RIGHT(_xlpm.txt,1)), _xlpm.txt, LEFT(_xlpm.txt, LEN(_xlpm.txt)-1))
)</f>
        <v>11913</v>
      </c>
      <c r="W1118" s="9" t="str">
        <f>UPPER(LEFT(Todos!$B1118,2))</f>
        <v>CA</v>
      </c>
      <c r="X1118" s="10" t="str" cm="1">
        <f t="array" ref="X1118">+IF(Todos!$C1118 = "",MODE.MATCH(Todos!$C$2:$C$4029),Todos!$C1118)</f>
        <v>F</v>
      </c>
    </row>
    <row r="1119" spans="1:24" x14ac:dyDescent="0.35">
      <c r="A1119" s="18">
        <v>5404</v>
      </c>
      <c r="B1119" s="12" t="s">
        <v>50</v>
      </c>
      <c r="C1119" s="12" t="s">
        <v>31</v>
      </c>
      <c r="D1119" s="12">
        <v>587</v>
      </c>
      <c r="E1119" s="12">
        <v>291</v>
      </c>
      <c r="F1119" s="12">
        <v>331</v>
      </c>
      <c r="G1119" s="12">
        <v>0</v>
      </c>
      <c r="H1119" s="12">
        <v>10789</v>
      </c>
      <c r="I1119" s="12">
        <v>0</v>
      </c>
      <c r="J1119" s="12">
        <v>75</v>
      </c>
      <c r="K1119" s="12">
        <v>302</v>
      </c>
      <c r="L1119" s="12">
        <v>317</v>
      </c>
      <c r="M1119" s="12">
        <v>17.53846154</v>
      </c>
      <c r="N1119" s="12">
        <f>VLOOKUP(Todos!$A1119,vlookup_table[#All],2,FALSE)</f>
        <v>0</v>
      </c>
      <c r="O1119" s="12" t="str">
        <f>VLOOKUP(Todos!$A1119,vlookup_table[#All],3,FALSE)</f>
        <v>LA</v>
      </c>
      <c r="P1119" s="12">
        <f>VLOOKUP(Todos!$A1119,vlookup_table[#All],4,FALSE)</f>
        <v>3611</v>
      </c>
      <c r="Q1119" s="14" t="str">
        <f>VLOOKUP(Todos!$A1119,vlookup_table[#All],5,FALSE)</f>
        <v>T2</v>
      </c>
      <c r="R1119" s="14" t="str">
        <f>VLOOKUP(Todos!$A1119,vlookup_table[#All],6,FALSE)</f>
        <v>U</v>
      </c>
      <c r="S1119" s="14">
        <f>VLOOKUP(Todos!$A1119,vlookup_table[#All],7,FALSE)</f>
        <v>10</v>
      </c>
      <c r="T1119" s="14">
        <f>ROUND((9706-Todos!$P1119)/100, 0)</f>
        <v>61</v>
      </c>
      <c r="U1119" s="14" t="str" cm="1">
        <f t="array" ref="U1119">_xlfn.IFS(
    ISNUMBER(SEARCH("C", Q1119)), "Ciudad",
    ISNUMBER(SEARCH("T", Q1119)), "Pueblo",
    ISNUMBER(SEARCH("R", Q1119)), "Rural",
    ISNUMBER(SEARCH("S", Q1119)), "Suburbano",
    ISNUMBER(SEARCH("U", Q1119)), "Urbano"
)</f>
        <v>Pueblo</v>
      </c>
      <c r="V1119" s="25" t="str" cm="1">
        <f t="array" ref="V1119">_xlfn.LET(
    _xlpm.txt, _xlfn.TEXTJOIN("", TRUE, IF(ISNUMBER(--MID(Todos!$H1119, _xlfn.SEQUENCE(LEN(Todos!$H1119)), 1)), MID(Todos!$H1119, _xlfn.SEQUENCE(LEN(Todos!$H1119)), 1), "")),
    IF(ISNUMBER(--RIGHT(_xlpm.txt,1)), _xlpm.txt, LEFT(_xlpm.txt, LEN(_xlpm.txt)-1))
)</f>
        <v>10789</v>
      </c>
      <c r="W1119" s="14" t="str">
        <f>UPPER(LEFT(Todos!$B1119,2))</f>
        <v>LA</v>
      </c>
      <c r="X1119" s="15" t="str" cm="1">
        <f t="array" ref="X1119">+IF(Todos!$C1119 = "",MODE.MATCH(Todos!$C$2:$C$4029),Todos!$C1119)</f>
        <v>U</v>
      </c>
    </row>
    <row r="1120" spans="1:24" x14ac:dyDescent="0.35">
      <c r="A1120" s="19">
        <v>150516</v>
      </c>
      <c r="B1120" s="7" t="s">
        <v>22</v>
      </c>
      <c r="C1120" s="7" t="s">
        <v>17</v>
      </c>
      <c r="D1120" s="7">
        <v>3304</v>
      </c>
      <c r="E1120" s="7">
        <v>567</v>
      </c>
      <c r="F1120" s="7">
        <v>669</v>
      </c>
      <c r="G1120" s="7">
        <v>82</v>
      </c>
      <c r="H1120" s="7">
        <v>21745</v>
      </c>
      <c r="I1120" s="7">
        <v>42</v>
      </c>
      <c r="J1120" s="7">
        <v>37</v>
      </c>
      <c r="K1120" s="7">
        <v>614</v>
      </c>
      <c r="L1120" s="7">
        <v>629</v>
      </c>
      <c r="M1120" s="7">
        <v>24.058823530000002</v>
      </c>
      <c r="N1120" s="7">
        <f>VLOOKUP(Todos!$A1120,vlookup_table[#All],2,FALSE)</f>
        <v>28</v>
      </c>
      <c r="O1120" s="7" t="str">
        <f>VLOOKUP(Todos!$A1120,vlookup_table[#All],3,FALSE)</f>
        <v>CA</v>
      </c>
      <c r="P1120" s="7">
        <f>VLOOKUP(Todos!$A1120,vlookup_table[#All],4,FALSE)</f>
        <v>1501</v>
      </c>
      <c r="Q1120" s="9" t="str">
        <f>VLOOKUP(Todos!$A1120,vlookup_table[#All],5,FALSE)</f>
        <v>S1</v>
      </c>
      <c r="R1120" s="9" t="str">
        <f>VLOOKUP(Todos!$A1120,vlookup_table[#All],6,FALSE)</f>
        <v>F</v>
      </c>
      <c r="S1120" s="9">
        <f>VLOOKUP(Todos!$A1120,vlookup_table[#All],7,FALSE)</f>
        <v>25</v>
      </c>
      <c r="T1120" s="9">
        <f>ROUND((9706-Todos!$P1120)/100, 0)</f>
        <v>82</v>
      </c>
      <c r="U1120" s="9" t="str" cm="1">
        <f t="array" ref="U1120">_xlfn.IFS(
    ISNUMBER(SEARCH("C", Q1120)), "Ciudad",
    ISNUMBER(SEARCH("T", Q1120)), "Pueblo",
    ISNUMBER(SEARCH("R", Q1120)), "Rural",
    ISNUMBER(SEARCH("S", Q1120)), "Suburbano",
    ISNUMBER(SEARCH("U", Q1120)), "Urbano"
)</f>
        <v>Suburbano</v>
      </c>
      <c r="V1120" s="24" t="str" cm="1">
        <f t="array" ref="V1120">_xlfn.LET(
    _xlpm.txt, _xlfn.TEXTJOIN("", TRUE, IF(ISNUMBER(--MID(Todos!$H1120, _xlfn.SEQUENCE(LEN(Todos!$H1120)), 1)), MID(Todos!$H1120, _xlfn.SEQUENCE(LEN(Todos!$H1120)), 1), "")),
    IF(ISNUMBER(--RIGHT(_xlpm.txt,1)), _xlpm.txt, LEFT(_xlpm.txt, LEN(_xlpm.txt)-1))
)</f>
        <v>21745</v>
      </c>
      <c r="W1120" s="9" t="str">
        <f>UPPER(LEFT(Todos!$B1120,2))</f>
        <v>CA</v>
      </c>
      <c r="X1120" s="10" t="str" cm="1">
        <f t="array" ref="X1120">+IF(Todos!$C1120 = "",MODE.MATCH(Todos!$C$2:$C$4029),Todos!$C1120)</f>
        <v>F</v>
      </c>
    </row>
    <row r="1121" spans="1:24" x14ac:dyDescent="0.35">
      <c r="A1121" s="18">
        <v>31911</v>
      </c>
      <c r="B1121" s="12" t="s">
        <v>72</v>
      </c>
      <c r="C1121" s="12" t="s">
        <v>17</v>
      </c>
      <c r="D1121" s="12">
        <v>800</v>
      </c>
      <c r="E1121" s="12">
        <v>294</v>
      </c>
      <c r="F1121" s="12">
        <v>376</v>
      </c>
      <c r="G1121" s="12">
        <v>1</v>
      </c>
      <c r="H1121" s="12">
        <v>13480</v>
      </c>
      <c r="I1121" s="12">
        <v>0</v>
      </c>
      <c r="J1121" s="12">
        <v>63</v>
      </c>
      <c r="K1121" s="12">
        <v>358</v>
      </c>
      <c r="L1121" s="12">
        <v>333</v>
      </c>
      <c r="M1121" s="12">
        <v>4.2857142860000002</v>
      </c>
      <c r="N1121" s="12">
        <f>VLOOKUP(Todos!$A1121,vlookup_table[#All],2,FALSE)</f>
        <v>0</v>
      </c>
      <c r="O1121" s="12" t="str">
        <f>VLOOKUP(Todos!$A1121,vlookup_table[#All],3,FALSE)</f>
        <v>VA</v>
      </c>
      <c r="P1121" s="12">
        <f>VLOOKUP(Todos!$A1121,vlookup_table[#All],4,FALSE)</f>
        <v>0</v>
      </c>
      <c r="Q1121" s="14" t="str">
        <f>VLOOKUP(Todos!$A1121,vlookup_table[#All],5,FALSE)</f>
        <v>S1</v>
      </c>
      <c r="R1121" s="14" t="str">
        <f>VLOOKUP(Todos!$A1121,vlookup_table[#All],6,FALSE)</f>
        <v>F</v>
      </c>
      <c r="S1121" s="14">
        <f>VLOOKUP(Todos!$A1121,vlookup_table[#All],7,FALSE)</f>
        <v>5</v>
      </c>
      <c r="T1121" s="14">
        <f>ROUND((9706-Todos!$P1121)/100, 0)</f>
        <v>97</v>
      </c>
      <c r="U1121" s="14" t="str" cm="1">
        <f t="array" ref="U1121">_xlfn.IFS(
    ISNUMBER(SEARCH("C", Q1121)), "Ciudad",
    ISNUMBER(SEARCH("T", Q1121)), "Pueblo",
    ISNUMBER(SEARCH("R", Q1121)), "Rural",
    ISNUMBER(SEARCH("S", Q1121)), "Suburbano",
    ISNUMBER(SEARCH("U", Q1121)), "Urbano"
)</f>
        <v>Suburbano</v>
      </c>
      <c r="V1121" s="25" t="str" cm="1">
        <f t="array" ref="V1121">_xlfn.LET(
    _xlpm.txt, _xlfn.TEXTJOIN("", TRUE, IF(ISNUMBER(--MID(Todos!$H1121, _xlfn.SEQUENCE(LEN(Todos!$H1121)), 1)), MID(Todos!$H1121, _xlfn.SEQUENCE(LEN(Todos!$H1121)), 1), "")),
    IF(ISNUMBER(--RIGHT(_xlpm.txt,1)), _xlpm.txt, LEFT(_xlpm.txt, LEN(_xlpm.txt)-1))
)</f>
        <v>13480</v>
      </c>
      <c r="W1121" s="14" t="str">
        <f>UPPER(LEFT(Todos!$B1121,2))</f>
        <v>VA</v>
      </c>
      <c r="X1121" s="15" t="str" cm="1">
        <f t="array" ref="X1121">+IF(Todos!$C1121 = "",MODE.MATCH(Todos!$C$2:$C$4029),Todos!$C1121)</f>
        <v>F</v>
      </c>
    </row>
    <row r="1122" spans="1:24" x14ac:dyDescent="0.35">
      <c r="A1122" s="19">
        <v>2379</v>
      </c>
      <c r="B1122" s="7" t="s">
        <v>30</v>
      </c>
      <c r="C1122" s="7" t="s">
        <v>14</v>
      </c>
      <c r="D1122" s="7">
        <v>1596</v>
      </c>
      <c r="E1122" s="7">
        <v>549</v>
      </c>
      <c r="F1122" s="7">
        <v>672</v>
      </c>
      <c r="G1122" s="7">
        <v>31</v>
      </c>
      <c r="H1122" s="7">
        <v>23345</v>
      </c>
      <c r="I1122" s="7">
        <v>3</v>
      </c>
      <c r="J1122" s="7">
        <v>71</v>
      </c>
      <c r="K1122" s="7">
        <v>603</v>
      </c>
      <c r="L1122" s="7">
        <v>631</v>
      </c>
      <c r="M1122" s="7">
        <v>10.875</v>
      </c>
      <c r="N1122" s="7">
        <f>VLOOKUP(Todos!$A1122,vlookup_table[#All],2,FALSE)</f>
        <v>1</v>
      </c>
      <c r="O1122" s="7" t="str">
        <f>VLOOKUP(Todos!$A1122,vlookup_table[#All],3,FALSE)</f>
        <v>MI</v>
      </c>
      <c r="P1122" s="7">
        <f>VLOOKUP(Todos!$A1122,vlookup_table[#All],4,FALSE)</f>
        <v>4809</v>
      </c>
      <c r="Q1122" s="9" t="str">
        <f>VLOOKUP(Todos!$A1122,vlookup_table[#All],5,FALSE)</f>
        <v>T1</v>
      </c>
      <c r="R1122" s="9" t="str">
        <f>VLOOKUP(Todos!$A1122,vlookup_table[#All],6,FALSE)</f>
        <v>M</v>
      </c>
      <c r="S1122" s="9">
        <f>VLOOKUP(Todos!$A1122,vlookup_table[#All],7,FALSE)</f>
        <v>10</v>
      </c>
      <c r="T1122" s="9">
        <f>ROUND((9706-Todos!$P1122)/100, 0)</f>
        <v>49</v>
      </c>
      <c r="U1122" s="9" t="str" cm="1">
        <f t="array" ref="U1122">_xlfn.IFS(
    ISNUMBER(SEARCH("C", Q1122)), "Ciudad",
    ISNUMBER(SEARCH("T", Q1122)), "Pueblo",
    ISNUMBER(SEARCH("R", Q1122)), "Rural",
    ISNUMBER(SEARCH("S", Q1122)), "Suburbano",
    ISNUMBER(SEARCH("U", Q1122)), "Urbano"
)</f>
        <v>Pueblo</v>
      </c>
      <c r="V1122" s="24" t="str" cm="1">
        <f t="array" ref="V1122">_xlfn.LET(
    _xlpm.txt, _xlfn.TEXTJOIN("", TRUE, IF(ISNUMBER(--MID(Todos!$H1122, _xlfn.SEQUENCE(LEN(Todos!$H1122)), 1)), MID(Todos!$H1122, _xlfn.SEQUENCE(LEN(Todos!$H1122)), 1), "")),
    IF(ISNUMBER(--RIGHT(_xlpm.txt,1)), _xlpm.txt, LEFT(_xlpm.txt, LEN(_xlpm.txt)-1))
)</f>
        <v>23345</v>
      </c>
      <c r="W1122" s="9" t="str">
        <f>UPPER(LEFT(Todos!$B1122,2))</f>
        <v>MI</v>
      </c>
      <c r="X1122" s="10" t="str" cm="1">
        <f t="array" ref="X1122">+IF(Todos!$C1122 = "",MODE.MATCH(Todos!$C$2:$C$4029),Todos!$C1122)</f>
        <v>M</v>
      </c>
    </row>
    <row r="1123" spans="1:24" x14ac:dyDescent="0.35">
      <c r="A1123" s="18">
        <v>151455</v>
      </c>
      <c r="B1123" s="12" t="s">
        <v>22</v>
      </c>
      <c r="C1123" s="12"/>
      <c r="D1123" s="12">
        <v>2105</v>
      </c>
      <c r="E1123" s="12">
        <v>301</v>
      </c>
      <c r="F1123" s="12">
        <v>395</v>
      </c>
      <c r="G1123" s="12">
        <v>55</v>
      </c>
      <c r="H1123" s="12">
        <v>13279</v>
      </c>
      <c r="I1123" s="12">
        <v>47</v>
      </c>
      <c r="J1123" s="12">
        <v>36</v>
      </c>
      <c r="K1123" s="12">
        <v>314</v>
      </c>
      <c r="L1123" s="12">
        <v>372</v>
      </c>
      <c r="M1123" s="12">
        <v>15.33333333</v>
      </c>
      <c r="N1123" s="12">
        <f>VLOOKUP(Todos!$A1123,vlookup_table[#All],2,FALSE)</f>
        <v>0</v>
      </c>
      <c r="O1123" s="12" t="str">
        <f>VLOOKUP(Todos!$A1123,vlookup_table[#All],3,FALSE)</f>
        <v>CA</v>
      </c>
      <c r="P1123" s="12">
        <f>VLOOKUP(Todos!$A1123,vlookup_table[#All],4,FALSE)</f>
        <v>0</v>
      </c>
      <c r="Q1123" s="14" t="str">
        <f>VLOOKUP(Todos!$A1123,vlookup_table[#All],5,FALSE)</f>
        <v>U4</v>
      </c>
      <c r="R1123" s="14" t="str">
        <f>VLOOKUP(Todos!$A1123,vlookup_table[#All],6,FALSE)</f>
        <v/>
      </c>
      <c r="S1123" s="14">
        <f>VLOOKUP(Todos!$A1123,vlookup_table[#All],7,FALSE)</f>
        <v>20</v>
      </c>
      <c r="T1123" s="14">
        <f>ROUND((9706-Todos!$P1123)/100, 0)</f>
        <v>97</v>
      </c>
      <c r="U1123" s="14" t="str" cm="1">
        <f t="array" ref="U1123">_xlfn.IFS(
    ISNUMBER(SEARCH("C", Q1123)), "Ciudad",
    ISNUMBER(SEARCH("T", Q1123)), "Pueblo",
    ISNUMBER(SEARCH("R", Q1123)), "Rural",
    ISNUMBER(SEARCH("S", Q1123)), "Suburbano",
    ISNUMBER(SEARCH("U", Q1123)), "Urbano"
)</f>
        <v>Urbano</v>
      </c>
      <c r="V1123" s="25" t="str" cm="1">
        <f t="array" ref="V1123">_xlfn.LET(
    _xlpm.txt, _xlfn.TEXTJOIN("", TRUE, IF(ISNUMBER(--MID(Todos!$H1123, _xlfn.SEQUENCE(LEN(Todos!$H1123)), 1)), MID(Todos!$H1123, _xlfn.SEQUENCE(LEN(Todos!$H1123)), 1), "")),
    IF(ISNUMBER(--RIGHT(_xlpm.txt,1)), _xlpm.txt, LEFT(_xlpm.txt, LEN(_xlpm.txt)-1))
)</f>
        <v>13279</v>
      </c>
      <c r="W1123" s="14" t="str">
        <f>UPPER(LEFT(Todos!$B1123,2))</f>
        <v>CA</v>
      </c>
      <c r="X1123" s="15" t="e" cm="1">
        <f t="array" aca="1" ref="X1123" ca="1">+IF(Todos!$C1123 = "",MODE.MATCH(Todos!$C$2:$C$4029),Todos!$C1123)</f>
        <v>#NAME?</v>
      </c>
    </row>
    <row r="1124" spans="1:24" x14ac:dyDescent="0.35">
      <c r="A1124" s="19">
        <v>90499</v>
      </c>
      <c r="B1124" s="7" t="s">
        <v>16</v>
      </c>
      <c r="C1124" s="7" t="s">
        <v>17</v>
      </c>
      <c r="D1124" s="7">
        <v>1480</v>
      </c>
      <c r="E1124" s="7">
        <v>560</v>
      </c>
      <c r="F1124" s="7">
        <v>718</v>
      </c>
      <c r="G1124" s="7">
        <v>25</v>
      </c>
      <c r="H1124" s="7">
        <v>22088</v>
      </c>
      <c r="I1124" s="7">
        <v>16</v>
      </c>
      <c r="J1124" s="7">
        <v>51</v>
      </c>
      <c r="K1124" s="7">
        <v>684</v>
      </c>
      <c r="L1124" s="7">
        <v>635</v>
      </c>
      <c r="M1124" s="7">
        <v>7.6170212770000001</v>
      </c>
      <c r="N1124" s="7">
        <f>VLOOKUP(Todos!$A1124,vlookup_table[#All],2,FALSE)</f>
        <v>0</v>
      </c>
      <c r="O1124" s="7" t="str">
        <f>VLOOKUP(Todos!$A1124,vlookup_table[#All],3,FALSE)</f>
        <v>IL</v>
      </c>
      <c r="P1124" s="7">
        <f>VLOOKUP(Todos!$A1124,vlookup_table[#All],4,FALSE)</f>
        <v>5208</v>
      </c>
      <c r="Q1124" s="9" t="str">
        <f>VLOOKUP(Todos!$A1124,vlookup_table[#All],5,FALSE)</f>
        <v>C1</v>
      </c>
      <c r="R1124" s="9" t="str">
        <f>VLOOKUP(Todos!$A1124,vlookup_table[#All],6,FALSE)</f>
        <v>F</v>
      </c>
      <c r="S1124" s="9">
        <f>VLOOKUP(Todos!$A1124,vlookup_table[#All],7,FALSE)</f>
        <v>10</v>
      </c>
      <c r="T1124" s="9">
        <f>ROUND((9706-Todos!$P1124)/100, 0)</f>
        <v>45</v>
      </c>
      <c r="U1124" s="9" t="str" cm="1">
        <f t="array" ref="U1124">_xlfn.IFS(
    ISNUMBER(SEARCH("C", Q1124)), "Ciudad",
    ISNUMBER(SEARCH("T", Q1124)), "Pueblo",
    ISNUMBER(SEARCH("R", Q1124)), "Rural",
    ISNUMBER(SEARCH("S", Q1124)), "Suburbano",
    ISNUMBER(SEARCH("U", Q1124)), "Urbano"
)</f>
        <v>Ciudad</v>
      </c>
      <c r="V1124" s="24" t="str" cm="1">
        <f t="array" ref="V1124">_xlfn.LET(
    _xlpm.txt, _xlfn.TEXTJOIN("", TRUE, IF(ISNUMBER(--MID(Todos!$H1124, _xlfn.SEQUENCE(LEN(Todos!$H1124)), 1)), MID(Todos!$H1124, _xlfn.SEQUENCE(LEN(Todos!$H1124)), 1), "")),
    IF(ISNUMBER(--RIGHT(_xlpm.txt,1)), _xlpm.txt, LEFT(_xlpm.txt, LEN(_xlpm.txt)-1))
)</f>
        <v>22088</v>
      </c>
      <c r="W1124" s="9" t="str">
        <f>UPPER(LEFT(Todos!$B1124,2))</f>
        <v>IL</v>
      </c>
      <c r="X1124" s="10" t="str" cm="1">
        <f t="array" ref="X1124">+IF(Todos!$C1124 = "",MODE.MATCH(Todos!$C$2:$C$4029),Todos!$C1124)</f>
        <v>F</v>
      </c>
    </row>
    <row r="1125" spans="1:24" x14ac:dyDescent="0.35">
      <c r="A1125" s="18">
        <v>177307</v>
      </c>
      <c r="B1125" s="12" t="s">
        <v>51</v>
      </c>
      <c r="C1125" s="12" t="s">
        <v>17</v>
      </c>
      <c r="D1125" s="12">
        <v>585</v>
      </c>
      <c r="E1125" s="12">
        <v>216</v>
      </c>
      <c r="F1125" s="12">
        <v>292</v>
      </c>
      <c r="G1125" s="12">
        <v>1</v>
      </c>
      <c r="H1125" s="12">
        <v>10423</v>
      </c>
      <c r="I1125" s="12">
        <v>4</v>
      </c>
      <c r="J1125" s="12">
        <v>42</v>
      </c>
      <c r="K1125" s="12">
        <v>266</v>
      </c>
      <c r="L1125" s="12">
        <v>255</v>
      </c>
      <c r="M1125" s="12">
        <v>9.7272727270000008</v>
      </c>
      <c r="N1125" s="12">
        <f>VLOOKUP(Todos!$A1125,vlookup_table[#All],2,FALSE)</f>
        <v>28</v>
      </c>
      <c r="O1125" s="12" t="str">
        <f>VLOOKUP(Todos!$A1125,vlookup_table[#All],3,FALSE)</f>
        <v>OR</v>
      </c>
      <c r="P1125" s="12">
        <f>VLOOKUP(Todos!$A1125,vlookup_table[#All],4,FALSE)</f>
        <v>0</v>
      </c>
      <c r="Q1125" s="14" t="str">
        <f>VLOOKUP(Todos!$A1125,vlookup_table[#All],5,FALSE)</f>
        <v>C3</v>
      </c>
      <c r="R1125" s="14" t="str">
        <f>VLOOKUP(Todos!$A1125,vlookup_table[#All],6,FALSE)</f>
        <v>F</v>
      </c>
      <c r="S1125" s="14">
        <f>VLOOKUP(Todos!$A1125,vlookup_table[#All],7,FALSE)</f>
        <v>10</v>
      </c>
      <c r="T1125" s="14">
        <f>ROUND((9706-Todos!$P1125)/100, 0)</f>
        <v>97</v>
      </c>
      <c r="U1125" s="14" t="str" cm="1">
        <f t="array" ref="U1125">_xlfn.IFS(
    ISNUMBER(SEARCH("C", Q1125)), "Ciudad",
    ISNUMBER(SEARCH("T", Q1125)), "Pueblo",
    ISNUMBER(SEARCH("R", Q1125)), "Rural",
    ISNUMBER(SEARCH("S", Q1125)), "Suburbano",
    ISNUMBER(SEARCH("U", Q1125)), "Urbano"
)</f>
        <v>Ciudad</v>
      </c>
      <c r="V1125" s="25" t="str" cm="1">
        <f t="array" ref="V1125">_xlfn.LET(
    _xlpm.txt, _xlfn.TEXTJOIN("", TRUE, IF(ISNUMBER(--MID(Todos!$H1125, _xlfn.SEQUENCE(LEN(Todos!$H1125)), 1)), MID(Todos!$H1125, _xlfn.SEQUENCE(LEN(Todos!$H1125)), 1), "")),
    IF(ISNUMBER(--RIGHT(_xlpm.txt,1)), _xlpm.txt, LEFT(_xlpm.txt, LEN(_xlpm.txt)-1))
)</f>
        <v>10423</v>
      </c>
      <c r="W1125" s="14" t="str">
        <f>UPPER(LEFT(Todos!$B1125,2))</f>
        <v>OR</v>
      </c>
      <c r="X1125" s="15" t="str" cm="1">
        <f t="array" ref="X1125">+IF(Todos!$C1125 = "",MODE.MATCH(Todos!$C$2:$C$4029),Todos!$C1125)</f>
        <v>F</v>
      </c>
    </row>
    <row r="1126" spans="1:24" x14ac:dyDescent="0.35">
      <c r="A1126" s="19">
        <v>65423</v>
      </c>
      <c r="B1126" s="7" t="s">
        <v>30</v>
      </c>
      <c r="C1126" s="7" t="s">
        <v>17</v>
      </c>
      <c r="D1126" s="7">
        <v>1033</v>
      </c>
      <c r="E1126" s="7">
        <v>488</v>
      </c>
      <c r="F1126" s="7">
        <v>651</v>
      </c>
      <c r="G1126" s="7">
        <v>0</v>
      </c>
      <c r="H1126" s="7">
        <v>22157</v>
      </c>
      <c r="I1126" s="7">
        <v>5</v>
      </c>
      <c r="J1126" s="7">
        <v>72</v>
      </c>
      <c r="K1126" s="7">
        <v>611</v>
      </c>
      <c r="L1126" s="7">
        <v>565</v>
      </c>
      <c r="M1126" s="7">
        <v>10.33333333</v>
      </c>
      <c r="N1126" s="7">
        <f>VLOOKUP(Todos!$A1126,vlookup_table[#All],2,FALSE)</f>
        <v>3</v>
      </c>
      <c r="O1126" s="7" t="str">
        <f>VLOOKUP(Todos!$A1126,vlookup_table[#All],3,FALSE)</f>
        <v>MI</v>
      </c>
      <c r="P1126" s="7">
        <f>VLOOKUP(Todos!$A1126,vlookup_table[#All],4,FALSE)</f>
        <v>3401</v>
      </c>
      <c r="Q1126" s="9" t="str">
        <f>VLOOKUP(Todos!$A1126,vlookup_table[#All],5,FALSE)</f>
        <v>S1</v>
      </c>
      <c r="R1126" s="9" t="str">
        <f>VLOOKUP(Todos!$A1126,vlookup_table[#All],6,FALSE)</f>
        <v>F</v>
      </c>
      <c r="S1126" s="9">
        <f>VLOOKUP(Todos!$A1126,vlookup_table[#All],7,FALSE)</f>
        <v>10</v>
      </c>
      <c r="T1126" s="9">
        <f>ROUND((9706-Todos!$P1126)/100, 0)</f>
        <v>63</v>
      </c>
      <c r="U1126" s="9" t="str" cm="1">
        <f t="array" ref="U1126">_xlfn.IFS(
    ISNUMBER(SEARCH("C", Q1126)), "Ciudad",
    ISNUMBER(SEARCH("T", Q1126)), "Pueblo",
    ISNUMBER(SEARCH("R", Q1126)), "Rural",
    ISNUMBER(SEARCH("S", Q1126)), "Suburbano",
    ISNUMBER(SEARCH("U", Q1126)), "Urbano"
)</f>
        <v>Suburbano</v>
      </c>
      <c r="V1126" s="24" t="str" cm="1">
        <f t="array" ref="V1126">_xlfn.LET(
    _xlpm.txt, _xlfn.TEXTJOIN("", TRUE, IF(ISNUMBER(--MID(Todos!$H1126, _xlfn.SEQUENCE(LEN(Todos!$H1126)), 1)), MID(Todos!$H1126, _xlfn.SEQUENCE(LEN(Todos!$H1126)), 1), "")),
    IF(ISNUMBER(--RIGHT(_xlpm.txt,1)), _xlpm.txt, LEFT(_xlpm.txt, LEN(_xlpm.txt)-1))
)</f>
        <v>22157</v>
      </c>
      <c r="W1126" s="9" t="str">
        <f>UPPER(LEFT(Todos!$B1126,2))</f>
        <v>MI</v>
      </c>
      <c r="X1126" s="10" t="str" cm="1">
        <f t="array" ref="X1126">+IF(Todos!$C1126 = "",MODE.MATCH(Todos!$C$2:$C$4029),Todos!$C1126)</f>
        <v>F</v>
      </c>
    </row>
    <row r="1127" spans="1:24" x14ac:dyDescent="0.35">
      <c r="A1127" s="18">
        <v>95800</v>
      </c>
      <c r="B1127" s="12" t="s">
        <v>16</v>
      </c>
      <c r="C1127" s="12" t="s">
        <v>14</v>
      </c>
      <c r="D1127" s="12">
        <v>340</v>
      </c>
      <c r="E1127" s="12">
        <v>147</v>
      </c>
      <c r="F1127" s="12">
        <v>252</v>
      </c>
      <c r="G1127" s="12">
        <v>0</v>
      </c>
      <c r="H1127" s="12">
        <v>7173</v>
      </c>
      <c r="I1127" s="12">
        <v>5</v>
      </c>
      <c r="J1127" s="12">
        <v>58</v>
      </c>
      <c r="K1127" s="12">
        <v>178</v>
      </c>
      <c r="L1127" s="12">
        <v>217</v>
      </c>
      <c r="M1127" s="12">
        <v>10.199999999999999</v>
      </c>
      <c r="N1127" s="12">
        <f>VLOOKUP(Todos!$A1127,vlookup_table[#All],2,FALSE)</f>
        <v>1</v>
      </c>
      <c r="O1127" s="12" t="str">
        <f>VLOOKUP(Todos!$A1127,vlookup_table[#All],3,FALSE)</f>
        <v>IL</v>
      </c>
      <c r="P1127" s="12">
        <f>VLOOKUP(Todos!$A1127,vlookup_table[#All],4,FALSE)</f>
        <v>1004</v>
      </c>
      <c r="Q1127" s="14" t="str">
        <f>VLOOKUP(Todos!$A1127,vlookup_table[#All],5,FALSE)</f>
        <v>S3</v>
      </c>
      <c r="R1127" s="14" t="str">
        <f>VLOOKUP(Todos!$A1127,vlookup_table[#All],6,FALSE)</f>
        <v>M</v>
      </c>
      <c r="S1127" s="14">
        <f>VLOOKUP(Todos!$A1127,vlookup_table[#All],7,FALSE)</f>
        <v>20</v>
      </c>
      <c r="T1127" s="14">
        <f>ROUND((9706-Todos!$P1127)/100, 0)</f>
        <v>87</v>
      </c>
      <c r="U1127" s="14" t="str" cm="1">
        <f t="array" ref="U1127">_xlfn.IFS(
    ISNUMBER(SEARCH("C", Q1127)), "Ciudad",
    ISNUMBER(SEARCH("T", Q1127)), "Pueblo",
    ISNUMBER(SEARCH("R", Q1127)), "Rural",
    ISNUMBER(SEARCH("S", Q1127)), "Suburbano",
    ISNUMBER(SEARCH("U", Q1127)), "Urbano"
)</f>
        <v>Suburbano</v>
      </c>
      <c r="V1127" s="25" t="str" cm="1">
        <f t="array" ref="V1127">_xlfn.LET(
    _xlpm.txt, _xlfn.TEXTJOIN("", TRUE, IF(ISNUMBER(--MID(Todos!$H1127, _xlfn.SEQUENCE(LEN(Todos!$H1127)), 1)), MID(Todos!$H1127, _xlfn.SEQUENCE(LEN(Todos!$H1127)), 1), "")),
    IF(ISNUMBER(--RIGHT(_xlpm.txt,1)), _xlpm.txt, LEFT(_xlpm.txt, LEN(_xlpm.txt)-1))
)</f>
        <v>7173</v>
      </c>
      <c r="W1127" s="14" t="str">
        <f>UPPER(LEFT(Todos!$B1127,2))</f>
        <v>IL</v>
      </c>
      <c r="X1127" s="15" t="str" cm="1">
        <f t="array" ref="X1127">+IF(Todos!$C1127 = "",MODE.MATCH(Todos!$C$2:$C$4029),Todos!$C1127)</f>
        <v>M</v>
      </c>
    </row>
    <row r="1128" spans="1:24" x14ac:dyDescent="0.35">
      <c r="A1128" s="19">
        <v>91965</v>
      </c>
      <c r="B1128" s="7" t="s">
        <v>16</v>
      </c>
      <c r="C1128" s="7"/>
      <c r="D1128" s="7">
        <v>1708</v>
      </c>
      <c r="E1128" s="7">
        <v>342</v>
      </c>
      <c r="F1128" s="7">
        <v>455</v>
      </c>
      <c r="G1128" s="7">
        <v>11</v>
      </c>
      <c r="H1128" s="7">
        <v>21795</v>
      </c>
      <c r="I1128" s="7">
        <v>21</v>
      </c>
      <c r="J1128" s="7">
        <v>70</v>
      </c>
      <c r="K1128" s="7">
        <v>413</v>
      </c>
      <c r="L1128" s="7">
        <v>374</v>
      </c>
      <c r="M1128" s="7">
        <v>12.6875</v>
      </c>
      <c r="N1128" s="7">
        <f>VLOOKUP(Todos!$A1128,vlookup_table[#All],2,FALSE)</f>
        <v>2</v>
      </c>
      <c r="O1128" s="7" t="str">
        <f>VLOOKUP(Todos!$A1128,vlookup_table[#All],3,FALSE)</f>
        <v>IL</v>
      </c>
      <c r="P1128" s="7">
        <f>VLOOKUP(Todos!$A1128,vlookup_table[#All],4,FALSE)</f>
        <v>4505</v>
      </c>
      <c r="Q1128" s="9" t="str">
        <f>VLOOKUP(Todos!$A1128,vlookup_table[#All],5,FALSE)</f>
        <v>S2</v>
      </c>
      <c r="R1128" s="9" t="str">
        <f>VLOOKUP(Todos!$A1128,vlookup_table[#All],6,FALSE)</f>
        <v/>
      </c>
      <c r="S1128" s="9">
        <f>VLOOKUP(Todos!$A1128,vlookup_table[#All],7,FALSE)</f>
        <v>16</v>
      </c>
      <c r="T1128" s="9">
        <f>ROUND((9706-Todos!$P1128)/100, 0)</f>
        <v>52</v>
      </c>
      <c r="U1128" s="9" t="str" cm="1">
        <f t="array" ref="U1128">_xlfn.IFS(
    ISNUMBER(SEARCH("C", Q1128)), "Ciudad",
    ISNUMBER(SEARCH("T", Q1128)), "Pueblo",
    ISNUMBER(SEARCH("R", Q1128)), "Rural",
    ISNUMBER(SEARCH("S", Q1128)), "Suburbano",
    ISNUMBER(SEARCH("U", Q1128)), "Urbano"
)</f>
        <v>Suburbano</v>
      </c>
      <c r="V1128" s="24" t="str" cm="1">
        <f t="array" ref="V1128">_xlfn.LET(
    _xlpm.txt, _xlfn.TEXTJOIN("", TRUE, IF(ISNUMBER(--MID(Todos!$H1128, _xlfn.SEQUENCE(LEN(Todos!$H1128)), 1)), MID(Todos!$H1128, _xlfn.SEQUENCE(LEN(Todos!$H1128)), 1), "")),
    IF(ISNUMBER(--RIGHT(_xlpm.txt,1)), _xlpm.txt, LEFT(_xlpm.txt, LEN(_xlpm.txt)-1))
)</f>
        <v>21795</v>
      </c>
      <c r="W1128" s="9" t="str">
        <f>UPPER(LEFT(Todos!$B1128,2))</f>
        <v>IL</v>
      </c>
      <c r="X1128" s="10" t="e" cm="1">
        <f t="array" aca="1" ref="X1128" ca="1">+IF(Todos!$C1128 = "",MODE.MATCH(Todos!$C$2:$C$4029),Todos!$C1128)</f>
        <v>#NAME?</v>
      </c>
    </row>
    <row r="1129" spans="1:24" x14ac:dyDescent="0.35">
      <c r="A1129" s="18">
        <v>104721</v>
      </c>
      <c r="B1129" s="12" t="s">
        <v>28</v>
      </c>
      <c r="C1129" s="12" t="s">
        <v>17</v>
      </c>
      <c r="D1129" s="12">
        <v>1419</v>
      </c>
      <c r="E1129" s="12">
        <v>694</v>
      </c>
      <c r="F1129" s="12">
        <v>777</v>
      </c>
      <c r="G1129" s="12">
        <v>13</v>
      </c>
      <c r="H1129" s="12">
        <v>25024</v>
      </c>
      <c r="I1129" s="12">
        <v>1</v>
      </c>
      <c r="J1129" s="12">
        <v>29</v>
      </c>
      <c r="K1129" s="12">
        <v>698</v>
      </c>
      <c r="L1129" s="12">
        <v>766</v>
      </c>
      <c r="M1129" s="12">
        <v>7.3636363640000004</v>
      </c>
      <c r="N1129" s="12">
        <f>VLOOKUP(Todos!$A1129,vlookup_table[#All],2,FALSE)</f>
        <v>0</v>
      </c>
      <c r="O1129" s="12" t="str">
        <f>VLOOKUP(Todos!$A1129,vlookup_table[#All],3,FALSE)</f>
        <v>KS</v>
      </c>
      <c r="P1129" s="12">
        <f>VLOOKUP(Todos!$A1129,vlookup_table[#All],4,FALSE)</f>
        <v>6701</v>
      </c>
      <c r="Q1129" s="14" t="str">
        <f>VLOOKUP(Todos!$A1129,vlookup_table[#All],5,FALSE)</f>
        <v>S2</v>
      </c>
      <c r="R1129" s="14" t="str">
        <f>VLOOKUP(Todos!$A1129,vlookup_table[#All],6,FALSE)</f>
        <v>F</v>
      </c>
      <c r="S1129" s="14">
        <f>VLOOKUP(Todos!$A1129,vlookup_table[#All],7,FALSE)</f>
        <v>10</v>
      </c>
      <c r="T1129" s="14">
        <f>ROUND((9706-Todos!$P1129)/100, 0)</f>
        <v>30</v>
      </c>
      <c r="U1129" s="14" t="str" cm="1">
        <f t="array" ref="U1129">_xlfn.IFS(
    ISNUMBER(SEARCH("C", Q1129)), "Ciudad",
    ISNUMBER(SEARCH("T", Q1129)), "Pueblo",
    ISNUMBER(SEARCH("R", Q1129)), "Rural",
    ISNUMBER(SEARCH("S", Q1129)), "Suburbano",
    ISNUMBER(SEARCH("U", Q1129)), "Urbano"
)</f>
        <v>Suburbano</v>
      </c>
      <c r="V1129" s="25" t="str" cm="1">
        <f t="array" ref="V1129">_xlfn.LET(
    _xlpm.txt, _xlfn.TEXTJOIN("", TRUE, IF(ISNUMBER(--MID(Todos!$H1129, _xlfn.SEQUENCE(LEN(Todos!$H1129)), 1)), MID(Todos!$H1129, _xlfn.SEQUENCE(LEN(Todos!$H1129)), 1), "")),
    IF(ISNUMBER(--RIGHT(_xlpm.txt,1)), _xlpm.txt, LEFT(_xlpm.txt, LEN(_xlpm.txt)-1))
)</f>
        <v>25024</v>
      </c>
      <c r="W1129" s="14" t="str">
        <f>UPPER(LEFT(Todos!$B1129,2))</f>
        <v>KS</v>
      </c>
      <c r="X1129" s="15" t="str" cm="1">
        <f t="array" ref="X1129">+IF(Todos!$C1129 = "",MODE.MATCH(Todos!$C$2:$C$4029),Todos!$C1129)</f>
        <v>F</v>
      </c>
    </row>
    <row r="1130" spans="1:24" x14ac:dyDescent="0.35">
      <c r="A1130" s="19">
        <v>165177</v>
      </c>
      <c r="B1130" s="7" t="s">
        <v>22</v>
      </c>
      <c r="C1130" s="7" t="s">
        <v>17</v>
      </c>
      <c r="D1130" s="7">
        <v>2698</v>
      </c>
      <c r="E1130" s="7">
        <v>563</v>
      </c>
      <c r="F1130" s="7">
        <v>599</v>
      </c>
      <c r="G1130" s="7">
        <v>89</v>
      </c>
      <c r="H1130" s="7">
        <v>18228</v>
      </c>
      <c r="I1130" s="7">
        <v>27</v>
      </c>
      <c r="J1130" s="7">
        <v>49</v>
      </c>
      <c r="K1130" s="7">
        <v>593</v>
      </c>
      <c r="L1130" s="7">
        <v>572</v>
      </c>
      <c r="M1130" s="7">
        <v>10.81818182</v>
      </c>
      <c r="N1130" s="7">
        <f>VLOOKUP(Todos!$A1130,vlookup_table[#All],2,FALSE)</f>
        <v>0</v>
      </c>
      <c r="O1130" s="7" t="str">
        <f>VLOOKUP(Todos!$A1130,vlookup_table[#All],3,FALSE)</f>
        <v>CA</v>
      </c>
      <c r="P1130" s="7">
        <f>VLOOKUP(Todos!$A1130,vlookup_table[#All],4,FALSE)</f>
        <v>0</v>
      </c>
      <c r="Q1130" s="9" t="str">
        <f>VLOOKUP(Todos!$A1130,vlookup_table[#All],5,FALSE)</f>
        <v>U1</v>
      </c>
      <c r="R1130" s="9" t="str">
        <f>VLOOKUP(Todos!$A1130,vlookup_table[#All],6,FALSE)</f>
        <v>F</v>
      </c>
      <c r="S1130" s="9">
        <f>VLOOKUP(Todos!$A1130,vlookup_table[#All],7,FALSE)</f>
        <v>5</v>
      </c>
      <c r="T1130" s="9">
        <f>ROUND((9706-Todos!$P1130)/100, 0)</f>
        <v>97</v>
      </c>
      <c r="U1130" s="9" t="str" cm="1">
        <f t="array" ref="U1130">_xlfn.IFS(
    ISNUMBER(SEARCH("C", Q1130)), "Ciudad",
    ISNUMBER(SEARCH("T", Q1130)), "Pueblo",
    ISNUMBER(SEARCH("R", Q1130)), "Rural",
    ISNUMBER(SEARCH("S", Q1130)), "Suburbano",
    ISNUMBER(SEARCH("U", Q1130)), "Urbano"
)</f>
        <v>Urbano</v>
      </c>
      <c r="V1130" s="24" t="str" cm="1">
        <f t="array" ref="V1130">_xlfn.LET(
    _xlpm.txt, _xlfn.TEXTJOIN("", TRUE, IF(ISNUMBER(--MID(Todos!$H1130, _xlfn.SEQUENCE(LEN(Todos!$H1130)), 1)), MID(Todos!$H1130, _xlfn.SEQUENCE(LEN(Todos!$H1130)), 1), "")),
    IF(ISNUMBER(--RIGHT(_xlpm.txt,1)), _xlpm.txt, LEFT(_xlpm.txt, LEN(_xlpm.txt)-1))
)</f>
        <v>18228</v>
      </c>
      <c r="W1130" s="9" t="str">
        <f>UPPER(LEFT(Todos!$B1130,2))</f>
        <v>CA</v>
      </c>
      <c r="X1130" s="10" t="str" cm="1">
        <f t="array" ref="X1130">+IF(Todos!$C1130 = "",MODE.MATCH(Todos!$C$2:$C$4029),Todos!$C1130)</f>
        <v>F</v>
      </c>
    </row>
    <row r="1131" spans="1:24" x14ac:dyDescent="0.35">
      <c r="A1131" s="18">
        <v>156929</v>
      </c>
      <c r="B1131" s="12" t="s">
        <v>22</v>
      </c>
      <c r="C1131" s="12" t="s">
        <v>31</v>
      </c>
      <c r="D1131" s="12">
        <v>2688</v>
      </c>
      <c r="E1131" s="12">
        <v>306</v>
      </c>
      <c r="F1131" s="12">
        <v>449</v>
      </c>
      <c r="G1131" s="12">
        <v>88</v>
      </c>
      <c r="H1131" s="12">
        <v>24944</v>
      </c>
      <c r="I1131" s="12">
        <v>5</v>
      </c>
      <c r="J1131" s="12">
        <v>37</v>
      </c>
      <c r="K1131" s="12">
        <v>367</v>
      </c>
      <c r="L1131" s="12">
        <v>418</v>
      </c>
      <c r="M1131" s="12">
        <v>8.6428571430000005</v>
      </c>
      <c r="N1131" s="12">
        <f>VLOOKUP(Todos!$A1131,vlookup_table[#All],2,FALSE)</f>
        <v>0</v>
      </c>
      <c r="O1131" s="12" t="str">
        <f>VLOOKUP(Todos!$A1131,vlookup_table[#All],3,FALSE)</f>
        <v>CA</v>
      </c>
      <c r="P1131" s="12">
        <f>VLOOKUP(Todos!$A1131,vlookup_table[#All],4,FALSE)</f>
        <v>0</v>
      </c>
      <c r="Q1131" s="14" t="str">
        <f>VLOOKUP(Todos!$A1131,vlookup_table[#All],5,FALSE)</f>
        <v>U2</v>
      </c>
      <c r="R1131" s="14" t="str">
        <f>VLOOKUP(Todos!$A1131,vlookup_table[#All],6,FALSE)</f>
        <v>U</v>
      </c>
      <c r="S1131" s="14">
        <f>VLOOKUP(Todos!$A1131,vlookup_table[#All],7,FALSE)</f>
        <v>15</v>
      </c>
      <c r="T1131" s="14">
        <f>ROUND((9706-Todos!$P1131)/100, 0)</f>
        <v>97</v>
      </c>
      <c r="U1131" s="14" t="str" cm="1">
        <f t="array" ref="U1131">_xlfn.IFS(
    ISNUMBER(SEARCH("C", Q1131)), "Ciudad",
    ISNUMBER(SEARCH("T", Q1131)), "Pueblo",
    ISNUMBER(SEARCH("R", Q1131)), "Rural",
    ISNUMBER(SEARCH("S", Q1131)), "Suburbano",
    ISNUMBER(SEARCH("U", Q1131)), "Urbano"
)</f>
        <v>Urbano</v>
      </c>
      <c r="V1131" s="25" t="str" cm="1">
        <f t="array" ref="V1131">_xlfn.LET(
    _xlpm.txt, _xlfn.TEXTJOIN("", TRUE, IF(ISNUMBER(--MID(Todos!$H1131, _xlfn.SEQUENCE(LEN(Todos!$H1131)), 1)), MID(Todos!$H1131, _xlfn.SEQUENCE(LEN(Todos!$H1131)), 1), "")),
    IF(ISNUMBER(--RIGHT(_xlpm.txt,1)), _xlpm.txt, LEFT(_xlpm.txt, LEN(_xlpm.txt)-1))
)</f>
        <v>24944</v>
      </c>
      <c r="W1131" s="14" t="str">
        <f>UPPER(LEFT(Todos!$B1131,2))</f>
        <v>CA</v>
      </c>
      <c r="X1131" s="15" t="str" cm="1">
        <f t="array" ref="X1131">+IF(Todos!$C1131 = "",MODE.MATCH(Todos!$C$2:$C$4029),Todos!$C1131)</f>
        <v>U</v>
      </c>
    </row>
    <row r="1132" spans="1:24" x14ac:dyDescent="0.35">
      <c r="A1132" s="19">
        <v>52549</v>
      </c>
      <c r="B1132" s="7" t="s">
        <v>54</v>
      </c>
      <c r="C1132" s="7" t="s">
        <v>14</v>
      </c>
      <c r="D1132" s="7">
        <v>556</v>
      </c>
      <c r="E1132" s="7">
        <v>202</v>
      </c>
      <c r="F1132" s="7">
        <v>389</v>
      </c>
      <c r="G1132" s="7">
        <v>1</v>
      </c>
      <c r="H1132" s="7">
        <v>14382</v>
      </c>
      <c r="I1132" s="7">
        <v>0</v>
      </c>
      <c r="J1132" s="7">
        <v>81</v>
      </c>
      <c r="K1132" s="7">
        <v>346</v>
      </c>
      <c r="L1132" s="7">
        <v>270</v>
      </c>
      <c r="M1132" s="7">
        <v>13.11111111</v>
      </c>
      <c r="N1132" s="7">
        <f>VLOOKUP(Todos!$A1132,vlookup_table[#All],2,FALSE)</f>
        <v>1</v>
      </c>
      <c r="O1132" s="7" t="str">
        <f>VLOOKUP(Todos!$A1132,vlookup_table[#All],3,FALSE)</f>
        <v>TN</v>
      </c>
      <c r="P1132" s="7">
        <f>VLOOKUP(Todos!$A1132,vlookup_table[#All],4,FALSE)</f>
        <v>5501</v>
      </c>
      <c r="Q1132" s="9" t="str">
        <f>VLOOKUP(Todos!$A1132,vlookup_table[#All],5,FALSE)</f>
        <v>R2</v>
      </c>
      <c r="R1132" s="9" t="str">
        <f>VLOOKUP(Todos!$A1132,vlookup_table[#All],6,FALSE)</f>
        <v>M</v>
      </c>
      <c r="S1132" s="9">
        <f>VLOOKUP(Todos!$A1132,vlookup_table[#All],7,FALSE)</f>
        <v>30</v>
      </c>
      <c r="T1132" s="9">
        <f>ROUND((9706-Todos!$P1132)/100, 0)</f>
        <v>42</v>
      </c>
      <c r="U1132" s="9" t="str" cm="1">
        <f t="array" ref="U1132">_xlfn.IFS(
    ISNUMBER(SEARCH("C", Q1132)), "Ciudad",
    ISNUMBER(SEARCH("T", Q1132)), "Pueblo",
    ISNUMBER(SEARCH("R", Q1132)), "Rural",
    ISNUMBER(SEARCH("S", Q1132)), "Suburbano",
    ISNUMBER(SEARCH("U", Q1132)), "Urbano"
)</f>
        <v>Rural</v>
      </c>
      <c r="V1132" s="24" t="str" cm="1">
        <f t="array" ref="V1132">_xlfn.LET(
    _xlpm.txt, _xlfn.TEXTJOIN("", TRUE, IF(ISNUMBER(--MID(Todos!$H1132, _xlfn.SEQUENCE(LEN(Todos!$H1132)), 1)), MID(Todos!$H1132, _xlfn.SEQUENCE(LEN(Todos!$H1132)), 1), "")),
    IF(ISNUMBER(--RIGHT(_xlpm.txt,1)), _xlpm.txt, LEFT(_xlpm.txt, LEN(_xlpm.txt)-1))
)</f>
        <v>14382</v>
      </c>
      <c r="W1132" s="9" t="str">
        <f>UPPER(LEFT(Todos!$B1132,2))</f>
        <v>TN</v>
      </c>
      <c r="X1132" s="10" t="str" cm="1">
        <f t="array" ref="X1132">+IF(Todos!$C1132 = "",MODE.MATCH(Todos!$C$2:$C$4029),Todos!$C1132)</f>
        <v>M</v>
      </c>
    </row>
    <row r="1133" spans="1:24" x14ac:dyDescent="0.35">
      <c r="A1133" s="18">
        <v>51706</v>
      </c>
      <c r="B1133" s="12" t="s">
        <v>54</v>
      </c>
      <c r="C1133" s="12" t="s">
        <v>14</v>
      </c>
      <c r="D1133" s="12">
        <v>972</v>
      </c>
      <c r="E1133" s="12">
        <v>193</v>
      </c>
      <c r="F1133" s="12">
        <v>318</v>
      </c>
      <c r="G1133" s="12">
        <v>16</v>
      </c>
      <c r="H1133" s="12">
        <v>8716</v>
      </c>
      <c r="I1133" s="12">
        <v>0</v>
      </c>
      <c r="J1133" s="12">
        <v>71</v>
      </c>
      <c r="K1133" s="12">
        <v>278</v>
      </c>
      <c r="L1133" s="12">
        <v>281</v>
      </c>
      <c r="M1133" s="12">
        <v>11.42857143</v>
      </c>
      <c r="N1133" s="12">
        <f>VLOOKUP(Todos!$A1133,vlookup_table[#All],2,FALSE)</f>
        <v>0</v>
      </c>
      <c r="O1133" s="12" t="str">
        <f>VLOOKUP(Todos!$A1133,vlookup_table[#All],3,FALSE)</f>
        <v>TN</v>
      </c>
      <c r="P1133" s="12">
        <f>VLOOKUP(Todos!$A1133,vlookup_table[#All],4,FALSE)</f>
        <v>4808</v>
      </c>
      <c r="Q1133" s="14" t="str">
        <f>VLOOKUP(Todos!$A1133,vlookup_table[#All],5,FALSE)</f>
        <v>T2</v>
      </c>
      <c r="R1133" s="14" t="str">
        <f>VLOOKUP(Todos!$A1133,vlookup_table[#All],6,FALSE)</f>
        <v>M</v>
      </c>
      <c r="S1133" s="14">
        <f>VLOOKUP(Todos!$A1133,vlookup_table[#All],7,FALSE)</f>
        <v>15</v>
      </c>
      <c r="T1133" s="14">
        <f>ROUND((9706-Todos!$P1133)/100, 0)</f>
        <v>49</v>
      </c>
      <c r="U1133" s="14" t="str" cm="1">
        <f t="array" ref="U1133">_xlfn.IFS(
    ISNUMBER(SEARCH("C", Q1133)), "Ciudad",
    ISNUMBER(SEARCH("T", Q1133)), "Pueblo",
    ISNUMBER(SEARCH("R", Q1133)), "Rural",
    ISNUMBER(SEARCH("S", Q1133)), "Suburbano",
    ISNUMBER(SEARCH("U", Q1133)), "Urbano"
)</f>
        <v>Pueblo</v>
      </c>
      <c r="V1133" s="25" t="str" cm="1">
        <f t="array" ref="V1133">_xlfn.LET(
    _xlpm.txt, _xlfn.TEXTJOIN("", TRUE, IF(ISNUMBER(--MID(Todos!$H1133, _xlfn.SEQUENCE(LEN(Todos!$H1133)), 1)), MID(Todos!$H1133, _xlfn.SEQUENCE(LEN(Todos!$H1133)), 1), "")),
    IF(ISNUMBER(--RIGHT(_xlpm.txt,1)), _xlpm.txt, LEFT(_xlpm.txt, LEN(_xlpm.txt)-1))
)</f>
        <v>8716</v>
      </c>
      <c r="W1133" s="14" t="str">
        <f>UPPER(LEFT(Todos!$B1133,2))</f>
        <v>TN</v>
      </c>
      <c r="X1133" s="15" t="str" cm="1">
        <f t="array" ref="X1133">+IF(Todos!$C1133 = "",MODE.MATCH(Todos!$C$2:$C$4029),Todos!$C1133)</f>
        <v>M</v>
      </c>
    </row>
    <row r="1134" spans="1:24" x14ac:dyDescent="0.35">
      <c r="A1134" s="19">
        <v>117969</v>
      </c>
      <c r="B1134" s="7" t="s">
        <v>21</v>
      </c>
      <c r="C1134" s="7" t="s">
        <v>17</v>
      </c>
      <c r="D1134" s="7">
        <v>498</v>
      </c>
      <c r="E1134" s="7">
        <v>227</v>
      </c>
      <c r="F1134" s="7">
        <v>315</v>
      </c>
      <c r="G1134" s="7">
        <v>0</v>
      </c>
      <c r="H1134" s="7">
        <v>10907</v>
      </c>
      <c r="I1134" s="7">
        <v>1</v>
      </c>
      <c r="J1134" s="7">
        <v>62</v>
      </c>
      <c r="K1134" s="7">
        <v>278</v>
      </c>
      <c r="L1134" s="7">
        <v>282</v>
      </c>
      <c r="M1134" s="7">
        <v>7.4545454549999999</v>
      </c>
      <c r="N1134" s="7">
        <f>VLOOKUP(Todos!$A1134,vlookup_table[#All],2,FALSE)</f>
        <v>28</v>
      </c>
      <c r="O1134" s="7" t="str">
        <f>VLOOKUP(Todos!$A1134,vlookup_table[#All],3,FALSE)</f>
        <v>TX</v>
      </c>
      <c r="P1134" s="7">
        <f>VLOOKUP(Todos!$A1134,vlookup_table[#All],4,FALSE)</f>
        <v>3001</v>
      </c>
      <c r="Q1134" s="9" t="str">
        <f>VLOOKUP(Todos!$A1134,vlookup_table[#All],5,FALSE)</f>
        <v>C1</v>
      </c>
      <c r="R1134" s="9" t="str">
        <f>VLOOKUP(Todos!$A1134,vlookup_table[#All],6,FALSE)</f>
        <v>F</v>
      </c>
      <c r="S1134" s="9">
        <f>VLOOKUP(Todos!$A1134,vlookup_table[#All],7,FALSE)</f>
        <v>9</v>
      </c>
      <c r="T1134" s="9">
        <f>ROUND((9706-Todos!$P1134)/100, 0)</f>
        <v>67</v>
      </c>
      <c r="U1134" s="9" t="str" cm="1">
        <f t="array" ref="U1134">_xlfn.IFS(
    ISNUMBER(SEARCH("C", Q1134)), "Ciudad",
    ISNUMBER(SEARCH("T", Q1134)), "Pueblo",
    ISNUMBER(SEARCH("R", Q1134)), "Rural",
    ISNUMBER(SEARCH("S", Q1134)), "Suburbano",
    ISNUMBER(SEARCH("U", Q1134)), "Urbano"
)</f>
        <v>Ciudad</v>
      </c>
      <c r="V1134" s="24" t="str" cm="1">
        <f t="array" ref="V1134">_xlfn.LET(
    _xlpm.txt, _xlfn.TEXTJOIN("", TRUE, IF(ISNUMBER(--MID(Todos!$H1134, _xlfn.SEQUENCE(LEN(Todos!$H1134)), 1)), MID(Todos!$H1134, _xlfn.SEQUENCE(LEN(Todos!$H1134)), 1), "")),
    IF(ISNUMBER(--RIGHT(_xlpm.txt,1)), _xlpm.txt, LEFT(_xlpm.txt, LEN(_xlpm.txt)-1))
)</f>
        <v>10907</v>
      </c>
      <c r="W1134" s="9" t="str">
        <f>UPPER(LEFT(Todos!$B1134,2))</f>
        <v>TX</v>
      </c>
      <c r="X1134" s="10" t="str" cm="1">
        <f t="array" ref="X1134">+IF(Todos!$C1134 = "",MODE.MATCH(Todos!$C$2:$C$4029),Todos!$C1134)</f>
        <v>F</v>
      </c>
    </row>
    <row r="1135" spans="1:24" x14ac:dyDescent="0.35">
      <c r="A1135" s="18">
        <v>2235</v>
      </c>
      <c r="B1135" s="12" t="s">
        <v>13</v>
      </c>
      <c r="C1135" s="12" t="s">
        <v>14</v>
      </c>
      <c r="D1135" s="12">
        <v>878</v>
      </c>
      <c r="E1135" s="12">
        <v>285</v>
      </c>
      <c r="F1135" s="12">
        <v>410</v>
      </c>
      <c r="G1135" s="12">
        <v>10</v>
      </c>
      <c r="H1135" s="12">
        <v>16534</v>
      </c>
      <c r="I1135" s="12">
        <v>4</v>
      </c>
      <c r="J1135" s="12">
        <v>6</v>
      </c>
      <c r="K1135" s="12">
        <v>331</v>
      </c>
      <c r="L1135" s="12">
        <v>349</v>
      </c>
      <c r="M1135" s="12">
        <v>10.47058824</v>
      </c>
      <c r="N1135" s="12">
        <f>VLOOKUP(Todos!$A1135,vlookup_table[#All],2,FALSE)</f>
        <v>1</v>
      </c>
      <c r="O1135" s="12" t="str">
        <f>VLOOKUP(Todos!$A1135,vlookup_table[#All],3,FALSE)</f>
        <v>FL</v>
      </c>
      <c r="P1135" s="12">
        <f>VLOOKUP(Todos!$A1135,vlookup_table[#All],4,FALSE)</f>
        <v>3204</v>
      </c>
      <c r="Q1135" s="14" t="str">
        <f>VLOOKUP(Todos!$A1135,vlookup_table[#All],5,FALSE)</f>
        <v>C2</v>
      </c>
      <c r="R1135" s="14" t="str">
        <f>VLOOKUP(Todos!$A1135,vlookup_table[#All],6,FALSE)</f>
        <v>M</v>
      </c>
      <c r="S1135" s="14">
        <f>VLOOKUP(Todos!$A1135,vlookup_table[#All],7,FALSE)</f>
        <v>12</v>
      </c>
      <c r="T1135" s="14">
        <f>ROUND((9706-Todos!$P1135)/100, 0)</f>
        <v>65</v>
      </c>
      <c r="U1135" s="14" t="str" cm="1">
        <f t="array" ref="U1135">_xlfn.IFS(
    ISNUMBER(SEARCH("C", Q1135)), "Ciudad",
    ISNUMBER(SEARCH("T", Q1135)), "Pueblo",
    ISNUMBER(SEARCH("R", Q1135)), "Rural",
    ISNUMBER(SEARCH("S", Q1135)), "Suburbano",
    ISNUMBER(SEARCH("U", Q1135)), "Urbano"
)</f>
        <v>Ciudad</v>
      </c>
      <c r="V1135" s="25" t="str" cm="1">
        <f t="array" ref="V1135">_xlfn.LET(
    _xlpm.txt, _xlfn.TEXTJOIN("", TRUE, IF(ISNUMBER(--MID(Todos!$H1135, _xlfn.SEQUENCE(LEN(Todos!$H1135)), 1)), MID(Todos!$H1135, _xlfn.SEQUENCE(LEN(Todos!$H1135)), 1), "")),
    IF(ISNUMBER(--RIGHT(_xlpm.txt,1)), _xlpm.txt, LEFT(_xlpm.txt, LEN(_xlpm.txt)-1))
)</f>
        <v>16534</v>
      </c>
      <c r="W1135" s="14" t="str">
        <f>UPPER(LEFT(Todos!$B1135,2))</f>
        <v>FL</v>
      </c>
      <c r="X1135" s="15" t="str" cm="1">
        <f t="array" ref="X1135">+IF(Todos!$C1135 = "",MODE.MATCH(Todos!$C$2:$C$4029),Todos!$C1135)</f>
        <v>M</v>
      </c>
    </row>
    <row r="1136" spans="1:24" x14ac:dyDescent="0.35">
      <c r="A1136" s="19">
        <v>161023</v>
      </c>
      <c r="B1136" s="7" t="s">
        <v>22</v>
      </c>
      <c r="C1136" s="7" t="s">
        <v>14</v>
      </c>
      <c r="D1136" s="7">
        <v>883</v>
      </c>
      <c r="E1136" s="7">
        <v>281</v>
      </c>
      <c r="F1136" s="7">
        <v>362</v>
      </c>
      <c r="G1136" s="7">
        <v>1</v>
      </c>
      <c r="H1136" s="7">
        <v>11791</v>
      </c>
      <c r="I1136" s="7">
        <v>8</v>
      </c>
      <c r="J1136" s="7">
        <v>59</v>
      </c>
      <c r="K1136" s="7">
        <v>333</v>
      </c>
      <c r="L1136" s="7">
        <v>315</v>
      </c>
      <c r="M1136" s="7">
        <v>14.85714286</v>
      </c>
      <c r="N1136" s="7">
        <f>VLOOKUP(Todos!$A1136,vlookup_table[#All],2,FALSE)</f>
        <v>2</v>
      </c>
      <c r="O1136" s="7" t="str">
        <f>VLOOKUP(Todos!$A1136,vlookup_table[#All],3,FALSE)</f>
        <v>CA</v>
      </c>
      <c r="P1136" s="7">
        <f>VLOOKUP(Todos!$A1136,vlookup_table[#All],4,FALSE)</f>
        <v>2801</v>
      </c>
      <c r="Q1136" s="9" t="str">
        <f>VLOOKUP(Todos!$A1136,vlookup_table[#All],5,FALSE)</f>
        <v>R1</v>
      </c>
      <c r="R1136" s="9" t="str">
        <f>VLOOKUP(Todos!$A1136,vlookup_table[#All],6,FALSE)</f>
        <v>M</v>
      </c>
      <c r="S1136" s="9">
        <f>VLOOKUP(Todos!$A1136,vlookup_table[#All],7,FALSE)</f>
        <v>20</v>
      </c>
      <c r="T1136" s="9">
        <f>ROUND((9706-Todos!$P1136)/100, 0)</f>
        <v>69</v>
      </c>
      <c r="U1136" s="9" t="str" cm="1">
        <f t="array" ref="U1136">_xlfn.IFS(
    ISNUMBER(SEARCH("C", Q1136)), "Ciudad",
    ISNUMBER(SEARCH("T", Q1136)), "Pueblo",
    ISNUMBER(SEARCH("R", Q1136)), "Rural",
    ISNUMBER(SEARCH("S", Q1136)), "Suburbano",
    ISNUMBER(SEARCH("U", Q1136)), "Urbano"
)</f>
        <v>Rural</v>
      </c>
      <c r="V1136" s="24" t="str" cm="1">
        <f t="array" ref="V1136">_xlfn.LET(
    _xlpm.txt, _xlfn.TEXTJOIN("", TRUE, IF(ISNUMBER(--MID(Todos!$H1136, _xlfn.SEQUENCE(LEN(Todos!$H1136)), 1)), MID(Todos!$H1136, _xlfn.SEQUENCE(LEN(Todos!$H1136)), 1), "")),
    IF(ISNUMBER(--RIGHT(_xlpm.txt,1)), _xlpm.txt, LEFT(_xlpm.txt, LEN(_xlpm.txt)-1))
)</f>
        <v>11791</v>
      </c>
      <c r="W1136" s="9" t="str">
        <f>UPPER(LEFT(Todos!$B1136,2))</f>
        <v>CA</v>
      </c>
      <c r="X1136" s="10" t="str" cm="1">
        <f t="array" ref="X1136">+IF(Todos!$C1136 = "",MODE.MATCH(Todos!$C$2:$C$4029),Todos!$C1136)</f>
        <v>M</v>
      </c>
    </row>
    <row r="1137" spans="1:24" x14ac:dyDescent="0.35">
      <c r="A1137" s="18">
        <v>139887</v>
      </c>
      <c r="B1137" s="12" t="s">
        <v>55</v>
      </c>
      <c r="C1137" s="12" t="s">
        <v>17</v>
      </c>
      <c r="D1137" s="12">
        <v>670</v>
      </c>
      <c r="E1137" s="12">
        <v>231</v>
      </c>
      <c r="F1137" s="12">
        <v>290</v>
      </c>
      <c r="G1137" s="12">
        <v>2</v>
      </c>
      <c r="H1137" s="12">
        <v>9443</v>
      </c>
      <c r="I1137" s="12">
        <v>2</v>
      </c>
      <c r="J1137" s="12">
        <v>52</v>
      </c>
      <c r="K1137" s="12">
        <v>287</v>
      </c>
      <c r="L1137" s="12">
        <v>282</v>
      </c>
      <c r="M1137" s="12">
        <v>11.66666667</v>
      </c>
      <c r="N1137" s="12">
        <f>VLOOKUP(Todos!$A1137,vlookup_table[#All],2,FALSE)</f>
        <v>28</v>
      </c>
      <c r="O1137" s="12" t="str">
        <f>VLOOKUP(Todos!$A1137,vlookup_table[#All],3,FALSE)</f>
        <v>NM</v>
      </c>
      <c r="P1137" s="12">
        <f>VLOOKUP(Todos!$A1137,vlookup_table[#All],4,FALSE)</f>
        <v>0</v>
      </c>
      <c r="Q1137" s="14" t="str">
        <f>VLOOKUP(Todos!$A1137,vlookup_table[#All],5,FALSE)</f>
        <v>R2</v>
      </c>
      <c r="R1137" s="14" t="str">
        <f>VLOOKUP(Todos!$A1137,vlookup_table[#All],6,FALSE)</f>
        <v>F</v>
      </c>
      <c r="S1137" s="14">
        <f>VLOOKUP(Todos!$A1137,vlookup_table[#All],7,FALSE)</f>
        <v>20</v>
      </c>
      <c r="T1137" s="14">
        <f>ROUND((9706-Todos!$P1137)/100, 0)</f>
        <v>97</v>
      </c>
      <c r="U1137" s="14" t="str" cm="1">
        <f t="array" ref="U1137">_xlfn.IFS(
    ISNUMBER(SEARCH("C", Q1137)), "Ciudad",
    ISNUMBER(SEARCH("T", Q1137)), "Pueblo",
    ISNUMBER(SEARCH("R", Q1137)), "Rural",
    ISNUMBER(SEARCH("S", Q1137)), "Suburbano",
    ISNUMBER(SEARCH("U", Q1137)), "Urbano"
)</f>
        <v>Rural</v>
      </c>
      <c r="V1137" s="25" t="str" cm="1">
        <f t="array" ref="V1137">_xlfn.LET(
    _xlpm.txt, _xlfn.TEXTJOIN("", TRUE, IF(ISNUMBER(--MID(Todos!$H1137, _xlfn.SEQUENCE(LEN(Todos!$H1137)), 1)), MID(Todos!$H1137, _xlfn.SEQUENCE(LEN(Todos!$H1137)), 1), "")),
    IF(ISNUMBER(--RIGHT(_xlpm.txt,1)), _xlpm.txt, LEFT(_xlpm.txt, LEN(_xlpm.txt)-1))
)</f>
        <v>9443</v>
      </c>
      <c r="W1137" s="14" t="str">
        <f>UPPER(LEFT(Todos!$B1137,2))</f>
        <v>NM</v>
      </c>
      <c r="X1137" s="15" t="str" cm="1">
        <f t="array" ref="X1137">+IF(Todos!$C1137 = "",MODE.MATCH(Todos!$C$2:$C$4029),Todos!$C1137)</f>
        <v>F</v>
      </c>
    </row>
    <row r="1138" spans="1:24" x14ac:dyDescent="0.35">
      <c r="A1138" s="19">
        <v>186212</v>
      </c>
      <c r="B1138" s="7" t="s">
        <v>55</v>
      </c>
      <c r="C1138" s="7" t="s">
        <v>14</v>
      </c>
      <c r="D1138" s="7">
        <v>589</v>
      </c>
      <c r="E1138" s="7">
        <v>270</v>
      </c>
      <c r="F1138" s="7">
        <v>325</v>
      </c>
      <c r="G1138" s="7">
        <v>0</v>
      </c>
      <c r="H1138" s="7">
        <v>10889</v>
      </c>
      <c r="I1138" s="7">
        <v>5</v>
      </c>
      <c r="J1138" s="7">
        <v>45</v>
      </c>
      <c r="K1138" s="7">
        <v>317</v>
      </c>
      <c r="L1138" s="7">
        <v>292</v>
      </c>
      <c r="M1138" s="7">
        <v>8.5882352940000004</v>
      </c>
      <c r="N1138" s="7">
        <f>VLOOKUP(Todos!$A1138,vlookup_table[#All],2,FALSE)</f>
        <v>1002</v>
      </c>
      <c r="O1138" s="7" t="str">
        <f>VLOOKUP(Todos!$A1138,vlookup_table[#All],3,FALSE)</f>
        <v>NM</v>
      </c>
      <c r="P1138" s="7">
        <f>VLOOKUP(Todos!$A1138,vlookup_table[#All],4,FALSE)</f>
        <v>1008</v>
      </c>
      <c r="Q1138" s="9" t="str">
        <f>VLOOKUP(Todos!$A1138,vlookup_table[#All],5,FALSE)</f>
        <v>C1</v>
      </c>
      <c r="R1138" s="9" t="str">
        <f>VLOOKUP(Todos!$A1138,vlookup_table[#All],6,FALSE)</f>
        <v>M</v>
      </c>
      <c r="S1138" s="9">
        <f>VLOOKUP(Todos!$A1138,vlookup_table[#All],7,FALSE)</f>
        <v>7</v>
      </c>
      <c r="T1138" s="9">
        <f>ROUND((9706-Todos!$P1138)/100, 0)</f>
        <v>87</v>
      </c>
      <c r="U1138" s="9" t="str" cm="1">
        <f t="array" ref="U1138">_xlfn.IFS(
    ISNUMBER(SEARCH("C", Q1138)), "Ciudad",
    ISNUMBER(SEARCH("T", Q1138)), "Pueblo",
    ISNUMBER(SEARCH("R", Q1138)), "Rural",
    ISNUMBER(SEARCH("S", Q1138)), "Suburbano",
    ISNUMBER(SEARCH("U", Q1138)), "Urbano"
)</f>
        <v>Ciudad</v>
      </c>
      <c r="V1138" s="24" t="str" cm="1">
        <f t="array" ref="V1138">_xlfn.LET(
    _xlpm.txt, _xlfn.TEXTJOIN("", TRUE, IF(ISNUMBER(--MID(Todos!$H1138, _xlfn.SEQUENCE(LEN(Todos!$H1138)), 1)), MID(Todos!$H1138, _xlfn.SEQUENCE(LEN(Todos!$H1138)), 1), "")),
    IF(ISNUMBER(--RIGHT(_xlpm.txt,1)), _xlpm.txt, LEFT(_xlpm.txt, LEN(_xlpm.txt)-1))
)</f>
        <v>10889</v>
      </c>
      <c r="W1138" s="9" t="str">
        <f>UPPER(LEFT(Todos!$B1138,2))</f>
        <v>NM</v>
      </c>
      <c r="X1138" s="10" t="str" cm="1">
        <f t="array" ref="X1138">+IF(Todos!$C1138 = "",MODE.MATCH(Todos!$C$2:$C$4029),Todos!$C1138)</f>
        <v>M</v>
      </c>
    </row>
    <row r="1139" spans="1:24" x14ac:dyDescent="0.35">
      <c r="A1139" s="18">
        <v>162759</v>
      </c>
      <c r="B1139" s="12" t="s">
        <v>22</v>
      </c>
      <c r="C1139" s="12" t="s">
        <v>17</v>
      </c>
      <c r="D1139" s="12">
        <v>2620</v>
      </c>
      <c r="E1139" s="12">
        <v>481</v>
      </c>
      <c r="F1139" s="12">
        <v>523</v>
      </c>
      <c r="G1139" s="12">
        <v>82</v>
      </c>
      <c r="H1139" s="12">
        <v>16047</v>
      </c>
      <c r="I1139" s="12">
        <v>48</v>
      </c>
      <c r="J1139" s="12">
        <v>36</v>
      </c>
      <c r="K1139" s="12">
        <v>490</v>
      </c>
      <c r="L1139" s="12">
        <v>519</v>
      </c>
      <c r="M1139" s="12">
        <v>14.42857143</v>
      </c>
      <c r="N1139" s="12">
        <f>VLOOKUP(Todos!$A1139,vlookup_table[#All],2,FALSE)</f>
        <v>0</v>
      </c>
      <c r="O1139" s="12" t="str">
        <f>VLOOKUP(Todos!$A1139,vlookup_table[#All],3,FALSE)</f>
        <v>CA</v>
      </c>
      <c r="P1139" s="12">
        <f>VLOOKUP(Todos!$A1139,vlookup_table[#All],4,FALSE)</f>
        <v>4001</v>
      </c>
      <c r="Q1139" s="14" t="str">
        <f>VLOOKUP(Todos!$A1139,vlookup_table[#All],5,FALSE)</f>
        <v>S1</v>
      </c>
      <c r="R1139" s="14" t="str">
        <f>VLOOKUP(Todos!$A1139,vlookup_table[#All],6,FALSE)</f>
        <v>F</v>
      </c>
      <c r="S1139" s="14">
        <f>VLOOKUP(Todos!$A1139,vlookup_table[#All],7,FALSE)</f>
        <v>18</v>
      </c>
      <c r="T1139" s="14">
        <f>ROUND((9706-Todos!$P1139)/100, 0)</f>
        <v>57</v>
      </c>
      <c r="U1139" s="14" t="str" cm="1">
        <f t="array" ref="U1139">_xlfn.IFS(
    ISNUMBER(SEARCH("C", Q1139)), "Ciudad",
    ISNUMBER(SEARCH("T", Q1139)), "Pueblo",
    ISNUMBER(SEARCH("R", Q1139)), "Rural",
    ISNUMBER(SEARCH("S", Q1139)), "Suburbano",
    ISNUMBER(SEARCH("U", Q1139)), "Urbano"
)</f>
        <v>Suburbano</v>
      </c>
      <c r="V1139" s="25" t="str" cm="1">
        <f t="array" ref="V1139">_xlfn.LET(
    _xlpm.txt, _xlfn.TEXTJOIN("", TRUE, IF(ISNUMBER(--MID(Todos!$H1139, _xlfn.SEQUENCE(LEN(Todos!$H1139)), 1)), MID(Todos!$H1139, _xlfn.SEQUENCE(LEN(Todos!$H1139)), 1), "")),
    IF(ISNUMBER(--RIGHT(_xlpm.txt,1)), _xlpm.txt, LEFT(_xlpm.txt, LEN(_xlpm.txt)-1))
)</f>
        <v>16047</v>
      </c>
      <c r="W1139" s="14" t="str">
        <f>UPPER(LEFT(Todos!$B1139,2))</f>
        <v>CA</v>
      </c>
      <c r="X1139" s="15" t="str" cm="1">
        <f t="array" ref="X1139">+IF(Todos!$C1139 = "",MODE.MATCH(Todos!$C$2:$C$4029),Todos!$C1139)</f>
        <v>F</v>
      </c>
    </row>
    <row r="1140" spans="1:24" x14ac:dyDescent="0.35">
      <c r="A1140" s="19">
        <v>95654</v>
      </c>
      <c r="B1140" s="7" t="s">
        <v>16</v>
      </c>
      <c r="C1140" s="7" t="s">
        <v>14</v>
      </c>
      <c r="D1140" s="7">
        <v>677</v>
      </c>
      <c r="E1140" s="7">
        <v>426</v>
      </c>
      <c r="F1140" s="7">
        <v>489</v>
      </c>
      <c r="G1140" s="7">
        <v>0</v>
      </c>
      <c r="H1140" s="7">
        <v>18718</v>
      </c>
      <c r="I1140" s="7">
        <v>2</v>
      </c>
      <c r="J1140" s="7">
        <v>71</v>
      </c>
      <c r="K1140" s="7">
        <v>466</v>
      </c>
      <c r="L1140" s="7">
        <v>442</v>
      </c>
      <c r="M1140" s="7">
        <v>10.66666667</v>
      </c>
      <c r="N1140" s="7">
        <f>VLOOKUP(Todos!$A1140,vlookup_table[#All],2,FALSE)</f>
        <v>1</v>
      </c>
      <c r="O1140" s="7" t="str">
        <f>VLOOKUP(Todos!$A1140,vlookup_table[#All],3,FALSE)</f>
        <v>IL</v>
      </c>
      <c r="P1140" s="7">
        <f>VLOOKUP(Todos!$A1140,vlookup_table[#All],4,FALSE)</f>
        <v>3308</v>
      </c>
      <c r="Q1140" s="9" t="str">
        <f>VLOOKUP(Todos!$A1140,vlookup_table[#All],5,FALSE)</f>
        <v>S2</v>
      </c>
      <c r="R1140" s="9" t="str">
        <f>VLOOKUP(Todos!$A1140,vlookup_table[#All],6,FALSE)</f>
        <v>M</v>
      </c>
      <c r="S1140" s="9">
        <f>VLOOKUP(Todos!$A1140,vlookup_table[#All],7,FALSE)</f>
        <v>20</v>
      </c>
      <c r="T1140" s="9">
        <f>ROUND((9706-Todos!$P1140)/100, 0)</f>
        <v>64</v>
      </c>
      <c r="U1140" s="9" t="str" cm="1">
        <f t="array" ref="U1140">_xlfn.IFS(
    ISNUMBER(SEARCH("C", Q1140)), "Ciudad",
    ISNUMBER(SEARCH("T", Q1140)), "Pueblo",
    ISNUMBER(SEARCH("R", Q1140)), "Rural",
    ISNUMBER(SEARCH("S", Q1140)), "Suburbano",
    ISNUMBER(SEARCH("U", Q1140)), "Urbano"
)</f>
        <v>Suburbano</v>
      </c>
      <c r="V1140" s="24" t="str" cm="1">
        <f t="array" ref="V1140">_xlfn.LET(
    _xlpm.txt, _xlfn.TEXTJOIN("", TRUE, IF(ISNUMBER(--MID(Todos!$H1140, _xlfn.SEQUENCE(LEN(Todos!$H1140)), 1)), MID(Todos!$H1140, _xlfn.SEQUENCE(LEN(Todos!$H1140)), 1), "")),
    IF(ISNUMBER(--RIGHT(_xlpm.txt,1)), _xlpm.txt, LEFT(_xlpm.txt, LEN(_xlpm.txt)-1))
)</f>
        <v>18718</v>
      </c>
      <c r="W1140" s="9" t="str">
        <f>UPPER(LEFT(Todos!$B1140,2))</f>
        <v>IL</v>
      </c>
      <c r="X1140" s="10" t="str" cm="1">
        <f t="array" ref="X1140">+IF(Todos!$C1140 = "",MODE.MATCH(Todos!$C$2:$C$4029),Todos!$C1140)</f>
        <v>M</v>
      </c>
    </row>
    <row r="1141" spans="1:24" x14ac:dyDescent="0.35">
      <c r="A1141" s="18">
        <v>101774</v>
      </c>
      <c r="B1141" s="12" t="s">
        <v>37</v>
      </c>
      <c r="C1141" s="12" t="s">
        <v>17</v>
      </c>
      <c r="D1141" s="12">
        <v>464</v>
      </c>
      <c r="E1141" s="12">
        <v>164</v>
      </c>
      <c r="F1141" s="12">
        <v>285</v>
      </c>
      <c r="G1141" s="12">
        <v>0</v>
      </c>
      <c r="H1141" s="12">
        <v>9685</v>
      </c>
      <c r="I1141" s="12">
        <v>1</v>
      </c>
      <c r="J1141" s="12">
        <v>64</v>
      </c>
      <c r="K1141" s="12">
        <v>257</v>
      </c>
      <c r="L1141" s="12">
        <v>224</v>
      </c>
      <c r="M1141" s="12">
        <v>8.2222222219999992</v>
      </c>
      <c r="N1141" s="12">
        <f>VLOOKUP(Todos!$A1141,vlookup_table[#All],2,FALSE)</f>
        <v>0</v>
      </c>
      <c r="O1141" s="12" t="str">
        <f>VLOOKUP(Todos!$A1141,vlookup_table[#All],3,FALSE)</f>
        <v>MO</v>
      </c>
      <c r="P1141" s="12">
        <f>VLOOKUP(Todos!$A1141,vlookup_table[#All],4,FALSE)</f>
        <v>6201</v>
      </c>
      <c r="Q1141" s="14" t="str">
        <f>VLOOKUP(Todos!$A1141,vlookup_table[#All],5,FALSE)</f>
        <v>C3</v>
      </c>
      <c r="R1141" s="14" t="str">
        <f>VLOOKUP(Todos!$A1141,vlookup_table[#All],6,FALSE)</f>
        <v>F</v>
      </c>
      <c r="S1141" s="14">
        <f>VLOOKUP(Todos!$A1141,vlookup_table[#All],7,FALSE)</f>
        <v>8</v>
      </c>
      <c r="T1141" s="14">
        <f>ROUND((9706-Todos!$P1141)/100, 0)</f>
        <v>35</v>
      </c>
      <c r="U1141" s="14" t="str" cm="1">
        <f t="array" ref="U1141">_xlfn.IFS(
    ISNUMBER(SEARCH("C", Q1141)), "Ciudad",
    ISNUMBER(SEARCH("T", Q1141)), "Pueblo",
    ISNUMBER(SEARCH("R", Q1141)), "Rural",
    ISNUMBER(SEARCH("S", Q1141)), "Suburbano",
    ISNUMBER(SEARCH("U", Q1141)), "Urbano"
)</f>
        <v>Ciudad</v>
      </c>
      <c r="V1141" s="25" t="str" cm="1">
        <f t="array" ref="V1141">_xlfn.LET(
    _xlpm.txt, _xlfn.TEXTJOIN("", TRUE, IF(ISNUMBER(--MID(Todos!$H1141, _xlfn.SEQUENCE(LEN(Todos!$H1141)), 1)), MID(Todos!$H1141, _xlfn.SEQUENCE(LEN(Todos!$H1141)), 1), "")),
    IF(ISNUMBER(--RIGHT(_xlpm.txt,1)), _xlpm.txt, LEFT(_xlpm.txt, LEN(_xlpm.txt)-1))
)</f>
        <v>9685</v>
      </c>
      <c r="W1141" s="14" t="str">
        <f>UPPER(LEFT(Todos!$B1141,2))</f>
        <v>MO</v>
      </c>
      <c r="X1141" s="15" t="str" cm="1">
        <f t="array" ref="X1141">+IF(Todos!$C1141 = "",MODE.MATCH(Todos!$C$2:$C$4029),Todos!$C1141)</f>
        <v>F</v>
      </c>
    </row>
    <row r="1142" spans="1:24" x14ac:dyDescent="0.35">
      <c r="A1142" s="19">
        <v>21710</v>
      </c>
      <c r="B1142" s="7" t="s">
        <v>18</v>
      </c>
      <c r="C1142" s="7" t="s">
        <v>14</v>
      </c>
      <c r="D1142" s="7">
        <v>600</v>
      </c>
      <c r="E1142" s="7">
        <v>257</v>
      </c>
      <c r="F1142" s="7">
        <v>349</v>
      </c>
      <c r="G1142" s="7">
        <v>1</v>
      </c>
      <c r="H1142" s="7">
        <v>12433</v>
      </c>
      <c r="I1142" s="7">
        <v>2</v>
      </c>
      <c r="J1142" s="7">
        <v>64</v>
      </c>
      <c r="K1142" s="7">
        <v>308</v>
      </c>
      <c r="L1142" s="7">
        <v>292</v>
      </c>
      <c r="M1142" s="7">
        <v>9.52631579</v>
      </c>
      <c r="N1142" s="7">
        <f>VLOOKUP(Todos!$A1142,vlookup_table[#All],2,FALSE)</f>
        <v>2</v>
      </c>
      <c r="O1142" s="7" t="str">
        <f>VLOOKUP(Todos!$A1142,vlookup_table[#All],3,FALSE)</f>
        <v>NC</v>
      </c>
      <c r="P1142" s="7">
        <f>VLOOKUP(Todos!$A1142,vlookup_table[#All],4,FALSE)</f>
        <v>0</v>
      </c>
      <c r="Q1142" s="9" t="str">
        <f>VLOOKUP(Todos!$A1142,vlookup_table[#All],5,FALSE)</f>
        <v>T2</v>
      </c>
      <c r="R1142" s="9" t="str">
        <f>VLOOKUP(Todos!$A1142,vlookup_table[#All],6,FALSE)</f>
        <v>M</v>
      </c>
      <c r="S1142" s="9">
        <f>VLOOKUP(Todos!$A1142,vlookup_table[#All],7,FALSE)</f>
        <v>10</v>
      </c>
      <c r="T1142" s="9">
        <f>ROUND((9706-Todos!$P1142)/100, 0)</f>
        <v>97</v>
      </c>
      <c r="U1142" s="9" t="str" cm="1">
        <f t="array" ref="U1142">_xlfn.IFS(
    ISNUMBER(SEARCH("C", Q1142)), "Ciudad",
    ISNUMBER(SEARCH("T", Q1142)), "Pueblo",
    ISNUMBER(SEARCH("R", Q1142)), "Rural",
    ISNUMBER(SEARCH("S", Q1142)), "Suburbano",
    ISNUMBER(SEARCH("U", Q1142)), "Urbano"
)</f>
        <v>Pueblo</v>
      </c>
      <c r="V1142" s="24" t="str" cm="1">
        <f t="array" ref="V1142">_xlfn.LET(
    _xlpm.txt, _xlfn.TEXTJOIN("", TRUE, IF(ISNUMBER(--MID(Todos!$H1142, _xlfn.SEQUENCE(LEN(Todos!$H1142)), 1)), MID(Todos!$H1142, _xlfn.SEQUENCE(LEN(Todos!$H1142)), 1), "")),
    IF(ISNUMBER(--RIGHT(_xlpm.txt,1)), _xlpm.txt, LEFT(_xlpm.txt, LEN(_xlpm.txt)-1))
)</f>
        <v>12433</v>
      </c>
      <c r="W1142" s="9" t="str">
        <f>UPPER(LEFT(Todos!$B1142,2))</f>
        <v>NC</v>
      </c>
      <c r="X1142" s="10" t="str" cm="1">
        <f t="array" ref="X1142">+IF(Todos!$C1142 = "",MODE.MATCH(Todos!$C$2:$C$4029),Todos!$C1142)</f>
        <v>M</v>
      </c>
    </row>
    <row r="1143" spans="1:24" x14ac:dyDescent="0.35">
      <c r="A1143" s="18">
        <v>65565</v>
      </c>
      <c r="B1143" s="12" t="s">
        <v>30</v>
      </c>
      <c r="C1143" s="12" t="s">
        <v>17</v>
      </c>
      <c r="D1143" s="12">
        <v>707</v>
      </c>
      <c r="E1143" s="12">
        <v>282</v>
      </c>
      <c r="F1143" s="12">
        <v>474</v>
      </c>
      <c r="G1143" s="12">
        <v>0</v>
      </c>
      <c r="H1143" s="12">
        <v>15832</v>
      </c>
      <c r="I1143" s="12">
        <v>13</v>
      </c>
      <c r="J1143" s="12">
        <v>73</v>
      </c>
      <c r="K1143" s="12">
        <v>393</v>
      </c>
      <c r="L1143" s="12">
        <v>383</v>
      </c>
      <c r="M1143" s="12">
        <v>4.1764705879999999</v>
      </c>
      <c r="N1143" s="12">
        <f>VLOOKUP(Todos!$A1143,vlookup_table[#All],2,FALSE)</f>
        <v>2</v>
      </c>
      <c r="O1143" s="12" t="str">
        <f>VLOOKUP(Todos!$A1143,vlookup_table[#All],3,FALSE)</f>
        <v>MI</v>
      </c>
      <c r="P1143" s="12">
        <f>VLOOKUP(Todos!$A1143,vlookup_table[#All],4,FALSE)</f>
        <v>701</v>
      </c>
      <c r="Q1143" s="14" t="str">
        <f>VLOOKUP(Todos!$A1143,vlookup_table[#All],5,FALSE)</f>
        <v>U2</v>
      </c>
      <c r="R1143" s="14" t="str">
        <f>VLOOKUP(Todos!$A1143,vlookup_table[#All],6,FALSE)</f>
        <v>F</v>
      </c>
      <c r="S1143" s="14">
        <f>VLOOKUP(Todos!$A1143,vlookup_table[#All],7,FALSE)</f>
        <v>10</v>
      </c>
      <c r="T1143" s="14">
        <f>ROUND((9706-Todos!$P1143)/100, 0)</f>
        <v>90</v>
      </c>
      <c r="U1143" s="14" t="str" cm="1">
        <f t="array" ref="U1143">_xlfn.IFS(
    ISNUMBER(SEARCH("C", Q1143)), "Ciudad",
    ISNUMBER(SEARCH("T", Q1143)), "Pueblo",
    ISNUMBER(SEARCH("R", Q1143)), "Rural",
    ISNUMBER(SEARCH("S", Q1143)), "Suburbano",
    ISNUMBER(SEARCH("U", Q1143)), "Urbano"
)</f>
        <v>Urbano</v>
      </c>
      <c r="V1143" s="25" t="str" cm="1">
        <f t="array" ref="V1143">_xlfn.LET(
    _xlpm.txt, _xlfn.TEXTJOIN("", TRUE, IF(ISNUMBER(--MID(Todos!$H1143, _xlfn.SEQUENCE(LEN(Todos!$H1143)), 1)), MID(Todos!$H1143, _xlfn.SEQUENCE(LEN(Todos!$H1143)), 1), "")),
    IF(ISNUMBER(--RIGHT(_xlpm.txt,1)), _xlpm.txt, LEFT(_xlpm.txt, LEN(_xlpm.txt)-1))
)</f>
        <v>15832</v>
      </c>
      <c r="W1143" s="14" t="str">
        <f>UPPER(LEFT(Todos!$B1143,2))</f>
        <v>MI</v>
      </c>
      <c r="X1143" s="15" t="str" cm="1">
        <f t="array" ref="X1143">+IF(Todos!$C1143 = "",MODE.MATCH(Todos!$C$2:$C$4029),Todos!$C1143)</f>
        <v>F</v>
      </c>
    </row>
    <row r="1144" spans="1:24" x14ac:dyDescent="0.35">
      <c r="A1144" s="19">
        <v>171631</v>
      </c>
      <c r="B1144" s="7" t="s">
        <v>22</v>
      </c>
      <c r="C1144" s="7" t="s">
        <v>17</v>
      </c>
      <c r="D1144" s="7">
        <v>1537</v>
      </c>
      <c r="E1144" s="7">
        <v>495</v>
      </c>
      <c r="F1144" s="7">
        <v>544</v>
      </c>
      <c r="G1144" s="7">
        <v>19</v>
      </c>
      <c r="H1144" s="7">
        <v>17689</v>
      </c>
      <c r="I1144" s="7">
        <v>13</v>
      </c>
      <c r="J1144" s="7">
        <v>58</v>
      </c>
      <c r="K1144" s="7">
        <v>509</v>
      </c>
      <c r="L1144" s="7">
        <v>528</v>
      </c>
      <c r="M1144" s="7">
        <v>11.19230769</v>
      </c>
      <c r="N1144" s="7">
        <f>VLOOKUP(Todos!$A1144,vlookup_table[#All],2,FALSE)</f>
        <v>4</v>
      </c>
      <c r="O1144" s="7" t="str">
        <f>VLOOKUP(Todos!$A1144,vlookup_table[#All],3,FALSE)</f>
        <v>CA</v>
      </c>
      <c r="P1144" s="7">
        <f>VLOOKUP(Todos!$A1144,vlookup_table[#All],4,FALSE)</f>
        <v>5302</v>
      </c>
      <c r="Q1144" s="9" t="str">
        <f>VLOOKUP(Todos!$A1144,vlookup_table[#All],5,FALSE)</f>
        <v>S1</v>
      </c>
      <c r="R1144" s="9" t="str">
        <f>VLOOKUP(Todos!$A1144,vlookup_table[#All],6,FALSE)</f>
        <v>F</v>
      </c>
      <c r="S1144" s="9">
        <f>VLOOKUP(Todos!$A1144,vlookup_table[#All],7,FALSE)</f>
        <v>10</v>
      </c>
      <c r="T1144" s="9">
        <f>ROUND((9706-Todos!$P1144)/100, 0)</f>
        <v>44</v>
      </c>
      <c r="U1144" s="9" t="str" cm="1">
        <f t="array" ref="U1144">_xlfn.IFS(
    ISNUMBER(SEARCH("C", Q1144)), "Ciudad",
    ISNUMBER(SEARCH("T", Q1144)), "Pueblo",
    ISNUMBER(SEARCH("R", Q1144)), "Rural",
    ISNUMBER(SEARCH("S", Q1144)), "Suburbano",
    ISNUMBER(SEARCH("U", Q1144)), "Urbano"
)</f>
        <v>Suburbano</v>
      </c>
      <c r="V1144" s="24" t="str" cm="1">
        <f t="array" ref="V1144">_xlfn.LET(
    _xlpm.txt, _xlfn.TEXTJOIN("", TRUE, IF(ISNUMBER(--MID(Todos!$H1144, _xlfn.SEQUENCE(LEN(Todos!$H1144)), 1)), MID(Todos!$H1144, _xlfn.SEQUENCE(LEN(Todos!$H1144)), 1), "")),
    IF(ISNUMBER(--RIGHT(_xlpm.txt,1)), _xlpm.txt, LEFT(_xlpm.txt, LEN(_xlpm.txt)-1))
)</f>
        <v>17689</v>
      </c>
      <c r="W1144" s="9" t="str">
        <f>UPPER(LEFT(Todos!$B1144,2))</f>
        <v>CA</v>
      </c>
      <c r="X1144" s="10" t="str" cm="1">
        <f t="array" ref="X1144">+IF(Todos!$C1144 = "",MODE.MATCH(Todos!$C$2:$C$4029),Todos!$C1144)</f>
        <v>F</v>
      </c>
    </row>
    <row r="1145" spans="1:24" x14ac:dyDescent="0.35">
      <c r="A1145" s="18">
        <v>24869</v>
      </c>
      <c r="B1145" s="12" t="s">
        <v>47</v>
      </c>
      <c r="C1145" s="12" t="s">
        <v>17</v>
      </c>
      <c r="D1145" s="12">
        <v>682</v>
      </c>
      <c r="E1145" s="12">
        <v>366</v>
      </c>
      <c r="F1145" s="12">
        <v>498</v>
      </c>
      <c r="G1145" s="12">
        <v>2</v>
      </c>
      <c r="H1145" s="12">
        <v>14538</v>
      </c>
      <c r="I1145" s="12">
        <v>3</v>
      </c>
      <c r="J1145" s="12">
        <v>63</v>
      </c>
      <c r="K1145" s="12">
        <v>464</v>
      </c>
      <c r="L1145" s="12">
        <v>421</v>
      </c>
      <c r="M1145" s="12">
        <v>8</v>
      </c>
      <c r="N1145" s="12">
        <f>VLOOKUP(Todos!$A1145,vlookup_table[#All],2,FALSE)</f>
        <v>0</v>
      </c>
      <c r="O1145" s="12" t="str">
        <f>VLOOKUP(Todos!$A1145,vlookup_table[#All],3,FALSE)</f>
        <v>SC</v>
      </c>
      <c r="P1145" s="12">
        <f>VLOOKUP(Todos!$A1145,vlookup_table[#All],4,FALSE)</f>
        <v>6001</v>
      </c>
      <c r="Q1145" s="14" t="str">
        <f>VLOOKUP(Todos!$A1145,vlookup_table[#All],5,FALSE)</f>
        <v>T2</v>
      </c>
      <c r="R1145" s="14" t="str">
        <f>VLOOKUP(Todos!$A1145,vlookup_table[#All],6,FALSE)</f>
        <v>F</v>
      </c>
      <c r="S1145" s="14">
        <f>VLOOKUP(Todos!$A1145,vlookup_table[#All],7,FALSE)</f>
        <v>8</v>
      </c>
      <c r="T1145" s="14">
        <f>ROUND((9706-Todos!$P1145)/100, 0)</f>
        <v>37</v>
      </c>
      <c r="U1145" s="14" t="str" cm="1">
        <f t="array" ref="U1145">_xlfn.IFS(
    ISNUMBER(SEARCH("C", Q1145)), "Ciudad",
    ISNUMBER(SEARCH("T", Q1145)), "Pueblo",
    ISNUMBER(SEARCH("R", Q1145)), "Rural",
    ISNUMBER(SEARCH("S", Q1145)), "Suburbano",
    ISNUMBER(SEARCH("U", Q1145)), "Urbano"
)</f>
        <v>Pueblo</v>
      </c>
      <c r="V1145" s="25" t="str" cm="1">
        <f t="array" ref="V1145">_xlfn.LET(
    _xlpm.txt, _xlfn.TEXTJOIN("", TRUE, IF(ISNUMBER(--MID(Todos!$H1145, _xlfn.SEQUENCE(LEN(Todos!$H1145)), 1)), MID(Todos!$H1145, _xlfn.SEQUENCE(LEN(Todos!$H1145)), 1), "")),
    IF(ISNUMBER(--RIGHT(_xlpm.txt,1)), _xlpm.txt, LEFT(_xlpm.txt, LEN(_xlpm.txt)-1))
)</f>
        <v>14538</v>
      </c>
      <c r="W1145" s="14" t="str">
        <f>UPPER(LEFT(Todos!$B1145,2))</f>
        <v>SC</v>
      </c>
      <c r="X1145" s="15" t="str" cm="1">
        <f t="array" ref="X1145">+IF(Todos!$C1145 = "",MODE.MATCH(Todos!$C$2:$C$4029),Todos!$C1145)</f>
        <v>F</v>
      </c>
    </row>
    <row r="1146" spans="1:24" x14ac:dyDescent="0.35">
      <c r="A1146" s="19">
        <v>129846</v>
      </c>
      <c r="B1146" s="7" t="s">
        <v>53</v>
      </c>
      <c r="C1146" s="7" t="s">
        <v>14</v>
      </c>
      <c r="D1146" s="7">
        <v>867</v>
      </c>
      <c r="E1146" s="7">
        <v>483</v>
      </c>
      <c r="F1146" s="7">
        <v>536</v>
      </c>
      <c r="G1146" s="7">
        <v>2</v>
      </c>
      <c r="H1146" s="7">
        <v>18757</v>
      </c>
      <c r="I1146" s="7">
        <v>1</v>
      </c>
      <c r="J1146" s="7">
        <v>51</v>
      </c>
      <c r="K1146" s="7">
        <v>492</v>
      </c>
      <c r="L1146" s="7">
        <v>524</v>
      </c>
      <c r="M1146" s="7">
        <v>12.5</v>
      </c>
      <c r="N1146" s="7">
        <f>VLOOKUP(Todos!$A1146,vlookup_table[#All],2,FALSE)</f>
        <v>1</v>
      </c>
      <c r="O1146" s="7" t="str">
        <f>VLOOKUP(Todos!$A1146,vlookup_table[#All],3,FALSE)</f>
        <v>SD</v>
      </c>
      <c r="P1146" s="7">
        <f>VLOOKUP(Todos!$A1146,vlookup_table[#All],4,FALSE)</f>
        <v>4201</v>
      </c>
      <c r="Q1146" s="9" t="str">
        <f>VLOOKUP(Todos!$A1146,vlookup_table[#All],5,FALSE)</f>
        <v>T1</v>
      </c>
      <c r="R1146" s="9" t="str">
        <f>VLOOKUP(Todos!$A1146,vlookup_table[#All],6,FALSE)</f>
        <v>M</v>
      </c>
      <c r="S1146" s="9">
        <f>VLOOKUP(Todos!$A1146,vlookup_table[#All],7,FALSE)</f>
        <v>11</v>
      </c>
      <c r="T1146" s="9">
        <f>ROUND((9706-Todos!$P1146)/100, 0)</f>
        <v>55</v>
      </c>
      <c r="U1146" s="9" t="str" cm="1">
        <f t="array" ref="U1146">_xlfn.IFS(
    ISNUMBER(SEARCH("C", Q1146)), "Ciudad",
    ISNUMBER(SEARCH("T", Q1146)), "Pueblo",
    ISNUMBER(SEARCH("R", Q1146)), "Rural",
    ISNUMBER(SEARCH("S", Q1146)), "Suburbano",
    ISNUMBER(SEARCH("U", Q1146)), "Urbano"
)</f>
        <v>Pueblo</v>
      </c>
      <c r="V1146" s="24" t="str" cm="1">
        <f t="array" ref="V1146">_xlfn.LET(
    _xlpm.txt, _xlfn.TEXTJOIN("", TRUE, IF(ISNUMBER(--MID(Todos!$H1146, _xlfn.SEQUENCE(LEN(Todos!$H1146)), 1)), MID(Todos!$H1146, _xlfn.SEQUENCE(LEN(Todos!$H1146)), 1), "")),
    IF(ISNUMBER(--RIGHT(_xlpm.txt,1)), _xlpm.txt, LEFT(_xlpm.txt, LEN(_xlpm.txt)-1))
)</f>
        <v>18757</v>
      </c>
      <c r="W1146" s="9" t="str">
        <f>UPPER(LEFT(Todos!$B1146,2))</f>
        <v>SD</v>
      </c>
      <c r="X1146" s="10" t="str" cm="1">
        <f t="array" ref="X1146">+IF(Todos!$C1146 = "",MODE.MATCH(Todos!$C$2:$C$4029),Todos!$C1146)</f>
        <v>M</v>
      </c>
    </row>
    <row r="1147" spans="1:24" x14ac:dyDescent="0.35">
      <c r="A1147" s="18">
        <v>150379</v>
      </c>
      <c r="B1147" s="12" t="s">
        <v>22</v>
      </c>
      <c r="C1147" s="12" t="s">
        <v>17</v>
      </c>
      <c r="D1147" s="12">
        <v>1943</v>
      </c>
      <c r="E1147" s="12">
        <v>312</v>
      </c>
      <c r="F1147" s="12">
        <v>381</v>
      </c>
      <c r="G1147" s="12">
        <v>45</v>
      </c>
      <c r="H1147" s="12">
        <v>16083</v>
      </c>
      <c r="I1147" s="12">
        <v>12</v>
      </c>
      <c r="J1147" s="12">
        <v>54</v>
      </c>
      <c r="K1147" s="12">
        <v>353</v>
      </c>
      <c r="L1147" s="12">
        <v>355</v>
      </c>
      <c r="M1147" s="12">
        <v>20</v>
      </c>
      <c r="N1147" s="12">
        <f>VLOOKUP(Todos!$A1147,vlookup_table[#All],2,FALSE)</f>
        <v>0</v>
      </c>
      <c r="O1147" s="12" t="str">
        <f>VLOOKUP(Todos!$A1147,vlookup_table[#All],3,FALSE)</f>
        <v>CA</v>
      </c>
      <c r="P1147" s="12">
        <f>VLOOKUP(Todos!$A1147,vlookup_table[#All],4,FALSE)</f>
        <v>0</v>
      </c>
      <c r="Q1147" s="14" t="str">
        <f>VLOOKUP(Todos!$A1147,vlookup_table[#All],5,FALSE)</f>
        <v>S2</v>
      </c>
      <c r="R1147" s="14" t="str">
        <f>VLOOKUP(Todos!$A1147,vlookup_table[#All],6,FALSE)</f>
        <v>F</v>
      </c>
      <c r="S1147" s="14">
        <f>VLOOKUP(Todos!$A1147,vlookup_table[#All],7,FALSE)</f>
        <v>20</v>
      </c>
      <c r="T1147" s="14">
        <f>ROUND((9706-Todos!$P1147)/100, 0)</f>
        <v>97</v>
      </c>
      <c r="U1147" s="14" t="str" cm="1">
        <f t="array" ref="U1147">_xlfn.IFS(
    ISNUMBER(SEARCH("C", Q1147)), "Ciudad",
    ISNUMBER(SEARCH("T", Q1147)), "Pueblo",
    ISNUMBER(SEARCH("R", Q1147)), "Rural",
    ISNUMBER(SEARCH("S", Q1147)), "Suburbano",
    ISNUMBER(SEARCH("U", Q1147)), "Urbano"
)</f>
        <v>Suburbano</v>
      </c>
      <c r="V1147" s="25" t="str" cm="1">
        <f t="array" ref="V1147">_xlfn.LET(
    _xlpm.txt, _xlfn.TEXTJOIN("", TRUE, IF(ISNUMBER(--MID(Todos!$H1147, _xlfn.SEQUENCE(LEN(Todos!$H1147)), 1)), MID(Todos!$H1147, _xlfn.SEQUENCE(LEN(Todos!$H1147)), 1), "")),
    IF(ISNUMBER(--RIGHT(_xlpm.txt,1)), _xlpm.txt, LEFT(_xlpm.txt, LEN(_xlpm.txt)-1))
)</f>
        <v>16083</v>
      </c>
      <c r="W1147" s="14" t="str">
        <f>UPPER(LEFT(Todos!$B1147,2))</f>
        <v>CA</v>
      </c>
      <c r="X1147" s="15" t="str" cm="1">
        <f t="array" ref="X1147">+IF(Todos!$C1147 = "",MODE.MATCH(Todos!$C$2:$C$4029),Todos!$C1147)</f>
        <v>F</v>
      </c>
    </row>
    <row r="1148" spans="1:24" x14ac:dyDescent="0.35">
      <c r="A1148" s="19">
        <v>36590</v>
      </c>
      <c r="B1148" s="7" t="s">
        <v>13</v>
      </c>
      <c r="C1148" s="7" t="s">
        <v>14</v>
      </c>
      <c r="D1148" s="7">
        <v>1037</v>
      </c>
      <c r="E1148" s="7">
        <v>439</v>
      </c>
      <c r="F1148" s="7">
        <v>529</v>
      </c>
      <c r="G1148" s="7">
        <v>0</v>
      </c>
      <c r="H1148" s="7">
        <v>18050</v>
      </c>
      <c r="I1148" s="7">
        <v>44</v>
      </c>
      <c r="J1148" s="7">
        <v>27</v>
      </c>
      <c r="K1148" s="7">
        <v>456</v>
      </c>
      <c r="L1148" s="7">
        <v>511</v>
      </c>
      <c r="M1148" s="7">
        <v>10</v>
      </c>
      <c r="N1148" s="7">
        <f>VLOOKUP(Todos!$A1148,vlookup_table[#All],2,FALSE)</f>
        <v>1</v>
      </c>
      <c r="O1148" s="7" t="str">
        <f>VLOOKUP(Todos!$A1148,vlookup_table[#All],3,FALSE)</f>
        <v>FL</v>
      </c>
      <c r="P1148" s="7">
        <f>VLOOKUP(Todos!$A1148,vlookup_table[#All],4,FALSE)</f>
        <v>4801</v>
      </c>
      <c r="Q1148" s="9" t="str">
        <f>VLOOKUP(Todos!$A1148,vlookup_table[#All],5,FALSE)</f>
        <v>S1</v>
      </c>
      <c r="R1148" s="9" t="str">
        <f>VLOOKUP(Todos!$A1148,vlookup_table[#All],6,FALSE)</f>
        <v>M</v>
      </c>
      <c r="S1148" s="9">
        <f>VLOOKUP(Todos!$A1148,vlookup_table[#All],7,FALSE)</f>
        <v>10</v>
      </c>
      <c r="T1148" s="9">
        <f>ROUND((9706-Todos!$P1148)/100, 0)</f>
        <v>49</v>
      </c>
      <c r="U1148" s="9" t="str" cm="1">
        <f t="array" ref="U1148">_xlfn.IFS(
    ISNUMBER(SEARCH("C", Q1148)), "Ciudad",
    ISNUMBER(SEARCH("T", Q1148)), "Pueblo",
    ISNUMBER(SEARCH("R", Q1148)), "Rural",
    ISNUMBER(SEARCH("S", Q1148)), "Suburbano",
    ISNUMBER(SEARCH("U", Q1148)), "Urbano"
)</f>
        <v>Suburbano</v>
      </c>
      <c r="V1148" s="24" t="str" cm="1">
        <f t="array" ref="V1148">_xlfn.LET(
    _xlpm.txt, _xlfn.TEXTJOIN("", TRUE, IF(ISNUMBER(--MID(Todos!$H1148, _xlfn.SEQUENCE(LEN(Todos!$H1148)), 1)), MID(Todos!$H1148, _xlfn.SEQUENCE(LEN(Todos!$H1148)), 1), "")),
    IF(ISNUMBER(--RIGHT(_xlpm.txt,1)), _xlpm.txt, LEFT(_xlpm.txt, LEN(_xlpm.txt)-1))
)</f>
        <v>18050</v>
      </c>
      <c r="W1148" s="9" t="str">
        <f>UPPER(LEFT(Todos!$B1148,2))</f>
        <v>FL</v>
      </c>
      <c r="X1148" s="10" t="str" cm="1">
        <f t="array" ref="X1148">+IF(Todos!$C1148 = "",MODE.MATCH(Todos!$C$2:$C$4029),Todos!$C1148)</f>
        <v>M</v>
      </c>
    </row>
    <row r="1149" spans="1:24" x14ac:dyDescent="0.35">
      <c r="A1149" s="18">
        <v>59744</v>
      </c>
      <c r="B1149" s="12" t="s">
        <v>34</v>
      </c>
      <c r="C1149" s="12" t="s">
        <v>17</v>
      </c>
      <c r="D1149" s="12">
        <v>595</v>
      </c>
      <c r="E1149" s="12">
        <v>284</v>
      </c>
      <c r="F1149" s="12">
        <v>406</v>
      </c>
      <c r="G1149" s="12">
        <v>0</v>
      </c>
      <c r="H1149" s="12">
        <v>13860</v>
      </c>
      <c r="I1149" s="12">
        <v>0</v>
      </c>
      <c r="J1149" s="12">
        <v>77</v>
      </c>
      <c r="K1149" s="12">
        <v>317</v>
      </c>
      <c r="L1149" s="12">
        <v>333</v>
      </c>
      <c r="M1149" s="12">
        <v>9</v>
      </c>
      <c r="N1149" s="12">
        <f>VLOOKUP(Todos!$A1149,vlookup_table[#All],2,FALSE)</f>
        <v>28</v>
      </c>
      <c r="O1149" s="12" t="str">
        <f>VLOOKUP(Todos!$A1149,vlookup_table[#All],3,FALSE)</f>
        <v>IN</v>
      </c>
      <c r="P1149" s="12">
        <f>VLOOKUP(Todos!$A1149,vlookup_table[#All],4,FALSE)</f>
        <v>5408</v>
      </c>
      <c r="Q1149" s="14" t="str">
        <f>VLOOKUP(Todos!$A1149,vlookup_table[#All],5,FALSE)</f>
        <v>T2</v>
      </c>
      <c r="R1149" s="14" t="str">
        <f>VLOOKUP(Todos!$A1149,vlookup_table[#All],6,FALSE)</f>
        <v>F</v>
      </c>
      <c r="S1149" s="14">
        <f>VLOOKUP(Todos!$A1149,vlookup_table[#All],7,FALSE)</f>
        <v>16</v>
      </c>
      <c r="T1149" s="14">
        <f>ROUND((9706-Todos!$P1149)/100, 0)</f>
        <v>43</v>
      </c>
      <c r="U1149" s="14" t="str" cm="1">
        <f t="array" ref="U1149">_xlfn.IFS(
    ISNUMBER(SEARCH("C", Q1149)), "Ciudad",
    ISNUMBER(SEARCH("T", Q1149)), "Pueblo",
    ISNUMBER(SEARCH("R", Q1149)), "Rural",
    ISNUMBER(SEARCH("S", Q1149)), "Suburbano",
    ISNUMBER(SEARCH("U", Q1149)), "Urbano"
)</f>
        <v>Pueblo</v>
      </c>
      <c r="V1149" s="25" t="str" cm="1">
        <f t="array" ref="V1149">_xlfn.LET(
    _xlpm.txt, _xlfn.TEXTJOIN("", TRUE, IF(ISNUMBER(--MID(Todos!$H1149, _xlfn.SEQUENCE(LEN(Todos!$H1149)), 1)), MID(Todos!$H1149, _xlfn.SEQUENCE(LEN(Todos!$H1149)), 1), "")),
    IF(ISNUMBER(--RIGHT(_xlpm.txt,1)), _xlpm.txt, LEFT(_xlpm.txt, LEN(_xlpm.txt)-1))
)</f>
        <v>13860</v>
      </c>
      <c r="W1149" s="14" t="str">
        <f>UPPER(LEFT(Todos!$B1149,2))</f>
        <v>IN</v>
      </c>
      <c r="X1149" s="15" t="str" cm="1">
        <f t="array" ref="X1149">+IF(Todos!$C1149 = "",MODE.MATCH(Todos!$C$2:$C$4029),Todos!$C1149)</f>
        <v>F</v>
      </c>
    </row>
    <row r="1150" spans="1:24" x14ac:dyDescent="0.35">
      <c r="A1150" s="19">
        <v>31893</v>
      </c>
      <c r="B1150" s="7" t="s">
        <v>16</v>
      </c>
      <c r="C1150" s="7" t="s">
        <v>17</v>
      </c>
      <c r="D1150" s="7">
        <v>375</v>
      </c>
      <c r="E1150" s="7">
        <v>267</v>
      </c>
      <c r="F1150" s="7">
        <v>296</v>
      </c>
      <c r="G1150" s="7">
        <v>8</v>
      </c>
      <c r="H1150" s="7">
        <v>8354</v>
      </c>
      <c r="I1150" s="7">
        <v>6</v>
      </c>
      <c r="J1150" s="7">
        <v>13</v>
      </c>
      <c r="K1150" s="7">
        <v>270</v>
      </c>
      <c r="L1150" s="7">
        <v>295</v>
      </c>
      <c r="M1150" s="7">
        <v>20</v>
      </c>
      <c r="N1150" s="7">
        <f>VLOOKUP(Todos!$A1150,vlookup_table[#All],2,FALSE)</f>
        <v>0</v>
      </c>
      <c r="O1150" s="7" t="str">
        <f>VLOOKUP(Todos!$A1150,vlookup_table[#All],3,FALSE)</f>
        <v>IL</v>
      </c>
      <c r="P1150" s="7">
        <f>VLOOKUP(Todos!$A1150,vlookup_table[#All],4,FALSE)</f>
        <v>0</v>
      </c>
      <c r="Q1150" s="9" t="str">
        <f>VLOOKUP(Todos!$A1150,vlookup_table[#All],5,FALSE)</f>
        <v>T2</v>
      </c>
      <c r="R1150" s="9" t="str">
        <f>VLOOKUP(Todos!$A1150,vlookup_table[#All],6,FALSE)</f>
        <v>F</v>
      </c>
      <c r="S1150" s="9">
        <f>VLOOKUP(Todos!$A1150,vlookup_table[#All],7,FALSE)</f>
        <v>20</v>
      </c>
      <c r="T1150" s="9">
        <f>ROUND((9706-Todos!$P1150)/100, 0)</f>
        <v>97</v>
      </c>
      <c r="U1150" s="9" t="str" cm="1">
        <f t="array" ref="U1150">_xlfn.IFS(
    ISNUMBER(SEARCH("C", Q1150)), "Ciudad",
    ISNUMBER(SEARCH("T", Q1150)), "Pueblo",
    ISNUMBER(SEARCH("R", Q1150)), "Rural",
    ISNUMBER(SEARCH("S", Q1150)), "Suburbano",
    ISNUMBER(SEARCH("U", Q1150)), "Urbano"
)</f>
        <v>Pueblo</v>
      </c>
      <c r="V1150" s="24" t="str" cm="1">
        <f t="array" ref="V1150">_xlfn.LET(
    _xlpm.txt, _xlfn.TEXTJOIN("", TRUE, IF(ISNUMBER(--MID(Todos!$H1150, _xlfn.SEQUENCE(LEN(Todos!$H1150)), 1)), MID(Todos!$H1150, _xlfn.SEQUENCE(LEN(Todos!$H1150)), 1), "")),
    IF(ISNUMBER(--RIGHT(_xlpm.txt,1)), _xlpm.txt, LEFT(_xlpm.txt, LEN(_xlpm.txt)-1))
)</f>
        <v>8354</v>
      </c>
      <c r="W1150" s="9" t="str">
        <f>UPPER(LEFT(Todos!$B1150,2))</f>
        <v>IL</v>
      </c>
      <c r="X1150" s="10" t="str" cm="1">
        <f t="array" ref="X1150">+IF(Todos!$C1150 = "",MODE.MATCH(Todos!$C$2:$C$4029),Todos!$C1150)</f>
        <v>F</v>
      </c>
    </row>
    <row r="1151" spans="1:24" x14ac:dyDescent="0.35">
      <c r="A1151" s="18">
        <v>46884</v>
      </c>
      <c r="B1151" s="12" t="s">
        <v>44</v>
      </c>
      <c r="C1151" s="12" t="s">
        <v>17</v>
      </c>
      <c r="D1151" s="12">
        <v>397</v>
      </c>
      <c r="E1151" s="12">
        <v>229</v>
      </c>
      <c r="F1151" s="12">
        <v>386</v>
      </c>
      <c r="G1151" s="12">
        <v>1</v>
      </c>
      <c r="H1151" s="12">
        <v>13233</v>
      </c>
      <c r="I1151" s="12">
        <v>0</v>
      </c>
      <c r="J1151" s="12">
        <v>74</v>
      </c>
      <c r="K1151" s="12">
        <v>329</v>
      </c>
      <c r="L1151" s="12">
        <v>336</v>
      </c>
      <c r="M1151" s="12">
        <v>9.7777777780000008</v>
      </c>
      <c r="N1151" s="12">
        <f>VLOOKUP(Todos!$A1151,vlookup_table[#All],2,FALSE)</f>
        <v>0</v>
      </c>
      <c r="O1151" s="12" t="str">
        <f>VLOOKUP(Todos!$A1151,vlookup_table[#All],3,FALSE)</f>
        <v>AL</v>
      </c>
      <c r="P1151" s="12">
        <f>VLOOKUP(Todos!$A1151,vlookup_table[#All],4,FALSE)</f>
        <v>0</v>
      </c>
      <c r="Q1151" s="14" t="str">
        <f>VLOOKUP(Todos!$A1151,vlookup_table[#All],5,FALSE)</f>
        <v>R3</v>
      </c>
      <c r="R1151" s="14" t="str">
        <f>VLOOKUP(Todos!$A1151,vlookup_table[#All],6,FALSE)</f>
        <v>F</v>
      </c>
      <c r="S1151" s="14">
        <f>VLOOKUP(Todos!$A1151,vlookup_table[#All],7,FALSE)</f>
        <v>15</v>
      </c>
      <c r="T1151" s="14">
        <f>ROUND((9706-Todos!$P1151)/100, 0)</f>
        <v>97</v>
      </c>
      <c r="U1151" s="14" t="str" cm="1">
        <f t="array" ref="U1151">_xlfn.IFS(
    ISNUMBER(SEARCH("C", Q1151)), "Ciudad",
    ISNUMBER(SEARCH("T", Q1151)), "Pueblo",
    ISNUMBER(SEARCH("R", Q1151)), "Rural",
    ISNUMBER(SEARCH("S", Q1151)), "Suburbano",
    ISNUMBER(SEARCH("U", Q1151)), "Urbano"
)</f>
        <v>Rural</v>
      </c>
      <c r="V1151" s="25" t="str" cm="1">
        <f t="array" ref="V1151">_xlfn.LET(
    _xlpm.txt, _xlfn.TEXTJOIN("", TRUE, IF(ISNUMBER(--MID(Todos!$H1151, _xlfn.SEQUENCE(LEN(Todos!$H1151)), 1)), MID(Todos!$H1151, _xlfn.SEQUENCE(LEN(Todos!$H1151)), 1), "")),
    IF(ISNUMBER(--RIGHT(_xlpm.txt,1)), _xlpm.txt, LEFT(_xlpm.txt, LEN(_xlpm.txt)-1))
)</f>
        <v>13233</v>
      </c>
      <c r="W1151" s="14" t="str">
        <f>UPPER(LEFT(Todos!$B1151,2))</f>
        <v>AL</v>
      </c>
      <c r="X1151" s="15" t="str" cm="1">
        <f t="array" ref="X1151">+IF(Todos!$C1151 = "",MODE.MATCH(Todos!$C$2:$C$4029),Todos!$C1151)</f>
        <v>F</v>
      </c>
    </row>
    <row r="1152" spans="1:24" x14ac:dyDescent="0.35">
      <c r="A1152" s="19">
        <v>66745</v>
      </c>
      <c r="B1152" s="7" t="s">
        <v>30</v>
      </c>
      <c r="C1152" s="7" t="s">
        <v>17</v>
      </c>
      <c r="D1152" s="7">
        <v>584</v>
      </c>
      <c r="E1152" s="7">
        <v>283</v>
      </c>
      <c r="F1152" s="7">
        <v>386</v>
      </c>
      <c r="G1152" s="7">
        <v>0</v>
      </c>
      <c r="H1152" s="7">
        <v>14843</v>
      </c>
      <c r="I1152" s="7">
        <v>4</v>
      </c>
      <c r="J1152" s="7">
        <v>68</v>
      </c>
      <c r="K1152" s="7">
        <v>386</v>
      </c>
      <c r="L1152" s="7">
        <v>307</v>
      </c>
      <c r="M1152" s="7">
        <v>15</v>
      </c>
      <c r="N1152" s="7">
        <f>VLOOKUP(Todos!$A1152,vlookup_table[#All],2,FALSE)</f>
        <v>28</v>
      </c>
      <c r="O1152" s="7" t="str">
        <f>VLOOKUP(Todos!$A1152,vlookup_table[#All],3,FALSE)</f>
        <v>MI</v>
      </c>
      <c r="P1152" s="7">
        <f>VLOOKUP(Todos!$A1152,vlookup_table[#All],4,FALSE)</f>
        <v>7201</v>
      </c>
      <c r="Q1152" s="9" t="str">
        <f>VLOOKUP(Todos!$A1152,vlookup_table[#All],5,FALSE)</f>
        <v/>
      </c>
      <c r="R1152" s="9" t="str">
        <f>VLOOKUP(Todos!$A1152,vlookup_table[#All],6,FALSE)</f>
        <v>F</v>
      </c>
      <c r="S1152" s="9">
        <f>VLOOKUP(Todos!$A1152,vlookup_table[#All],7,FALSE)</f>
        <v>5</v>
      </c>
      <c r="T1152" s="9">
        <f>ROUND((9706-Todos!$P1152)/100, 0)</f>
        <v>25</v>
      </c>
      <c r="U1152" s="9" t="e" cm="1">
        <f t="array" ref="U1152">_xlfn.IFS(
    ISNUMBER(SEARCH("C", Q1152)), "Ciudad",
    ISNUMBER(SEARCH("T", Q1152)), "Pueblo",
    ISNUMBER(SEARCH("R", Q1152)), "Rural",
    ISNUMBER(SEARCH("S", Q1152)), "Suburbano",
    ISNUMBER(SEARCH("U", Q1152)), "Urbano"
)</f>
        <v>#N/A</v>
      </c>
      <c r="V1152" s="24" t="str" cm="1">
        <f t="array" ref="V1152">_xlfn.LET(
    _xlpm.txt, _xlfn.TEXTJOIN("", TRUE, IF(ISNUMBER(--MID(Todos!$H1152, _xlfn.SEQUENCE(LEN(Todos!$H1152)), 1)), MID(Todos!$H1152, _xlfn.SEQUENCE(LEN(Todos!$H1152)), 1), "")),
    IF(ISNUMBER(--RIGHT(_xlpm.txt,1)), _xlpm.txt, LEFT(_xlpm.txt, LEN(_xlpm.txt)-1))
)</f>
        <v>14843</v>
      </c>
      <c r="W1152" s="9" t="str">
        <f>UPPER(LEFT(Todos!$B1152,2))</f>
        <v>MI</v>
      </c>
      <c r="X1152" s="10" t="str" cm="1">
        <f t="array" ref="X1152">+IF(Todos!$C1152 = "",MODE.MATCH(Todos!$C$2:$C$4029),Todos!$C1152)</f>
        <v>F</v>
      </c>
    </row>
    <row r="1153" spans="1:24" x14ac:dyDescent="0.35">
      <c r="A1153" s="18">
        <v>10709</v>
      </c>
      <c r="B1153" s="12" t="s">
        <v>41</v>
      </c>
      <c r="C1153" s="12"/>
      <c r="D1153" s="12">
        <v>534</v>
      </c>
      <c r="E1153" s="12">
        <v>206</v>
      </c>
      <c r="F1153" s="12">
        <v>272</v>
      </c>
      <c r="G1153" s="12">
        <v>1</v>
      </c>
      <c r="H1153" s="12">
        <v>9104</v>
      </c>
      <c r="I1153" s="12">
        <v>1</v>
      </c>
      <c r="J1153" s="12">
        <v>48</v>
      </c>
      <c r="K1153" s="12">
        <v>231</v>
      </c>
      <c r="L1153" s="12">
        <v>248</v>
      </c>
      <c r="M1153" s="12">
        <v>13.55555556</v>
      </c>
      <c r="N1153" s="12">
        <f>VLOOKUP(Todos!$A1153,vlookup_table[#All],2,FALSE)</f>
        <v>0</v>
      </c>
      <c r="O1153" s="12" t="str">
        <f>VLOOKUP(Todos!$A1153,vlookup_table[#All],3,FALSE)</f>
        <v>WA</v>
      </c>
      <c r="P1153" s="12">
        <f>VLOOKUP(Todos!$A1153,vlookup_table[#All],4,FALSE)</f>
        <v>0</v>
      </c>
      <c r="Q1153" s="14" t="str">
        <f>VLOOKUP(Todos!$A1153,vlookup_table[#All],5,FALSE)</f>
        <v/>
      </c>
      <c r="R1153" s="14" t="str">
        <f>VLOOKUP(Todos!$A1153,vlookup_table[#All],6,FALSE)</f>
        <v/>
      </c>
      <c r="S1153" s="14">
        <f>VLOOKUP(Todos!$A1153,vlookup_table[#All],7,FALSE)</f>
        <v>23</v>
      </c>
      <c r="T1153" s="14">
        <f>ROUND((9706-Todos!$P1153)/100, 0)</f>
        <v>97</v>
      </c>
      <c r="U1153" s="14" t="e" cm="1">
        <f t="array" ref="U1153">_xlfn.IFS(
    ISNUMBER(SEARCH("C", Q1153)), "Ciudad",
    ISNUMBER(SEARCH("T", Q1153)), "Pueblo",
    ISNUMBER(SEARCH("R", Q1153)), "Rural",
    ISNUMBER(SEARCH("S", Q1153)), "Suburbano",
    ISNUMBER(SEARCH("U", Q1153)), "Urbano"
)</f>
        <v>#N/A</v>
      </c>
      <c r="V1153" s="25" t="str" cm="1">
        <f t="array" ref="V1153">_xlfn.LET(
    _xlpm.txt, _xlfn.TEXTJOIN("", TRUE, IF(ISNUMBER(--MID(Todos!$H1153, _xlfn.SEQUENCE(LEN(Todos!$H1153)), 1)), MID(Todos!$H1153, _xlfn.SEQUENCE(LEN(Todos!$H1153)), 1), "")),
    IF(ISNUMBER(--RIGHT(_xlpm.txt,1)), _xlpm.txt, LEFT(_xlpm.txt, LEN(_xlpm.txt)-1))
)</f>
        <v>9104</v>
      </c>
      <c r="W1153" s="14" t="str">
        <f>UPPER(LEFT(Todos!$B1153,2))</f>
        <v>WA</v>
      </c>
      <c r="X1153" s="15" t="e" cm="1">
        <f t="array" aca="1" ref="X1153" ca="1">+IF(Todos!$C1153 = "",MODE.MATCH(Todos!$C$2:$C$4029),Todos!$C1153)</f>
        <v>#NAME?</v>
      </c>
    </row>
    <row r="1154" spans="1:24" x14ac:dyDescent="0.35">
      <c r="A1154" s="19">
        <v>73984</v>
      </c>
      <c r="B1154" s="7" t="s">
        <v>30</v>
      </c>
      <c r="C1154" s="7" t="s">
        <v>14</v>
      </c>
      <c r="D1154" s="7">
        <v>362</v>
      </c>
      <c r="E1154" s="7">
        <v>209</v>
      </c>
      <c r="F1154" s="7">
        <v>275</v>
      </c>
      <c r="G1154" s="7">
        <v>0</v>
      </c>
      <c r="H1154" s="7">
        <v>8558</v>
      </c>
      <c r="I1154" s="7">
        <v>1</v>
      </c>
      <c r="J1154" s="7">
        <v>91</v>
      </c>
      <c r="K1154" s="7">
        <v>235</v>
      </c>
      <c r="L1154" s="7">
        <v>246</v>
      </c>
      <c r="M1154" s="7">
        <v>9.7222222219999992</v>
      </c>
      <c r="N1154" s="7">
        <f>VLOOKUP(Todos!$A1154,vlookup_table[#All],2,FALSE)</f>
        <v>0</v>
      </c>
      <c r="O1154" s="7" t="str">
        <f>VLOOKUP(Todos!$A1154,vlookup_table[#All],3,FALSE)</f>
        <v>MI</v>
      </c>
      <c r="P1154" s="7">
        <f>VLOOKUP(Todos!$A1154,vlookup_table[#All],4,FALSE)</f>
        <v>3305</v>
      </c>
      <c r="Q1154" s="9" t="str">
        <f>VLOOKUP(Todos!$A1154,vlookup_table[#All],5,FALSE)</f>
        <v>R3</v>
      </c>
      <c r="R1154" s="9" t="str">
        <f>VLOOKUP(Todos!$A1154,vlookup_table[#All],6,FALSE)</f>
        <v>M</v>
      </c>
      <c r="S1154" s="9">
        <f>VLOOKUP(Todos!$A1154,vlookup_table[#All],7,FALSE)</f>
        <v>10</v>
      </c>
      <c r="T1154" s="9">
        <f>ROUND((9706-Todos!$P1154)/100, 0)</f>
        <v>64</v>
      </c>
      <c r="U1154" s="9" t="str" cm="1">
        <f t="array" ref="U1154">_xlfn.IFS(
    ISNUMBER(SEARCH("C", Q1154)), "Ciudad",
    ISNUMBER(SEARCH("T", Q1154)), "Pueblo",
    ISNUMBER(SEARCH("R", Q1154)), "Rural",
    ISNUMBER(SEARCH("S", Q1154)), "Suburbano",
    ISNUMBER(SEARCH("U", Q1154)), "Urbano"
)</f>
        <v>Rural</v>
      </c>
      <c r="V1154" s="24" t="str" cm="1">
        <f t="array" ref="V1154">_xlfn.LET(
    _xlpm.txt, _xlfn.TEXTJOIN("", TRUE, IF(ISNUMBER(--MID(Todos!$H1154, _xlfn.SEQUENCE(LEN(Todos!$H1154)), 1)), MID(Todos!$H1154, _xlfn.SEQUENCE(LEN(Todos!$H1154)), 1), "")),
    IF(ISNUMBER(--RIGHT(_xlpm.txt,1)), _xlpm.txt, LEFT(_xlpm.txt, LEN(_xlpm.txt)-1))
)</f>
        <v>8558</v>
      </c>
      <c r="W1154" s="9" t="str">
        <f>UPPER(LEFT(Todos!$B1154,2))</f>
        <v>MI</v>
      </c>
      <c r="X1154" s="10" t="str" cm="1">
        <f t="array" ref="X1154">+IF(Todos!$C1154 = "",MODE.MATCH(Todos!$C$2:$C$4029),Todos!$C1154)</f>
        <v>M</v>
      </c>
    </row>
    <row r="1155" spans="1:24" x14ac:dyDescent="0.35">
      <c r="A1155" s="18">
        <v>27597</v>
      </c>
      <c r="B1155" s="12" t="s">
        <v>40</v>
      </c>
      <c r="C1155" s="12" t="s">
        <v>14</v>
      </c>
      <c r="D1155" s="12">
        <v>991</v>
      </c>
      <c r="E1155" s="12">
        <v>493</v>
      </c>
      <c r="F1155" s="12">
        <v>548</v>
      </c>
      <c r="G1155" s="12">
        <v>3</v>
      </c>
      <c r="H1155" s="12">
        <v>17344</v>
      </c>
      <c r="I1155" s="12">
        <v>2</v>
      </c>
      <c r="J1155" s="12">
        <v>46</v>
      </c>
      <c r="K1155" s="12">
        <v>506</v>
      </c>
      <c r="L1155" s="12">
        <v>532</v>
      </c>
      <c r="M1155" s="12">
        <v>5.8</v>
      </c>
      <c r="N1155" s="12">
        <f>VLOOKUP(Todos!$A1155,vlookup_table[#All],2,FALSE)</f>
        <v>1</v>
      </c>
      <c r="O1155" s="12" t="str">
        <f>VLOOKUP(Todos!$A1155,vlookup_table[#All],3,FALSE)</f>
        <v>GA</v>
      </c>
      <c r="P1155" s="12">
        <f>VLOOKUP(Todos!$A1155,vlookup_table[#All],4,FALSE)</f>
        <v>5801</v>
      </c>
      <c r="Q1155" s="14" t="str">
        <f>VLOOKUP(Todos!$A1155,vlookup_table[#All],5,FALSE)</f>
        <v>T1</v>
      </c>
      <c r="R1155" s="14" t="str">
        <f>VLOOKUP(Todos!$A1155,vlookup_table[#All],6,FALSE)</f>
        <v>M</v>
      </c>
      <c r="S1155" s="14">
        <f>VLOOKUP(Todos!$A1155,vlookup_table[#All],7,FALSE)</f>
        <v>9</v>
      </c>
      <c r="T1155" s="14">
        <f>ROUND((9706-Todos!$P1155)/100, 0)</f>
        <v>39</v>
      </c>
      <c r="U1155" s="14" t="str" cm="1">
        <f t="array" ref="U1155">_xlfn.IFS(
    ISNUMBER(SEARCH("C", Q1155)), "Ciudad",
    ISNUMBER(SEARCH("T", Q1155)), "Pueblo",
    ISNUMBER(SEARCH("R", Q1155)), "Rural",
    ISNUMBER(SEARCH("S", Q1155)), "Suburbano",
    ISNUMBER(SEARCH("U", Q1155)), "Urbano"
)</f>
        <v>Pueblo</v>
      </c>
      <c r="V1155" s="25" t="str" cm="1">
        <f t="array" ref="V1155">_xlfn.LET(
    _xlpm.txt, _xlfn.TEXTJOIN("", TRUE, IF(ISNUMBER(--MID(Todos!$H1155, _xlfn.SEQUENCE(LEN(Todos!$H1155)), 1)), MID(Todos!$H1155, _xlfn.SEQUENCE(LEN(Todos!$H1155)), 1), "")),
    IF(ISNUMBER(--RIGHT(_xlpm.txt,1)), _xlpm.txt, LEFT(_xlpm.txt, LEN(_xlpm.txt)-1))
)</f>
        <v>17344</v>
      </c>
      <c r="W1155" s="14" t="str">
        <f>UPPER(LEFT(Todos!$B1155,2))</f>
        <v>GA</v>
      </c>
      <c r="X1155" s="15" t="str" cm="1">
        <f t="array" ref="X1155">+IF(Todos!$C1155 = "",MODE.MATCH(Todos!$C$2:$C$4029),Todos!$C1155)</f>
        <v>M</v>
      </c>
    </row>
    <row r="1156" spans="1:24" x14ac:dyDescent="0.35">
      <c r="A1156" s="19">
        <v>150587</v>
      </c>
      <c r="B1156" s="7" t="s">
        <v>22</v>
      </c>
      <c r="C1156" s="7" t="s">
        <v>31</v>
      </c>
      <c r="D1156" s="7">
        <v>1805</v>
      </c>
      <c r="E1156" s="7">
        <v>398</v>
      </c>
      <c r="F1156" s="7">
        <v>447</v>
      </c>
      <c r="G1156" s="7">
        <v>33</v>
      </c>
      <c r="H1156" s="7">
        <v>14703</v>
      </c>
      <c r="I1156" s="7">
        <v>11</v>
      </c>
      <c r="J1156" s="7">
        <v>58</v>
      </c>
      <c r="K1156" s="7">
        <v>394</v>
      </c>
      <c r="L1156" s="7">
        <v>441</v>
      </c>
      <c r="M1156" s="7">
        <v>10.66666667</v>
      </c>
      <c r="N1156" s="7">
        <f>VLOOKUP(Todos!$A1156,vlookup_table[#All],2,FALSE)</f>
        <v>0</v>
      </c>
      <c r="O1156" s="7" t="str">
        <f>VLOOKUP(Todos!$A1156,vlookup_table[#All],3,FALSE)</f>
        <v>CA</v>
      </c>
      <c r="P1156" s="7">
        <f>VLOOKUP(Todos!$A1156,vlookup_table[#All],4,FALSE)</f>
        <v>0</v>
      </c>
      <c r="Q1156" s="9" t="str">
        <f>VLOOKUP(Todos!$A1156,vlookup_table[#All],5,FALSE)</f>
        <v>S2</v>
      </c>
      <c r="R1156" s="9" t="str">
        <f>VLOOKUP(Todos!$A1156,vlookup_table[#All],6,FALSE)</f>
        <v>U</v>
      </c>
      <c r="S1156" s="9">
        <f>VLOOKUP(Todos!$A1156,vlookup_table[#All],7,FALSE)</f>
        <v>20</v>
      </c>
      <c r="T1156" s="9">
        <f>ROUND((9706-Todos!$P1156)/100, 0)</f>
        <v>97</v>
      </c>
      <c r="U1156" s="9" t="str" cm="1">
        <f t="array" ref="U1156">_xlfn.IFS(
    ISNUMBER(SEARCH("C", Q1156)), "Ciudad",
    ISNUMBER(SEARCH("T", Q1156)), "Pueblo",
    ISNUMBER(SEARCH("R", Q1156)), "Rural",
    ISNUMBER(SEARCH("S", Q1156)), "Suburbano",
    ISNUMBER(SEARCH("U", Q1156)), "Urbano"
)</f>
        <v>Suburbano</v>
      </c>
      <c r="V1156" s="24" t="str" cm="1">
        <f t="array" ref="V1156">_xlfn.LET(
    _xlpm.txt, _xlfn.TEXTJOIN("", TRUE, IF(ISNUMBER(--MID(Todos!$H1156, _xlfn.SEQUENCE(LEN(Todos!$H1156)), 1)), MID(Todos!$H1156, _xlfn.SEQUENCE(LEN(Todos!$H1156)), 1), "")),
    IF(ISNUMBER(--RIGHT(_xlpm.txt,1)), _xlpm.txt, LEFT(_xlpm.txt, LEN(_xlpm.txt)-1))
)</f>
        <v>14703</v>
      </c>
      <c r="W1156" s="9" t="str">
        <f>UPPER(LEFT(Todos!$B1156,2))</f>
        <v>CA</v>
      </c>
      <c r="X1156" s="10" t="str" cm="1">
        <f t="array" ref="X1156">+IF(Todos!$C1156 = "",MODE.MATCH(Todos!$C$2:$C$4029),Todos!$C1156)</f>
        <v>U</v>
      </c>
    </row>
    <row r="1157" spans="1:24" x14ac:dyDescent="0.35">
      <c r="A1157" s="18">
        <v>187191</v>
      </c>
      <c r="B1157" s="12" t="s">
        <v>40</v>
      </c>
      <c r="C1157" s="12"/>
      <c r="D1157" s="12">
        <v>2639</v>
      </c>
      <c r="E1157" s="12">
        <v>436</v>
      </c>
      <c r="F1157" s="12">
        <v>764</v>
      </c>
      <c r="G1157" s="12">
        <v>68</v>
      </c>
      <c r="H1157" s="12">
        <v>35502</v>
      </c>
      <c r="I1157" s="12">
        <v>3</v>
      </c>
      <c r="J1157" s="12">
        <v>39</v>
      </c>
      <c r="K1157" s="12">
        <v>594</v>
      </c>
      <c r="L1157" s="12">
        <v>584</v>
      </c>
      <c r="M1157" s="12">
        <v>15</v>
      </c>
      <c r="N1157" s="12">
        <f>VLOOKUP(Todos!$A1157,vlookup_table[#All],2,FALSE)</f>
        <v>0</v>
      </c>
      <c r="O1157" s="12" t="str">
        <f>VLOOKUP(Todos!$A1157,vlookup_table[#All],3,FALSE)</f>
        <v>GA</v>
      </c>
      <c r="P1157" s="12">
        <f>VLOOKUP(Todos!$A1157,vlookup_table[#All],4,FALSE)</f>
        <v>0</v>
      </c>
      <c r="Q1157" s="14" t="str">
        <f>VLOOKUP(Todos!$A1157,vlookup_table[#All],5,FALSE)</f>
        <v>C1</v>
      </c>
      <c r="R1157" s="14" t="str">
        <f>VLOOKUP(Todos!$A1157,vlookup_table[#All],6,FALSE)</f>
        <v/>
      </c>
      <c r="S1157" s="14">
        <f>VLOOKUP(Todos!$A1157,vlookup_table[#All],7,FALSE)</f>
        <v>25</v>
      </c>
      <c r="T1157" s="14">
        <f>ROUND((9706-Todos!$P1157)/100, 0)</f>
        <v>97</v>
      </c>
      <c r="U1157" s="14" t="str" cm="1">
        <f t="array" ref="U1157">_xlfn.IFS(
    ISNUMBER(SEARCH("C", Q1157)), "Ciudad",
    ISNUMBER(SEARCH("T", Q1157)), "Pueblo",
    ISNUMBER(SEARCH("R", Q1157)), "Rural",
    ISNUMBER(SEARCH("S", Q1157)), "Suburbano",
    ISNUMBER(SEARCH("U", Q1157)), "Urbano"
)</f>
        <v>Ciudad</v>
      </c>
      <c r="V1157" s="25" t="str" cm="1">
        <f t="array" ref="V1157">_xlfn.LET(
    _xlpm.txt, _xlfn.TEXTJOIN("", TRUE, IF(ISNUMBER(--MID(Todos!$H1157, _xlfn.SEQUENCE(LEN(Todos!$H1157)), 1)), MID(Todos!$H1157, _xlfn.SEQUENCE(LEN(Todos!$H1157)), 1), "")),
    IF(ISNUMBER(--RIGHT(_xlpm.txt,1)), _xlpm.txt, LEFT(_xlpm.txt, LEN(_xlpm.txt)-1))
)</f>
        <v>35502</v>
      </c>
      <c r="W1157" s="14" t="str">
        <f>UPPER(LEFT(Todos!$B1157,2))</f>
        <v>GA</v>
      </c>
      <c r="X1157" s="15" t="e" cm="1">
        <f t="array" aca="1" ref="X1157" ca="1">+IF(Todos!$C1157 = "",MODE.MATCH(Todos!$C$2:$C$4029),Todos!$C1157)</f>
        <v>#NAME?</v>
      </c>
    </row>
    <row r="1158" spans="1:24" x14ac:dyDescent="0.35">
      <c r="A1158" s="19">
        <v>85357</v>
      </c>
      <c r="B1158" s="7" t="s">
        <v>57</v>
      </c>
      <c r="C1158" s="7" t="s">
        <v>17</v>
      </c>
      <c r="D1158" s="7">
        <v>476</v>
      </c>
      <c r="E1158" s="7">
        <v>202</v>
      </c>
      <c r="F1158" s="7">
        <v>304</v>
      </c>
      <c r="G1158" s="7">
        <v>0</v>
      </c>
      <c r="H1158" s="7">
        <v>10581</v>
      </c>
      <c r="I1158" s="7">
        <v>2</v>
      </c>
      <c r="J1158" s="7">
        <v>80</v>
      </c>
      <c r="K1158" s="7">
        <v>274</v>
      </c>
      <c r="L1158" s="7">
        <v>236</v>
      </c>
      <c r="M1158" s="7">
        <v>10.733333330000001</v>
      </c>
      <c r="N1158" s="7">
        <f>VLOOKUP(Todos!$A1158,vlookup_table[#All],2,FALSE)</f>
        <v>2</v>
      </c>
      <c r="O1158" s="7" t="str">
        <f>VLOOKUP(Todos!$A1158,vlookup_table[#All],3,FALSE)</f>
        <v>MN</v>
      </c>
      <c r="P1158" s="7">
        <f>VLOOKUP(Todos!$A1158,vlookup_table[#All],4,FALSE)</f>
        <v>2908</v>
      </c>
      <c r="Q1158" s="9" t="str">
        <f>VLOOKUP(Todos!$A1158,vlookup_table[#All],5,FALSE)</f>
        <v>R2</v>
      </c>
      <c r="R1158" s="9" t="str">
        <f>VLOOKUP(Todos!$A1158,vlookup_table[#All],6,FALSE)</f>
        <v>F</v>
      </c>
      <c r="S1158" s="9">
        <f>VLOOKUP(Todos!$A1158,vlookup_table[#All],7,FALSE)</f>
        <v>15</v>
      </c>
      <c r="T1158" s="9">
        <f>ROUND((9706-Todos!$P1158)/100, 0)</f>
        <v>68</v>
      </c>
      <c r="U1158" s="9" t="str" cm="1">
        <f t="array" ref="U1158">_xlfn.IFS(
    ISNUMBER(SEARCH("C", Q1158)), "Ciudad",
    ISNUMBER(SEARCH("T", Q1158)), "Pueblo",
    ISNUMBER(SEARCH("R", Q1158)), "Rural",
    ISNUMBER(SEARCH("S", Q1158)), "Suburbano",
    ISNUMBER(SEARCH("U", Q1158)), "Urbano"
)</f>
        <v>Rural</v>
      </c>
      <c r="V1158" s="24" t="str" cm="1">
        <f t="array" ref="V1158">_xlfn.LET(
    _xlpm.txt, _xlfn.TEXTJOIN("", TRUE, IF(ISNUMBER(--MID(Todos!$H1158, _xlfn.SEQUENCE(LEN(Todos!$H1158)), 1)), MID(Todos!$H1158, _xlfn.SEQUENCE(LEN(Todos!$H1158)), 1), "")),
    IF(ISNUMBER(--RIGHT(_xlpm.txt,1)), _xlpm.txt, LEFT(_xlpm.txt, LEN(_xlpm.txt)-1))
)</f>
        <v>10581</v>
      </c>
      <c r="W1158" s="9" t="str">
        <f>UPPER(LEFT(Todos!$B1158,2))</f>
        <v>MN</v>
      </c>
      <c r="X1158" s="10" t="str" cm="1">
        <f t="array" ref="X1158">+IF(Todos!$C1158 = "",MODE.MATCH(Todos!$C$2:$C$4029),Todos!$C1158)</f>
        <v>F</v>
      </c>
    </row>
    <row r="1159" spans="1:24" x14ac:dyDescent="0.35">
      <c r="A1159" s="18">
        <v>156866</v>
      </c>
      <c r="B1159" s="12" t="s">
        <v>22</v>
      </c>
      <c r="C1159" s="12" t="s">
        <v>14</v>
      </c>
      <c r="D1159" s="12">
        <v>3393</v>
      </c>
      <c r="E1159" s="12">
        <v>537</v>
      </c>
      <c r="F1159" s="12">
        <v>580</v>
      </c>
      <c r="G1159" s="12">
        <v>97</v>
      </c>
      <c r="H1159" s="12">
        <v>22083</v>
      </c>
      <c r="I1159" s="12">
        <v>6</v>
      </c>
      <c r="J1159" s="12">
        <v>50</v>
      </c>
      <c r="K1159" s="12">
        <v>553</v>
      </c>
      <c r="L1159" s="12">
        <v>589</v>
      </c>
      <c r="M1159" s="12">
        <v>20</v>
      </c>
      <c r="N1159" s="12">
        <f>VLOOKUP(Todos!$A1159,vlookup_table[#All],2,FALSE)</f>
        <v>14</v>
      </c>
      <c r="O1159" s="12" t="str">
        <f>VLOOKUP(Todos!$A1159,vlookup_table[#All],3,FALSE)</f>
        <v>CA</v>
      </c>
      <c r="P1159" s="12">
        <f>VLOOKUP(Todos!$A1159,vlookup_table[#All],4,FALSE)</f>
        <v>2201</v>
      </c>
      <c r="Q1159" s="14" t="str">
        <f>VLOOKUP(Todos!$A1159,vlookup_table[#All],5,FALSE)</f>
        <v>U1</v>
      </c>
      <c r="R1159" s="14" t="str">
        <f>VLOOKUP(Todos!$A1159,vlookup_table[#All],6,FALSE)</f>
        <v>M</v>
      </c>
      <c r="S1159" s="14">
        <f>VLOOKUP(Todos!$A1159,vlookup_table[#All],7,FALSE)</f>
        <v>25</v>
      </c>
      <c r="T1159" s="14">
        <f>ROUND((9706-Todos!$P1159)/100, 0)</f>
        <v>75</v>
      </c>
      <c r="U1159" s="14" t="str" cm="1">
        <f t="array" ref="U1159">_xlfn.IFS(
    ISNUMBER(SEARCH("C", Q1159)), "Ciudad",
    ISNUMBER(SEARCH("T", Q1159)), "Pueblo",
    ISNUMBER(SEARCH("R", Q1159)), "Rural",
    ISNUMBER(SEARCH("S", Q1159)), "Suburbano",
    ISNUMBER(SEARCH("U", Q1159)), "Urbano"
)</f>
        <v>Urbano</v>
      </c>
      <c r="V1159" s="25" t="str" cm="1">
        <f t="array" ref="V1159">_xlfn.LET(
    _xlpm.txt, _xlfn.TEXTJOIN("", TRUE, IF(ISNUMBER(--MID(Todos!$H1159, _xlfn.SEQUENCE(LEN(Todos!$H1159)), 1)), MID(Todos!$H1159, _xlfn.SEQUENCE(LEN(Todos!$H1159)), 1), "")),
    IF(ISNUMBER(--RIGHT(_xlpm.txt,1)), _xlpm.txt, LEFT(_xlpm.txt, LEN(_xlpm.txt)-1))
)</f>
        <v>22083</v>
      </c>
      <c r="W1159" s="14" t="str">
        <f>UPPER(LEFT(Todos!$B1159,2))</f>
        <v>CA</v>
      </c>
      <c r="X1159" s="15" t="str" cm="1">
        <f t="array" ref="X1159">+IF(Todos!$C1159 = "",MODE.MATCH(Todos!$C$2:$C$4029),Todos!$C1159)</f>
        <v>M</v>
      </c>
    </row>
    <row r="1160" spans="1:24" x14ac:dyDescent="0.35">
      <c r="A1160" s="19">
        <v>164513</v>
      </c>
      <c r="B1160" s="7" t="s">
        <v>73</v>
      </c>
      <c r="C1160" s="7" t="s">
        <v>17</v>
      </c>
      <c r="D1160" s="7">
        <v>0</v>
      </c>
      <c r="E1160" s="7">
        <v>0</v>
      </c>
      <c r="F1160" s="7">
        <v>0</v>
      </c>
      <c r="G1160" s="7">
        <v>0</v>
      </c>
      <c r="H1160" s="7">
        <v>0</v>
      </c>
      <c r="I1160" s="7">
        <v>0</v>
      </c>
      <c r="J1160" s="7">
        <v>0</v>
      </c>
      <c r="K1160" s="7">
        <v>0</v>
      </c>
      <c r="L1160" s="7">
        <v>0</v>
      </c>
      <c r="M1160" s="7">
        <v>12.5</v>
      </c>
      <c r="N1160" s="7">
        <f>VLOOKUP(Todos!$A1160,vlookup_table[#All],2,FALSE)</f>
        <v>0</v>
      </c>
      <c r="O1160" s="7" t="str">
        <f>VLOOKUP(Todos!$A1160,vlookup_table[#All],3,FALSE)</f>
        <v>AE</v>
      </c>
      <c r="P1160" s="7">
        <f>VLOOKUP(Todos!$A1160,vlookup_table[#All],4,FALSE)</f>
        <v>4701</v>
      </c>
      <c r="Q1160" s="9" t="str">
        <f>VLOOKUP(Todos!$A1160,vlookup_table[#All],5,FALSE)</f>
        <v>C1</v>
      </c>
      <c r="R1160" s="9" t="str">
        <f>VLOOKUP(Todos!$A1160,vlookup_table[#All],6,FALSE)</f>
        <v>F</v>
      </c>
      <c r="S1160" s="9">
        <f>VLOOKUP(Todos!$A1160,vlookup_table[#All],7,FALSE)</f>
        <v>50</v>
      </c>
      <c r="T1160" s="9">
        <f>ROUND((9706-Todos!$P1160)/100, 0)</f>
        <v>50</v>
      </c>
      <c r="U1160" s="9" t="str" cm="1">
        <f t="array" ref="U1160">_xlfn.IFS(
    ISNUMBER(SEARCH("C", Q1160)), "Ciudad",
    ISNUMBER(SEARCH("T", Q1160)), "Pueblo",
    ISNUMBER(SEARCH("R", Q1160)), "Rural",
    ISNUMBER(SEARCH("S", Q1160)), "Suburbano",
    ISNUMBER(SEARCH("U", Q1160)), "Urbano"
)</f>
        <v>Ciudad</v>
      </c>
      <c r="V1160" s="24" t="str" cm="1">
        <f t="array" ref="V1160">_xlfn.LET(
    _xlpm.txt, _xlfn.TEXTJOIN("", TRUE, IF(ISNUMBER(--MID(Todos!$H1160, _xlfn.SEQUENCE(LEN(Todos!$H1160)), 1)), MID(Todos!$H1160, _xlfn.SEQUENCE(LEN(Todos!$H1160)), 1), "")),
    IF(ISNUMBER(--RIGHT(_xlpm.txt,1)), _xlpm.txt, LEFT(_xlpm.txt, LEN(_xlpm.txt)-1))
)</f>
        <v>0</v>
      </c>
      <c r="W1160" s="9" t="str">
        <f>UPPER(LEFT(Todos!$B1160,2))</f>
        <v>AE</v>
      </c>
      <c r="X1160" s="10" t="str" cm="1">
        <f t="array" ref="X1160">+IF(Todos!$C1160 = "",MODE.MATCH(Todos!$C$2:$C$4029),Todos!$C1160)</f>
        <v>F</v>
      </c>
    </row>
    <row r="1161" spans="1:24" x14ac:dyDescent="0.35">
      <c r="A1161" s="18">
        <v>163369</v>
      </c>
      <c r="B1161" s="12" t="s">
        <v>22</v>
      </c>
      <c r="C1161" s="12"/>
      <c r="D1161" s="12">
        <v>2250</v>
      </c>
      <c r="E1161" s="12">
        <v>181</v>
      </c>
      <c r="F1161" s="12">
        <v>167</v>
      </c>
      <c r="G1161" s="12">
        <v>99</v>
      </c>
      <c r="H1161" s="12">
        <v>11346</v>
      </c>
      <c r="I1161" s="12">
        <v>44</v>
      </c>
      <c r="J1161" s="12">
        <v>16</v>
      </c>
      <c r="K1161" s="12">
        <v>159</v>
      </c>
      <c r="L1161" s="12">
        <v>192</v>
      </c>
      <c r="M1161" s="12">
        <v>6</v>
      </c>
      <c r="N1161" s="12">
        <f>VLOOKUP(Todos!$A1161,vlookup_table[#All],2,FALSE)</f>
        <v>0</v>
      </c>
      <c r="O1161" s="12" t="str">
        <f>VLOOKUP(Todos!$A1161,vlookup_table[#All],3,FALSE)</f>
        <v>CA</v>
      </c>
      <c r="P1161" s="12">
        <f>VLOOKUP(Todos!$A1161,vlookup_table[#All],4,FALSE)</f>
        <v>0</v>
      </c>
      <c r="Q1161" s="14" t="str">
        <f>VLOOKUP(Todos!$A1161,vlookup_table[#All],5,FALSE)</f>
        <v>U2</v>
      </c>
      <c r="R1161" s="14" t="str">
        <f>VLOOKUP(Todos!$A1161,vlookup_table[#All],6,FALSE)</f>
        <v/>
      </c>
      <c r="S1161" s="14">
        <f>VLOOKUP(Todos!$A1161,vlookup_table[#All],7,FALSE)</f>
        <v>6</v>
      </c>
      <c r="T1161" s="14">
        <f>ROUND((9706-Todos!$P1161)/100, 0)</f>
        <v>97</v>
      </c>
      <c r="U1161" s="14" t="str" cm="1">
        <f t="array" ref="U1161">_xlfn.IFS(
    ISNUMBER(SEARCH("C", Q1161)), "Ciudad",
    ISNUMBER(SEARCH("T", Q1161)), "Pueblo",
    ISNUMBER(SEARCH("R", Q1161)), "Rural",
    ISNUMBER(SEARCH("S", Q1161)), "Suburbano",
    ISNUMBER(SEARCH("U", Q1161)), "Urbano"
)</f>
        <v>Urbano</v>
      </c>
      <c r="V1161" s="25" t="str" cm="1">
        <f t="array" ref="V1161">_xlfn.LET(
    _xlpm.txt, _xlfn.TEXTJOIN("", TRUE, IF(ISNUMBER(--MID(Todos!$H1161, _xlfn.SEQUENCE(LEN(Todos!$H1161)), 1)), MID(Todos!$H1161, _xlfn.SEQUENCE(LEN(Todos!$H1161)), 1), "")),
    IF(ISNUMBER(--RIGHT(_xlpm.txt,1)), _xlpm.txt, LEFT(_xlpm.txt, LEN(_xlpm.txt)-1))
)</f>
        <v>11346</v>
      </c>
      <c r="W1161" s="14" t="str">
        <f>UPPER(LEFT(Todos!$B1161,2))</f>
        <v>CA</v>
      </c>
      <c r="X1161" s="15" t="e" cm="1">
        <f t="array" aca="1" ref="X1161" ca="1">+IF(Todos!$C1161 = "",MODE.MATCH(Todos!$C$2:$C$4029),Todos!$C1161)</f>
        <v>#NAME?</v>
      </c>
    </row>
    <row r="1162" spans="1:24" x14ac:dyDescent="0.35">
      <c r="A1162" s="19">
        <v>551</v>
      </c>
      <c r="B1162" s="7" t="s">
        <v>21</v>
      </c>
      <c r="C1162" s="7" t="s">
        <v>17</v>
      </c>
      <c r="D1162" s="7">
        <v>340</v>
      </c>
      <c r="E1162" s="7">
        <v>180</v>
      </c>
      <c r="F1162" s="7">
        <v>279</v>
      </c>
      <c r="G1162" s="7">
        <v>1</v>
      </c>
      <c r="H1162" s="7">
        <v>9343</v>
      </c>
      <c r="I1162" s="7">
        <v>3</v>
      </c>
      <c r="J1162" s="7">
        <v>80</v>
      </c>
      <c r="K1162" s="7">
        <v>227</v>
      </c>
      <c r="L1162" s="7">
        <v>235</v>
      </c>
      <c r="M1162" s="7">
        <v>15.33333333</v>
      </c>
      <c r="N1162" s="7">
        <f>VLOOKUP(Todos!$A1162,vlookup_table[#All],2,FALSE)</f>
        <v>2</v>
      </c>
      <c r="O1162" s="7" t="str">
        <f>VLOOKUP(Todos!$A1162,vlookup_table[#All],3,FALSE)</f>
        <v>TX</v>
      </c>
      <c r="P1162" s="7">
        <f>VLOOKUP(Todos!$A1162,vlookup_table[#All],4,FALSE)</f>
        <v>1201</v>
      </c>
      <c r="Q1162" s="9" t="str">
        <f>VLOOKUP(Todos!$A1162,vlookup_table[#All],5,FALSE)</f>
        <v>T2</v>
      </c>
      <c r="R1162" s="9" t="str">
        <f>VLOOKUP(Todos!$A1162,vlookup_table[#All],6,FALSE)</f>
        <v>F</v>
      </c>
      <c r="S1162" s="9">
        <f>VLOOKUP(Todos!$A1162,vlookup_table[#All],7,FALSE)</f>
        <v>20</v>
      </c>
      <c r="T1162" s="9">
        <f>ROUND((9706-Todos!$P1162)/100, 0)</f>
        <v>85</v>
      </c>
      <c r="U1162" s="9" t="str" cm="1">
        <f t="array" ref="U1162">_xlfn.IFS(
    ISNUMBER(SEARCH("C", Q1162)), "Ciudad",
    ISNUMBER(SEARCH("T", Q1162)), "Pueblo",
    ISNUMBER(SEARCH("R", Q1162)), "Rural",
    ISNUMBER(SEARCH("S", Q1162)), "Suburbano",
    ISNUMBER(SEARCH("U", Q1162)), "Urbano"
)</f>
        <v>Pueblo</v>
      </c>
      <c r="V1162" s="24" t="str" cm="1">
        <f t="array" ref="V1162">_xlfn.LET(
    _xlpm.txt, _xlfn.TEXTJOIN("", TRUE, IF(ISNUMBER(--MID(Todos!$H1162, _xlfn.SEQUENCE(LEN(Todos!$H1162)), 1)), MID(Todos!$H1162, _xlfn.SEQUENCE(LEN(Todos!$H1162)), 1), "")),
    IF(ISNUMBER(--RIGHT(_xlpm.txt,1)), _xlpm.txt, LEFT(_xlpm.txt, LEN(_xlpm.txt)-1))
)</f>
        <v>9343</v>
      </c>
      <c r="W1162" s="9" t="str">
        <f>UPPER(LEFT(Todos!$B1162,2))</f>
        <v>TX</v>
      </c>
      <c r="X1162" s="10" t="str" cm="1">
        <f t="array" ref="X1162">+IF(Todos!$C1162 = "",MODE.MATCH(Todos!$C$2:$C$4029),Todos!$C1162)</f>
        <v>F</v>
      </c>
    </row>
    <row r="1163" spans="1:24" x14ac:dyDescent="0.35">
      <c r="A1163" s="18">
        <v>18750</v>
      </c>
      <c r="B1163" s="12" t="s">
        <v>18</v>
      </c>
      <c r="C1163" s="12" t="s">
        <v>20</v>
      </c>
      <c r="D1163" s="12">
        <v>482</v>
      </c>
      <c r="E1163" s="12">
        <v>302</v>
      </c>
      <c r="F1163" s="12">
        <v>462</v>
      </c>
      <c r="G1163" s="12">
        <v>1</v>
      </c>
      <c r="H1163" s="12">
        <v>15573</v>
      </c>
      <c r="I1163" s="12">
        <v>0</v>
      </c>
      <c r="J1163" s="12">
        <v>72</v>
      </c>
      <c r="K1163" s="12">
        <v>328</v>
      </c>
      <c r="L1163" s="12">
        <v>396</v>
      </c>
      <c r="M1163" s="12">
        <v>12.5</v>
      </c>
      <c r="N1163" s="12">
        <f>VLOOKUP(Todos!$A1163,vlookup_table[#All],2,FALSE)</f>
        <v>0</v>
      </c>
      <c r="O1163" s="12" t="str">
        <f>VLOOKUP(Todos!$A1163,vlookup_table[#All],3,FALSE)</f>
        <v>NC</v>
      </c>
      <c r="P1163" s="12">
        <f>VLOOKUP(Todos!$A1163,vlookup_table[#All],4,FALSE)</f>
        <v>5201</v>
      </c>
      <c r="Q1163" s="14" t="str">
        <f>VLOOKUP(Todos!$A1163,vlookup_table[#All],5,FALSE)</f>
        <v>T2</v>
      </c>
      <c r="R1163" s="14" t="str">
        <f>VLOOKUP(Todos!$A1163,vlookup_table[#All],6,FALSE)</f>
        <v>F</v>
      </c>
      <c r="S1163" s="14">
        <f>VLOOKUP(Todos!$A1163,vlookup_table[#All],7,FALSE)</f>
        <v>20</v>
      </c>
      <c r="T1163" s="14">
        <f>ROUND((9706-Todos!$P1163)/100, 0)</f>
        <v>45</v>
      </c>
      <c r="U1163" s="14" t="str" cm="1">
        <f t="array" ref="U1163">_xlfn.IFS(
    ISNUMBER(SEARCH("C", Q1163)), "Ciudad",
    ISNUMBER(SEARCH("T", Q1163)), "Pueblo",
    ISNUMBER(SEARCH("R", Q1163)), "Rural",
    ISNUMBER(SEARCH("S", Q1163)), "Suburbano",
    ISNUMBER(SEARCH("U", Q1163)), "Urbano"
)</f>
        <v>Pueblo</v>
      </c>
      <c r="V1163" s="25" t="str" cm="1">
        <f t="array" ref="V1163">_xlfn.LET(
    _xlpm.txt, _xlfn.TEXTJOIN("", TRUE, IF(ISNUMBER(--MID(Todos!$H1163, _xlfn.SEQUENCE(LEN(Todos!$H1163)), 1)), MID(Todos!$H1163, _xlfn.SEQUENCE(LEN(Todos!$H1163)), 1), "")),
    IF(ISNUMBER(--RIGHT(_xlpm.txt,1)), _xlpm.txt, LEFT(_xlpm.txt, LEN(_xlpm.txt)-1))
)</f>
        <v>15573</v>
      </c>
      <c r="W1163" s="14" t="str">
        <f>UPPER(LEFT(Todos!$B1163,2))</f>
        <v>NC</v>
      </c>
      <c r="X1163" s="15" t="str" cm="1">
        <f t="array" ref="X1163">+IF(Todos!$C1163 = "",MODE.MATCH(Todos!$C$2:$C$4029),Todos!$C1163)</f>
        <v>female</v>
      </c>
    </row>
    <row r="1164" spans="1:24" x14ac:dyDescent="0.35">
      <c r="A1164" s="19">
        <v>81277</v>
      </c>
      <c r="B1164" s="7" t="s">
        <v>36</v>
      </c>
      <c r="C1164" s="7" t="s">
        <v>17</v>
      </c>
      <c r="D1164" s="7">
        <v>322</v>
      </c>
      <c r="E1164" s="7">
        <v>233</v>
      </c>
      <c r="F1164" s="7">
        <v>320</v>
      </c>
      <c r="G1164" s="7">
        <v>0</v>
      </c>
      <c r="H1164" s="7">
        <v>10317</v>
      </c>
      <c r="I1164" s="7">
        <v>0</v>
      </c>
      <c r="J1164" s="7">
        <v>84</v>
      </c>
      <c r="K1164" s="7">
        <v>258</v>
      </c>
      <c r="L1164" s="7">
        <v>291</v>
      </c>
      <c r="M1164" s="7">
        <v>15</v>
      </c>
      <c r="N1164" s="7">
        <f>VLOOKUP(Todos!$A1164,vlookup_table[#All],2,FALSE)</f>
        <v>2</v>
      </c>
      <c r="O1164" s="7" t="str">
        <f>VLOOKUP(Todos!$A1164,vlookup_table[#All],3,FALSE)</f>
        <v>WI</v>
      </c>
      <c r="P1164" s="7">
        <f>VLOOKUP(Todos!$A1164,vlookup_table[#All],4,FALSE)</f>
        <v>4401</v>
      </c>
      <c r="Q1164" s="9" t="str">
        <f>VLOOKUP(Todos!$A1164,vlookup_table[#All],5,FALSE)</f>
        <v>R1</v>
      </c>
      <c r="R1164" s="9" t="str">
        <f>VLOOKUP(Todos!$A1164,vlookup_table[#All],6,FALSE)</f>
        <v>F</v>
      </c>
      <c r="S1164" s="9">
        <f>VLOOKUP(Todos!$A1164,vlookup_table[#All],7,FALSE)</f>
        <v>25</v>
      </c>
      <c r="T1164" s="9">
        <f>ROUND((9706-Todos!$P1164)/100, 0)</f>
        <v>53</v>
      </c>
      <c r="U1164" s="9" t="str" cm="1">
        <f t="array" ref="U1164">_xlfn.IFS(
    ISNUMBER(SEARCH("C", Q1164)), "Ciudad",
    ISNUMBER(SEARCH("T", Q1164)), "Pueblo",
    ISNUMBER(SEARCH("R", Q1164)), "Rural",
    ISNUMBER(SEARCH("S", Q1164)), "Suburbano",
    ISNUMBER(SEARCH("U", Q1164)), "Urbano"
)</f>
        <v>Rural</v>
      </c>
      <c r="V1164" s="24" t="str" cm="1">
        <f t="array" ref="V1164">_xlfn.LET(
    _xlpm.txt, _xlfn.TEXTJOIN("", TRUE, IF(ISNUMBER(--MID(Todos!$H1164, _xlfn.SEQUENCE(LEN(Todos!$H1164)), 1)), MID(Todos!$H1164, _xlfn.SEQUENCE(LEN(Todos!$H1164)), 1), "")),
    IF(ISNUMBER(--RIGHT(_xlpm.txt,1)), _xlpm.txt, LEFT(_xlpm.txt, LEN(_xlpm.txt)-1))
)</f>
        <v>10317</v>
      </c>
      <c r="W1164" s="9" t="str">
        <f>UPPER(LEFT(Todos!$B1164,2))</f>
        <v>WI</v>
      </c>
      <c r="X1164" s="10" t="str" cm="1">
        <f t="array" ref="X1164">+IF(Todos!$C1164 = "",MODE.MATCH(Todos!$C$2:$C$4029),Todos!$C1164)</f>
        <v>F</v>
      </c>
    </row>
    <row r="1165" spans="1:24" x14ac:dyDescent="0.35">
      <c r="A1165" s="18">
        <v>128121</v>
      </c>
      <c r="B1165" s="12" t="s">
        <v>21</v>
      </c>
      <c r="C1165" s="12" t="s">
        <v>17</v>
      </c>
      <c r="D1165" s="12">
        <v>655</v>
      </c>
      <c r="E1165" s="12">
        <v>406</v>
      </c>
      <c r="F1165" s="12">
        <v>481</v>
      </c>
      <c r="G1165" s="12">
        <v>0</v>
      </c>
      <c r="H1165" s="12">
        <v>16426</v>
      </c>
      <c r="I1165" s="12">
        <v>1</v>
      </c>
      <c r="J1165" s="12">
        <v>72</v>
      </c>
      <c r="K1165" s="12">
        <v>432</v>
      </c>
      <c r="L1165" s="12">
        <v>430</v>
      </c>
      <c r="M1165" s="12">
        <v>9</v>
      </c>
      <c r="N1165" s="12">
        <f>VLOOKUP(Todos!$A1165,vlookup_table[#All],2,FALSE)</f>
        <v>0</v>
      </c>
      <c r="O1165" s="12" t="str">
        <f>VLOOKUP(Todos!$A1165,vlookup_table[#All],3,FALSE)</f>
        <v>TX</v>
      </c>
      <c r="P1165" s="12">
        <f>VLOOKUP(Todos!$A1165,vlookup_table[#All],4,FALSE)</f>
        <v>0</v>
      </c>
      <c r="Q1165" s="14" t="str">
        <f>VLOOKUP(Todos!$A1165,vlookup_table[#All],5,FALSE)</f>
        <v>S1</v>
      </c>
      <c r="R1165" s="14" t="str">
        <f>VLOOKUP(Todos!$A1165,vlookup_table[#All],6,FALSE)</f>
        <v>F</v>
      </c>
      <c r="S1165" s="14">
        <f>VLOOKUP(Todos!$A1165,vlookup_table[#All],7,FALSE)</f>
        <v>10</v>
      </c>
      <c r="T1165" s="14">
        <f>ROUND((9706-Todos!$P1165)/100, 0)</f>
        <v>97</v>
      </c>
      <c r="U1165" s="14" t="str" cm="1">
        <f t="array" ref="U1165">_xlfn.IFS(
    ISNUMBER(SEARCH("C", Q1165)), "Ciudad",
    ISNUMBER(SEARCH("T", Q1165)), "Pueblo",
    ISNUMBER(SEARCH("R", Q1165)), "Rural",
    ISNUMBER(SEARCH("S", Q1165)), "Suburbano",
    ISNUMBER(SEARCH("U", Q1165)), "Urbano"
)</f>
        <v>Suburbano</v>
      </c>
      <c r="V1165" s="25" t="str" cm="1">
        <f t="array" ref="V1165">_xlfn.LET(
    _xlpm.txt, _xlfn.TEXTJOIN("", TRUE, IF(ISNUMBER(--MID(Todos!$H1165, _xlfn.SEQUENCE(LEN(Todos!$H1165)), 1)), MID(Todos!$H1165, _xlfn.SEQUENCE(LEN(Todos!$H1165)), 1), "")),
    IF(ISNUMBER(--RIGHT(_xlpm.txt,1)), _xlpm.txt, LEFT(_xlpm.txt, LEN(_xlpm.txt)-1))
)</f>
        <v>16426</v>
      </c>
      <c r="W1165" s="14" t="str">
        <f>UPPER(LEFT(Todos!$B1165,2))</f>
        <v>TX</v>
      </c>
      <c r="X1165" s="15" t="str" cm="1">
        <f t="array" ref="X1165">+IF(Todos!$C1165 = "",MODE.MATCH(Todos!$C$2:$C$4029),Todos!$C1165)</f>
        <v>F</v>
      </c>
    </row>
    <row r="1166" spans="1:24" x14ac:dyDescent="0.35">
      <c r="A1166" s="19">
        <v>84199</v>
      </c>
      <c r="B1166" s="7" t="s">
        <v>57</v>
      </c>
      <c r="C1166" s="7" t="s">
        <v>17</v>
      </c>
      <c r="D1166" s="7">
        <v>908</v>
      </c>
      <c r="E1166" s="7">
        <v>487</v>
      </c>
      <c r="F1166" s="7">
        <v>493</v>
      </c>
      <c r="G1166" s="7">
        <v>0</v>
      </c>
      <c r="H1166" s="7">
        <v>14526</v>
      </c>
      <c r="I1166" s="7">
        <v>0</v>
      </c>
      <c r="J1166" s="7">
        <v>79</v>
      </c>
      <c r="K1166" s="7">
        <v>482</v>
      </c>
      <c r="L1166" s="7">
        <v>499</v>
      </c>
      <c r="M1166" s="7">
        <v>5.0909090910000003</v>
      </c>
      <c r="N1166" s="7">
        <f>VLOOKUP(Todos!$A1166,vlookup_table[#All],2,FALSE)</f>
        <v>0</v>
      </c>
      <c r="O1166" s="7" t="str">
        <f>VLOOKUP(Todos!$A1166,vlookup_table[#All],3,FALSE)</f>
        <v>MN</v>
      </c>
      <c r="P1166" s="7">
        <f>VLOOKUP(Todos!$A1166,vlookup_table[#All],4,FALSE)</f>
        <v>2501</v>
      </c>
      <c r="Q1166" s="9" t="str">
        <f>VLOOKUP(Todos!$A1166,vlookup_table[#All],5,FALSE)</f>
        <v>S2</v>
      </c>
      <c r="R1166" s="9" t="str">
        <f>VLOOKUP(Todos!$A1166,vlookup_table[#All],6,FALSE)</f>
        <v>F</v>
      </c>
      <c r="S1166" s="9">
        <f>VLOOKUP(Todos!$A1166,vlookup_table[#All],7,FALSE)</f>
        <v>5</v>
      </c>
      <c r="T1166" s="9">
        <f>ROUND((9706-Todos!$P1166)/100, 0)</f>
        <v>72</v>
      </c>
      <c r="U1166" s="9" t="str" cm="1">
        <f t="array" ref="U1166">_xlfn.IFS(
    ISNUMBER(SEARCH("C", Q1166)), "Ciudad",
    ISNUMBER(SEARCH("T", Q1166)), "Pueblo",
    ISNUMBER(SEARCH("R", Q1166)), "Rural",
    ISNUMBER(SEARCH("S", Q1166)), "Suburbano",
    ISNUMBER(SEARCH("U", Q1166)), "Urbano"
)</f>
        <v>Suburbano</v>
      </c>
      <c r="V1166" s="24" t="str" cm="1">
        <f t="array" ref="V1166">_xlfn.LET(
    _xlpm.txt, _xlfn.TEXTJOIN("", TRUE, IF(ISNUMBER(--MID(Todos!$H1166, _xlfn.SEQUENCE(LEN(Todos!$H1166)), 1)), MID(Todos!$H1166, _xlfn.SEQUENCE(LEN(Todos!$H1166)), 1), "")),
    IF(ISNUMBER(--RIGHT(_xlpm.txt,1)), _xlpm.txt, LEFT(_xlpm.txt, LEN(_xlpm.txt)-1))
)</f>
        <v>14526</v>
      </c>
      <c r="W1166" s="9" t="str">
        <f>UPPER(LEFT(Todos!$B1166,2))</f>
        <v>MN</v>
      </c>
      <c r="X1166" s="10" t="str" cm="1">
        <f t="array" ref="X1166">+IF(Todos!$C1166 = "",MODE.MATCH(Todos!$C$2:$C$4029),Todos!$C1166)</f>
        <v>F</v>
      </c>
    </row>
    <row r="1167" spans="1:24" x14ac:dyDescent="0.35">
      <c r="A1167" s="18">
        <v>183476</v>
      </c>
      <c r="B1167" s="12" t="s">
        <v>41</v>
      </c>
      <c r="C1167" s="12" t="s">
        <v>17</v>
      </c>
      <c r="D1167" s="12">
        <v>718</v>
      </c>
      <c r="E1167" s="12">
        <v>471</v>
      </c>
      <c r="F1167" s="12">
        <v>541</v>
      </c>
      <c r="G1167" s="12">
        <v>3</v>
      </c>
      <c r="H1167" s="12">
        <v>18190</v>
      </c>
      <c r="I1167" s="12">
        <v>4</v>
      </c>
      <c r="J1167" s="12">
        <v>59</v>
      </c>
      <c r="K1167" s="12">
        <v>508</v>
      </c>
      <c r="L1167" s="12">
        <v>497</v>
      </c>
      <c r="M1167" s="12">
        <v>11.07692308</v>
      </c>
      <c r="N1167" s="12">
        <f>VLOOKUP(Todos!$A1167,vlookup_table[#All],2,FALSE)</f>
        <v>2</v>
      </c>
      <c r="O1167" s="12" t="str">
        <f>VLOOKUP(Todos!$A1167,vlookup_table[#All],3,FALSE)</f>
        <v>WA</v>
      </c>
      <c r="P1167" s="12">
        <f>VLOOKUP(Todos!$A1167,vlookup_table[#All],4,FALSE)</f>
        <v>5008</v>
      </c>
      <c r="Q1167" s="14" t="str">
        <f>VLOOKUP(Todos!$A1167,vlookup_table[#All],5,FALSE)</f>
        <v>T2</v>
      </c>
      <c r="R1167" s="14" t="str">
        <f>VLOOKUP(Todos!$A1167,vlookup_table[#All],6,FALSE)</f>
        <v>F</v>
      </c>
      <c r="S1167" s="14">
        <f>VLOOKUP(Todos!$A1167,vlookup_table[#All],7,FALSE)</f>
        <v>25</v>
      </c>
      <c r="T1167" s="14">
        <f>ROUND((9706-Todos!$P1167)/100, 0)</f>
        <v>47</v>
      </c>
      <c r="U1167" s="14" t="str" cm="1">
        <f t="array" ref="U1167">_xlfn.IFS(
    ISNUMBER(SEARCH("C", Q1167)), "Ciudad",
    ISNUMBER(SEARCH("T", Q1167)), "Pueblo",
    ISNUMBER(SEARCH("R", Q1167)), "Rural",
    ISNUMBER(SEARCH("S", Q1167)), "Suburbano",
    ISNUMBER(SEARCH("U", Q1167)), "Urbano"
)</f>
        <v>Pueblo</v>
      </c>
      <c r="V1167" s="25" t="str" cm="1">
        <f t="array" ref="V1167">_xlfn.LET(
    _xlpm.txt, _xlfn.TEXTJOIN("", TRUE, IF(ISNUMBER(--MID(Todos!$H1167, _xlfn.SEQUENCE(LEN(Todos!$H1167)), 1)), MID(Todos!$H1167, _xlfn.SEQUENCE(LEN(Todos!$H1167)), 1), "")),
    IF(ISNUMBER(--RIGHT(_xlpm.txt,1)), _xlpm.txt, LEFT(_xlpm.txt, LEN(_xlpm.txt)-1))
)</f>
        <v>18190</v>
      </c>
      <c r="W1167" s="14" t="str">
        <f>UPPER(LEFT(Todos!$B1167,2))</f>
        <v>WA</v>
      </c>
      <c r="X1167" s="15" t="str" cm="1">
        <f t="array" ref="X1167">+IF(Todos!$C1167 = "",MODE.MATCH(Todos!$C$2:$C$4029),Todos!$C1167)</f>
        <v>F</v>
      </c>
    </row>
    <row r="1168" spans="1:24" x14ac:dyDescent="0.35">
      <c r="A1168" s="19">
        <v>162994</v>
      </c>
      <c r="B1168" s="7" t="s">
        <v>22</v>
      </c>
      <c r="C1168" s="7" t="s">
        <v>14</v>
      </c>
      <c r="D1168" s="7">
        <v>2750</v>
      </c>
      <c r="E1168" s="7">
        <v>252</v>
      </c>
      <c r="F1168" s="7">
        <v>392</v>
      </c>
      <c r="G1168" s="7">
        <v>75</v>
      </c>
      <c r="H1168" s="7">
        <v>19558</v>
      </c>
      <c r="I1168" s="7">
        <v>34</v>
      </c>
      <c r="J1168" s="7">
        <v>20</v>
      </c>
      <c r="K1168" s="7">
        <v>332</v>
      </c>
      <c r="L1168" s="7">
        <v>302</v>
      </c>
      <c r="M1168" s="7">
        <v>10.66666667</v>
      </c>
      <c r="N1168" s="7">
        <f>VLOOKUP(Todos!$A1168,vlookup_table[#All],2,FALSE)</f>
        <v>1</v>
      </c>
      <c r="O1168" s="7" t="str">
        <f>VLOOKUP(Todos!$A1168,vlookup_table[#All],3,FALSE)</f>
        <v>CA</v>
      </c>
      <c r="P1168" s="7">
        <f>VLOOKUP(Todos!$A1168,vlookup_table[#All],4,FALSE)</f>
        <v>0</v>
      </c>
      <c r="Q1168" s="9" t="str">
        <f>VLOOKUP(Todos!$A1168,vlookup_table[#All],5,FALSE)</f>
        <v>U1</v>
      </c>
      <c r="R1168" s="9" t="str">
        <f>VLOOKUP(Todos!$A1168,vlookup_table[#All],6,FALSE)</f>
        <v>M</v>
      </c>
      <c r="S1168" s="9">
        <f>VLOOKUP(Todos!$A1168,vlookup_table[#All],7,FALSE)</f>
        <v>10</v>
      </c>
      <c r="T1168" s="9">
        <f>ROUND((9706-Todos!$P1168)/100, 0)</f>
        <v>97</v>
      </c>
      <c r="U1168" s="9" t="str" cm="1">
        <f t="array" ref="U1168">_xlfn.IFS(
    ISNUMBER(SEARCH("C", Q1168)), "Ciudad",
    ISNUMBER(SEARCH("T", Q1168)), "Pueblo",
    ISNUMBER(SEARCH("R", Q1168)), "Rural",
    ISNUMBER(SEARCH("S", Q1168)), "Suburbano",
    ISNUMBER(SEARCH("U", Q1168)), "Urbano"
)</f>
        <v>Urbano</v>
      </c>
      <c r="V1168" s="24" t="str" cm="1">
        <f t="array" ref="V1168">_xlfn.LET(
    _xlpm.txt, _xlfn.TEXTJOIN("", TRUE, IF(ISNUMBER(--MID(Todos!$H1168, _xlfn.SEQUENCE(LEN(Todos!$H1168)), 1)), MID(Todos!$H1168, _xlfn.SEQUENCE(LEN(Todos!$H1168)), 1), "")),
    IF(ISNUMBER(--RIGHT(_xlpm.txt,1)), _xlpm.txt, LEFT(_xlpm.txt, LEN(_xlpm.txt)-1))
)</f>
        <v>19558</v>
      </c>
      <c r="W1168" s="9" t="str">
        <f>UPPER(LEFT(Todos!$B1168,2))</f>
        <v>CA</v>
      </c>
      <c r="X1168" s="10" t="str" cm="1">
        <f t="array" ref="X1168">+IF(Todos!$C1168 = "",MODE.MATCH(Todos!$C$2:$C$4029),Todos!$C1168)</f>
        <v>M</v>
      </c>
    </row>
    <row r="1169" spans="1:24" x14ac:dyDescent="0.35">
      <c r="A1169" s="18">
        <v>32040</v>
      </c>
      <c r="B1169" s="12" t="s">
        <v>40</v>
      </c>
      <c r="C1169" s="12" t="s">
        <v>14</v>
      </c>
      <c r="D1169" s="12">
        <v>397</v>
      </c>
      <c r="E1169" s="12">
        <v>184</v>
      </c>
      <c r="F1169" s="12">
        <v>285</v>
      </c>
      <c r="G1169" s="12">
        <v>1</v>
      </c>
      <c r="H1169" s="12">
        <v>9831</v>
      </c>
      <c r="I1169" s="12">
        <v>0</v>
      </c>
      <c r="J1169" s="12">
        <v>91</v>
      </c>
      <c r="K1169" s="12">
        <v>219</v>
      </c>
      <c r="L1169" s="12">
        <v>237</v>
      </c>
      <c r="M1169" s="12">
        <v>9.3333333330000006</v>
      </c>
      <c r="N1169" s="12">
        <f>VLOOKUP(Todos!$A1169,vlookup_table[#All],2,FALSE)</f>
        <v>4</v>
      </c>
      <c r="O1169" s="12" t="str">
        <f>VLOOKUP(Todos!$A1169,vlookup_table[#All],3,FALSE)</f>
        <v>GA</v>
      </c>
      <c r="P1169" s="12">
        <f>VLOOKUP(Todos!$A1169,vlookup_table[#All],4,FALSE)</f>
        <v>2801</v>
      </c>
      <c r="Q1169" s="14" t="str">
        <f>VLOOKUP(Todos!$A1169,vlookup_table[#All],5,FALSE)</f>
        <v>C1</v>
      </c>
      <c r="R1169" s="14" t="str">
        <f>VLOOKUP(Todos!$A1169,vlookup_table[#All],6,FALSE)</f>
        <v>M</v>
      </c>
      <c r="S1169" s="14">
        <f>VLOOKUP(Todos!$A1169,vlookup_table[#All],7,FALSE)</f>
        <v>20</v>
      </c>
      <c r="T1169" s="14">
        <f>ROUND((9706-Todos!$P1169)/100, 0)</f>
        <v>69</v>
      </c>
      <c r="U1169" s="14" t="str" cm="1">
        <f t="array" ref="U1169">_xlfn.IFS(
    ISNUMBER(SEARCH("C", Q1169)), "Ciudad",
    ISNUMBER(SEARCH("T", Q1169)), "Pueblo",
    ISNUMBER(SEARCH("R", Q1169)), "Rural",
    ISNUMBER(SEARCH("S", Q1169)), "Suburbano",
    ISNUMBER(SEARCH("U", Q1169)), "Urbano"
)</f>
        <v>Ciudad</v>
      </c>
      <c r="V1169" s="25" t="str" cm="1">
        <f t="array" ref="V1169">_xlfn.LET(
    _xlpm.txt, _xlfn.TEXTJOIN("", TRUE, IF(ISNUMBER(--MID(Todos!$H1169, _xlfn.SEQUENCE(LEN(Todos!$H1169)), 1)), MID(Todos!$H1169, _xlfn.SEQUENCE(LEN(Todos!$H1169)), 1), "")),
    IF(ISNUMBER(--RIGHT(_xlpm.txt,1)), _xlpm.txt, LEFT(_xlpm.txt, LEN(_xlpm.txt)-1))
)</f>
        <v>9831</v>
      </c>
      <c r="W1169" s="14" t="str">
        <f>UPPER(LEFT(Todos!$B1169,2))</f>
        <v>GA</v>
      </c>
      <c r="X1169" s="15" t="str" cm="1">
        <f t="array" ref="X1169">+IF(Todos!$C1169 = "",MODE.MATCH(Todos!$C$2:$C$4029),Todos!$C1169)</f>
        <v>M</v>
      </c>
    </row>
    <row r="1170" spans="1:24" x14ac:dyDescent="0.35">
      <c r="A1170" s="19">
        <v>65968</v>
      </c>
      <c r="B1170" s="7" t="s">
        <v>30</v>
      </c>
      <c r="C1170" s="7" t="s">
        <v>14</v>
      </c>
      <c r="D1170" s="7">
        <v>1040</v>
      </c>
      <c r="E1170" s="7">
        <v>220</v>
      </c>
      <c r="F1170" s="7">
        <v>278</v>
      </c>
      <c r="G1170" s="7">
        <v>4</v>
      </c>
      <c r="H1170" s="7">
        <v>14610</v>
      </c>
      <c r="I1170" s="7">
        <v>0</v>
      </c>
      <c r="J1170" s="7">
        <v>56</v>
      </c>
      <c r="K1170" s="7">
        <v>309</v>
      </c>
      <c r="L1170" s="7">
        <v>256</v>
      </c>
      <c r="M1170" s="7">
        <v>7.9375</v>
      </c>
      <c r="N1170" s="7">
        <f>VLOOKUP(Todos!$A1170,vlookup_table[#All],2,FALSE)</f>
        <v>1</v>
      </c>
      <c r="O1170" s="7" t="str">
        <f>VLOOKUP(Todos!$A1170,vlookup_table[#All],3,FALSE)</f>
        <v>MI</v>
      </c>
      <c r="P1170" s="7">
        <f>VLOOKUP(Todos!$A1170,vlookup_table[#All],4,FALSE)</f>
        <v>6105</v>
      </c>
      <c r="Q1170" s="9" t="str">
        <f>VLOOKUP(Todos!$A1170,vlookup_table[#All],5,FALSE)</f>
        <v>C1</v>
      </c>
      <c r="R1170" s="9" t="str">
        <f>VLOOKUP(Todos!$A1170,vlookup_table[#All],6,FALSE)</f>
        <v>M</v>
      </c>
      <c r="S1170" s="9">
        <f>VLOOKUP(Todos!$A1170,vlookup_table[#All],7,FALSE)</f>
        <v>9</v>
      </c>
      <c r="T1170" s="9">
        <f>ROUND((9706-Todos!$P1170)/100, 0)</f>
        <v>36</v>
      </c>
      <c r="U1170" s="9" t="str" cm="1">
        <f t="array" ref="U1170">_xlfn.IFS(
    ISNUMBER(SEARCH("C", Q1170)), "Ciudad",
    ISNUMBER(SEARCH("T", Q1170)), "Pueblo",
    ISNUMBER(SEARCH("R", Q1170)), "Rural",
    ISNUMBER(SEARCH("S", Q1170)), "Suburbano",
    ISNUMBER(SEARCH("U", Q1170)), "Urbano"
)</f>
        <v>Ciudad</v>
      </c>
      <c r="V1170" s="24" t="str" cm="1">
        <f t="array" ref="V1170">_xlfn.LET(
    _xlpm.txt, _xlfn.TEXTJOIN("", TRUE, IF(ISNUMBER(--MID(Todos!$H1170, _xlfn.SEQUENCE(LEN(Todos!$H1170)), 1)), MID(Todos!$H1170, _xlfn.SEQUENCE(LEN(Todos!$H1170)), 1), "")),
    IF(ISNUMBER(--RIGHT(_xlpm.txt,1)), _xlpm.txt, LEFT(_xlpm.txt, LEN(_xlpm.txt)-1))
)</f>
        <v>14610</v>
      </c>
      <c r="W1170" s="9" t="str">
        <f>UPPER(LEFT(Todos!$B1170,2))</f>
        <v>MI</v>
      </c>
      <c r="X1170" s="10" t="str" cm="1">
        <f t="array" ref="X1170">+IF(Todos!$C1170 = "",MODE.MATCH(Todos!$C$2:$C$4029),Todos!$C1170)</f>
        <v>M</v>
      </c>
    </row>
    <row r="1171" spans="1:24" x14ac:dyDescent="0.35">
      <c r="A1171" s="18">
        <v>135896</v>
      </c>
      <c r="B1171" s="12" t="s">
        <v>65</v>
      </c>
      <c r="C1171" s="12" t="s">
        <v>14</v>
      </c>
      <c r="D1171" s="12">
        <v>675</v>
      </c>
      <c r="E1171" s="12">
        <v>186</v>
      </c>
      <c r="F1171" s="12">
        <v>265</v>
      </c>
      <c r="G1171" s="12">
        <v>17</v>
      </c>
      <c r="H1171" s="12">
        <v>11355</v>
      </c>
      <c r="I1171" s="12">
        <v>2</v>
      </c>
      <c r="J1171" s="12">
        <v>7</v>
      </c>
      <c r="K1171" s="12">
        <v>238</v>
      </c>
      <c r="L1171" s="12">
        <v>207</v>
      </c>
      <c r="M1171" s="12">
        <v>6.1111111109999996</v>
      </c>
      <c r="N1171" s="12">
        <f>VLOOKUP(Todos!$A1171,vlookup_table[#All],2,FALSE)</f>
        <v>0</v>
      </c>
      <c r="O1171" s="12" t="str">
        <f>VLOOKUP(Todos!$A1171,vlookup_table[#All],3,FALSE)</f>
        <v>AZ</v>
      </c>
      <c r="P1171" s="12">
        <f>VLOOKUP(Todos!$A1171,vlookup_table[#All],4,FALSE)</f>
        <v>2501</v>
      </c>
      <c r="Q1171" s="14" t="str">
        <f>VLOOKUP(Todos!$A1171,vlookup_table[#All],5,FALSE)</f>
        <v>C3</v>
      </c>
      <c r="R1171" s="14" t="str">
        <f>VLOOKUP(Todos!$A1171,vlookup_table[#All],6,FALSE)</f>
        <v>M</v>
      </c>
      <c r="S1171" s="14">
        <f>VLOOKUP(Todos!$A1171,vlookup_table[#All],7,FALSE)</f>
        <v>2</v>
      </c>
      <c r="T1171" s="14">
        <f>ROUND((9706-Todos!$P1171)/100, 0)</f>
        <v>72</v>
      </c>
      <c r="U1171" s="14" t="str" cm="1">
        <f t="array" ref="U1171">_xlfn.IFS(
    ISNUMBER(SEARCH("C", Q1171)), "Ciudad",
    ISNUMBER(SEARCH("T", Q1171)), "Pueblo",
    ISNUMBER(SEARCH("R", Q1171)), "Rural",
    ISNUMBER(SEARCH("S", Q1171)), "Suburbano",
    ISNUMBER(SEARCH("U", Q1171)), "Urbano"
)</f>
        <v>Ciudad</v>
      </c>
      <c r="V1171" s="25" t="str" cm="1">
        <f t="array" ref="V1171">_xlfn.LET(
    _xlpm.txt, _xlfn.TEXTJOIN("", TRUE, IF(ISNUMBER(--MID(Todos!$H1171, _xlfn.SEQUENCE(LEN(Todos!$H1171)), 1)), MID(Todos!$H1171, _xlfn.SEQUENCE(LEN(Todos!$H1171)), 1), "")),
    IF(ISNUMBER(--RIGHT(_xlpm.txt,1)), _xlpm.txt, LEFT(_xlpm.txt, LEN(_xlpm.txt)-1))
)</f>
        <v>11355</v>
      </c>
      <c r="W1171" s="14" t="str">
        <f>UPPER(LEFT(Todos!$B1171,2))</f>
        <v>AR</v>
      </c>
      <c r="X1171" s="15" t="str" cm="1">
        <f t="array" ref="X1171">+IF(Todos!$C1171 = "",MODE.MATCH(Todos!$C$2:$C$4029),Todos!$C1171)</f>
        <v>M</v>
      </c>
    </row>
    <row r="1172" spans="1:24" x14ac:dyDescent="0.35">
      <c r="A1172" s="19">
        <v>46461</v>
      </c>
      <c r="B1172" s="7" t="s">
        <v>13</v>
      </c>
      <c r="C1172" s="7" t="s">
        <v>14</v>
      </c>
      <c r="D1172" s="7">
        <v>719</v>
      </c>
      <c r="E1172" s="7">
        <v>381</v>
      </c>
      <c r="F1172" s="7">
        <v>410</v>
      </c>
      <c r="G1172" s="7">
        <v>0</v>
      </c>
      <c r="H1172" s="7">
        <v>13552</v>
      </c>
      <c r="I1172" s="7">
        <v>2</v>
      </c>
      <c r="J1172" s="7">
        <v>36</v>
      </c>
      <c r="K1172" s="7">
        <v>398</v>
      </c>
      <c r="L1172" s="7">
        <v>389</v>
      </c>
      <c r="M1172" s="7">
        <v>11.33333333</v>
      </c>
      <c r="N1172" s="7">
        <f>VLOOKUP(Todos!$A1172,vlookup_table[#All],2,FALSE)</f>
        <v>1</v>
      </c>
      <c r="O1172" s="7" t="str">
        <f>VLOOKUP(Todos!$A1172,vlookup_table[#All],3,FALSE)</f>
        <v>FL</v>
      </c>
      <c r="P1172" s="7">
        <f>VLOOKUP(Todos!$A1172,vlookup_table[#All],4,FALSE)</f>
        <v>1801</v>
      </c>
      <c r="Q1172" s="9" t="str">
        <f>VLOOKUP(Todos!$A1172,vlookup_table[#All],5,FALSE)</f>
        <v>C2</v>
      </c>
      <c r="R1172" s="9" t="str">
        <f>VLOOKUP(Todos!$A1172,vlookup_table[#All],6,FALSE)</f>
        <v>M</v>
      </c>
      <c r="S1172" s="9">
        <f>VLOOKUP(Todos!$A1172,vlookup_table[#All],7,FALSE)</f>
        <v>12</v>
      </c>
      <c r="T1172" s="9">
        <f>ROUND((9706-Todos!$P1172)/100, 0)</f>
        <v>79</v>
      </c>
      <c r="U1172" s="9" t="str" cm="1">
        <f t="array" ref="U1172">_xlfn.IFS(
    ISNUMBER(SEARCH("C", Q1172)), "Ciudad",
    ISNUMBER(SEARCH("T", Q1172)), "Pueblo",
    ISNUMBER(SEARCH("R", Q1172)), "Rural",
    ISNUMBER(SEARCH("S", Q1172)), "Suburbano",
    ISNUMBER(SEARCH("U", Q1172)), "Urbano"
)</f>
        <v>Ciudad</v>
      </c>
      <c r="V1172" s="24" t="str" cm="1">
        <f t="array" ref="V1172">_xlfn.LET(
    _xlpm.txt, _xlfn.TEXTJOIN("", TRUE, IF(ISNUMBER(--MID(Todos!$H1172, _xlfn.SEQUENCE(LEN(Todos!$H1172)), 1)), MID(Todos!$H1172, _xlfn.SEQUENCE(LEN(Todos!$H1172)), 1), "")),
    IF(ISNUMBER(--RIGHT(_xlpm.txt,1)), _xlpm.txt, LEFT(_xlpm.txt, LEN(_xlpm.txt)-1))
)</f>
        <v>13552</v>
      </c>
      <c r="W1172" s="9" t="str">
        <f>UPPER(LEFT(Todos!$B1172,2))</f>
        <v>FL</v>
      </c>
      <c r="X1172" s="10" t="str" cm="1">
        <f t="array" ref="X1172">+IF(Todos!$C1172 = "",MODE.MATCH(Todos!$C$2:$C$4029),Todos!$C1172)</f>
        <v>M</v>
      </c>
    </row>
    <row r="1173" spans="1:24" x14ac:dyDescent="0.35">
      <c r="A1173" s="18">
        <v>2396</v>
      </c>
      <c r="B1173" s="12" t="s">
        <v>13</v>
      </c>
      <c r="C1173" s="12"/>
      <c r="D1173" s="12">
        <v>588</v>
      </c>
      <c r="E1173" s="12">
        <v>233</v>
      </c>
      <c r="F1173" s="12">
        <v>266</v>
      </c>
      <c r="G1173" s="12">
        <v>1</v>
      </c>
      <c r="H1173" s="12">
        <v>10309</v>
      </c>
      <c r="I1173" s="12">
        <v>10</v>
      </c>
      <c r="J1173" s="12">
        <v>21</v>
      </c>
      <c r="K1173" s="12">
        <v>249</v>
      </c>
      <c r="L1173" s="12">
        <v>254</v>
      </c>
      <c r="M1173" s="12">
        <v>8.3333333330000006</v>
      </c>
      <c r="N1173" s="12">
        <f>VLOOKUP(Todos!$A1173,vlookup_table[#All],2,FALSE)</f>
        <v>0</v>
      </c>
      <c r="O1173" s="12" t="str">
        <f>VLOOKUP(Todos!$A1173,vlookup_table[#All],3,FALSE)</f>
        <v>FL</v>
      </c>
      <c r="P1173" s="12">
        <f>VLOOKUP(Todos!$A1173,vlookup_table[#All],4,FALSE)</f>
        <v>0</v>
      </c>
      <c r="Q1173" s="14" t="str">
        <f>VLOOKUP(Todos!$A1173,vlookup_table[#All],5,FALSE)</f>
        <v>T2</v>
      </c>
      <c r="R1173" s="14" t="str">
        <f>VLOOKUP(Todos!$A1173,vlookup_table[#All],6,FALSE)</f>
        <v/>
      </c>
      <c r="S1173" s="14">
        <f>VLOOKUP(Todos!$A1173,vlookup_table[#All],7,FALSE)</f>
        <v>5</v>
      </c>
      <c r="T1173" s="14">
        <f>ROUND((9706-Todos!$P1173)/100, 0)</f>
        <v>97</v>
      </c>
      <c r="U1173" s="14" t="str" cm="1">
        <f t="array" ref="U1173">_xlfn.IFS(
    ISNUMBER(SEARCH("C", Q1173)), "Ciudad",
    ISNUMBER(SEARCH("T", Q1173)), "Pueblo",
    ISNUMBER(SEARCH("R", Q1173)), "Rural",
    ISNUMBER(SEARCH("S", Q1173)), "Suburbano",
    ISNUMBER(SEARCH("U", Q1173)), "Urbano"
)</f>
        <v>Pueblo</v>
      </c>
      <c r="V1173" s="25" t="str" cm="1">
        <f t="array" ref="V1173">_xlfn.LET(
    _xlpm.txt, _xlfn.TEXTJOIN("", TRUE, IF(ISNUMBER(--MID(Todos!$H1173, _xlfn.SEQUENCE(LEN(Todos!$H1173)), 1)), MID(Todos!$H1173, _xlfn.SEQUENCE(LEN(Todos!$H1173)), 1), "")),
    IF(ISNUMBER(--RIGHT(_xlpm.txt,1)), _xlpm.txt, LEFT(_xlpm.txt, LEN(_xlpm.txt)-1))
)</f>
        <v>10309</v>
      </c>
      <c r="W1173" s="14" t="str">
        <f>UPPER(LEFT(Todos!$B1173,2))</f>
        <v>FL</v>
      </c>
      <c r="X1173" s="15" t="e" cm="1">
        <f t="array" aca="1" ref="X1173" ca="1">+IF(Todos!$C1173 = "",MODE.MATCH(Todos!$C$2:$C$4029),Todos!$C1173)</f>
        <v>#NAME?</v>
      </c>
    </row>
    <row r="1174" spans="1:24" x14ac:dyDescent="0.35">
      <c r="A1174" s="19">
        <v>93500</v>
      </c>
      <c r="B1174" s="7" t="s">
        <v>16</v>
      </c>
      <c r="C1174" s="7" t="s">
        <v>17</v>
      </c>
      <c r="D1174" s="7">
        <v>1053</v>
      </c>
      <c r="E1174" s="7">
        <v>368</v>
      </c>
      <c r="F1174" s="7">
        <v>465</v>
      </c>
      <c r="G1174" s="7">
        <v>0</v>
      </c>
      <c r="H1174" s="7">
        <v>15176</v>
      </c>
      <c r="I1174" s="7">
        <v>20</v>
      </c>
      <c r="J1174" s="7">
        <v>73</v>
      </c>
      <c r="K1174" s="7">
        <v>419</v>
      </c>
      <c r="L1174" s="7">
        <v>402</v>
      </c>
      <c r="M1174" s="7">
        <v>8.3333333330000006</v>
      </c>
      <c r="N1174" s="7">
        <f>VLOOKUP(Todos!$A1174,vlookup_table[#All],2,FALSE)</f>
        <v>0</v>
      </c>
      <c r="O1174" s="7" t="str">
        <f>VLOOKUP(Todos!$A1174,vlookup_table[#All],3,FALSE)</f>
        <v>IL</v>
      </c>
      <c r="P1174" s="7">
        <f>VLOOKUP(Todos!$A1174,vlookup_table[#All],4,FALSE)</f>
        <v>3705</v>
      </c>
      <c r="Q1174" s="9" t="str">
        <f>VLOOKUP(Todos!$A1174,vlookup_table[#All],5,FALSE)</f>
        <v>U4</v>
      </c>
      <c r="R1174" s="9" t="str">
        <f>VLOOKUP(Todos!$A1174,vlookup_table[#All],6,FALSE)</f>
        <v>F</v>
      </c>
      <c r="S1174" s="9">
        <f>VLOOKUP(Todos!$A1174,vlookup_table[#All],7,FALSE)</f>
        <v>10</v>
      </c>
      <c r="T1174" s="9">
        <f>ROUND((9706-Todos!$P1174)/100, 0)</f>
        <v>60</v>
      </c>
      <c r="U1174" s="9" t="str" cm="1">
        <f t="array" ref="U1174">_xlfn.IFS(
    ISNUMBER(SEARCH("C", Q1174)), "Ciudad",
    ISNUMBER(SEARCH("T", Q1174)), "Pueblo",
    ISNUMBER(SEARCH("R", Q1174)), "Rural",
    ISNUMBER(SEARCH("S", Q1174)), "Suburbano",
    ISNUMBER(SEARCH("U", Q1174)), "Urbano"
)</f>
        <v>Urbano</v>
      </c>
      <c r="V1174" s="24" t="str" cm="1">
        <f t="array" ref="V1174">_xlfn.LET(
    _xlpm.txt, _xlfn.TEXTJOIN("", TRUE, IF(ISNUMBER(--MID(Todos!$H1174, _xlfn.SEQUENCE(LEN(Todos!$H1174)), 1)), MID(Todos!$H1174, _xlfn.SEQUENCE(LEN(Todos!$H1174)), 1), "")),
    IF(ISNUMBER(--RIGHT(_xlpm.txt,1)), _xlpm.txt, LEFT(_xlpm.txt, LEN(_xlpm.txt)-1))
)</f>
        <v>15176</v>
      </c>
      <c r="W1174" s="9" t="str">
        <f>UPPER(LEFT(Todos!$B1174,2))</f>
        <v>IL</v>
      </c>
      <c r="X1174" s="10" t="str" cm="1">
        <f t="array" ref="X1174">+IF(Todos!$C1174 = "",MODE.MATCH(Todos!$C$2:$C$4029),Todos!$C1174)</f>
        <v>F</v>
      </c>
    </row>
    <row r="1175" spans="1:24" x14ac:dyDescent="0.35">
      <c r="A1175" s="18">
        <v>90899</v>
      </c>
      <c r="B1175" s="12" t="s">
        <v>16</v>
      </c>
      <c r="C1175" s="12" t="s">
        <v>17</v>
      </c>
      <c r="D1175" s="12">
        <v>419</v>
      </c>
      <c r="E1175" s="12">
        <v>279</v>
      </c>
      <c r="F1175" s="12">
        <v>303</v>
      </c>
      <c r="G1175" s="12">
        <v>0</v>
      </c>
      <c r="H1175" s="12">
        <v>7285</v>
      </c>
      <c r="I1175" s="12">
        <v>0</v>
      </c>
      <c r="J1175" s="12">
        <v>72</v>
      </c>
      <c r="K1175" s="12">
        <v>295</v>
      </c>
      <c r="L1175" s="12">
        <v>296</v>
      </c>
      <c r="M1175" s="12">
        <v>12</v>
      </c>
      <c r="N1175" s="12">
        <f>VLOOKUP(Todos!$A1175,vlookup_table[#All],2,FALSE)</f>
        <v>28</v>
      </c>
      <c r="O1175" s="12" t="str">
        <f>VLOOKUP(Todos!$A1175,vlookup_table[#All],3,FALSE)</f>
        <v>IL</v>
      </c>
      <c r="P1175" s="12">
        <f>VLOOKUP(Todos!$A1175,vlookup_table[#All],4,FALSE)</f>
        <v>3912</v>
      </c>
      <c r="Q1175" s="14" t="str">
        <f>VLOOKUP(Todos!$A1175,vlookup_table[#All],5,FALSE)</f>
        <v>S3</v>
      </c>
      <c r="R1175" s="14" t="str">
        <f>VLOOKUP(Todos!$A1175,vlookup_table[#All],6,FALSE)</f>
        <v>F</v>
      </c>
      <c r="S1175" s="14">
        <f>VLOOKUP(Todos!$A1175,vlookup_table[#All],7,FALSE)</f>
        <v>17</v>
      </c>
      <c r="T1175" s="14">
        <f>ROUND((9706-Todos!$P1175)/100, 0)</f>
        <v>58</v>
      </c>
      <c r="U1175" s="14" t="str" cm="1">
        <f t="array" ref="U1175">_xlfn.IFS(
    ISNUMBER(SEARCH("C", Q1175)), "Ciudad",
    ISNUMBER(SEARCH("T", Q1175)), "Pueblo",
    ISNUMBER(SEARCH("R", Q1175)), "Rural",
    ISNUMBER(SEARCH("S", Q1175)), "Suburbano",
    ISNUMBER(SEARCH("U", Q1175)), "Urbano"
)</f>
        <v>Suburbano</v>
      </c>
      <c r="V1175" s="25" t="str" cm="1">
        <f t="array" ref="V1175">_xlfn.LET(
    _xlpm.txt, _xlfn.TEXTJOIN("", TRUE, IF(ISNUMBER(--MID(Todos!$H1175, _xlfn.SEQUENCE(LEN(Todos!$H1175)), 1)), MID(Todos!$H1175, _xlfn.SEQUENCE(LEN(Todos!$H1175)), 1), "")),
    IF(ISNUMBER(--RIGHT(_xlpm.txt,1)), _xlpm.txt, LEFT(_xlpm.txt, LEN(_xlpm.txt)-1))
)</f>
        <v>7285</v>
      </c>
      <c r="W1175" s="14" t="str">
        <f>UPPER(LEFT(Todos!$B1175,2))</f>
        <v>IL</v>
      </c>
      <c r="X1175" s="15" t="str" cm="1">
        <f t="array" ref="X1175">+IF(Todos!$C1175 = "",MODE.MATCH(Todos!$C$2:$C$4029),Todos!$C1175)</f>
        <v>F</v>
      </c>
    </row>
    <row r="1176" spans="1:24" x14ac:dyDescent="0.35">
      <c r="A1176" s="19">
        <v>116542</v>
      </c>
      <c r="B1176" s="7" t="s">
        <v>21</v>
      </c>
      <c r="C1176" s="7" t="s">
        <v>31</v>
      </c>
      <c r="D1176" s="7">
        <v>481</v>
      </c>
      <c r="E1176" s="7">
        <v>172</v>
      </c>
      <c r="F1176" s="7">
        <v>264</v>
      </c>
      <c r="G1176" s="7">
        <v>1</v>
      </c>
      <c r="H1176" s="7">
        <v>9264</v>
      </c>
      <c r="I1176" s="7">
        <v>0</v>
      </c>
      <c r="J1176" s="7">
        <v>79</v>
      </c>
      <c r="K1176" s="7">
        <v>218</v>
      </c>
      <c r="L1176" s="7">
        <v>227</v>
      </c>
      <c r="M1176" s="7">
        <v>15</v>
      </c>
      <c r="N1176" s="7">
        <f>VLOOKUP(Todos!$A1176,vlookup_table[#All],2,FALSE)</f>
        <v>0</v>
      </c>
      <c r="O1176" s="7" t="str">
        <f>VLOOKUP(Todos!$A1176,vlookup_table[#All],3,FALSE)</f>
        <v>TX</v>
      </c>
      <c r="P1176" s="7">
        <f>VLOOKUP(Todos!$A1176,vlookup_table[#All],4,FALSE)</f>
        <v>0</v>
      </c>
      <c r="Q1176" s="9" t="str">
        <f>VLOOKUP(Todos!$A1176,vlookup_table[#All],5,FALSE)</f>
        <v>R3</v>
      </c>
      <c r="R1176" s="9" t="str">
        <f>VLOOKUP(Todos!$A1176,vlookup_table[#All],6,FALSE)</f>
        <v>U</v>
      </c>
      <c r="S1176" s="9">
        <f>VLOOKUP(Todos!$A1176,vlookup_table[#All],7,FALSE)</f>
        <v>20</v>
      </c>
      <c r="T1176" s="9">
        <f>ROUND((9706-Todos!$P1176)/100, 0)</f>
        <v>97</v>
      </c>
      <c r="U1176" s="9" t="str" cm="1">
        <f t="array" ref="U1176">_xlfn.IFS(
    ISNUMBER(SEARCH("C", Q1176)), "Ciudad",
    ISNUMBER(SEARCH("T", Q1176)), "Pueblo",
    ISNUMBER(SEARCH("R", Q1176)), "Rural",
    ISNUMBER(SEARCH("S", Q1176)), "Suburbano",
    ISNUMBER(SEARCH("U", Q1176)), "Urbano"
)</f>
        <v>Rural</v>
      </c>
      <c r="V1176" s="24" t="str" cm="1">
        <f t="array" ref="V1176">_xlfn.LET(
    _xlpm.txt, _xlfn.TEXTJOIN("", TRUE, IF(ISNUMBER(--MID(Todos!$H1176, _xlfn.SEQUENCE(LEN(Todos!$H1176)), 1)), MID(Todos!$H1176, _xlfn.SEQUENCE(LEN(Todos!$H1176)), 1), "")),
    IF(ISNUMBER(--RIGHT(_xlpm.txt,1)), _xlpm.txt, LEFT(_xlpm.txt, LEN(_xlpm.txt)-1))
)</f>
        <v>9264</v>
      </c>
      <c r="W1176" s="9" t="str">
        <f>UPPER(LEFT(Todos!$B1176,2))</f>
        <v>TX</v>
      </c>
      <c r="X1176" s="10" t="str" cm="1">
        <f t="array" ref="X1176">+IF(Todos!$C1176 = "",MODE.MATCH(Todos!$C$2:$C$4029),Todos!$C1176)</f>
        <v>U</v>
      </c>
    </row>
    <row r="1177" spans="1:24" x14ac:dyDescent="0.35">
      <c r="A1177" s="18">
        <v>29868</v>
      </c>
      <c r="B1177" s="12" t="s">
        <v>40</v>
      </c>
      <c r="C1177" s="12" t="s">
        <v>17</v>
      </c>
      <c r="D1177" s="12">
        <v>803</v>
      </c>
      <c r="E1177" s="12">
        <v>397</v>
      </c>
      <c r="F1177" s="12">
        <v>441</v>
      </c>
      <c r="G1177" s="12">
        <v>2</v>
      </c>
      <c r="H1177" s="12">
        <v>15380</v>
      </c>
      <c r="I1177" s="12">
        <v>3</v>
      </c>
      <c r="J1177" s="12">
        <v>49</v>
      </c>
      <c r="K1177" s="12">
        <v>407</v>
      </c>
      <c r="L1177" s="12">
        <v>432</v>
      </c>
      <c r="M1177" s="12">
        <v>20</v>
      </c>
      <c r="N1177" s="12">
        <f>VLOOKUP(Todos!$A1177,vlookup_table[#All],2,FALSE)</f>
        <v>0</v>
      </c>
      <c r="O1177" s="12" t="str">
        <f>VLOOKUP(Todos!$A1177,vlookup_table[#All],3,FALSE)</f>
        <v>GA</v>
      </c>
      <c r="P1177" s="12">
        <f>VLOOKUP(Todos!$A1177,vlookup_table[#All],4,FALSE)</f>
        <v>5901</v>
      </c>
      <c r="Q1177" s="14" t="str">
        <f>VLOOKUP(Todos!$A1177,vlookup_table[#All],5,FALSE)</f>
        <v>T2</v>
      </c>
      <c r="R1177" s="14" t="str">
        <f>VLOOKUP(Todos!$A1177,vlookup_table[#All],6,FALSE)</f>
        <v>F</v>
      </c>
      <c r="S1177" s="14">
        <f>VLOOKUP(Todos!$A1177,vlookup_table[#All],7,FALSE)</f>
        <v>25</v>
      </c>
      <c r="T1177" s="14">
        <f>ROUND((9706-Todos!$P1177)/100, 0)</f>
        <v>38</v>
      </c>
      <c r="U1177" s="14" t="str" cm="1">
        <f t="array" ref="U1177">_xlfn.IFS(
    ISNUMBER(SEARCH("C", Q1177)), "Ciudad",
    ISNUMBER(SEARCH("T", Q1177)), "Pueblo",
    ISNUMBER(SEARCH("R", Q1177)), "Rural",
    ISNUMBER(SEARCH("S", Q1177)), "Suburbano",
    ISNUMBER(SEARCH("U", Q1177)), "Urbano"
)</f>
        <v>Pueblo</v>
      </c>
      <c r="V1177" s="25" t="str" cm="1">
        <f t="array" ref="V1177">_xlfn.LET(
    _xlpm.txt, _xlfn.TEXTJOIN("", TRUE, IF(ISNUMBER(--MID(Todos!$H1177, _xlfn.SEQUENCE(LEN(Todos!$H1177)), 1)), MID(Todos!$H1177, _xlfn.SEQUENCE(LEN(Todos!$H1177)), 1), "")),
    IF(ISNUMBER(--RIGHT(_xlpm.txt,1)), _xlpm.txt, LEFT(_xlpm.txt, LEN(_xlpm.txt)-1))
)</f>
        <v>15380</v>
      </c>
      <c r="W1177" s="14" t="str">
        <f>UPPER(LEFT(Todos!$B1177,2))</f>
        <v>GA</v>
      </c>
      <c r="X1177" s="15" t="str" cm="1">
        <f t="array" ref="X1177">+IF(Todos!$C1177 = "",MODE.MATCH(Todos!$C$2:$C$4029),Todos!$C1177)</f>
        <v>F</v>
      </c>
    </row>
    <row r="1178" spans="1:24" x14ac:dyDescent="0.35">
      <c r="A1178" s="19">
        <v>171521</v>
      </c>
      <c r="B1178" s="7" t="s">
        <v>22</v>
      </c>
      <c r="C1178" s="7" t="s">
        <v>17</v>
      </c>
      <c r="D1178" s="7">
        <v>886</v>
      </c>
      <c r="E1178" s="7">
        <v>318</v>
      </c>
      <c r="F1178" s="7">
        <v>388</v>
      </c>
      <c r="G1178" s="7">
        <v>6</v>
      </c>
      <c r="H1178" s="7">
        <v>12332</v>
      </c>
      <c r="I1178" s="7">
        <v>12</v>
      </c>
      <c r="J1178" s="7">
        <v>58</v>
      </c>
      <c r="K1178" s="7">
        <v>339</v>
      </c>
      <c r="L1178" s="7">
        <v>360</v>
      </c>
      <c r="M1178" s="7">
        <v>5.2222222220000001</v>
      </c>
      <c r="N1178" s="7">
        <f>VLOOKUP(Todos!$A1178,vlookup_table[#All],2,FALSE)</f>
        <v>0</v>
      </c>
      <c r="O1178" s="7" t="str">
        <f>VLOOKUP(Todos!$A1178,vlookup_table[#All],3,FALSE)</f>
        <v>CA</v>
      </c>
      <c r="P1178" s="7">
        <f>VLOOKUP(Todos!$A1178,vlookup_table[#All],4,FALSE)</f>
        <v>0</v>
      </c>
      <c r="Q1178" s="9" t="str">
        <f>VLOOKUP(Todos!$A1178,vlookup_table[#All],5,FALSE)</f>
        <v>R2</v>
      </c>
      <c r="R1178" s="9" t="str">
        <f>VLOOKUP(Todos!$A1178,vlookup_table[#All],6,FALSE)</f>
        <v>F</v>
      </c>
      <c r="S1178" s="9">
        <f>VLOOKUP(Todos!$A1178,vlookup_table[#All],7,FALSE)</f>
        <v>6</v>
      </c>
      <c r="T1178" s="9">
        <f>ROUND((9706-Todos!$P1178)/100, 0)</f>
        <v>97</v>
      </c>
      <c r="U1178" s="9" t="str" cm="1">
        <f t="array" ref="U1178">_xlfn.IFS(
    ISNUMBER(SEARCH("C", Q1178)), "Ciudad",
    ISNUMBER(SEARCH("T", Q1178)), "Pueblo",
    ISNUMBER(SEARCH("R", Q1178)), "Rural",
    ISNUMBER(SEARCH("S", Q1178)), "Suburbano",
    ISNUMBER(SEARCH("U", Q1178)), "Urbano"
)</f>
        <v>Rural</v>
      </c>
      <c r="V1178" s="24" t="str" cm="1">
        <f t="array" ref="V1178">_xlfn.LET(
    _xlpm.txt, _xlfn.TEXTJOIN("", TRUE, IF(ISNUMBER(--MID(Todos!$H1178, _xlfn.SEQUENCE(LEN(Todos!$H1178)), 1)), MID(Todos!$H1178, _xlfn.SEQUENCE(LEN(Todos!$H1178)), 1), "")),
    IF(ISNUMBER(--RIGHT(_xlpm.txt,1)), _xlpm.txt, LEFT(_xlpm.txt, LEN(_xlpm.txt)-1))
)</f>
        <v>12332</v>
      </c>
      <c r="W1178" s="9" t="str">
        <f>UPPER(LEFT(Todos!$B1178,2))</f>
        <v>CA</v>
      </c>
      <c r="X1178" s="10" t="str" cm="1">
        <f t="array" ref="X1178">+IF(Todos!$C1178 = "",MODE.MATCH(Todos!$C$2:$C$4029),Todos!$C1178)</f>
        <v>F</v>
      </c>
    </row>
    <row r="1179" spans="1:24" x14ac:dyDescent="0.35">
      <c r="A1179" s="18">
        <v>18953</v>
      </c>
      <c r="B1179" s="12" t="s">
        <v>18</v>
      </c>
      <c r="C1179" s="12" t="s">
        <v>20</v>
      </c>
      <c r="D1179" s="12">
        <v>1093</v>
      </c>
      <c r="E1179" s="12">
        <v>580</v>
      </c>
      <c r="F1179" s="12">
        <v>636</v>
      </c>
      <c r="G1179" s="12">
        <v>19</v>
      </c>
      <c r="H1179" s="12">
        <v>20815</v>
      </c>
      <c r="I1179" s="12">
        <v>2</v>
      </c>
      <c r="J1179" s="12">
        <v>37</v>
      </c>
      <c r="K1179" s="12">
        <v>587</v>
      </c>
      <c r="L1179" s="12">
        <v>629</v>
      </c>
      <c r="M1179" s="12">
        <v>7.3333333329999997</v>
      </c>
      <c r="N1179" s="12">
        <f>VLOOKUP(Todos!$A1179,vlookup_table[#All],2,FALSE)</f>
        <v>0</v>
      </c>
      <c r="O1179" s="12" t="str">
        <f>VLOOKUP(Todos!$A1179,vlookup_table[#All],3,FALSE)</f>
        <v>NC</v>
      </c>
      <c r="P1179" s="12">
        <f>VLOOKUP(Todos!$A1179,vlookup_table[#All],4,FALSE)</f>
        <v>4303</v>
      </c>
      <c r="Q1179" s="14" t="str">
        <f>VLOOKUP(Todos!$A1179,vlookup_table[#All],5,FALSE)</f>
        <v>S1</v>
      </c>
      <c r="R1179" s="14" t="str">
        <f>VLOOKUP(Todos!$A1179,vlookup_table[#All],6,FALSE)</f>
        <v>F</v>
      </c>
      <c r="S1179" s="14">
        <f>VLOOKUP(Todos!$A1179,vlookup_table[#All],7,FALSE)</f>
        <v>11</v>
      </c>
      <c r="T1179" s="14">
        <f>ROUND((9706-Todos!$P1179)/100, 0)</f>
        <v>54</v>
      </c>
      <c r="U1179" s="14" t="str" cm="1">
        <f t="array" ref="U1179">_xlfn.IFS(
    ISNUMBER(SEARCH("C", Q1179)), "Ciudad",
    ISNUMBER(SEARCH("T", Q1179)), "Pueblo",
    ISNUMBER(SEARCH("R", Q1179)), "Rural",
    ISNUMBER(SEARCH("S", Q1179)), "Suburbano",
    ISNUMBER(SEARCH("U", Q1179)), "Urbano"
)</f>
        <v>Suburbano</v>
      </c>
      <c r="V1179" s="25" t="str" cm="1">
        <f t="array" ref="V1179">_xlfn.LET(
    _xlpm.txt, _xlfn.TEXTJOIN("", TRUE, IF(ISNUMBER(--MID(Todos!$H1179, _xlfn.SEQUENCE(LEN(Todos!$H1179)), 1)), MID(Todos!$H1179, _xlfn.SEQUENCE(LEN(Todos!$H1179)), 1), "")),
    IF(ISNUMBER(--RIGHT(_xlpm.txt,1)), _xlpm.txt, LEFT(_xlpm.txt, LEN(_xlpm.txt)-1))
)</f>
        <v>20815</v>
      </c>
      <c r="W1179" s="14" t="str">
        <f>UPPER(LEFT(Todos!$B1179,2))</f>
        <v>NC</v>
      </c>
      <c r="X1179" s="15" t="str" cm="1">
        <f t="array" ref="X1179">+IF(Todos!$C1179 = "",MODE.MATCH(Todos!$C$2:$C$4029),Todos!$C1179)</f>
        <v>female</v>
      </c>
    </row>
    <row r="1180" spans="1:24" x14ac:dyDescent="0.35">
      <c r="A1180" s="19">
        <v>102780</v>
      </c>
      <c r="B1180" s="7" t="s">
        <v>37</v>
      </c>
      <c r="C1180" s="7" t="s">
        <v>17</v>
      </c>
      <c r="D1180" s="7">
        <v>257</v>
      </c>
      <c r="E1180" s="7">
        <v>148</v>
      </c>
      <c r="F1180" s="7">
        <v>273</v>
      </c>
      <c r="G1180" s="7">
        <v>0</v>
      </c>
      <c r="H1180" s="7">
        <v>10050</v>
      </c>
      <c r="I1180" s="7">
        <v>1</v>
      </c>
      <c r="J1180" s="7">
        <v>75</v>
      </c>
      <c r="K1180" s="7">
        <v>264</v>
      </c>
      <c r="L1180" s="7">
        <v>194</v>
      </c>
      <c r="M1180" s="7">
        <v>10.125</v>
      </c>
      <c r="N1180" s="7">
        <f>VLOOKUP(Todos!$A1180,vlookup_table[#All],2,FALSE)</f>
        <v>0</v>
      </c>
      <c r="O1180" s="7" t="str">
        <f>VLOOKUP(Todos!$A1180,vlookup_table[#All],3,FALSE)</f>
        <v>MO</v>
      </c>
      <c r="P1180" s="7">
        <f>VLOOKUP(Todos!$A1180,vlookup_table[#All],4,FALSE)</f>
        <v>1208</v>
      </c>
      <c r="Q1180" s="9" t="str">
        <f>VLOOKUP(Todos!$A1180,vlookup_table[#All],5,FALSE)</f>
        <v>R2</v>
      </c>
      <c r="R1180" s="9" t="str">
        <f>VLOOKUP(Todos!$A1180,vlookup_table[#All],6,FALSE)</f>
        <v>F</v>
      </c>
      <c r="S1180" s="9">
        <f>VLOOKUP(Todos!$A1180,vlookup_table[#All],7,FALSE)</f>
        <v>16</v>
      </c>
      <c r="T1180" s="9">
        <f>ROUND((9706-Todos!$P1180)/100, 0)</f>
        <v>85</v>
      </c>
      <c r="U1180" s="9" t="str" cm="1">
        <f t="array" ref="U1180">_xlfn.IFS(
    ISNUMBER(SEARCH("C", Q1180)), "Ciudad",
    ISNUMBER(SEARCH("T", Q1180)), "Pueblo",
    ISNUMBER(SEARCH("R", Q1180)), "Rural",
    ISNUMBER(SEARCH("S", Q1180)), "Suburbano",
    ISNUMBER(SEARCH("U", Q1180)), "Urbano"
)</f>
        <v>Rural</v>
      </c>
      <c r="V1180" s="24" t="str" cm="1">
        <f t="array" ref="V1180">_xlfn.LET(
    _xlpm.txt, _xlfn.TEXTJOIN("", TRUE, IF(ISNUMBER(--MID(Todos!$H1180, _xlfn.SEQUENCE(LEN(Todos!$H1180)), 1)), MID(Todos!$H1180, _xlfn.SEQUENCE(LEN(Todos!$H1180)), 1), "")),
    IF(ISNUMBER(--RIGHT(_xlpm.txt,1)), _xlpm.txt, LEFT(_xlpm.txt, LEN(_xlpm.txt)-1))
)</f>
        <v>10050</v>
      </c>
      <c r="W1180" s="9" t="str">
        <f>UPPER(LEFT(Todos!$B1180,2))</f>
        <v>MO</v>
      </c>
      <c r="X1180" s="10" t="str" cm="1">
        <f t="array" ref="X1180">+IF(Todos!$C1180 = "",MODE.MATCH(Todos!$C$2:$C$4029),Todos!$C1180)</f>
        <v>F</v>
      </c>
    </row>
    <row r="1181" spans="1:24" x14ac:dyDescent="0.35">
      <c r="A1181" s="18">
        <v>136372</v>
      </c>
      <c r="B1181" s="12" t="s">
        <v>65</v>
      </c>
      <c r="C1181" s="12" t="s">
        <v>14</v>
      </c>
      <c r="D1181" s="12">
        <v>1453</v>
      </c>
      <c r="E1181" s="12">
        <v>419</v>
      </c>
      <c r="F1181" s="12">
        <v>497</v>
      </c>
      <c r="G1181" s="12">
        <v>17</v>
      </c>
      <c r="H1181" s="12">
        <v>24530</v>
      </c>
      <c r="I1181" s="12">
        <v>10</v>
      </c>
      <c r="J1181" s="12">
        <v>2</v>
      </c>
      <c r="K1181" s="12">
        <v>426</v>
      </c>
      <c r="L1181" s="12">
        <v>486</v>
      </c>
      <c r="M1181" s="12">
        <v>25</v>
      </c>
      <c r="N1181" s="12">
        <f>VLOOKUP(Todos!$A1181,vlookup_table[#All],2,FALSE)</f>
        <v>1</v>
      </c>
      <c r="O1181" s="12" t="str">
        <f>VLOOKUP(Todos!$A1181,vlookup_table[#All],3,FALSE)</f>
        <v>AZ</v>
      </c>
      <c r="P1181" s="12">
        <f>VLOOKUP(Todos!$A1181,vlookup_table[#All],4,FALSE)</f>
        <v>1901</v>
      </c>
      <c r="Q1181" s="14" t="str">
        <f>VLOOKUP(Todos!$A1181,vlookup_table[#All],5,FALSE)</f>
        <v>C1</v>
      </c>
      <c r="R1181" s="14" t="str">
        <f>VLOOKUP(Todos!$A1181,vlookup_table[#All],6,FALSE)</f>
        <v>M</v>
      </c>
      <c r="S1181" s="14">
        <f>VLOOKUP(Todos!$A1181,vlookup_table[#All],7,FALSE)</f>
        <v>10</v>
      </c>
      <c r="T1181" s="14">
        <f>ROUND((9706-Todos!$P1181)/100, 0)</f>
        <v>78</v>
      </c>
      <c r="U1181" s="14" t="str" cm="1">
        <f t="array" ref="U1181">_xlfn.IFS(
    ISNUMBER(SEARCH("C", Q1181)), "Ciudad",
    ISNUMBER(SEARCH("T", Q1181)), "Pueblo",
    ISNUMBER(SEARCH("R", Q1181)), "Rural",
    ISNUMBER(SEARCH("S", Q1181)), "Suburbano",
    ISNUMBER(SEARCH("U", Q1181)), "Urbano"
)</f>
        <v>Ciudad</v>
      </c>
      <c r="V1181" s="25" t="str" cm="1">
        <f t="array" ref="V1181">_xlfn.LET(
    _xlpm.txt, _xlfn.TEXTJOIN("", TRUE, IF(ISNUMBER(--MID(Todos!$H1181, _xlfn.SEQUENCE(LEN(Todos!$H1181)), 1)), MID(Todos!$H1181, _xlfn.SEQUENCE(LEN(Todos!$H1181)), 1), "")),
    IF(ISNUMBER(--RIGHT(_xlpm.txt,1)), _xlpm.txt, LEFT(_xlpm.txt, LEN(_xlpm.txt)-1))
)</f>
        <v>24530</v>
      </c>
      <c r="W1181" s="14" t="str">
        <f>UPPER(LEFT(Todos!$B1181,2))</f>
        <v>AR</v>
      </c>
      <c r="X1181" s="15" t="str" cm="1">
        <f t="array" ref="X1181">+IF(Todos!$C1181 = "",MODE.MATCH(Todos!$C$2:$C$4029),Todos!$C1181)</f>
        <v>M</v>
      </c>
    </row>
    <row r="1182" spans="1:24" x14ac:dyDescent="0.35">
      <c r="A1182" s="19">
        <v>19581</v>
      </c>
      <c r="B1182" s="7" t="s">
        <v>18</v>
      </c>
      <c r="C1182" s="7" t="s">
        <v>20</v>
      </c>
      <c r="D1182" s="7">
        <v>821</v>
      </c>
      <c r="E1182" s="7">
        <v>427</v>
      </c>
      <c r="F1182" s="7">
        <v>475</v>
      </c>
      <c r="G1182" s="7">
        <v>0</v>
      </c>
      <c r="H1182" s="7">
        <v>15937</v>
      </c>
      <c r="I1182" s="7">
        <v>0</v>
      </c>
      <c r="J1182" s="7">
        <v>64</v>
      </c>
      <c r="K1182" s="7">
        <v>433</v>
      </c>
      <c r="L1182" s="7">
        <v>456</v>
      </c>
      <c r="M1182" s="7">
        <v>6.6544117649999999</v>
      </c>
      <c r="N1182" s="7">
        <f>VLOOKUP(Todos!$A1182,vlookup_table[#All],2,FALSE)</f>
        <v>2</v>
      </c>
      <c r="O1182" s="7" t="str">
        <f>VLOOKUP(Todos!$A1182,vlookup_table[#All],3,FALSE)</f>
        <v>NC</v>
      </c>
      <c r="P1182" s="7">
        <f>VLOOKUP(Todos!$A1182,vlookup_table[#All],4,FALSE)</f>
        <v>3703</v>
      </c>
      <c r="Q1182" s="9" t="str">
        <f>VLOOKUP(Todos!$A1182,vlookup_table[#All],5,FALSE)</f>
        <v>S2</v>
      </c>
      <c r="R1182" s="9" t="str">
        <f>VLOOKUP(Todos!$A1182,vlookup_table[#All],6,FALSE)</f>
        <v>F</v>
      </c>
      <c r="S1182" s="9">
        <f>VLOOKUP(Todos!$A1182,vlookup_table[#All],7,FALSE)</f>
        <v>25</v>
      </c>
      <c r="T1182" s="9">
        <f>ROUND((9706-Todos!$P1182)/100, 0)</f>
        <v>60</v>
      </c>
      <c r="U1182" s="9" t="str" cm="1">
        <f t="array" ref="U1182">_xlfn.IFS(
    ISNUMBER(SEARCH("C", Q1182)), "Ciudad",
    ISNUMBER(SEARCH("T", Q1182)), "Pueblo",
    ISNUMBER(SEARCH("R", Q1182)), "Rural",
    ISNUMBER(SEARCH("S", Q1182)), "Suburbano",
    ISNUMBER(SEARCH("U", Q1182)), "Urbano"
)</f>
        <v>Suburbano</v>
      </c>
      <c r="V1182" s="24" t="str" cm="1">
        <f t="array" ref="V1182">_xlfn.LET(
    _xlpm.txt, _xlfn.TEXTJOIN("", TRUE, IF(ISNUMBER(--MID(Todos!$H1182, _xlfn.SEQUENCE(LEN(Todos!$H1182)), 1)), MID(Todos!$H1182, _xlfn.SEQUENCE(LEN(Todos!$H1182)), 1), "")),
    IF(ISNUMBER(--RIGHT(_xlpm.txt,1)), _xlpm.txt, LEFT(_xlpm.txt, LEN(_xlpm.txt)-1))
)</f>
        <v>15937</v>
      </c>
      <c r="W1182" s="9" t="str">
        <f>UPPER(LEFT(Todos!$B1182,2))</f>
        <v>NC</v>
      </c>
      <c r="X1182" s="10" t="str" cm="1">
        <f t="array" ref="X1182">+IF(Todos!$C1182 = "",MODE.MATCH(Todos!$C$2:$C$4029),Todos!$C1182)</f>
        <v>female</v>
      </c>
    </row>
    <row r="1183" spans="1:24" x14ac:dyDescent="0.35">
      <c r="A1183" s="18">
        <v>121410</v>
      </c>
      <c r="B1183" s="12" t="s">
        <v>21</v>
      </c>
      <c r="C1183" s="12" t="s">
        <v>14</v>
      </c>
      <c r="D1183" s="12">
        <v>931</v>
      </c>
      <c r="E1183" s="12">
        <v>416</v>
      </c>
      <c r="F1183" s="12">
        <v>725</v>
      </c>
      <c r="G1183" s="12">
        <v>12</v>
      </c>
      <c r="H1183" s="12">
        <v>29273</v>
      </c>
      <c r="I1183" s="12">
        <v>10</v>
      </c>
      <c r="J1183" s="12">
        <v>47</v>
      </c>
      <c r="K1183" s="12">
        <v>636</v>
      </c>
      <c r="L1183" s="12">
        <v>543</v>
      </c>
      <c r="M1183" s="12">
        <v>15</v>
      </c>
      <c r="N1183" s="12">
        <f>VLOOKUP(Todos!$A1183,vlookup_table[#All],2,FALSE)</f>
        <v>1</v>
      </c>
      <c r="O1183" s="12" t="str">
        <f>VLOOKUP(Todos!$A1183,vlookup_table[#All],3,FALSE)</f>
        <v>TX</v>
      </c>
      <c r="P1183" s="12">
        <f>VLOOKUP(Todos!$A1183,vlookup_table[#All],4,FALSE)</f>
        <v>3101</v>
      </c>
      <c r="Q1183" s="14" t="str">
        <f>VLOOKUP(Todos!$A1183,vlookup_table[#All],5,FALSE)</f>
        <v>U1</v>
      </c>
      <c r="R1183" s="14" t="str">
        <f>VLOOKUP(Todos!$A1183,vlookup_table[#All],6,FALSE)</f>
        <v>M</v>
      </c>
      <c r="S1183" s="14">
        <f>VLOOKUP(Todos!$A1183,vlookup_table[#All],7,FALSE)</f>
        <v>15</v>
      </c>
      <c r="T1183" s="14">
        <f>ROUND((9706-Todos!$P1183)/100, 0)</f>
        <v>66</v>
      </c>
      <c r="U1183" s="14" t="str" cm="1">
        <f t="array" ref="U1183">_xlfn.IFS(
    ISNUMBER(SEARCH("C", Q1183)), "Ciudad",
    ISNUMBER(SEARCH("T", Q1183)), "Pueblo",
    ISNUMBER(SEARCH("R", Q1183)), "Rural",
    ISNUMBER(SEARCH("S", Q1183)), "Suburbano",
    ISNUMBER(SEARCH("U", Q1183)), "Urbano"
)</f>
        <v>Urbano</v>
      </c>
      <c r="V1183" s="25" t="str" cm="1">
        <f t="array" ref="V1183">_xlfn.LET(
    _xlpm.txt, _xlfn.TEXTJOIN("", TRUE, IF(ISNUMBER(--MID(Todos!$H1183, _xlfn.SEQUENCE(LEN(Todos!$H1183)), 1)), MID(Todos!$H1183, _xlfn.SEQUENCE(LEN(Todos!$H1183)), 1), "")),
    IF(ISNUMBER(--RIGHT(_xlpm.txt,1)), _xlpm.txt, LEFT(_xlpm.txt, LEN(_xlpm.txt)-1))
)</f>
        <v>29273</v>
      </c>
      <c r="W1183" s="14" t="str">
        <f>UPPER(LEFT(Todos!$B1183,2))</f>
        <v>TX</v>
      </c>
      <c r="X1183" s="15" t="str" cm="1">
        <f t="array" ref="X1183">+IF(Todos!$C1183 = "",MODE.MATCH(Todos!$C$2:$C$4029),Todos!$C1183)</f>
        <v>M</v>
      </c>
    </row>
    <row r="1184" spans="1:24" x14ac:dyDescent="0.35">
      <c r="A1184" s="19">
        <v>99736</v>
      </c>
      <c r="B1184" s="7" t="s">
        <v>37</v>
      </c>
      <c r="C1184" s="7" t="s">
        <v>17</v>
      </c>
      <c r="D1184" s="7">
        <v>496</v>
      </c>
      <c r="E1184" s="7">
        <v>330</v>
      </c>
      <c r="F1184" s="7">
        <v>390</v>
      </c>
      <c r="G1184" s="7">
        <v>0</v>
      </c>
      <c r="H1184" s="7">
        <v>13546</v>
      </c>
      <c r="I1184" s="7">
        <v>0</v>
      </c>
      <c r="J1184" s="7">
        <v>87</v>
      </c>
      <c r="K1184" s="7">
        <v>349</v>
      </c>
      <c r="L1184" s="7">
        <v>360</v>
      </c>
      <c r="M1184" s="7">
        <v>5.5714285710000002</v>
      </c>
      <c r="N1184" s="7">
        <f>VLOOKUP(Todos!$A1184,vlookup_table[#All],2,FALSE)</f>
        <v>0</v>
      </c>
      <c r="O1184" s="7" t="str">
        <f>VLOOKUP(Todos!$A1184,vlookup_table[#All],3,FALSE)</f>
        <v>MO</v>
      </c>
      <c r="P1184" s="7">
        <f>VLOOKUP(Todos!$A1184,vlookup_table[#All],4,FALSE)</f>
        <v>5101</v>
      </c>
      <c r="Q1184" s="9" t="str">
        <f>VLOOKUP(Todos!$A1184,vlookup_table[#All],5,FALSE)</f>
        <v>T2</v>
      </c>
      <c r="R1184" s="9" t="str">
        <f>VLOOKUP(Todos!$A1184,vlookup_table[#All],6,FALSE)</f>
        <v>F</v>
      </c>
      <c r="S1184" s="9">
        <f>VLOOKUP(Todos!$A1184,vlookup_table[#All],7,FALSE)</f>
        <v>20</v>
      </c>
      <c r="T1184" s="9">
        <f>ROUND((9706-Todos!$P1184)/100, 0)</f>
        <v>46</v>
      </c>
      <c r="U1184" s="9" t="str" cm="1">
        <f t="array" ref="U1184">_xlfn.IFS(
    ISNUMBER(SEARCH("C", Q1184)), "Ciudad",
    ISNUMBER(SEARCH("T", Q1184)), "Pueblo",
    ISNUMBER(SEARCH("R", Q1184)), "Rural",
    ISNUMBER(SEARCH("S", Q1184)), "Suburbano",
    ISNUMBER(SEARCH("U", Q1184)), "Urbano"
)</f>
        <v>Pueblo</v>
      </c>
      <c r="V1184" s="24" t="str" cm="1">
        <f t="array" ref="V1184">_xlfn.LET(
    _xlpm.txt, _xlfn.TEXTJOIN("", TRUE, IF(ISNUMBER(--MID(Todos!$H1184, _xlfn.SEQUENCE(LEN(Todos!$H1184)), 1)), MID(Todos!$H1184, _xlfn.SEQUENCE(LEN(Todos!$H1184)), 1), "")),
    IF(ISNUMBER(--RIGHT(_xlpm.txt,1)), _xlpm.txt, LEFT(_xlpm.txt, LEN(_xlpm.txt)-1))
)</f>
        <v>13546</v>
      </c>
      <c r="W1184" s="9" t="str">
        <f>UPPER(LEFT(Todos!$B1184,2))</f>
        <v>MO</v>
      </c>
      <c r="X1184" s="10" t="str" cm="1">
        <f t="array" ref="X1184">+IF(Todos!$C1184 = "",MODE.MATCH(Todos!$C$2:$C$4029),Todos!$C1184)</f>
        <v>F</v>
      </c>
    </row>
    <row r="1185" spans="1:24" x14ac:dyDescent="0.35">
      <c r="A1185" s="18">
        <v>54441</v>
      </c>
      <c r="B1185" s="12" t="s">
        <v>63</v>
      </c>
      <c r="C1185" s="12" t="s">
        <v>20</v>
      </c>
      <c r="D1185" s="12">
        <v>463</v>
      </c>
      <c r="E1185" s="12">
        <v>181</v>
      </c>
      <c r="F1185" s="12">
        <v>258</v>
      </c>
      <c r="G1185" s="12">
        <v>0</v>
      </c>
      <c r="H1185" s="12">
        <v>8369</v>
      </c>
      <c r="I1185" s="12">
        <v>0</v>
      </c>
      <c r="J1185" s="12">
        <v>56</v>
      </c>
      <c r="K1185" s="12">
        <v>231</v>
      </c>
      <c r="L1185" s="12">
        <v>227</v>
      </c>
      <c r="M1185" s="12">
        <v>12.75</v>
      </c>
      <c r="N1185" s="12">
        <f>VLOOKUP(Todos!$A1185,vlookup_table[#All],2,FALSE)</f>
        <v>2</v>
      </c>
      <c r="O1185" s="12" t="str">
        <f>VLOOKUP(Todos!$A1185,vlookup_table[#All],3,FALSE)</f>
        <v>MS</v>
      </c>
      <c r="P1185" s="12">
        <f>VLOOKUP(Todos!$A1185,vlookup_table[#All],4,FALSE)</f>
        <v>4107</v>
      </c>
      <c r="Q1185" s="14" t="str">
        <f>VLOOKUP(Todos!$A1185,vlookup_table[#All],5,FALSE)</f>
        <v>R3</v>
      </c>
      <c r="R1185" s="14" t="str">
        <f>VLOOKUP(Todos!$A1185,vlookup_table[#All],6,FALSE)</f>
        <v>F</v>
      </c>
      <c r="S1185" s="14">
        <f>VLOOKUP(Todos!$A1185,vlookup_table[#All],7,FALSE)</f>
        <v>30</v>
      </c>
      <c r="T1185" s="14">
        <f>ROUND((9706-Todos!$P1185)/100, 0)</f>
        <v>56</v>
      </c>
      <c r="U1185" s="14" t="str" cm="1">
        <f t="array" ref="U1185">_xlfn.IFS(
    ISNUMBER(SEARCH("C", Q1185)), "Ciudad",
    ISNUMBER(SEARCH("T", Q1185)), "Pueblo",
    ISNUMBER(SEARCH("R", Q1185)), "Rural",
    ISNUMBER(SEARCH("S", Q1185)), "Suburbano",
    ISNUMBER(SEARCH("U", Q1185)), "Urbano"
)</f>
        <v>Rural</v>
      </c>
      <c r="V1185" s="25" t="str" cm="1">
        <f t="array" ref="V1185">_xlfn.LET(
    _xlpm.txt, _xlfn.TEXTJOIN("", TRUE, IF(ISNUMBER(--MID(Todos!$H1185, _xlfn.SEQUENCE(LEN(Todos!$H1185)), 1)), MID(Todos!$H1185, _xlfn.SEQUENCE(LEN(Todos!$H1185)), 1), "")),
    IF(ISNUMBER(--RIGHT(_xlpm.txt,1)), _xlpm.txt, LEFT(_xlpm.txt, LEN(_xlpm.txt)-1))
)</f>
        <v>8369</v>
      </c>
      <c r="W1185" s="14" t="str">
        <f>UPPER(LEFT(Todos!$B1185,2))</f>
        <v>MS</v>
      </c>
      <c r="X1185" s="15" t="str" cm="1">
        <f t="array" ref="X1185">+IF(Todos!$C1185 = "",MODE.MATCH(Todos!$C$2:$C$4029),Todos!$C1185)</f>
        <v>female</v>
      </c>
    </row>
    <row r="1186" spans="1:24" x14ac:dyDescent="0.35">
      <c r="A1186" s="19">
        <v>144735</v>
      </c>
      <c r="B1186" s="7" t="s">
        <v>22</v>
      </c>
      <c r="C1186" s="7" t="s">
        <v>17</v>
      </c>
      <c r="D1186" s="7">
        <v>5649</v>
      </c>
      <c r="E1186" s="7">
        <v>750</v>
      </c>
      <c r="F1186" s="7">
        <v>888</v>
      </c>
      <c r="G1186" s="7">
        <v>96</v>
      </c>
      <c r="H1186" s="7">
        <v>37961</v>
      </c>
      <c r="I1186" s="7">
        <v>6</v>
      </c>
      <c r="J1186" s="7">
        <v>56</v>
      </c>
      <c r="K1186" s="7">
        <v>828</v>
      </c>
      <c r="L1186" s="7">
        <v>801</v>
      </c>
      <c r="M1186" s="7">
        <v>8.615384615</v>
      </c>
      <c r="N1186" s="7">
        <f>VLOOKUP(Todos!$A1186,vlookup_table[#All],2,FALSE)</f>
        <v>0</v>
      </c>
      <c r="O1186" s="7" t="str">
        <f>VLOOKUP(Todos!$A1186,vlookup_table[#All],3,FALSE)</f>
        <v>CA</v>
      </c>
      <c r="P1186" s="7">
        <f>VLOOKUP(Todos!$A1186,vlookup_table[#All],4,FALSE)</f>
        <v>2709</v>
      </c>
      <c r="Q1186" s="9" t="str">
        <f>VLOOKUP(Todos!$A1186,vlookup_table[#All],5,FALSE)</f>
        <v>U1</v>
      </c>
      <c r="R1186" s="9" t="str">
        <f>VLOOKUP(Todos!$A1186,vlookup_table[#All],6,FALSE)</f>
        <v>F</v>
      </c>
      <c r="S1186" s="9">
        <f>VLOOKUP(Todos!$A1186,vlookup_table[#All],7,FALSE)</f>
        <v>10</v>
      </c>
      <c r="T1186" s="9">
        <f>ROUND((9706-Todos!$P1186)/100, 0)</f>
        <v>70</v>
      </c>
      <c r="U1186" s="9" t="str" cm="1">
        <f t="array" ref="U1186">_xlfn.IFS(
    ISNUMBER(SEARCH("C", Q1186)), "Ciudad",
    ISNUMBER(SEARCH("T", Q1186)), "Pueblo",
    ISNUMBER(SEARCH("R", Q1186)), "Rural",
    ISNUMBER(SEARCH("S", Q1186)), "Suburbano",
    ISNUMBER(SEARCH("U", Q1186)), "Urbano"
)</f>
        <v>Urbano</v>
      </c>
      <c r="V1186" s="24" t="str" cm="1">
        <f t="array" ref="V1186">_xlfn.LET(
    _xlpm.txt, _xlfn.TEXTJOIN("", TRUE, IF(ISNUMBER(--MID(Todos!$H1186, _xlfn.SEQUENCE(LEN(Todos!$H1186)), 1)), MID(Todos!$H1186, _xlfn.SEQUENCE(LEN(Todos!$H1186)), 1), "")),
    IF(ISNUMBER(--RIGHT(_xlpm.txt,1)), _xlpm.txt, LEFT(_xlpm.txt, LEN(_xlpm.txt)-1))
)</f>
        <v>37961</v>
      </c>
      <c r="W1186" s="9" t="str">
        <f>UPPER(LEFT(Todos!$B1186,2))</f>
        <v>CA</v>
      </c>
      <c r="X1186" s="10" t="str" cm="1">
        <f t="array" ref="X1186">+IF(Todos!$C1186 = "",MODE.MATCH(Todos!$C$2:$C$4029),Todos!$C1186)</f>
        <v>F</v>
      </c>
    </row>
    <row r="1187" spans="1:24" x14ac:dyDescent="0.35">
      <c r="A1187" s="18">
        <v>39257</v>
      </c>
      <c r="B1187" s="12" t="s">
        <v>13</v>
      </c>
      <c r="C1187" s="12" t="s">
        <v>45</v>
      </c>
      <c r="D1187" s="12">
        <v>1093</v>
      </c>
      <c r="E1187" s="12">
        <v>364</v>
      </c>
      <c r="F1187" s="12">
        <v>441</v>
      </c>
      <c r="G1187" s="12">
        <v>2</v>
      </c>
      <c r="H1187" s="12">
        <v>15640</v>
      </c>
      <c r="I1187" s="12">
        <v>6</v>
      </c>
      <c r="J1187" s="12">
        <v>30</v>
      </c>
      <c r="K1187" s="12">
        <v>424</v>
      </c>
      <c r="L1187" s="12">
        <v>392</v>
      </c>
      <c r="M1187" s="12">
        <v>9.25</v>
      </c>
      <c r="N1187" s="12">
        <f>VLOOKUP(Todos!$A1187,vlookup_table[#All],2,FALSE)</f>
        <v>1002</v>
      </c>
      <c r="O1187" s="12" t="str">
        <f>VLOOKUP(Todos!$A1187,vlookup_table[#All],3,FALSE)</f>
        <v>FL</v>
      </c>
      <c r="P1187" s="12">
        <f>VLOOKUP(Todos!$A1187,vlookup_table[#All],4,FALSE)</f>
        <v>7001</v>
      </c>
      <c r="Q1187" s="14" t="str">
        <f>VLOOKUP(Todos!$A1187,vlookup_table[#All],5,FALSE)</f>
        <v>S2</v>
      </c>
      <c r="R1187" s="14" t="str">
        <f>VLOOKUP(Todos!$A1187,vlookup_table[#All],6,FALSE)</f>
        <v>J</v>
      </c>
      <c r="S1187" s="14">
        <f>VLOOKUP(Todos!$A1187,vlookup_table[#All],7,FALSE)</f>
        <v>25</v>
      </c>
      <c r="T1187" s="14">
        <f>ROUND((9706-Todos!$P1187)/100, 0)</f>
        <v>27</v>
      </c>
      <c r="U1187" s="14" t="str" cm="1">
        <f t="array" ref="U1187">_xlfn.IFS(
    ISNUMBER(SEARCH("C", Q1187)), "Ciudad",
    ISNUMBER(SEARCH("T", Q1187)), "Pueblo",
    ISNUMBER(SEARCH("R", Q1187)), "Rural",
    ISNUMBER(SEARCH("S", Q1187)), "Suburbano",
    ISNUMBER(SEARCH("U", Q1187)), "Urbano"
)</f>
        <v>Suburbano</v>
      </c>
      <c r="V1187" s="25" t="str" cm="1">
        <f t="array" ref="V1187">_xlfn.LET(
    _xlpm.txt, _xlfn.TEXTJOIN("", TRUE, IF(ISNUMBER(--MID(Todos!$H1187, _xlfn.SEQUENCE(LEN(Todos!$H1187)), 1)), MID(Todos!$H1187, _xlfn.SEQUENCE(LEN(Todos!$H1187)), 1), "")),
    IF(ISNUMBER(--RIGHT(_xlpm.txt,1)), _xlpm.txt, LEFT(_xlpm.txt, LEN(_xlpm.txt)-1))
)</f>
        <v>15640</v>
      </c>
      <c r="W1187" s="14" t="str">
        <f>UPPER(LEFT(Todos!$B1187,2))</f>
        <v>FL</v>
      </c>
      <c r="X1187" s="15" t="str" cm="1">
        <f t="array" ref="X1187">+IF(Todos!$C1187 = "",MODE.MATCH(Todos!$C$2:$C$4029),Todos!$C1187)</f>
        <v>J</v>
      </c>
    </row>
    <row r="1188" spans="1:24" x14ac:dyDescent="0.35">
      <c r="A1188" s="19">
        <v>136716</v>
      </c>
      <c r="B1188" s="7" t="s">
        <v>65</v>
      </c>
      <c r="C1188" s="7" t="s">
        <v>14</v>
      </c>
      <c r="D1188" s="7">
        <v>852</v>
      </c>
      <c r="E1188" s="7">
        <v>344</v>
      </c>
      <c r="F1188" s="7">
        <v>498</v>
      </c>
      <c r="G1188" s="7">
        <v>0</v>
      </c>
      <c r="H1188" s="7">
        <v>19967</v>
      </c>
      <c r="I1188" s="7">
        <v>9</v>
      </c>
      <c r="J1188" s="7">
        <v>14</v>
      </c>
      <c r="K1188" s="7">
        <v>450</v>
      </c>
      <c r="L1188" s="7">
        <v>394</v>
      </c>
      <c r="M1188" s="7">
        <v>12.5</v>
      </c>
      <c r="N1188" s="7">
        <f>VLOOKUP(Todos!$A1188,vlookup_table[#All],2,FALSE)</f>
        <v>1</v>
      </c>
      <c r="O1188" s="7" t="str">
        <f>VLOOKUP(Todos!$A1188,vlookup_table[#All],3,FALSE)</f>
        <v>AZ</v>
      </c>
      <c r="P1188" s="7">
        <f>VLOOKUP(Todos!$A1188,vlookup_table[#All],4,FALSE)</f>
        <v>0</v>
      </c>
      <c r="Q1188" s="9" t="str">
        <f>VLOOKUP(Todos!$A1188,vlookup_table[#All],5,FALSE)</f>
        <v>C1</v>
      </c>
      <c r="R1188" s="9" t="str">
        <f>VLOOKUP(Todos!$A1188,vlookup_table[#All],6,FALSE)</f>
        <v>M</v>
      </c>
      <c r="S1188" s="9">
        <f>VLOOKUP(Todos!$A1188,vlookup_table[#All],7,FALSE)</f>
        <v>25</v>
      </c>
      <c r="T1188" s="9">
        <f>ROUND((9706-Todos!$P1188)/100, 0)</f>
        <v>97</v>
      </c>
      <c r="U1188" s="9" t="str" cm="1">
        <f t="array" ref="U1188">_xlfn.IFS(
    ISNUMBER(SEARCH("C", Q1188)), "Ciudad",
    ISNUMBER(SEARCH("T", Q1188)), "Pueblo",
    ISNUMBER(SEARCH("R", Q1188)), "Rural",
    ISNUMBER(SEARCH("S", Q1188)), "Suburbano",
    ISNUMBER(SEARCH("U", Q1188)), "Urbano"
)</f>
        <v>Ciudad</v>
      </c>
      <c r="V1188" s="24" t="str" cm="1">
        <f t="array" ref="V1188">_xlfn.LET(
    _xlpm.txt, _xlfn.TEXTJOIN("", TRUE, IF(ISNUMBER(--MID(Todos!$H1188, _xlfn.SEQUENCE(LEN(Todos!$H1188)), 1)), MID(Todos!$H1188, _xlfn.SEQUENCE(LEN(Todos!$H1188)), 1), "")),
    IF(ISNUMBER(--RIGHT(_xlpm.txt,1)), _xlpm.txt, LEFT(_xlpm.txt, LEN(_xlpm.txt)-1))
)</f>
        <v>19967</v>
      </c>
      <c r="W1188" s="9" t="str">
        <f>UPPER(LEFT(Todos!$B1188,2))</f>
        <v>AR</v>
      </c>
      <c r="X1188" s="10" t="str" cm="1">
        <f t="array" ref="X1188">+IF(Todos!$C1188 = "",MODE.MATCH(Todos!$C$2:$C$4029),Todos!$C1188)</f>
        <v>M</v>
      </c>
    </row>
    <row r="1189" spans="1:24" x14ac:dyDescent="0.35">
      <c r="A1189" s="18">
        <v>145310</v>
      </c>
      <c r="B1189" s="12" t="s">
        <v>22</v>
      </c>
      <c r="C1189" s="12" t="s">
        <v>17</v>
      </c>
      <c r="D1189" s="12">
        <v>3100</v>
      </c>
      <c r="E1189" s="12">
        <v>133</v>
      </c>
      <c r="F1189" s="12">
        <v>497</v>
      </c>
      <c r="G1189" s="12">
        <v>79</v>
      </c>
      <c r="H1189" s="12">
        <v>18262</v>
      </c>
      <c r="I1189" s="12">
        <v>35</v>
      </c>
      <c r="J1189" s="12">
        <v>25</v>
      </c>
      <c r="K1189" s="12">
        <v>488</v>
      </c>
      <c r="L1189" s="12">
        <v>306</v>
      </c>
      <c r="M1189" s="12">
        <v>18.333333329999999</v>
      </c>
      <c r="N1189" s="12">
        <f>VLOOKUP(Todos!$A1189,vlookup_table[#All],2,FALSE)</f>
        <v>0</v>
      </c>
      <c r="O1189" s="12" t="str">
        <f>VLOOKUP(Todos!$A1189,vlookup_table[#All],3,FALSE)</f>
        <v>CA</v>
      </c>
      <c r="P1189" s="12">
        <f>VLOOKUP(Todos!$A1189,vlookup_table[#All],4,FALSE)</f>
        <v>4911</v>
      </c>
      <c r="Q1189" s="14" t="str">
        <f>VLOOKUP(Todos!$A1189,vlookup_table[#All],5,FALSE)</f>
        <v>U1</v>
      </c>
      <c r="R1189" s="14" t="str">
        <f>VLOOKUP(Todos!$A1189,vlookup_table[#All],6,FALSE)</f>
        <v>F</v>
      </c>
      <c r="S1189" s="14">
        <f>VLOOKUP(Todos!$A1189,vlookup_table[#All],7,FALSE)</f>
        <v>20</v>
      </c>
      <c r="T1189" s="14">
        <f>ROUND((9706-Todos!$P1189)/100, 0)</f>
        <v>48</v>
      </c>
      <c r="U1189" s="14" t="str" cm="1">
        <f t="array" ref="U1189">_xlfn.IFS(
    ISNUMBER(SEARCH("C", Q1189)), "Ciudad",
    ISNUMBER(SEARCH("T", Q1189)), "Pueblo",
    ISNUMBER(SEARCH("R", Q1189)), "Rural",
    ISNUMBER(SEARCH("S", Q1189)), "Suburbano",
    ISNUMBER(SEARCH("U", Q1189)), "Urbano"
)</f>
        <v>Urbano</v>
      </c>
      <c r="V1189" s="25" t="str" cm="1">
        <f t="array" ref="V1189">_xlfn.LET(
    _xlpm.txt, _xlfn.TEXTJOIN("", TRUE, IF(ISNUMBER(--MID(Todos!$H1189, _xlfn.SEQUENCE(LEN(Todos!$H1189)), 1)), MID(Todos!$H1189, _xlfn.SEQUENCE(LEN(Todos!$H1189)), 1), "")),
    IF(ISNUMBER(--RIGHT(_xlpm.txt,1)), _xlpm.txt, LEFT(_xlpm.txt, LEN(_xlpm.txt)-1))
)</f>
        <v>18262</v>
      </c>
      <c r="W1189" s="14" t="str">
        <f>UPPER(LEFT(Todos!$B1189,2))</f>
        <v>CA</v>
      </c>
      <c r="X1189" s="15" t="str" cm="1">
        <f t="array" ref="X1189">+IF(Todos!$C1189 = "",MODE.MATCH(Todos!$C$2:$C$4029),Todos!$C1189)</f>
        <v>F</v>
      </c>
    </row>
    <row r="1190" spans="1:24" x14ac:dyDescent="0.35">
      <c r="A1190" s="19">
        <v>40351</v>
      </c>
      <c r="B1190" s="7" t="s">
        <v>13</v>
      </c>
      <c r="C1190" s="7"/>
      <c r="D1190" s="7">
        <v>1074</v>
      </c>
      <c r="E1190" s="7">
        <v>505</v>
      </c>
      <c r="F1190" s="7">
        <v>553</v>
      </c>
      <c r="G1190" s="7">
        <v>4</v>
      </c>
      <c r="H1190" s="7">
        <v>16470</v>
      </c>
      <c r="I1190" s="7">
        <v>5</v>
      </c>
      <c r="J1190" s="7">
        <v>26</v>
      </c>
      <c r="K1190" s="7">
        <v>524</v>
      </c>
      <c r="L1190" s="7">
        <v>528</v>
      </c>
      <c r="M1190" s="7">
        <v>28</v>
      </c>
      <c r="N1190" s="7">
        <f>VLOOKUP(Todos!$A1190,vlookup_table[#All],2,FALSE)</f>
        <v>0</v>
      </c>
      <c r="O1190" s="7" t="str">
        <f>VLOOKUP(Todos!$A1190,vlookup_table[#All],3,FALSE)</f>
        <v>FL</v>
      </c>
      <c r="P1190" s="7">
        <f>VLOOKUP(Todos!$A1190,vlookup_table[#All],4,FALSE)</f>
        <v>0</v>
      </c>
      <c r="Q1190" s="9" t="str">
        <f>VLOOKUP(Todos!$A1190,vlookup_table[#All],5,FALSE)</f>
        <v>S2</v>
      </c>
      <c r="R1190" s="9" t="str">
        <f>VLOOKUP(Todos!$A1190,vlookup_table[#All],6,FALSE)</f>
        <v/>
      </c>
      <c r="S1190" s="9">
        <f>VLOOKUP(Todos!$A1190,vlookup_table[#All],7,FALSE)</f>
        <v>30</v>
      </c>
      <c r="T1190" s="9">
        <f>ROUND((9706-Todos!$P1190)/100, 0)</f>
        <v>97</v>
      </c>
      <c r="U1190" s="9" t="str" cm="1">
        <f t="array" ref="U1190">_xlfn.IFS(
    ISNUMBER(SEARCH("C", Q1190)), "Ciudad",
    ISNUMBER(SEARCH("T", Q1190)), "Pueblo",
    ISNUMBER(SEARCH("R", Q1190)), "Rural",
    ISNUMBER(SEARCH("S", Q1190)), "Suburbano",
    ISNUMBER(SEARCH("U", Q1190)), "Urbano"
)</f>
        <v>Suburbano</v>
      </c>
      <c r="V1190" s="24" t="str" cm="1">
        <f t="array" ref="V1190">_xlfn.LET(
    _xlpm.txt, _xlfn.TEXTJOIN("", TRUE, IF(ISNUMBER(--MID(Todos!$H1190, _xlfn.SEQUENCE(LEN(Todos!$H1190)), 1)), MID(Todos!$H1190, _xlfn.SEQUENCE(LEN(Todos!$H1190)), 1), "")),
    IF(ISNUMBER(--RIGHT(_xlpm.txt,1)), _xlpm.txt, LEFT(_xlpm.txt, LEN(_xlpm.txt)-1))
)</f>
        <v>16470</v>
      </c>
      <c r="W1190" s="9" t="str">
        <f>UPPER(LEFT(Todos!$B1190,2))</f>
        <v>FL</v>
      </c>
      <c r="X1190" s="10" t="e" cm="1">
        <f t="array" aca="1" ref="X1190" ca="1">+IF(Todos!$C1190 = "",MODE.MATCH(Todos!$C$2:$C$4029),Todos!$C1190)</f>
        <v>#NAME?</v>
      </c>
    </row>
    <row r="1191" spans="1:24" x14ac:dyDescent="0.35">
      <c r="A1191" s="18">
        <v>43321</v>
      </c>
      <c r="B1191" s="12" t="s">
        <v>13</v>
      </c>
      <c r="C1191" s="12"/>
      <c r="D1191" s="12">
        <v>1452</v>
      </c>
      <c r="E1191" s="12">
        <v>352</v>
      </c>
      <c r="F1191" s="12">
        <v>467</v>
      </c>
      <c r="G1191" s="12">
        <v>12</v>
      </c>
      <c r="H1191" s="12">
        <v>20619</v>
      </c>
      <c r="I1191" s="12">
        <v>4</v>
      </c>
      <c r="J1191" s="12">
        <v>5</v>
      </c>
      <c r="K1191" s="12">
        <v>397</v>
      </c>
      <c r="L1191" s="12">
        <v>410</v>
      </c>
      <c r="M1191" s="12">
        <v>25</v>
      </c>
      <c r="N1191" s="12">
        <f>VLOOKUP(Todos!$A1191,vlookup_table[#All],2,FALSE)</f>
        <v>0</v>
      </c>
      <c r="O1191" s="12" t="str">
        <f>VLOOKUP(Todos!$A1191,vlookup_table[#All],3,FALSE)</f>
        <v>FL</v>
      </c>
      <c r="P1191" s="12">
        <f>VLOOKUP(Todos!$A1191,vlookup_table[#All],4,FALSE)</f>
        <v>2301</v>
      </c>
      <c r="Q1191" s="14" t="str">
        <f>VLOOKUP(Todos!$A1191,vlookup_table[#All],5,FALSE)</f>
        <v>C1</v>
      </c>
      <c r="R1191" s="14" t="str">
        <f>VLOOKUP(Todos!$A1191,vlookup_table[#All],6,FALSE)</f>
        <v/>
      </c>
      <c r="S1191" s="14">
        <f>VLOOKUP(Todos!$A1191,vlookup_table[#All],7,FALSE)</f>
        <v>25</v>
      </c>
      <c r="T1191" s="14">
        <f>ROUND((9706-Todos!$P1191)/100, 0)</f>
        <v>74</v>
      </c>
      <c r="U1191" s="14" t="str" cm="1">
        <f t="array" ref="U1191">_xlfn.IFS(
    ISNUMBER(SEARCH("C", Q1191)), "Ciudad",
    ISNUMBER(SEARCH("T", Q1191)), "Pueblo",
    ISNUMBER(SEARCH("R", Q1191)), "Rural",
    ISNUMBER(SEARCH("S", Q1191)), "Suburbano",
    ISNUMBER(SEARCH("U", Q1191)), "Urbano"
)</f>
        <v>Ciudad</v>
      </c>
      <c r="V1191" s="25" t="str" cm="1">
        <f t="array" ref="V1191">_xlfn.LET(
    _xlpm.txt, _xlfn.TEXTJOIN("", TRUE, IF(ISNUMBER(--MID(Todos!$H1191, _xlfn.SEQUENCE(LEN(Todos!$H1191)), 1)), MID(Todos!$H1191, _xlfn.SEQUENCE(LEN(Todos!$H1191)), 1), "")),
    IF(ISNUMBER(--RIGHT(_xlpm.txt,1)), _xlpm.txt, LEFT(_xlpm.txt, LEN(_xlpm.txt)-1))
)</f>
        <v>20619</v>
      </c>
      <c r="W1191" s="14" t="str">
        <f>UPPER(LEFT(Todos!$B1191,2))</f>
        <v>FL</v>
      </c>
      <c r="X1191" s="15" t="e" cm="1">
        <f t="array" aca="1" ref="X1191" ca="1">+IF(Todos!$C1191 = "",MODE.MATCH(Todos!$C$2:$C$4029),Todos!$C1191)</f>
        <v>#NAME?</v>
      </c>
    </row>
    <row r="1192" spans="1:24" x14ac:dyDescent="0.35">
      <c r="A1192" s="19">
        <v>14009</v>
      </c>
      <c r="B1192" s="7" t="s">
        <v>30</v>
      </c>
      <c r="C1192" s="7" t="s">
        <v>17</v>
      </c>
      <c r="D1192" s="7">
        <v>813</v>
      </c>
      <c r="E1192" s="7">
        <v>246</v>
      </c>
      <c r="F1192" s="7">
        <v>313</v>
      </c>
      <c r="G1192" s="7">
        <v>6</v>
      </c>
      <c r="H1192" s="7">
        <v>11406</v>
      </c>
      <c r="I1192" s="7">
        <v>4</v>
      </c>
      <c r="J1192" s="7">
        <v>65</v>
      </c>
      <c r="K1192" s="7">
        <v>263</v>
      </c>
      <c r="L1192" s="7">
        <v>297</v>
      </c>
      <c r="M1192" s="7">
        <v>9.25</v>
      </c>
      <c r="N1192" s="7">
        <f>VLOOKUP(Todos!$A1192,vlookup_table[#All],2,FALSE)</f>
        <v>0</v>
      </c>
      <c r="O1192" s="7" t="str">
        <f>VLOOKUP(Todos!$A1192,vlookup_table[#All],3,FALSE)</f>
        <v>MI</v>
      </c>
      <c r="P1192" s="7">
        <f>VLOOKUP(Todos!$A1192,vlookup_table[#All],4,FALSE)</f>
        <v>3401</v>
      </c>
      <c r="Q1192" s="9" t="str">
        <f>VLOOKUP(Todos!$A1192,vlookup_table[#All],5,FALSE)</f>
        <v/>
      </c>
      <c r="R1192" s="9" t="str">
        <f>VLOOKUP(Todos!$A1192,vlookup_table[#All],6,FALSE)</f>
        <v>F</v>
      </c>
      <c r="S1192" s="9">
        <f>VLOOKUP(Todos!$A1192,vlookup_table[#All],7,FALSE)</f>
        <v>3</v>
      </c>
      <c r="T1192" s="9">
        <f>ROUND((9706-Todos!$P1192)/100, 0)</f>
        <v>63</v>
      </c>
      <c r="U1192" s="9" t="e" cm="1">
        <f t="array" ref="U1192">_xlfn.IFS(
    ISNUMBER(SEARCH("C", Q1192)), "Ciudad",
    ISNUMBER(SEARCH("T", Q1192)), "Pueblo",
    ISNUMBER(SEARCH("R", Q1192)), "Rural",
    ISNUMBER(SEARCH("S", Q1192)), "Suburbano",
    ISNUMBER(SEARCH("U", Q1192)), "Urbano"
)</f>
        <v>#N/A</v>
      </c>
      <c r="V1192" s="24" t="str" cm="1">
        <f t="array" ref="V1192">_xlfn.LET(
    _xlpm.txt, _xlfn.TEXTJOIN("", TRUE, IF(ISNUMBER(--MID(Todos!$H1192, _xlfn.SEQUENCE(LEN(Todos!$H1192)), 1)), MID(Todos!$H1192, _xlfn.SEQUENCE(LEN(Todos!$H1192)), 1), "")),
    IF(ISNUMBER(--RIGHT(_xlpm.txt,1)), _xlpm.txt, LEFT(_xlpm.txt, LEN(_xlpm.txt)-1))
)</f>
        <v>11406</v>
      </c>
      <c r="W1192" s="9" t="str">
        <f>UPPER(LEFT(Todos!$B1192,2))</f>
        <v>MI</v>
      </c>
      <c r="X1192" s="10" t="str" cm="1">
        <f t="array" ref="X1192">+IF(Todos!$C1192 = "",MODE.MATCH(Todos!$C$2:$C$4029),Todos!$C1192)</f>
        <v>F</v>
      </c>
    </row>
    <row r="1193" spans="1:24" x14ac:dyDescent="0.35">
      <c r="A1193" s="18">
        <v>187517</v>
      </c>
      <c r="B1193" s="12" t="s">
        <v>21</v>
      </c>
      <c r="C1193" s="12" t="s">
        <v>14</v>
      </c>
      <c r="D1193" s="12">
        <v>333</v>
      </c>
      <c r="E1193" s="12">
        <v>205</v>
      </c>
      <c r="F1193" s="12">
        <v>319</v>
      </c>
      <c r="G1193" s="12">
        <v>0</v>
      </c>
      <c r="H1193" s="12">
        <v>10286</v>
      </c>
      <c r="I1193" s="12">
        <v>1</v>
      </c>
      <c r="J1193" s="12">
        <v>81</v>
      </c>
      <c r="K1193" s="12">
        <v>219</v>
      </c>
      <c r="L1193" s="12">
        <v>278</v>
      </c>
      <c r="M1193" s="12">
        <v>16.428571430000002</v>
      </c>
      <c r="N1193" s="12">
        <f>VLOOKUP(Todos!$A1193,vlookup_table[#All],2,FALSE)</f>
        <v>1</v>
      </c>
      <c r="O1193" s="12" t="str">
        <f>VLOOKUP(Todos!$A1193,vlookup_table[#All],3,FALSE)</f>
        <v>TX</v>
      </c>
      <c r="P1193" s="12">
        <f>VLOOKUP(Todos!$A1193,vlookup_table[#All],4,FALSE)</f>
        <v>0</v>
      </c>
      <c r="Q1193" s="14" t="str">
        <f>VLOOKUP(Todos!$A1193,vlookup_table[#All],5,FALSE)</f>
        <v>R2</v>
      </c>
      <c r="R1193" s="14" t="str">
        <f>VLOOKUP(Todos!$A1193,vlookup_table[#All],6,FALSE)</f>
        <v>M</v>
      </c>
      <c r="S1193" s="14">
        <f>VLOOKUP(Todos!$A1193,vlookup_table[#All],7,FALSE)</f>
        <v>25</v>
      </c>
      <c r="T1193" s="14">
        <f>ROUND((9706-Todos!$P1193)/100, 0)</f>
        <v>97</v>
      </c>
      <c r="U1193" s="14" t="str" cm="1">
        <f t="array" ref="U1193">_xlfn.IFS(
    ISNUMBER(SEARCH("C", Q1193)), "Ciudad",
    ISNUMBER(SEARCH("T", Q1193)), "Pueblo",
    ISNUMBER(SEARCH("R", Q1193)), "Rural",
    ISNUMBER(SEARCH("S", Q1193)), "Suburbano",
    ISNUMBER(SEARCH("U", Q1193)), "Urbano"
)</f>
        <v>Rural</v>
      </c>
      <c r="V1193" s="25" t="str" cm="1">
        <f t="array" ref="V1193">_xlfn.LET(
    _xlpm.txt, _xlfn.TEXTJOIN("", TRUE, IF(ISNUMBER(--MID(Todos!$H1193, _xlfn.SEQUENCE(LEN(Todos!$H1193)), 1)), MID(Todos!$H1193, _xlfn.SEQUENCE(LEN(Todos!$H1193)), 1), "")),
    IF(ISNUMBER(--RIGHT(_xlpm.txt,1)), _xlpm.txt, LEFT(_xlpm.txt, LEN(_xlpm.txt)-1))
)</f>
        <v>10286</v>
      </c>
      <c r="W1193" s="14" t="str">
        <f>UPPER(LEFT(Todos!$B1193,2))</f>
        <v>TX</v>
      </c>
      <c r="X1193" s="15" t="str" cm="1">
        <f t="array" ref="X1193">+IF(Todos!$C1193 = "",MODE.MATCH(Todos!$C$2:$C$4029),Todos!$C1193)</f>
        <v>M</v>
      </c>
    </row>
    <row r="1194" spans="1:24" x14ac:dyDescent="0.35">
      <c r="A1194" s="19">
        <v>22924</v>
      </c>
      <c r="B1194" s="7" t="s">
        <v>47</v>
      </c>
      <c r="C1194" s="7" t="s">
        <v>17</v>
      </c>
      <c r="D1194" s="7">
        <v>536</v>
      </c>
      <c r="E1194" s="7">
        <v>261</v>
      </c>
      <c r="F1194" s="7">
        <v>307</v>
      </c>
      <c r="G1194" s="7">
        <v>0</v>
      </c>
      <c r="H1194" s="7">
        <v>8438</v>
      </c>
      <c r="I1194" s="7">
        <v>0</v>
      </c>
      <c r="J1194" s="7">
        <v>88</v>
      </c>
      <c r="K1194" s="7">
        <v>296</v>
      </c>
      <c r="L1194" s="7">
        <v>278</v>
      </c>
      <c r="M1194" s="7">
        <v>4.9444444440000002</v>
      </c>
      <c r="N1194" s="7">
        <f>VLOOKUP(Todos!$A1194,vlookup_table[#All],2,FALSE)</f>
        <v>2</v>
      </c>
      <c r="O1194" s="7" t="str">
        <f>VLOOKUP(Todos!$A1194,vlookup_table[#All],3,FALSE)</f>
        <v>SC</v>
      </c>
      <c r="P1194" s="7">
        <f>VLOOKUP(Todos!$A1194,vlookup_table[#All],4,FALSE)</f>
        <v>2101</v>
      </c>
      <c r="Q1194" s="9" t="str">
        <f>VLOOKUP(Todos!$A1194,vlookup_table[#All],5,FALSE)</f>
        <v>C3</v>
      </c>
      <c r="R1194" s="9" t="str">
        <f>VLOOKUP(Todos!$A1194,vlookup_table[#All],6,FALSE)</f>
        <v>F</v>
      </c>
      <c r="S1194" s="9">
        <f>VLOOKUP(Todos!$A1194,vlookup_table[#All],7,FALSE)</f>
        <v>10</v>
      </c>
      <c r="T1194" s="9">
        <f>ROUND((9706-Todos!$P1194)/100, 0)</f>
        <v>76</v>
      </c>
      <c r="U1194" s="9" t="str" cm="1">
        <f t="array" ref="U1194">_xlfn.IFS(
    ISNUMBER(SEARCH("C", Q1194)), "Ciudad",
    ISNUMBER(SEARCH("T", Q1194)), "Pueblo",
    ISNUMBER(SEARCH("R", Q1194)), "Rural",
    ISNUMBER(SEARCH("S", Q1194)), "Suburbano",
    ISNUMBER(SEARCH("U", Q1194)), "Urbano"
)</f>
        <v>Ciudad</v>
      </c>
      <c r="V1194" s="24" t="str" cm="1">
        <f t="array" ref="V1194">_xlfn.LET(
    _xlpm.txt, _xlfn.TEXTJOIN("", TRUE, IF(ISNUMBER(--MID(Todos!$H1194, _xlfn.SEQUENCE(LEN(Todos!$H1194)), 1)), MID(Todos!$H1194, _xlfn.SEQUENCE(LEN(Todos!$H1194)), 1), "")),
    IF(ISNUMBER(--RIGHT(_xlpm.txt,1)), _xlpm.txt, LEFT(_xlpm.txt, LEN(_xlpm.txt)-1))
)</f>
        <v>8438</v>
      </c>
      <c r="W1194" s="9" t="str">
        <f>UPPER(LEFT(Todos!$B1194,2))</f>
        <v>SC</v>
      </c>
      <c r="X1194" s="10" t="str" cm="1">
        <f t="array" ref="X1194">+IF(Todos!$C1194 = "",MODE.MATCH(Todos!$C$2:$C$4029),Todos!$C1194)</f>
        <v>F</v>
      </c>
    </row>
    <row r="1195" spans="1:24" x14ac:dyDescent="0.35">
      <c r="A1195" s="18">
        <v>65124</v>
      </c>
      <c r="B1195" s="12" t="s">
        <v>30</v>
      </c>
      <c r="C1195" s="12" t="s">
        <v>17</v>
      </c>
      <c r="D1195" s="12">
        <v>850</v>
      </c>
      <c r="E1195" s="12">
        <v>484</v>
      </c>
      <c r="F1195" s="12">
        <v>495</v>
      </c>
      <c r="G1195" s="12">
        <v>2</v>
      </c>
      <c r="H1195" s="12">
        <v>17174</v>
      </c>
      <c r="I1195" s="12">
        <v>0</v>
      </c>
      <c r="J1195" s="12">
        <v>88</v>
      </c>
      <c r="K1195" s="12">
        <v>501</v>
      </c>
      <c r="L1195" s="12">
        <v>465</v>
      </c>
      <c r="M1195" s="12">
        <v>8.230769231</v>
      </c>
      <c r="N1195" s="12">
        <f>VLOOKUP(Todos!$A1195,vlookup_table[#All],2,FALSE)</f>
        <v>0</v>
      </c>
      <c r="O1195" s="12" t="str">
        <f>VLOOKUP(Todos!$A1195,vlookup_table[#All],3,FALSE)</f>
        <v>MI</v>
      </c>
      <c r="P1195" s="12">
        <f>VLOOKUP(Todos!$A1195,vlookup_table[#All],4,FALSE)</f>
        <v>0</v>
      </c>
      <c r="Q1195" s="14" t="str">
        <f>VLOOKUP(Todos!$A1195,vlookup_table[#All],5,FALSE)</f>
        <v>T2</v>
      </c>
      <c r="R1195" s="14" t="str">
        <f>VLOOKUP(Todos!$A1195,vlookup_table[#All],6,FALSE)</f>
        <v>F</v>
      </c>
      <c r="S1195" s="14">
        <f>VLOOKUP(Todos!$A1195,vlookup_table[#All],7,FALSE)</f>
        <v>5</v>
      </c>
      <c r="T1195" s="14">
        <f>ROUND((9706-Todos!$P1195)/100, 0)</f>
        <v>97</v>
      </c>
      <c r="U1195" s="14" t="str" cm="1">
        <f t="array" ref="U1195">_xlfn.IFS(
    ISNUMBER(SEARCH("C", Q1195)), "Ciudad",
    ISNUMBER(SEARCH("T", Q1195)), "Pueblo",
    ISNUMBER(SEARCH("R", Q1195)), "Rural",
    ISNUMBER(SEARCH("S", Q1195)), "Suburbano",
    ISNUMBER(SEARCH("U", Q1195)), "Urbano"
)</f>
        <v>Pueblo</v>
      </c>
      <c r="V1195" s="25" t="str" cm="1">
        <f t="array" ref="V1195">_xlfn.LET(
    _xlpm.txt, _xlfn.TEXTJOIN("", TRUE, IF(ISNUMBER(--MID(Todos!$H1195, _xlfn.SEQUENCE(LEN(Todos!$H1195)), 1)), MID(Todos!$H1195, _xlfn.SEQUENCE(LEN(Todos!$H1195)), 1), "")),
    IF(ISNUMBER(--RIGHT(_xlpm.txt,1)), _xlpm.txt, LEFT(_xlpm.txt, LEN(_xlpm.txt)-1))
)</f>
        <v>17174</v>
      </c>
      <c r="W1195" s="14" t="str">
        <f>UPPER(LEFT(Todos!$B1195,2))</f>
        <v>MI</v>
      </c>
      <c r="X1195" s="15" t="str" cm="1">
        <f t="array" ref="X1195">+IF(Todos!$C1195 = "",MODE.MATCH(Todos!$C$2:$C$4029),Todos!$C1195)</f>
        <v>F</v>
      </c>
    </row>
    <row r="1196" spans="1:24" x14ac:dyDescent="0.35">
      <c r="A1196" s="19">
        <v>98437</v>
      </c>
      <c r="B1196" s="7" t="s">
        <v>16</v>
      </c>
      <c r="C1196" s="7" t="s">
        <v>17</v>
      </c>
      <c r="D1196" s="7">
        <v>443</v>
      </c>
      <c r="E1196" s="7">
        <v>268</v>
      </c>
      <c r="F1196" s="7">
        <v>380</v>
      </c>
      <c r="G1196" s="7">
        <v>0</v>
      </c>
      <c r="H1196" s="7">
        <v>12966</v>
      </c>
      <c r="I1196" s="7">
        <v>1</v>
      </c>
      <c r="J1196" s="7">
        <v>87</v>
      </c>
      <c r="K1196" s="7">
        <v>347</v>
      </c>
      <c r="L1196" s="7">
        <v>320</v>
      </c>
      <c r="M1196" s="7">
        <v>5.7272727269999999</v>
      </c>
      <c r="N1196" s="7">
        <f>VLOOKUP(Todos!$A1196,vlookup_table[#All],2,FALSE)</f>
        <v>0</v>
      </c>
      <c r="O1196" s="7" t="str">
        <f>VLOOKUP(Todos!$A1196,vlookup_table[#All],3,FALSE)</f>
        <v>IL</v>
      </c>
      <c r="P1196" s="7">
        <f>VLOOKUP(Todos!$A1196,vlookup_table[#All],4,FALSE)</f>
        <v>201</v>
      </c>
      <c r="Q1196" s="9" t="str">
        <f>VLOOKUP(Todos!$A1196,vlookup_table[#All],5,FALSE)</f>
        <v>R2</v>
      </c>
      <c r="R1196" s="9" t="str">
        <f>VLOOKUP(Todos!$A1196,vlookup_table[#All],6,FALSE)</f>
        <v>F</v>
      </c>
      <c r="S1196" s="9">
        <f>VLOOKUP(Todos!$A1196,vlookup_table[#All],7,FALSE)</f>
        <v>10</v>
      </c>
      <c r="T1196" s="9">
        <f>ROUND((9706-Todos!$P1196)/100, 0)</f>
        <v>95</v>
      </c>
      <c r="U1196" s="9" t="str" cm="1">
        <f t="array" ref="U1196">_xlfn.IFS(
    ISNUMBER(SEARCH("C", Q1196)), "Ciudad",
    ISNUMBER(SEARCH("T", Q1196)), "Pueblo",
    ISNUMBER(SEARCH("R", Q1196)), "Rural",
    ISNUMBER(SEARCH("S", Q1196)), "Suburbano",
    ISNUMBER(SEARCH("U", Q1196)), "Urbano"
)</f>
        <v>Rural</v>
      </c>
      <c r="V1196" s="24" t="str" cm="1">
        <f t="array" ref="V1196">_xlfn.LET(
    _xlpm.txt, _xlfn.TEXTJOIN("", TRUE, IF(ISNUMBER(--MID(Todos!$H1196, _xlfn.SEQUENCE(LEN(Todos!$H1196)), 1)), MID(Todos!$H1196, _xlfn.SEQUENCE(LEN(Todos!$H1196)), 1), "")),
    IF(ISNUMBER(--RIGHT(_xlpm.txt,1)), _xlpm.txt, LEFT(_xlpm.txt, LEN(_xlpm.txt)-1))
)</f>
        <v>12966</v>
      </c>
      <c r="W1196" s="9" t="str">
        <f>UPPER(LEFT(Todos!$B1196,2))</f>
        <v>IL</v>
      </c>
      <c r="X1196" s="10" t="str" cm="1">
        <f t="array" ref="X1196">+IF(Todos!$C1196 = "",MODE.MATCH(Todos!$C$2:$C$4029),Todos!$C1196)</f>
        <v>F</v>
      </c>
    </row>
    <row r="1197" spans="1:24" x14ac:dyDescent="0.35">
      <c r="A1197" s="18">
        <v>54369</v>
      </c>
      <c r="B1197" s="12" t="s">
        <v>63</v>
      </c>
      <c r="C1197" s="12" t="s">
        <v>14</v>
      </c>
      <c r="D1197" s="12">
        <v>467</v>
      </c>
      <c r="E1197" s="12">
        <v>206</v>
      </c>
      <c r="F1197" s="12">
        <v>308</v>
      </c>
      <c r="G1197" s="12">
        <v>1</v>
      </c>
      <c r="H1197" s="12">
        <v>9725</v>
      </c>
      <c r="I1197" s="12">
        <v>0</v>
      </c>
      <c r="J1197" s="12">
        <v>83</v>
      </c>
      <c r="K1197" s="12">
        <v>261</v>
      </c>
      <c r="L1197" s="12">
        <v>260</v>
      </c>
      <c r="M1197" s="12">
        <v>6.6666666670000003</v>
      </c>
      <c r="N1197" s="12">
        <f>VLOOKUP(Todos!$A1197,vlookup_table[#All],2,FALSE)</f>
        <v>1</v>
      </c>
      <c r="O1197" s="12" t="str">
        <f>VLOOKUP(Todos!$A1197,vlookup_table[#All],3,FALSE)</f>
        <v>MS</v>
      </c>
      <c r="P1197" s="12">
        <f>VLOOKUP(Todos!$A1197,vlookup_table[#All],4,FALSE)</f>
        <v>0</v>
      </c>
      <c r="Q1197" s="14" t="str">
        <f>VLOOKUP(Todos!$A1197,vlookup_table[#All],5,FALSE)</f>
        <v>R2</v>
      </c>
      <c r="R1197" s="14" t="str">
        <f>VLOOKUP(Todos!$A1197,vlookup_table[#All],6,FALSE)</f>
        <v>M</v>
      </c>
      <c r="S1197" s="14">
        <f>VLOOKUP(Todos!$A1197,vlookup_table[#All],7,FALSE)</f>
        <v>6</v>
      </c>
      <c r="T1197" s="14">
        <f>ROUND((9706-Todos!$P1197)/100, 0)</f>
        <v>97</v>
      </c>
      <c r="U1197" s="14" t="str" cm="1">
        <f t="array" ref="U1197">_xlfn.IFS(
    ISNUMBER(SEARCH("C", Q1197)), "Ciudad",
    ISNUMBER(SEARCH("T", Q1197)), "Pueblo",
    ISNUMBER(SEARCH("R", Q1197)), "Rural",
    ISNUMBER(SEARCH("S", Q1197)), "Suburbano",
    ISNUMBER(SEARCH("U", Q1197)), "Urbano"
)</f>
        <v>Rural</v>
      </c>
      <c r="V1197" s="25" t="str" cm="1">
        <f t="array" ref="V1197">_xlfn.LET(
    _xlpm.txt, _xlfn.TEXTJOIN("", TRUE, IF(ISNUMBER(--MID(Todos!$H1197, _xlfn.SEQUENCE(LEN(Todos!$H1197)), 1)), MID(Todos!$H1197, _xlfn.SEQUENCE(LEN(Todos!$H1197)), 1), "")),
    IF(ISNUMBER(--RIGHT(_xlpm.txt,1)), _xlpm.txt, LEFT(_xlpm.txt, LEN(_xlpm.txt)-1))
)</f>
        <v>9725</v>
      </c>
      <c r="W1197" s="14" t="str">
        <f>UPPER(LEFT(Todos!$B1197,2))</f>
        <v>MS</v>
      </c>
      <c r="X1197" s="15" t="str" cm="1">
        <f t="array" ref="X1197">+IF(Todos!$C1197 = "",MODE.MATCH(Todos!$C$2:$C$4029),Todos!$C1197)</f>
        <v>M</v>
      </c>
    </row>
    <row r="1198" spans="1:24" x14ac:dyDescent="0.35">
      <c r="A1198" s="19">
        <v>155856</v>
      </c>
      <c r="B1198" s="7" t="s">
        <v>22</v>
      </c>
      <c r="C1198" s="7" t="s">
        <v>17</v>
      </c>
      <c r="D1198" s="7">
        <v>1207</v>
      </c>
      <c r="E1198" s="7">
        <v>284</v>
      </c>
      <c r="F1198" s="7">
        <v>488</v>
      </c>
      <c r="G1198" s="7">
        <v>8</v>
      </c>
      <c r="H1198" s="7">
        <v>19872</v>
      </c>
      <c r="I1198" s="7">
        <v>12</v>
      </c>
      <c r="J1198" s="7">
        <v>46</v>
      </c>
      <c r="K1198" s="7">
        <v>303</v>
      </c>
      <c r="L1198" s="7">
        <v>458</v>
      </c>
      <c r="M1198" s="7">
        <v>7.25</v>
      </c>
      <c r="N1198" s="7">
        <f>VLOOKUP(Todos!$A1198,vlookup_table[#All],2,FALSE)</f>
        <v>0</v>
      </c>
      <c r="O1198" s="7" t="str">
        <f>VLOOKUP(Todos!$A1198,vlookup_table[#All],3,FALSE)</f>
        <v>CA</v>
      </c>
      <c r="P1198" s="7">
        <f>VLOOKUP(Todos!$A1198,vlookup_table[#All],4,FALSE)</f>
        <v>1501</v>
      </c>
      <c r="Q1198" s="9" t="str">
        <f>VLOOKUP(Todos!$A1198,vlookup_table[#All],5,FALSE)</f>
        <v>C2</v>
      </c>
      <c r="R1198" s="9" t="str">
        <f>VLOOKUP(Todos!$A1198,vlookup_table[#All],6,FALSE)</f>
        <v>F</v>
      </c>
      <c r="S1198" s="9">
        <f>VLOOKUP(Todos!$A1198,vlookup_table[#All],7,FALSE)</f>
        <v>10</v>
      </c>
      <c r="T1198" s="9">
        <f>ROUND((9706-Todos!$P1198)/100, 0)</f>
        <v>82</v>
      </c>
      <c r="U1198" s="9" t="str" cm="1">
        <f t="array" ref="U1198">_xlfn.IFS(
    ISNUMBER(SEARCH("C", Q1198)), "Ciudad",
    ISNUMBER(SEARCH("T", Q1198)), "Pueblo",
    ISNUMBER(SEARCH("R", Q1198)), "Rural",
    ISNUMBER(SEARCH("S", Q1198)), "Suburbano",
    ISNUMBER(SEARCH("U", Q1198)), "Urbano"
)</f>
        <v>Ciudad</v>
      </c>
      <c r="V1198" s="24" t="str" cm="1">
        <f t="array" ref="V1198">_xlfn.LET(
    _xlpm.txt, _xlfn.TEXTJOIN("", TRUE, IF(ISNUMBER(--MID(Todos!$H1198, _xlfn.SEQUENCE(LEN(Todos!$H1198)), 1)), MID(Todos!$H1198, _xlfn.SEQUENCE(LEN(Todos!$H1198)), 1), "")),
    IF(ISNUMBER(--RIGHT(_xlpm.txt,1)), _xlpm.txt, LEFT(_xlpm.txt, LEN(_xlpm.txt)-1))
)</f>
        <v>19872</v>
      </c>
      <c r="W1198" s="9" t="str">
        <f>UPPER(LEFT(Todos!$B1198,2))</f>
        <v>CA</v>
      </c>
      <c r="X1198" s="10" t="str" cm="1">
        <f t="array" ref="X1198">+IF(Todos!$C1198 = "",MODE.MATCH(Todos!$C$2:$C$4029),Todos!$C1198)</f>
        <v>F</v>
      </c>
    </row>
    <row r="1199" spans="1:24" x14ac:dyDescent="0.35">
      <c r="A1199" s="18">
        <v>107321</v>
      </c>
      <c r="B1199" s="12" t="s">
        <v>60</v>
      </c>
      <c r="C1199" s="12" t="s">
        <v>14</v>
      </c>
      <c r="D1199" s="12">
        <v>490</v>
      </c>
      <c r="E1199" s="12">
        <v>250</v>
      </c>
      <c r="F1199" s="12">
        <v>345</v>
      </c>
      <c r="G1199" s="12">
        <v>0</v>
      </c>
      <c r="H1199" s="12">
        <v>11320</v>
      </c>
      <c r="I1199" s="12">
        <v>2</v>
      </c>
      <c r="J1199" s="12">
        <v>84</v>
      </c>
      <c r="K1199" s="12">
        <v>299</v>
      </c>
      <c r="L1199" s="12">
        <v>288</v>
      </c>
      <c r="M1199" s="12">
        <v>3.269230769</v>
      </c>
      <c r="N1199" s="12">
        <f>VLOOKUP(Todos!$A1199,vlookup_table[#All],2,FALSE)</f>
        <v>1</v>
      </c>
      <c r="O1199" s="12" t="str">
        <f>VLOOKUP(Todos!$A1199,vlookup_table[#All],3,FALSE)</f>
        <v>NE</v>
      </c>
      <c r="P1199" s="12">
        <f>VLOOKUP(Todos!$A1199,vlookup_table[#All],4,FALSE)</f>
        <v>5201</v>
      </c>
      <c r="Q1199" s="14" t="str">
        <f>VLOOKUP(Todos!$A1199,vlookup_table[#All],5,FALSE)</f>
        <v>T2</v>
      </c>
      <c r="R1199" s="14" t="str">
        <f>VLOOKUP(Todos!$A1199,vlookup_table[#All],6,FALSE)</f>
        <v>M</v>
      </c>
      <c r="S1199" s="14">
        <f>VLOOKUP(Todos!$A1199,vlookup_table[#All],7,FALSE)</f>
        <v>20</v>
      </c>
      <c r="T1199" s="14">
        <f>ROUND((9706-Todos!$P1199)/100, 0)</f>
        <v>45</v>
      </c>
      <c r="U1199" s="14" t="str" cm="1">
        <f t="array" ref="U1199">_xlfn.IFS(
    ISNUMBER(SEARCH("C", Q1199)), "Ciudad",
    ISNUMBER(SEARCH("T", Q1199)), "Pueblo",
    ISNUMBER(SEARCH("R", Q1199)), "Rural",
    ISNUMBER(SEARCH("S", Q1199)), "Suburbano",
    ISNUMBER(SEARCH("U", Q1199)), "Urbano"
)</f>
        <v>Pueblo</v>
      </c>
      <c r="V1199" s="25" t="str" cm="1">
        <f t="array" ref="V1199">_xlfn.LET(
    _xlpm.txt, _xlfn.TEXTJOIN("", TRUE, IF(ISNUMBER(--MID(Todos!$H1199, _xlfn.SEQUENCE(LEN(Todos!$H1199)), 1)), MID(Todos!$H1199, _xlfn.SEQUENCE(LEN(Todos!$H1199)), 1), "")),
    IF(ISNUMBER(--RIGHT(_xlpm.txt,1)), _xlpm.txt, LEFT(_xlpm.txt, LEN(_xlpm.txt)-1))
)</f>
        <v>11320</v>
      </c>
      <c r="W1199" s="14" t="str">
        <f>UPPER(LEFT(Todos!$B1199,2))</f>
        <v>NE</v>
      </c>
      <c r="X1199" s="15" t="str" cm="1">
        <f t="array" ref="X1199">+IF(Todos!$C1199 = "",MODE.MATCH(Todos!$C$2:$C$4029),Todos!$C1199)</f>
        <v>M</v>
      </c>
    </row>
    <row r="1200" spans="1:24" x14ac:dyDescent="0.35">
      <c r="A1200" s="19">
        <v>139500</v>
      </c>
      <c r="B1200" s="7" t="s">
        <v>55</v>
      </c>
      <c r="C1200" s="7" t="s">
        <v>17</v>
      </c>
      <c r="D1200" s="7">
        <v>805</v>
      </c>
      <c r="E1200" s="7">
        <v>207</v>
      </c>
      <c r="F1200" s="7">
        <v>289</v>
      </c>
      <c r="G1200" s="7">
        <v>0</v>
      </c>
      <c r="H1200" s="7">
        <v>10226</v>
      </c>
      <c r="I1200" s="7">
        <v>5</v>
      </c>
      <c r="J1200" s="7">
        <v>49</v>
      </c>
      <c r="K1200" s="7">
        <v>243</v>
      </c>
      <c r="L1200" s="7">
        <v>237</v>
      </c>
      <c r="M1200" s="7">
        <v>8.2666666670000009</v>
      </c>
      <c r="N1200" s="7">
        <f>VLOOKUP(Todos!$A1200,vlookup_table[#All],2,FALSE)</f>
        <v>0</v>
      </c>
      <c r="O1200" s="7" t="str">
        <f>VLOOKUP(Todos!$A1200,vlookup_table[#All],3,FALSE)</f>
        <v>NM</v>
      </c>
      <c r="P1200" s="7">
        <f>VLOOKUP(Todos!$A1200,vlookup_table[#All],4,FALSE)</f>
        <v>1610</v>
      </c>
      <c r="Q1200" s="9" t="str">
        <f>VLOOKUP(Todos!$A1200,vlookup_table[#All],5,FALSE)</f>
        <v>U2</v>
      </c>
      <c r="R1200" s="9" t="str">
        <f>VLOOKUP(Todos!$A1200,vlookup_table[#All],6,FALSE)</f>
        <v>F</v>
      </c>
      <c r="S1200" s="9">
        <f>VLOOKUP(Todos!$A1200,vlookup_table[#All],7,FALSE)</f>
        <v>20</v>
      </c>
      <c r="T1200" s="9">
        <f>ROUND((9706-Todos!$P1200)/100, 0)</f>
        <v>81</v>
      </c>
      <c r="U1200" s="9" t="str" cm="1">
        <f t="array" ref="U1200">_xlfn.IFS(
    ISNUMBER(SEARCH("C", Q1200)), "Ciudad",
    ISNUMBER(SEARCH("T", Q1200)), "Pueblo",
    ISNUMBER(SEARCH("R", Q1200)), "Rural",
    ISNUMBER(SEARCH("S", Q1200)), "Suburbano",
    ISNUMBER(SEARCH("U", Q1200)), "Urbano"
)</f>
        <v>Urbano</v>
      </c>
      <c r="V1200" s="24" t="str" cm="1">
        <f t="array" ref="V1200">_xlfn.LET(
    _xlpm.txt, _xlfn.TEXTJOIN("", TRUE, IF(ISNUMBER(--MID(Todos!$H1200, _xlfn.SEQUENCE(LEN(Todos!$H1200)), 1)), MID(Todos!$H1200, _xlfn.SEQUENCE(LEN(Todos!$H1200)), 1), "")),
    IF(ISNUMBER(--RIGHT(_xlpm.txt,1)), _xlpm.txt, LEFT(_xlpm.txt, LEN(_xlpm.txt)-1))
)</f>
        <v>10226</v>
      </c>
      <c r="W1200" s="9" t="str">
        <f>UPPER(LEFT(Todos!$B1200,2))</f>
        <v>NM</v>
      </c>
      <c r="X1200" s="10" t="str" cm="1">
        <f t="array" ref="X1200">+IF(Todos!$C1200 = "",MODE.MATCH(Todos!$C$2:$C$4029),Todos!$C1200)</f>
        <v>F</v>
      </c>
    </row>
    <row r="1201" spans="1:24" x14ac:dyDescent="0.35">
      <c r="A1201" s="18">
        <v>108381</v>
      </c>
      <c r="B1201" s="12" t="s">
        <v>50</v>
      </c>
      <c r="C1201" s="12" t="s">
        <v>14</v>
      </c>
      <c r="D1201" s="12">
        <v>638</v>
      </c>
      <c r="E1201" s="12">
        <v>220</v>
      </c>
      <c r="F1201" s="12">
        <v>291</v>
      </c>
      <c r="G1201" s="12">
        <v>0</v>
      </c>
      <c r="H1201" s="12">
        <v>11076</v>
      </c>
      <c r="I1201" s="12">
        <v>19</v>
      </c>
      <c r="J1201" s="12">
        <v>54</v>
      </c>
      <c r="K1201" s="12">
        <v>243</v>
      </c>
      <c r="L1201" s="12">
        <v>255</v>
      </c>
      <c r="M1201" s="12">
        <v>15.66666667</v>
      </c>
      <c r="N1201" s="12">
        <f>VLOOKUP(Todos!$A1201,vlookup_table[#All],2,FALSE)</f>
        <v>1</v>
      </c>
      <c r="O1201" s="12" t="str">
        <f>VLOOKUP(Todos!$A1201,vlookup_table[#All],3,FALSE)</f>
        <v>LA</v>
      </c>
      <c r="P1201" s="12">
        <f>VLOOKUP(Todos!$A1201,vlookup_table[#All],4,FALSE)</f>
        <v>0</v>
      </c>
      <c r="Q1201" s="14" t="str">
        <f>VLOOKUP(Todos!$A1201,vlookup_table[#All],5,FALSE)</f>
        <v>U2</v>
      </c>
      <c r="R1201" s="14" t="str">
        <f>VLOOKUP(Todos!$A1201,vlookup_table[#All],6,FALSE)</f>
        <v>M</v>
      </c>
      <c r="S1201" s="14">
        <f>VLOOKUP(Todos!$A1201,vlookup_table[#All],7,FALSE)</f>
        <v>20</v>
      </c>
      <c r="T1201" s="14">
        <f>ROUND((9706-Todos!$P1201)/100, 0)</f>
        <v>97</v>
      </c>
      <c r="U1201" s="14" t="str" cm="1">
        <f t="array" ref="U1201">_xlfn.IFS(
    ISNUMBER(SEARCH("C", Q1201)), "Ciudad",
    ISNUMBER(SEARCH("T", Q1201)), "Pueblo",
    ISNUMBER(SEARCH("R", Q1201)), "Rural",
    ISNUMBER(SEARCH("S", Q1201)), "Suburbano",
    ISNUMBER(SEARCH("U", Q1201)), "Urbano"
)</f>
        <v>Urbano</v>
      </c>
      <c r="V1201" s="25" t="str" cm="1">
        <f t="array" ref="V1201">_xlfn.LET(
    _xlpm.txt, _xlfn.TEXTJOIN("", TRUE, IF(ISNUMBER(--MID(Todos!$H1201, _xlfn.SEQUENCE(LEN(Todos!$H1201)), 1)), MID(Todos!$H1201, _xlfn.SEQUENCE(LEN(Todos!$H1201)), 1), "")),
    IF(ISNUMBER(--RIGHT(_xlpm.txt,1)), _xlpm.txt, LEFT(_xlpm.txt, LEN(_xlpm.txt)-1))
)</f>
        <v>11076</v>
      </c>
      <c r="W1201" s="14" t="str">
        <f>UPPER(LEFT(Todos!$B1201,2))</f>
        <v>LA</v>
      </c>
      <c r="X1201" s="15" t="str" cm="1">
        <f t="array" ref="X1201">+IF(Todos!$C1201 = "",MODE.MATCH(Todos!$C$2:$C$4029),Todos!$C1201)</f>
        <v>M</v>
      </c>
    </row>
    <row r="1202" spans="1:24" x14ac:dyDescent="0.35">
      <c r="A1202" s="19">
        <v>129653</v>
      </c>
      <c r="B1202" s="7" t="s">
        <v>49</v>
      </c>
      <c r="C1202" s="7" t="s">
        <v>14</v>
      </c>
      <c r="D1202" s="7">
        <v>1208</v>
      </c>
      <c r="E1202" s="7">
        <v>571</v>
      </c>
      <c r="F1202" s="7">
        <v>660</v>
      </c>
      <c r="G1202" s="7">
        <v>2</v>
      </c>
      <c r="H1202" s="7">
        <v>20295</v>
      </c>
      <c r="I1202" s="7">
        <v>2</v>
      </c>
      <c r="J1202" s="7">
        <v>38</v>
      </c>
      <c r="K1202" s="7">
        <v>594</v>
      </c>
      <c r="L1202" s="7">
        <v>616</v>
      </c>
      <c r="M1202" s="7">
        <v>15</v>
      </c>
      <c r="N1202" s="7">
        <f>VLOOKUP(Todos!$A1202,vlookup_table[#All],2,FALSE)</f>
        <v>1</v>
      </c>
      <c r="O1202" s="7" t="str">
        <f>VLOOKUP(Todos!$A1202,vlookup_table[#All],3,FALSE)</f>
        <v>CO</v>
      </c>
      <c r="P1202" s="7">
        <f>VLOOKUP(Todos!$A1202,vlookup_table[#All],4,FALSE)</f>
        <v>5201</v>
      </c>
      <c r="Q1202" s="9" t="str">
        <f>VLOOKUP(Todos!$A1202,vlookup_table[#All],5,FALSE)</f>
        <v>S1</v>
      </c>
      <c r="R1202" s="9" t="str">
        <f>VLOOKUP(Todos!$A1202,vlookup_table[#All],6,FALSE)</f>
        <v>M</v>
      </c>
      <c r="S1202" s="9">
        <f>VLOOKUP(Todos!$A1202,vlookup_table[#All],7,FALSE)</f>
        <v>15</v>
      </c>
      <c r="T1202" s="9">
        <f>ROUND((9706-Todos!$P1202)/100, 0)</f>
        <v>45</v>
      </c>
      <c r="U1202" s="9" t="str" cm="1">
        <f t="array" ref="U1202">_xlfn.IFS(
    ISNUMBER(SEARCH("C", Q1202)), "Ciudad",
    ISNUMBER(SEARCH("T", Q1202)), "Pueblo",
    ISNUMBER(SEARCH("R", Q1202)), "Rural",
    ISNUMBER(SEARCH("S", Q1202)), "Suburbano",
    ISNUMBER(SEARCH("U", Q1202)), "Urbano"
)</f>
        <v>Suburbano</v>
      </c>
      <c r="V1202" s="24" t="str" cm="1">
        <f t="array" ref="V1202">_xlfn.LET(
    _xlpm.txt, _xlfn.TEXTJOIN("", TRUE, IF(ISNUMBER(--MID(Todos!$H1202, _xlfn.SEQUENCE(LEN(Todos!$H1202)), 1)), MID(Todos!$H1202, _xlfn.SEQUENCE(LEN(Todos!$H1202)), 1), "")),
    IF(ISNUMBER(--RIGHT(_xlpm.txt,1)), _xlpm.txt, LEFT(_xlpm.txt, LEN(_xlpm.txt)-1))
)</f>
        <v>20295</v>
      </c>
      <c r="W1202" s="9" t="str">
        <f>UPPER(LEFT(Todos!$B1202,2))</f>
        <v>CO</v>
      </c>
      <c r="X1202" s="10" t="str" cm="1">
        <f t="array" ref="X1202">+IF(Todos!$C1202 = "",MODE.MATCH(Todos!$C$2:$C$4029),Todos!$C1202)</f>
        <v>M</v>
      </c>
    </row>
    <row r="1203" spans="1:24" x14ac:dyDescent="0.35">
      <c r="A1203" s="18">
        <v>102795</v>
      </c>
      <c r="B1203" s="12" t="s">
        <v>37</v>
      </c>
      <c r="C1203" s="12" t="s">
        <v>14</v>
      </c>
      <c r="D1203" s="12">
        <v>198</v>
      </c>
      <c r="E1203" s="12">
        <v>208</v>
      </c>
      <c r="F1203" s="12">
        <v>297</v>
      </c>
      <c r="G1203" s="12">
        <v>0</v>
      </c>
      <c r="H1203" s="12">
        <v>9961</v>
      </c>
      <c r="I1203" s="12">
        <v>0</v>
      </c>
      <c r="J1203" s="12">
        <v>86</v>
      </c>
      <c r="K1203" s="12">
        <v>252</v>
      </c>
      <c r="L1203" s="12">
        <v>261</v>
      </c>
      <c r="M1203" s="12">
        <v>15</v>
      </c>
      <c r="N1203" s="12">
        <f>VLOOKUP(Todos!$A1203,vlookup_table[#All],2,FALSE)</f>
        <v>1</v>
      </c>
      <c r="O1203" s="12" t="str">
        <f>VLOOKUP(Todos!$A1203,vlookup_table[#All],3,FALSE)</f>
        <v>MO</v>
      </c>
      <c r="P1203" s="12">
        <f>VLOOKUP(Todos!$A1203,vlookup_table[#All],4,FALSE)</f>
        <v>2001</v>
      </c>
      <c r="Q1203" s="14" t="str">
        <f>VLOOKUP(Todos!$A1203,vlookup_table[#All],5,FALSE)</f>
        <v>R3</v>
      </c>
      <c r="R1203" s="14" t="str">
        <f>VLOOKUP(Todos!$A1203,vlookup_table[#All],6,FALSE)</f>
        <v>M</v>
      </c>
      <c r="S1203" s="14">
        <f>VLOOKUP(Todos!$A1203,vlookup_table[#All],7,FALSE)</f>
        <v>10</v>
      </c>
      <c r="T1203" s="14">
        <f>ROUND((9706-Todos!$P1203)/100, 0)</f>
        <v>77</v>
      </c>
      <c r="U1203" s="14" t="str" cm="1">
        <f t="array" ref="U1203">_xlfn.IFS(
    ISNUMBER(SEARCH("C", Q1203)), "Ciudad",
    ISNUMBER(SEARCH("T", Q1203)), "Pueblo",
    ISNUMBER(SEARCH("R", Q1203)), "Rural",
    ISNUMBER(SEARCH("S", Q1203)), "Suburbano",
    ISNUMBER(SEARCH("U", Q1203)), "Urbano"
)</f>
        <v>Rural</v>
      </c>
      <c r="V1203" s="25" t="str" cm="1">
        <f t="array" ref="V1203">_xlfn.LET(
    _xlpm.txt, _xlfn.TEXTJOIN("", TRUE, IF(ISNUMBER(--MID(Todos!$H1203, _xlfn.SEQUENCE(LEN(Todos!$H1203)), 1)), MID(Todos!$H1203, _xlfn.SEQUENCE(LEN(Todos!$H1203)), 1), "")),
    IF(ISNUMBER(--RIGHT(_xlpm.txt,1)), _xlpm.txt, LEFT(_xlpm.txt, LEN(_xlpm.txt)-1))
)</f>
        <v>9961</v>
      </c>
      <c r="W1203" s="14" t="str">
        <f>UPPER(LEFT(Todos!$B1203,2))</f>
        <v>MO</v>
      </c>
      <c r="X1203" s="15" t="str" cm="1">
        <f t="array" ref="X1203">+IF(Todos!$C1203 = "",MODE.MATCH(Todos!$C$2:$C$4029),Todos!$C1203)</f>
        <v>M</v>
      </c>
    </row>
    <row r="1204" spans="1:24" x14ac:dyDescent="0.35">
      <c r="A1204" s="19">
        <v>178085</v>
      </c>
      <c r="B1204" s="7" t="s">
        <v>51</v>
      </c>
      <c r="C1204" s="7" t="s">
        <v>14</v>
      </c>
      <c r="D1204" s="7">
        <v>443</v>
      </c>
      <c r="E1204" s="7">
        <v>204</v>
      </c>
      <c r="F1204" s="7">
        <v>267</v>
      </c>
      <c r="G1204" s="7">
        <v>0</v>
      </c>
      <c r="H1204" s="7">
        <v>9473</v>
      </c>
      <c r="I1204" s="7">
        <v>5</v>
      </c>
      <c r="J1204" s="7">
        <v>21</v>
      </c>
      <c r="K1204" s="7">
        <v>218</v>
      </c>
      <c r="L1204" s="7">
        <v>232</v>
      </c>
      <c r="M1204" s="7">
        <v>10.42857143</v>
      </c>
      <c r="N1204" s="7">
        <f>VLOOKUP(Todos!$A1204,vlookup_table[#All],2,FALSE)</f>
        <v>2</v>
      </c>
      <c r="O1204" s="7" t="str">
        <f>VLOOKUP(Todos!$A1204,vlookup_table[#All],3,FALSE)</f>
        <v>OR</v>
      </c>
      <c r="P1204" s="7">
        <f>VLOOKUP(Todos!$A1204,vlookup_table[#All],4,FALSE)</f>
        <v>4403</v>
      </c>
      <c r="Q1204" s="9" t="str">
        <f>VLOOKUP(Todos!$A1204,vlookup_table[#All],5,FALSE)</f>
        <v>T2</v>
      </c>
      <c r="R1204" s="9" t="str">
        <f>VLOOKUP(Todos!$A1204,vlookup_table[#All],6,FALSE)</f>
        <v>M</v>
      </c>
      <c r="S1204" s="9">
        <f>VLOOKUP(Todos!$A1204,vlookup_table[#All],7,FALSE)</f>
        <v>20</v>
      </c>
      <c r="T1204" s="9">
        <f>ROUND((9706-Todos!$P1204)/100, 0)</f>
        <v>53</v>
      </c>
      <c r="U1204" s="9" t="str" cm="1">
        <f t="array" ref="U1204">_xlfn.IFS(
    ISNUMBER(SEARCH("C", Q1204)), "Ciudad",
    ISNUMBER(SEARCH("T", Q1204)), "Pueblo",
    ISNUMBER(SEARCH("R", Q1204)), "Rural",
    ISNUMBER(SEARCH("S", Q1204)), "Suburbano",
    ISNUMBER(SEARCH("U", Q1204)), "Urbano"
)</f>
        <v>Pueblo</v>
      </c>
      <c r="V1204" s="24" t="str" cm="1">
        <f t="array" ref="V1204">_xlfn.LET(
    _xlpm.txt, _xlfn.TEXTJOIN("", TRUE, IF(ISNUMBER(--MID(Todos!$H1204, _xlfn.SEQUENCE(LEN(Todos!$H1204)), 1)), MID(Todos!$H1204, _xlfn.SEQUENCE(LEN(Todos!$H1204)), 1), "")),
    IF(ISNUMBER(--RIGHT(_xlpm.txt,1)), _xlpm.txt, LEFT(_xlpm.txt, LEN(_xlpm.txt)-1))
)</f>
        <v>9473</v>
      </c>
      <c r="W1204" s="9" t="str">
        <f>UPPER(LEFT(Todos!$B1204,2))</f>
        <v>OR</v>
      </c>
      <c r="X1204" s="10" t="str" cm="1">
        <f t="array" ref="X1204">+IF(Todos!$C1204 = "",MODE.MATCH(Todos!$C$2:$C$4029),Todos!$C1204)</f>
        <v>M</v>
      </c>
    </row>
    <row r="1205" spans="1:24" x14ac:dyDescent="0.35">
      <c r="A1205" s="18">
        <v>12819</v>
      </c>
      <c r="B1205" s="12" t="s">
        <v>37</v>
      </c>
      <c r="C1205" s="12" t="s">
        <v>17</v>
      </c>
      <c r="D1205" s="12">
        <v>1284</v>
      </c>
      <c r="E1205" s="12">
        <v>410</v>
      </c>
      <c r="F1205" s="12">
        <v>642</v>
      </c>
      <c r="G1205" s="12">
        <v>35</v>
      </c>
      <c r="H1205" s="12">
        <v>24921</v>
      </c>
      <c r="I1205" s="12">
        <v>3</v>
      </c>
      <c r="J1205" s="12">
        <v>74</v>
      </c>
      <c r="K1205" s="12">
        <v>539</v>
      </c>
      <c r="L1205" s="12">
        <v>532</v>
      </c>
      <c r="M1205" s="12">
        <v>13.44444444</v>
      </c>
      <c r="N1205" s="12">
        <f>VLOOKUP(Todos!$A1205,vlookup_table[#All],2,FALSE)</f>
        <v>3</v>
      </c>
      <c r="O1205" s="12" t="str">
        <f>VLOOKUP(Todos!$A1205,vlookup_table[#All],3,FALSE)</f>
        <v>MO</v>
      </c>
      <c r="P1205" s="12">
        <f>VLOOKUP(Todos!$A1205,vlookup_table[#All],4,FALSE)</f>
        <v>1101</v>
      </c>
      <c r="Q1205" s="14" t="str">
        <f>VLOOKUP(Todos!$A1205,vlookup_table[#All],5,FALSE)</f>
        <v>S1</v>
      </c>
      <c r="R1205" s="14" t="str">
        <f>VLOOKUP(Todos!$A1205,vlookup_table[#All],6,FALSE)</f>
        <v>F</v>
      </c>
      <c r="S1205" s="14">
        <f>VLOOKUP(Todos!$A1205,vlookup_table[#All],7,FALSE)</f>
        <v>20</v>
      </c>
      <c r="T1205" s="14">
        <f>ROUND((9706-Todos!$P1205)/100, 0)</f>
        <v>86</v>
      </c>
      <c r="U1205" s="14" t="str" cm="1">
        <f t="array" ref="U1205">_xlfn.IFS(
    ISNUMBER(SEARCH("C", Q1205)), "Ciudad",
    ISNUMBER(SEARCH("T", Q1205)), "Pueblo",
    ISNUMBER(SEARCH("R", Q1205)), "Rural",
    ISNUMBER(SEARCH("S", Q1205)), "Suburbano",
    ISNUMBER(SEARCH("U", Q1205)), "Urbano"
)</f>
        <v>Suburbano</v>
      </c>
      <c r="V1205" s="25" t="str" cm="1">
        <f t="array" ref="V1205">_xlfn.LET(
    _xlpm.txt, _xlfn.TEXTJOIN("", TRUE, IF(ISNUMBER(--MID(Todos!$H1205, _xlfn.SEQUENCE(LEN(Todos!$H1205)), 1)), MID(Todos!$H1205, _xlfn.SEQUENCE(LEN(Todos!$H1205)), 1), "")),
    IF(ISNUMBER(--RIGHT(_xlpm.txt,1)), _xlpm.txt, LEFT(_xlpm.txt, LEN(_xlpm.txt)-1))
)</f>
        <v>24921</v>
      </c>
      <c r="W1205" s="14" t="str">
        <f>UPPER(LEFT(Todos!$B1205,2))</f>
        <v>MO</v>
      </c>
      <c r="X1205" s="15" t="str" cm="1">
        <f t="array" ref="X1205">+IF(Todos!$C1205 = "",MODE.MATCH(Todos!$C$2:$C$4029),Todos!$C1205)</f>
        <v>F</v>
      </c>
    </row>
    <row r="1206" spans="1:24" x14ac:dyDescent="0.35">
      <c r="A1206" s="19">
        <v>99543</v>
      </c>
      <c r="B1206" s="7" t="s">
        <v>37</v>
      </c>
      <c r="C1206" s="7" t="s">
        <v>14</v>
      </c>
      <c r="D1206" s="7">
        <v>675</v>
      </c>
      <c r="E1206" s="7">
        <v>312</v>
      </c>
      <c r="F1206" s="7">
        <v>365</v>
      </c>
      <c r="G1206" s="7">
        <v>1</v>
      </c>
      <c r="H1206" s="7">
        <v>10538</v>
      </c>
      <c r="I1206" s="7">
        <v>1</v>
      </c>
      <c r="J1206" s="7">
        <v>81</v>
      </c>
      <c r="K1206" s="7">
        <v>352</v>
      </c>
      <c r="L1206" s="7">
        <v>343</v>
      </c>
      <c r="M1206" s="7">
        <v>5.7857142860000002</v>
      </c>
      <c r="N1206" s="7">
        <f>VLOOKUP(Todos!$A1206,vlookup_table[#All],2,FALSE)</f>
        <v>0</v>
      </c>
      <c r="O1206" s="7" t="str">
        <f>VLOOKUP(Todos!$A1206,vlookup_table[#All],3,FALSE)</f>
        <v>MO</v>
      </c>
      <c r="P1206" s="7">
        <f>VLOOKUP(Todos!$A1206,vlookup_table[#All],4,FALSE)</f>
        <v>2301</v>
      </c>
      <c r="Q1206" s="9" t="str">
        <f>VLOOKUP(Todos!$A1206,vlookup_table[#All],5,FALSE)</f>
        <v>R2</v>
      </c>
      <c r="R1206" s="9" t="str">
        <f>VLOOKUP(Todos!$A1206,vlookup_table[#All],6,FALSE)</f>
        <v>M</v>
      </c>
      <c r="S1206" s="9">
        <f>VLOOKUP(Todos!$A1206,vlookup_table[#All],7,FALSE)</f>
        <v>15</v>
      </c>
      <c r="T1206" s="9">
        <f>ROUND((9706-Todos!$P1206)/100, 0)</f>
        <v>74</v>
      </c>
      <c r="U1206" s="9" t="str" cm="1">
        <f t="array" ref="U1206">_xlfn.IFS(
    ISNUMBER(SEARCH("C", Q1206)), "Ciudad",
    ISNUMBER(SEARCH("T", Q1206)), "Pueblo",
    ISNUMBER(SEARCH("R", Q1206)), "Rural",
    ISNUMBER(SEARCH("S", Q1206)), "Suburbano",
    ISNUMBER(SEARCH("U", Q1206)), "Urbano"
)</f>
        <v>Rural</v>
      </c>
      <c r="V1206" s="24" t="str" cm="1">
        <f t="array" ref="V1206">_xlfn.LET(
    _xlpm.txt, _xlfn.TEXTJOIN("", TRUE, IF(ISNUMBER(--MID(Todos!$H1206, _xlfn.SEQUENCE(LEN(Todos!$H1206)), 1)), MID(Todos!$H1206, _xlfn.SEQUENCE(LEN(Todos!$H1206)), 1), "")),
    IF(ISNUMBER(--RIGHT(_xlpm.txt,1)), _xlpm.txt, LEFT(_xlpm.txt, LEN(_xlpm.txt)-1))
)</f>
        <v>10538</v>
      </c>
      <c r="W1206" s="9" t="str">
        <f>UPPER(LEFT(Todos!$B1206,2))</f>
        <v>MO</v>
      </c>
      <c r="X1206" s="10" t="str" cm="1">
        <f t="array" ref="X1206">+IF(Todos!$C1206 = "",MODE.MATCH(Todos!$C$2:$C$4029),Todos!$C1206)</f>
        <v>M</v>
      </c>
    </row>
    <row r="1207" spans="1:24" x14ac:dyDescent="0.35">
      <c r="A1207" s="18">
        <v>65804</v>
      </c>
      <c r="B1207" s="12" t="s">
        <v>30</v>
      </c>
      <c r="C1207" s="12" t="s">
        <v>17</v>
      </c>
      <c r="D1207" s="12">
        <v>668</v>
      </c>
      <c r="E1207" s="12">
        <v>272</v>
      </c>
      <c r="F1207" s="12">
        <v>391</v>
      </c>
      <c r="G1207" s="12">
        <v>0</v>
      </c>
      <c r="H1207" s="12">
        <v>17206</v>
      </c>
      <c r="I1207" s="12">
        <v>11</v>
      </c>
      <c r="J1207" s="12">
        <v>75</v>
      </c>
      <c r="K1207" s="12">
        <v>369</v>
      </c>
      <c r="L1207" s="12">
        <v>311</v>
      </c>
      <c r="M1207" s="12">
        <v>6.4117647059999996</v>
      </c>
      <c r="N1207" s="12">
        <f>VLOOKUP(Todos!$A1207,vlookup_table[#All],2,FALSE)</f>
        <v>0</v>
      </c>
      <c r="O1207" s="12" t="str">
        <f>VLOOKUP(Todos!$A1207,vlookup_table[#All],3,FALSE)</f>
        <v>MI</v>
      </c>
      <c r="P1207" s="12">
        <f>VLOOKUP(Todos!$A1207,vlookup_table[#All],4,FALSE)</f>
        <v>0</v>
      </c>
      <c r="Q1207" s="14" t="str">
        <f>VLOOKUP(Todos!$A1207,vlookup_table[#All],5,FALSE)</f>
        <v>S2</v>
      </c>
      <c r="R1207" s="14" t="str">
        <f>VLOOKUP(Todos!$A1207,vlookup_table[#All],6,FALSE)</f>
        <v>F</v>
      </c>
      <c r="S1207" s="14">
        <f>VLOOKUP(Todos!$A1207,vlookup_table[#All],7,FALSE)</f>
        <v>10</v>
      </c>
      <c r="T1207" s="14">
        <f>ROUND((9706-Todos!$P1207)/100, 0)</f>
        <v>97</v>
      </c>
      <c r="U1207" s="14" t="str" cm="1">
        <f t="array" ref="U1207">_xlfn.IFS(
    ISNUMBER(SEARCH("C", Q1207)), "Ciudad",
    ISNUMBER(SEARCH("T", Q1207)), "Pueblo",
    ISNUMBER(SEARCH("R", Q1207)), "Rural",
    ISNUMBER(SEARCH("S", Q1207)), "Suburbano",
    ISNUMBER(SEARCH("U", Q1207)), "Urbano"
)</f>
        <v>Suburbano</v>
      </c>
      <c r="V1207" s="25" t="str" cm="1">
        <f t="array" ref="V1207">_xlfn.LET(
    _xlpm.txt, _xlfn.TEXTJOIN("", TRUE, IF(ISNUMBER(--MID(Todos!$H1207, _xlfn.SEQUENCE(LEN(Todos!$H1207)), 1)), MID(Todos!$H1207, _xlfn.SEQUENCE(LEN(Todos!$H1207)), 1), "")),
    IF(ISNUMBER(--RIGHT(_xlpm.txt,1)), _xlpm.txt, LEFT(_xlpm.txt, LEN(_xlpm.txt)-1))
)</f>
        <v>17206</v>
      </c>
      <c r="W1207" s="14" t="str">
        <f>UPPER(LEFT(Todos!$B1207,2))</f>
        <v>MI</v>
      </c>
      <c r="X1207" s="15" t="str" cm="1">
        <f t="array" ref="X1207">+IF(Todos!$C1207 = "",MODE.MATCH(Todos!$C$2:$C$4029),Todos!$C1207)</f>
        <v>F</v>
      </c>
    </row>
    <row r="1208" spans="1:24" x14ac:dyDescent="0.35">
      <c r="A1208" s="19">
        <v>35947</v>
      </c>
      <c r="B1208" s="7" t="s">
        <v>13</v>
      </c>
      <c r="C1208" s="7" t="s">
        <v>17</v>
      </c>
      <c r="D1208" s="7">
        <v>575</v>
      </c>
      <c r="E1208" s="7">
        <v>232</v>
      </c>
      <c r="F1208" s="7">
        <v>289</v>
      </c>
      <c r="G1208" s="7">
        <v>0</v>
      </c>
      <c r="H1208" s="7">
        <v>9634</v>
      </c>
      <c r="I1208" s="7">
        <v>17</v>
      </c>
      <c r="J1208" s="7">
        <v>27</v>
      </c>
      <c r="K1208" s="7">
        <v>259</v>
      </c>
      <c r="L1208" s="7">
        <v>255</v>
      </c>
      <c r="M1208" s="7">
        <v>7.6666666670000003</v>
      </c>
      <c r="N1208" s="7">
        <f>VLOOKUP(Todos!$A1208,vlookup_table[#All],2,FALSE)</f>
        <v>2</v>
      </c>
      <c r="O1208" s="7" t="str">
        <f>VLOOKUP(Todos!$A1208,vlookup_table[#All],3,FALSE)</f>
        <v>FL</v>
      </c>
      <c r="P1208" s="7">
        <f>VLOOKUP(Todos!$A1208,vlookup_table[#All],4,FALSE)</f>
        <v>2505</v>
      </c>
      <c r="Q1208" s="9" t="str">
        <f>VLOOKUP(Todos!$A1208,vlookup_table[#All],5,FALSE)</f>
        <v>S2</v>
      </c>
      <c r="R1208" s="9" t="str">
        <f>VLOOKUP(Todos!$A1208,vlookup_table[#All],6,FALSE)</f>
        <v>F</v>
      </c>
      <c r="S1208" s="9">
        <f>VLOOKUP(Todos!$A1208,vlookup_table[#All],7,FALSE)</f>
        <v>14</v>
      </c>
      <c r="T1208" s="9">
        <f>ROUND((9706-Todos!$P1208)/100, 0)</f>
        <v>72</v>
      </c>
      <c r="U1208" s="9" t="str" cm="1">
        <f t="array" ref="U1208">_xlfn.IFS(
    ISNUMBER(SEARCH("C", Q1208)), "Ciudad",
    ISNUMBER(SEARCH("T", Q1208)), "Pueblo",
    ISNUMBER(SEARCH("R", Q1208)), "Rural",
    ISNUMBER(SEARCH("S", Q1208)), "Suburbano",
    ISNUMBER(SEARCH("U", Q1208)), "Urbano"
)</f>
        <v>Suburbano</v>
      </c>
      <c r="V1208" s="24" t="str" cm="1">
        <f t="array" ref="V1208">_xlfn.LET(
    _xlpm.txt, _xlfn.TEXTJOIN("", TRUE, IF(ISNUMBER(--MID(Todos!$H1208, _xlfn.SEQUENCE(LEN(Todos!$H1208)), 1)), MID(Todos!$H1208, _xlfn.SEQUENCE(LEN(Todos!$H1208)), 1), "")),
    IF(ISNUMBER(--RIGHT(_xlpm.txt,1)), _xlpm.txt, LEFT(_xlpm.txt, LEN(_xlpm.txt)-1))
)</f>
        <v>9634</v>
      </c>
      <c r="W1208" s="9" t="str">
        <f>UPPER(LEFT(Todos!$B1208,2))</f>
        <v>FL</v>
      </c>
      <c r="X1208" s="10" t="str" cm="1">
        <f t="array" ref="X1208">+IF(Todos!$C1208 = "",MODE.MATCH(Todos!$C$2:$C$4029),Todos!$C1208)</f>
        <v>F</v>
      </c>
    </row>
    <row r="1209" spans="1:24" x14ac:dyDescent="0.35">
      <c r="A1209" s="18">
        <v>152961</v>
      </c>
      <c r="B1209" s="12" t="s">
        <v>22</v>
      </c>
      <c r="C1209" s="12" t="s">
        <v>17</v>
      </c>
      <c r="D1209" s="12">
        <v>2375</v>
      </c>
      <c r="E1209" s="12">
        <v>428</v>
      </c>
      <c r="F1209" s="12">
        <v>571</v>
      </c>
      <c r="G1209" s="12">
        <v>75</v>
      </c>
      <c r="H1209" s="12">
        <v>23387</v>
      </c>
      <c r="I1209" s="12">
        <v>13</v>
      </c>
      <c r="J1209" s="12">
        <v>36</v>
      </c>
      <c r="K1209" s="12">
        <v>471</v>
      </c>
      <c r="L1209" s="12">
        <v>535</v>
      </c>
      <c r="M1209" s="12">
        <v>20</v>
      </c>
      <c r="N1209" s="12">
        <f>VLOOKUP(Todos!$A1209,vlookup_table[#All],2,FALSE)</f>
        <v>0</v>
      </c>
      <c r="O1209" s="12" t="str">
        <f>VLOOKUP(Todos!$A1209,vlookup_table[#All],3,FALSE)</f>
        <v>CA</v>
      </c>
      <c r="P1209" s="12">
        <f>VLOOKUP(Todos!$A1209,vlookup_table[#All],4,FALSE)</f>
        <v>3401</v>
      </c>
      <c r="Q1209" s="14" t="str">
        <f>VLOOKUP(Todos!$A1209,vlookup_table[#All],5,FALSE)</f>
        <v>C1</v>
      </c>
      <c r="R1209" s="14" t="str">
        <f>VLOOKUP(Todos!$A1209,vlookup_table[#All],6,FALSE)</f>
        <v>F</v>
      </c>
      <c r="S1209" s="14">
        <f>VLOOKUP(Todos!$A1209,vlookup_table[#All],7,FALSE)</f>
        <v>8</v>
      </c>
      <c r="T1209" s="14">
        <f>ROUND((9706-Todos!$P1209)/100, 0)</f>
        <v>63</v>
      </c>
      <c r="U1209" s="14" t="str" cm="1">
        <f t="array" ref="U1209">_xlfn.IFS(
    ISNUMBER(SEARCH("C", Q1209)), "Ciudad",
    ISNUMBER(SEARCH("T", Q1209)), "Pueblo",
    ISNUMBER(SEARCH("R", Q1209)), "Rural",
    ISNUMBER(SEARCH("S", Q1209)), "Suburbano",
    ISNUMBER(SEARCH("U", Q1209)), "Urbano"
)</f>
        <v>Ciudad</v>
      </c>
      <c r="V1209" s="25" t="str" cm="1">
        <f t="array" ref="V1209">_xlfn.LET(
    _xlpm.txt, _xlfn.TEXTJOIN("", TRUE, IF(ISNUMBER(--MID(Todos!$H1209, _xlfn.SEQUENCE(LEN(Todos!$H1209)), 1)), MID(Todos!$H1209, _xlfn.SEQUENCE(LEN(Todos!$H1209)), 1), "")),
    IF(ISNUMBER(--RIGHT(_xlpm.txt,1)), _xlpm.txt, LEFT(_xlpm.txt, LEN(_xlpm.txt)-1))
)</f>
        <v>23387</v>
      </c>
      <c r="W1209" s="14" t="str">
        <f>UPPER(LEFT(Todos!$B1209,2))</f>
        <v>CA</v>
      </c>
      <c r="X1209" s="15" t="str" cm="1">
        <f t="array" ref="X1209">+IF(Todos!$C1209 = "",MODE.MATCH(Todos!$C$2:$C$4029),Todos!$C1209)</f>
        <v>F</v>
      </c>
    </row>
    <row r="1210" spans="1:24" x14ac:dyDescent="0.35">
      <c r="A1210" s="19">
        <v>161129</v>
      </c>
      <c r="B1210" s="7" t="s">
        <v>22</v>
      </c>
      <c r="C1210" s="7" t="s">
        <v>17</v>
      </c>
      <c r="D1210" s="7">
        <v>1091</v>
      </c>
      <c r="E1210" s="7">
        <v>330</v>
      </c>
      <c r="F1210" s="7">
        <v>397</v>
      </c>
      <c r="G1210" s="7">
        <v>9</v>
      </c>
      <c r="H1210" s="7">
        <v>14093</v>
      </c>
      <c r="I1210" s="7">
        <v>2</v>
      </c>
      <c r="J1210" s="7">
        <v>62</v>
      </c>
      <c r="K1210" s="7">
        <v>348</v>
      </c>
      <c r="L1210" s="7">
        <v>382</v>
      </c>
      <c r="M1210" s="7">
        <v>11.95238095</v>
      </c>
      <c r="N1210" s="7">
        <f>VLOOKUP(Todos!$A1210,vlookup_table[#All],2,FALSE)</f>
        <v>2</v>
      </c>
      <c r="O1210" s="7" t="str">
        <f>VLOOKUP(Todos!$A1210,vlookup_table[#All],3,FALSE)</f>
        <v>CA</v>
      </c>
      <c r="P1210" s="7">
        <f>VLOOKUP(Todos!$A1210,vlookup_table[#All],4,FALSE)</f>
        <v>2201</v>
      </c>
      <c r="Q1210" s="9" t="str">
        <f>VLOOKUP(Todos!$A1210,vlookup_table[#All],5,FALSE)</f>
        <v>R2</v>
      </c>
      <c r="R1210" s="9" t="str">
        <f>VLOOKUP(Todos!$A1210,vlookup_table[#All],6,FALSE)</f>
        <v>F</v>
      </c>
      <c r="S1210" s="9">
        <f>VLOOKUP(Todos!$A1210,vlookup_table[#All],7,FALSE)</f>
        <v>20</v>
      </c>
      <c r="T1210" s="9">
        <f>ROUND((9706-Todos!$P1210)/100, 0)</f>
        <v>75</v>
      </c>
      <c r="U1210" s="9" t="str" cm="1">
        <f t="array" ref="U1210">_xlfn.IFS(
    ISNUMBER(SEARCH("C", Q1210)), "Ciudad",
    ISNUMBER(SEARCH("T", Q1210)), "Pueblo",
    ISNUMBER(SEARCH("R", Q1210)), "Rural",
    ISNUMBER(SEARCH("S", Q1210)), "Suburbano",
    ISNUMBER(SEARCH("U", Q1210)), "Urbano"
)</f>
        <v>Rural</v>
      </c>
      <c r="V1210" s="24" t="str" cm="1">
        <f t="array" ref="V1210">_xlfn.LET(
    _xlpm.txt, _xlfn.TEXTJOIN("", TRUE, IF(ISNUMBER(--MID(Todos!$H1210, _xlfn.SEQUENCE(LEN(Todos!$H1210)), 1)), MID(Todos!$H1210, _xlfn.SEQUENCE(LEN(Todos!$H1210)), 1), "")),
    IF(ISNUMBER(--RIGHT(_xlpm.txt,1)), _xlpm.txt, LEFT(_xlpm.txt, LEN(_xlpm.txt)-1))
)</f>
        <v>14093</v>
      </c>
      <c r="W1210" s="9" t="str">
        <f>UPPER(LEFT(Todos!$B1210,2))</f>
        <v>CA</v>
      </c>
      <c r="X1210" s="10" t="str" cm="1">
        <f t="array" ref="X1210">+IF(Todos!$C1210 = "",MODE.MATCH(Todos!$C$2:$C$4029),Todos!$C1210)</f>
        <v>F</v>
      </c>
    </row>
    <row r="1211" spans="1:24" x14ac:dyDescent="0.35">
      <c r="A1211" s="18">
        <v>177315</v>
      </c>
      <c r="B1211" s="12" t="s">
        <v>51</v>
      </c>
      <c r="C1211" s="12" t="s">
        <v>14</v>
      </c>
      <c r="D1211" s="12">
        <v>1015</v>
      </c>
      <c r="E1211" s="12">
        <v>354</v>
      </c>
      <c r="F1211" s="12">
        <v>422</v>
      </c>
      <c r="G1211" s="12">
        <v>5</v>
      </c>
      <c r="H1211" s="12">
        <v>13340</v>
      </c>
      <c r="I1211" s="12">
        <v>8</v>
      </c>
      <c r="J1211" s="12">
        <v>38</v>
      </c>
      <c r="K1211" s="12">
        <v>360</v>
      </c>
      <c r="L1211" s="12">
        <v>404</v>
      </c>
      <c r="M1211" s="12">
        <v>8.25</v>
      </c>
      <c r="N1211" s="12">
        <f>VLOOKUP(Todos!$A1211,vlookup_table[#All],2,FALSE)</f>
        <v>0</v>
      </c>
      <c r="O1211" s="12" t="str">
        <f>VLOOKUP(Todos!$A1211,vlookup_table[#All],3,FALSE)</f>
        <v>OR</v>
      </c>
      <c r="P1211" s="12">
        <f>VLOOKUP(Todos!$A1211,vlookup_table[#All],4,FALSE)</f>
        <v>3805</v>
      </c>
      <c r="Q1211" s="14" t="str">
        <f>VLOOKUP(Todos!$A1211,vlookup_table[#All],5,FALSE)</f>
        <v>T2</v>
      </c>
      <c r="R1211" s="14" t="str">
        <f>VLOOKUP(Todos!$A1211,vlookup_table[#All],6,FALSE)</f>
        <v>M</v>
      </c>
      <c r="S1211" s="14">
        <f>VLOOKUP(Todos!$A1211,vlookup_table[#All],7,FALSE)</f>
        <v>15</v>
      </c>
      <c r="T1211" s="14">
        <f>ROUND((9706-Todos!$P1211)/100, 0)</f>
        <v>59</v>
      </c>
      <c r="U1211" s="14" t="str" cm="1">
        <f t="array" ref="U1211">_xlfn.IFS(
    ISNUMBER(SEARCH("C", Q1211)), "Ciudad",
    ISNUMBER(SEARCH("T", Q1211)), "Pueblo",
    ISNUMBER(SEARCH("R", Q1211)), "Rural",
    ISNUMBER(SEARCH("S", Q1211)), "Suburbano",
    ISNUMBER(SEARCH("U", Q1211)), "Urbano"
)</f>
        <v>Pueblo</v>
      </c>
      <c r="V1211" s="25" t="str" cm="1">
        <f t="array" ref="V1211">_xlfn.LET(
    _xlpm.txt, _xlfn.TEXTJOIN("", TRUE, IF(ISNUMBER(--MID(Todos!$H1211, _xlfn.SEQUENCE(LEN(Todos!$H1211)), 1)), MID(Todos!$H1211, _xlfn.SEQUENCE(LEN(Todos!$H1211)), 1), "")),
    IF(ISNUMBER(--RIGHT(_xlpm.txt,1)), _xlpm.txt, LEFT(_xlpm.txt, LEN(_xlpm.txt)-1))
)</f>
        <v>13340</v>
      </c>
      <c r="W1211" s="14" t="str">
        <f>UPPER(LEFT(Todos!$B1211,2))</f>
        <v>OR</v>
      </c>
      <c r="X1211" s="15" t="str" cm="1">
        <f t="array" ref="X1211">+IF(Todos!$C1211 = "",MODE.MATCH(Todos!$C$2:$C$4029),Todos!$C1211)</f>
        <v>M</v>
      </c>
    </row>
    <row r="1212" spans="1:24" x14ac:dyDescent="0.35">
      <c r="A1212" s="19">
        <v>104755</v>
      </c>
      <c r="B1212" s="7" t="s">
        <v>28</v>
      </c>
      <c r="C1212" s="7" t="s">
        <v>14</v>
      </c>
      <c r="D1212" s="7">
        <v>1413</v>
      </c>
      <c r="E1212" s="7">
        <v>634</v>
      </c>
      <c r="F1212" s="7">
        <v>755</v>
      </c>
      <c r="G1212" s="7">
        <v>21</v>
      </c>
      <c r="H1212" s="7">
        <v>27583</v>
      </c>
      <c r="I1212" s="7">
        <v>3</v>
      </c>
      <c r="J1212" s="7">
        <v>16</v>
      </c>
      <c r="K1212" s="7">
        <v>665</v>
      </c>
      <c r="L1212" s="7">
        <v>727</v>
      </c>
      <c r="M1212" s="7">
        <v>8.2857142859999993</v>
      </c>
      <c r="N1212" s="7">
        <f>VLOOKUP(Todos!$A1212,vlookup_table[#All],2,FALSE)</f>
        <v>2</v>
      </c>
      <c r="O1212" s="7" t="str">
        <f>VLOOKUP(Todos!$A1212,vlookup_table[#All],3,FALSE)</f>
        <v>KS</v>
      </c>
      <c r="P1212" s="7">
        <f>VLOOKUP(Todos!$A1212,vlookup_table[#All],4,FALSE)</f>
        <v>2001</v>
      </c>
      <c r="Q1212" s="9" t="str">
        <f>VLOOKUP(Todos!$A1212,vlookup_table[#All],5,FALSE)</f>
        <v>S1</v>
      </c>
      <c r="R1212" s="9" t="str">
        <f>VLOOKUP(Todos!$A1212,vlookup_table[#All],6,FALSE)</f>
        <v>M</v>
      </c>
      <c r="S1212" s="9">
        <f>VLOOKUP(Todos!$A1212,vlookup_table[#All],7,FALSE)</f>
        <v>16</v>
      </c>
      <c r="T1212" s="9">
        <f>ROUND((9706-Todos!$P1212)/100, 0)</f>
        <v>77</v>
      </c>
      <c r="U1212" s="9" t="str" cm="1">
        <f t="array" ref="U1212">_xlfn.IFS(
    ISNUMBER(SEARCH("C", Q1212)), "Ciudad",
    ISNUMBER(SEARCH("T", Q1212)), "Pueblo",
    ISNUMBER(SEARCH("R", Q1212)), "Rural",
    ISNUMBER(SEARCH("S", Q1212)), "Suburbano",
    ISNUMBER(SEARCH("U", Q1212)), "Urbano"
)</f>
        <v>Suburbano</v>
      </c>
      <c r="V1212" s="24" t="str" cm="1">
        <f t="array" ref="V1212">_xlfn.LET(
    _xlpm.txt, _xlfn.TEXTJOIN("", TRUE, IF(ISNUMBER(--MID(Todos!$H1212, _xlfn.SEQUENCE(LEN(Todos!$H1212)), 1)), MID(Todos!$H1212, _xlfn.SEQUENCE(LEN(Todos!$H1212)), 1), "")),
    IF(ISNUMBER(--RIGHT(_xlpm.txt,1)), _xlpm.txt, LEFT(_xlpm.txt, LEN(_xlpm.txt)-1))
)</f>
        <v>27583</v>
      </c>
      <c r="W1212" s="9" t="str">
        <f>UPPER(LEFT(Todos!$B1212,2))</f>
        <v>KS</v>
      </c>
      <c r="X1212" s="10" t="str" cm="1">
        <f t="array" ref="X1212">+IF(Todos!$C1212 = "",MODE.MATCH(Todos!$C$2:$C$4029),Todos!$C1212)</f>
        <v>M</v>
      </c>
    </row>
    <row r="1213" spans="1:24" x14ac:dyDescent="0.35">
      <c r="A1213" s="18">
        <v>147838</v>
      </c>
      <c r="B1213" s="12" t="s">
        <v>22</v>
      </c>
      <c r="C1213" s="12" t="s">
        <v>17</v>
      </c>
      <c r="D1213" s="12">
        <v>3738</v>
      </c>
      <c r="E1213" s="12">
        <v>534</v>
      </c>
      <c r="F1213" s="12">
        <v>683</v>
      </c>
      <c r="G1213" s="12">
        <v>86</v>
      </c>
      <c r="H1213" s="12">
        <v>26455</v>
      </c>
      <c r="I1213" s="12">
        <v>24</v>
      </c>
      <c r="J1213" s="12">
        <v>42</v>
      </c>
      <c r="K1213" s="12">
        <v>581</v>
      </c>
      <c r="L1213" s="12">
        <v>599</v>
      </c>
      <c r="M1213" s="12">
        <v>16</v>
      </c>
      <c r="N1213" s="12">
        <f>VLOOKUP(Todos!$A1213,vlookup_table[#All],2,FALSE)</f>
        <v>0</v>
      </c>
      <c r="O1213" s="12" t="str">
        <f>VLOOKUP(Todos!$A1213,vlookup_table[#All],3,FALSE)</f>
        <v>CA</v>
      </c>
      <c r="P1213" s="12">
        <f>VLOOKUP(Todos!$A1213,vlookup_table[#All],4,FALSE)</f>
        <v>3001</v>
      </c>
      <c r="Q1213" s="14" t="str">
        <f>VLOOKUP(Todos!$A1213,vlookup_table[#All],5,FALSE)</f>
        <v>S1</v>
      </c>
      <c r="R1213" s="14" t="str">
        <f>VLOOKUP(Todos!$A1213,vlookup_table[#All],6,FALSE)</f>
        <v>F</v>
      </c>
      <c r="S1213" s="14">
        <f>VLOOKUP(Todos!$A1213,vlookup_table[#All],7,FALSE)</f>
        <v>20</v>
      </c>
      <c r="T1213" s="14">
        <f>ROUND((9706-Todos!$P1213)/100, 0)</f>
        <v>67</v>
      </c>
      <c r="U1213" s="14" t="str" cm="1">
        <f t="array" ref="U1213">_xlfn.IFS(
    ISNUMBER(SEARCH("C", Q1213)), "Ciudad",
    ISNUMBER(SEARCH("T", Q1213)), "Pueblo",
    ISNUMBER(SEARCH("R", Q1213)), "Rural",
    ISNUMBER(SEARCH("S", Q1213)), "Suburbano",
    ISNUMBER(SEARCH("U", Q1213)), "Urbano"
)</f>
        <v>Suburbano</v>
      </c>
      <c r="V1213" s="25" t="str" cm="1">
        <f t="array" ref="V1213">_xlfn.LET(
    _xlpm.txt, _xlfn.TEXTJOIN("", TRUE, IF(ISNUMBER(--MID(Todos!$H1213, _xlfn.SEQUENCE(LEN(Todos!$H1213)), 1)), MID(Todos!$H1213, _xlfn.SEQUENCE(LEN(Todos!$H1213)), 1), "")),
    IF(ISNUMBER(--RIGHT(_xlpm.txt,1)), _xlpm.txt, LEFT(_xlpm.txt, LEN(_xlpm.txt)-1))
)</f>
        <v>26455</v>
      </c>
      <c r="W1213" s="14" t="str">
        <f>UPPER(LEFT(Todos!$B1213,2))</f>
        <v>CA</v>
      </c>
      <c r="X1213" s="15" t="str" cm="1">
        <f t="array" ref="X1213">+IF(Todos!$C1213 = "",MODE.MATCH(Todos!$C$2:$C$4029),Todos!$C1213)</f>
        <v>F</v>
      </c>
    </row>
    <row r="1214" spans="1:24" x14ac:dyDescent="0.35">
      <c r="A1214" s="19">
        <v>182748</v>
      </c>
      <c r="B1214" s="7" t="s">
        <v>41</v>
      </c>
      <c r="C1214" s="7" t="s">
        <v>52</v>
      </c>
      <c r="D1214" s="7">
        <v>849</v>
      </c>
      <c r="E1214" s="7">
        <v>281</v>
      </c>
      <c r="F1214" s="7">
        <v>380</v>
      </c>
      <c r="G1214" s="7">
        <v>10</v>
      </c>
      <c r="H1214" s="7">
        <v>14308</v>
      </c>
      <c r="I1214" s="7">
        <v>4</v>
      </c>
      <c r="J1214" s="7">
        <v>48</v>
      </c>
      <c r="K1214" s="7">
        <v>327</v>
      </c>
      <c r="L1214" s="7">
        <v>327</v>
      </c>
      <c r="M1214" s="7">
        <v>13.30769231</v>
      </c>
      <c r="N1214" s="7">
        <f>VLOOKUP(Todos!$A1214,vlookup_table[#All],2,FALSE)</f>
        <v>2</v>
      </c>
      <c r="O1214" s="7" t="str">
        <f>VLOOKUP(Todos!$A1214,vlookup_table[#All],3,FALSE)</f>
        <v>WA</v>
      </c>
      <c r="P1214" s="7">
        <f>VLOOKUP(Todos!$A1214,vlookup_table[#All],4,FALSE)</f>
        <v>2501</v>
      </c>
      <c r="Q1214" s="9" t="str">
        <f>VLOOKUP(Todos!$A1214,vlookup_table[#All],5,FALSE)</f>
        <v>C2</v>
      </c>
      <c r="R1214" s="9" t="str">
        <f>VLOOKUP(Todos!$A1214,vlookup_table[#All],6,FALSE)</f>
        <v>M</v>
      </c>
      <c r="S1214" s="9">
        <f>VLOOKUP(Todos!$A1214,vlookup_table[#All],7,FALSE)</f>
        <v>12</v>
      </c>
      <c r="T1214" s="9">
        <f>ROUND((9706-Todos!$P1214)/100, 0)</f>
        <v>72</v>
      </c>
      <c r="U1214" s="9" t="str" cm="1">
        <f t="array" ref="U1214">_xlfn.IFS(
    ISNUMBER(SEARCH("C", Q1214)), "Ciudad",
    ISNUMBER(SEARCH("T", Q1214)), "Pueblo",
    ISNUMBER(SEARCH("R", Q1214)), "Rural",
    ISNUMBER(SEARCH("S", Q1214)), "Suburbano",
    ISNUMBER(SEARCH("U", Q1214)), "Urbano"
)</f>
        <v>Ciudad</v>
      </c>
      <c r="V1214" s="24" t="str" cm="1">
        <f t="array" ref="V1214">_xlfn.LET(
    _xlpm.txt, _xlfn.TEXTJOIN("", TRUE, IF(ISNUMBER(--MID(Todos!$H1214, _xlfn.SEQUENCE(LEN(Todos!$H1214)), 1)), MID(Todos!$H1214, _xlfn.SEQUENCE(LEN(Todos!$H1214)), 1), "")),
    IF(ISNUMBER(--RIGHT(_xlpm.txt,1)), _xlpm.txt, LEFT(_xlpm.txt, LEN(_xlpm.txt)-1))
)</f>
        <v>14308</v>
      </c>
      <c r="W1214" s="9" t="str">
        <f>UPPER(LEFT(Todos!$B1214,2))</f>
        <v>WA</v>
      </c>
      <c r="X1214" s="10" t="str" cm="1">
        <f t="array" ref="X1214">+IF(Todos!$C1214 = "",MODE.MATCH(Todos!$C$2:$C$4029),Todos!$C1214)</f>
        <v>male</v>
      </c>
    </row>
    <row r="1215" spans="1:24" x14ac:dyDescent="0.35">
      <c r="A1215" s="18">
        <v>177238</v>
      </c>
      <c r="B1215" s="12" t="s">
        <v>51</v>
      </c>
      <c r="C1215" s="12" t="s">
        <v>17</v>
      </c>
      <c r="D1215" s="12">
        <v>871</v>
      </c>
      <c r="E1215" s="12">
        <v>309</v>
      </c>
      <c r="F1215" s="12">
        <v>390</v>
      </c>
      <c r="G1215" s="12">
        <v>8</v>
      </c>
      <c r="H1215" s="12">
        <v>15151</v>
      </c>
      <c r="I1215" s="12">
        <v>2</v>
      </c>
      <c r="J1215" s="12">
        <v>45</v>
      </c>
      <c r="K1215" s="12">
        <v>344</v>
      </c>
      <c r="L1215" s="12">
        <v>362</v>
      </c>
      <c r="M1215" s="12">
        <v>9.5500000000000007</v>
      </c>
      <c r="N1215" s="12">
        <f>VLOOKUP(Todos!$A1215,vlookup_table[#All],2,FALSE)</f>
        <v>0</v>
      </c>
      <c r="O1215" s="12" t="str">
        <f>VLOOKUP(Todos!$A1215,vlookup_table[#All],3,FALSE)</f>
        <v>OR</v>
      </c>
      <c r="P1215" s="12">
        <f>VLOOKUP(Todos!$A1215,vlookup_table[#All],4,FALSE)</f>
        <v>3207</v>
      </c>
      <c r="Q1215" s="14" t="str">
        <f>VLOOKUP(Todos!$A1215,vlookup_table[#All],5,FALSE)</f>
        <v>T2</v>
      </c>
      <c r="R1215" s="14" t="str">
        <f>VLOOKUP(Todos!$A1215,vlookup_table[#All],6,FALSE)</f>
        <v>F</v>
      </c>
      <c r="S1215" s="14">
        <f>VLOOKUP(Todos!$A1215,vlookup_table[#All],7,FALSE)</f>
        <v>12</v>
      </c>
      <c r="T1215" s="14">
        <f>ROUND((9706-Todos!$P1215)/100, 0)</f>
        <v>65</v>
      </c>
      <c r="U1215" s="14" t="str" cm="1">
        <f t="array" ref="U1215">_xlfn.IFS(
    ISNUMBER(SEARCH("C", Q1215)), "Ciudad",
    ISNUMBER(SEARCH("T", Q1215)), "Pueblo",
    ISNUMBER(SEARCH("R", Q1215)), "Rural",
    ISNUMBER(SEARCH("S", Q1215)), "Suburbano",
    ISNUMBER(SEARCH("U", Q1215)), "Urbano"
)</f>
        <v>Pueblo</v>
      </c>
      <c r="V1215" s="25" t="str" cm="1">
        <f t="array" ref="V1215">_xlfn.LET(
    _xlpm.txt, _xlfn.TEXTJOIN("", TRUE, IF(ISNUMBER(--MID(Todos!$H1215, _xlfn.SEQUENCE(LEN(Todos!$H1215)), 1)), MID(Todos!$H1215, _xlfn.SEQUENCE(LEN(Todos!$H1215)), 1), "")),
    IF(ISNUMBER(--RIGHT(_xlpm.txt,1)), _xlpm.txt, LEFT(_xlpm.txt, LEN(_xlpm.txt)-1))
)</f>
        <v>15151</v>
      </c>
      <c r="W1215" s="14" t="str">
        <f>UPPER(LEFT(Todos!$B1215,2))</f>
        <v>OR</v>
      </c>
      <c r="X1215" s="15" t="str" cm="1">
        <f t="array" ref="X1215">+IF(Todos!$C1215 = "",MODE.MATCH(Todos!$C$2:$C$4029),Todos!$C1215)</f>
        <v>F</v>
      </c>
    </row>
    <row r="1216" spans="1:24" x14ac:dyDescent="0.35">
      <c r="A1216" s="19">
        <v>191138</v>
      </c>
      <c r="B1216" s="7" t="s">
        <v>21</v>
      </c>
      <c r="C1216" s="7" t="s">
        <v>17</v>
      </c>
      <c r="D1216" s="7">
        <v>571</v>
      </c>
      <c r="E1216" s="7">
        <v>300</v>
      </c>
      <c r="F1216" s="7">
        <v>366</v>
      </c>
      <c r="G1216" s="7">
        <v>1</v>
      </c>
      <c r="H1216" s="7">
        <v>10689</v>
      </c>
      <c r="I1216" s="7">
        <v>2</v>
      </c>
      <c r="J1216" s="7">
        <v>67</v>
      </c>
      <c r="K1216" s="7">
        <v>333</v>
      </c>
      <c r="L1216" s="7">
        <v>336</v>
      </c>
      <c r="M1216" s="7">
        <v>15</v>
      </c>
      <c r="N1216" s="7">
        <f>VLOOKUP(Todos!$A1216,vlookup_table[#All],2,FALSE)</f>
        <v>0</v>
      </c>
      <c r="O1216" s="7" t="str">
        <f>VLOOKUP(Todos!$A1216,vlookup_table[#All],3,FALSE)</f>
        <v>TX</v>
      </c>
      <c r="P1216" s="7">
        <f>VLOOKUP(Todos!$A1216,vlookup_table[#All],4,FALSE)</f>
        <v>4201</v>
      </c>
      <c r="Q1216" s="9" t="str">
        <f>VLOOKUP(Todos!$A1216,vlookup_table[#All],5,FALSE)</f>
        <v>T2</v>
      </c>
      <c r="R1216" s="9" t="str">
        <f>VLOOKUP(Todos!$A1216,vlookup_table[#All],6,FALSE)</f>
        <v>F</v>
      </c>
      <c r="S1216" s="9">
        <f>VLOOKUP(Todos!$A1216,vlookup_table[#All],7,FALSE)</f>
        <v>15</v>
      </c>
      <c r="T1216" s="9">
        <f>ROUND((9706-Todos!$P1216)/100, 0)</f>
        <v>55</v>
      </c>
      <c r="U1216" s="9" t="str" cm="1">
        <f t="array" ref="U1216">_xlfn.IFS(
    ISNUMBER(SEARCH("C", Q1216)), "Ciudad",
    ISNUMBER(SEARCH("T", Q1216)), "Pueblo",
    ISNUMBER(SEARCH("R", Q1216)), "Rural",
    ISNUMBER(SEARCH("S", Q1216)), "Suburbano",
    ISNUMBER(SEARCH("U", Q1216)), "Urbano"
)</f>
        <v>Pueblo</v>
      </c>
      <c r="V1216" s="24" t="str" cm="1">
        <f t="array" ref="V1216">_xlfn.LET(
    _xlpm.txt, _xlfn.TEXTJOIN("", TRUE, IF(ISNUMBER(--MID(Todos!$H1216, _xlfn.SEQUENCE(LEN(Todos!$H1216)), 1)), MID(Todos!$H1216, _xlfn.SEQUENCE(LEN(Todos!$H1216)), 1), "")),
    IF(ISNUMBER(--RIGHT(_xlpm.txt,1)), _xlpm.txt, LEFT(_xlpm.txt, LEN(_xlpm.txt)-1))
)</f>
        <v>10689</v>
      </c>
      <c r="W1216" s="9" t="str">
        <f>UPPER(LEFT(Todos!$B1216,2))</f>
        <v>TX</v>
      </c>
      <c r="X1216" s="10" t="str" cm="1">
        <f t="array" ref="X1216">+IF(Todos!$C1216 = "",MODE.MATCH(Todos!$C$2:$C$4029),Todos!$C1216)</f>
        <v>F</v>
      </c>
    </row>
    <row r="1217" spans="1:24" x14ac:dyDescent="0.35">
      <c r="A1217" s="18">
        <v>133932</v>
      </c>
      <c r="B1217" s="12" t="s">
        <v>41</v>
      </c>
      <c r="C1217" s="12" t="s">
        <v>52</v>
      </c>
      <c r="D1217" s="12">
        <v>0</v>
      </c>
      <c r="E1217" s="12">
        <v>55</v>
      </c>
      <c r="F1217" s="12">
        <v>89</v>
      </c>
      <c r="G1217" s="12">
        <v>0</v>
      </c>
      <c r="H1217" s="12">
        <v>8170</v>
      </c>
      <c r="I1217" s="12">
        <v>4</v>
      </c>
      <c r="J1217" s="12">
        <v>29</v>
      </c>
      <c r="K1217" s="12">
        <v>68</v>
      </c>
      <c r="L1217" s="12">
        <v>63</v>
      </c>
      <c r="M1217" s="12">
        <v>4.5555555559999998</v>
      </c>
      <c r="N1217" s="12">
        <f>VLOOKUP(Todos!$A1217,vlookup_table[#All],2,FALSE)</f>
        <v>0</v>
      </c>
      <c r="O1217" s="12" t="str">
        <f>VLOOKUP(Todos!$A1217,vlookup_table[#All],3,FALSE)</f>
        <v>WA</v>
      </c>
      <c r="P1217" s="12">
        <f>VLOOKUP(Todos!$A1217,vlookup_table[#All],4,FALSE)</f>
        <v>0</v>
      </c>
      <c r="Q1217" s="14" t="str">
        <f>VLOOKUP(Todos!$A1217,vlookup_table[#All],5,FALSE)</f>
        <v>R3</v>
      </c>
      <c r="R1217" s="14" t="str">
        <f>VLOOKUP(Todos!$A1217,vlookup_table[#All],6,FALSE)</f>
        <v>M</v>
      </c>
      <c r="S1217" s="14">
        <f>VLOOKUP(Todos!$A1217,vlookup_table[#All],7,FALSE)</f>
        <v>5</v>
      </c>
      <c r="T1217" s="14">
        <f>ROUND((9706-Todos!$P1217)/100, 0)</f>
        <v>97</v>
      </c>
      <c r="U1217" s="14" t="str" cm="1">
        <f t="array" ref="U1217">_xlfn.IFS(
    ISNUMBER(SEARCH("C", Q1217)), "Ciudad",
    ISNUMBER(SEARCH("T", Q1217)), "Pueblo",
    ISNUMBER(SEARCH("R", Q1217)), "Rural",
    ISNUMBER(SEARCH("S", Q1217)), "Suburbano",
    ISNUMBER(SEARCH("U", Q1217)), "Urbano"
)</f>
        <v>Rural</v>
      </c>
      <c r="V1217" s="25" t="str" cm="1">
        <f t="array" ref="V1217">_xlfn.LET(
    _xlpm.txt, _xlfn.TEXTJOIN("", TRUE, IF(ISNUMBER(--MID(Todos!$H1217, _xlfn.SEQUENCE(LEN(Todos!$H1217)), 1)), MID(Todos!$H1217, _xlfn.SEQUENCE(LEN(Todos!$H1217)), 1), "")),
    IF(ISNUMBER(--RIGHT(_xlpm.txt,1)), _xlpm.txt, LEFT(_xlpm.txt, LEN(_xlpm.txt)-1))
)</f>
        <v>8170</v>
      </c>
      <c r="W1217" s="14" t="str">
        <f>UPPER(LEFT(Todos!$B1217,2))</f>
        <v>WA</v>
      </c>
      <c r="X1217" s="15" t="str" cm="1">
        <f t="array" ref="X1217">+IF(Todos!$C1217 = "",MODE.MATCH(Todos!$C$2:$C$4029),Todos!$C1217)</f>
        <v>male</v>
      </c>
    </row>
    <row r="1218" spans="1:24" x14ac:dyDescent="0.35">
      <c r="A1218" s="19">
        <v>120608</v>
      </c>
      <c r="B1218" s="7" t="s">
        <v>21</v>
      </c>
      <c r="C1218" s="7"/>
      <c r="D1218" s="7">
        <v>375</v>
      </c>
      <c r="E1218" s="7">
        <v>182</v>
      </c>
      <c r="F1218" s="7">
        <v>232</v>
      </c>
      <c r="G1218" s="7">
        <v>0</v>
      </c>
      <c r="H1218" s="7">
        <v>8256</v>
      </c>
      <c r="I1218" s="7">
        <v>4</v>
      </c>
      <c r="J1218" s="7">
        <v>72</v>
      </c>
      <c r="K1218" s="7">
        <v>207</v>
      </c>
      <c r="L1218" s="7">
        <v>208</v>
      </c>
      <c r="M1218" s="7">
        <v>15</v>
      </c>
      <c r="N1218" s="7">
        <f>VLOOKUP(Todos!$A1218,vlookup_table[#All],2,FALSE)</f>
        <v>0</v>
      </c>
      <c r="O1218" s="7" t="str">
        <f>VLOOKUP(Todos!$A1218,vlookup_table[#All],3,FALSE)</f>
        <v>TX</v>
      </c>
      <c r="P1218" s="7">
        <f>VLOOKUP(Todos!$A1218,vlookup_table[#All],4,FALSE)</f>
        <v>0</v>
      </c>
      <c r="Q1218" s="9" t="str">
        <f>VLOOKUP(Todos!$A1218,vlookup_table[#All],5,FALSE)</f>
        <v>C3</v>
      </c>
      <c r="R1218" s="9" t="str">
        <f>VLOOKUP(Todos!$A1218,vlookup_table[#All],6,FALSE)</f>
        <v/>
      </c>
      <c r="S1218" s="9">
        <f>VLOOKUP(Todos!$A1218,vlookup_table[#All],7,FALSE)</f>
        <v>15</v>
      </c>
      <c r="T1218" s="9">
        <f>ROUND((9706-Todos!$P1218)/100, 0)</f>
        <v>97</v>
      </c>
      <c r="U1218" s="9" t="str" cm="1">
        <f t="array" ref="U1218">_xlfn.IFS(
    ISNUMBER(SEARCH("C", Q1218)), "Ciudad",
    ISNUMBER(SEARCH("T", Q1218)), "Pueblo",
    ISNUMBER(SEARCH("R", Q1218)), "Rural",
    ISNUMBER(SEARCH("S", Q1218)), "Suburbano",
    ISNUMBER(SEARCH("U", Q1218)), "Urbano"
)</f>
        <v>Ciudad</v>
      </c>
      <c r="V1218" s="24" t="str" cm="1">
        <f t="array" ref="V1218">_xlfn.LET(
    _xlpm.txt, _xlfn.TEXTJOIN("", TRUE, IF(ISNUMBER(--MID(Todos!$H1218, _xlfn.SEQUENCE(LEN(Todos!$H1218)), 1)), MID(Todos!$H1218, _xlfn.SEQUENCE(LEN(Todos!$H1218)), 1), "")),
    IF(ISNUMBER(--RIGHT(_xlpm.txt,1)), _xlpm.txt, LEFT(_xlpm.txt, LEN(_xlpm.txt)-1))
)</f>
        <v>8256</v>
      </c>
      <c r="W1218" s="9" t="str">
        <f>UPPER(LEFT(Todos!$B1218,2))</f>
        <v>TX</v>
      </c>
      <c r="X1218" s="10" t="e" cm="1">
        <f t="array" aca="1" ref="X1218" ca="1">+IF(Todos!$C1218 = "",MODE.MATCH(Todos!$C$2:$C$4029),Todos!$C1218)</f>
        <v>#NAME?</v>
      </c>
    </row>
    <row r="1219" spans="1:24" x14ac:dyDescent="0.35">
      <c r="A1219" s="18">
        <v>11562</v>
      </c>
      <c r="B1219" s="12" t="s">
        <v>22</v>
      </c>
      <c r="C1219" s="12" t="s">
        <v>17</v>
      </c>
      <c r="D1219" s="12">
        <v>3435</v>
      </c>
      <c r="E1219" s="12">
        <v>490</v>
      </c>
      <c r="F1219" s="12">
        <v>614</v>
      </c>
      <c r="G1219" s="12">
        <v>91</v>
      </c>
      <c r="H1219" s="12">
        <v>26467</v>
      </c>
      <c r="I1219" s="12">
        <v>26</v>
      </c>
      <c r="J1219" s="12">
        <v>40</v>
      </c>
      <c r="K1219" s="12">
        <v>546</v>
      </c>
      <c r="L1219" s="12">
        <v>560</v>
      </c>
      <c r="M1219" s="12">
        <v>32.30769231</v>
      </c>
      <c r="N1219" s="12">
        <f>VLOOKUP(Todos!$A1219,vlookup_table[#All],2,FALSE)</f>
        <v>0</v>
      </c>
      <c r="O1219" s="12" t="str">
        <f>VLOOKUP(Todos!$A1219,vlookup_table[#All],3,FALSE)</f>
        <v>CA</v>
      </c>
      <c r="P1219" s="12">
        <f>VLOOKUP(Todos!$A1219,vlookup_table[#All],4,FALSE)</f>
        <v>2501</v>
      </c>
      <c r="Q1219" s="14" t="str">
        <f>VLOOKUP(Todos!$A1219,vlookup_table[#All],5,FALSE)</f>
        <v>S1</v>
      </c>
      <c r="R1219" s="14" t="str">
        <f>VLOOKUP(Todos!$A1219,vlookup_table[#All],6,FALSE)</f>
        <v>F</v>
      </c>
      <c r="S1219" s="14">
        <f>VLOOKUP(Todos!$A1219,vlookup_table[#All],7,FALSE)</f>
        <v>50</v>
      </c>
      <c r="T1219" s="14">
        <f>ROUND((9706-Todos!$P1219)/100, 0)</f>
        <v>72</v>
      </c>
      <c r="U1219" s="14" t="str" cm="1">
        <f t="array" ref="U1219">_xlfn.IFS(
    ISNUMBER(SEARCH("C", Q1219)), "Ciudad",
    ISNUMBER(SEARCH("T", Q1219)), "Pueblo",
    ISNUMBER(SEARCH("R", Q1219)), "Rural",
    ISNUMBER(SEARCH("S", Q1219)), "Suburbano",
    ISNUMBER(SEARCH("U", Q1219)), "Urbano"
)</f>
        <v>Suburbano</v>
      </c>
      <c r="V1219" s="25" t="str" cm="1">
        <f t="array" ref="V1219">_xlfn.LET(
    _xlpm.txt, _xlfn.TEXTJOIN("", TRUE, IF(ISNUMBER(--MID(Todos!$H1219, _xlfn.SEQUENCE(LEN(Todos!$H1219)), 1)), MID(Todos!$H1219, _xlfn.SEQUENCE(LEN(Todos!$H1219)), 1), "")),
    IF(ISNUMBER(--RIGHT(_xlpm.txt,1)), _xlpm.txt, LEFT(_xlpm.txt, LEN(_xlpm.txt)-1))
)</f>
        <v>26467</v>
      </c>
      <c r="W1219" s="14" t="str">
        <f>UPPER(LEFT(Todos!$B1219,2))</f>
        <v>CA</v>
      </c>
      <c r="X1219" s="15" t="str" cm="1">
        <f t="array" ref="X1219">+IF(Todos!$C1219 = "",MODE.MATCH(Todos!$C$2:$C$4029),Todos!$C1219)</f>
        <v>F</v>
      </c>
    </row>
    <row r="1220" spans="1:24" x14ac:dyDescent="0.35">
      <c r="A1220" s="19">
        <v>87541</v>
      </c>
      <c r="B1220" s="7" t="s">
        <v>41</v>
      </c>
      <c r="C1220" s="7" t="s">
        <v>17</v>
      </c>
      <c r="D1220" s="7">
        <v>466</v>
      </c>
      <c r="E1220" s="7">
        <v>211</v>
      </c>
      <c r="F1220" s="7">
        <v>289</v>
      </c>
      <c r="G1220" s="7">
        <v>0</v>
      </c>
      <c r="H1220" s="7">
        <v>10094</v>
      </c>
      <c r="I1220" s="7">
        <v>4</v>
      </c>
      <c r="J1220" s="7">
        <v>61</v>
      </c>
      <c r="K1220" s="7">
        <v>252</v>
      </c>
      <c r="L1220" s="7">
        <v>244</v>
      </c>
      <c r="M1220" s="7">
        <v>5.625</v>
      </c>
      <c r="N1220" s="7">
        <f>VLOOKUP(Todos!$A1220,vlookup_table[#All],2,FALSE)</f>
        <v>0</v>
      </c>
      <c r="O1220" s="7" t="str">
        <f>VLOOKUP(Todos!$A1220,vlookup_table[#All],3,FALSE)</f>
        <v>WA</v>
      </c>
      <c r="P1220" s="7">
        <f>VLOOKUP(Todos!$A1220,vlookup_table[#All],4,FALSE)</f>
        <v>4501</v>
      </c>
      <c r="Q1220" s="9" t="str">
        <f>VLOOKUP(Todos!$A1220,vlookup_table[#All],5,FALSE)</f>
        <v>R2</v>
      </c>
      <c r="R1220" s="9" t="str">
        <f>VLOOKUP(Todos!$A1220,vlookup_table[#All],6,FALSE)</f>
        <v>F</v>
      </c>
      <c r="S1220" s="9">
        <f>VLOOKUP(Todos!$A1220,vlookup_table[#All],7,FALSE)</f>
        <v>5</v>
      </c>
      <c r="T1220" s="9">
        <f>ROUND((9706-Todos!$P1220)/100, 0)</f>
        <v>52</v>
      </c>
      <c r="U1220" s="9" t="str" cm="1">
        <f t="array" ref="U1220">_xlfn.IFS(
    ISNUMBER(SEARCH("C", Q1220)), "Ciudad",
    ISNUMBER(SEARCH("T", Q1220)), "Pueblo",
    ISNUMBER(SEARCH("R", Q1220)), "Rural",
    ISNUMBER(SEARCH("S", Q1220)), "Suburbano",
    ISNUMBER(SEARCH("U", Q1220)), "Urbano"
)</f>
        <v>Rural</v>
      </c>
      <c r="V1220" s="24" t="str" cm="1">
        <f t="array" ref="V1220">_xlfn.LET(
    _xlpm.txt, _xlfn.TEXTJOIN("", TRUE, IF(ISNUMBER(--MID(Todos!$H1220, _xlfn.SEQUENCE(LEN(Todos!$H1220)), 1)), MID(Todos!$H1220, _xlfn.SEQUENCE(LEN(Todos!$H1220)), 1), "")),
    IF(ISNUMBER(--RIGHT(_xlpm.txt,1)), _xlpm.txt, LEFT(_xlpm.txt, LEN(_xlpm.txt)-1))
)</f>
        <v>10094</v>
      </c>
      <c r="W1220" s="9" t="str">
        <f>UPPER(LEFT(Todos!$B1220,2))</f>
        <v>WA</v>
      </c>
      <c r="X1220" s="10" t="str" cm="1">
        <f t="array" ref="X1220">+IF(Todos!$C1220 = "",MODE.MATCH(Todos!$C$2:$C$4029),Todos!$C1220)</f>
        <v>F</v>
      </c>
    </row>
    <row r="1221" spans="1:24" x14ac:dyDescent="0.35">
      <c r="A1221" s="18">
        <v>1722</v>
      </c>
      <c r="B1221" s="12" t="s">
        <v>22</v>
      </c>
      <c r="C1221" s="12" t="s">
        <v>14</v>
      </c>
      <c r="D1221" s="12">
        <v>1668</v>
      </c>
      <c r="E1221" s="12">
        <v>648</v>
      </c>
      <c r="F1221" s="12">
        <v>668</v>
      </c>
      <c r="G1221" s="12">
        <v>12</v>
      </c>
      <c r="H1221" s="12">
        <v>20187</v>
      </c>
      <c r="I1221" s="12">
        <v>9</v>
      </c>
      <c r="J1221" s="12">
        <v>60</v>
      </c>
      <c r="K1221" s="12">
        <v>664</v>
      </c>
      <c r="L1221" s="12">
        <v>663</v>
      </c>
      <c r="M1221" s="12">
        <v>13.38461539</v>
      </c>
      <c r="N1221" s="12">
        <f>VLOOKUP(Todos!$A1221,vlookup_table[#All],2,FALSE)</f>
        <v>1002</v>
      </c>
      <c r="O1221" s="12" t="str">
        <f>VLOOKUP(Todos!$A1221,vlookup_table[#All],3,FALSE)</f>
        <v>CA</v>
      </c>
      <c r="P1221" s="12">
        <f>VLOOKUP(Todos!$A1221,vlookup_table[#All],4,FALSE)</f>
        <v>5207</v>
      </c>
      <c r="Q1221" s="14" t="str">
        <f>VLOOKUP(Todos!$A1221,vlookup_table[#All],5,FALSE)</f>
        <v>C1</v>
      </c>
      <c r="R1221" s="14" t="str">
        <f>VLOOKUP(Todos!$A1221,vlookup_table[#All],6,FALSE)</f>
        <v>M</v>
      </c>
      <c r="S1221" s="14">
        <f>VLOOKUP(Todos!$A1221,vlookup_table[#All],7,FALSE)</f>
        <v>10</v>
      </c>
      <c r="T1221" s="14">
        <f>ROUND((9706-Todos!$P1221)/100, 0)</f>
        <v>45</v>
      </c>
      <c r="U1221" s="14" t="str" cm="1">
        <f t="array" ref="U1221">_xlfn.IFS(
    ISNUMBER(SEARCH("C", Q1221)), "Ciudad",
    ISNUMBER(SEARCH("T", Q1221)), "Pueblo",
    ISNUMBER(SEARCH("R", Q1221)), "Rural",
    ISNUMBER(SEARCH("S", Q1221)), "Suburbano",
    ISNUMBER(SEARCH("U", Q1221)), "Urbano"
)</f>
        <v>Ciudad</v>
      </c>
      <c r="V1221" s="25" t="str" cm="1">
        <f t="array" ref="V1221">_xlfn.LET(
    _xlpm.txt, _xlfn.TEXTJOIN("", TRUE, IF(ISNUMBER(--MID(Todos!$H1221, _xlfn.SEQUENCE(LEN(Todos!$H1221)), 1)), MID(Todos!$H1221, _xlfn.SEQUENCE(LEN(Todos!$H1221)), 1), "")),
    IF(ISNUMBER(--RIGHT(_xlpm.txt,1)), _xlpm.txt, LEFT(_xlpm.txt, LEN(_xlpm.txt)-1))
)</f>
        <v>20187</v>
      </c>
      <c r="W1221" s="14" t="str">
        <f>UPPER(LEFT(Todos!$B1221,2))</f>
        <v>CA</v>
      </c>
      <c r="X1221" s="15" t="str" cm="1">
        <f t="array" ref="X1221">+IF(Todos!$C1221 = "",MODE.MATCH(Todos!$C$2:$C$4029),Todos!$C1221)</f>
        <v>M</v>
      </c>
    </row>
    <row r="1222" spans="1:24" x14ac:dyDescent="0.35">
      <c r="A1222" s="19">
        <v>32843</v>
      </c>
      <c r="B1222" s="7" t="s">
        <v>13</v>
      </c>
      <c r="C1222" s="7" t="s">
        <v>14</v>
      </c>
      <c r="D1222" s="7">
        <v>546</v>
      </c>
      <c r="E1222" s="7">
        <v>283</v>
      </c>
      <c r="F1222" s="7">
        <v>322</v>
      </c>
      <c r="G1222" s="7">
        <v>0</v>
      </c>
      <c r="H1222" s="7">
        <v>10785</v>
      </c>
      <c r="I1222" s="7">
        <v>0</v>
      </c>
      <c r="J1222" s="7">
        <v>63</v>
      </c>
      <c r="K1222" s="7">
        <v>256</v>
      </c>
      <c r="L1222" s="7">
        <v>344</v>
      </c>
      <c r="M1222" s="7">
        <v>15</v>
      </c>
      <c r="N1222" s="7">
        <f>VLOOKUP(Todos!$A1222,vlookup_table[#All],2,FALSE)</f>
        <v>1</v>
      </c>
      <c r="O1222" s="7" t="str">
        <f>VLOOKUP(Todos!$A1222,vlookup_table[#All],3,FALSE)</f>
        <v>FL</v>
      </c>
      <c r="P1222" s="7">
        <f>VLOOKUP(Todos!$A1222,vlookup_table[#All],4,FALSE)</f>
        <v>5901</v>
      </c>
      <c r="Q1222" s="9" t="str">
        <f>VLOOKUP(Todos!$A1222,vlookup_table[#All],5,FALSE)</f>
        <v>C3</v>
      </c>
      <c r="R1222" s="9" t="str">
        <f>VLOOKUP(Todos!$A1222,vlookup_table[#All],6,FALSE)</f>
        <v>M</v>
      </c>
      <c r="S1222" s="9">
        <f>VLOOKUP(Todos!$A1222,vlookup_table[#All],7,FALSE)</f>
        <v>15</v>
      </c>
      <c r="T1222" s="9">
        <f>ROUND((9706-Todos!$P1222)/100, 0)</f>
        <v>38</v>
      </c>
      <c r="U1222" s="9" t="str" cm="1">
        <f t="array" ref="U1222">_xlfn.IFS(
    ISNUMBER(SEARCH("C", Q1222)), "Ciudad",
    ISNUMBER(SEARCH("T", Q1222)), "Pueblo",
    ISNUMBER(SEARCH("R", Q1222)), "Rural",
    ISNUMBER(SEARCH("S", Q1222)), "Suburbano",
    ISNUMBER(SEARCH("U", Q1222)), "Urbano"
)</f>
        <v>Ciudad</v>
      </c>
      <c r="V1222" s="24" t="str" cm="1">
        <f t="array" ref="V1222">_xlfn.LET(
    _xlpm.txt, _xlfn.TEXTJOIN("", TRUE, IF(ISNUMBER(--MID(Todos!$H1222, _xlfn.SEQUENCE(LEN(Todos!$H1222)), 1)), MID(Todos!$H1222, _xlfn.SEQUENCE(LEN(Todos!$H1222)), 1), "")),
    IF(ISNUMBER(--RIGHT(_xlpm.txt,1)), _xlpm.txt, LEFT(_xlpm.txt, LEN(_xlpm.txt)-1))
)</f>
        <v>10785</v>
      </c>
      <c r="W1222" s="9" t="str">
        <f>UPPER(LEFT(Todos!$B1222,2))</f>
        <v>FL</v>
      </c>
      <c r="X1222" s="10" t="str" cm="1">
        <f t="array" ref="X1222">+IF(Todos!$C1222 = "",MODE.MATCH(Todos!$C$2:$C$4029),Todos!$C1222)</f>
        <v>M</v>
      </c>
    </row>
    <row r="1223" spans="1:24" x14ac:dyDescent="0.35">
      <c r="A1223" s="18">
        <v>77439</v>
      </c>
      <c r="B1223" s="12" t="s">
        <v>36</v>
      </c>
      <c r="C1223" s="12" t="s">
        <v>52</v>
      </c>
      <c r="D1223" s="12">
        <v>713</v>
      </c>
      <c r="E1223" s="12">
        <v>360</v>
      </c>
      <c r="F1223" s="12">
        <v>429</v>
      </c>
      <c r="G1223" s="12">
        <v>0</v>
      </c>
      <c r="H1223" s="12">
        <v>12547</v>
      </c>
      <c r="I1223" s="12">
        <v>2</v>
      </c>
      <c r="J1223" s="12">
        <v>91</v>
      </c>
      <c r="K1223" s="12">
        <v>372</v>
      </c>
      <c r="L1223" s="12">
        <v>408</v>
      </c>
      <c r="M1223" s="12">
        <v>11.3125</v>
      </c>
      <c r="N1223" s="12">
        <f>VLOOKUP(Todos!$A1223,vlookup_table[#All],2,FALSE)</f>
        <v>2</v>
      </c>
      <c r="O1223" s="12" t="str">
        <f>VLOOKUP(Todos!$A1223,vlookup_table[#All],3,FALSE)</f>
        <v>WI</v>
      </c>
      <c r="P1223" s="12">
        <f>VLOOKUP(Todos!$A1223,vlookup_table[#All],4,FALSE)</f>
        <v>3101</v>
      </c>
      <c r="Q1223" s="14" t="str">
        <f>VLOOKUP(Todos!$A1223,vlookup_table[#All],5,FALSE)</f>
        <v>R2</v>
      </c>
      <c r="R1223" s="14" t="str">
        <f>VLOOKUP(Todos!$A1223,vlookup_table[#All],6,FALSE)</f>
        <v>M</v>
      </c>
      <c r="S1223" s="14">
        <f>VLOOKUP(Todos!$A1223,vlookup_table[#All],7,FALSE)</f>
        <v>17</v>
      </c>
      <c r="T1223" s="14">
        <f>ROUND((9706-Todos!$P1223)/100, 0)</f>
        <v>66</v>
      </c>
      <c r="U1223" s="14" t="str" cm="1">
        <f t="array" ref="U1223">_xlfn.IFS(
    ISNUMBER(SEARCH("C", Q1223)), "Ciudad",
    ISNUMBER(SEARCH("T", Q1223)), "Pueblo",
    ISNUMBER(SEARCH("R", Q1223)), "Rural",
    ISNUMBER(SEARCH("S", Q1223)), "Suburbano",
    ISNUMBER(SEARCH("U", Q1223)), "Urbano"
)</f>
        <v>Rural</v>
      </c>
      <c r="V1223" s="25" t="str" cm="1">
        <f t="array" ref="V1223">_xlfn.LET(
    _xlpm.txt, _xlfn.TEXTJOIN("", TRUE, IF(ISNUMBER(--MID(Todos!$H1223, _xlfn.SEQUENCE(LEN(Todos!$H1223)), 1)), MID(Todos!$H1223, _xlfn.SEQUENCE(LEN(Todos!$H1223)), 1), "")),
    IF(ISNUMBER(--RIGHT(_xlpm.txt,1)), _xlpm.txt, LEFT(_xlpm.txt, LEN(_xlpm.txt)-1))
)</f>
        <v>12547</v>
      </c>
      <c r="W1223" s="14" t="str">
        <f>UPPER(LEFT(Todos!$B1223,2))</f>
        <v>WI</v>
      </c>
      <c r="X1223" s="15" t="str" cm="1">
        <f t="array" ref="X1223">+IF(Todos!$C1223 = "",MODE.MATCH(Todos!$C$2:$C$4029),Todos!$C1223)</f>
        <v>male</v>
      </c>
    </row>
    <row r="1224" spans="1:24" x14ac:dyDescent="0.35">
      <c r="A1224" s="19">
        <v>140457</v>
      </c>
      <c r="B1224" s="7" t="s">
        <v>55</v>
      </c>
      <c r="C1224" s="7" t="s">
        <v>14</v>
      </c>
      <c r="D1224" s="7">
        <v>576</v>
      </c>
      <c r="E1224" s="7">
        <v>263</v>
      </c>
      <c r="F1224" s="7">
        <v>338</v>
      </c>
      <c r="G1224" s="7">
        <v>1</v>
      </c>
      <c r="H1224" s="7">
        <v>12326</v>
      </c>
      <c r="I1224" s="7">
        <v>0</v>
      </c>
      <c r="J1224" s="7">
        <v>51</v>
      </c>
      <c r="K1224" s="7">
        <v>355</v>
      </c>
      <c r="L1224" s="7">
        <v>304</v>
      </c>
      <c r="M1224" s="7">
        <v>6.04</v>
      </c>
      <c r="N1224" s="7">
        <f>VLOOKUP(Todos!$A1224,vlookup_table[#All],2,FALSE)</f>
        <v>1</v>
      </c>
      <c r="O1224" s="7" t="str">
        <f>VLOOKUP(Todos!$A1224,vlookup_table[#All],3,FALSE)</f>
        <v>NM</v>
      </c>
      <c r="P1224" s="7">
        <f>VLOOKUP(Todos!$A1224,vlookup_table[#All],4,FALSE)</f>
        <v>2401</v>
      </c>
      <c r="Q1224" s="9" t="str">
        <f>VLOOKUP(Todos!$A1224,vlookup_table[#All],5,FALSE)</f>
        <v>T2</v>
      </c>
      <c r="R1224" s="9" t="str">
        <f>VLOOKUP(Todos!$A1224,vlookup_table[#All],6,FALSE)</f>
        <v>M</v>
      </c>
      <c r="S1224" s="9">
        <f>VLOOKUP(Todos!$A1224,vlookup_table[#All],7,FALSE)</f>
        <v>10</v>
      </c>
      <c r="T1224" s="9">
        <f>ROUND((9706-Todos!$P1224)/100, 0)</f>
        <v>73</v>
      </c>
      <c r="U1224" s="9" t="str" cm="1">
        <f t="array" ref="U1224">_xlfn.IFS(
    ISNUMBER(SEARCH("C", Q1224)), "Ciudad",
    ISNUMBER(SEARCH("T", Q1224)), "Pueblo",
    ISNUMBER(SEARCH("R", Q1224)), "Rural",
    ISNUMBER(SEARCH("S", Q1224)), "Suburbano",
    ISNUMBER(SEARCH("U", Q1224)), "Urbano"
)</f>
        <v>Pueblo</v>
      </c>
      <c r="V1224" s="24" t="str" cm="1">
        <f t="array" ref="V1224">_xlfn.LET(
    _xlpm.txt, _xlfn.TEXTJOIN("", TRUE, IF(ISNUMBER(--MID(Todos!$H1224, _xlfn.SEQUENCE(LEN(Todos!$H1224)), 1)), MID(Todos!$H1224, _xlfn.SEQUENCE(LEN(Todos!$H1224)), 1), "")),
    IF(ISNUMBER(--RIGHT(_xlpm.txt,1)), _xlpm.txt, LEFT(_xlpm.txt, LEN(_xlpm.txt)-1))
)</f>
        <v>12326</v>
      </c>
      <c r="W1224" s="9" t="str">
        <f>UPPER(LEFT(Todos!$B1224,2))</f>
        <v>NM</v>
      </c>
      <c r="X1224" s="10" t="str" cm="1">
        <f t="array" ref="X1224">+IF(Todos!$C1224 = "",MODE.MATCH(Todos!$C$2:$C$4029),Todos!$C1224)</f>
        <v>M</v>
      </c>
    </row>
    <row r="1225" spans="1:24" x14ac:dyDescent="0.35">
      <c r="A1225" s="18">
        <v>70144</v>
      </c>
      <c r="B1225" s="12" t="s">
        <v>13</v>
      </c>
      <c r="C1225" s="12" t="s">
        <v>17</v>
      </c>
      <c r="D1225" s="12">
        <v>585</v>
      </c>
      <c r="E1225" s="12">
        <v>459</v>
      </c>
      <c r="F1225" s="12">
        <v>427</v>
      </c>
      <c r="G1225" s="12">
        <v>0</v>
      </c>
      <c r="H1225" s="12">
        <v>8656</v>
      </c>
      <c r="I1225" s="12">
        <v>0</v>
      </c>
      <c r="J1225" s="12">
        <v>33</v>
      </c>
      <c r="K1225" s="12">
        <v>393</v>
      </c>
      <c r="L1225" s="12">
        <v>445</v>
      </c>
      <c r="M1225" s="12">
        <v>13.58333333</v>
      </c>
      <c r="N1225" s="12">
        <f>VLOOKUP(Todos!$A1225,vlookup_table[#All],2,FALSE)</f>
        <v>0</v>
      </c>
      <c r="O1225" s="12" t="str">
        <f>VLOOKUP(Todos!$A1225,vlookup_table[#All],3,FALSE)</f>
        <v>FL</v>
      </c>
      <c r="P1225" s="12">
        <f>VLOOKUP(Todos!$A1225,vlookup_table[#All],4,FALSE)</f>
        <v>1711</v>
      </c>
      <c r="Q1225" s="14" t="str">
        <f>VLOOKUP(Todos!$A1225,vlookup_table[#All],5,FALSE)</f>
        <v>S3</v>
      </c>
      <c r="R1225" s="14" t="str">
        <f>VLOOKUP(Todos!$A1225,vlookup_table[#All],6,FALSE)</f>
        <v>F</v>
      </c>
      <c r="S1225" s="14">
        <f>VLOOKUP(Todos!$A1225,vlookup_table[#All],7,FALSE)</f>
        <v>15</v>
      </c>
      <c r="T1225" s="14">
        <f>ROUND((9706-Todos!$P1225)/100, 0)</f>
        <v>80</v>
      </c>
      <c r="U1225" s="14" t="str" cm="1">
        <f t="array" ref="U1225">_xlfn.IFS(
    ISNUMBER(SEARCH("C", Q1225)), "Ciudad",
    ISNUMBER(SEARCH("T", Q1225)), "Pueblo",
    ISNUMBER(SEARCH("R", Q1225)), "Rural",
    ISNUMBER(SEARCH("S", Q1225)), "Suburbano",
    ISNUMBER(SEARCH("U", Q1225)), "Urbano"
)</f>
        <v>Suburbano</v>
      </c>
      <c r="V1225" s="25" t="str" cm="1">
        <f t="array" ref="V1225">_xlfn.LET(
    _xlpm.txt, _xlfn.TEXTJOIN("", TRUE, IF(ISNUMBER(--MID(Todos!$H1225, _xlfn.SEQUENCE(LEN(Todos!$H1225)), 1)), MID(Todos!$H1225, _xlfn.SEQUENCE(LEN(Todos!$H1225)), 1), "")),
    IF(ISNUMBER(--RIGHT(_xlpm.txt,1)), _xlpm.txt, LEFT(_xlpm.txt, LEN(_xlpm.txt)-1))
)</f>
        <v>8656</v>
      </c>
      <c r="W1225" s="14" t="str">
        <f>UPPER(LEFT(Todos!$B1225,2))</f>
        <v>FL</v>
      </c>
      <c r="X1225" s="15" t="str" cm="1">
        <f t="array" ref="X1225">+IF(Todos!$C1225 = "",MODE.MATCH(Todos!$C$2:$C$4029),Todos!$C1225)</f>
        <v>F</v>
      </c>
    </row>
    <row r="1226" spans="1:24" x14ac:dyDescent="0.35">
      <c r="A1226" s="19">
        <v>157947</v>
      </c>
      <c r="B1226" s="7" t="s">
        <v>22</v>
      </c>
      <c r="C1226" s="7" t="s">
        <v>17</v>
      </c>
      <c r="D1226" s="7">
        <v>2022</v>
      </c>
      <c r="E1226" s="7">
        <v>441</v>
      </c>
      <c r="F1226" s="7">
        <v>569</v>
      </c>
      <c r="G1226" s="7">
        <v>52</v>
      </c>
      <c r="H1226" s="7">
        <v>21300</v>
      </c>
      <c r="I1226" s="7">
        <v>14</v>
      </c>
      <c r="J1226" s="7">
        <v>44</v>
      </c>
      <c r="K1226" s="7">
        <v>534</v>
      </c>
      <c r="L1226" s="7">
        <v>496</v>
      </c>
      <c r="M1226" s="7">
        <v>4.7777777779999999</v>
      </c>
      <c r="N1226" s="7">
        <f>VLOOKUP(Todos!$A1226,vlookup_table[#All],2,FALSE)</f>
        <v>0</v>
      </c>
      <c r="O1226" s="7" t="str">
        <f>VLOOKUP(Todos!$A1226,vlookup_table[#All],3,FALSE)</f>
        <v>CA</v>
      </c>
      <c r="P1226" s="7">
        <f>VLOOKUP(Todos!$A1226,vlookup_table[#All],4,FALSE)</f>
        <v>0</v>
      </c>
      <c r="Q1226" s="9" t="str">
        <f>VLOOKUP(Todos!$A1226,vlookup_table[#All],5,FALSE)</f>
        <v>U1</v>
      </c>
      <c r="R1226" s="9" t="str">
        <f>VLOOKUP(Todos!$A1226,vlookup_table[#All],6,FALSE)</f>
        <v>F</v>
      </c>
      <c r="S1226" s="9">
        <f>VLOOKUP(Todos!$A1226,vlookup_table[#All],7,FALSE)</f>
        <v>5</v>
      </c>
      <c r="T1226" s="9">
        <f>ROUND((9706-Todos!$P1226)/100, 0)</f>
        <v>97</v>
      </c>
      <c r="U1226" s="9" t="str" cm="1">
        <f t="array" ref="U1226">_xlfn.IFS(
    ISNUMBER(SEARCH("C", Q1226)), "Ciudad",
    ISNUMBER(SEARCH("T", Q1226)), "Pueblo",
    ISNUMBER(SEARCH("R", Q1226)), "Rural",
    ISNUMBER(SEARCH("S", Q1226)), "Suburbano",
    ISNUMBER(SEARCH("U", Q1226)), "Urbano"
)</f>
        <v>Urbano</v>
      </c>
      <c r="V1226" s="24" t="str" cm="1">
        <f t="array" ref="V1226">_xlfn.LET(
    _xlpm.txt, _xlfn.TEXTJOIN("", TRUE, IF(ISNUMBER(--MID(Todos!$H1226, _xlfn.SEQUENCE(LEN(Todos!$H1226)), 1)), MID(Todos!$H1226, _xlfn.SEQUENCE(LEN(Todos!$H1226)), 1), "")),
    IF(ISNUMBER(--RIGHT(_xlpm.txt,1)), _xlpm.txt, LEFT(_xlpm.txt, LEN(_xlpm.txt)-1))
)</f>
        <v>21300</v>
      </c>
      <c r="W1226" s="9" t="str">
        <f>UPPER(LEFT(Todos!$B1226,2))</f>
        <v>CA</v>
      </c>
      <c r="X1226" s="10" t="str" cm="1">
        <f t="array" ref="X1226">+IF(Todos!$C1226 = "",MODE.MATCH(Todos!$C$2:$C$4029),Todos!$C1226)</f>
        <v>F</v>
      </c>
    </row>
    <row r="1227" spans="1:24" x14ac:dyDescent="0.35">
      <c r="A1227" s="18">
        <v>137680</v>
      </c>
      <c r="B1227" s="12" t="s">
        <v>65</v>
      </c>
      <c r="C1227" s="12" t="s">
        <v>61</v>
      </c>
      <c r="D1227" s="12">
        <v>786</v>
      </c>
      <c r="E1227" s="12">
        <v>220</v>
      </c>
      <c r="F1227" s="12">
        <v>318</v>
      </c>
      <c r="G1227" s="12">
        <v>2</v>
      </c>
      <c r="H1227" s="12">
        <v>11624</v>
      </c>
      <c r="I1227" s="12">
        <v>2</v>
      </c>
      <c r="J1227" s="12">
        <v>27</v>
      </c>
      <c r="K1227" s="12">
        <v>264</v>
      </c>
      <c r="L1227" s="12">
        <v>274</v>
      </c>
      <c r="M1227" s="12">
        <v>6.2222222220000001</v>
      </c>
      <c r="N1227" s="12">
        <f>VLOOKUP(Todos!$A1227,vlookup_table[#All],2,FALSE)</f>
        <v>0</v>
      </c>
      <c r="O1227" s="12" t="str">
        <f>VLOOKUP(Todos!$A1227,vlookup_table[#All],3,FALSE)</f>
        <v>AZ</v>
      </c>
      <c r="P1227" s="12">
        <f>VLOOKUP(Todos!$A1227,vlookup_table[#All],4,FALSE)</f>
        <v>2308</v>
      </c>
      <c r="Q1227" s="14" t="str">
        <f>VLOOKUP(Todos!$A1227,vlookup_table[#All],5,FALSE)</f>
        <v>R2</v>
      </c>
      <c r="R1227" s="14" t="str">
        <f>VLOOKUP(Todos!$A1227,vlookup_table[#All],6,FALSE)</f>
        <v>F</v>
      </c>
      <c r="S1227" s="14">
        <f>VLOOKUP(Todos!$A1227,vlookup_table[#All],7,FALSE)</f>
        <v>5</v>
      </c>
      <c r="T1227" s="14">
        <f>ROUND((9706-Todos!$P1227)/100, 0)</f>
        <v>74</v>
      </c>
      <c r="U1227" s="14" t="str" cm="1">
        <f t="array" ref="U1227">_xlfn.IFS(
    ISNUMBER(SEARCH("C", Q1227)), "Ciudad",
    ISNUMBER(SEARCH("T", Q1227)), "Pueblo",
    ISNUMBER(SEARCH("R", Q1227)), "Rural",
    ISNUMBER(SEARCH("S", Q1227)), "Suburbano",
    ISNUMBER(SEARCH("U", Q1227)), "Urbano"
)</f>
        <v>Rural</v>
      </c>
      <c r="V1227" s="25" t="str" cm="1">
        <f t="array" ref="V1227">_xlfn.LET(
    _xlpm.txt, _xlfn.TEXTJOIN("", TRUE, IF(ISNUMBER(--MID(Todos!$H1227, _xlfn.SEQUENCE(LEN(Todos!$H1227)), 1)), MID(Todos!$H1227, _xlfn.SEQUENCE(LEN(Todos!$H1227)), 1), "")),
    IF(ISNUMBER(--RIGHT(_xlpm.txt,1)), _xlpm.txt, LEFT(_xlpm.txt, LEN(_xlpm.txt)-1))
)</f>
        <v>11624</v>
      </c>
      <c r="W1227" s="14" t="str">
        <f>UPPER(LEFT(Todos!$B1227,2))</f>
        <v>AR</v>
      </c>
      <c r="X1227" s="15" t="str" cm="1">
        <f t="array" ref="X1227">+IF(Todos!$C1227 = "",MODE.MATCH(Todos!$C$2:$C$4029),Todos!$C1227)</f>
        <v>Female</v>
      </c>
    </row>
    <row r="1228" spans="1:24" x14ac:dyDescent="0.35">
      <c r="A1228" s="19">
        <v>153708</v>
      </c>
      <c r="B1228" s="7" t="s">
        <v>22</v>
      </c>
      <c r="C1228" s="7" t="s">
        <v>17</v>
      </c>
      <c r="D1228" s="7">
        <v>1406</v>
      </c>
      <c r="E1228" s="7">
        <v>431</v>
      </c>
      <c r="F1228" s="7">
        <v>556</v>
      </c>
      <c r="G1228" s="7">
        <v>21</v>
      </c>
      <c r="H1228" s="7">
        <v>21369</v>
      </c>
      <c r="I1228" s="7">
        <v>21</v>
      </c>
      <c r="J1228" s="7">
        <v>35</v>
      </c>
      <c r="K1228" s="7">
        <v>536</v>
      </c>
      <c r="L1228" s="7">
        <v>453</v>
      </c>
      <c r="M1228" s="7">
        <v>15</v>
      </c>
      <c r="N1228" s="7">
        <f>VLOOKUP(Todos!$A1228,vlookup_table[#All],2,FALSE)</f>
        <v>28</v>
      </c>
      <c r="O1228" s="7" t="str">
        <f>VLOOKUP(Todos!$A1228,vlookup_table[#All],3,FALSE)</f>
        <v>CA</v>
      </c>
      <c r="P1228" s="7">
        <f>VLOOKUP(Todos!$A1228,vlookup_table[#All],4,FALSE)</f>
        <v>0</v>
      </c>
      <c r="Q1228" s="9" t="str">
        <f>VLOOKUP(Todos!$A1228,vlookup_table[#All],5,FALSE)</f>
        <v>U2</v>
      </c>
      <c r="R1228" s="9" t="str">
        <f>VLOOKUP(Todos!$A1228,vlookup_table[#All],6,FALSE)</f>
        <v>F</v>
      </c>
      <c r="S1228" s="9">
        <f>VLOOKUP(Todos!$A1228,vlookup_table[#All],7,FALSE)</f>
        <v>21</v>
      </c>
      <c r="T1228" s="9">
        <f>ROUND((9706-Todos!$P1228)/100, 0)</f>
        <v>97</v>
      </c>
      <c r="U1228" s="9" t="str" cm="1">
        <f t="array" ref="U1228">_xlfn.IFS(
    ISNUMBER(SEARCH("C", Q1228)), "Ciudad",
    ISNUMBER(SEARCH("T", Q1228)), "Pueblo",
    ISNUMBER(SEARCH("R", Q1228)), "Rural",
    ISNUMBER(SEARCH("S", Q1228)), "Suburbano",
    ISNUMBER(SEARCH("U", Q1228)), "Urbano"
)</f>
        <v>Urbano</v>
      </c>
      <c r="V1228" s="24" t="str" cm="1">
        <f t="array" ref="V1228">_xlfn.LET(
    _xlpm.txt, _xlfn.TEXTJOIN("", TRUE, IF(ISNUMBER(--MID(Todos!$H1228, _xlfn.SEQUENCE(LEN(Todos!$H1228)), 1)), MID(Todos!$H1228, _xlfn.SEQUENCE(LEN(Todos!$H1228)), 1), "")),
    IF(ISNUMBER(--RIGHT(_xlpm.txt,1)), _xlpm.txt, LEFT(_xlpm.txt, LEN(_xlpm.txt)-1))
)</f>
        <v>21369</v>
      </c>
      <c r="W1228" s="9" t="str">
        <f>UPPER(LEFT(Todos!$B1228,2))</f>
        <v>CA</v>
      </c>
      <c r="X1228" s="10" t="str" cm="1">
        <f t="array" ref="X1228">+IF(Todos!$C1228 = "",MODE.MATCH(Todos!$C$2:$C$4029),Todos!$C1228)</f>
        <v>F</v>
      </c>
    </row>
    <row r="1229" spans="1:24" x14ac:dyDescent="0.35">
      <c r="A1229" s="18">
        <v>27217</v>
      </c>
      <c r="B1229" s="12" t="s">
        <v>40</v>
      </c>
      <c r="C1229" s="12" t="s">
        <v>17</v>
      </c>
      <c r="D1229" s="12">
        <v>503</v>
      </c>
      <c r="E1229" s="12">
        <v>239</v>
      </c>
      <c r="F1229" s="12">
        <v>324</v>
      </c>
      <c r="G1229" s="12">
        <v>1</v>
      </c>
      <c r="H1229" s="12">
        <v>10308</v>
      </c>
      <c r="I1229" s="12">
        <v>0</v>
      </c>
      <c r="J1229" s="12">
        <v>84</v>
      </c>
      <c r="K1229" s="12">
        <v>275</v>
      </c>
      <c r="L1229" s="12">
        <v>287</v>
      </c>
      <c r="M1229" s="12">
        <v>20</v>
      </c>
      <c r="N1229" s="12">
        <f>VLOOKUP(Todos!$A1229,vlookup_table[#All],2,FALSE)</f>
        <v>0</v>
      </c>
      <c r="O1229" s="12" t="str">
        <f>VLOOKUP(Todos!$A1229,vlookup_table[#All],3,FALSE)</f>
        <v>GA</v>
      </c>
      <c r="P1229" s="12">
        <f>VLOOKUP(Todos!$A1229,vlookup_table[#All],4,FALSE)</f>
        <v>0</v>
      </c>
      <c r="Q1229" s="14" t="str">
        <f>VLOOKUP(Todos!$A1229,vlookup_table[#All],5,FALSE)</f>
        <v>R2</v>
      </c>
      <c r="R1229" s="14" t="str">
        <f>VLOOKUP(Todos!$A1229,vlookup_table[#All],6,FALSE)</f>
        <v>F</v>
      </c>
      <c r="S1229" s="14">
        <f>VLOOKUP(Todos!$A1229,vlookup_table[#All],7,FALSE)</f>
        <v>15</v>
      </c>
      <c r="T1229" s="14">
        <f>ROUND((9706-Todos!$P1229)/100, 0)</f>
        <v>97</v>
      </c>
      <c r="U1229" s="14" t="str" cm="1">
        <f t="array" ref="U1229">_xlfn.IFS(
    ISNUMBER(SEARCH("C", Q1229)), "Ciudad",
    ISNUMBER(SEARCH("T", Q1229)), "Pueblo",
    ISNUMBER(SEARCH("R", Q1229)), "Rural",
    ISNUMBER(SEARCH("S", Q1229)), "Suburbano",
    ISNUMBER(SEARCH("U", Q1229)), "Urbano"
)</f>
        <v>Rural</v>
      </c>
      <c r="V1229" s="25" t="str" cm="1">
        <f t="array" ref="V1229">_xlfn.LET(
    _xlpm.txt, _xlfn.TEXTJOIN("", TRUE, IF(ISNUMBER(--MID(Todos!$H1229, _xlfn.SEQUENCE(LEN(Todos!$H1229)), 1)), MID(Todos!$H1229, _xlfn.SEQUENCE(LEN(Todos!$H1229)), 1), "")),
    IF(ISNUMBER(--RIGHT(_xlpm.txt,1)), _xlpm.txt, LEFT(_xlpm.txt, LEN(_xlpm.txt)-1))
)</f>
        <v>10308</v>
      </c>
      <c r="W1229" s="14" t="str">
        <f>UPPER(LEFT(Todos!$B1229,2))</f>
        <v>GA</v>
      </c>
      <c r="X1229" s="15" t="str" cm="1">
        <f t="array" ref="X1229">+IF(Todos!$C1229 = "",MODE.MATCH(Todos!$C$2:$C$4029),Todos!$C1229)</f>
        <v>F</v>
      </c>
    </row>
    <row r="1230" spans="1:24" x14ac:dyDescent="0.35">
      <c r="A1230" s="19">
        <v>1442</v>
      </c>
      <c r="B1230" s="7" t="s">
        <v>37</v>
      </c>
      <c r="C1230" s="7" t="s">
        <v>17</v>
      </c>
      <c r="D1230" s="7">
        <v>1602</v>
      </c>
      <c r="E1230" s="7">
        <v>459</v>
      </c>
      <c r="F1230" s="7">
        <v>593</v>
      </c>
      <c r="G1230" s="7">
        <v>32</v>
      </c>
      <c r="H1230" s="7">
        <v>18855</v>
      </c>
      <c r="I1230" s="7">
        <v>4</v>
      </c>
      <c r="J1230" s="7">
        <v>67</v>
      </c>
      <c r="K1230" s="7">
        <v>475</v>
      </c>
      <c r="L1230" s="7">
        <v>561</v>
      </c>
      <c r="M1230" s="7">
        <v>18.421052629999998</v>
      </c>
      <c r="N1230" s="7">
        <f>VLOOKUP(Todos!$A1230,vlookup_table[#All],2,FALSE)</f>
        <v>0</v>
      </c>
      <c r="O1230" s="7" t="str">
        <f>VLOOKUP(Todos!$A1230,vlookup_table[#All],3,FALSE)</f>
        <v>MO</v>
      </c>
      <c r="P1230" s="7">
        <f>VLOOKUP(Todos!$A1230,vlookup_table[#All],4,FALSE)</f>
        <v>5901</v>
      </c>
      <c r="Q1230" s="9" t="str">
        <f>VLOOKUP(Todos!$A1230,vlookup_table[#All],5,FALSE)</f>
        <v>C1</v>
      </c>
      <c r="R1230" s="9" t="str">
        <f>VLOOKUP(Todos!$A1230,vlookup_table[#All],6,FALSE)</f>
        <v>F</v>
      </c>
      <c r="S1230" s="9">
        <f>VLOOKUP(Todos!$A1230,vlookup_table[#All],7,FALSE)</f>
        <v>24</v>
      </c>
      <c r="T1230" s="9">
        <f>ROUND((9706-Todos!$P1230)/100, 0)</f>
        <v>38</v>
      </c>
      <c r="U1230" s="9" t="str" cm="1">
        <f t="array" ref="U1230">_xlfn.IFS(
    ISNUMBER(SEARCH("C", Q1230)), "Ciudad",
    ISNUMBER(SEARCH("T", Q1230)), "Pueblo",
    ISNUMBER(SEARCH("R", Q1230)), "Rural",
    ISNUMBER(SEARCH("S", Q1230)), "Suburbano",
    ISNUMBER(SEARCH("U", Q1230)), "Urbano"
)</f>
        <v>Ciudad</v>
      </c>
      <c r="V1230" s="24" t="str" cm="1">
        <f t="array" ref="V1230">_xlfn.LET(
    _xlpm.txt, _xlfn.TEXTJOIN("", TRUE, IF(ISNUMBER(--MID(Todos!$H1230, _xlfn.SEQUENCE(LEN(Todos!$H1230)), 1)), MID(Todos!$H1230, _xlfn.SEQUENCE(LEN(Todos!$H1230)), 1), "")),
    IF(ISNUMBER(--RIGHT(_xlpm.txt,1)), _xlpm.txt, LEFT(_xlpm.txt, LEN(_xlpm.txt)-1))
)</f>
        <v>18855</v>
      </c>
      <c r="W1230" s="9" t="str">
        <f>UPPER(LEFT(Todos!$B1230,2))</f>
        <v>MO</v>
      </c>
      <c r="X1230" s="10" t="str" cm="1">
        <f t="array" ref="X1230">+IF(Todos!$C1230 = "",MODE.MATCH(Todos!$C$2:$C$4029),Todos!$C1230)</f>
        <v>F</v>
      </c>
    </row>
    <row r="1231" spans="1:24" x14ac:dyDescent="0.35">
      <c r="A1231" s="18">
        <v>38327</v>
      </c>
      <c r="B1231" s="12" t="s">
        <v>13</v>
      </c>
      <c r="C1231" s="12" t="s">
        <v>14</v>
      </c>
      <c r="D1231" s="12">
        <v>736</v>
      </c>
      <c r="E1231" s="12">
        <v>274</v>
      </c>
      <c r="F1231" s="12">
        <v>316</v>
      </c>
      <c r="G1231" s="12">
        <v>0</v>
      </c>
      <c r="H1231" s="12">
        <v>11510</v>
      </c>
      <c r="I1231" s="12">
        <v>69</v>
      </c>
      <c r="J1231" s="12">
        <v>16</v>
      </c>
      <c r="K1231" s="12">
        <v>276</v>
      </c>
      <c r="L1231" s="12">
        <v>311</v>
      </c>
      <c r="M1231" s="12">
        <v>10.4</v>
      </c>
      <c r="N1231" s="12">
        <f>VLOOKUP(Todos!$A1231,vlookup_table[#All],2,FALSE)</f>
        <v>1</v>
      </c>
      <c r="O1231" s="12" t="str">
        <f>VLOOKUP(Todos!$A1231,vlookup_table[#All],3,FALSE)</f>
        <v>FL</v>
      </c>
      <c r="P1231" s="12">
        <f>VLOOKUP(Todos!$A1231,vlookup_table[#All],4,FALSE)</f>
        <v>1103</v>
      </c>
      <c r="Q1231" s="14" t="str">
        <f>VLOOKUP(Todos!$A1231,vlookup_table[#All],5,FALSE)</f>
        <v>S2</v>
      </c>
      <c r="R1231" s="14" t="str">
        <f>VLOOKUP(Todos!$A1231,vlookup_table[#All],6,FALSE)</f>
        <v>M</v>
      </c>
      <c r="S1231" s="14">
        <f>VLOOKUP(Todos!$A1231,vlookup_table[#All],7,FALSE)</f>
        <v>11</v>
      </c>
      <c r="T1231" s="14">
        <f>ROUND((9706-Todos!$P1231)/100, 0)</f>
        <v>86</v>
      </c>
      <c r="U1231" s="14" t="str" cm="1">
        <f t="array" ref="U1231">_xlfn.IFS(
    ISNUMBER(SEARCH("C", Q1231)), "Ciudad",
    ISNUMBER(SEARCH("T", Q1231)), "Pueblo",
    ISNUMBER(SEARCH("R", Q1231)), "Rural",
    ISNUMBER(SEARCH("S", Q1231)), "Suburbano",
    ISNUMBER(SEARCH("U", Q1231)), "Urbano"
)</f>
        <v>Suburbano</v>
      </c>
      <c r="V1231" s="25" t="str" cm="1">
        <f t="array" ref="V1231">_xlfn.LET(
    _xlpm.txt, _xlfn.TEXTJOIN("", TRUE, IF(ISNUMBER(--MID(Todos!$H1231, _xlfn.SEQUENCE(LEN(Todos!$H1231)), 1)), MID(Todos!$H1231, _xlfn.SEQUENCE(LEN(Todos!$H1231)), 1), "")),
    IF(ISNUMBER(--RIGHT(_xlpm.txt,1)), _xlpm.txt, LEFT(_xlpm.txt, LEN(_xlpm.txt)-1))
)</f>
        <v>11510</v>
      </c>
      <c r="W1231" s="14" t="str">
        <f>UPPER(LEFT(Todos!$B1231,2))</f>
        <v>FL</v>
      </c>
      <c r="X1231" s="15" t="str" cm="1">
        <f t="array" ref="X1231">+IF(Todos!$C1231 = "",MODE.MATCH(Todos!$C$2:$C$4029),Todos!$C1231)</f>
        <v>M</v>
      </c>
    </row>
    <row r="1232" spans="1:24" x14ac:dyDescent="0.35">
      <c r="A1232" s="19">
        <v>109287</v>
      </c>
      <c r="B1232" s="7" t="s">
        <v>50</v>
      </c>
      <c r="C1232" s="7" t="s">
        <v>17</v>
      </c>
      <c r="D1232" s="7">
        <v>393</v>
      </c>
      <c r="E1232" s="7">
        <v>130</v>
      </c>
      <c r="F1232" s="7">
        <v>213</v>
      </c>
      <c r="G1232" s="7">
        <v>0</v>
      </c>
      <c r="H1232" s="7">
        <v>5559</v>
      </c>
      <c r="I1232" s="7">
        <v>0</v>
      </c>
      <c r="J1232" s="7">
        <v>92</v>
      </c>
      <c r="K1232" s="7">
        <v>147</v>
      </c>
      <c r="L1232" s="7">
        <v>178</v>
      </c>
      <c r="M1232" s="7">
        <v>4.3636363640000004</v>
      </c>
      <c r="N1232" s="7">
        <f>VLOOKUP(Todos!$A1232,vlookup_table[#All],2,FALSE)</f>
        <v>0</v>
      </c>
      <c r="O1232" s="7" t="str">
        <f>VLOOKUP(Todos!$A1232,vlookup_table[#All],3,FALSE)</f>
        <v>LA</v>
      </c>
      <c r="P1232" s="7">
        <f>VLOOKUP(Todos!$A1232,vlookup_table[#All],4,FALSE)</f>
        <v>0</v>
      </c>
      <c r="Q1232" s="9" t="str">
        <f>VLOOKUP(Todos!$A1232,vlookup_table[#All],5,FALSE)</f>
        <v>C3</v>
      </c>
      <c r="R1232" s="9" t="str">
        <f>VLOOKUP(Todos!$A1232,vlookup_table[#All],6,FALSE)</f>
        <v>F</v>
      </c>
      <c r="S1232" s="9">
        <f>VLOOKUP(Todos!$A1232,vlookup_table[#All],7,FALSE)</f>
        <v>5</v>
      </c>
      <c r="T1232" s="9">
        <f>ROUND((9706-Todos!$P1232)/100, 0)</f>
        <v>97</v>
      </c>
      <c r="U1232" s="9" t="str" cm="1">
        <f t="array" ref="U1232">_xlfn.IFS(
    ISNUMBER(SEARCH("C", Q1232)), "Ciudad",
    ISNUMBER(SEARCH("T", Q1232)), "Pueblo",
    ISNUMBER(SEARCH("R", Q1232)), "Rural",
    ISNUMBER(SEARCH("S", Q1232)), "Suburbano",
    ISNUMBER(SEARCH("U", Q1232)), "Urbano"
)</f>
        <v>Ciudad</v>
      </c>
      <c r="V1232" s="24" t="str" cm="1">
        <f t="array" ref="V1232">_xlfn.LET(
    _xlpm.txt, _xlfn.TEXTJOIN("", TRUE, IF(ISNUMBER(--MID(Todos!$H1232, _xlfn.SEQUENCE(LEN(Todos!$H1232)), 1)), MID(Todos!$H1232, _xlfn.SEQUENCE(LEN(Todos!$H1232)), 1), "")),
    IF(ISNUMBER(--RIGHT(_xlpm.txt,1)), _xlpm.txt, LEFT(_xlpm.txt, LEN(_xlpm.txt)-1))
)</f>
        <v>5559</v>
      </c>
      <c r="W1232" s="9" t="str">
        <f>UPPER(LEFT(Todos!$B1232,2))</f>
        <v>LA</v>
      </c>
      <c r="X1232" s="10" t="str" cm="1">
        <f t="array" ref="X1232">+IF(Todos!$C1232 = "",MODE.MATCH(Todos!$C$2:$C$4029),Todos!$C1232)</f>
        <v>F</v>
      </c>
    </row>
    <row r="1233" spans="1:24" x14ac:dyDescent="0.35">
      <c r="A1233" s="18">
        <v>77784</v>
      </c>
      <c r="B1233" s="12" t="s">
        <v>36</v>
      </c>
      <c r="C1233" s="12" t="s">
        <v>17</v>
      </c>
      <c r="D1233" s="12">
        <v>987</v>
      </c>
      <c r="E1233" s="12">
        <v>430</v>
      </c>
      <c r="F1233" s="12">
        <v>521</v>
      </c>
      <c r="G1233" s="12">
        <v>2</v>
      </c>
      <c r="H1233" s="12">
        <v>18625</v>
      </c>
      <c r="I1233" s="12">
        <v>1</v>
      </c>
      <c r="J1233" s="12">
        <v>80</v>
      </c>
      <c r="K1233" s="12">
        <v>469</v>
      </c>
      <c r="L1233" s="12">
        <v>476</v>
      </c>
      <c r="M1233" s="12">
        <v>10</v>
      </c>
      <c r="N1233" s="12">
        <f>VLOOKUP(Todos!$A1233,vlookup_table[#All],2,FALSE)</f>
        <v>0</v>
      </c>
      <c r="O1233" s="12" t="str">
        <f>VLOOKUP(Todos!$A1233,vlookup_table[#All],3,FALSE)</f>
        <v>WI</v>
      </c>
      <c r="P1233" s="12">
        <f>VLOOKUP(Todos!$A1233,vlookup_table[#All],4,FALSE)</f>
        <v>7102</v>
      </c>
      <c r="Q1233" s="14" t="str">
        <f>VLOOKUP(Todos!$A1233,vlookup_table[#All],5,FALSE)</f>
        <v>S1</v>
      </c>
      <c r="R1233" s="14" t="str">
        <f>VLOOKUP(Todos!$A1233,vlookup_table[#All],6,FALSE)</f>
        <v>F</v>
      </c>
      <c r="S1233" s="14">
        <f>VLOOKUP(Todos!$A1233,vlookup_table[#All],7,FALSE)</f>
        <v>16</v>
      </c>
      <c r="T1233" s="14">
        <f>ROUND((9706-Todos!$P1233)/100, 0)</f>
        <v>26</v>
      </c>
      <c r="U1233" s="14" t="str" cm="1">
        <f t="array" ref="U1233">_xlfn.IFS(
    ISNUMBER(SEARCH("C", Q1233)), "Ciudad",
    ISNUMBER(SEARCH("T", Q1233)), "Pueblo",
    ISNUMBER(SEARCH("R", Q1233)), "Rural",
    ISNUMBER(SEARCH("S", Q1233)), "Suburbano",
    ISNUMBER(SEARCH("U", Q1233)), "Urbano"
)</f>
        <v>Suburbano</v>
      </c>
      <c r="V1233" s="25" t="str" cm="1">
        <f t="array" ref="V1233">_xlfn.LET(
    _xlpm.txt, _xlfn.TEXTJOIN("", TRUE, IF(ISNUMBER(--MID(Todos!$H1233, _xlfn.SEQUENCE(LEN(Todos!$H1233)), 1)), MID(Todos!$H1233, _xlfn.SEQUENCE(LEN(Todos!$H1233)), 1), "")),
    IF(ISNUMBER(--RIGHT(_xlpm.txt,1)), _xlpm.txt, LEFT(_xlpm.txt, LEN(_xlpm.txt)-1))
)</f>
        <v>18625</v>
      </c>
      <c r="W1233" s="14" t="str">
        <f>UPPER(LEFT(Todos!$B1233,2))</f>
        <v>WI</v>
      </c>
      <c r="X1233" s="15" t="str" cm="1">
        <f t="array" ref="X1233">+IF(Todos!$C1233 = "",MODE.MATCH(Todos!$C$2:$C$4029),Todos!$C1233)</f>
        <v>F</v>
      </c>
    </row>
    <row r="1234" spans="1:24" x14ac:dyDescent="0.35">
      <c r="A1234" s="19">
        <v>22098</v>
      </c>
      <c r="B1234" s="7" t="s">
        <v>18</v>
      </c>
      <c r="C1234" s="7" t="s">
        <v>20</v>
      </c>
      <c r="D1234" s="7">
        <v>529</v>
      </c>
      <c r="E1234" s="7">
        <v>254</v>
      </c>
      <c r="F1234" s="7">
        <v>326</v>
      </c>
      <c r="G1234" s="7">
        <v>1</v>
      </c>
      <c r="H1234" s="7">
        <v>11595</v>
      </c>
      <c r="I1234" s="7">
        <v>2</v>
      </c>
      <c r="J1234" s="7">
        <v>73</v>
      </c>
      <c r="K1234" s="7">
        <v>301</v>
      </c>
      <c r="L1234" s="7">
        <v>284</v>
      </c>
      <c r="M1234" s="7">
        <v>2.4398148150000001</v>
      </c>
      <c r="N1234" s="7">
        <f>VLOOKUP(Todos!$A1234,vlookup_table[#All],2,FALSE)</f>
        <v>2</v>
      </c>
      <c r="O1234" s="7" t="str">
        <f>VLOOKUP(Todos!$A1234,vlookup_table[#All],3,FALSE)</f>
        <v>NC</v>
      </c>
      <c r="P1234" s="7">
        <f>VLOOKUP(Todos!$A1234,vlookup_table[#All],4,FALSE)</f>
        <v>2801</v>
      </c>
      <c r="Q1234" s="9" t="str">
        <f>VLOOKUP(Todos!$A1234,vlookup_table[#All],5,FALSE)</f>
        <v>T2</v>
      </c>
      <c r="R1234" s="9" t="str">
        <f>VLOOKUP(Todos!$A1234,vlookup_table[#All],6,FALSE)</f>
        <v>F</v>
      </c>
      <c r="S1234" s="9">
        <f>VLOOKUP(Todos!$A1234,vlookup_table[#All],7,FALSE)</f>
        <v>2</v>
      </c>
      <c r="T1234" s="9">
        <f>ROUND((9706-Todos!$P1234)/100, 0)</f>
        <v>69</v>
      </c>
      <c r="U1234" s="9" t="str" cm="1">
        <f t="array" ref="U1234">_xlfn.IFS(
    ISNUMBER(SEARCH("C", Q1234)), "Ciudad",
    ISNUMBER(SEARCH("T", Q1234)), "Pueblo",
    ISNUMBER(SEARCH("R", Q1234)), "Rural",
    ISNUMBER(SEARCH("S", Q1234)), "Suburbano",
    ISNUMBER(SEARCH("U", Q1234)), "Urbano"
)</f>
        <v>Pueblo</v>
      </c>
      <c r="V1234" s="24" t="str" cm="1">
        <f t="array" ref="V1234">_xlfn.LET(
    _xlpm.txt, _xlfn.TEXTJOIN("", TRUE, IF(ISNUMBER(--MID(Todos!$H1234, _xlfn.SEQUENCE(LEN(Todos!$H1234)), 1)), MID(Todos!$H1234, _xlfn.SEQUENCE(LEN(Todos!$H1234)), 1), "")),
    IF(ISNUMBER(--RIGHT(_xlpm.txt,1)), _xlpm.txt, LEFT(_xlpm.txt, LEN(_xlpm.txt)-1))
)</f>
        <v>11595</v>
      </c>
      <c r="W1234" s="9" t="str">
        <f>UPPER(LEFT(Todos!$B1234,2))</f>
        <v>NC</v>
      </c>
      <c r="X1234" s="10" t="str" cm="1">
        <f t="array" ref="X1234">+IF(Todos!$C1234 = "",MODE.MATCH(Todos!$C$2:$C$4029),Todos!$C1234)</f>
        <v>female</v>
      </c>
    </row>
    <row r="1235" spans="1:24" x14ac:dyDescent="0.35">
      <c r="A1235" s="18">
        <v>156224</v>
      </c>
      <c r="B1235" s="12" t="s">
        <v>22</v>
      </c>
      <c r="C1235" s="12" t="s">
        <v>14</v>
      </c>
      <c r="D1235" s="12">
        <v>4933</v>
      </c>
      <c r="E1235" s="12">
        <v>691</v>
      </c>
      <c r="F1235" s="12">
        <v>816</v>
      </c>
      <c r="G1235" s="12">
        <v>94</v>
      </c>
      <c r="H1235" s="12">
        <v>37073</v>
      </c>
      <c r="I1235" s="12">
        <v>14</v>
      </c>
      <c r="J1235" s="12">
        <v>26</v>
      </c>
      <c r="K1235" s="12">
        <v>736</v>
      </c>
      <c r="L1235" s="12">
        <v>762</v>
      </c>
      <c r="M1235" s="12">
        <v>26.5</v>
      </c>
      <c r="N1235" s="12">
        <f>VLOOKUP(Todos!$A1235,vlookup_table[#All],2,FALSE)</f>
        <v>0</v>
      </c>
      <c r="O1235" s="12" t="str">
        <f>VLOOKUP(Todos!$A1235,vlookup_table[#All],3,FALSE)</f>
        <v>CA</v>
      </c>
      <c r="P1235" s="12">
        <f>VLOOKUP(Todos!$A1235,vlookup_table[#All],4,FALSE)</f>
        <v>4701</v>
      </c>
      <c r="Q1235" s="14" t="str">
        <f>VLOOKUP(Todos!$A1235,vlookup_table[#All],5,FALSE)</f>
        <v>T1</v>
      </c>
      <c r="R1235" s="14" t="str">
        <f>VLOOKUP(Todos!$A1235,vlookup_table[#All],6,FALSE)</f>
        <v>M</v>
      </c>
      <c r="S1235" s="14">
        <f>VLOOKUP(Todos!$A1235,vlookup_table[#All],7,FALSE)</f>
        <v>30</v>
      </c>
      <c r="T1235" s="14">
        <f>ROUND((9706-Todos!$P1235)/100, 0)</f>
        <v>50</v>
      </c>
      <c r="U1235" s="14" t="str" cm="1">
        <f t="array" ref="U1235">_xlfn.IFS(
    ISNUMBER(SEARCH("C", Q1235)), "Ciudad",
    ISNUMBER(SEARCH("T", Q1235)), "Pueblo",
    ISNUMBER(SEARCH("R", Q1235)), "Rural",
    ISNUMBER(SEARCH("S", Q1235)), "Suburbano",
    ISNUMBER(SEARCH("U", Q1235)), "Urbano"
)</f>
        <v>Pueblo</v>
      </c>
      <c r="V1235" s="25" t="str" cm="1">
        <f t="array" ref="V1235">_xlfn.LET(
    _xlpm.txt, _xlfn.TEXTJOIN("", TRUE, IF(ISNUMBER(--MID(Todos!$H1235, _xlfn.SEQUENCE(LEN(Todos!$H1235)), 1)), MID(Todos!$H1235, _xlfn.SEQUENCE(LEN(Todos!$H1235)), 1), "")),
    IF(ISNUMBER(--RIGHT(_xlpm.txt,1)), _xlpm.txt, LEFT(_xlpm.txt, LEN(_xlpm.txt)-1))
)</f>
        <v>37073</v>
      </c>
      <c r="W1235" s="14" t="str">
        <f>UPPER(LEFT(Todos!$B1235,2))</f>
        <v>CA</v>
      </c>
      <c r="X1235" s="15" t="str" cm="1">
        <f t="array" ref="X1235">+IF(Todos!$C1235 = "",MODE.MATCH(Todos!$C$2:$C$4029),Todos!$C1235)</f>
        <v>M</v>
      </c>
    </row>
    <row r="1236" spans="1:24" x14ac:dyDescent="0.35">
      <c r="A1236" s="19">
        <v>169224</v>
      </c>
      <c r="B1236" s="7" t="s">
        <v>22</v>
      </c>
      <c r="C1236" s="7" t="s">
        <v>17</v>
      </c>
      <c r="D1236" s="7">
        <v>1178</v>
      </c>
      <c r="E1236" s="7">
        <v>482</v>
      </c>
      <c r="F1236" s="7">
        <v>573</v>
      </c>
      <c r="G1236" s="7">
        <v>0</v>
      </c>
      <c r="H1236" s="7">
        <v>16952</v>
      </c>
      <c r="I1236" s="7">
        <v>3</v>
      </c>
      <c r="J1236" s="7">
        <v>48</v>
      </c>
      <c r="K1236" s="7">
        <v>507</v>
      </c>
      <c r="L1236" s="7">
        <v>543</v>
      </c>
      <c r="M1236" s="7">
        <v>15.57142857</v>
      </c>
      <c r="N1236" s="7">
        <f>VLOOKUP(Todos!$A1236,vlookup_table[#All],2,FALSE)</f>
        <v>0</v>
      </c>
      <c r="O1236" s="7" t="str">
        <f>VLOOKUP(Todos!$A1236,vlookup_table[#All],3,FALSE)</f>
        <v>CA</v>
      </c>
      <c r="P1236" s="7">
        <f>VLOOKUP(Todos!$A1236,vlookup_table[#All],4,FALSE)</f>
        <v>2201</v>
      </c>
      <c r="Q1236" s="9" t="str">
        <f>VLOOKUP(Todos!$A1236,vlookup_table[#All],5,FALSE)</f>
        <v>C1</v>
      </c>
      <c r="R1236" s="9" t="str">
        <f>VLOOKUP(Todos!$A1236,vlookup_table[#All],6,FALSE)</f>
        <v>F</v>
      </c>
      <c r="S1236" s="9">
        <f>VLOOKUP(Todos!$A1236,vlookup_table[#All],7,FALSE)</f>
        <v>36</v>
      </c>
      <c r="T1236" s="9">
        <f>ROUND((9706-Todos!$P1236)/100, 0)</f>
        <v>75</v>
      </c>
      <c r="U1236" s="9" t="str" cm="1">
        <f t="array" ref="U1236">_xlfn.IFS(
    ISNUMBER(SEARCH("C", Q1236)), "Ciudad",
    ISNUMBER(SEARCH("T", Q1236)), "Pueblo",
    ISNUMBER(SEARCH("R", Q1236)), "Rural",
    ISNUMBER(SEARCH("S", Q1236)), "Suburbano",
    ISNUMBER(SEARCH("U", Q1236)), "Urbano"
)</f>
        <v>Ciudad</v>
      </c>
      <c r="V1236" s="24" t="str" cm="1">
        <f t="array" ref="V1236">_xlfn.LET(
    _xlpm.txt, _xlfn.TEXTJOIN("", TRUE, IF(ISNUMBER(--MID(Todos!$H1236, _xlfn.SEQUENCE(LEN(Todos!$H1236)), 1)), MID(Todos!$H1236, _xlfn.SEQUENCE(LEN(Todos!$H1236)), 1), "")),
    IF(ISNUMBER(--RIGHT(_xlpm.txt,1)), _xlpm.txt, LEFT(_xlpm.txt, LEN(_xlpm.txt)-1))
)</f>
        <v>16952</v>
      </c>
      <c r="W1236" s="9" t="str">
        <f>UPPER(LEFT(Todos!$B1236,2))</f>
        <v>CA</v>
      </c>
      <c r="X1236" s="10" t="str" cm="1">
        <f t="array" ref="X1236">+IF(Todos!$C1236 = "",MODE.MATCH(Todos!$C$2:$C$4029),Todos!$C1236)</f>
        <v>F</v>
      </c>
    </row>
    <row r="1237" spans="1:24" x14ac:dyDescent="0.35">
      <c r="A1237" s="18">
        <v>146341</v>
      </c>
      <c r="B1237" s="12" t="s">
        <v>22</v>
      </c>
      <c r="C1237" s="12" t="s">
        <v>14</v>
      </c>
      <c r="D1237" s="12">
        <v>2397</v>
      </c>
      <c r="E1237" s="12">
        <v>409</v>
      </c>
      <c r="F1237" s="12">
        <v>459</v>
      </c>
      <c r="G1237" s="12">
        <v>77</v>
      </c>
      <c r="H1237" s="12">
        <v>16946</v>
      </c>
      <c r="I1237" s="12">
        <v>13</v>
      </c>
      <c r="J1237" s="12">
        <v>47</v>
      </c>
      <c r="K1237" s="12">
        <v>486</v>
      </c>
      <c r="L1237" s="12">
        <v>402</v>
      </c>
      <c r="M1237" s="12">
        <v>9.9</v>
      </c>
      <c r="N1237" s="12">
        <f>VLOOKUP(Todos!$A1237,vlookup_table[#All],2,FALSE)</f>
        <v>1</v>
      </c>
      <c r="O1237" s="12" t="str">
        <f>VLOOKUP(Todos!$A1237,vlookup_table[#All],3,FALSE)</f>
        <v>CA</v>
      </c>
      <c r="P1237" s="12">
        <f>VLOOKUP(Todos!$A1237,vlookup_table[#All],4,FALSE)</f>
        <v>1701</v>
      </c>
      <c r="Q1237" s="14" t="str">
        <f>VLOOKUP(Todos!$A1237,vlookup_table[#All],5,FALSE)</f>
        <v>U2</v>
      </c>
      <c r="R1237" s="14" t="str">
        <f>VLOOKUP(Todos!$A1237,vlookup_table[#All],6,FALSE)</f>
        <v>M</v>
      </c>
      <c r="S1237" s="14">
        <f>VLOOKUP(Todos!$A1237,vlookup_table[#All],7,FALSE)</f>
        <v>20</v>
      </c>
      <c r="T1237" s="14">
        <f>ROUND((9706-Todos!$P1237)/100, 0)</f>
        <v>80</v>
      </c>
      <c r="U1237" s="14" t="str" cm="1">
        <f t="array" ref="U1237">_xlfn.IFS(
    ISNUMBER(SEARCH("C", Q1237)), "Ciudad",
    ISNUMBER(SEARCH("T", Q1237)), "Pueblo",
    ISNUMBER(SEARCH("R", Q1237)), "Rural",
    ISNUMBER(SEARCH("S", Q1237)), "Suburbano",
    ISNUMBER(SEARCH("U", Q1237)), "Urbano"
)</f>
        <v>Urbano</v>
      </c>
      <c r="V1237" s="25" t="str" cm="1">
        <f t="array" ref="V1237">_xlfn.LET(
    _xlpm.txt, _xlfn.TEXTJOIN("", TRUE, IF(ISNUMBER(--MID(Todos!$H1237, _xlfn.SEQUENCE(LEN(Todos!$H1237)), 1)), MID(Todos!$H1237, _xlfn.SEQUENCE(LEN(Todos!$H1237)), 1), "")),
    IF(ISNUMBER(--RIGHT(_xlpm.txt,1)), _xlpm.txt, LEFT(_xlpm.txt, LEN(_xlpm.txt)-1))
)</f>
        <v>16946</v>
      </c>
      <c r="W1237" s="14" t="str">
        <f>UPPER(LEFT(Todos!$B1237,2))</f>
        <v>CA</v>
      </c>
      <c r="X1237" s="15" t="str" cm="1">
        <f t="array" ref="X1237">+IF(Todos!$C1237 = "",MODE.MATCH(Todos!$C$2:$C$4029),Todos!$C1237)</f>
        <v>M</v>
      </c>
    </row>
    <row r="1238" spans="1:24" x14ac:dyDescent="0.35">
      <c r="A1238" s="19">
        <v>102630</v>
      </c>
      <c r="B1238" s="7" t="s">
        <v>37</v>
      </c>
      <c r="C1238" s="7" t="s">
        <v>14</v>
      </c>
      <c r="D1238" s="7">
        <v>651</v>
      </c>
      <c r="E1238" s="7">
        <v>336</v>
      </c>
      <c r="F1238" s="7">
        <v>459</v>
      </c>
      <c r="G1238" s="7">
        <v>0</v>
      </c>
      <c r="H1238" s="7">
        <v>15058</v>
      </c>
      <c r="I1238" s="7">
        <v>0</v>
      </c>
      <c r="J1238" s="7">
        <v>75</v>
      </c>
      <c r="K1238" s="7">
        <v>415</v>
      </c>
      <c r="L1238" s="7">
        <v>395</v>
      </c>
      <c r="M1238" s="7">
        <v>3.5789473680000001</v>
      </c>
      <c r="N1238" s="7">
        <f>VLOOKUP(Todos!$A1238,vlookup_table[#All],2,FALSE)</f>
        <v>2</v>
      </c>
      <c r="O1238" s="7" t="str">
        <f>VLOOKUP(Todos!$A1238,vlookup_table[#All],3,FALSE)</f>
        <v>MO</v>
      </c>
      <c r="P1238" s="7">
        <f>VLOOKUP(Todos!$A1238,vlookup_table[#All],4,FALSE)</f>
        <v>0</v>
      </c>
      <c r="Q1238" s="9" t="str">
        <f>VLOOKUP(Todos!$A1238,vlookup_table[#All],5,FALSE)</f>
        <v>R2</v>
      </c>
      <c r="R1238" s="9" t="str">
        <f>VLOOKUP(Todos!$A1238,vlookup_table[#All],6,FALSE)</f>
        <v>M</v>
      </c>
      <c r="S1238" s="9">
        <f>VLOOKUP(Todos!$A1238,vlookup_table[#All],7,FALSE)</f>
        <v>5</v>
      </c>
      <c r="T1238" s="9">
        <f>ROUND((9706-Todos!$P1238)/100, 0)</f>
        <v>97</v>
      </c>
      <c r="U1238" s="9" t="str" cm="1">
        <f t="array" ref="U1238">_xlfn.IFS(
    ISNUMBER(SEARCH("C", Q1238)), "Ciudad",
    ISNUMBER(SEARCH("T", Q1238)), "Pueblo",
    ISNUMBER(SEARCH("R", Q1238)), "Rural",
    ISNUMBER(SEARCH("S", Q1238)), "Suburbano",
    ISNUMBER(SEARCH("U", Q1238)), "Urbano"
)</f>
        <v>Rural</v>
      </c>
      <c r="V1238" s="24" t="str" cm="1">
        <f t="array" ref="V1238">_xlfn.LET(
    _xlpm.txt, _xlfn.TEXTJOIN("", TRUE, IF(ISNUMBER(--MID(Todos!$H1238, _xlfn.SEQUENCE(LEN(Todos!$H1238)), 1)), MID(Todos!$H1238, _xlfn.SEQUENCE(LEN(Todos!$H1238)), 1), "")),
    IF(ISNUMBER(--RIGHT(_xlpm.txt,1)), _xlpm.txt, LEFT(_xlpm.txt, LEN(_xlpm.txt)-1))
)</f>
        <v>15058</v>
      </c>
      <c r="W1238" s="9" t="str">
        <f>UPPER(LEFT(Todos!$B1238,2))</f>
        <v>MO</v>
      </c>
      <c r="X1238" s="10" t="str" cm="1">
        <f t="array" ref="X1238">+IF(Todos!$C1238 = "",MODE.MATCH(Todos!$C$2:$C$4029),Todos!$C1238)</f>
        <v>M</v>
      </c>
    </row>
    <row r="1239" spans="1:24" x14ac:dyDescent="0.35">
      <c r="A1239" s="18">
        <v>119362</v>
      </c>
      <c r="B1239" s="12" t="s">
        <v>21</v>
      </c>
      <c r="C1239" s="12" t="s">
        <v>17</v>
      </c>
      <c r="D1239" s="12">
        <v>1711</v>
      </c>
      <c r="E1239" s="12">
        <v>400</v>
      </c>
      <c r="F1239" s="12">
        <v>810</v>
      </c>
      <c r="G1239" s="12">
        <v>34</v>
      </c>
      <c r="H1239" s="12">
        <v>33841</v>
      </c>
      <c r="I1239" s="12">
        <v>2</v>
      </c>
      <c r="J1239" s="12">
        <v>66</v>
      </c>
      <c r="K1239" s="12">
        <v>806</v>
      </c>
      <c r="L1239" s="12">
        <v>566</v>
      </c>
      <c r="M1239" s="12">
        <v>16</v>
      </c>
      <c r="N1239" s="12">
        <f>VLOOKUP(Todos!$A1239,vlookup_table[#All],2,FALSE)</f>
        <v>28</v>
      </c>
      <c r="O1239" s="12" t="str">
        <f>VLOOKUP(Todos!$A1239,vlookup_table[#All],3,FALSE)</f>
        <v>TX</v>
      </c>
      <c r="P1239" s="12">
        <f>VLOOKUP(Todos!$A1239,vlookup_table[#All],4,FALSE)</f>
        <v>2001</v>
      </c>
      <c r="Q1239" s="14" t="str">
        <f>VLOOKUP(Todos!$A1239,vlookup_table[#All],5,FALSE)</f>
        <v>C1</v>
      </c>
      <c r="R1239" s="14" t="str">
        <f>VLOOKUP(Todos!$A1239,vlookup_table[#All],6,FALSE)</f>
        <v>F</v>
      </c>
      <c r="S1239" s="14">
        <f>VLOOKUP(Todos!$A1239,vlookup_table[#All],7,FALSE)</f>
        <v>45</v>
      </c>
      <c r="T1239" s="14">
        <f>ROUND((9706-Todos!$P1239)/100, 0)</f>
        <v>77</v>
      </c>
      <c r="U1239" s="14" t="str" cm="1">
        <f t="array" ref="U1239">_xlfn.IFS(
    ISNUMBER(SEARCH("C", Q1239)), "Ciudad",
    ISNUMBER(SEARCH("T", Q1239)), "Pueblo",
    ISNUMBER(SEARCH("R", Q1239)), "Rural",
    ISNUMBER(SEARCH("S", Q1239)), "Suburbano",
    ISNUMBER(SEARCH("U", Q1239)), "Urbano"
)</f>
        <v>Ciudad</v>
      </c>
      <c r="V1239" s="25" t="str" cm="1">
        <f t="array" ref="V1239">_xlfn.LET(
    _xlpm.txt, _xlfn.TEXTJOIN("", TRUE, IF(ISNUMBER(--MID(Todos!$H1239, _xlfn.SEQUENCE(LEN(Todos!$H1239)), 1)), MID(Todos!$H1239, _xlfn.SEQUENCE(LEN(Todos!$H1239)), 1), "")),
    IF(ISNUMBER(--RIGHT(_xlpm.txt,1)), _xlpm.txt, LEFT(_xlpm.txt, LEN(_xlpm.txt)-1))
)</f>
        <v>33841</v>
      </c>
      <c r="W1239" s="14" t="str">
        <f>UPPER(LEFT(Todos!$B1239,2))</f>
        <v>TX</v>
      </c>
      <c r="X1239" s="15" t="str" cm="1">
        <f t="array" ref="X1239">+IF(Todos!$C1239 = "",MODE.MATCH(Todos!$C$2:$C$4029),Todos!$C1239)</f>
        <v>F</v>
      </c>
    </row>
    <row r="1240" spans="1:24" x14ac:dyDescent="0.35">
      <c r="A1240" s="19">
        <v>92962</v>
      </c>
      <c r="B1240" s="7" t="s">
        <v>22</v>
      </c>
      <c r="C1240" s="7" t="s">
        <v>14</v>
      </c>
      <c r="D1240" s="7">
        <v>3663</v>
      </c>
      <c r="E1240" s="7">
        <v>749</v>
      </c>
      <c r="F1240" s="7">
        <v>818</v>
      </c>
      <c r="G1240" s="7">
        <v>87</v>
      </c>
      <c r="H1240" s="7">
        <v>27400</v>
      </c>
      <c r="I1240" s="7">
        <v>14</v>
      </c>
      <c r="J1240" s="7">
        <v>52</v>
      </c>
      <c r="K1240" s="7">
        <v>777</v>
      </c>
      <c r="L1240" s="7">
        <v>784</v>
      </c>
      <c r="M1240" s="7">
        <v>20</v>
      </c>
      <c r="N1240" s="7">
        <f>VLOOKUP(Todos!$A1240,vlookup_table[#All],2,FALSE)</f>
        <v>1</v>
      </c>
      <c r="O1240" s="7" t="str">
        <f>VLOOKUP(Todos!$A1240,vlookup_table[#All],3,FALSE)</f>
        <v>CA</v>
      </c>
      <c r="P1240" s="7">
        <f>VLOOKUP(Todos!$A1240,vlookup_table[#All],4,FALSE)</f>
        <v>0</v>
      </c>
      <c r="Q1240" s="9" t="str">
        <f>VLOOKUP(Todos!$A1240,vlookup_table[#All],5,FALSE)</f>
        <v>U1</v>
      </c>
      <c r="R1240" s="9" t="str">
        <f>VLOOKUP(Todos!$A1240,vlookup_table[#All],6,FALSE)</f>
        <v>M</v>
      </c>
      <c r="S1240" s="9">
        <f>VLOOKUP(Todos!$A1240,vlookup_table[#All],7,FALSE)</f>
        <v>20</v>
      </c>
      <c r="T1240" s="9">
        <f>ROUND((9706-Todos!$P1240)/100, 0)</f>
        <v>97</v>
      </c>
      <c r="U1240" s="9" t="str" cm="1">
        <f t="array" ref="U1240">_xlfn.IFS(
    ISNUMBER(SEARCH("C", Q1240)), "Ciudad",
    ISNUMBER(SEARCH("T", Q1240)), "Pueblo",
    ISNUMBER(SEARCH("R", Q1240)), "Rural",
    ISNUMBER(SEARCH("S", Q1240)), "Suburbano",
    ISNUMBER(SEARCH("U", Q1240)), "Urbano"
)</f>
        <v>Urbano</v>
      </c>
      <c r="V1240" s="24" t="str" cm="1">
        <f t="array" ref="V1240">_xlfn.LET(
    _xlpm.txt, _xlfn.TEXTJOIN("", TRUE, IF(ISNUMBER(--MID(Todos!$H1240, _xlfn.SEQUENCE(LEN(Todos!$H1240)), 1)), MID(Todos!$H1240, _xlfn.SEQUENCE(LEN(Todos!$H1240)), 1), "")),
    IF(ISNUMBER(--RIGHT(_xlpm.txt,1)), _xlpm.txt, LEFT(_xlpm.txt, LEN(_xlpm.txt)-1))
)</f>
        <v>27400</v>
      </c>
      <c r="W1240" s="9" t="str">
        <f>UPPER(LEFT(Todos!$B1240,2))</f>
        <v>CA</v>
      </c>
      <c r="X1240" s="10" t="str" cm="1">
        <f t="array" ref="X1240">+IF(Todos!$C1240 = "",MODE.MATCH(Todos!$C$2:$C$4029),Todos!$C1240)</f>
        <v>M</v>
      </c>
    </row>
    <row r="1241" spans="1:24" x14ac:dyDescent="0.35">
      <c r="A1241" s="18">
        <v>14420</v>
      </c>
      <c r="B1241" s="12" t="s">
        <v>47</v>
      </c>
      <c r="C1241" s="12" t="s">
        <v>17</v>
      </c>
      <c r="D1241" s="12">
        <v>473</v>
      </c>
      <c r="E1241" s="12">
        <v>300</v>
      </c>
      <c r="F1241" s="12">
        <v>373</v>
      </c>
      <c r="G1241" s="12">
        <v>0</v>
      </c>
      <c r="H1241" s="12">
        <v>11482</v>
      </c>
      <c r="I1241" s="12">
        <v>0</v>
      </c>
      <c r="J1241" s="12">
        <v>80</v>
      </c>
      <c r="K1241" s="12">
        <v>319</v>
      </c>
      <c r="L1241" s="12">
        <v>333</v>
      </c>
      <c r="M1241" s="12">
        <v>8.6666666669999994</v>
      </c>
      <c r="N1241" s="12">
        <f>VLOOKUP(Todos!$A1241,vlookup_table[#All],2,FALSE)</f>
        <v>0</v>
      </c>
      <c r="O1241" s="12" t="str">
        <f>VLOOKUP(Todos!$A1241,vlookup_table[#All],3,FALSE)</f>
        <v>SC</v>
      </c>
      <c r="P1241" s="12">
        <f>VLOOKUP(Todos!$A1241,vlookup_table[#All],4,FALSE)</f>
        <v>403</v>
      </c>
      <c r="Q1241" s="14" t="str">
        <f>VLOOKUP(Todos!$A1241,vlookup_table[#All],5,FALSE)</f>
        <v>T2</v>
      </c>
      <c r="R1241" s="14" t="str">
        <f>VLOOKUP(Todos!$A1241,vlookup_table[#All],6,FALSE)</f>
        <v>F</v>
      </c>
      <c r="S1241" s="14">
        <f>VLOOKUP(Todos!$A1241,vlookup_table[#All],7,FALSE)</f>
        <v>10</v>
      </c>
      <c r="T1241" s="14">
        <f>ROUND((9706-Todos!$P1241)/100, 0)</f>
        <v>93</v>
      </c>
      <c r="U1241" s="14" t="str" cm="1">
        <f t="array" ref="U1241">_xlfn.IFS(
    ISNUMBER(SEARCH("C", Q1241)), "Ciudad",
    ISNUMBER(SEARCH("T", Q1241)), "Pueblo",
    ISNUMBER(SEARCH("R", Q1241)), "Rural",
    ISNUMBER(SEARCH("S", Q1241)), "Suburbano",
    ISNUMBER(SEARCH("U", Q1241)), "Urbano"
)</f>
        <v>Pueblo</v>
      </c>
      <c r="V1241" s="25" t="str" cm="1">
        <f t="array" ref="V1241">_xlfn.LET(
    _xlpm.txt, _xlfn.TEXTJOIN("", TRUE, IF(ISNUMBER(--MID(Todos!$H1241, _xlfn.SEQUENCE(LEN(Todos!$H1241)), 1)), MID(Todos!$H1241, _xlfn.SEQUENCE(LEN(Todos!$H1241)), 1), "")),
    IF(ISNUMBER(--RIGHT(_xlpm.txt,1)), _xlpm.txt, LEFT(_xlpm.txt, LEN(_xlpm.txt)-1))
)</f>
        <v>11482</v>
      </c>
      <c r="W1241" s="14" t="str">
        <f>UPPER(LEFT(Todos!$B1241,2))</f>
        <v>SC</v>
      </c>
      <c r="X1241" s="15" t="str" cm="1">
        <f t="array" ref="X1241">+IF(Todos!$C1241 = "",MODE.MATCH(Todos!$C$2:$C$4029),Todos!$C1241)</f>
        <v>F</v>
      </c>
    </row>
    <row r="1242" spans="1:24" x14ac:dyDescent="0.35">
      <c r="A1242" s="19">
        <v>157687</v>
      </c>
      <c r="B1242" s="7" t="s">
        <v>22</v>
      </c>
      <c r="C1242" s="7" t="s">
        <v>17</v>
      </c>
      <c r="D1242" s="7">
        <v>4954</v>
      </c>
      <c r="E1242" s="7">
        <v>1106</v>
      </c>
      <c r="F1242" s="7">
        <v>1146</v>
      </c>
      <c r="G1242" s="7">
        <v>99</v>
      </c>
      <c r="H1242" s="7">
        <v>42857</v>
      </c>
      <c r="I1242" s="7">
        <v>6</v>
      </c>
      <c r="J1242" s="7">
        <v>55</v>
      </c>
      <c r="K1242" s="7">
        <v>1195</v>
      </c>
      <c r="L1242" s="7">
        <v>1086</v>
      </c>
      <c r="M1242" s="7">
        <v>7.4444444440000002</v>
      </c>
      <c r="N1242" s="7">
        <f>VLOOKUP(Todos!$A1242,vlookup_table[#All],2,FALSE)</f>
        <v>0</v>
      </c>
      <c r="O1242" s="7" t="str">
        <f>VLOOKUP(Todos!$A1242,vlookup_table[#All],3,FALSE)</f>
        <v>CA</v>
      </c>
      <c r="P1242" s="7">
        <f>VLOOKUP(Todos!$A1242,vlookup_table[#All],4,FALSE)</f>
        <v>3801</v>
      </c>
      <c r="Q1242" s="9" t="str">
        <f>VLOOKUP(Todos!$A1242,vlookup_table[#All],5,FALSE)</f>
        <v>T1</v>
      </c>
      <c r="R1242" s="9" t="str">
        <f>VLOOKUP(Todos!$A1242,vlookup_table[#All],6,FALSE)</f>
        <v>F</v>
      </c>
      <c r="S1242" s="9">
        <f>VLOOKUP(Todos!$A1242,vlookup_table[#All],7,FALSE)</f>
        <v>15</v>
      </c>
      <c r="T1242" s="9">
        <f>ROUND((9706-Todos!$P1242)/100, 0)</f>
        <v>59</v>
      </c>
      <c r="U1242" s="9" t="str" cm="1">
        <f t="array" ref="U1242">_xlfn.IFS(
    ISNUMBER(SEARCH("C", Q1242)), "Ciudad",
    ISNUMBER(SEARCH("T", Q1242)), "Pueblo",
    ISNUMBER(SEARCH("R", Q1242)), "Rural",
    ISNUMBER(SEARCH("S", Q1242)), "Suburbano",
    ISNUMBER(SEARCH("U", Q1242)), "Urbano"
)</f>
        <v>Pueblo</v>
      </c>
      <c r="V1242" s="24" t="str" cm="1">
        <f t="array" ref="V1242">_xlfn.LET(
    _xlpm.txt, _xlfn.TEXTJOIN("", TRUE, IF(ISNUMBER(--MID(Todos!$H1242, _xlfn.SEQUENCE(LEN(Todos!$H1242)), 1)), MID(Todos!$H1242, _xlfn.SEQUENCE(LEN(Todos!$H1242)), 1), "")),
    IF(ISNUMBER(--RIGHT(_xlpm.txt,1)), _xlpm.txt, LEFT(_xlpm.txt, LEN(_xlpm.txt)-1))
)</f>
        <v>42857</v>
      </c>
      <c r="W1242" s="9" t="str">
        <f>UPPER(LEFT(Todos!$B1242,2))</f>
        <v>CA</v>
      </c>
      <c r="X1242" s="10" t="str" cm="1">
        <f t="array" ref="X1242">+IF(Todos!$C1242 = "",MODE.MATCH(Todos!$C$2:$C$4029),Todos!$C1242)</f>
        <v>F</v>
      </c>
    </row>
    <row r="1243" spans="1:24" x14ac:dyDescent="0.35">
      <c r="A1243" s="18">
        <v>145436</v>
      </c>
      <c r="B1243" s="12" t="s">
        <v>21</v>
      </c>
      <c r="C1243" s="12" t="s">
        <v>14</v>
      </c>
      <c r="D1243" s="12">
        <v>775</v>
      </c>
      <c r="E1243" s="12">
        <v>494</v>
      </c>
      <c r="F1243" s="12">
        <v>467</v>
      </c>
      <c r="G1243" s="12">
        <v>1</v>
      </c>
      <c r="H1243" s="12">
        <v>14903</v>
      </c>
      <c r="I1243" s="12">
        <v>5</v>
      </c>
      <c r="J1243" s="12">
        <v>59</v>
      </c>
      <c r="K1243" s="12">
        <v>465</v>
      </c>
      <c r="L1243" s="12">
        <v>489</v>
      </c>
      <c r="M1243" s="12">
        <v>25</v>
      </c>
      <c r="N1243" s="12">
        <f>VLOOKUP(Todos!$A1243,vlookup_table[#All],2,FALSE)</f>
        <v>1</v>
      </c>
      <c r="O1243" s="12" t="str">
        <f>VLOOKUP(Todos!$A1243,vlookup_table[#All],3,FALSE)</f>
        <v>TX</v>
      </c>
      <c r="P1243" s="12">
        <f>VLOOKUP(Todos!$A1243,vlookup_table[#All],4,FALSE)</f>
        <v>0</v>
      </c>
      <c r="Q1243" s="14" t="str">
        <f>VLOOKUP(Todos!$A1243,vlookup_table[#All],5,FALSE)</f>
        <v>U1</v>
      </c>
      <c r="R1243" s="14" t="str">
        <f>VLOOKUP(Todos!$A1243,vlookup_table[#All],6,FALSE)</f>
        <v>M</v>
      </c>
      <c r="S1243" s="14">
        <f>VLOOKUP(Todos!$A1243,vlookup_table[#All],7,FALSE)</f>
        <v>10</v>
      </c>
      <c r="T1243" s="14">
        <f>ROUND((9706-Todos!$P1243)/100, 0)</f>
        <v>97</v>
      </c>
      <c r="U1243" s="14" t="str" cm="1">
        <f t="array" ref="U1243">_xlfn.IFS(
    ISNUMBER(SEARCH("C", Q1243)), "Ciudad",
    ISNUMBER(SEARCH("T", Q1243)), "Pueblo",
    ISNUMBER(SEARCH("R", Q1243)), "Rural",
    ISNUMBER(SEARCH("S", Q1243)), "Suburbano",
    ISNUMBER(SEARCH("U", Q1243)), "Urbano"
)</f>
        <v>Urbano</v>
      </c>
      <c r="V1243" s="25" t="str" cm="1">
        <f t="array" ref="V1243">_xlfn.LET(
    _xlpm.txt, _xlfn.TEXTJOIN("", TRUE, IF(ISNUMBER(--MID(Todos!$H1243, _xlfn.SEQUENCE(LEN(Todos!$H1243)), 1)), MID(Todos!$H1243, _xlfn.SEQUENCE(LEN(Todos!$H1243)), 1), "")),
    IF(ISNUMBER(--RIGHT(_xlpm.txt,1)), _xlpm.txt, LEFT(_xlpm.txt, LEN(_xlpm.txt)-1))
)</f>
        <v>14903</v>
      </c>
      <c r="W1243" s="14" t="str">
        <f>UPPER(LEFT(Todos!$B1243,2))</f>
        <v>TX</v>
      </c>
      <c r="X1243" s="15" t="str" cm="1">
        <f t="array" ref="X1243">+IF(Todos!$C1243 = "",MODE.MATCH(Todos!$C$2:$C$4029),Todos!$C1243)</f>
        <v>M</v>
      </c>
    </row>
    <row r="1244" spans="1:24" x14ac:dyDescent="0.35">
      <c r="A1244" s="19">
        <v>62795</v>
      </c>
      <c r="B1244" s="7" t="s">
        <v>34</v>
      </c>
      <c r="C1244" s="7" t="s">
        <v>17</v>
      </c>
      <c r="D1244" s="7">
        <v>505</v>
      </c>
      <c r="E1244" s="7">
        <v>273</v>
      </c>
      <c r="F1244" s="7">
        <v>356</v>
      </c>
      <c r="G1244" s="7">
        <v>1</v>
      </c>
      <c r="H1244" s="7">
        <v>10974</v>
      </c>
      <c r="I1244" s="7">
        <v>1</v>
      </c>
      <c r="J1244" s="7">
        <v>43</v>
      </c>
      <c r="K1244" s="7">
        <v>330</v>
      </c>
      <c r="L1244" s="7">
        <v>316</v>
      </c>
      <c r="M1244" s="7">
        <v>20</v>
      </c>
      <c r="N1244" s="7">
        <f>VLOOKUP(Todos!$A1244,vlookup_table[#All],2,FALSE)</f>
        <v>0</v>
      </c>
      <c r="O1244" s="7" t="str">
        <f>VLOOKUP(Todos!$A1244,vlookup_table[#All],3,FALSE)</f>
        <v>IN</v>
      </c>
      <c r="P1244" s="7">
        <f>VLOOKUP(Todos!$A1244,vlookup_table[#All],4,FALSE)</f>
        <v>0</v>
      </c>
      <c r="Q1244" s="9" t="str">
        <f>VLOOKUP(Todos!$A1244,vlookup_table[#All],5,FALSE)</f>
        <v>R2</v>
      </c>
      <c r="R1244" s="9" t="str">
        <f>VLOOKUP(Todos!$A1244,vlookup_table[#All],6,FALSE)</f>
        <v>F</v>
      </c>
      <c r="S1244" s="9">
        <f>VLOOKUP(Todos!$A1244,vlookup_table[#All],7,FALSE)</f>
        <v>20</v>
      </c>
      <c r="T1244" s="9">
        <f>ROUND((9706-Todos!$P1244)/100, 0)</f>
        <v>97</v>
      </c>
      <c r="U1244" s="9" t="str" cm="1">
        <f t="array" ref="U1244">_xlfn.IFS(
    ISNUMBER(SEARCH("C", Q1244)), "Ciudad",
    ISNUMBER(SEARCH("T", Q1244)), "Pueblo",
    ISNUMBER(SEARCH("R", Q1244)), "Rural",
    ISNUMBER(SEARCH("S", Q1244)), "Suburbano",
    ISNUMBER(SEARCH("U", Q1244)), "Urbano"
)</f>
        <v>Rural</v>
      </c>
      <c r="V1244" s="24" t="str" cm="1">
        <f t="array" ref="V1244">_xlfn.LET(
    _xlpm.txt, _xlfn.TEXTJOIN("", TRUE, IF(ISNUMBER(--MID(Todos!$H1244, _xlfn.SEQUENCE(LEN(Todos!$H1244)), 1)), MID(Todos!$H1244, _xlfn.SEQUENCE(LEN(Todos!$H1244)), 1), "")),
    IF(ISNUMBER(--RIGHT(_xlpm.txt,1)), _xlpm.txt, LEFT(_xlpm.txt, LEN(_xlpm.txt)-1))
)</f>
        <v>10974</v>
      </c>
      <c r="W1244" s="9" t="str">
        <f>UPPER(LEFT(Todos!$B1244,2))</f>
        <v>IN</v>
      </c>
      <c r="X1244" s="10" t="str" cm="1">
        <f t="array" ref="X1244">+IF(Todos!$C1244 = "",MODE.MATCH(Todos!$C$2:$C$4029),Todos!$C1244)</f>
        <v>F</v>
      </c>
    </row>
    <row r="1245" spans="1:24" x14ac:dyDescent="0.35">
      <c r="A1245" s="18">
        <v>80153</v>
      </c>
      <c r="B1245" s="12" t="s">
        <v>36</v>
      </c>
      <c r="C1245" s="12" t="s">
        <v>52</v>
      </c>
      <c r="D1245" s="12">
        <v>416</v>
      </c>
      <c r="E1245" s="12">
        <v>247</v>
      </c>
      <c r="F1245" s="12">
        <v>340</v>
      </c>
      <c r="G1245" s="12">
        <v>0</v>
      </c>
      <c r="H1245" s="12">
        <v>11789</v>
      </c>
      <c r="I1245" s="12">
        <v>2</v>
      </c>
      <c r="J1245" s="12">
        <v>62</v>
      </c>
      <c r="K1245" s="12">
        <v>297</v>
      </c>
      <c r="L1245" s="12">
        <v>292</v>
      </c>
      <c r="M1245" s="12">
        <v>15</v>
      </c>
      <c r="N1245" s="12">
        <f>VLOOKUP(Todos!$A1245,vlookup_table[#All],2,FALSE)</f>
        <v>0</v>
      </c>
      <c r="O1245" s="12" t="str">
        <f>VLOOKUP(Todos!$A1245,vlookup_table[#All],3,FALSE)</f>
        <v>WI</v>
      </c>
      <c r="P1245" s="12">
        <f>VLOOKUP(Todos!$A1245,vlookup_table[#All],4,FALSE)</f>
        <v>2301</v>
      </c>
      <c r="Q1245" s="14" t="str">
        <f>VLOOKUP(Todos!$A1245,vlookup_table[#All],5,FALSE)</f>
        <v>C3</v>
      </c>
      <c r="R1245" s="14" t="str">
        <f>VLOOKUP(Todos!$A1245,vlookup_table[#All],6,FALSE)</f>
        <v>M</v>
      </c>
      <c r="S1245" s="14">
        <f>VLOOKUP(Todos!$A1245,vlookup_table[#All],7,FALSE)</f>
        <v>5</v>
      </c>
      <c r="T1245" s="14">
        <f>ROUND((9706-Todos!$P1245)/100, 0)</f>
        <v>74</v>
      </c>
      <c r="U1245" s="14" t="str" cm="1">
        <f t="array" ref="U1245">_xlfn.IFS(
    ISNUMBER(SEARCH("C", Q1245)), "Ciudad",
    ISNUMBER(SEARCH("T", Q1245)), "Pueblo",
    ISNUMBER(SEARCH("R", Q1245)), "Rural",
    ISNUMBER(SEARCH("S", Q1245)), "Suburbano",
    ISNUMBER(SEARCH("U", Q1245)), "Urbano"
)</f>
        <v>Ciudad</v>
      </c>
      <c r="V1245" s="25" t="str" cm="1">
        <f t="array" ref="V1245">_xlfn.LET(
    _xlpm.txt, _xlfn.TEXTJOIN("", TRUE, IF(ISNUMBER(--MID(Todos!$H1245, _xlfn.SEQUENCE(LEN(Todos!$H1245)), 1)), MID(Todos!$H1245, _xlfn.SEQUENCE(LEN(Todos!$H1245)), 1), "")),
    IF(ISNUMBER(--RIGHT(_xlpm.txt,1)), _xlpm.txt, LEFT(_xlpm.txt, LEN(_xlpm.txt)-1))
)</f>
        <v>11789</v>
      </c>
      <c r="W1245" s="14" t="str">
        <f>UPPER(LEFT(Todos!$B1245,2))</f>
        <v>WI</v>
      </c>
      <c r="X1245" s="15" t="str" cm="1">
        <f t="array" ref="X1245">+IF(Todos!$C1245 = "",MODE.MATCH(Todos!$C$2:$C$4029),Todos!$C1245)</f>
        <v>male</v>
      </c>
    </row>
    <row r="1246" spans="1:24" x14ac:dyDescent="0.35">
      <c r="A1246" s="19">
        <v>21107</v>
      </c>
      <c r="B1246" s="7" t="s">
        <v>18</v>
      </c>
      <c r="C1246" s="7"/>
      <c r="D1246" s="7">
        <v>678</v>
      </c>
      <c r="E1246" s="7">
        <v>260</v>
      </c>
      <c r="F1246" s="7">
        <v>335</v>
      </c>
      <c r="G1246" s="7">
        <v>4</v>
      </c>
      <c r="H1246" s="7">
        <v>11906</v>
      </c>
      <c r="I1246" s="7">
        <v>1</v>
      </c>
      <c r="J1246" s="7">
        <v>56</v>
      </c>
      <c r="K1246" s="7">
        <v>289</v>
      </c>
      <c r="L1246" s="7">
        <v>303</v>
      </c>
      <c r="M1246" s="7">
        <v>8.7777777780000008</v>
      </c>
      <c r="N1246" s="7">
        <f>VLOOKUP(Todos!$A1246,vlookup_table[#All],2,FALSE)</f>
        <v>1</v>
      </c>
      <c r="O1246" s="7" t="str">
        <f>VLOOKUP(Todos!$A1246,vlookup_table[#All],3,FALSE)</f>
        <v>NC</v>
      </c>
      <c r="P1246" s="7">
        <f>VLOOKUP(Todos!$A1246,vlookup_table[#All],4,FALSE)</f>
        <v>1907</v>
      </c>
      <c r="Q1246" s="9" t="str">
        <f>VLOOKUP(Todos!$A1246,vlookup_table[#All],5,FALSE)</f>
        <v>T2</v>
      </c>
      <c r="R1246" s="9" t="str">
        <f>VLOOKUP(Todos!$A1246,vlookup_table[#All],6,FALSE)</f>
        <v/>
      </c>
      <c r="S1246" s="9">
        <f>VLOOKUP(Todos!$A1246,vlookup_table[#All],7,FALSE)</f>
        <v>7</v>
      </c>
      <c r="T1246" s="9">
        <f>ROUND((9706-Todos!$P1246)/100, 0)</f>
        <v>78</v>
      </c>
      <c r="U1246" s="9" t="str" cm="1">
        <f t="array" ref="U1246">_xlfn.IFS(
    ISNUMBER(SEARCH("C", Q1246)), "Ciudad",
    ISNUMBER(SEARCH("T", Q1246)), "Pueblo",
    ISNUMBER(SEARCH("R", Q1246)), "Rural",
    ISNUMBER(SEARCH("S", Q1246)), "Suburbano",
    ISNUMBER(SEARCH("U", Q1246)), "Urbano"
)</f>
        <v>Pueblo</v>
      </c>
      <c r="V1246" s="24" t="str" cm="1">
        <f t="array" ref="V1246">_xlfn.LET(
    _xlpm.txt, _xlfn.TEXTJOIN("", TRUE, IF(ISNUMBER(--MID(Todos!$H1246, _xlfn.SEQUENCE(LEN(Todos!$H1246)), 1)), MID(Todos!$H1246, _xlfn.SEQUENCE(LEN(Todos!$H1246)), 1), "")),
    IF(ISNUMBER(--RIGHT(_xlpm.txt,1)), _xlpm.txt, LEFT(_xlpm.txt, LEN(_xlpm.txt)-1))
)</f>
        <v>11906</v>
      </c>
      <c r="W1246" s="9" t="str">
        <f>UPPER(LEFT(Todos!$B1246,2))</f>
        <v>NC</v>
      </c>
      <c r="X1246" s="10" t="e" cm="1">
        <f t="array" aca="1" ref="X1246" ca="1">+IF(Todos!$C1246 = "",MODE.MATCH(Todos!$C$2:$C$4029),Todos!$C1246)</f>
        <v>#NAME?</v>
      </c>
    </row>
    <row r="1247" spans="1:24" x14ac:dyDescent="0.35">
      <c r="A1247" s="18">
        <v>164551</v>
      </c>
      <c r="B1247" s="12" t="s">
        <v>22</v>
      </c>
      <c r="C1247" s="12" t="s">
        <v>17</v>
      </c>
      <c r="D1247" s="12">
        <v>1158</v>
      </c>
      <c r="E1247" s="12">
        <v>369</v>
      </c>
      <c r="F1247" s="12">
        <v>386</v>
      </c>
      <c r="G1247" s="12">
        <v>3</v>
      </c>
      <c r="H1247" s="12">
        <v>11592</v>
      </c>
      <c r="I1247" s="12">
        <v>3</v>
      </c>
      <c r="J1247" s="12">
        <v>64</v>
      </c>
      <c r="K1247" s="12">
        <v>398</v>
      </c>
      <c r="L1247" s="12">
        <v>373</v>
      </c>
      <c r="M1247" s="12">
        <v>4.0909090910000003</v>
      </c>
      <c r="N1247" s="12">
        <f>VLOOKUP(Todos!$A1247,vlookup_table[#All],2,FALSE)</f>
        <v>0</v>
      </c>
      <c r="O1247" s="12" t="str">
        <f>VLOOKUP(Todos!$A1247,vlookup_table[#All],3,FALSE)</f>
        <v>CA</v>
      </c>
      <c r="P1247" s="12">
        <f>VLOOKUP(Todos!$A1247,vlookup_table[#All],4,FALSE)</f>
        <v>0</v>
      </c>
      <c r="Q1247" s="14" t="str">
        <f>VLOOKUP(Todos!$A1247,vlookup_table[#All],5,FALSE)</f>
        <v>C2</v>
      </c>
      <c r="R1247" s="14" t="str">
        <f>VLOOKUP(Todos!$A1247,vlookup_table[#All],6,FALSE)</f>
        <v>F</v>
      </c>
      <c r="S1247" s="14">
        <f>VLOOKUP(Todos!$A1247,vlookup_table[#All],7,FALSE)</f>
        <v>3</v>
      </c>
      <c r="T1247" s="14">
        <f>ROUND((9706-Todos!$P1247)/100, 0)</f>
        <v>97</v>
      </c>
      <c r="U1247" s="14" t="str" cm="1">
        <f t="array" ref="U1247">_xlfn.IFS(
    ISNUMBER(SEARCH("C", Q1247)), "Ciudad",
    ISNUMBER(SEARCH("T", Q1247)), "Pueblo",
    ISNUMBER(SEARCH("R", Q1247)), "Rural",
    ISNUMBER(SEARCH("S", Q1247)), "Suburbano",
    ISNUMBER(SEARCH("U", Q1247)), "Urbano"
)</f>
        <v>Ciudad</v>
      </c>
      <c r="V1247" s="25" t="str" cm="1">
        <f t="array" ref="V1247">_xlfn.LET(
    _xlpm.txt, _xlfn.TEXTJOIN("", TRUE, IF(ISNUMBER(--MID(Todos!$H1247, _xlfn.SEQUENCE(LEN(Todos!$H1247)), 1)), MID(Todos!$H1247, _xlfn.SEQUENCE(LEN(Todos!$H1247)), 1), "")),
    IF(ISNUMBER(--RIGHT(_xlpm.txt,1)), _xlpm.txt, LEFT(_xlpm.txt, LEN(_xlpm.txt)-1))
)</f>
        <v>11592</v>
      </c>
      <c r="W1247" s="14" t="str">
        <f>UPPER(LEFT(Todos!$B1247,2))</f>
        <v>CA</v>
      </c>
      <c r="X1247" s="15" t="str" cm="1">
        <f t="array" ref="X1247">+IF(Todos!$C1247 = "",MODE.MATCH(Todos!$C$2:$C$4029),Todos!$C1247)</f>
        <v>F</v>
      </c>
    </row>
    <row r="1248" spans="1:24" x14ac:dyDescent="0.35">
      <c r="A1248" s="19">
        <v>53485</v>
      </c>
      <c r="B1248" s="7" t="s">
        <v>54</v>
      </c>
      <c r="C1248" s="7" t="s">
        <v>17</v>
      </c>
      <c r="D1248" s="7">
        <v>861</v>
      </c>
      <c r="E1248" s="7">
        <v>248</v>
      </c>
      <c r="F1248" s="7">
        <v>328</v>
      </c>
      <c r="G1248" s="7">
        <v>0</v>
      </c>
      <c r="H1248" s="7">
        <v>16517</v>
      </c>
      <c r="I1248" s="7">
        <v>6</v>
      </c>
      <c r="J1248" s="7">
        <v>44</v>
      </c>
      <c r="K1248" s="7">
        <v>314</v>
      </c>
      <c r="L1248" s="7">
        <v>278</v>
      </c>
      <c r="M1248" s="7">
        <v>7</v>
      </c>
      <c r="N1248" s="7">
        <f>VLOOKUP(Todos!$A1248,vlookup_table[#All],2,FALSE)</f>
        <v>28</v>
      </c>
      <c r="O1248" s="7" t="str">
        <f>VLOOKUP(Todos!$A1248,vlookup_table[#All],3,FALSE)</f>
        <v>TN</v>
      </c>
      <c r="P1248" s="7">
        <f>VLOOKUP(Todos!$A1248,vlookup_table[#All],4,FALSE)</f>
        <v>0</v>
      </c>
      <c r="Q1248" s="9" t="str">
        <f>VLOOKUP(Todos!$A1248,vlookup_table[#All],5,FALSE)</f>
        <v>S2</v>
      </c>
      <c r="R1248" s="9" t="str">
        <f>VLOOKUP(Todos!$A1248,vlookup_table[#All],6,FALSE)</f>
        <v>F</v>
      </c>
      <c r="S1248" s="9">
        <f>VLOOKUP(Todos!$A1248,vlookup_table[#All],7,FALSE)</f>
        <v>7</v>
      </c>
      <c r="T1248" s="9">
        <f>ROUND((9706-Todos!$P1248)/100, 0)</f>
        <v>97</v>
      </c>
      <c r="U1248" s="9" t="str" cm="1">
        <f t="array" ref="U1248">_xlfn.IFS(
    ISNUMBER(SEARCH("C", Q1248)), "Ciudad",
    ISNUMBER(SEARCH("T", Q1248)), "Pueblo",
    ISNUMBER(SEARCH("R", Q1248)), "Rural",
    ISNUMBER(SEARCH("S", Q1248)), "Suburbano",
    ISNUMBER(SEARCH("U", Q1248)), "Urbano"
)</f>
        <v>Suburbano</v>
      </c>
      <c r="V1248" s="24" t="str" cm="1">
        <f t="array" ref="V1248">_xlfn.LET(
    _xlpm.txt, _xlfn.TEXTJOIN("", TRUE, IF(ISNUMBER(--MID(Todos!$H1248, _xlfn.SEQUENCE(LEN(Todos!$H1248)), 1)), MID(Todos!$H1248, _xlfn.SEQUENCE(LEN(Todos!$H1248)), 1), "")),
    IF(ISNUMBER(--RIGHT(_xlpm.txt,1)), _xlpm.txt, LEFT(_xlpm.txt, LEN(_xlpm.txt)-1))
)</f>
        <v>16517</v>
      </c>
      <c r="W1248" s="9" t="str">
        <f>UPPER(LEFT(Todos!$B1248,2))</f>
        <v>TN</v>
      </c>
      <c r="X1248" s="10" t="str" cm="1">
        <f t="array" ref="X1248">+IF(Todos!$C1248 = "",MODE.MATCH(Todos!$C$2:$C$4029),Todos!$C1248)</f>
        <v>F</v>
      </c>
    </row>
    <row r="1249" spans="1:24" x14ac:dyDescent="0.35">
      <c r="A1249" s="18">
        <v>25331</v>
      </c>
      <c r="B1249" s="12" t="s">
        <v>47</v>
      </c>
      <c r="C1249" s="12" t="s">
        <v>17</v>
      </c>
      <c r="D1249" s="12">
        <v>407</v>
      </c>
      <c r="E1249" s="12">
        <v>157</v>
      </c>
      <c r="F1249" s="12">
        <v>260</v>
      </c>
      <c r="G1249" s="12">
        <v>0</v>
      </c>
      <c r="H1249" s="12">
        <v>7762</v>
      </c>
      <c r="I1249" s="12">
        <v>1</v>
      </c>
      <c r="J1249" s="12">
        <v>79</v>
      </c>
      <c r="K1249" s="12">
        <v>193</v>
      </c>
      <c r="L1249" s="12">
        <v>221</v>
      </c>
      <c r="M1249" s="12">
        <v>16.666666670000001</v>
      </c>
      <c r="N1249" s="12">
        <f>VLOOKUP(Todos!$A1249,vlookup_table[#All],2,FALSE)</f>
        <v>0</v>
      </c>
      <c r="O1249" s="12" t="str">
        <f>VLOOKUP(Todos!$A1249,vlookup_table[#All],3,FALSE)</f>
        <v>SC</v>
      </c>
      <c r="P1249" s="12">
        <f>VLOOKUP(Todos!$A1249,vlookup_table[#All],4,FALSE)</f>
        <v>0</v>
      </c>
      <c r="Q1249" s="14" t="str">
        <f>VLOOKUP(Todos!$A1249,vlookup_table[#All],5,FALSE)</f>
        <v>R2</v>
      </c>
      <c r="R1249" s="14" t="str">
        <f>VLOOKUP(Todos!$A1249,vlookup_table[#All],6,FALSE)</f>
        <v>F</v>
      </c>
      <c r="S1249" s="14">
        <f>VLOOKUP(Todos!$A1249,vlookup_table[#All],7,FALSE)</f>
        <v>22</v>
      </c>
      <c r="T1249" s="14">
        <f>ROUND((9706-Todos!$P1249)/100, 0)</f>
        <v>97</v>
      </c>
      <c r="U1249" s="14" t="str" cm="1">
        <f t="array" ref="U1249">_xlfn.IFS(
    ISNUMBER(SEARCH("C", Q1249)), "Ciudad",
    ISNUMBER(SEARCH("T", Q1249)), "Pueblo",
    ISNUMBER(SEARCH("R", Q1249)), "Rural",
    ISNUMBER(SEARCH("S", Q1249)), "Suburbano",
    ISNUMBER(SEARCH("U", Q1249)), "Urbano"
)</f>
        <v>Rural</v>
      </c>
      <c r="V1249" s="25" t="str" cm="1">
        <f t="array" ref="V1249">_xlfn.LET(
    _xlpm.txt, _xlfn.TEXTJOIN("", TRUE, IF(ISNUMBER(--MID(Todos!$H1249, _xlfn.SEQUENCE(LEN(Todos!$H1249)), 1)), MID(Todos!$H1249, _xlfn.SEQUENCE(LEN(Todos!$H1249)), 1), "")),
    IF(ISNUMBER(--RIGHT(_xlpm.txt,1)), _xlpm.txt, LEFT(_xlpm.txt, LEN(_xlpm.txt)-1))
)</f>
        <v>7762</v>
      </c>
      <c r="W1249" s="14" t="str">
        <f>UPPER(LEFT(Todos!$B1249,2))</f>
        <v>SC</v>
      </c>
      <c r="X1249" s="15" t="str" cm="1">
        <f t="array" ref="X1249">+IF(Todos!$C1249 = "",MODE.MATCH(Todos!$C$2:$C$4029),Todos!$C1249)</f>
        <v>F</v>
      </c>
    </row>
    <row r="1250" spans="1:24" x14ac:dyDescent="0.35">
      <c r="A1250" s="19">
        <v>189130</v>
      </c>
      <c r="B1250" s="7" t="s">
        <v>16</v>
      </c>
      <c r="C1250" s="7" t="s">
        <v>14</v>
      </c>
      <c r="D1250" s="7">
        <v>1094</v>
      </c>
      <c r="E1250" s="7">
        <v>363</v>
      </c>
      <c r="F1250" s="7">
        <v>444</v>
      </c>
      <c r="G1250" s="7">
        <v>2</v>
      </c>
      <c r="H1250" s="7">
        <v>15967</v>
      </c>
      <c r="I1250" s="7">
        <v>23</v>
      </c>
      <c r="J1250" s="7">
        <v>66</v>
      </c>
      <c r="K1250" s="7">
        <v>388</v>
      </c>
      <c r="L1250" s="7">
        <v>421</v>
      </c>
      <c r="M1250" s="7">
        <v>20.833333329999999</v>
      </c>
      <c r="N1250" s="7">
        <f>VLOOKUP(Todos!$A1250,vlookup_table[#All],2,FALSE)</f>
        <v>1</v>
      </c>
      <c r="O1250" s="7" t="str">
        <f>VLOOKUP(Todos!$A1250,vlookup_table[#All],3,FALSE)</f>
        <v>IL</v>
      </c>
      <c r="P1250" s="7">
        <f>VLOOKUP(Todos!$A1250,vlookup_table[#All],4,FALSE)</f>
        <v>2810</v>
      </c>
      <c r="Q1250" s="9" t="str">
        <f>VLOOKUP(Todos!$A1250,vlookup_table[#All],5,FALSE)</f>
        <v>U2</v>
      </c>
      <c r="R1250" s="9" t="str">
        <f>VLOOKUP(Todos!$A1250,vlookup_table[#All],6,FALSE)</f>
        <v>M</v>
      </c>
      <c r="S1250" s="9">
        <f>VLOOKUP(Todos!$A1250,vlookup_table[#All],7,FALSE)</f>
        <v>51</v>
      </c>
      <c r="T1250" s="9">
        <f>ROUND((9706-Todos!$P1250)/100, 0)</f>
        <v>69</v>
      </c>
      <c r="U1250" s="9" t="str" cm="1">
        <f t="array" ref="U1250">_xlfn.IFS(
    ISNUMBER(SEARCH("C", Q1250)), "Ciudad",
    ISNUMBER(SEARCH("T", Q1250)), "Pueblo",
    ISNUMBER(SEARCH("R", Q1250)), "Rural",
    ISNUMBER(SEARCH("S", Q1250)), "Suburbano",
    ISNUMBER(SEARCH("U", Q1250)), "Urbano"
)</f>
        <v>Urbano</v>
      </c>
      <c r="V1250" s="24" t="str" cm="1">
        <f t="array" ref="V1250">_xlfn.LET(
    _xlpm.txt, _xlfn.TEXTJOIN("", TRUE, IF(ISNUMBER(--MID(Todos!$H1250, _xlfn.SEQUENCE(LEN(Todos!$H1250)), 1)), MID(Todos!$H1250, _xlfn.SEQUENCE(LEN(Todos!$H1250)), 1), "")),
    IF(ISNUMBER(--RIGHT(_xlpm.txt,1)), _xlpm.txt, LEFT(_xlpm.txt, LEN(_xlpm.txt)-1))
)</f>
        <v>15967</v>
      </c>
      <c r="W1250" s="9" t="str">
        <f>UPPER(LEFT(Todos!$B1250,2))</f>
        <v>IL</v>
      </c>
      <c r="X1250" s="10" t="str" cm="1">
        <f t="array" ref="X1250">+IF(Todos!$C1250 = "",MODE.MATCH(Todos!$C$2:$C$4029),Todos!$C1250)</f>
        <v>M</v>
      </c>
    </row>
    <row r="1251" spans="1:24" x14ac:dyDescent="0.35">
      <c r="A1251" s="18">
        <v>190840</v>
      </c>
      <c r="B1251" s="12" t="s">
        <v>16</v>
      </c>
      <c r="C1251" s="12" t="s">
        <v>14</v>
      </c>
      <c r="D1251" s="12">
        <v>485</v>
      </c>
      <c r="E1251" s="12">
        <v>297</v>
      </c>
      <c r="F1251" s="12">
        <v>340</v>
      </c>
      <c r="G1251" s="12">
        <v>0</v>
      </c>
      <c r="H1251" s="12">
        <v>10899</v>
      </c>
      <c r="I1251" s="12">
        <v>3</v>
      </c>
      <c r="J1251" s="12">
        <v>60</v>
      </c>
      <c r="K1251" s="12">
        <v>309</v>
      </c>
      <c r="L1251" s="12">
        <v>329</v>
      </c>
      <c r="M1251" s="12">
        <v>21.25</v>
      </c>
      <c r="N1251" s="12">
        <f>VLOOKUP(Todos!$A1251,vlookup_table[#All],2,FALSE)</f>
        <v>1</v>
      </c>
      <c r="O1251" s="12" t="str">
        <f>VLOOKUP(Todos!$A1251,vlookup_table[#All],3,FALSE)</f>
        <v>IL</v>
      </c>
      <c r="P1251" s="12">
        <f>VLOOKUP(Todos!$A1251,vlookup_table[#All],4,FALSE)</f>
        <v>4912</v>
      </c>
      <c r="Q1251" s="14" t="str">
        <f>VLOOKUP(Todos!$A1251,vlookup_table[#All],5,FALSE)</f>
        <v>C3</v>
      </c>
      <c r="R1251" s="14" t="str">
        <f>VLOOKUP(Todos!$A1251,vlookup_table[#All],6,FALSE)</f>
        <v>M</v>
      </c>
      <c r="S1251" s="14">
        <f>VLOOKUP(Todos!$A1251,vlookup_table[#All],7,FALSE)</f>
        <v>25</v>
      </c>
      <c r="T1251" s="14">
        <f>ROUND((9706-Todos!$P1251)/100, 0)</f>
        <v>48</v>
      </c>
      <c r="U1251" s="14" t="str" cm="1">
        <f t="array" ref="U1251">_xlfn.IFS(
    ISNUMBER(SEARCH("C", Q1251)), "Ciudad",
    ISNUMBER(SEARCH("T", Q1251)), "Pueblo",
    ISNUMBER(SEARCH("R", Q1251)), "Rural",
    ISNUMBER(SEARCH("S", Q1251)), "Suburbano",
    ISNUMBER(SEARCH("U", Q1251)), "Urbano"
)</f>
        <v>Ciudad</v>
      </c>
      <c r="V1251" s="25" t="str" cm="1">
        <f t="array" ref="V1251">_xlfn.LET(
    _xlpm.txt, _xlfn.TEXTJOIN("", TRUE, IF(ISNUMBER(--MID(Todos!$H1251, _xlfn.SEQUENCE(LEN(Todos!$H1251)), 1)), MID(Todos!$H1251, _xlfn.SEQUENCE(LEN(Todos!$H1251)), 1), "")),
    IF(ISNUMBER(--RIGHT(_xlpm.txt,1)), _xlpm.txt, LEFT(_xlpm.txt, LEN(_xlpm.txt)-1))
)</f>
        <v>10899</v>
      </c>
      <c r="W1251" s="14" t="str">
        <f>UPPER(LEFT(Todos!$B1251,2))</f>
        <v>IL</v>
      </c>
      <c r="X1251" s="15" t="str" cm="1">
        <f t="array" ref="X1251">+IF(Todos!$C1251 = "",MODE.MATCH(Todos!$C$2:$C$4029),Todos!$C1251)</f>
        <v>M</v>
      </c>
    </row>
    <row r="1252" spans="1:24" x14ac:dyDescent="0.35">
      <c r="A1252" s="19">
        <v>341</v>
      </c>
      <c r="B1252" s="7" t="s">
        <v>40</v>
      </c>
      <c r="C1252" s="7" t="s">
        <v>17</v>
      </c>
      <c r="D1252" s="7">
        <v>517</v>
      </c>
      <c r="E1252" s="7">
        <v>327</v>
      </c>
      <c r="F1252" s="7">
        <v>416</v>
      </c>
      <c r="G1252" s="7">
        <v>0</v>
      </c>
      <c r="H1252" s="7">
        <v>12605</v>
      </c>
      <c r="I1252" s="7">
        <v>0</v>
      </c>
      <c r="J1252" s="7">
        <v>87</v>
      </c>
      <c r="K1252" s="7">
        <v>375</v>
      </c>
      <c r="L1252" s="7">
        <v>389</v>
      </c>
      <c r="M1252" s="7">
        <v>11</v>
      </c>
      <c r="N1252" s="7">
        <f>VLOOKUP(Todos!$A1252,vlookup_table[#All],2,FALSE)</f>
        <v>0</v>
      </c>
      <c r="O1252" s="7" t="str">
        <f>VLOOKUP(Todos!$A1252,vlookup_table[#All],3,FALSE)</f>
        <v>GA</v>
      </c>
      <c r="P1252" s="7">
        <f>VLOOKUP(Todos!$A1252,vlookup_table[#All],4,FALSE)</f>
        <v>3011</v>
      </c>
      <c r="Q1252" s="9" t="str">
        <f>VLOOKUP(Todos!$A1252,vlookup_table[#All],5,FALSE)</f>
        <v>R2</v>
      </c>
      <c r="R1252" s="9" t="str">
        <f>VLOOKUP(Todos!$A1252,vlookup_table[#All],6,FALSE)</f>
        <v>F</v>
      </c>
      <c r="S1252" s="9">
        <f>VLOOKUP(Todos!$A1252,vlookup_table[#All],7,FALSE)</f>
        <v>25</v>
      </c>
      <c r="T1252" s="9">
        <f>ROUND((9706-Todos!$P1252)/100, 0)</f>
        <v>67</v>
      </c>
      <c r="U1252" s="9" t="str" cm="1">
        <f t="array" ref="U1252">_xlfn.IFS(
    ISNUMBER(SEARCH("C", Q1252)), "Ciudad",
    ISNUMBER(SEARCH("T", Q1252)), "Pueblo",
    ISNUMBER(SEARCH("R", Q1252)), "Rural",
    ISNUMBER(SEARCH("S", Q1252)), "Suburbano",
    ISNUMBER(SEARCH("U", Q1252)), "Urbano"
)</f>
        <v>Rural</v>
      </c>
      <c r="V1252" s="24" t="str" cm="1">
        <f t="array" ref="V1252">_xlfn.LET(
    _xlpm.txt, _xlfn.TEXTJOIN("", TRUE, IF(ISNUMBER(--MID(Todos!$H1252, _xlfn.SEQUENCE(LEN(Todos!$H1252)), 1)), MID(Todos!$H1252, _xlfn.SEQUENCE(LEN(Todos!$H1252)), 1), "")),
    IF(ISNUMBER(--RIGHT(_xlpm.txt,1)), _xlpm.txt, LEFT(_xlpm.txt, LEN(_xlpm.txt)-1))
)</f>
        <v>12605</v>
      </c>
      <c r="W1252" s="9" t="str">
        <f>UPPER(LEFT(Todos!$B1252,2))</f>
        <v>GA</v>
      </c>
      <c r="X1252" s="10" t="str" cm="1">
        <f t="array" ref="X1252">+IF(Todos!$C1252 = "",MODE.MATCH(Todos!$C$2:$C$4029),Todos!$C1252)</f>
        <v>F</v>
      </c>
    </row>
    <row r="1253" spans="1:24" x14ac:dyDescent="0.35">
      <c r="A1253" s="18">
        <v>109240</v>
      </c>
      <c r="B1253" s="12" t="s">
        <v>50</v>
      </c>
      <c r="C1253" s="12" t="s">
        <v>14</v>
      </c>
      <c r="D1253" s="12">
        <v>445</v>
      </c>
      <c r="E1253" s="12">
        <v>180</v>
      </c>
      <c r="F1253" s="12">
        <v>256</v>
      </c>
      <c r="G1253" s="12">
        <v>1</v>
      </c>
      <c r="H1253" s="12">
        <v>7560</v>
      </c>
      <c r="I1253" s="12">
        <v>0</v>
      </c>
      <c r="J1253" s="12">
        <v>96</v>
      </c>
      <c r="K1253" s="12">
        <v>210</v>
      </c>
      <c r="L1253" s="12">
        <v>226</v>
      </c>
      <c r="M1253" s="12">
        <v>6.3214285710000002</v>
      </c>
      <c r="N1253" s="12">
        <f>VLOOKUP(Todos!$A1253,vlookup_table[#All],2,FALSE)</f>
        <v>0</v>
      </c>
      <c r="O1253" s="12" t="str">
        <f>VLOOKUP(Todos!$A1253,vlookup_table[#All],3,FALSE)</f>
        <v>LA</v>
      </c>
      <c r="P1253" s="12">
        <f>VLOOKUP(Todos!$A1253,vlookup_table[#All],4,FALSE)</f>
        <v>3711</v>
      </c>
      <c r="Q1253" s="14" t="str">
        <f>VLOOKUP(Todos!$A1253,vlookup_table[#All],5,FALSE)</f>
        <v>T3</v>
      </c>
      <c r="R1253" s="14" t="str">
        <f>VLOOKUP(Todos!$A1253,vlookup_table[#All],6,FALSE)</f>
        <v>M</v>
      </c>
      <c r="S1253" s="14">
        <f>VLOOKUP(Todos!$A1253,vlookup_table[#All],7,FALSE)</f>
        <v>7</v>
      </c>
      <c r="T1253" s="14">
        <f>ROUND((9706-Todos!$P1253)/100, 0)</f>
        <v>60</v>
      </c>
      <c r="U1253" s="14" t="str" cm="1">
        <f t="array" ref="U1253">_xlfn.IFS(
    ISNUMBER(SEARCH("C", Q1253)), "Ciudad",
    ISNUMBER(SEARCH("T", Q1253)), "Pueblo",
    ISNUMBER(SEARCH("R", Q1253)), "Rural",
    ISNUMBER(SEARCH("S", Q1253)), "Suburbano",
    ISNUMBER(SEARCH("U", Q1253)), "Urbano"
)</f>
        <v>Pueblo</v>
      </c>
      <c r="V1253" s="25" t="str" cm="1">
        <f t="array" ref="V1253">_xlfn.LET(
    _xlpm.txt, _xlfn.TEXTJOIN("", TRUE, IF(ISNUMBER(--MID(Todos!$H1253, _xlfn.SEQUENCE(LEN(Todos!$H1253)), 1)), MID(Todos!$H1253, _xlfn.SEQUENCE(LEN(Todos!$H1253)), 1), "")),
    IF(ISNUMBER(--RIGHT(_xlpm.txt,1)), _xlpm.txt, LEFT(_xlpm.txt, LEN(_xlpm.txt)-1))
)</f>
        <v>7560</v>
      </c>
      <c r="W1253" s="14" t="str">
        <f>UPPER(LEFT(Todos!$B1253,2))</f>
        <v>LA</v>
      </c>
      <c r="X1253" s="15" t="str" cm="1">
        <f t="array" ref="X1253">+IF(Todos!$C1253 = "",MODE.MATCH(Todos!$C$2:$C$4029),Todos!$C1253)</f>
        <v>M</v>
      </c>
    </row>
    <row r="1254" spans="1:24" x14ac:dyDescent="0.35">
      <c r="A1254" s="19">
        <v>6028</v>
      </c>
      <c r="B1254" s="7" t="s">
        <v>60</v>
      </c>
      <c r="C1254" s="7" t="s">
        <v>14</v>
      </c>
      <c r="D1254" s="7">
        <v>2458</v>
      </c>
      <c r="E1254" s="7">
        <v>1178</v>
      </c>
      <c r="F1254" s="7">
        <v>1118</v>
      </c>
      <c r="G1254" s="7">
        <v>73</v>
      </c>
      <c r="H1254" s="7">
        <v>58088</v>
      </c>
      <c r="I1254" s="7">
        <v>6</v>
      </c>
      <c r="J1254" s="7">
        <v>56</v>
      </c>
      <c r="K1254" s="7">
        <v>1203</v>
      </c>
      <c r="L1254" s="7">
        <v>1095</v>
      </c>
      <c r="M1254" s="7">
        <v>13.581395349999999</v>
      </c>
      <c r="N1254" s="7">
        <f>VLOOKUP(Todos!$A1254,vlookup_table[#All],2,FALSE)</f>
        <v>4</v>
      </c>
      <c r="O1254" s="7" t="str">
        <f>VLOOKUP(Todos!$A1254,vlookup_table[#All],3,FALSE)</f>
        <v>NE</v>
      </c>
      <c r="P1254" s="7">
        <f>VLOOKUP(Todos!$A1254,vlookup_table[#All],4,FALSE)</f>
        <v>4912</v>
      </c>
      <c r="Q1254" s="9" t="str">
        <f>VLOOKUP(Todos!$A1254,vlookup_table[#All],5,FALSE)</f>
        <v>S1</v>
      </c>
      <c r="R1254" s="9" t="str">
        <f>VLOOKUP(Todos!$A1254,vlookup_table[#All],6,FALSE)</f>
        <v>M</v>
      </c>
      <c r="S1254" s="9">
        <f>VLOOKUP(Todos!$A1254,vlookup_table[#All],7,FALSE)</f>
        <v>15</v>
      </c>
      <c r="T1254" s="9">
        <f>ROUND((9706-Todos!$P1254)/100, 0)</f>
        <v>48</v>
      </c>
      <c r="U1254" s="9" t="str" cm="1">
        <f t="array" ref="U1254">_xlfn.IFS(
    ISNUMBER(SEARCH("C", Q1254)), "Ciudad",
    ISNUMBER(SEARCH("T", Q1254)), "Pueblo",
    ISNUMBER(SEARCH("R", Q1254)), "Rural",
    ISNUMBER(SEARCH("S", Q1254)), "Suburbano",
    ISNUMBER(SEARCH("U", Q1254)), "Urbano"
)</f>
        <v>Suburbano</v>
      </c>
      <c r="V1254" s="24" t="str" cm="1">
        <f t="array" ref="V1254">_xlfn.LET(
    _xlpm.txt, _xlfn.TEXTJOIN("", TRUE, IF(ISNUMBER(--MID(Todos!$H1254, _xlfn.SEQUENCE(LEN(Todos!$H1254)), 1)), MID(Todos!$H1254, _xlfn.SEQUENCE(LEN(Todos!$H1254)), 1), "")),
    IF(ISNUMBER(--RIGHT(_xlpm.txt,1)), _xlpm.txt, LEFT(_xlpm.txt, LEN(_xlpm.txt)-1))
)</f>
        <v>58088</v>
      </c>
      <c r="W1254" s="9" t="str">
        <f>UPPER(LEFT(Todos!$B1254,2))</f>
        <v>NE</v>
      </c>
      <c r="X1254" s="10" t="str" cm="1">
        <f t="array" ref="X1254">+IF(Todos!$C1254 = "",MODE.MATCH(Todos!$C$2:$C$4029),Todos!$C1254)</f>
        <v>M</v>
      </c>
    </row>
    <row r="1255" spans="1:24" x14ac:dyDescent="0.35">
      <c r="A1255" s="18">
        <v>169722</v>
      </c>
      <c r="B1255" s="12" t="s">
        <v>22</v>
      </c>
      <c r="C1255" s="12" t="s">
        <v>17</v>
      </c>
      <c r="D1255" s="12">
        <v>1428</v>
      </c>
      <c r="E1255" s="12">
        <v>301</v>
      </c>
      <c r="F1255" s="12">
        <v>297</v>
      </c>
      <c r="G1255" s="12">
        <v>3</v>
      </c>
      <c r="H1255" s="12">
        <v>9201</v>
      </c>
      <c r="I1255" s="12">
        <v>29</v>
      </c>
      <c r="J1255" s="12">
        <v>49</v>
      </c>
      <c r="K1255" s="12">
        <v>277</v>
      </c>
      <c r="L1255" s="12">
        <v>322</v>
      </c>
      <c r="M1255" s="12">
        <v>25</v>
      </c>
      <c r="N1255" s="12">
        <f>VLOOKUP(Todos!$A1255,vlookup_table[#All],2,FALSE)</f>
        <v>0</v>
      </c>
      <c r="O1255" s="12" t="str">
        <f>VLOOKUP(Todos!$A1255,vlookup_table[#All],3,FALSE)</f>
        <v>CA</v>
      </c>
      <c r="P1255" s="12">
        <f>VLOOKUP(Todos!$A1255,vlookup_table[#All],4,FALSE)</f>
        <v>4701</v>
      </c>
      <c r="Q1255" s="14" t="str">
        <f>VLOOKUP(Todos!$A1255,vlookup_table[#All],5,FALSE)</f>
        <v>C2</v>
      </c>
      <c r="R1255" s="14" t="str">
        <f>VLOOKUP(Todos!$A1255,vlookup_table[#All],6,FALSE)</f>
        <v>F</v>
      </c>
      <c r="S1255" s="14">
        <f>VLOOKUP(Todos!$A1255,vlookup_table[#All],7,FALSE)</f>
        <v>20</v>
      </c>
      <c r="T1255" s="14">
        <f>ROUND((9706-Todos!$P1255)/100, 0)</f>
        <v>50</v>
      </c>
      <c r="U1255" s="14" t="str" cm="1">
        <f t="array" ref="U1255">_xlfn.IFS(
    ISNUMBER(SEARCH("C", Q1255)), "Ciudad",
    ISNUMBER(SEARCH("T", Q1255)), "Pueblo",
    ISNUMBER(SEARCH("R", Q1255)), "Rural",
    ISNUMBER(SEARCH("S", Q1255)), "Suburbano",
    ISNUMBER(SEARCH("U", Q1255)), "Urbano"
)</f>
        <v>Ciudad</v>
      </c>
      <c r="V1255" s="25" t="str" cm="1">
        <f t="array" ref="V1255">_xlfn.LET(
    _xlpm.txt, _xlfn.TEXTJOIN("", TRUE, IF(ISNUMBER(--MID(Todos!$H1255, _xlfn.SEQUENCE(LEN(Todos!$H1255)), 1)), MID(Todos!$H1255, _xlfn.SEQUENCE(LEN(Todos!$H1255)), 1), "")),
    IF(ISNUMBER(--RIGHT(_xlpm.txt,1)), _xlpm.txt, LEFT(_xlpm.txt, LEN(_xlpm.txt)-1))
)</f>
        <v>9201</v>
      </c>
      <c r="W1255" s="14" t="str">
        <f>UPPER(LEFT(Todos!$B1255,2))</f>
        <v>CA</v>
      </c>
      <c r="X1255" s="15" t="str" cm="1">
        <f t="array" ref="X1255">+IF(Todos!$C1255 = "",MODE.MATCH(Todos!$C$2:$C$4029),Todos!$C1255)</f>
        <v>F</v>
      </c>
    </row>
    <row r="1256" spans="1:24" x14ac:dyDescent="0.35">
      <c r="A1256" s="19">
        <v>91467</v>
      </c>
      <c r="B1256" s="7" t="s">
        <v>16</v>
      </c>
      <c r="C1256" s="7" t="s">
        <v>17</v>
      </c>
      <c r="D1256" s="7">
        <v>693</v>
      </c>
      <c r="E1256" s="7">
        <v>407</v>
      </c>
      <c r="F1256" s="7">
        <v>386</v>
      </c>
      <c r="G1256" s="7">
        <v>1</v>
      </c>
      <c r="H1256" s="7">
        <v>11864</v>
      </c>
      <c r="I1256" s="7">
        <v>0</v>
      </c>
      <c r="J1256" s="7">
        <v>81</v>
      </c>
      <c r="K1256" s="7">
        <v>399</v>
      </c>
      <c r="L1256" s="7">
        <v>390</v>
      </c>
      <c r="M1256" s="7">
        <v>6.5882352940000004</v>
      </c>
      <c r="N1256" s="7">
        <f>VLOOKUP(Todos!$A1256,vlookup_table[#All],2,FALSE)</f>
        <v>28</v>
      </c>
      <c r="O1256" s="7" t="str">
        <f>VLOOKUP(Todos!$A1256,vlookup_table[#All],3,FALSE)</f>
        <v>IL</v>
      </c>
      <c r="P1256" s="7">
        <f>VLOOKUP(Todos!$A1256,vlookup_table[#All],4,FALSE)</f>
        <v>4106</v>
      </c>
      <c r="Q1256" s="9" t="str">
        <f>VLOOKUP(Todos!$A1256,vlookup_table[#All],5,FALSE)</f>
        <v>T2</v>
      </c>
      <c r="R1256" s="9" t="str">
        <f>VLOOKUP(Todos!$A1256,vlookup_table[#All],6,FALSE)</f>
        <v>F</v>
      </c>
      <c r="S1256" s="9">
        <f>VLOOKUP(Todos!$A1256,vlookup_table[#All],7,FALSE)</f>
        <v>8</v>
      </c>
      <c r="T1256" s="9">
        <f>ROUND((9706-Todos!$P1256)/100, 0)</f>
        <v>56</v>
      </c>
      <c r="U1256" s="9" t="str" cm="1">
        <f t="array" ref="U1256">_xlfn.IFS(
    ISNUMBER(SEARCH("C", Q1256)), "Ciudad",
    ISNUMBER(SEARCH("T", Q1256)), "Pueblo",
    ISNUMBER(SEARCH("R", Q1256)), "Rural",
    ISNUMBER(SEARCH("S", Q1256)), "Suburbano",
    ISNUMBER(SEARCH("U", Q1256)), "Urbano"
)</f>
        <v>Pueblo</v>
      </c>
      <c r="V1256" s="24" t="str" cm="1">
        <f t="array" ref="V1256">_xlfn.LET(
    _xlpm.txt, _xlfn.TEXTJOIN("", TRUE, IF(ISNUMBER(--MID(Todos!$H1256, _xlfn.SEQUENCE(LEN(Todos!$H1256)), 1)), MID(Todos!$H1256, _xlfn.SEQUENCE(LEN(Todos!$H1256)), 1), "")),
    IF(ISNUMBER(--RIGHT(_xlpm.txt,1)), _xlpm.txt, LEFT(_xlpm.txt, LEN(_xlpm.txt)-1))
)</f>
        <v>11864</v>
      </c>
      <c r="W1256" s="9" t="str">
        <f>UPPER(LEFT(Todos!$B1256,2))</f>
        <v>IL</v>
      </c>
      <c r="X1256" s="10" t="str" cm="1">
        <f t="array" ref="X1256">+IF(Todos!$C1256 = "",MODE.MATCH(Todos!$C$2:$C$4029),Todos!$C1256)</f>
        <v>F</v>
      </c>
    </row>
    <row r="1257" spans="1:24" x14ac:dyDescent="0.35">
      <c r="A1257" s="18">
        <v>88537</v>
      </c>
      <c r="B1257" s="12" t="s">
        <v>16</v>
      </c>
      <c r="C1257" s="12" t="s">
        <v>14</v>
      </c>
      <c r="D1257" s="12">
        <v>873</v>
      </c>
      <c r="E1257" s="12">
        <v>211</v>
      </c>
      <c r="F1257" s="12">
        <v>319</v>
      </c>
      <c r="G1257" s="12">
        <v>0</v>
      </c>
      <c r="H1257" s="12">
        <v>14513</v>
      </c>
      <c r="I1257" s="12">
        <v>4</v>
      </c>
      <c r="J1257" s="12">
        <v>75</v>
      </c>
      <c r="K1257" s="12">
        <v>291</v>
      </c>
      <c r="L1257" s="12">
        <v>251</v>
      </c>
      <c r="M1257" s="12">
        <v>3.1739130439999999</v>
      </c>
      <c r="N1257" s="12">
        <f>VLOOKUP(Todos!$A1257,vlookup_table[#All],2,FALSE)</f>
        <v>1</v>
      </c>
      <c r="O1257" s="12" t="str">
        <f>VLOOKUP(Todos!$A1257,vlookup_table[#All],3,FALSE)</f>
        <v>IL</v>
      </c>
      <c r="P1257" s="12">
        <f>VLOOKUP(Todos!$A1257,vlookup_table[#All],4,FALSE)</f>
        <v>2106</v>
      </c>
      <c r="Q1257" s="14" t="str">
        <f>VLOOKUP(Todos!$A1257,vlookup_table[#All],5,FALSE)</f>
        <v>T2</v>
      </c>
      <c r="R1257" s="14" t="str">
        <f>VLOOKUP(Todos!$A1257,vlookup_table[#All],6,FALSE)</f>
        <v>M</v>
      </c>
      <c r="S1257" s="14">
        <f>VLOOKUP(Todos!$A1257,vlookup_table[#All],7,FALSE)</f>
        <v>5</v>
      </c>
      <c r="T1257" s="14">
        <f>ROUND((9706-Todos!$P1257)/100, 0)</f>
        <v>76</v>
      </c>
      <c r="U1257" s="14" t="str" cm="1">
        <f t="array" ref="U1257">_xlfn.IFS(
    ISNUMBER(SEARCH("C", Q1257)), "Ciudad",
    ISNUMBER(SEARCH("T", Q1257)), "Pueblo",
    ISNUMBER(SEARCH("R", Q1257)), "Rural",
    ISNUMBER(SEARCH("S", Q1257)), "Suburbano",
    ISNUMBER(SEARCH("U", Q1257)), "Urbano"
)</f>
        <v>Pueblo</v>
      </c>
      <c r="V1257" s="25" t="str" cm="1">
        <f t="array" ref="V1257">_xlfn.LET(
    _xlpm.txt, _xlfn.TEXTJOIN("", TRUE, IF(ISNUMBER(--MID(Todos!$H1257, _xlfn.SEQUENCE(LEN(Todos!$H1257)), 1)), MID(Todos!$H1257, _xlfn.SEQUENCE(LEN(Todos!$H1257)), 1), "")),
    IF(ISNUMBER(--RIGHT(_xlpm.txt,1)), _xlpm.txt, LEFT(_xlpm.txt, LEN(_xlpm.txt)-1))
)</f>
        <v>14513</v>
      </c>
      <c r="W1257" s="14" t="str">
        <f>UPPER(LEFT(Todos!$B1257,2))</f>
        <v>IL</v>
      </c>
      <c r="X1257" s="15" t="str" cm="1">
        <f t="array" ref="X1257">+IF(Todos!$C1257 = "",MODE.MATCH(Todos!$C$2:$C$4029),Todos!$C1257)</f>
        <v>M</v>
      </c>
    </row>
    <row r="1258" spans="1:24" x14ac:dyDescent="0.35">
      <c r="A1258" s="19">
        <v>162740</v>
      </c>
      <c r="B1258" s="7" t="s">
        <v>22</v>
      </c>
      <c r="C1258" s="7" t="s">
        <v>17</v>
      </c>
      <c r="D1258" s="7">
        <v>2807</v>
      </c>
      <c r="E1258" s="7">
        <v>478</v>
      </c>
      <c r="F1258" s="7">
        <v>542</v>
      </c>
      <c r="G1258" s="7">
        <v>92</v>
      </c>
      <c r="H1258" s="7">
        <v>17103</v>
      </c>
      <c r="I1258" s="7">
        <v>21</v>
      </c>
      <c r="J1258" s="7">
        <v>58</v>
      </c>
      <c r="K1258" s="7">
        <v>497</v>
      </c>
      <c r="L1258" s="7">
        <v>504</v>
      </c>
      <c r="M1258" s="7">
        <v>12.75</v>
      </c>
      <c r="N1258" s="7">
        <f>VLOOKUP(Todos!$A1258,vlookup_table[#All],2,FALSE)</f>
        <v>0</v>
      </c>
      <c r="O1258" s="7" t="str">
        <f>VLOOKUP(Todos!$A1258,vlookup_table[#All],3,FALSE)</f>
        <v>CA</v>
      </c>
      <c r="P1258" s="7">
        <f>VLOOKUP(Todos!$A1258,vlookup_table[#All],4,FALSE)</f>
        <v>2201</v>
      </c>
      <c r="Q1258" s="9" t="str">
        <f>VLOOKUP(Todos!$A1258,vlookup_table[#All],5,FALSE)</f>
        <v>S2</v>
      </c>
      <c r="R1258" s="9" t="str">
        <f>VLOOKUP(Todos!$A1258,vlookup_table[#All],6,FALSE)</f>
        <v>F</v>
      </c>
      <c r="S1258" s="9">
        <f>VLOOKUP(Todos!$A1258,vlookup_table[#All],7,FALSE)</f>
        <v>14</v>
      </c>
      <c r="T1258" s="9">
        <f>ROUND((9706-Todos!$P1258)/100, 0)</f>
        <v>75</v>
      </c>
      <c r="U1258" s="9" t="str" cm="1">
        <f t="array" ref="U1258">_xlfn.IFS(
    ISNUMBER(SEARCH("C", Q1258)), "Ciudad",
    ISNUMBER(SEARCH("T", Q1258)), "Pueblo",
    ISNUMBER(SEARCH("R", Q1258)), "Rural",
    ISNUMBER(SEARCH("S", Q1258)), "Suburbano",
    ISNUMBER(SEARCH("U", Q1258)), "Urbano"
)</f>
        <v>Suburbano</v>
      </c>
      <c r="V1258" s="24" t="str" cm="1">
        <f t="array" ref="V1258">_xlfn.LET(
    _xlpm.txt, _xlfn.TEXTJOIN("", TRUE, IF(ISNUMBER(--MID(Todos!$H1258, _xlfn.SEQUENCE(LEN(Todos!$H1258)), 1)), MID(Todos!$H1258, _xlfn.SEQUENCE(LEN(Todos!$H1258)), 1), "")),
    IF(ISNUMBER(--RIGHT(_xlpm.txt,1)), _xlpm.txt, LEFT(_xlpm.txt, LEN(_xlpm.txt)-1))
)</f>
        <v>17103</v>
      </c>
      <c r="W1258" s="9" t="str">
        <f>UPPER(LEFT(Todos!$B1258,2))</f>
        <v>CA</v>
      </c>
      <c r="X1258" s="10" t="str" cm="1">
        <f t="array" ref="X1258">+IF(Todos!$C1258 = "",MODE.MATCH(Todos!$C$2:$C$4029),Todos!$C1258)</f>
        <v>F</v>
      </c>
    </row>
    <row r="1259" spans="1:24" x14ac:dyDescent="0.35">
      <c r="A1259" s="18">
        <v>123622</v>
      </c>
      <c r="B1259" s="12" t="s">
        <v>21</v>
      </c>
      <c r="C1259" s="12" t="s">
        <v>14</v>
      </c>
      <c r="D1259" s="12">
        <v>351</v>
      </c>
      <c r="E1259" s="12">
        <v>241</v>
      </c>
      <c r="F1259" s="12">
        <v>304</v>
      </c>
      <c r="G1259" s="12">
        <v>0</v>
      </c>
      <c r="H1259" s="12">
        <v>9113</v>
      </c>
      <c r="I1259" s="12">
        <v>19</v>
      </c>
      <c r="J1259" s="12">
        <v>61</v>
      </c>
      <c r="K1259" s="12">
        <v>278</v>
      </c>
      <c r="L1259" s="12">
        <v>283</v>
      </c>
      <c r="M1259" s="12">
        <v>14</v>
      </c>
      <c r="N1259" s="12">
        <f>VLOOKUP(Todos!$A1259,vlookup_table[#All],2,FALSE)</f>
        <v>1</v>
      </c>
      <c r="O1259" s="12" t="str">
        <f>VLOOKUP(Todos!$A1259,vlookup_table[#All],3,FALSE)</f>
        <v>TX</v>
      </c>
      <c r="P1259" s="12">
        <f>VLOOKUP(Todos!$A1259,vlookup_table[#All],4,FALSE)</f>
        <v>5401</v>
      </c>
      <c r="Q1259" s="14" t="str">
        <f>VLOOKUP(Todos!$A1259,vlookup_table[#All],5,FALSE)</f>
        <v>S3</v>
      </c>
      <c r="R1259" s="14" t="str">
        <f>VLOOKUP(Todos!$A1259,vlookup_table[#All],6,FALSE)</f>
        <v>M</v>
      </c>
      <c r="S1259" s="14">
        <f>VLOOKUP(Todos!$A1259,vlookup_table[#All],7,FALSE)</f>
        <v>25</v>
      </c>
      <c r="T1259" s="14">
        <f>ROUND((9706-Todos!$P1259)/100, 0)</f>
        <v>43</v>
      </c>
      <c r="U1259" s="14" t="str" cm="1">
        <f t="array" ref="U1259">_xlfn.IFS(
    ISNUMBER(SEARCH("C", Q1259)), "Ciudad",
    ISNUMBER(SEARCH("T", Q1259)), "Pueblo",
    ISNUMBER(SEARCH("R", Q1259)), "Rural",
    ISNUMBER(SEARCH("S", Q1259)), "Suburbano",
    ISNUMBER(SEARCH("U", Q1259)), "Urbano"
)</f>
        <v>Suburbano</v>
      </c>
      <c r="V1259" s="25" t="str" cm="1">
        <f t="array" ref="V1259">_xlfn.LET(
    _xlpm.txt, _xlfn.TEXTJOIN("", TRUE, IF(ISNUMBER(--MID(Todos!$H1259, _xlfn.SEQUENCE(LEN(Todos!$H1259)), 1)), MID(Todos!$H1259, _xlfn.SEQUENCE(LEN(Todos!$H1259)), 1), "")),
    IF(ISNUMBER(--RIGHT(_xlpm.txt,1)), _xlpm.txt, LEFT(_xlpm.txt, LEN(_xlpm.txt)-1))
)</f>
        <v>9113</v>
      </c>
      <c r="W1259" s="14" t="str">
        <f>UPPER(LEFT(Todos!$B1259,2))</f>
        <v>TX</v>
      </c>
      <c r="X1259" s="15" t="str" cm="1">
        <f t="array" ref="X1259">+IF(Todos!$C1259 = "",MODE.MATCH(Todos!$C$2:$C$4029),Todos!$C1259)</f>
        <v>M</v>
      </c>
    </row>
    <row r="1260" spans="1:24" x14ac:dyDescent="0.35">
      <c r="A1260" s="19">
        <v>12370</v>
      </c>
      <c r="B1260" s="7" t="s">
        <v>22</v>
      </c>
      <c r="C1260" s="7" t="s">
        <v>17</v>
      </c>
      <c r="D1260" s="7">
        <v>2067</v>
      </c>
      <c r="E1260" s="7">
        <v>489</v>
      </c>
      <c r="F1260" s="7">
        <v>583</v>
      </c>
      <c r="G1260" s="7">
        <v>53</v>
      </c>
      <c r="H1260" s="7">
        <v>19624</v>
      </c>
      <c r="I1260" s="7">
        <v>10</v>
      </c>
      <c r="J1260" s="7">
        <v>54</v>
      </c>
      <c r="K1260" s="7">
        <v>534</v>
      </c>
      <c r="L1260" s="7">
        <v>540</v>
      </c>
      <c r="M1260" s="7">
        <v>450</v>
      </c>
      <c r="N1260" s="7">
        <f>VLOOKUP(Todos!$A1260,vlookup_table[#All],2,FALSE)</f>
        <v>0</v>
      </c>
      <c r="O1260" s="7" t="str">
        <f>VLOOKUP(Todos!$A1260,vlookup_table[#All],3,FALSE)</f>
        <v>CA</v>
      </c>
      <c r="P1260" s="7">
        <f>VLOOKUP(Todos!$A1260,vlookup_table[#All],4,FALSE)</f>
        <v>0</v>
      </c>
      <c r="Q1260" s="9" t="str">
        <f>VLOOKUP(Todos!$A1260,vlookup_table[#All],5,FALSE)</f>
        <v>C1</v>
      </c>
      <c r="R1260" s="9" t="str">
        <f>VLOOKUP(Todos!$A1260,vlookup_table[#All],6,FALSE)</f>
        <v>F</v>
      </c>
      <c r="S1260" s="9">
        <f>VLOOKUP(Todos!$A1260,vlookup_table[#All],7,FALSE)</f>
        <v>20</v>
      </c>
      <c r="T1260" s="9">
        <f>ROUND((9706-Todos!$P1260)/100, 0)</f>
        <v>97</v>
      </c>
      <c r="U1260" s="9" t="str" cm="1">
        <f t="array" ref="U1260">_xlfn.IFS(
    ISNUMBER(SEARCH("C", Q1260)), "Ciudad",
    ISNUMBER(SEARCH("T", Q1260)), "Pueblo",
    ISNUMBER(SEARCH("R", Q1260)), "Rural",
    ISNUMBER(SEARCH("S", Q1260)), "Suburbano",
    ISNUMBER(SEARCH("U", Q1260)), "Urbano"
)</f>
        <v>Ciudad</v>
      </c>
      <c r="V1260" s="24" t="str" cm="1">
        <f t="array" ref="V1260">_xlfn.LET(
    _xlpm.txt, _xlfn.TEXTJOIN("", TRUE, IF(ISNUMBER(--MID(Todos!$H1260, _xlfn.SEQUENCE(LEN(Todos!$H1260)), 1)), MID(Todos!$H1260, _xlfn.SEQUENCE(LEN(Todos!$H1260)), 1), "")),
    IF(ISNUMBER(--RIGHT(_xlpm.txt,1)), _xlpm.txt, LEFT(_xlpm.txt, LEN(_xlpm.txt)-1))
)</f>
        <v>19624</v>
      </c>
      <c r="W1260" s="9" t="str">
        <f>UPPER(LEFT(Todos!$B1260,2))</f>
        <v>CA</v>
      </c>
      <c r="X1260" s="10" t="str" cm="1">
        <f t="array" ref="X1260">+IF(Todos!$C1260 = "",MODE.MATCH(Todos!$C$2:$C$4029),Todos!$C1260)</f>
        <v>F</v>
      </c>
    </row>
    <row r="1261" spans="1:24" x14ac:dyDescent="0.35">
      <c r="A1261" s="18">
        <v>91453</v>
      </c>
      <c r="B1261" s="12" t="s">
        <v>16</v>
      </c>
      <c r="C1261" s="12" t="s">
        <v>17</v>
      </c>
      <c r="D1261" s="12">
        <v>999</v>
      </c>
      <c r="E1261" s="12">
        <v>411</v>
      </c>
      <c r="F1261" s="12">
        <v>496</v>
      </c>
      <c r="G1261" s="12">
        <v>12</v>
      </c>
      <c r="H1261" s="12">
        <v>15934</v>
      </c>
      <c r="I1261" s="12">
        <v>2</v>
      </c>
      <c r="J1261" s="12">
        <v>80</v>
      </c>
      <c r="K1261" s="12">
        <v>453</v>
      </c>
      <c r="L1261" s="12">
        <v>465</v>
      </c>
      <c r="M1261" s="12">
        <v>18.714285709999999</v>
      </c>
      <c r="N1261" s="12">
        <f>VLOOKUP(Todos!$A1261,vlookup_table[#All],2,FALSE)</f>
        <v>0</v>
      </c>
      <c r="O1261" s="12" t="str">
        <f>VLOOKUP(Todos!$A1261,vlookup_table[#All],3,FALSE)</f>
        <v>IL</v>
      </c>
      <c r="P1261" s="12">
        <f>VLOOKUP(Todos!$A1261,vlookup_table[#All],4,FALSE)</f>
        <v>0</v>
      </c>
      <c r="Q1261" s="14" t="str">
        <f>VLOOKUP(Todos!$A1261,vlookup_table[#All],5,FALSE)</f>
        <v>T2</v>
      </c>
      <c r="R1261" s="14" t="str">
        <f>VLOOKUP(Todos!$A1261,vlookup_table[#All],6,FALSE)</f>
        <v>F</v>
      </c>
      <c r="S1261" s="14">
        <f>VLOOKUP(Todos!$A1261,vlookup_table[#All],7,FALSE)</f>
        <v>21</v>
      </c>
      <c r="T1261" s="14">
        <f>ROUND((9706-Todos!$P1261)/100, 0)</f>
        <v>97</v>
      </c>
      <c r="U1261" s="14" t="str" cm="1">
        <f t="array" ref="U1261">_xlfn.IFS(
    ISNUMBER(SEARCH("C", Q1261)), "Ciudad",
    ISNUMBER(SEARCH("T", Q1261)), "Pueblo",
    ISNUMBER(SEARCH("R", Q1261)), "Rural",
    ISNUMBER(SEARCH("S", Q1261)), "Suburbano",
    ISNUMBER(SEARCH("U", Q1261)), "Urbano"
)</f>
        <v>Pueblo</v>
      </c>
      <c r="V1261" s="25" t="str" cm="1">
        <f t="array" ref="V1261">_xlfn.LET(
    _xlpm.txt, _xlfn.TEXTJOIN("", TRUE, IF(ISNUMBER(--MID(Todos!$H1261, _xlfn.SEQUENCE(LEN(Todos!$H1261)), 1)), MID(Todos!$H1261, _xlfn.SEQUENCE(LEN(Todos!$H1261)), 1), "")),
    IF(ISNUMBER(--RIGHT(_xlpm.txt,1)), _xlpm.txt, LEFT(_xlpm.txt, LEN(_xlpm.txt)-1))
)</f>
        <v>15934</v>
      </c>
      <c r="W1261" s="14" t="str">
        <f>UPPER(LEFT(Todos!$B1261,2))</f>
        <v>IL</v>
      </c>
      <c r="X1261" s="15" t="str" cm="1">
        <f t="array" ref="X1261">+IF(Todos!$C1261 = "",MODE.MATCH(Todos!$C$2:$C$4029),Todos!$C1261)</f>
        <v>F</v>
      </c>
    </row>
    <row r="1262" spans="1:24" x14ac:dyDescent="0.35">
      <c r="A1262" s="19">
        <v>42543</v>
      </c>
      <c r="B1262" s="7" t="s">
        <v>13</v>
      </c>
      <c r="C1262" s="7" t="s">
        <v>14</v>
      </c>
      <c r="D1262" s="7">
        <v>419</v>
      </c>
      <c r="E1262" s="7">
        <v>218</v>
      </c>
      <c r="F1262" s="7">
        <v>305</v>
      </c>
      <c r="G1262" s="7">
        <v>1</v>
      </c>
      <c r="H1262" s="7">
        <v>9540</v>
      </c>
      <c r="I1262" s="7">
        <v>8</v>
      </c>
      <c r="J1262" s="7">
        <v>53</v>
      </c>
      <c r="K1262" s="7">
        <v>243</v>
      </c>
      <c r="L1262" s="7">
        <v>277</v>
      </c>
      <c r="M1262" s="7">
        <v>8.75</v>
      </c>
      <c r="N1262" s="7">
        <f>VLOOKUP(Todos!$A1262,vlookup_table[#All],2,FALSE)</f>
        <v>0</v>
      </c>
      <c r="O1262" s="7" t="str">
        <f>VLOOKUP(Todos!$A1262,vlookup_table[#All],3,FALSE)</f>
        <v>FL</v>
      </c>
      <c r="P1262" s="7">
        <f>VLOOKUP(Todos!$A1262,vlookup_table[#All],4,FALSE)</f>
        <v>0</v>
      </c>
      <c r="Q1262" s="9" t="str">
        <f>VLOOKUP(Todos!$A1262,vlookup_table[#All],5,FALSE)</f>
        <v>R2</v>
      </c>
      <c r="R1262" s="9" t="str">
        <f>VLOOKUP(Todos!$A1262,vlookup_table[#All],6,FALSE)</f>
        <v>M</v>
      </c>
      <c r="S1262" s="9">
        <f>VLOOKUP(Todos!$A1262,vlookup_table[#All],7,FALSE)</f>
        <v>20</v>
      </c>
      <c r="T1262" s="9">
        <f>ROUND((9706-Todos!$P1262)/100, 0)</f>
        <v>97</v>
      </c>
      <c r="U1262" s="9" t="str" cm="1">
        <f t="array" ref="U1262">_xlfn.IFS(
    ISNUMBER(SEARCH("C", Q1262)), "Ciudad",
    ISNUMBER(SEARCH("T", Q1262)), "Pueblo",
    ISNUMBER(SEARCH("R", Q1262)), "Rural",
    ISNUMBER(SEARCH("S", Q1262)), "Suburbano",
    ISNUMBER(SEARCH("U", Q1262)), "Urbano"
)</f>
        <v>Rural</v>
      </c>
      <c r="V1262" s="24" t="str" cm="1">
        <f t="array" ref="V1262">_xlfn.LET(
    _xlpm.txt, _xlfn.TEXTJOIN("", TRUE, IF(ISNUMBER(--MID(Todos!$H1262, _xlfn.SEQUENCE(LEN(Todos!$H1262)), 1)), MID(Todos!$H1262, _xlfn.SEQUENCE(LEN(Todos!$H1262)), 1), "")),
    IF(ISNUMBER(--RIGHT(_xlpm.txt,1)), _xlpm.txt, LEFT(_xlpm.txt, LEN(_xlpm.txt)-1))
)</f>
        <v>9540</v>
      </c>
      <c r="W1262" s="9" t="str">
        <f>UPPER(LEFT(Todos!$B1262,2))</f>
        <v>FL</v>
      </c>
      <c r="X1262" s="10" t="str" cm="1">
        <f t="array" ref="X1262">+IF(Todos!$C1262 = "",MODE.MATCH(Todos!$C$2:$C$4029),Todos!$C1262)</f>
        <v>M</v>
      </c>
    </row>
    <row r="1263" spans="1:24" x14ac:dyDescent="0.35">
      <c r="A1263" s="18">
        <v>89768</v>
      </c>
      <c r="B1263" s="12" t="s">
        <v>16</v>
      </c>
      <c r="C1263" s="12" t="s">
        <v>14</v>
      </c>
      <c r="D1263" s="12">
        <v>962</v>
      </c>
      <c r="E1263" s="12">
        <v>327</v>
      </c>
      <c r="F1263" s="12">
        <v>465</v>
      </c>
      <c r="G1263" s="12">
        <v>1</v>
      </c>
      <c r="H1263" s="12">
        <v>14486</v>
      </c>
      <c r="I1263" s="12">
        <v>11</v>
      </c>
      <c r="J1263" s="12">
        <v>69</v>
      </c>
      <c r="K1263" s="12">
        <v>479</v>
      </c>
      <c r="L1263" s="12">
        <v>361</v>
      </c>
      <c r="M1263" s="12">
        <v>5.1111111109999996</v>
      </c>
      <c r="N1263" s="12">
        <f>VLOOKUP(Todos!$A1263,vlookup_table[#All],2,FALSE)</f>
        <v>2</v>
      </c>
      <c r="O1263" s="12" t="str">
        <f>VLOOKUP(Todos!$A1263,vlookup_table[#All],3,FALSE)</f>
        <v>IL</v>
      </c>
      <c r="P1263" s="12">
        <f>VLOOKUP(Todos!$A1263,vlookup_table[#All],4,FALSE)</f>
        <v>0</v>
      </c>
      <c r="Q1263" s="14" t="str">
        <f>VLOOKUP(Todos!$A1263,vlookup_table[#All],5,FALSE)</f>
        <v>S2</v>
      </c>
      <c r="R1263" s="14" t="str">
        <f>VLOOKUP(Todos!$A1263,vlookup_table[#All],6,FALSE)</f>
        <v>M</v>
      </c>
      <c r="S1263" s="14">
        <f>VLOOKUP(Todos!$A1263,vlookup_table[#All],7,FALSE)</f>
        <v>11</v>
      </c>
      <c r="T1263" s="14">
        <f>ROUND((9706-Todos!$P1263)/100, 0)</f>
        <v>97</v>
      </c>
      <c r="U1263" s="14" t="str" cm="1">
        <f t="array" ref="U1263">_xlfn.IFS(
    ISNUMBER(SEARCH("C", Q1263)), "Ciudad",
    ISNUMBER(SEARCH("T", Q1263)), "Pueblo",
    ISNUMBER(SEARCH("R", Q1263)), "Rural",
    ISNUMBER(SEARCH("S", Q1263)), "Suburbano",
    ISNUMBER(SEARCH("U", Q1263)), "Urbano"
)</f>
        <v>Suburbano</v>
      </c>
      <c r="V1263" s="25" t="str" cm="1">
        <f t="array" ref="V1263">_xlfn.LET(
    _xlpm.txt, _xlfn.TEXTJOIN("", TRUE, IF(ISNUMBER(--MID(Todos!$H1263, _xlfn.SEQUENCE(LEN(Todos!$H1263)), 1)), MID(Todos!$H1263, _xlfn.SEQUENCE(LEN(Todos!$H1263)), 1), "")),
    IF(ISNUMBER(--RIGHT(_xlpm.txt,1)), _xlpm.txt, LEFT(_xlpm.txt, LEN(_xlpm.txt)-1))
)</f>
        <v>14486</v>
      </c>
      <c r="W1263" s="14" t="str">
        <f>UPPER(LEFT(Todos!$B1263,2))</f>
        <v>IL</v>
      </c>
      <c r="X1263" s="15" t="str" cm="1">
        <f t="array" ref="X1263">+IF(Todos!$C1263 = "",MODE.MATCH(Todos!$C$2:$C$4029),Todos!$C1263)</f>
        <v>M</v>
      </c>
    </row>
    <row r="1264" spans="1:24" x14ac:dyDescent="0.35">
      <c r="A1264" s="19">
        <v>139175</v>
      </c>
      <c r="B1264" s="7" t="s">
        <v>55</v>
      </c>
      <c r="C1264" s="7" t="s">
        <v>17</v>
      </c>
      <c r="D1264" s="7">
        <v>542</v>
      </c>
      <c r="E1264" s="7">
        <v>220</v>
      </c>
      <c r="F1264" s="7">
        <v>298</v>
      </c>
      <c r="G1264" s="7">
        <v>1</v>
      </c>
      <c r="H1264" s="7">
        <v>9481</v>
      </c>
      <c r="I1264" s="7">
        <v>2</v>
      </c>
      <c r="J1264" s="7">
        <v>56</v>
      </c>
      <c r="K1264" s="7">
        <v>252</v>
      </c>
      <c r="L1264" s="7">
        <v>272</v>
      </c>
      <c r="M1264" s="7">
        <v>11.513513509999999</v>
      </c>
      <c r="N1264" s="7">
        <f>VLOOKUP(Todos!$A1264,vlookup_table[#All],2,FALSE)</f>
        <v>0</v>
      </c>
      <c r="O1264" s="7" t="str">
        <f>VLOOKUP(Todos!$A1264,vlookup_table[#All],3,FALSE)</f>
        <v>NM</v>
      </c>
      <c r="P1264" s="7">
        <f>VLOOKUP(Todos!$A1264,vlookup_table[#All],4,FALSE)</f>
        <v>0</v>
      </c>
      <c r="Q1264" s="9" t="str">
        <f>VLOOKUP(Todos!$A1264,vlookup_table[#All],5,FALSE)</f>
        <v>R2</v>
      </c>
      <c r="R1264" s="9" t="str">
        <f>VLOOKUP(Todos!$A1264,vlookup_table[#All],6,FALSE)</f>
        <v>F</v>
      </c>
      <c r="S1264" s="9">
        <f>VLOOKUP(Todos!$A1264,vlookup_table[#All],7,FALSE)</f>
        <v>10</v>
      </c>
      <c r="T1264" s="9">
        <f>ROUND((9706-Todos!$P1264)/100, 0)</f>
        <v>97</v>
      </c>
      <c r="U1264" s="9" t="str" cm="1">
        <f t="array" ref="U1264">_xlfn.IFS(
    ISNUMBER(SEARCH("C", Q1264)), "Ciudad",
    ISNUMBER(SEARCH("T", Q1264)), "Pueblo",
    ISNUMBER(SEARCH("R", Q1264)), "Rural",
    ISNUMBER(SEARCH("S", Q1264)), "Suburbano",
    ISNUMBER(SEARCH("U", Q1264)), "Urbano"
)</f>
        <v>Rural</v>
      </c>
      <c r="V1264" s="24" t="str" cm="1">
        <f t="array" ref="V1264">_xlfn.LET(
    _xlpm.txt, _xlfn.TEXTJOIN("", TRUE, IF(ISNUMBER(--MID(Todos!$H1264, _xlfn.SEQUENCE(LEN(Todos!$H1264)), 1)), MID(Todos!$H1264, _xlfn.SEQUENCE(LEN(Todos!$H1264)), 1), "")),
    IF(ISNUMBER(--RIGHT(_xlpm.txt,1)), _xlpm.txt, LEFT(_xlpm.txt, LEN(_xlpm.txt)-1))
)</f>
        <v>9481</v>
      </c>
      <c r="W1264" s="9" t="str">
        <f>UPPER(LEFT(Todos!$B1264,2))</f>
        <v>NM</v>
      </c>
      <c r="X1264" s="10" t="str" cm="1">
        <f t="array" ref="X1264">+IF(Todos!$C1264 = "",MODE.MATCH(Todos!$C$2:$C$4029),Todos!$C1264)</f>
        <v>F</v>
      </c>
    </row>
    <row r="1265" spans="1:24" x14ac:dyDescent="0.35">
      <c r="A1265" s="18">
        <v>83559</v>
      </c>
      <c r="B1265" s="12" t="s">
        <v>32</v>
      </c>
      <c r="C1265" s="12" t="s">
        <v>14</v>
      </c>
      <c r="D1265" s="12">
        <v>780</v>
      </c>
      <c r="E1265" s="12">
        <v>278</v>
      </c>
      <c r="F1265" s="12">
        <v>414</v>
      </c>
      <c r="G1265" s="12">
        <v>1</v>
      </c>
      <c r="H1265" s="12">
        <v>14360</v>
      </c>
      <c r="I1265" s="12">
        <v>3</v>
      </c>
      <c r="J1265" s="12">
        <v>36</v>
      </c>
      <c r="K1265" s="12">
        <v>323</v>
      </c>
      <c r="L1265" s="12">
        <v>345</v>
      </c>
      <c r="M1265" s="12">
        <v>14.14285714</v>
      </c>
      <c r="N1265" s="12">
        <f>VLOOKUP(Todos!$A1265,vlookup_table[#All],2,FALSE)</f>
        <v>1</v>
      </c>
      <c r="O1265" s="12" t="str">
        <f>VLOOKUP(Todos!$A1265,vlookup_table[#All],3,FALSE)</f>
        <v>OK</v>
      </c>
      <c r="P1265" s="12">
        <f>VLOOKUP(Todos!$A1265,vlookup_table[#All],4,FALSE)</f>
        <v>5902</v>
      </c>
      <c r="Q1265" s="14" t="str">
        <f>VLOOKUP(Todos!$A1265,vlookup_table[#All],5,FALSE)</f>
        <v>U2</v>
      </c>
      <c r="R1265" s="14" t="str">
        <f>VLOOKUP(Todos!$A1265,vlookup_table[#All],6,FALSE)</f>
        <v>M</v>
      </c>
      <c r="S1265" s="14">
        <f>VLOOKUP(Todos!$A1265,vlookup_table[#All],7,FALSE)</f>
        <v>10</v>
      </c>
      <c r="T1265" s="14">
        <f>ROUND((9706-Todos!$P1265)/100, 0)</f>
        <v>38</v>
      </c>
      <c r="U1265" s="14" t="str" cm="1">
        <f t="array" ref="U1265">_xlfn.IFS(
    ISNUMBER(SEARCH("C", Q1265)), "Ciudad",
    ISNUMBER(SEARCH("T", Q1265)), "Pueblo",
    ISNUMBER(SEARCH("R", Q1265)), "Rural",
    ISNUMBER(SEARCH("S", Q1265)), "Suburbano",
    ISNUMBER(SEARCH("U", Q1265)), "Urbano"
)</f>
        <v>Urbano</v>
      </c>
      <c r="V1265" s="25" t="str" cm="1">
        <f t="array" ref="V1265">_xlfn.LET(
    _xlpm.txt, _xlfn.TEXTJOIN("", TRUE, IF(ISNUMBER(--MID(Todos!$H1265, _xlfn.SEQUENCE(LEN(Todos!$H1265)), 1)), MID(Todos!$H1265, _xlfn.SEQUENCE(LEN(Todos!$H1265)), 1), "")),
    IF(ISNUMBER(--RIGHT(_xlpm.txt,1)), _xlpm.txt, LEFT(_xlpm.txt, LEN(_xlpm.txt)-1))
)</f>
        <v>14360</v>
      </c>
      <c r="W1265" s="14" t="str">
        <f>UPPER(LEFT(Todos!$B1265,2))</f>
        <v>OK</v>
      </c>
      <c r="X1265" s="15" t="str" cm="1">
        <f t="array" ref="X1265">+IF(Todos!$C1265 = "",MODE.MATCH(Todos!$C$2:$C$4029),Todos!$C1265)</f>
        <v>M</v>
      </c>
    </row>
    <row r="1266" spans="1:24" x14ac:dyDescent="0.35">
      <c r="A1266" s="19">
        <v>113312</v>
      </c>
      <c r="B1266" s="7" t="s">
        <v>32</v>
      </c>
      <c r="C1266" s="7" t="s">
        <v>17</v>
      </c>
      <c r="D1266" s="7">
        <v>1229</v>
      </c>
      <c r="E1266" s="7">
        <v>546</v>
      </c>
      <c r="F1266" s="7">
        <v>700</v>
      </c>
      <c r="G1266" s="7">
        <v>4</v>
      </c>
      <c r="H1266" s="7">
        <v>30054</v>
      </c>
      <c r="I1266" s="7">
        <v>4</v>
      </c>
      <c r="J1266" s="7">
        <v>60</v>
      </c>
      <c r="K1266" s="7">
        <v>649</v>
      </c>
      <c r="L1266" s="7">
        <v>555</v>
      </c>
      <c r="M1266" s="7">
        <v>5.2142857139999998</v>
      </c>
      <c r="N1266" s="7">
        <f>VLOOKUP(Todos!$A1266,vlookup_table[#All],2,FALSE)</f>
        <v>2</v>
      </c>
      <c r="O1266" s="7" t="str">
        <f>VLOOKUP(Todos!$A1266,vlookup_table[#All],3,FALSE)</f>
        <v>OK</v>
      </c>
      <c r="P1266" s="7">
        <f>VLOOKUP(Todos!$A1266,vlookup_table[#All],4,FALSE)</f>
        <v>2301</v>
      </c>
      <c r="Q1266" s="9" t="str">
        <f>VLOOKUP(Todos!$A1266,vlookup_table[#All],5,FALSE)</f>
        <v>C1</v>
      </c>
      <c r="R1266" s="9" t="str">
        <f>VLOOKUP(Todos!$A1266,vlookup_table[#All],6,FALSE)</f>
        <v>F</v>
      </c>
      <c r="S1266" s="9">
        <f>VLOOKUP(Todos!$A1266,vlookup_table[#All],7,FALSE)</f>
        <v>5</v>
      </c>
      <c r="T1266" s="9">
        <f>ROUND((9706-Todos!$P1266)/100, 0)</f>
        <v>74</v>
      </c>
      <c r="U1266" s="9" t="str" cm="1">
        <f t="array" ref="U1266">_xlfn.IFS(
    ISNUMBER(SEARCH("C", Q1266)), "Ciudad",
    ISNUMBER(SEARCH("T", Q1266)), "Pueblo",
    ISNUMBER(SEARCH("R", Q1266)), "Rural",
    ISNUMBER(SEARCH("S", Q1266)), "Suburbano",
    ISNUMBER(SEARCH("U", Q1266)), "Urbano"
)</f>
        <v>Ciudad</v>
      </c>
      <c r="V1266" s="24" t="str" cm="1">
        <f t="array" ref="V1266">_xlfn.LET(
    _xlpm.txt, _xlfn.TEXTJOIN("", TRUE, IF(ISNUMBER(--MID(Todos!$H1266, _xlfn.SEQUENCE(LEN(Todos!$H1266)), 1)), MID(Todos!$H1266, _xlfn.SEQUENCE(LEN(Todos!$H1266)), 1), "")),
    IF(ISNUMBER(--RIGHT(_xlpm.txt,1)), _xlpm.txt, LEFT(_xlpm.txt, LEN(_xlpm.txt)-1))
)</f>
        <v>30054</v>
      </c>
      <c r="W1266" s="9" t="str">
        <f>UPPER(LEFT(Todos!$B1266,2))</f>
        <v>OK</v>
      </c>
      <c r="X1266" s="10" t="str" cm="1">
        <f t="array" ref="X1266">+IF(Todos!$C1266 = "",MODE.MATCH(Todos!$C$2:$C$4029),Todos!$C1266)</f>
        <v>F</v>
      </c>
    </row>
    <row r="1267" spans="1:24" x14ac:dyDescent="0.35">
      <c r="A1267" s="18">
        <v>117329</v>
      </c>
      <c r="B1267" s="12" t="s">
        <v>21</v>
      </c>
      <c r="C1267" s="12" t="s">
        <v>17</v>
      </c>
      <c r="D1267" s="12">
        <v>928</v>
      </c>
      <c r="E1267" s="12">
        <v>408</v>
      </c>
      <c r="F1267" s="12">
        <v>452</v>
      </c>
      <c r="G1267" s="12">
        <v>2</v>
      </c>
      <c r="H1267" s="12">
        <v>17067</v>
      </c>
      <c r="I1267" s="12">
        <v>1</v>
      </c>
      <c r="J1267" s="12">
        <v>48</v>
      </c>
      <c r="K1267" s="12">
        <v>452</v>
      </c>
      <c r="L1267" s="12">
        <v>444</v>
      </c>
      <c r="M1267" s="12">
        <v>12.83333333</v>
      </c>
      <c r="N1267" s="12">
        <f>VLOOKUP(Todos!$A1267,vlookup_table[#All],2,FALSE)</f>
        <v>28</v>
      </c>
      <c r="O1267" s="12" t="str">
        <f>VLOOKUP(Todos!$A1267,vlookup_table[#All],3,FALSE)</f>
        <v>TX</v>
      </c>
      <c r="P1267" s="12">
        <f>VLOOKUP(Todos!$A1267,vlookup_table[#All],4,FALSE)</f>
        <v>2712</v>
      </c>
      <c r="Q1267" s="14" t="str">
        <f>VLOOKUP(Todos!$A1267,vlookup_table[#All],5,FALSE)</f>
        <v>S1</v>
      </c>
      <c r="R1267" s="14" t="str">
        <f>VLOOKUP(Todos!$A1267,vlookup_table[#All],6,FALSE)</f>
        <v>F</v>
      </c>
      <c r="S1267" s="14">
        <f>VLOOKUP(Todos!$A1267,vlookup_table[#All],7,FALSE)</f>
        <v>15</v>
      </c>
      <c r="T1267" s="14">
        <f>ROUND((9706-Todos!$P1267)/100, 0)</f>
        <v>70</v>
      </c>
      <c r="U1267" s="14" t="str" cm="1">
        <f t="array" ref="U1267">_xlfn.IFS(
    ISNUMBER(SEARCH("C", Q1267)), "Ciudad",
    ISNUMBER(SEARCH("T", Q1267)), "Pueblo",
    ISNUMBER(SEARCH("R", Q1267)), "Rural",
    ISNUMBER(SEARCH("S", Q1267)), "Suburbano",
    ISNUMBER(SEARCH("U", Q1267)), "Urbano"
)</f>
        <v>Suburbano</v>
      </c>
      <c r="V1267" s="25" t="str" cm="1">
        <f t="array" ref="V1267">_xlfn.LET(
    _xlpm.txt, _xlfn.TEXTJOIN("", TRUE, IF(ISNUMBER(--MID(Todos!$H1267, _xlfn.SEQUENCE(LEN(Todos!$H1267)), 1)), MID(Todos!$H1267, _xlfn.SEQUENCE(LEN(Todos!$H1267)), 1), "")),
    IF(ISNUMBER(--RIGHT(_xlpm.txt,1)), _xlpm.txt, LEFT(_xlpm.txt, LEN(_xlpm.txt)-1))
)</f>
        <v>17067</v>
      </c>
      <c r="W1267" s="14" t="str">
        <f>UPPER(LEFT(Todos!$B1267,2))</f>
        <v>TX</v>
      </c>
      <c r="X1267" s="15" t="str" cm="1">
        <f t="array" ref="X1267">+IF(Todos!$C1267 = "",MODE.MATCH(Todos!$C$2:$C$4029),Todos!$C1267)</f>
        <v>F</v>
      </c>
    </row>
    <row r="1268" spans="1:24" x14ac:dyDescent="0.35">
      <c r="A1268" s="19">
        <v>56674</v>
      </c>
      <c r="B1268" s="7" t="s">
        <v>58</v>
      </c>
      <c r="C1268" s="7" t="s">
        <v>14</v>
      </c>
      <c r="D1268" s="7">
        <v>335</v>
      </c>
      <c r="E1268" s="7">
        <v>137</v>
      </c>
      <c r="F1268" s="7">
        <v>195</v>
      </c>
      <c r="G1268" s="7">
        <v>0</v>
      </c>
      <c r="H1268" s="7">
        <v>6927</v>
      </c>
      <c r="I1268" s="7">
        <v>1</v>
      </c>
      <c r="J1268" s="7">
        <v>80</v>
      </c>
      <c r="K1268" s="7">
        <v>205</v>
      </c>
      <c r="L1268" s="7">
        <v>166</v>
      </c>
      <c r="M1268" s="7">
        <v>6.6666666670000003</v>
      </c>
      <c r="N1268" s="7">
        <f>VLOOKUP(Todos!$A1268,vlookup_table[#All],2,FALSE)</f>
        <v>1</v>
      </c>
      <c r="O1268" s="7" t="str">
        <f>VLOOKUP(Todos!$A1268,vlookup_table[#All],3,FALSE)</f>
        <v>KY</v>
      </c>
      <c r="P1268" s="7">
        <f>VLOOKUP(Todos!$A1268,vlookup_table[#All],4,FALSE)</f>
        <v>2101</v>
      </c>
      <c r="Q1268" s="9" t="str">
        <f>VLOOKUP(Todos!$A1268,vlookup_table[#All],5,FALSE)</f>
        <v>U4</v>
      </c>
      <c r="R1268" s="9" t="str">
        <f>VLOOKUP(Todos!$A1268,vlookup_table[#All],6,FALSE)</f>
        <v>M</v>
      </c>
      <c r="S1268" s="9">
        <f>VLOOKUP(Todos!$A1268,vlookup_table[#All],7,FALSE)</f>
        <v>15</v>
      </c>
      <c r="T1268" s="9">
        <f>ROUND((9706-Todos!$P1268)/100, 0)</f>
        <v>76</v>
      </c>
      <c r="U1268" s="9" t="str" cm="1">
        <f t="array" ref="U1268">_xlfn.IFS(
    ISNUMBER(SEARCH("C", Q1268)), "Ciudad",
    ISNUMBER(SEARCH("T", Q1268)), "Pueblo",
    ISNUMBER(SEARCH("R", Q1268)), "Rural",
    ISNUMBER(SEARCH("S", Q1268)), "Suburbano",
    ISNUMBER(SEARCH("U", Q1268)), "Urbano"
)</f>
        <v>Urbano</v>
      </c>
      <c r="V1268" s="24" t="str" cm="1">
        <f t="array" ref="V1268">_xlfn.LET(
    _xlpm.txt, _xlfn.TEXTJOIN("", TRUE, IF(ISNUMBER(--MID(Todos!$H1268, _xlfn.SEQUENCE(LEN(Todos!$H1268)), 1)), MID(Todos!$H1268, _xlfn.SEQUENCE(LEN(Todos!$H1268)), 1), "")),
    IF(ISNUMBER(--RIGHT(_xlpm.txt,1)), _xlpm.txt, LEFT(_xlpm.txt, LEN(_xlpm.txt)-1))
)</f>
        <v>6927</v>
      </c>
      <c r="W1268" s="9" t="str">
        <f>UPPER(LEFT(Todos!$B1268,2))</f>
        <v>KY</v>
      </c>
      <c r="X1268" s="10" t="str" cm="1">
        <f t="array" ref="X1268">+IF(Todos!$C1268 = "",MODE.MATCH(Todos!$C$2:$C$4029),Todos!$C1268)</f>
        <v>M</v>
      </c>
    </row>
    <row r="1269" spans="1:24" x14ac:dyDescent="0.35">
      <c r="A1269" s="18">
        <v>40105</v>
      </c>
      <c r="B1269" s="12" t="s">
        <v>13</v>
      </c>
      <c r="C1269" s="12" t="s">
        <v>17</v>
      </c>
      <c r="D1269" s="12">
        <v>700</v>
      </c>
      <c r="E1269" s="12">
        <v>228</v>
      </c>
      <c r="F1269" s="12">
        <v>326</v>
      </c>
      <c r="G1269" s="12">
        <v>0</v>
      </c>
      <c r="H1269" s="12">
        <v>13851</v>
      </c>
      <c r="I1269" s="12">
        <v>24</v>
      </c>
      <c r="J1269" s="12">
        <v>27</v>
      </c>
      <c r="K1269" s="12">
        <v>277</v>
      </c>
      <c r="L1269" s="12">
        <v>309</v>
      </c>
      <c r="M1269" s="12">
        <v>15</v>
      </c>
      <c r="N1269" s="12">
        <f>VLOOKUP(Todos!$A1269,vlookup_table[#All],2,FALSE)</f>
        <v>0</v>
      </c>
      <c r="O1269" s="12" t="str">
        <f>VLOOKUP(Todos!$A1269,vlookup_table[#All],3,FALSE)</f>
        <v>FL</v>
      </c>
      <c r="P1269" s="12">
        <f>VLOOKUP(Todos!$A1269,vlookup_table[#All],4,FALSE)</f>
        <v>4608</v>
      </c>
      <c r="Q1269" s="14" t="str">
        <f>VLOOKUP(Todos!$A1269,vlookup_table[#All],5,FALSE)</f>
        <v>S3</v>
      </c>
      <c r="R1269" s="14" t="str">
        <f>VLOOKUP(Todos!$A1269,vlookup_table[#All],6,FALSE)</f>
        <v>F</v>
      </c>
      <c r="S1269" s="14">
        <f>VLOOKUP(Todos!$A1269,vlookup_table[#All],7,FALSE)</f>
        <v>23</v>
      </c>
      <c r="T1269" s="14">
        <f>ROUND((9706-Todos!$P1269)/100, 0)</f>
        <v>51</v>
      </c>
      <c r="U1269" s="14" t="str" cm="1">
        <f t="array" ref="U1269">_xlfn.IFS(
    ISNUMBER(SEARCH("C", Q1269)), "Ciudad",
    ISNUMBER(SEARCH("T", Q1269)), "Pueblo",
    ISNUMBER(SEARCH("R", Q1269)), "Rural",
    ISNUMBER(SEARCH("S", Q1269)), "Suburbano",
    ISNUMBER(SEARCH("U", Q1269)), "Urbano"
)</f>
        <v>Suburbano</v>
      </c>
      <c r="V1269" s="25" t="str" cm="1">
        <f t="array" ref="V1269">_xlfn.LET(
    _xlpm.txt, _xlfn.TEXTJOIN("", TRUE, IF(ISNUMBER(--MID(Todos!$H1269, _xlfn.SEQUENCE(LEN(Todos!$H1269)), 1)), MID(Todos!$H1269, _xlfn.SEQUENCE(LEN(Todos!$H1269)), 1), "")),
    IF(ISNUMBER(--RIGHT(_xlpm.txt,1)), _xlpm.txt, LEFT(_xlpm.txt, LEN(_xlpm.txt)-1))
)</f>
        <v>13851</v>
      </c>
      <c r="W1269" s="14" t="str">
        <f>UPPER(LEFT(Todos!$B1269,2))</f>
        <v>FL</v>
      </c>
      <c r="X1269" s="15" t="str" cm="1">
        <f t="array" ref="X1269">+IF(Todos!$C1269 = "",MODE.MATCH(Todos!$C$2:$C$4029),Todos!$C1269)</f>
        <v>F</v>
      </c>
    </row>
    <row r="1270" spans="1:24" x14ac:dyDescent="0.35">
      <c r="A1270" s="19">
        <v>76914</v>
      </c>
      <c r="B1270" s="7" t="s">
        <v>48</v>
      </c>
      <c r="C1270" s="7" t="s">
        <v>14</v>
      </c>
      <c r="D1270" s="7">
        <v>337</v>
      </c>
      <c r="E1270" s="7">
        <v>220</v>
      </c>
      <c r="F1270" s="7">
        <v>301</v>
      </c>
      <c r="G1270" s="7">
        <v>0</v>
      </c>
      <c r="H1270" s="7">
        <v>8147</v>
      </c>
      <c r="I1270" s="7">
        <v>0</v>
      </c>
      <c r="J1270" s="7">
        <v>87</v>
      </c>
      <c r="K1270" s="7">
        <v>265</v>
      </c>
      <c r="L1270" s="7">
        <v>258</v>
      </c>
      <c r="M1270" s="7">
        <v>9.7142857140000007</v>
      </c>
      <c r="N1270" s="7">
        <f>VLOOKUP(Todos!$A1270,vlookup_table[#All],2,FALSE)</f>
        <v>0</v>
      </c>
      <c r="O1270" s="7" t="str">
        <f>VLOOKUP(Todos!$A1270,vlookup_table[#All],3,FALSE)</f>
        <v>IA</v>
      </c>
      <c r="P1270" s="7">
        <f>VLOOKUP(Todos!$A1270,vlookup_table[#All],4,FALSE)</f>
        <v>0</v>
      </c>
      <c r="Q1270" s="9" t="str">
        <f>VLOOKUP(Todos!$A1270,vlookup_table[#All],5,FALSE)</f>
        <v>R2</v>
      </c>
      <c r="R1270" s="9" t="str">
        <f>VLOOKUP(Todos!$A1270,vlookup_table[#All],6,FALSE)</f>
        <v>M</v>
      </c>
      <c r="S1270" s="9">
        <f>VLOOKUP(Todos!$A1270,vlookup_table[#All],7,FALSE)</f>
        <v>15</v>
      </c>
      <c r="T1270" s="9">
        <f>ROUND((9706-Todos!$P1270)/100, 0)</f>
        <v>97</v>
      </c>
      <c r="U1270" s="9" t="str" cm="1">
        <f t="array" ref="U1270">_xlfn.IFS(
    ISNUMBER(SEARCH("C", Q1270)), "Ciudad",
    ISNUMBER(SEARCH("T", Q1270)), "Pueblo",
    ISNUMBER(SEARCH("R", Q1270)), "Rural",
    ISNUMBER(SEARCH("S", Q1270)), "Suburbano",
    ISNUMBER(SEARCH("U", Q1270)), "Urbano"
)</f>
        <v>Rural</v>
      </c>
      <c r="V1270" s="24" t="str" cm="1">
        <f t="array" ref="V1270">_xlfn.LET(
    _xlpm.txt, _xlfn.TEXTJOIN("", TRUE, IF(ISNUMBER(--MID(Todos!$H1270, _xlfn.SEQUENCE(LEN(Todos!$H1270)), 1)), MID(Todos!$H1270, _xlfn.SEQUENCE(LEN(Todos!$H1270)), 1), "")),
    IF(ISNUMBER(--RIGHT(_xlpm.txt,1)), _xlpm.txt, LEFT(_xlpm.txt, LEN(_xlpm.txt)-1))
)</f>
        <v>8147</v>
      </c>
      <c r="W1270" s="9" t="str">
        <f>UPPER(LEFT(Todos!$B1270,2))</f>
        <v>IA</v>
      </c>
      <c r="X1270" s="10" t="str" cm="1">
        <f t="array" ref="X1270">+IF(Todos!$C1270 = "",MODE.MATCH(Todos!$C$2:$C$4029),Todos!$C1270)</f>
        <v>M</v>
      </c>
    </row>
    <row r="1271" spans="1:24" x14ac:dyDescent="0.35">
      <c r="A1271" s="18">
        <v>7947</v>
      </c>
      <c r="B1271" s="12" t="s">
        <v>30</v>
      </c>
      <c r="C1271" s="12" t="s">
        <v>14</v>
      </c>
      <c r="D1271" s="12">
        <v>557</v>
      </c>
      <c r="E1271" s="12">
        <v>279</v>
      </c>
      <c r="F1271" s="12">
        <v>372</v>
      </c>
      <c r="G1271" s="12">
        <v>1</v>
      </c>
      <c r="H1271" s="12">
        <v>12466</v>
      </c>
      <c r="I1271" s="12">
        <v>2</v>
      </c>
      <c r="J1271" s="12">
        <v>69</v>
      </c>
      <c r="K1271" s="12">
        <v>337</v>
      </c>
      <c r="L1271" s="12">
        <v>321</v>
      </c>
      <c r="M1271" s="12">
        <v>9.0740740740000003</v>
      </c>
      <c r="N1271" s="12">
        <f>VLOOKUP(Todos!$A1271,vlookup_table[#All],2,FALSE)</f>
        <v>1</v>
      </c>
      <c r="O1271" s="12" t="str">
        <f>VLOOKUP(Todos!$A1271,vlookup_table[#All],3,FALSE)</f>
        <v>MI</v>
      </c>
      <c r="P1271" s="12">
        <f>VLOOKUP(Todos!$A1271,vlookup_table[#All],4,FALSE)</f>
        <v>1612</v>
      </c>
      <c r="Q1271" s="14" t="str">
        <f>VLOOKUP(Todos!$A1271,vlookup_table[#All],5,FALSE)</f>
        <v>R2</v>
      </c>
      <c r="R1271" s="14" t="str">
        <f>VLOOKUP(Todos!$A1271,vlookup_table[#All],6,FALSE)</f>
        <v>M</v>
      </c>
      <c r="S1271" s="14">
        <f>VLOOKUP(Todos!$A1271,vlookup_table[#All],7,FALSE)</f>
        <v>11</v>
      </c>
      <c r="T1271" s="14">
        <f>ROUND((9706-Todos!$P1271)/100, 0)</f>
        <v>81</v>
      </c>
      <c r="U1271" s="14" t="str" cm="1">
        <f t="array" ref="U1271">_xlfn.IFS(
    ISNUMBER(SEARCH("C", Q1271)), "Ciudad",
    ISNUMBER(SEARCH("T", Q1271)), "Pueblo",
    ISNUMBER(SEARCH("R", Q1271)), "Rural",
    ISNUMBER(SEARCH("S", Q1271)), "Suburbano",
    ISNUMBER(SEARCH("U", Q1271)), "Urbano"
)</f>
        <v>Rural</v>
      </c>
      <c r="V1271" s="25" t="str" cm="1">
        <f t="array" ref="V1271">_xlfn.LET(
    _xlpm.txt, _xlfn.TEXTJOIN("", TRUE, IF(ISNUMBER(--MID(Todos!$H1271, _xlfn.SEQUENCE(LEN(Todos!$H1271)), 1)), MID(Todos!$H1271, _xlfn.SEQUENCE(LEN(Todos!$H1271)), 1), "")),
    IF(ISNUMBER(--RIGHT(_xlpm.txt,1)), _xlpm.txt, LEFT(_xlpm.txt, LEN(_xlpm.txt)-1))
)</f>
        <v>12466</v>
      </c>
      <c r="W1271" s="14" t="str">
        <f>UPPER(LEFT(Todos!$B1271,2))</f>
        <v>MI</v>
      </c>
      <c r="X1271" s="15" t="str" cm="1">
        <f t="array" ref="X1271">+IF(Todos!$C1271 = "",MODE.MATCH(Todos!$C$2:$C$4029),Todos!$C1271)</f>
        <v>M</v>
      </c>
    </row>
    <row r="1272" spans="1:24" x14ac:dyDescent="0.35">
      <c r="A1272" s="19">
        <v>166350</v>
      </c>
      <c r="B1272" s="7" t="s">
        <v>22</v>
      </c>
      <c r="C1272" s="7" t="s">
        <v>17</v>
      </c>
      <c r="D1272" s="7">
        <v>3333</v>
      </c>
      <c r="E1272" s="7">
        <v>690</v>
      </c>
      <c r="F1272" s="7">
        <v>913</v>
      </c>
      <c r="G1272" s="7">
        <v>94</v>
      </c>
      <c r="H1272" s="7">
        <v>37495</v>
      </c>
      <c r="I1272" s="7">
        <v>9</v>
      </c>
      <c r="J1272" s="7">
        <v>50</v>
      </c>
      <c r="K1272" s="7">
        <v>871</v>
      </c>
      <c r="L1272" s="7">
        <v>759</v>
      </c>
      <c r="M1272" s="7">
        <v>20.833333329999999</v>
      </c>
      <c r="N1272" s="7">
        <f>VLOOKUP(Todos!$A1272,vlookup_table[#All],2,FALSE)</f>
        <v>0</v>
      </c>
      <c r="O1272" s="7" t="str">
        <f>VLOOKUP(Todos!$A1272,vlookup_table[#All],3,FALSE)</f>
        <v>CA</v>
      </c>
      <c r="P1272" s="7">
        <f>VLOOKUP(Todos!$A1272,vlookup_table[#All],4,FALSE)</f>
        <v>5201</v>
      </c>
      <c r="Q1272" s="9" t="str">
        <f>VLOOKUP(Todos!$A1272,vlookup_table[#All],5,FALSE)</f>
        <v>S1</v>
      </c>
      <c r="R1272" s="9" t="str">
        <f>VLOOKUP(Todos!$A1272,vlookup_table[#All],6,FALSE)</f>
        <v>F</v>
      </c>
      <c r="S1272" s="9">
        <f>VLOOKUP(Todos!$A1272,vlookup_table[#All],7,FALSE)</f>
        <v>25</v>
      </c>
      <c r="T1272" s="9">
        <f>ROUND((9706-Todos!$P1272)/100, 0)</f>
        <v>45</v>
      </c>
      <c r="U1272" s="9" t="str" cm="1">
        <f t="array" ref="U1272">_xlfn.IFS(
    ISNUMBER(SEARCH("C", Q1272)), "Ciudad",
    ISNUMBER(SEARCH("T", Q1272)), "Pueblo",
    ISNUMBER(SEARCH("R", Q1272)), "Rural",
    ISNUMBER(SEARCH("S", Q1272)), "Suburbano",
    ISNUMBER(SEARCH("U", Q1272)), "Urbano"
)</f>
        <v>Suburbano</v>
      </c>
      <c r="V1272" s="24" t="str" cm="1">
        <f t="array" ref="V1272">_xlfn.LET(
    _xlpm.txt, _xlfn.TEXTJOIN("", TRUE, IF(ISNUMBER(--MID(Todos!$H1272, _xlfn.SEQUENCE(LEN(Todos!$H1272)), 1)), MID(Todos!$H1272, _xlfn.SEQUENCE(LEN(Todos!$H1272)), 1), "")),
    IF(ISNUMBER(--RIGHT(_xlpm.txt,1)), _xlpm.txt, LEFT(_xlpm.txt, LEN(_xlpm.txt)-1))
)</f>
        <v>37495</v>
      </c>
      <c r="W1272" s="9" t="str">
        <f>UPPER(LEFT(Todos!$B1272,2))</f>
        <v>CA</v>
      </c>
      <c r="X1272" s="10" t="str" cm="1">
        <f t="array" ref="X1272">+IF(Todos!$C1272 = "",MODE.MATCH(Todos!$C$2:$C$4029),Todos!$C1272)</f>
        <v>F</v>
      </c>
    </row>
    <row r="1273" spans="1:24" x14ac:dyDescent="0.35">
      <c r="A1273" s="18">
        <v>2151</v>
      </c>
      <c r="B1273" s="12" t="s">
        <v>22</v>
      </c>
      <c r="C1273" s="12" t="s">
        <v>14</v>
      </c>
      <c r="D1273" s="12">
        <v>1126</v>
      </c>
      <c r="E1273" s="12">
        <v>243</v>
      </c>
      <c r="F1273" s="12">
        <v>285</v>
      </c>
      <c r="G1273" s="12">
        <v>6</v>
      </c>
      <c r="H1273" s="12">
        <v>8614</v>
      </c>
      <c r="I1273" s="12">
        <v>39</v>
      </c>
      <c r="J1273" s="12">
        <v>38</v>
      </c>
      <c r="K1273" s="12">
        <v>261</v>
      </c>
      <c r="L1273" s="12">
        <v>275</v>
      </c>
      <c r="M1273" s="12">
        <v>20.8</v>
      </c>
      <c r="N1273" s="12">
        <f>VLOOKUP(Todos!$A1273,vlookup_table[#All],2,FALSE)</f>
        <v>1</v>
      </c>
      <c r="O1273" s="12" t="str">
        <f>VLOOKUP(Todos!$A1273,vlookup_table[#All],3,FALSE)</f>
        <v>CA</v>
      </c>
      <c r="P1273" s="12">
        <f>VLOOKUP(Todos!$A1273,vlookup_table[#All],4,FALSE)</f>
        <v>5001</v>
      </c>
      <c r="Q1273" s="14" t="str">
        <f>VLOOKUP(Todos!$A1273,vlookup_table[#All],5,FALSE)</f>
        <v>C3</v>
      </c>
      <c r="R1273" s="14" t="str">
        <f>VLOOKUP(Todos!$A1273,vlookup_table[#All],6,FALSE)</f>
        <v>M</v>
      </c>
      <c r="S1273" s="14">
        <f>VLOOKUP(Todos!$A1273,vlookup_table[#All],7,FALSE)</f>
        <v>25</v>
      </c>
      <c r="T1273" s="14">
        <f>ROUND((9706-Todos!$P1273)/100, 0)</f>
        <v>47</v>
      </c>
      <c r="U1273" s="14" t="str" cm="1">
        <f t="array" ref="U1273">_xlfn.IFS(
    ISNUMBER(SEARCH("C", Q1273)), "Ciudad",
    ISNUMBER(SEARCH("T", Q1273)), "Pueblo",
    ISNUMBER(SEARCH("R", Q1273)), "Rural",
    ISNUMBER(SEARCH("S", Q1273)), "Suburbano",
    ISNUMBER(SEARCH("U", Q1273)), "Urbano"
)</f>
        <v>Ciudad</v>
      </c>
      <c r="V1273" s="25" t="str" cm="1">
        <f t="array" ref="V1273">_xlfn.LET(
    _xlpm.txt, _xlfn.TEXTJOIN("", TRUE, IF(ISNUMBER(--MID(Todos!$H1273, _xlfn.SEQUENCE(LEN(Todos!$H1273)), 1)), MID(Todos!$H1273, _xlfn.SEQUENCE(LEN(Todos!$H1273)), 1), "")),
    IF(ISNUMBER(--RIGHT(_xlpm.txt,1)), _xlpm.txt, LEFT(_xlpm.txt, LEN(_xlpm.txt)-1))
)</f>
        <v>8614</v>
      </c>
      <c r="W1273" s="14" t="str">
        <f>UPPER(LEFT(Todos!$B1273,2))</f>
        <v>CA</v>
      </c>
      <c r="X1273" s="15" t="str" cm="1">
        <f t="array" ref="X1273">+IF(Todos!$C1273 = "",MODE.MATCH(Todos!$C$2:$C$4029),Todos!$C1273)</f>
        <v>M</v>
      </c>
    </row>
    <row r="1274" spans="1:24" x14ac:dyDescent="0.35">
      <c r="A1274" s="19">
        <v>107298</v>
      </c>
      <c r="B1274" s="7" t="s">
        <v>60</v>
      </c>
      <c r="C1274" s="7" t="s">
        <v>17</v>
      </c>
      <c r="D1274" s="7">
        <v>0</v>
      </c>
      <c r="E1274" s="7">
        <v>0</v>
      </c>
      <c r="F1274" s="7">
        <v>0</v>
      </c>
      <c r="G1274" s="7">
        <v>0</v>
      </c>
      <c r="H1274" s="7">
        <v>0</v>
      </c>
      <c r="I1274" s="7">
        <v>0</v>
      </c>
      <c r="J1274" s="7">
        <v>0</v>
      </c>
      <c r="K1274" s="7">
        <v>0</v>
      </c>
      <c r="L1274" s="7">
        <v>0</v>
      </c>
      <c r="M1274" s="7">
        <v>38</v>
      </c>
      <c r="N1274" s="7">
        <f>VLOOKUP(Todos!$A1274,vlookup_table[#All],2,FALSE)</f>
        <v>0</v>
      </c>
      <c r="O1274" s="7" t="str">
        <f>VLOOKUP(Todos!$A1274,vlookup_table[#All],3,FALSE)</f>
        <v>NE</v>
      </c>
      <c r="P1274" s="7">
        <f>VLOOKUP(Todos!$A1274,vlookup_table[#All],4,FALSE)</f>
        <v>4401</v>
      </c>
      <c r="Q1274" s="9" t="str">
        <f>VLOOKUP(Todos!$A1274,vlookup_table[#All],5,FALSE)</f>
        <v>S2</v>
      </c>
      <c r="R1274" s="9" t="str">
        <f>VLOOKUP(Todos!$A1274,vlookup_table[#All],6,FALSE)</f>
        <v>F</v>
      </c>
      <c r="S1274" s="9">
        <f>VLOOKUP(Todos!$A1274,vlookup_table[#All],7,FALSE)</f>
        <v>43</v>
      </c>
      <c r="T1274" s="9">
        <f>ROUND((9706-Todos!$P1274)/100, 0)</f>
        <v>53</v>
      </c>
      <c r="U1274" s="9" t="str" cm="1">
        <f t="array" ref="U1274">_xlfn.IFS(
    ISNUMBER(SEARCH("C", Q1274)), "Ciudad",
    ISNUMBER(SEARCH("T", Q1274)), "Pueblo",
    ISNUMBER(SEARCH("R", Q1274)), "Rural",
    ISNUMBER(SEARCH("S", Q1274)), "Suburbano",
    ISNUMBER(SEARCH("U", Q1274)), "Urbano"
)</f>
        <v>Suburbano</v>
      </c>
      <c r="V1274" s="24" t="str" cm="1">
        <f t="array" ref="V1274">_xlfn.LET(
    _xlpm.txt, _xlfn.TEXTJOIN("", TRUE, IF(ISNUMBER(--MID(Todos!$H1274, _xlfn.SEQUENCE(LEN(Todos!$H1274)), 1)), MID(Todos!$H1274, _xlfn.SEQUENCE(LEN(Todos!$H1274)), 1), "")),
    IF(ISNUMBER(--RIGHT(_xlpm.txt,1)), _xlpm.txt, LEFT(_xlpm.txt, LEN(_xlpm.txt)-1))
)</f>
        <v>0</v>
      </c>
      <c r="W1274" s="9" t="str">
        <f>UPPER(LEFT(Todos!$B1274,2))</f>
        <v>NE</v>
      </c>
      <c r="X1274" s="10" t="str" cm="1">
        <f t="array" ref="X1274">+IF(Todos!$C1274 = "",MODE.MATCH(Todos!$C$2:$C$4029),Todos!$C1274)</f>
        <v>F</v>
      </c>
    </row>
    <row r="1275" spans="1:24" x14ac:dyDescent="0.35">
      <c r="A1275" s="18">
        <v>37762</v>
      </c>
      <c r="B1275" s="12" t="s">
        <v>13</v>
      </c>
      <c r="C1275" s="12" t="s">
        <v>14</v>
      </c>
      <c r="D1275" s="12">
        <v>1987</v>
      </c>
      <c r="E1275" s="12">
        <v>403</v>
      </c>
      <c r="F1275" s="12">
        <v>633</v>
      </c>
      <c r="G1275" s="12">
        <v>49</v>
      </c>
      <c r="H1275" s="12">
        <v>29344</v>
      </c>
      <c r="I1275" s="12">
        <v>47</v>
      </c>
      <c r="J1275" s="12">
        <v>20</v>
      </c>
      <c r="K1275" s="12">
        <v>524</v>
      </c>
      <c r="L1275" s="12">
        <v>567</v>
      </c>
      <c r="M1275" s="12">
        <v>14</v>
      </c>
      <c r="N1275" s="12">
        <f>VLOOKUP(Todos!$A1275,vlookup_table[#All],2,FALSE)</f>
        <v>1</v>
      </c>
      <c r="O1275" s="12" t="str">
        <f>VLOOKUP(Todos!$A1275,vlookup_table[#All],3,FALSE)</f>
        <v>FL</v>
      </c>
      <c r="P1275" s="12">
        <f>VLOOKUP(Todos!$A1275,vlookup_table[#All],4,FALSE)</f>
        <v>3401</v>
      </c>
      <c r="Q1275" s="14" t="str">
        <f>VLOOKUP(Todos!$A1275,vlookup_table[#All],5,FALSE)</f>
        <v>C1</v>
      </c>
      <c r="R1275" s="14" t="str">
        <f>VLOOKUP(Todos!$A1275,vlookup_table[#All],6,FALSE)</f>
        <v>M</v>
      </c>
      <c r="S1275" s="14">
        <f>VLOOKUP(Todos!$A1275,vlookup_table[#All],7,FALSE)</f>
        <v>30</v>
      </c>
      <c r="T1275" s="14">
        <f>ROUND((9706-Todos!$P1275)/100, 0)</f>
        <v>63</v>
      </c>
      <c r="U1275" s="14" t="str" cm="1">
        <f t="array" ref="U1275">_xlfn.IFS(
    ISNUMBER(SEARCH("C", Q1275)), "Ciudad",
    ISNUMBER(SEARCH("T", Q1275)), "Pueblo",
    ISNUMBER(SEARCH("R", Q1275)), "Rural",
    ISNUMBER(SEARCH("S", Q1275)), "Suburbano",
    ISNUMBER(SEARCH("U", Q1275)), "Urbano"
)</f>
        <v>Ciudad</v>
      </c>
      <c r="V1275" s="25" t="str" cm="1">
        <f t="array" ref="V1275">_xlfn.LET(
    _xlpm.txt, _xlfn.TEXTJOIN("", TRUE, IF(ISNUMBER(--MID(Todos!$H1275, _xlfn.SEQUENCE(LEN(Todos!$H1275)), 1)), MID(Todos!$H1275, _xlfn.SEQUENCE(LEN(Todos!$H1275)), 1), "")),
    IF(ISNUMBER(--RIGHT(_xlpm.txt,1)), _xlpm.txt, LEFT(_xlpm.txt, LEN(_xlpm.txt)-1))
)</f>
        <v>29344</v>
      </c>
      <c r="W1275" s="14" t="str">
        <f>UPPER(LEFT(Todos!$B1275,2))</f>
        <v>FL</v>
      </c>
      <c r="X1275" s="15" t="str" cm="1">
        <f t="array" ref="X1275">+IF(Todos!$C1275 = "",MODE.MATCH(Todos!$C$2:$C$4029),Todos!$C1275)</f>
        <v>M</v>
      </c>
    </row>
    <row r="1276" spans="1:24" x14ac:dyDescent="0.35">
      <c r="A1276" s="19">
        <v>117383</v>
      </c>
      <c r="B1276" s="7" t="s">
        <v>21</v>
      </c>
      <c r="C1276" s="7" t="s">
        <v>17</v>
      </c>
      <c r="D1276" s="7">
        <v>0</v>
      </c>
      <c r="E1276" s="7">
        <v>0</v>
      </c>
      <c r="F1276" s="7">
        <v>0</v>
      </c>
      <c r="G1276" s="7">
        <v>0</v>
      </c>
      <c r="H1276" s="7">
        <v>0</v>
      </c>
      <c r="I1276" s="7">
        <v>0</v>
      </c>
      <c r="J1276" s="7">
        <v>0</v>
      </c>
      <c r="K1276" s="7">
        <v>0</v>
      </c>
      <c r="L1276" s="7">
        <v>0</v>
      </c>
      <c r="M1276" s="7">
        <v>15</v>
      </c>
      <c r="N1276" s="7">
        <f>VLOOKUP(Todos!$A1276,vlookup_table[#All],2,FALSE)</f>
        <v>2</v>
      </c>
      <c r="O1276" s="7" t="str">
        <f>VLOOKUP(Todos!$A1276,vlookup_table[#All],3,FALSE)</f>
        <v>TX</v>
      </c>
      <c r="P1276" s="7">
        <f>VLOOKUP(Todos!$A1276,vlookup_table[#All],4,FALSE)</f>
        <v>4801</v>
      </c>
      <c r="Q1276" s="9" t="str">
        <f>VLOOKUP(Todos!$A1276,vlookup_table[#All],5,FALSE)</f>
        <v>S2</v>
      </c>
      <c r="R1276" s="9" t="str">
        <f>VLOOKUP(Todos!$A1276,vlookup_table[#All],6,FALSE)</f>
        <v>F</v>
      </c>
      <c r="S1276" s="9">
        <f>VLOOKUP(Todos!$A1276,vlookup_table[#All],7,FALSE)</f>
        <v>21</v>
      </c>
      <c r="T1276" s="9">
        <f>ROUND((9706-Todos!$P1276)/100, 0)</f>
        <v>49</v>
      </c>
      <c r="U1276" s="9" t="str" cm="1">
        <f t="array" ref="U1276">_xlfn.IFS(
    ISNUMBER(SEARCH("C", Q1276)), "Ciudad",
    ISNUMBER(SEARCH("T", Q1276)), "Pueblo",
    ISNUMBER(SEARCH("R", Q1276)), "Rural",
    ISNUMBER(SEARCH("S", Q1276)), "Suburbano",
    ISNUMBER(SEARCH("U", Q1276)), "Urbano"
)</f>
        <v>Suburbano</v>
      </c>
      <c r="V1276" s="24" t="str" cm="1">
        <f t="array" ref="V1276">_xlfn.LET(
    _xlpm.txt, _xlfn.TEXTJOIN("", TRUE, IF(ISNUMBER(--MID(Todos!$H1276, _xlfn.SEQUENCE(LEN(Todos!$H1276)), 1)), MID(Todos!$H1276, _xlfn.SEQUENCE(LEN(Todos!$H1276)), 1), "")),
    IF(ISNUMBER(--RIGHT(_xlpm.txt,1)), _xlpm.txt, LEFT(_xlpm.txt, LEN(_xlpm.txt)-1))
)</f>
        <v>0</v>
      </c>
      <c r="W1276" s="9" t="str">
        <f>UPPER(LEFT(Todos!$B1276,2))</f>
        <v>TX</v>
      </c>
      <c r="X1276" s="10" t="str" cm="1">
        <f t="array" ref="X1276">+IF(Todos!$C1276 = "",MODE.MATCH(Todos!$C$2:$C$4029),Todos!$C1276)</f>
        <v>F</v>
      </c>
    </row>
    <row r="1277" spans="1:24" x14ac:dyDescent="0.35">
      <c r="A1277" s="18">
        <v>174375</v>
      </c>
      <c r="B1277" s="12" t="s">
        <v>51</v>
      </c>
      <c r="C1277" s="12" t="s">
        <v>17</v>
      </c>
      <c r="D1277" s="12">
        <v>1093</v>
      </c>
      <c r="E1277" s="12">
        <v>315</v>
      </c>
      <c r="F1277" s="12">
        <v>483</v>
      </c>
      <c r="G1277" s="12">
        <v>7</v>
      </c>
      <c r="H1277" s="12">
        <v>15130</v>
      </c>
      <c r="I1277" s="12">
        <v>5</v>
      </c>
      <c r="J1277" s="12">
        <v>44</v>
      </c>
      <c r="K1277" s="12">
        <v>431</v>
      </c>
      <c r="L1277" s="12">
        <v>386</v>
      </c>
      <c r="M1277" s="12">
        <v>25</v>
      </c>
      <c r="N1277" s="12">
        <f>VLOOKUP(Todos!$A1277,vlookup_table[#All],2,FALSE)</f>
        <v>28</v>
      </c>
      <c r="O1277" s="12" t="str">
        <f>VLOOKUP(Todos!$A1277,vlookup_table[#All],3,FALSE)</f>
        <v>OR</v>
      </c>
      <c r="P1277" s="12">
        <f>VLOOKUP(Todos!$A1277,vlookup_table[#All],4,FALSE)</f>
        <v>5801</v>
      </c>
      <c r="Q1277" s="14" t="str">
        <f>VLOOKUP(Todos!$A1277,vlookup_table[#All],5,FALSE)</f>
        <v>S2</v>
      </c>
      <c r="R1277" s="14" t="str">
        <f>VLOOKUP(Todos!$A1277,vlookup_table[#All],6,FALSE)</f>
        <v>F</v>
      </c>
      <c r="S1277" s="14">
        <f>VLOOKUP(Todos!$A1277,vlookup_table[#All],7,FALSE)</f>
        <v>25</v>
      </c>
      <c r="T1277" s="14">
        <f>ROUND((9706-Todos!$P1277)/100, 0)</f>
        <v>39</v>
      </c>
      <c r="U1277" s="14" t="str" cm="1">
        <f t="array" ref="U1277">_xlfn.IFS(
    ISNUMBER(SEARCH("C", Q1277)), "Ciudad",
    ISNUMBER(SEARCH("T", Q1277)), "Pueblo",
    ISNUMBER(SEARCH("R", Q1277)), "Rural",
    ISNUMBER(SEARCH("S", Q1277)), "Suburbano",
    ISNUMBER(SEARCH("U", Q1277)), "Urbano"
)</f>
        <v>Suburbano</v>
      </c>
      <c r="V1277" s="25" t="str" cm="1">
        <f t="array" ref="V1277">_xlfn.LET(
    _xlpm.txt, _xlfn.TEXTJOIN("", TRUE, IF(ISNUMBER(--MID(Todos!$H1277, _xlfn.SEQUENCE(LEN(Todos!$H1277)), 1)), MID(Todos!$H1277, _xlfn.SEQUENCE(LEN(Todos!$H1277)), 1), "")),
    IF(ISNUMBER(--RIGHT(_xlpm.txt,1)), _xlpm.txt, LEFT(_xlpm.txt, LEN(_xlpm.txt)-1))
)</f>
        <v>15130</v>
      </c>
      <c r="W1277" s="14" t="str">
        <f>UPPER(LEFT(Todos!$B1277,2))</f>
        <v>OR</v>
      </c>
      <c r="X1277" s="15" t="str" cm="1">
        <f t="array" ref="X1277">+IF(Todos!$C1277 = "",MODE.MATCH(Todos!$C$2:$C$4029),Todos!$C1277)</f>
        <v>F</v>
      </c>
    </row>
    <row r="1278" spans="1:24" x14ac:dyDescent="0.35">
      <c r="A1278" s="19">
        <v>102742</v>
      </c>
      <c r="B1278" s="7" t="s">
        <v>37</v>
      </c>
      <c r="C1278" s="7" t="s">
        <v>14</v>
      </c>
      <c r="D1278" s="7">
        <v>238</v>
      </c>
      <c r="E1278" s="7">
        <v>176</v>
      </c>
      <c r="F1278" s="7">
        <v>287</v>
      </c>
      <c r="G1278" s="7">
        <v>0</v>
      </c>
      <c r="H1278" s="7">
        <v>10253</v>
      </c>
      <c r="I1278" s="7">
        <v>0</v>
      </c>
      <c r="J1278" s="7">
        <v>82</v>
      </c>
      <c r="K1278" s="7">
        <v>225</v>
      </c>
      <c r="L1278" s="7">
        <v>233</v>
      </c>
      <c r="M1278" s="7">
        <v>6.6363636359999996</v>
      </c>
      <c r="N1278" s="7">
        <f>VLOOKUP(Todos!$A1278,vlookup_table[#All],2,FALSE)</f>
        <v>1</v>
      </c>
      <c r="O1278" s="7" t="str">
        <f>VLOOKUP(Todos!$A1278,vlookup_table[#All],3,FALSE)</f>
        <v>MO</v>
      </c>
      <c r="P1278" s="7">
        <f>VLOOKUP(Todos!$A1278,vlookup_table[#All],4,FALSE)</f>
        <v>4401</v>
      </c>
      <c r="Q1278" s="9" t="str">
        <f>VLOOKUP(Todos!$A1278,vlookup_table[#All],5,FALSE)</f>
        <v>R2</v>
      </c>
      <c r="R1278" s="9" t="str">
        <f>VLOOKUP(Todos!$A1278,vlookup_table[#All],6,FALSE)</f>
        <v>M</v>
      </c>
      <c r="S1278" s="9">
        <f>VLOOKUP(Todos!$A1278,vlookup_table[#All],7,FALSE)</f>
        <v>9</v>
      </c>
      <c r="T1278" s="9">
        <f>ROUND((9706-Todos!$P1278)/100, 0)</f>
        <v>53</v>
      </c>
      <c r="U1278" s="9" t="str" cm="1">
        <f t="array" ref="U1278">_xlfn.IFS(
    ISNUMBER(SEARCH("C", Q1278)), "Ciudad",
    ISNUMBER(SEARCH("T", Q1278)), "Pueblo",
    ISNUMBER(SEARCH("R", Q1278)), "Rural",
    ISNUMBER(SEARCH("S", Q1278)), "Suburbano",
    ISNUMBER(SEARCH("U", Q1278)), "Urbano"
)</f>
        <v>Rural</v>
      </c>
      <c r="V1278" s="24" t="str" cm="1">
        <f t="array" ref="V1278">_xlfn.LET(
    _xlpm.txt, _xlfn.TEXTJOIN("", TRUE, IF(ISNUMBER(--MID(Todos!$H1278, _xlfn.SEQUENCE(LEN(Todos!$H1278)), 1)), MID(Todos!$H1278, _xlfn.SEQUENCE(LEN(Todos!$H1278)), 1), "")),
    IF(ISNUMBER(--RIGHT(_xlpm.txt,1)), _xlpm.txt, LEFT(_xlpm.txt, LEN(_xlpm.txt)-1))
)</f>
        <v>10253</v>
      </c>
      <c r="W1278" s="9" t="str">
        <f>UPPER(LEFT(Todos!$B1278,2))</f>
        <v>MO</v>
      </c>
      <c r="X1278" s="10" t="str" cm="1">
        <f t="array" ref="X1278">+IF(Todos!$C1278 = "",MODE.MATCH(Todos!$C$2:$C$4029),Todos!$C1278)</f>
        <v>M</v>
      </c>
    </row>
    <row r="1279" spans="1:24" x14ac:dyDescent="0.35">
      <c r="A1279" s="18">
        <v>53793</v>
      </c>
      <c r="B1279" s="12" t="s">
        <v>54</v>
      </c>
      <c r="C1279" s="12" t="s">
        <v>17</v>
      </c>
      <c r="D1279" s="12">
        <v>966</v>
      </c>
      <c r="E1279" s="12">
        <v>517</v>
      </c>
      <c r="F1279" s="12">
        <v>569</v>
      </c>
      <c r="G1279" s="12">
        <v>2</v>
      </c>
      <c r="H1279" s="12">
        <v>18463</v>
      </c>
      <c r="I1279" s="12">
        <v>3</v>
      </c>
      <c r="J1279" s="12">
        <v>47</v>
      </c>
      <c r="K1279" s="12">
        <v>528</v>
      </c>
      <c r="L1279" s="12">
        <v>547</v>
      </c>
      <c r="M1279" s="12">
        <v>7.7142857139999998</v>
      </c>
      <c r="N1279" s="12">
        <f>VLOOKUP(Todos!$A1279,vlookup_table[#All],2,FALSE)</f>
        <v>28</v>
      </c>
      <c r="O1279" s="12" t="str">
        <f>VLOOKUP(Todos!$A1279,vlookup_table[#All],3,FALSE)</f>
        <v>TN</v>
      </c>
      <c r="P1279" s="12">
        <f>VLOOKUP(Todos!$A1279,vlookup_table[#All],4,FALSE)</f>
        <v>4901</v>
      </c>
      <c r="Q1279" s="14" t="str">
        <f>VLOOKUP(Todos!$A1279,vlookup_table[#All],5,FALSE)</f>
        <v>S1</v>
      </c>
      <c r="R1279" s="14" t="str">
        <f>VLOOKUP(Todos!$A1279,vlookup_table[#All],6,FALSE)</f>
        <v>F</v>
      </c>
      <c r="S1279" s="14">
        <f>VLOOKUP(Todos!$A1279,vlookup_table[#All],7,FALSE)</f>
        <v>5</v>
      </c>
      <c r="T1279" s="14">
        <f>ROUND((9706-Todos!$P1279)/100, 0)</f>
        <v>48</v>
      </c>
      <c r="U1279" s="14" t="str" cm="1">
        <f t="array" ref="U1279">_xlfn.IFS(
    ISNUMBER(SEARCH("C", Q1279)), "Ciudad",
    ISNUMBER(SEARCH("T", Q1279)), "Pueblo",
    ISNUMBER(SEARCH("R", Q1279)), "Rural",
    ISNUMBER(SEARCH("S", Q1279)), "Suburbano",
    ISNUMBER(SEARCH("U", Q1279)), "Urbano"
)</f>
        <v>Suburbano</v>
      </c>
      <c r="V1279" s="25" t="str" cm="1">
        <f t="array" ref="V1279">_xlfn.LET(
    _xlpm.txt, _xlfn.TEXTJOIN("", TRUE, IF(ISNUMBER(--MID(Todos!$H1279, _xlfn.SEQUENCE(LEN(Todos!$H1279)), 1)), MID(Todos!$H1279, _xlfn.SEQUENCE(LEN(Todos!$H1279)), 1), "")),
    IF(ISNUMBER(--RIGHT(_xlpm.txt,1)), _xlpm.txt, LEFT(_xlpm.txt, LEN(_xlpm.txt)-1))
)</f>
        <v>18463</v>
      </c>
      <c r="W1279" s="14" t="str">
        <f>UPPER(LEFT(Todos!$B1279,2))</f>
        <v>TN</v>
      </c>
      <c r="X1279" s="15" t="str" cm="1">
        <f t="array" ref="X1279">+IF(Todos!$C1279 = "",MODE.MATCH(Todos!$C$2:$C$4029),Todos!$C1279)</f>
        <v>F</v>
      </c>
    </row>
    <row r="1280" spans="1:24" x14ac:dyDescent="0.35">
      <c r="A1280" s="19">
        <v>59070</v>
      </c>
      <c r="B1280" s="7" t="s">
        <v>58</v>
      </c>
      <c r="C1280" s="7" t="s">
        <v>14</v>
      </c>
      <c r="D1280" s="7">
        <v>377</v>
      </c>
      <c r="E1280" s="7">
        <v>234</v>
      </c>
      <c r="F1280" s="7">
        <v>285</v>
      </c>
      <c r="G1280" s="7">
        <v>0</v>
      </c>
      <c r="H1280" s="7">
        <v>9657</v>
      </c>
      <c r="I1280" s="7">
        <v>0</v>
      </c>
      <c r="J1280" s="7">
        <v>85</v>
      </c>
      <c r="K1280" s="7">
        <v>252</v>
      </c>
      <c r="L1280" s="7">
        <v>276</v>
      </c>
      <c r="M1280" s="7">
        <v>10.25</v>
      </c>
      <c r="N1280" s="7">
        <f>VLOOKUP(Todos!$A1280,vlookup_table[#All],2,FALSE)</f>
        <v>1</v>
      </c>
      <c r="O1280" s="7" t="str">
        <f>VLOOKUP(Todos!$A1280,vlookup_table[#All],3,FALSE)</f>
        <v>KY</v>
      </c>
      <c r="P1280" s="7">
        <f>VLOOKUP(Todos!$A1280,vlookup_table[#All],4,FALSE)</f>
        <v>5003</v>
      </c>
      <c r="Q1280" s="9" t="str">
        <f>VLOOKUP(Todos!$A1280,vlookup_table[#All],5,FALSE)</f>
        <v>R3</v>
      </c>
      <c r="R1280" s="9" t="str">
        <f>VLOOKUP(Todos!$A1280,vlookup_table[#All],6,FALSE)</f>
        <v>M</v>
      </c>
      <c r="S1280" s="9">
        <f>VLOOKUP(Todos!$A1280,vlookup_table[#All],7,FALSE)</f>
        <v>10</v>
      </c>
      <c r="T1280" s="9">
        <f>ROUND((9706-Todos!$P1280)/100, 0)</f>
        <v>47</v>
      </c>
      <c r="U1280" s="9" t="str" cm="1">
        <f t="array" ref="U1280">_xlfn.IFS(
    ISNUMBER(SEARCH("C", Q1280)), "Ciudad",
    ISNUMBER(SEARCH("T", Q1280)), "Pueblo",
    ISNUMBER(SEARCH("R", Q1280)), "Rural",
    ISNUMBER(SEARCH("S", Q1280)), "Suburbano",
    ISNUMBER(SEARCH("U", Q1280)), "Urbano"
)</f>
        <v>Rural</v>
      </c>
      <c r="V1280" s="24" t="str" cm="1">
        <f t="array" ref="V1280">_xlfn.LET(
    _xlpm.txt, _xlfn.TEXTJOIN("", TRUE, IF(ISNUMBER(--MID(Todos!$H1280, _xlfn.SEQUENCE(LEN(Todos!$H1280)), 1)), MID(Todos!$H1280, _xlfn.SEQUENCE(LEN(Todos!$H1280)), 1), "")),
    IF(ISNUMBER(--RIGHT(_xlpm.txt,1)), _xlpm.txt, LEFT(_xlpm.txt, LEN(_xlpm.txt)-1))
)</f>
        <v>9657</v>
      </c>
      <c r="W1280" s="9" t="str">
        <f>UPPER(LEFT(Todos!$B1280,2))</f>
        <v>KY</v>
      </c>
      <c r="X1280" s="10" t="str" cm="1">
        <f t="array" ref="X1280">+IF(Todos!$C1280 = "",MODE.MATCH(Todos!$C$2:$C$4029),Todos!$C1280)</f>
        <v>M</v>
      </c>
    </row>
    <row r="1281" spans="1:24" x14ac:dyDescent="0.35">
      <c r="A1281" s="18">
        <v>107279</v>
      </c>
      <c r="B1281" s="12" t="s">
        <v>60</v>
      </c>
      <c r="C1281" s="12" t="s">
        <v>17</v>
      </c>
      <c r="D1281" s="12">
        <v>825</v>
      </c>
      <c r="E1281" s="12">
        <v>417</v>
      </c>
      <c r="F1281" s="12">
        <v>503</v>
      </c>
      <c r="G1281" s="12">
        <v>2</v>
      </c>
      <c r="H1281" s="12">
        <v>16332</v>
      </c>
      <c r="I1281" s="12">
        <v>2</v>
      </c>
      <c r="J1281" s="12">
        <v>68</v>
      </c>
      <c r="K1281" s="12">
        <v>459</v>
      </c>
      <c r="L1281" s="12">
        <v>453</v>
      </c>
      <c r="M1281" s="12">
        <v>4</v>
      </c>
      <c r="N1281" s="12">
        <f>VLOOKUP(Todos!$A1281,vlookup_table[#All],2,FALSE)</f>
        <v>0</v>
      </c>
      <c r="O1281" s="12" t="str">
        <f>VLOOKUP(Todos!$A1281,vlookup_table[#All],3,FALSE)</f>
        <v>NE</v>
      </c>
      <c r="P1281" s="12">
        <f>VLOOKUP(Todos!$A1281,vlookup_table[#All],4,FALSE)</f>
        <v>4701</v>
      </c>
      <c r="Q1281" s="14" t="str">
        <f>VLOOKUP(Todos!$A1281,vlookup_table[#All],5,FALSE)</f>
        <v>S1</v>
      </c>
      <c r="R1281" s="14" t="str">
        <f>VLOOKUP(Todos!$A1281,vlookup_table[#All],6,FALSE)</f>
        <v>F</v>
      </c>
      <c r="S1281" s="14">
        <f>VLOOKUP(Todos!$A1281,vlookup_table[#All],7,FALSE)</f>
        <v>4</v>
      </c>
      <c r="T1281" s="14">
        <f>ROUND((9706-Todos!$P1281)/100, 0)</f>
        <v>50</v>
      </c>
      <c r="U1281" s="14" t="str" cm="1">
        <f t="array" ref="U1281">_xlfn.IFS(
    ISNUMBER(SEARCH("C", Q1281)), "Ciudad",
    ISNUMBER(SEARCH("T", Q1281)), "Pueblo",
    ISNUMBER(SEARCH("R", Q1281)), "Rural",
    ISNUMBER(SEARCH("S", Q1281)), "Suburbano",
    ISNUMBER(SEARCH("U", Q1281)), "Urbano"
)</f>
        <v>Suburbano</v>
      </c>
      <c r="V1281" s="25" t="str" cm="1">
        <f t="array" ref="V1281">_xlfn.LET(
    _xlpm.txt, _xlfn.TEXTJOIN("", TRUE, IF(ISNUMBER(--MID(Todos!$H1281, _xlfn.SEQUENCE(LEN(Todos!$H1281)), 1)), MID(Todos!$H1281, _xlfn.SEQUENCE(LEN(Todos!$H1281)), 1), "")),
    IF(ISNUMBER(--RIGHT(_xlpm.txt,1)), _xlpm.txt, LEFT(_xlpm.txt, LEN(_xlpm.txt)-1))
)</f>
        <v>16332</v>
      </c>
      <c r="W1281" s="14" t="str">
        <f>UPPER(LEFT(Todos!$B1281,2))</f>
        <v>NE</v>
      </c>
      <c r="X1281" s="15" t="str" cm="1">
        <f t="array" ref="X1281">+IF(Todos!$C1281 = "",MODE.MATCH(Todos!$C$2:$C$4029),Todos!$C1281)</f>
        <v>F</v>
      </c>
    </row>
    <row r="1282" spans="1:24" x14ac:dyDescent="0.35">
      <c r="A1282" s="19">
        <v>88886</v>
      </c>
      <c r="B1282" s="7" t="s">
        <v>16</v>
      </c>
      <c r="C1282" s="7" t="s">
        <v>14</v>
      </c>
      <c r="D1282" s="7">
        <v>962</v>
      </c>
      <c r="E1282" s="7">
        <v>391</v>
      </c>
      <c r="F1282" s="7">
        <v>486</v>
      </c>
      <c r="G1282" s="7">
        <v>12</v>
      </c>
      <c r="H1282" s="7">
        <v>17404</v>
      </c>
      <c r="I1282" s="7">
        <v>3</v>
      </c>
      <c r="J1282" s="7">
        <v>67</v>
      </c>
      <c r="K1282" s="7">
        <v>444</v>
      </c>
      <c r="L1282" s="7">
        <v>452</v>
      </c>
      <c r="M1282" s="7">
        <v>35</v>
      </c>
      <c r="N1282" s="7">
        <f>VLOOKUP(Todos!$A1282,vlookup_table[#All],2,FALSE)</f>
        <v>1</v>
      </c>
      <c r="O1282" s="7" t="str">
        <f>VLOOKUP(Todos!$A1282,vlookup_table[#All],3,FALSE)</f>
        <v>IL</v>
      </c>
      <c r="P1282" s="7">
        <f>VLOOKUP(Todos!$A1282,vlookup_table[#All],4,FALSE)</f>
        <v>5411</v>
      </c>
      <c r="Q1282" s="9" t="str">
        <f>VLOOKUP(Todos!$A1282,vlookup_table[#All],5,FALSE)</f>
        <v>R2</v>
      </c>
      <c r="R1282" s="9" t="str">
        <f>VLOOKUP(Todos!$A1282,vlookup_table[#All],6,FALSE)</f>
        <v>M</v>
      </c>
      <c r="S1282" s="9">
        <f>VLOOKUP(Todos!$A1282,vlookup_table[#All],7,FALSE)</f>
        <v>40</v>
      </c>
      <c r="T1282" s="9">
        <f>ROUND((9706-Todos!$P1282)/100, 0)</f>
        <v>43</v>
      </c>
      <c r="U1282" s="9" t="str" cm="1">
        <f t="array" ref="U1282">_xlfn.IFS(
    ISNUMBER(SEARCH("C", Q1282)), "Ciudad",
    ISNUMBER(SEARCH("T", Q1282)), "Pueblo",
    ISNUMBER(SEARCH("R", Q1282)), "Rural",
    ISNUMBER(SEARCH("S", Q1282)), "Suburbano",
    ISNUMBER(SEARCH("U", Q1282)), "Urbano"
)</f>
        <v>Rural</v>
      </c>
      <c r="V1282" s="24" t="str" cm="1">
        <f t="array" ref="V1282">_xlfn.LET(
    _xlpm.txt, _xlfn.TEXTJOIN("", TRUE, IF(ISNUMBER(--MID(Todos!$H1282, _xlfn.SEQUENCE(LEN(Todos!$H1282)), 1)), MID(Todos!$H1282, _xlfn.SEQUENCE(LEN(Todos!$H1282)), 1), "")),
    IF(ISNUMBER(--RIGHT(_xlpm.txt,1)), _xlpm.txt, LEFT(_xlpm.txt, LEN(_xlpm.txt)-1))
)</f>
        <v>17404</v>
      </c>
      <c r="W1282" s="9" t="str">
        <f>UPPER(LEFT(Todos!$B1282,2))</f>
        <v>IL</v>
      </c>
      <c r="X1282" s="10" t="str" cm="1">
        <f t="array" ref="X1282">+IF(Todos!$C1282 = "",MODE.MATCH(Todos!$C$2:$C$4029),Todos!$C1282)</f>
        <v>M</v>
      </c>
    </row>
    <row r="1283" spans="1:24" x14ac:dyDescent="0.35">
      <c r="A1283" s="18">
        <v>190552</v>
      </c>
      <c r="B1283" s="12" t="s">
        <v>55</v>
      </c>
      <c r="C1283" s="12" t="s">
        <v>14</v>
      </c>
      <c r="D1283" s="12">
        <v>1082</v>
      </c>
      <c r="E1283" s="12">
        <v>482</v>
      </c>
      <c r="F1283" s="12">
        <v>609</v>
      </c>
      <c r="G1283" s="12">
        <v>2</v>
      </c>
      <c r="H1283" s="12">
        <v>22454</v>
      </c>
      <c r="I1283" s="12">
        <v>4</v>
      </c>
      <c r="J1283" s="12">
        <v>24</v>
      </c>
      <c r="K1283" s="12">
        <v>566</v>
      </c>
      <c r="L1283" s="12">
        <v>522</v>
      </c>
      <c r="M1283" s="12">
        <v>10.08333333</v>
      </c>
      <c r="N1283" s="12">
        <f>VLOOKUP(Todos!$A1283,vlookup_table[#All],2,FALSE)</f>
        <v>1</v>
      </c>
      <c r="O1283" s="12" t="str">
        <f>VLOOKUP(Todos!$A1283,vlookup_table[#All],3,FALSE)</f>
        <v>NM</v>
      </c>
      <c r="P1283" s="12">
        <f>VLOOKUP(Todos!$A1283,vlookup_table[#All],4,FALSE)</f>
        <v>3501</v>
      </c>
      <c r="Q1283" s="14" t="str">
        <f>VLOOKUP(Todos!$A1283,vlookup_table[#All],5,FALSE)</f>
        <v/>
      </c>
      <c r="R1283" s="14" t="str">
        <f>VLOOKUP(Todos!$A1283,vlookup_table[#All],6,FALSE)</f>
        <v>M</v>
      </c>
      <c r="S1283" s="14">
        <f>VLOOKUP(Todos!$A1283,vlookup_table[#All],7,FALSE)</f>
        <v>7</v>
      </c>
      <c r="T1283" s="14">
        <f>ROUND((9706-Todos!$P1283)/100, 0)</f>
        <v>62</v>
      </c>
      <c r="U1283" s="14" t="e" cm="1">
        <f t="array" ref="U1283">_xlfn.IFS(
    ISNUMBER(SEARCH("C", Q1283)), "Ciudad",
    ISNUMBER(SEARCH("T", Q1283)), "Pueblo",
    ISNUMBER(SEARCH("R", Q1283)), "Rural",
    ISNUMBER(SEARCH("S", Q1283)), "Suburbano",
    ISNUMBER(SEARCH("U", Q1283)), "Urbano"
)</f>
        <v>#N/A</v>
      </c>
      <c r="V1283" s="25" t="str" cm="1">
        <f t="array" ref="V1283">_xlfn.LET(
    _xlpm.txt, _xlfn.TEXTJOIN("", TRUE, IF(ISNUMBER(--MID(Todos!$H1283, _xlfn.SEQUENCE(LEN(Todos!$H1283)), 1)), MID(Todos!$H1283, _xlfn.SEQUENCE(LEN(Todos!$H1283)), 1), "")),
    IF(ISNUMBER(--RIGHT(_xlpm.txt,1)), _xlpm.txt, LEFT(_xlpm.txt, LEN(_xlpm.txt)-1))
)</f>
        <v>22454</v>
      </c>
      <c r="W1283" s="14" t="str">
        <f>UPPER(LEFT(Todos!$B1283,2))</f>
        <v>NM</v>
      </c>
      <c r="X1283" s="15" t="str" cm="1">
        <f t="array" ref="X1283">+IF(Todos!$C1283 = "",MODE.MATCH(Todos!$C$2:$C$4029),Todos!$C1283)</f>
        <v>M</v>
      </c>
    </row>
    <row r="1284" spans="1:24" x14ac:dyDescent="0.35">
      <c r="A1284" s="19">
        <v>148869</v>
      </c>
      <c r="B1284" s="7" t="s">
        <v>22</v>
      </c>
      <c r="C1284" s="7" t="s">
        <v>14</v>
      </c>
      <c r="D1284" s="7">
        <v>2362</v>
      </c>
      <c r="E1284" s="7">
        <v>613</v>
      </c>
      <c r="F1284" s="7">
        <v>678</v>
      </c>
      <c r="G1284" s="7">
        <v>74</v>
      </c>
      <c r="H1284" s="7">
        <v>21179</v>
      </c>
      <c r="I1284" s="7">
        <v>9</v>
      </c>
      <c r="J1284" s="7">
        <v>61</v>
      </c>
      <c r="K1284" s="7">
        <v>632</v>
      </c>
      <c r="L1284" s="7">
        <v>655</v>
      </c>
      <c r="M1284" s="7">
        <v>13.375</v>
      </c>
      <c r="N1284" s="7">
        <f>VLOOKUP(Todos!$A1284,vlookup_table[#All],2,FALSE)</f>
        <v>1</v>
      </c>
      <c r="O1284" s="7" t="str">
        <f>VLOOKUP(Todos!$A1284,vlookup_table[#All],3,FALSE)</f>
        <v>CA</v>
      </c>
      <c r="P1284" s="7">
        <f>VLOOKUP(Todos!$A1284,vlookup_table[#All],4,FALSE)</f>
        <v>6401</v>
      </c>
      <c r="Q1284" s="9" t="str">
        <f>VLOOKUP(Todos!$A1284,vlookup_table[#All],5,FALSE)</f>
        <v>C1</v>
      </c>
      <c r="R1284" s="9" t="str">
        <f>VLOOKUP(Todos!$A1284,vlookup_table[#All],6,FALSE)</f>
        <v>M</v>
      </c>
      <c r="S1284" s="9">
        <f>VLOOKUP(Todos!$A1284,vlookup_table[#All],7,FALSE)</f>
        <v>15</v>
      </c>
      <c r="T1284" s="9">
        <f>ROUND((9706-Todos!$P1284)/100, 0)</f>
        <v>33</v>
      </c>
      <c r="U1284" s="9" t="str" cm="1">
        <f t="array" ref="U1284">_xlfn.IFS(
    ISNUMBER(SEARCH("C", Q1284)), "Ciudad",
    ISNUMBER(SEARCH("T", Q1284)), "Pueblo",
    ISNUMBER(SEARCH("R", Q1284)), "Rural",
    ISNUMBER(SEARCH("S", Q1284)), "Suburbano",
    ISNUMBER(SEARCH("U", Q1284)), "Urbano"
)</f>
        <v>Ciudad</v>
      </c>
      <c r="V1284" s="24" t="str" cm="1">
        <f t="array" ref="V1284">_xlfn.LET(
    _xlpm.txt, _xlfn.TEXTJOIN("", TRUE, IF(ISNUMBER(--MID(Todos!$H1284, _xlfn.SEQUENCE(LEN(Todos!$H1284)), 1)), MID(Todos!$H1284, _xlfn.SEQUENCE(LEN(Todos!$H1284)), 1), "")),
    IF(ISNUMBER(--RIGHT(_xlpm.txt,1)), _xlpm.txt, LEFT(_xlpm.txt, LEN(_xlpm.txt)-1))
)</f>
        <v>21179</v>
      </c>
      <c r="W1284" s="9" t="str">
        <f>UPPER(LEFT(Todos!$B1284,2))</f>
        <v>CA</v>
      </c>
      <c r="X1284" s="10" t="str" cm="1">
        <f t="array" ref="X1284">+IF(Todos!$C1284 = "",MODE.MATCH(Todos!$C$2:$C$4029),Todos!$C1284)</f>
        <v>M</v>
      </c>
    </row>
    <row r="1285" spans="1:24" x14ac:dyDescent="0.35">
      <c r="A1285" s="18">
        <v>146463</v>
      </c>
      <c r="B1285" s="12" t="s">
        <v>22</v>
      </c>
      <c r="C1285" s="12" t="s">
        <v>31</v>
      </c>
      <c r="D1285" s="12">
        <v>2163</v>
      </c>
      <c r="E1285" s="12">
        <v>484</v>
      </c>
      <c r="F1285" s="12">
        <v>581</v>
      </c>
      <c r="G1285" s="12">
        <v>67</v>
      </c>
      <c r="H1285" s="12">
        <v>17262</v>
      </c>
      <c r="I1285" s="12">
        <v>7</v>
      </c>
      <c r="J1285" s="12">
        <v>66</v>
      </c>
      <c r="K1285" s="12">
        <v>522</v>
      </c>
      <c r="L1285" s="12">
        <v>537</v>
      </c>
      <c r="M1285" s="12">
        <v>4.8333333329999997</v>
      </c>
      <c r="N1285" s="12">
        <f>VLOOKUP(Todos!$A1285,vlookup_table[#All],2,FALSE)</f>
        <v>0</v>
      </c>
      <c r="O1285" s="12" t="str">
        <f>VLOOKUP(Todos!$A1285,vlookup_table[#All],3,FALSE)</f>
        <v>CA</v>
      </c>
      <c r="P1285" s="12">
        <f>VLOOKUP(Todos!$A1285,vlookup_table[#All],4,FALSE)</f>
        <v>2601</v>
      </c>
      <c r="Q1285" s="14" t="str">
        <f>VLOOKUP(Todos!$A1285,vlookup_table[#All],5,FALSE)</f>
        <v>U2</v>
      </c>
      <c r="R1285" s="14" t="str">
        <f>VLOOKUP(Todos!$A1285,vlookup_table[#All],6,FALSE)</f>
        <v>U</v>
      </c>
      <c r="S1285" s="14">
        <f>VLOOKUP(Todos!$A1285,vlookup_table[#All],7,FALSE)</f>
        <v>5</v>
      </c>
      <c r="T1285" s="14">
        <f>ROUND((9706-Todos!$P1285)/100, 0)</f>
        <v>71</v>
      </c>
      <c r="U1285" s="14" t="str" cm="1">
        <f t="array" ref="U1285">_xlfn.IFS(
    ISNUMBER(SEARCH("C", Q1285)), "Ciudad",
    ISNUMBER(SEARCH("T", Q1285)), "Pueblo",
    ISNUMBER(SEARCH("R", Q1285)), "Rural",
    ISNUMBER(SEARCH("S", Q1285)), "Suburbano",
    ISNUMBER(SEARCH("U", Q1285)), "Urbano"
)</f>
        <v>Urbano</v>
      </c>
      <c r="V1285" s="25" t="str" cm="1">
        <f t="array" ref="V1285">_xlfn.LET(
    _xlpm.txt, _xlfn.TEXTJOIN("", TRUE, IF(ISNUMBER(--MID(Todos!$H1285, _xlfn.SEQUENCE(LEN(Todos!$H1285)), 1)), MID(Todos!$H1285, _xlfn.SEQUENCE(LEN(Todos!$H1285)), 1), "")),
    IF(ISNUMBER(--RIGHT(_xlpm.txt,1)), _xlpm.txt, LEFT(_xlpm.txt, LEN(_xlpm.txt)-1))
)</f>
        <v>17262</v>
      </c>
      <c r="W1285" s="14" t="str">
        <f>UPPER(LEFT(Todos!$B1285,2))</f>
        <v>CA</v>
      </c>
      <c r="X1285" s="15" t="str" cm="1">
        <f t="array" ref="X1285">+IF(Todos!$C1285 = "",MODE.MATCH(Todos!$C$2:$C$4029),Todos!$C1285)</f>
        <v>U</v>
      </c>
    </row>
    <row r="1286" spans="1:24" x14ac:dyDescent="0.35">
      <c r="A1286" s="19">
        <v>85204</v>
      </c>
      <c r="B1286" s="7" t="s">
        <v>57</v>
      </c>
      <c r="C1286" s="7" t="s">
        <v>14</v>
      </c>
      <c r="D1286" s="7">
        <v>359</v>
      </c>
      <c r="E1286" s="7">
        <v>168</v>
      </c>
      <c r="F1286" s="7">
        <v>269</v>
      </c>
      <c r="G1286" s="7">
        <v>1</v>
      </c>
      <c r="H1286" s="7">
        <v>9568</v>
      </c>
      <c r="I1286" s="7">
        <v>1</v>
      </c>
      <c r="J1286" s="7">
        <v>85</v>
      </c>
      <c r="K1286" s="7">
        <v>258</v>
      </c>
      <c r="L1286" s="7">
        <v>203</v>
      </c>
      <c r="M1286" s="7">
        <v>11.91666667</v>
      </c>
      <c r="N1286" s="7">
        <f>VLOOKUP(Todos!$A1286,vlookup_table[#All],2,FALSE)</f>
        <v>1</v>
      </c>
      <c r="O1286" s="7" t="str">
        <f>VLOOKUP(Todos!$A1286,vlookup_table[#All],3,FALSE)</f>
        <v>MN</v>
      </c>
      <c r="P1286" s="7">
        <f>VLOOKUP(Todos!$A1286,vlookup_table[#All],4,FALSE)</f>
        <v>2210</v>
      </c>
      <c r="Q1286" s="9" t="str">
        <f>VLOOKUP(Todos!$A1286,vlookup_table[#All],5,FALSE)</f>
        <v>R2</v>
      </c>
      <c r="R1286" s="9" t="str">
        <f>VLOOKUP(Todos!$A1286,vlookup_table[#All],6,FALSE)</f>
        <v>M</v>
      </c>
      <c r="S1286" s="9">
        <f>VLOOKUP(Todos!$A1286,vlookup_table[#All],7,FALSE)</f>
        <v>20</v>
      </c>
      <c r="T1286" s="9">
        <f>ROUND((9706-Todos!$P1286)/100, 0)</f>
        <v>75</v>
      </c>
      <c r="U1286" s="9" t="str" cm="1">
        <f t="array" ref="U1286">_xlfn.IFS(
    ISNUMBER(SEARCH("C", Q1286)), "Ciudad",
    ISNUMBER(SEARCH("T", Q1286)), "Pueblo",
    ISNUMBER(SEARCH("R", Q1286)), "Rural",
    ISNUMBER(SEARCH("S", Q1286)), "Suburbano",
    ISNUMBER(SEARCH("U", Q1286)), "Urbano"
)</f>
        <v>Rural</v>
      </c>
      <c r="V1286" s="24" t="str" cm="1">
        <f t="array" ref="V1286">_xlfn.LET(
    _xlpm.txt, _xlfn.TEXTJOIN("", TRUE, IF(ISNUMBER(--MID(Todos!$H1286, _xlfn.SEQUENCE(LEN(Todos!$H1286)), 1)), MID(Todos!$H1286, _xlfn.SEQUENCE(LEN(Todos!$H1286)), 1), "")),
    IF(ISNUMBER(--RIGHT(_xlpm.txt,1)), _xlpm.txt, LEFT(_xlpm.txt, LEN(_xlpm.txt)-1))
)</f>
        <v>9568</v>
      </c>
      <c r="W1286" s="9" t="str">
        <f>UPPER(LEFT(Todos!$B1286,2))</f>
        <v>MN</v>
      </c>
      <c r="X1286" s="10" t="str" cm="1">
        <f t="array" ref="X1286">+IF(Todos!$C1286 = "",MODE.MATCH(Todos!$C$2:$C$4029),Todos!$C1286)</f>
        <v>M</v>
      </c>
    </row>
    <row r="1287" spans="1:24" x14ac:dyDescent="0.35">
      <c r="A1287" s="18">
        <v>143782</v>
      </c>
      <c r="B1287" s="12" t="s">
        <v>22</v>
      </c>
      <c r="C1287" s="12" t="s">
        <v>14</v>
      </c>
      <c r="D1287" s="12">
        <v>5854</v>
      </c>
      <c r="E1287" s="12">
        <v>927</v>
      </c>
      <c r="F1287" s="12">
        <v>993</v>
      </c>
      <c r="G1287" s="12">
        <v>99</v>
      </c>
      <c r="H1287" s="12">
        <v>45167</v>
      </c>
      <c r="I1287" s="12">
        <v>15</v>
      </c>
      <c r="J1287" s="12">
        <v>43</v>
      </c>
      <c r="K1287" s="12">
        <v>1077</v>
      </c>
      <c r="L1287" s="12">
        <v>920</v>
      </c>
      <c r="M1287" s="12">
        <v>28</v>
      </c>
      <c r="N1287" s="12">
        <f>VLOOKUP(Todos!$A1287,vlookup_table[#All],2,FALSE)</f>
        <v>1</v>
      </c>
      <c r="O1287" s="12" t="str">
        <f>VLOOKUP(Todos!$A1287,vlookup_table[#All],3,FALSE)</f>
        <v>CA</v>
      </c>
      <c r="P1287" s="12">
        <f>VLOOKUP(Todos!$A1287,vlookup_table[#All],4,FALSE)</f>
        <v>4801</v>
      </c>
      <c r="Q1287" s="14" t="str">
        <f>VLOOKUP(Todos!$A1287,vlookup_table[#All],5,FALSE)</f>
        <v>S1</v>
      </c>
      <c r="R1287" s="14" t="str">
        <f>VLOOKUP(Todos!$A1287,vlookup_table[#All],6,FALSE)</f>
        <v>M</v>
      </c>
      <c r="S1287" s="14">
        <f>VLOOKUP(Todos!$A1287,vlookup_table[#All],7,FALSE)</f>
        <v>25</v>
      </c>
      <c r="T1287" s="14">
        <f>ROUND((9706-Todos!$P1287)/100, 0)</f>
        <v>49</v>
      </c>
      <c r="U1287" s="14" t="str" cm="1">
        <f t="array" ref="U1287">_xlfn.IFS(
    ISNUMBER(SEARCH("C", Q1287)), "Ciudad",
    ISNUMBER(SEARCH("T", Q1287)), "Pueblo",
    ISNUMBER(SEARCH("R", Q1287)), "Rural",
    ISNUMBER(SEARCH("S", Q1287)), "Suburbano",
    ISNUMBER(SEARCH("U", Q1287)), "Urbano"
)</f>
        <v>Suburbano</v>
      </c>
      <c r="V1287" s="25" t="str" cm="1">
        <f t="array" ref="V1287">_xlfn.LET(
    _xlpm.txt, _xlfn.TEXTJOIN("", TRUE, IF(ISNUMBER(--MID(Todos!$H1287, _xlfn.SEQUENCE(LEN(Todos!$H1287)), 1)), MID(Todos!$H1287, _xlfn.SEQUENCE(LEN(Todos!$H1287)), 1), "")),
    IF(ISNUMBER(--RIGHT(_xlpm.txt,1)), _xlpm.txt, LEFT(_xlpm.txt, LEN(_xlpm.txt)-1))
)</f>
        <v>45167</v>
      </c>
      <c r="W1287" s="14" t="str">
        <f>UPPER(LEFT(Todos!$B1287,2))</f>
        <v>CA</v>
      </c>
      <c r="X1287" s="15" t="str" cm="1">
        <f t="array" ref="X1287">+IF(Todos!$C1287 = "",MODE.MATCH(Todos!$C$2:$C$4029),Todos!$C1287)</f>
        <v>M</v>
      </c>
    </row>
    <row r="1288" spans="1:24" x14ac:dyDescent="0.35">
      <c r="A1288" s="19">
        <v>17102</v>
      </c>
      <c r="B1288" s="7" t="s">
        <v>18</v>
      </c>
      <c r="C1288" s="7" t="s">
        <v>20</v>
      </c>
      <c r="D1288" s="7">
        <v>685</v>
      </c>
      <c r="E1288" s="7">
        <v>271</v>
      </c>
      <c r="F1288" s="7">
        <v>396</v>
      </c>
      <c r="G1288" s="7">
        <v>1</v>
      </c>
      <c r="H1288" s="7">
        <v>13235</v>
      </c>
      <c r="I1288" s="7">
        <v>0</v>
      </c>
      <c r="J1288" s="7">
        <v>67</v>
      </c>
      <c r="K1288" s="7">
        <v>314</v>
      </c>
      <c r="L1288" s="7">
        <v>339</v>
      </c>
      <c r="M1288" s="7">
        <v>5.692307692</v>
      </c>
      <c r="N1288" s="7">
        <f>VLOOKUP(Todos!$A1288,vlookup_table[#All],2,FALSE)</f>
        <v>2</v>
      </c>
      <c r="O1288" s="7" t="str">
        <f>VLOOKUP(Todos!$A1288,vlookup_table[#All],3,FALSE)</f>
        <v>NC</v>
      </c>
      <c r="P1288" s="7">
        <f>VLOOKUP(Todos!$A1288,vlookup_table[#All],4,FALSE)</f>
        <v>0</v>
      </c>
      <c r="Q1288" s="9" t="str">
        <f>VLOOKUP(Todos!$A1288,vlookup_table[#All],5,FALSE)</f>
        <v>T2</v>
      </c>
      <c r="R1288" s="9" t="str">
        <f>VLOOKUP(Todos!$A1288,vlookup_table[#All],6,FALSE)</f>
        <v>F</v>
      </c>
      <c r="S1288" s="9">
        <f>VLOOKUP(Todos!$A1288,vlookup_table[#All],7,FALSE)</f>
        <v>7</v>
      </c>
      <c r="T1288" s="9">
        <f>ROUND((9706-Todos!$P1288)/100, 0)</f>
        <v>97</v>
      </c>
      <c r="U1288" s="9" t="str" cm="1">
        <f t="array" ref="U1288">_xlfn.IFS(
    ISNUMBER(SEARCH("C", Q1288)), "Ciudad",
    ISNUMBER(SEARCH("T", Q1288)), "Pueblo",
    ISNUMBER(SEARCH("R", Q1288)), "Rural",
    ISNUMBER(SEARCH("S", Q1288)), "Suburbano",
    ISNUMBER(SEARCH("U", Q1288)), "Urbano"
)</f>
        <v>Pueblo</v>
      </c>
      <c r="V1288" s="24" t="str" cm="1">
        <f t="array" ref="V1288">_xlfn.LET(
    _xlpm.txt, _xlfn.TEXTJOIN("", TRUE, IF(ISNUMBER(--MID(Todos!$H1288, _xlfn.SEQUENCE(LEN(Todos!$H1288)), 1)), MID(Todos!$H1288, _xlfn.SEQUENCE(LEN(Todos!$H1288)), 1), "")),
    IF(ISNUMBER(--RIGHT(_xlpm.txt,1)), _xlpm.txt, LEFT(_xlpm.txt, LEN(_xlpm.txt)-1))
)</f>
        <v>13235</v>
      </c>
      <c r="W1288" s="9" t="str">
        <f>UPPER(LEFT(Todos!$B1288,2))</f>
        <v>NC</v>
      </c>
      <c r="X1288" s="10" t="str" cm="1">
        <f t="array" ref="X1288">+IF(Todos!$C1288 = "",MODE.MATCH(Todos!$C$2:$C$4029),Todos!$C1288)</f>
        <v>female</v>
      </c>
    </row>
    <row r="1289" spans="1:24" x14ac:dyDescent="0.35">
      <c r="A1289" s="18">
        <v>190157</v>
      </c>
      <c r="B1289" s="12" t="s">
        <v>18</v>
      </c>
      <c r="C1289" s="12" t="s">
        <v>20</v>
      </c>
      <c r="D1289" s="12">
        <v>603</v>
      </c>
      <c r="E1289" s="12">
        <v>173</v>
      </c>
      <c r="F1289" s="12">
        <v>329</v>
      </c>
      <c r="G1289" s="12">
        <v>4</v>
      </c>
      <c r="H1289" s="12">
        <v>12562</v>
      </c>
      <c r="I1289" s="12">
        <v>3</v>
      </c>
      <c r="J1289" s="12">
        <v>84</v>
      </c>
      <c r="K1289" s="12">
        <v>215</v>
      </c>
      <c r="L1289" s="12">
        <v>239</v>
      </c>
      <c r="M1289" s="12">
        <v>9.8571428569999995</v>
      </c>
      <c r="N1289" s="12">
        <f>VLOOKUP(Todos!$A1289,vlookup_table[#All],2,FALSE)</f>
        <v>0</v>
      </c>
      <c r="O1289" s="12" t="str">
        <f>VLOOKUP(Todos!$A1289,vlookup_table[#All],3,FALSE)</f>
        <v>NC</v>
      </c>
      <c r="P1289" s="12">
        <f>VLOOKUP(Todos!$A1289,vlookup_table[#All],4,FALSE)</f>
        <v>0</v>
      </c>
      <c r="Q1289" s="14" t="str">
        <f>VLOOKUP(Todos!$A1289,vlookup_table[#All],5,FALSE)</f>
        <v>T2</v>
      </c>
      <c r="R1289" s="14" t="str">
        <f>VLOOKUP(Todos!$A1289,vlookup_table[#All],6,FALSE)</f>
        <v>F</v>
      </c>
      <c r="S1289" s="14">
        <f>VLOOKUP(Todos!$A1289,vlookup_table[#All],7,FALSE)</f>
        <v>15</v>
      </c>
      <c r="T1289" s="14">
        <f>ROUND((9706-Todos!$P1289)/100, 0)</f>
        <v>97</v>
      </c>
      <c r="U1289" s="14" t="str" cm="1">
        <f t="array" ref="U1289">_xlfn.IFS(
    ISNUMBER(SEARCH("C", Q1289)), "Ciudad",
    ISNUMBER(SEARCH("T", Q1289)), "Pueblo",
    ISNUMBER(SEARCH("R", Q1289)), "Rural",
    ISNUMBER(SEARCH("S", Q1289)), "Suburbano",
    ISNUMBER(SEARCH("U", Q1289)), "Urbano"
)</f>
        <v>Pueblo</v>
      </c>
      <c r="V1289" s="25" t="str" cm="1">
        <f t="array" ref="V1289">_xlfn.LET(
    _xlpm.txt, _xlfn.TEXTJOIN("", TRUE, IF(ISNUMBER(--MID(Todos!$H1289, _xlfn.SEQUENCE(LEN(Todos!$H1289)), 1)), MID(Todos!$H1289, _xlfn.SEQUENCE(LEN(Todos!$H1289)), 1), "")),
    IF(ISNUMBER(--RIGHT(_xlpm.txt,1)), _xlpm.txt, LEFT(_xlpm.txt, LEN(_xlpm.txt)-1))
)</f>
        <v>12562</v>
      </c>
      <c r="W1289" s="14" t="str">
        <f>UPPER(LEFT(Todos!$B1289,2))</f>
        <v>NC</v>
      </c>
      <c r="X1289" s="15" t="str" cm="1">
        <f t="array" ref="X1289">+IF(Todos!$C1289 = "",MODE.MATCH(Todos!$C$2:$C$4029),Todos!$C1289)</f>
        <v>female</v>
      </c>
    </row>
    <row r="1290" spans="1:24" x14ac:dyDescent="0.35">
      <c r="A1290" s="19">
        <v>93681</v>
      </c>
      <c r="B1290" s="7" t="s">
        <v>16</v>
      </c>
      <c r="C1290" s="7" t="s">
        <v>14</v>
      </c>
      <c r="D1290" s="7">
        <v>682</v>
      </c>
      <c r="E1290" s="7">
        <v>322</v>
      </c>
      <c r="F1290" s="7">
        <v>336</v>
      </c>
      <c r="G1290" s="7">
        <v>1</v>
      </c>
      <c r="H1290" s="7">
        <v>8194</v>
      </c>
      <c r="I1290" s="7">
        <v>0</v>
      </c>
      <c r="J1290" s="7">
        <v>62</v>
      </c>
      <c r="K1290" s="7">
        <v>359</v>
      </c>
      <c r="L1290" s="7">
        <v>297</v>
      </c>
      <c r="M1290" s="7">
        <v>12.33333333</v>
      </c>
      <c r="N1290" s="7">
        <f>VLOOKUP(Todos!$A1290,vlookup_table[#All],2,FALSE)</f>
        <v>1</v>
      </c>
      <c r="O1290" s="7" t="str">
        <f>VLOOKUP(Todos!$A1290,vlookup_table[#All],3,FALSE)</f>
        <v>IL</v>
      </c>
      <c r="P1290" s="7">
        <f>VLOOKUP(Todos!$A1290,vlookup_table[#All],4,FALSE)</f>
        <v>2309</v>
      </c>
      <c r="Q1290" s="9" t="str">
        <f>VLOOKUP(Todos!$A1290,vlookup_table[#All],5,FALSE)</f>
        <v>U3</v>
      </c>
      <c r="R1290" s="9" t="str">
        <f>VLOOKUP(Todos!$A1290,vlookup_table[#All],6,FALSE)</f>
        <v>M</v>
      </c>
      <c r="S1290" s="9">
        <f>VLOOKUP(Todos!$A1290,vlookup_table[#All],7,FALSE)</f>
        <v>16</v>
      </c>
      <c r="T1290" s="9">
        <f>ROUND((9706-Todos!$P1290)/100, 0)</f>
        <v>74</v>
      </c>
      <c r="U1290" s="9" t="str" cm="1">
        <f t="array" ref="U1290">_xlfn.IFS(
    ISNUMBER(SEARCH("C", Q1290)), "Ciudad",
    ISNUMBER(SEARCH("T", Q1290)), "Pueblo",
    ISNUMBER(SEARCH("R", Q1290)), "Rural",
    ISNUMBER(SEARCH("S", Q1290)), "Suburbano",
    ISNUMBER(SEARCH("U", Q1290)), "Urbano"
)</f>
        <v>Urbano</v>
      </c>
      <c r="V1290" s="24" t="str" cm="1">
        <f t="array" ref="V1290">_xlfn.LET(
    _xlpm.txt, _xlfn.TEXTJOIN("", TRUE, IF(ISNUMBER(--MID(Todos!$H1290, _xlfn.SEQUENCE(LEN(Todos!$H1290)), 1)), MID(Todos!$H1290, _xlfn.SEQUENCE(LEN(Todos!$H1290)), 1), "")),
    IF(ISNUMBER(--RIGHT(_xlpm.txt,1)), _xlpm.txt, LEFT(_xlpm.txt, LEN(_xlpm.txt)-1))
)</f>
        <v>8194</v>
      </c>
      <c r="W1290" s="9" t="str">
        <f>UPPER(LEFT(Todos!$B1290,2))</f>
        <v>IL</v>
      </c>
      <c r="X1290" s="10" t="str" cm="1">
        <f t="array" ref="X1290">+IF(Todos!$C1290 = "",MODE.MATCH(Todos!$C$2:$C$4029),Todos!$C1290)</f>
        <v>M</v>
      </c>
    </row>
    <row r="1291" spans="1:24" x14ac:dyDescent="0.35">
      <c r="A1291" s="18">
        <v>105741</v>
      </c>
      <c r="B1291" s="12" t="s">
        <v>28</v>
      </c>
      <c r="C1291" s="12" t="s">
        <v>14</v>
      </c>
      <c r="D1291" s="12">
        <v>581</v>
      </c>
      <c r="E1291" s="12">
        <v>295</v>
      </c>
      <c r="F1291" s="12">
        <v>402</v>
      </c>
      <c r="G1291" s="12">
        <v>1</v>
      </c>
      <c r="H1291" s="12">
        <v>13925</v>
      </c>
      <c r="I1291" s="12">
        <v>5</v>
      </c>
      <c r="J1291" s="12">
        <v>65</v>
      </c>
      <c r="K1291" s="12">
        <v>349</v>
      </c>
      <c r="L1291" s="12">
        <v>349</v>
      </c>
      <c r="M1291" s="12">
        <v>17</v>
      </c>
      <c r="N1291" s="12">
        <f>VLOOKUP(Todos!$A1291,vlookup_table[#All],2,FALSE)</f>
        <v>2</v>
      </c>
      <c r="O1291" s="12" t="str">
        <f>VLOOKUP(Todos!$A1291,vlookup_table[#All],3,FALSE)</f>
        <v>KS</v>
      </c>
      <c r="P1291" s="12">
        <f>VLOOKUP(Todos!$A1291,vlookup_table[#All],4,FALSE)</f>
        <v>4401</v>
      </c>
      <c r="Q1291" s="14" t="str">
        <f>VLOOKUP(Todos!$A1291,vlookup_table[#All],5,FALSE)</f>
        <v>S2</v>
      </c>
      <c r="R1291" s="14" t="str">
        <f>VLOOKUP(Todos!$A1291,vlookup_table[#All],6,FALSE)</f>
        <v>M</v>
      </c>
      <c r="S1291" s="14">
        <f>VLOOKUP(Todos!$A1291,vlookup_table[#All],7,FALSE)</f>
        <v>20</v>
      </c>
      <c r="T1291" s="14">
        <f>ROUND((9706-Todos!$P1291)/100, 0)</f>
        <v>53</v>
      </c>
      <c r="U1291" s="14" t="str" cm="1">
        <f t="array" ref="U1291">_xlfn.IFS(
    ISNUMBER(SEARCH("C", Q1291)), "Ciudad",
    ISNUMBER(SEARCH("T", Q1291)), "Pueblo",
    ISNUMBER(SEARCH("R", Q1291)), "Rural",
    ISNUMBER(SEARCH("S", Q1291)), "Suburbano",
    ISNUMBER(SEARCH("U", Q1291)), "Urbano"
)</f>
        <v>Suburbano</v>
      </c>
      <c r="V1291" s="25" t="str" cm="1">
        <f t="array" ref="V1291">_xlfn.LET(
    _xlpm.txt, _xlfn.TEXTJOIN("", TRUE, IF(ISNUMBER(--MID(Todos!$H1291, _xlfn.SEQUENCE(LEN(Todos!$H1291)), 1)), MID(Todos!$H1291, _xlfn.SEQUENCE(LEN(Todos!$H1291)), 1), "")),
    IF(ISNUMBER(--RIGHT(_xlpm.txt,1)), _xlpm.txt, LEFT(_xlpm.txt, LEN(_xlpm.txt)-1))
)</f>
        <v>13925</v>
      </c>
      <c r="W1291" s="14" t="str">
        <f>UPPER(LEFT(Todos!$B1291,2))</f>
        <v>KS</v>
      </c>
      <c r="X1291" s="15" t="str" cm="1">
        <f t="array" ref="X1291">+IF(Todos!$C1291 = "",MODE.MATCH(Todos!$C$2:$C$4029),Todos!$C1291)</f>
        <v>M</v>
      </c>
    </row>
    <row r="1292" spans="1:24" x14ac:dyDescent="0.35">
      <c r="A1292" s="19">
        <v>98962</v>
      </c>
      <c r="B1292" s="7" t="s">
        <v>16</v>
      </c>
      <c r="C1292" s="7" t="s">
        <v>17</v>
      </c>
      <c r="D1292" s="7">
        <v>380</v>
      </c>
      <c r="E1292" s="7">
        <v>229</v>
      </c>
      <c r="F1292" s="7">
        <v>351</v>
      </c>
      <c r="G1292" s="7">
        <v>1</v>
      </c>
      <c r="H1292" s="7">
        <v>11773</v>
      </c>
      <c r="I1292" s="7">
        <v>1</v>
      </c>
      <c r="J1292" s="7">
        <v>86</v>
      </c>
      <c r="K1292" s="7">
        <v>277</v>
      </c>
      <c r="L1292" s="7">
        <v>299</v>
      </c>
      <c r="M1292" s="7">
        <v>11.66666667</v>
      </c>
      <c r="N1292" s="7">
        <f>VLOOKUP(Todos!$A1292,vlookup_table[#All],2,FALSE)</f>
        <v>0</v>
      </c>
      <c r="O1292" s="7" t="str">
        <f>VLOOKUP(Todos!$A1292,vlookup_table[#All],3,FALSE)</f>
        <v>IL</v>
      </c>
      <c r="P1292" s="7">
        <f>VLOOKUP(Todos!$A1292,vlookup_table[#All],4,FALSE)</f>
        <v>2308</v>
      </c>
      <c r="Q1292" s="9" t="str">
        <f>VLOOKUP(Todos!$A1292,vlookup_table[#All],5,FALSE)</f>
        <v>R2</v>
      </c>
      <c r="R1292" s="9" t="str">
        <f>VLOOKUP(Todos!$A1292,vlookup_table[#All],6,FALSE)</f>
        <v>F</v>
      </c>
      <c r="S1292" s="9">
        <f>VLOOKUP(Todos!$A1292,vlookup_table[#All],7,FALSE)</f>
        <v>25</v>
      </c>
      <c r="T1292" s="9">
        <f>ROUND((9706-Todos!$P1292)/100, 0)</f>
        <v>74</v>
      </c>
      <c r="U1292" s="9" t="str" cm="1">
        <f t="array" ref="U1292">_xlfn.IFS(
    ISNUMBER(SEARCH("C", Q1292)), "Ciudad",
    ISNUMBER(SEARCH("T", Q1292)), "Pueblo",
    ISNUMBER(SEARCH("R", Q1292)), "Rural",
    ISNUMBER(SEARCH("S", Q1292)), "Suburbano",
    ISNUMBER(SEARCH("U", Q1292)), "Urbano"
)</f>
        <v>Rural</v>
      </c>
      <c r="V1292" s="24" t="str" cm="1">
        <f t="array" ref="V1292">_xlfn.LET(
    _xlpm.txt, _xlfn.TEXTJOIN("", TRUE, IF(ISNUMBER(--MID(Todos!$H1292, _xlfn.SEQUENCE(LEN(Todos!$H1292)), 1)), MID(Todos!$H1292, _xlfn.SEQUENCE(LEN(Todos!$H1292)), 1), "")),
    IF(ISNUMBER(--RIGHT(_xlpm.txt,1)), _xlpm.txt, LEFT(_xlpm.txt, LEN(_xlpm.txt)-1))
)</f>
        <v>11773</v>
      </c>
      <c r="W1292" s="9" t="str">
        <f>UPPER(LEFT(Todos!$B1292,2))</f>
        <v>IL</v>
      </c>
      <c r="X1292" s="10" t="str" cm="1">
        <f t="array" ref="X1292">+IF(Todos!$C1292 = "",MODE.MATCH(Todos!$C$2:$C$4029),Todos!$C1292)</f>
        <v>F</v>
      </c>
    </row>
    <row r="1293" spans="1:24" x14ac:dyDescent="0.35">
      <c r="A1293" s="18">
        <v>32552</v>
      </c>
      <c r="B1293" s="12" t="s">
        <v>13</v>
      </c>
      <c r="C1293" s="12" t="s">
        <v>17</v>
      </c>
      <c r="D1293" s="12">
        <v>1229</v>
      </c>
      <c r="E1293" s="12">
        <v>469</v>
      </c>
      <c r="F1293" s="12">
        <v>544</v>
      </c>
      <c r="G1293" s="12">
        <v>21</v>
      </c>
      <c r="H1293" s="12">
        <v>17313</v>
      </c>
      <c r="I1293" s="12">
        <v>2</v>
      </c>
      <c r="J1293" s="12">
        <v>30</v>
      </c>
      <c r="K1293" s="12">
        <v>502</v>
      </c>
      <c r="L1293" s="12">
        <v>507</v>
      </c>
      <c r="M1293" s="12">
        <v>7.5</v>
      </c>
      <c r="N1293" s="12">
        <f>VLOOKUP(Todos!$A1293,vlookup_table[#All],2,FALSE)</f>
        <v>0</v>
      </c>
      <c r="O1293" s="12" t="str">
        <f>VLOOKUP(Todos!$A1293,vlookup_table[#All],3,FALSE)</f>
        <v>FL</v>
      </c>
      <c r="P1293" s="12">
        <f>VLOOKUP(Todos!$A1293,vlookup_table[#All],4,FALSE)</f>
        <v>3802</v>
      </c>
      <c r="Q1293" s="14" t="str">
        <f>VLOOKUP(Todos!$A1293,vlookup_table[#All],5,FALSE)</f>
        <v>T1</v>
      </c>
      <c r="R1293" s="14" t="str">
        <f>VLOOKUP(Todos!$A1293,vlookup_table[#All],6,FALSE)</f>
        <v>F</v>
      </c>
      <c r="S1293" s="14">
        <f>VLOOKUP(Todos!$A1293,vlookup_table[#All],7,FALSE)</f>
        <v>20</v>
      </c>
      <c r="T1293" s="14">
        <f>ROUND((9706-Todos!$P1293)/100, 0)</f>
        <v>59</v>
      </c>
      <c r="U1293" s="14" t="str" cm="1">
        <f t="array" ref="U1293">_xlfn.IFS(
    ISNUMBER(SEARCH("C", Q1293)), "Ciudad",
    ISNUMBER(SEARCH("T", Q1293)), "Pueblo",
    ISNUMBER(SEARCH("R", Q1293)), "Rural",
    ISNUMBER(SEARCH("S", Q1293)), "Suburbano",
    ISNUMBER(SEARCH("U", Q1293)), "Urbano"
)</f>
        <v>Pueblo</v>
      </c>
      <c r="V1293" s="25" t="str" cm="1">
        <f t="array" ref="V1293">_xlfn.LET(
    _xlpm.txt, _xlfn.TEXTJOIN("", TRUE, IF(ISNUMBER(--MID(Todos!$H1293, _xlfn.SEQUENCE(LEN(Todos!$H1293)), 1)), MID(Todos!$H1293, _xlfn.SEQUENCE(LEN(Todos!$H1293)), 1), "")),
    IF(ISNUMBER(--RIGHT(_xlpm.txt,1)), _xlpm.txt, LEFT(_xlpm.txt, LEN(_xlpm.txt)-1))
)</f>
        <v>17313</v>
      </c>
      <c r="W1293" s="14" t="str">
        <f>UPPER(LEFT(Todos!$B1293,2))</f>
        <v>FL</v>
      </c>
      <c r="X1293" s="15" t="str" cm="1">
        <f t="array" ref="X1293">+IF(Todos!$C1293 = "",MODE.MATCH(Todos!$C$2:$C$4029),Todos!$C1293)</f>
        <v>F</v>
      </c>
    </row>
    <row r="1294" spans="1:24" x14ac:dyDescent="0.35">
      <c r="A1294" s="19">
        <v>23465</v>
      </c>
      <c r="B1294" s="7" t="s">
        <v>47</v>
      </c>
      <c r="C1294" s="7" t="s">
        <v>17</v>
      </c>
      <c r="D1294" s="7">
        <v>689</v>
      </c>
      <c r="E1294" s="7">
        <v>313</v>
      </c>
      <c r="F1294" s="7">
        <v>350</v>
      </c>
      <c r="G1294" s="7">
        <v>0</v>
      </c>
      <c r="H1294" s="7">
        <v>12601</v>
      </c>
      <c r="I1294" s="7">
        <v>1</v>
      </c>
      <c r="J1294" s="7">
        <v>69</v>
      </c>
      <c r="K1294" s="7">
        <v>320</v>
      </c>
      <c r="L1294" s="7">
        <v>343</v>
      </c>
      <c r="M1294" s="7">
        <v>12</v>
      </c>
      <c r="N1294" s="7">
        <f>VLOOKUP(Todos!$A1294,vlookup_table[#All],2,FALSE)</f>
        <v>1</v>
      </c>
      <c r="O1294" s="7" t="str">
        <f>VLOOKUP(Todos!$A1294,vlookup_table[#All],3,FALSE)</f>
        <v>SC</v>
      </c>
      <c r="P1294" s="7">
        <f>VLOOKUP(Todos!$A1294,vlookup_table[#All],4,FALSE)</f>
        <v>2701</v>
      </c>
      <c r="Q1294" s="9" t="str">
        <f>VLOOKUP(Todos!$A1294,vlookup_table[#All],5,FALSE)</f>
        <v>S2</v>
      </c>
      <c r="R1294" s="9" t="str">
        <f>VLOOKUP(Todos!$A1294,vlookup_table[#All],6,FALSE)</f>
        <v>F</v>
      </c>
      <c r="S1294" s="9">
        <f>VLOOKUP(Todos!$A1294,vlookup_table[#All],7,FALSE)</f>
        <v>15</v>
      </c>
      <c r="T1294" s="9">
        <f>ROUND((9706-Todos!$P1294)/100, 0)</f>
        <v>70</v>
      </c>
      <c r="U1294" s="9" t="str" cm="1">
        <f t="array" ref="U1294">_xlfn.IFS(
    ISNUMBER(SEARCH("C", Q1294)), "Ciudad",
    ISNUMBER(SEARCH("T", Q1294)), "Pueblo",
    ISNUMBER(SEARCH("R", Q1294)), "Rural",
    ISNUMBER(SEARCH("S", Q1294)), "Suburbano",
    ISNUMBER(SEARCH("U", Q1294)), "Urbano"
)</f>
        <v>Suburbano</v>
      </c>
      <c r="V1294" s="24" t="str" cm="1">
        <f t="array" ref="V1294">_xlfn.LET(
    _xlpm.txt, _xlfn.TEXTJOIN("", TRUE, IF(ISNUMBER(--MID(Todos!$H1294, _xlfn.SEQUENCE(LEN(Todos!$H1294)), 1)), MID(Todos!$H1294, _xlfn.SEQUENCE(LEN(Todos!$H1294)), 1), "")),
    IF(ISNUMBER(--RIGHT(_xlpm.txt,1)), _xlpm.txt, LEFT(_xlpm.txt, LEN(_xlpm.txt)-1))
)</f>
        <v>12601</v>
      </c>
      <c r="W1294" s="9" t="str">
        <f>UPPER(LEFT(Todos!$B1294,2))</f>
        <v>SC</v>
      </c>
      <c r="X1294" s="10" t="str" cm="1">
        <f t="array" ref="X1294">+IF(Todos!$C1294 = "",MODE.MATCH(Todos!$C$2:$C$4029),Todos!$C1294)</f>
        <v>F</v>
      </c>
    </row>
    <row r="1295" spans="1:24" x14ac:dyDescent="0.35">
      <c r="A1295" s="18">
        <v>155130</v>
      </c>
      <c r="B1295" s="12" t="s">
        <v>22</v>
      </c>
      <c r="C1295" s="12" t="s">
        <v>14</v>
      </c>
      <c r="D1295" s="12">
        <v>1715</v>
      </c>
      <c r="E1295" s="12">
        <v>607</v>
      </c>
      <c r="F1295" s="12">
        <v>660</v>
      </c>
      <c r="G1295" s="12">
        <v>34</v>
      </c>
      <c r="H1295" s="12">
        <v>21473</v>
      </c>
      <c r="I1295" s="12">
        <v>10</v>
      </c>
      <c r="J1295" s="12">
        <v>55</v>
      </c>
      <c r="K1295" s="12">
        <v>619</v>
      </c>
      <c r="L1295" s="12">
        <v>647</v>
      </c>
      <c r="M1295" s="12">
        <v>4.8</v>
      </c>
      <c r="N1295" s="12">
        <f>VLOOKUP(Todos!$A1295,vlookup_table[#All],2,FALSE)</f>
        <v>1</v>
      </c>
      <c r="O1295" s="12" t="str">
        <f>VLOOKUP(Todos!$A1295,vlookup_table[#All],3,FALSE)</f>
        <v>CA</v>
      </c>
      <c r="P1295" s="12">
        <f>VLOOKUP(Todos!$A1295,vlookup_table[#All],4,FALSE)</f>
        <v>4901</v>
      </c>
      <c r="Q1295" s="14" t="str">
        <f>VLOOKUP(Todos!$A1295,vlookup_table[#All],5,FALSE)</f>
        <v>S1</v>
      </c>
      <c r="R1295" s="14" t="str">
        <f>VLOOKUP(Todos!$A1295,vlookup_table[#All],6,FALSE)</f>
        <v>M</v>
      </c>
      <c r="S1295" s="14">
        <f>VLOOKUP(Todos!$A1295,vlookup_table[#All],7,FALSE)</f>
        <v>45</v>
      </c>
      <c r="T1295" s="14">
        <f>ROUND((9706-Todos!$P1295)/100, 0)</f>
        <v>48</v>
      </c>
      <c r="U1295" s="14" t="str" cm="1">
        <f t="array" ref="U1295">_xlfn.IFS(
    ISNUMBER(SEARCH("C", Q1295)), "Ciudad",
    ISNUMBER(SEARCH("T", Q1295)), "Pueblo",
    ISNUMBER(SEARCH("R", Q1295)), "Rural",
    ISNUMBER(SEARCH("S", Q1295)), "Suburbano",
    ISNUMBER(SEARCH("U", Q1295)), "Urbano"
)</f>
        <v>Suburbano</v>
      </c>
      <c r="V1295" s="25" t="str" cm="1">
        <f t="array" ref="V1295">_xlfn.LET(
    _xlpm.txt, _xlfn.TEXTJOIN("", TRUE, IF(ISNUMBER(--MID(Todos!$H1295, _xlfn.SEQUENCE(LEN(Todos!$H1295)), 1)), MID(Todos!$H1295, _xlfn.SEQUENCE(LEN(Todos!$H1295)), 1), "")),
    IF(ISNUMBER(--RIGHT(_xlpm.txt,1)), _xlpm.txt, LEFT(_xlpm.txt, LEN(_xlpm.txt)-1))
)</f>
        <v>21473</v>
      </c>
      <c r="W1295" s="14" t="str">
        <f>UPPER(LEFT(Todos!$B1295,2))</f>
        <v>CA</v>
      </c>
      <c r="X1295" s="15" t="str" cm="1">
        <f t="array" ref="X1295">+IF(Todos!$C1295 = "",MODE.MATCH(Todos!$C$2:$C$4029),Todos!$C1295)</f>
        <v>M</v>
      </c>
    </row>
    <row r="1296" spans="1:24" x14ac:dyDescent="0.35">
      <c r="A1296" s="19">
        <v>15017</v>
      </c>
      <c r="B1296" s="7" t="s">
        <v>13</v>
      </c>
      <c r="C1296" s="7" t="s">
        <v>17</v>
      </c>
      <c r="D1296" s="7">
        <v>762</v>
      </c>
      <c r="E1296" s="7">
        <v>254</v>
      </c>
      <c r="F1296" s="7">
        <v>411</v>
      </c>
      <c r="G1296" s="7">
        <v>7</v>
      </c>
      <c r="H1296" s="7">
        <v>17458</v>
      </c>
      <c r="I1296" s="7">
        <v>7</v>
      </c>
      <c r="J1296" s="7">
        <v>13</v>
      </c>
      <c r="K1296" s="7">
        <v>355</v>
      </c>
      <c r="L1296" s="7">
        <v>327</v>
      </c>
      <c r="M1296" s="7">
        <v>8.7619047620000003</v>
      </c>
      <c r="N1296" s="7">
        <f>VLOOKUP(Todos!$A1296,vlookup_table[#All],2,FALSE)</f>
        <v>0</v>
      </c>
      <c r="O1296" s="7" t="str">
        <f>VLOOKUP(Todos!$A1296,vlookup_table[#All],3,FALSE)</f>
        <v>FL</v>
      </c>
      <c r="P1296" s="7">
        <f>VLOOKUP(Todos!$A1296,vlookup_table[#All],4,FALSE)</f>
        <v>0</v>
      </c>
      <c r="Q1296" s="9" t="str">
        <f>VLOOKUP(Todos!$A1296,vlookup_table[#All],5,FALSE)</f>
        <v/>
      </c>
      <c r="R1296" s="9" t="str">
        <f>VLOOKUP(Todos!$A1296,vlookup_table[#All],6,FALSE)</f>
        <v>F</v>
      </c>
      <c r="S1296" s="9">
        <f>VLOOKUP(Todos!$A1296,vlookup_table[#All],7,FALSE)</f>
        <v>18</v>
      </c>
      <c r="T1296" s="9">
        <f>ROUND((9706-Todos!$P1296)/100, 0)</f>
        <v>97</v>
      </c>
      <c r="U1296" s="9" t="e" cm="1">
        <f t="array" ref="U1296">_xlfn.IFS(
    ISNUMBER(SEARCH("C", Q1296)), "Ciudad",
    ISNUMBER(SEARCH("T", Q1296)), "Pueblo",
    ISNUMBER(SEARCH("R", Q1296)), "Rural",
    ISNUMBER(SEARCH("S", Q1296)), "Suburbano",
    ISNUMBER(SEARCH("U", Q1296)), "Urbano"
)</f>
        <v>#N/A</v>
      </c>
      <c r="V1296" s="24" t="str" cm="1">
        <f t="array" ref="V1296">_xlfn.LET(
    _xlpm.txt, _xlfn.TEXTJOIN("", TRUE, IF(ISNUMBER(--MID(Todos!$H1296, _xlfn.SEQUENCE(LEN(Todos!$H1296)), 1)), MID(Todos!$H1296, _xlfn.SEQUENCE(LEN(Todos!$H1296)), 1), "")),
    IF(ISNUMBER(--RIGHT(_xlpm.txt,1)), _xlpm.txt, LEFT(_xlpm.txt, LEN(_xlpm.txt)-1))
)</f>
        <v>17458</v>
      </c>
      <c r="W1296" s="9" t="str">
        <f>UPPER(LEFT(Todos!$B1296,2))</f>
        <v>FL</v>
      </c>
      <c r="X1296" s="10" t="str" cm="1">
        <f t="array" ref="X1296">+IF(Todos!$C1296 = "",MODE.MATCH(Todos!$C$2:$C$4029),Todos!$C1296)</f>
        <v>F</v>
      </c>
    </row>
    <row r="1297" spans="1:24" x14ac:dyDescent="0.35">
      <c r="A1297" s="18">
        <v>123438</v>
      </c>
      <c r="B1297" s="12" t="s">
        <v>21</v>
      </c>
      <c r="C1297" s="12" t="s">
        <v>17</v>
      </c>
      <c r="D1297" s="12">
        <v>683</v>
      </c>
      <c r="E1297" s="12">
        <v>449</v>
      </c>
      <c r="F1297" s="12">
        <v>507</v>
      </c>
      <c r="G1297" s="12">
        <v>0</v>
      </c>
      <c r="H1297" s="12">
        <v>19552</v>
      </c>
      <c r="I1297" s="12">
        <v>6</v>
      </c>
      <c r="J1297" s="12">
        <v>50</v>
      </c>
      <c r="K1297" s="12">
        <v>471</v>
      </c>
      <c r="L1297" s="12">
        <v>484</v>
      </c>
      <c r="M1297" s="12">
        <v>6.8125</v>
      </c>
      <c r="N1297" s="12">
        <f>VLOOKUP(Todos!$A1297,vlookup_table[#All],2,FALSE)</f>
        <v>0</v>
      </c>
      <c r="O1297" s="12" t="str">
        <f>VLOOKUP(Todos!$A1297,vlookup_table[#All],3,FALSE)</f>
        <v>TX</v>
      </c>
      <c r="P1297" s="12">
        <f>VLOOKUP(Todos!$A1297,vlookup_table[#All],4,FALSE)</f>
        <v>6601</v>
      </c>
      <c r="Q1297" s="14" t="str">
        <f>VLOOKUP(Todos!$A1297,vlookup_table[#All],5,FALSE)</f>
        <v>T2</v>
      </c>
      <c r="R1297" s="14" t="str">
        <f>VLOOKUP(Todos!$A1297,vlookup_table[#All],6,FALSE)</f>
        <v>F</v>
      </c>
      <c r="S1297" s="14">
        <f>VLOOKUP(Todos!$A1297,vlookup_table[#All],7,FALSE)</f>
        <v>3</v>
      </c>
      <c r="T1297" s="14">
        <f>ROUND((9706-Todos!$P1297)/100, 0)</f>
        <v>31</v>
      </c>
      <c r="U1297" s="14" t="str" cm="1">
        <f t="array" ref="U1297">_xlfn.IFS(
    ISNUMBER(SEARCH("C", Q1297)), "Ciudad",
    ISNUMBER(SEARCH("T", Q1297)), "Pueblo",
    ISNUMBER(SEARCH("R", Q1297)), "Rural",
    ISNUMBER(SEARCH("S", Q1297)), "Suburbano",
    ISNUMBER(SEARCH("U", Q1297)), "Urbano"
)</f>
        <v>Pueblo</v>
      </c>
      <c r="V1297" s="25" t="str" cm="1">
        <f t="array" ref="V1297">_xlfn.LET(
    _xlpm.txt, _xlfn.TEXTJOIN("", TRUE, IF(ISNUMBER(--MID(Todos!$H1297, _xlfn.SEQUENCE(LEN(Todos!$H1297)), 1)), MID(Todos!$H1297, _xlfn.SEQUENCE(LEN(Todos!$H1297)), 1), "")),
    IF(ISNUMBER(--RIGHT(_xlpm.txt,1)), _xlpm.txt, LEFT(_xlpm.txt, LEN(_xlpm.txt)-1))
)</f>
        <v>19552</v>
      </c>
      <c r="W1297" s="14" t="str">
        <f>UPPER(LEFT(Todos!$B1297,2))</f>
        <v>TX</v>
      </c>
      <c r="X1297" s="15" t="str" cm="1">
        <f t="array" ref="X1297">+IF(Todos!$C1297 = "",MODE.MATCH(Todos!$C$2:$C$4029),Todos!$C1297)</f>
        <v>F</v>
      </c>
    </row>
    <row r="1298" spans="1:24" x14ac:dyDescent="0.35">
      <c r="A1298" s="19">
        <v>178796</v>
      </c>
      <c r="B1298" s="7" t="s">
        <v>41</v>
      </c>
      <c r="C1298" s="7" t="s">
        <v>17</v>
      </c>
      <c r="D1298" s="7">
        <v>1648</v>
      </c>
      <c r="E1298" s="7">
        <v>395</v>
      </c>
      <c r="F1298" s="7">
        <v>542</v>
      </c>
      <c r="G1298" s="7">
        <v>28</v>
      </c>
      <c r="H1298" s="7">
        <v>22216</v>
      </c>
      <c r="I1298" s="7">
        <v>5</v>
      </c>
      <c r="J1298" s="7">
        <v>50</v>
      </c>
      <c r="K1298" s="7">
        <v>488</v>
      </c>
      <c r="L1298" s="7">
        <v>480</v>
      </c>
      <c r="M1298" s="7">
        <v>8.538461539</v>
      </c>
      <c r="N1298" s="7">
        <f>VLOOKUP(Todos!$A1298,vlookup_table[#All],2,FALSE)</f>
        <v>28</v>
      </c>
      <c r="O1298" s="7" t="str">
        <f>VLOOKUP(Todos!$A1298,vlookup_table[#All],3,FALSE)</f>
        <v>WA</v>
      </c>
      <c r="P1298" s="7">
        <f>VLOOKUP(Todos!$A1298,vlookup_table[#All],4,FALSE)</f>
        <v>3503</v>
      </c>
      <c r="Q1298" s="9" t="str">
        <f>VLOOKUP(Todos!$A1298,vlookup_table[#All],5,FALSE)</f>
        <v>S1</v>
      </c>
      <c r="R1298" s="9" t="str">
        <f>VLOOKUP(Todos!$A1298,vlookup_table[#All],6,FALSE)</f>
        <v>F</v>
      </c>
      <c r="S1298" s="9">
        <f>VLOOKUP(Todos!$A1298,vlookup_table[#All],7,FALSE)</f>
        <v>9</v>
      </c>
      <c r="T1298" s="9">
        <f>ROUND((9706-Todos!$P1298)/100, 0)</f>
        <v>62</v>
      </c>
      <c r="U1298" s="9" t="str" cm="1">
        <f t="array" ref="U1298">_xlfn.IFS(
    ISNUMBER(SEARCH("C", Q1298)), "Ciudad",
    ISNUMBER(SEARCH("T", Q1298)), "Pueblo",
    ISNUMBER(SEARCH("R", Q1298)), "Rural",
    ISNUMBER(SEARCH("S", Q1298)), "Suburbano",
    ISNUMBER(SEARCH("U", Q1298)), "Urbano"
)</f>
        <v>Suburbano</v>
      </c>
      <c r="V1298" s="24" t="str" cm="1">
        <f t="array" ref="V1298">_xlfn.LET(
    _xlpm.txt, _xlfn.TEXTJOIN("", TRUE, IF(ISNUMBER(--MID(Todos!$H1298, _xlfn.SEQUENCE(LEN(Todos!$H1298)), 1)), MID(Todos!$H1298, _xlfn.SEQUENCE(LEN(Todos!$H1298)), 1), "")),
    IF(ISNUMBER(--RIGHT(_xlpm.txt,1)), _xlpm.txt, LEFT(_xlpm.txt, LEN(_xlpm.txt)-1))
)</f>
        <v>22216</v>
      </c>
      <c r="W1298" s="9" t="str">
        <f>UPPER(LEFT(Todos!$B1298,2))</f>
        <v>WA</v>
      </c>
      <c r="X1298" s="10" t="str" cm="1">
        <f t="array" ref="X1298">+IF(Todos!$C1298 = "",MODE.MATCH(Todos!$C$2:$C$4029),Todos!$C1298)</f>
        <v>F</v>
      </c>
    </row>
    <row r="1299" spans="1:24" x14ac:dyDescent="0.35">
      <c r="A1299" s="18">
        <v>143790</v>
      </c>
      <c r="B1299" s="12" t="s">
        <v>22</v>
      </c>
      <c r="C1299" s="12" t="s">
        <v>17</v>
      </c>
      <c r="D1299" s="12">
        <v>5907</v>
      </c>
      <c r="E1299" s="12">
        <v>1285</v>
      </c>
      <c r="F1299" s="12">
        <v>1144</v>
      </c>
      <c r="G1299" s="12">
        <v>99</v>
      </c>
      <c r="H1299" s="12">
        <v>91205</v>
      </c>
      <c r="I1299" s="12">
        <v>18</v>
      </c>
      <c r="J1299" s="12">
        <v>26</v>
      </c>
      <c r="K1299" s="12">
        <v>1340</v>
      </c>
      <c r="L1299" s="12">
        <v>1063</v>
      </c>
      <c r="M1299" s="12">
        <v>16</v>
      </c>
      <c r="N1299" s="12">
        <f>VLOOKUP(Todos!$A1299,vlookup_table[#All],2,FALSE)</f>
        <v>2</v>
      </c>
      <c r="O1299" s="12" t="str">
        <f>VLOOKUP(Todos!$A1299,vlookup_table[#All],3,FALSE)</f>
        <v>CA</v>
      </c>
      <c r="P1299" s="12">
        <f>VLOOKUP(Todos!$A1299,vlookup_table[#All],4,FALSE)</f>
        <v>4101</v>
      </c>
      <c r="Q1299" s="14" t="str">
        <f>VLOOKUP(Todos!$A1299,vlookup_table[#All],5,FALSE)</f>
        <v>S1</v>
      </c>
      <c r="R1299" s="14" t="str">
        <f>VLOOKUP(Todos!$A1299,vlookup_table[#All],6,FALSE)</f>
        <v>F</v>
      </c>
      <c r="S1299" s="14">
        <f>VLOOKUP(Todos!$A1299,vlookup_table[#All],7,FALSE)</f>
        <v>15</v>
      </c>
      <c r="T1299" s="14">
        <f>ROUND((9706-Todos!$P1299)/100, 0)</f>
        <v>56</v>
      </c>
      <c r="U1299" s="14" t="str" cm="1">
        <f t="array" ref="U1299">_xlfn.IFS(
    ISNUMBER(SEARCH("C", Q1299)), "Ciudad",
    ISNUMBER(SEARCH("T", Q1299)), "Pueblo",
    ISNUMBER(SEARCH("R", Q1299)), "Rural",
    ISNUMBER(SEARCH("S", Q1299)), "Suburbano",
    ISNUMBER(SEARCH("U", Q1299)), "Urbano"
)</f>
        <v>Suburbano</v>
      </c>
      <c r="V1299" s="25" t="str" cm="1">
        <f t="array" ref="V1299">_xlfn.LET(
    _xlpm.txt, _xlfn.TEXTJOIN("", TRUE, IF(ISNUMBER(--MID(Todos!$H1299, _xlfn.SEQUENCE(LEN(Todos!$H1299)), 1)), MID(Todos!$H1299, _xlfn.SEQUENCE(LEN(Todos!$H1299)), 1), "")),
    IF(ISNUMBER(--RIGHT(_xlpm.txt,1)), _xlpm.txt, LEFT(_xlpm.txt, LEN(_xlpm.txt)-1))
)</f>
        <v>91205</v>
      </c>
      <c r="W1299" s="14" t="str">
        <f>UPPER(LEFT(Todos!$B1299,2))</f>
        <v>CA</v>
      </c>
      <c r="X1299" s="15" t="str" cm="1">
        <f t="array" ref="X1299">+IF(Todos!$C1299 = "",MODE.MATCH(Todos!$C$2:$C$4029),Todos!$C1299)</f>
        <v>F</v>
      </c>
    </row>
    <row r="1300" spans="1:24" x14ac:dyDescent="0.35">
      <c r="A1300" s="19">
        <v>173737</v>
      </c>
      <c r="B1300" s="7" t="s">
        <v>38</v>
      </c>
      <c r="C1300" s="7" t="s">
        <v>14</v>
      </c>
      <c r="D1300" s="7">
        <v>1473</v>
      </c>
      <c r="E1300" s="7">
        <v>327</v>
      </c>
      <c r="F1300" s="7">
        <v>382</v>
      </c>
      <c r="G1300" s="7">
        <v>23</v>
      </c>
      <c r="H1300" s="7">
        <v>12051</v>
      </c>
      <c r="I1300" s="7">
        <v>17</v>
      </c>
      <c r="J1300" s="7">
        <v>67</v>
      </c>
      <c r="K1300" s="7">
        <v>324</v>
      </c>
      <c r="L1300" s="7">
        <v>395</v>
      </c>
      <c r="M1300" s="7">
        <v>20.666666670000001</v>
      </c>
      <c r="N1300" s="7">
        <f>VLOOKUP(Todos!$A1300,vlookup_table[#All],2,FALSE)</f>
        <v>1</v>
      </c>
      <c r="O1300" s="7" t="str">
        <f>VLOOKUP(Todos!$A1300,vlookup_table[#All],3,FALSE)</f>
        <v>HI</v>
      </c>
      <c r="P1300" s="7">
        <f>VLOOKUP(Todos!$A1300,vlookup_table[#All],4,FALSE)</f>
        <v>1801</v>
      </c>
      <c r="Q1300" s="9" t="str">
        <f>VLOOKUP(Todos!$A1300,vlookup_table[#All],5,FALSE)</f>
        <v>T2</v>
      </c>
      <c r="R1300" s="9" t="str">
        <f>VLOOKUP(Todos!$A1300,vlookup_table[#All],6,FALSE)</f>
        <v>M</v>
      </c>
      <c r="S1300" s="9">
        <f>VLOOKUP(Todos!$A1300,vlookup_table[#All],7,FALSE)</f>
        <v>20</v>
      </c>
      <c r="T1300" s="9">
        <f>ROUND((9706-Todos!$P1300)/100, 0)</f>
        <v>79</v>
      </c>
      <c r="U1300" s="9" t="str" cm="1">
        <f t="array" ref="U1300">_xlfn.IFS(
    ISNUMBER(SEARCH("C", Q1300)), "Ciudad",
    ISNUMBER(SEARCH("T", Q1300)), "Pueblo",
    ISNUMBER(SEARCH("R", Q1300)), "Rural",
    ISNUMBER(SEARCH("S", Q1300)), "Suburbano",
    ISNUMBER(SEARCH("U", Q1300)), "Urbano"
)</f>
        <v>Pueblo</v>
      </c>
      <c r="V1300" s="24" t="str" cm="1">
        <f t="array" ref="V1300">_xlfn.LET(
    _xlpm.txt, _xlfn.TEXTJOIN("", TRUE, IF(ISNUMBER(--MID(Todos!$H1300, _xlfn.SEQUENCE(LEN(Todos!$H1300)), 1)), MID(Todos!$H1300, _xlfn.SEQUENCE(LEN(Todos!$H1300)), 1), "")),
    IF(ISNUMBER(--RIGHT(_xlpm.txt,1)), _xlpm.txt, LEFT(_xlpm.txt, LEN(_xlpm.txt)-1))
)</f>
        <v>12051</v>
      </c>
      <c r="W1300" s="9" t="str">
        <f>UPPER(LEFT(Todos!$B1300,2))</f>
        <v>HI</v>
      </c>
      <c r="X1300" s="10" t="str" cm="1">
        <f t="array" ref="X1300">+IF(Todos!$C1300 = "",MODE.MATCH(Todos!$C$2:$C$4029),Todos!$C1300)</f>
        <v>M</v>
      </c>
    </row>
    <row r="1301" spans="1:24" x14ac:dyDescent="0.35">
      <c r="A1301" s="18">
        <v>57017</v>
      </c>
      <c r="B1301" s="12" t="s">
        <v>13</v>
      </c>
      <c r="C1301" s="12" t="s">
        <v>17</v>
      </c>
      <c r="D1301" s="12">
        <v>484</v>
      </c>
      <c r="E1301" s="12">
        <v>150</v>
      </c>
      <c r="F1301" s="12">
        <v>266</v>
      </c>
      <c r="G1301" s="12">
        <v>0</v>
      </c>
      <c r="H1301" s="12">
        <v>11909</v>
      </c>
      <c r="I1301" s="12">
        <v>8</v>
      </c>
      <c r="J1301" s="12">
        <v>11</v>
      </c>
      <c r="K1301" s="12">
        <v>243</v>
      </c>
      <c r="L1301" s="12">
        <v>195</v>
      </c>
      <c r="M1301" s="12">
        <v>20</v>
      </c>
      <c r="N1301" s="12">
        <f>VLOOKUP(Todos!$A1301,vlookup_table[#All],2,FALSE)</f>
        <v>0</v>
      </c>
      <c r="O1301" s="12" t="str">
        <f>VLOOKUP(Todos!$A1301,vlookup_table[#All],3,FALSE)</f>
        <v>FL</v>
      </c>
      <c r="P1301" s="12">
        <f>VLOOKUP(Todos!$A1301,vlookup_table[#All],4,FALSE)</f>
        <v>0</v>
      </c>
      <c r="Q1301" s="14" t="str">
        <f>VLOOKUP(Todos!$A1301,vlookup_table[#All],5,FALSE)</f>
        <v>T2</v>
      </c>
      <c r="R1301" s="14" t="str">
        <f>VLOOKUP(Todos!$A1301,vlookup_table[#All],6,FALSE)</f>
        <v>F</v>
      </c>
      <c r="S1301" s="14">
        <f>VLOOKUP(Todos!$A1301,vlookup_table[#All],7,FALSE)</f>
        <v>20</v>
      </c>
      <c r="T1301" s="14">
        <f>ROUND((9706-Todos!$P1301)/100, 0)</f>
        <v>97</v>
      </c>
      <c r="U1301" s="14" t="str" cm="1">
        <f t="array" ref="U1301">_xlfn.IFS(
    ISNUMBER(SEARCH("C", Q1301)), "Ciudad",
    ISNUMBER(SEARCH("T", Q1301)), "Pueblo",
    ISNUMBER(SEARCH("R", Q1301)), "Rural",
    ISNUMBER(SEARCH("S", Q1301)), "Suburbano",
    ISNUMBER(SEARCH("U", Q1301)), "Urbano"
)</f>
        <v>Pueblo</v>
      </c>
      <c r="V1301" s="25" t="str" cm="1">
        <f t="array" ref="V1301">_xlfn.LET(
    _xlpm.txt, _xlfn.TEXTJOIN("", TRUE, IF(ISNUMBER(--MID(Todos!$H1301, _xlfn.SEQUENCE(LEN(Todos!$H1301)), 1)), MID(Todos!$H1301, _xlfn.SEQUENCE(LEN(Todos!$H1301)), 1), "")),
    IF(ISNUMBER(--RIGHT(_xlpm.txt,1)), _xlpm.txt, LEFT(_xlpm.txt, LEN(_xlpm.txt)-1))
)</f>
        <v>11909</v>
      </c>
      <c r="W1301" s="14" t="str">
        <f>UPPER(LEFT(Todos!$B1301,2))</f>
        <v>FL</v>
      </c>
      <c r="X1301" s="15" t="str" cm="1">
        <f t="array" ref="X1301">+IF(Todos!$C1301 = "",MODE.MATCH(Todos!$C$2:$C$4029),Todos!$C1301)</f>
        <v>F</v>
      </c>
    </row>
    <row r="1302" spans="1:24" x14ac:dyDescent="0.35">
      <c r="A1302" s="19">
        <v>131551</v>
      </c>
      <c r="B1302" s="7" t="s">
        <v>49</v>
      </c>
      <c r="C1302" s="7" t="s">
        <v>14</v>
      </c>
      <c r="D1302" s="7">
        <v>645</v>
      </c>
      <c r="E1302" s="7">
        <v>214</v>
      </c>
      <c r="F1302" s="7">
        <v>313</v>
      </c>
      <c r="G1302" s="7">
        <v>0</v>
      </c>
      <c r="H1302" s="7">
        <v>14783</v>
      </c>
      <c r="I1302" s="7">
        <v>3</v>
      </c>
      <c r="J1302" s="7">
        <v>32</v>
      </c>
      <c r="K1302" s="7">
        <v>308</v>
      </c>
      <c r="L1302" s="7">
        <v>251</v>
      </c>
      <c r="M1302" s="7">
        <v>8.9166666669999994</v>
      </c>
      <c r="N1302" s="7">
        <f>VLOOKUP(Todos!$A1302,vlookup_table[#All],2,FALSE)</f>
        <v>1</v>
      </c>
      <c r="O1302" s="7" t="str">
        <f>VLOOKUP(Todos!$A1302,vlookup_table[#All],3,FALSE)</f>
        <v>CO</v>
      </c>
      <c r="P1302" s="7">
        <f>VLOOKUP(Todos!$A1302,vlookup_table[#All],4,FALSE)</f>
        <v>1710</v>
      </c>
      <c r="Q1302" s="9" t="str">
        <f>VLOOKUP(Todos!$A1302,vlookup_table[#All],5,FALSE)</f>
        <v>C2</v>
      </c>
      <c r="R1302" s="9" t="str">
        <f>VLOOKUP(Todos!$A1302,vlookup_table[#All],6,FALSE)</f>
        <v>M</v>
      </c>
      <c r="S1302" s="9">
        <f>VLOOKUP(Todos!$A1302,vlookup_table[#All],7,FALSE)</f>
        <v>10</v>
      </c>
      <c r="T1302" s="9">
        <f>ROUND((9706-Todos!$P1302)/100, 0)</f>
        <v>80</v>
      </c>
      <c r="U1302" s="9" t="str" cm="1">
        <f t="array" ref="U1302">_xlfn.IFS(
    ISNUMBER(SEARCH("C", Q1302)), "Ciudad",
    ISNUMBER(SEARCH("T", Q1302)), "Pueblo",
    ISNUMBER(SEARCH("R", Q1302)), "Rural",
    ISNUMBER(SEARCH("S", Q1302)), "Suburbano",
    ISNUMBER(SEARCH("U", Q1302)), "Urbano"
)</f>
        <v>Ciudad</v>
      </c>
      <c r="V1302" s="24" t="str" cm="1">
        <f t="array" ref="V1302">_xlfn.LET(
    _xlpm.txt, _xlfn.TEXTJOIN("", TRUE, IF(ISNUMBER(--MID(Todos!$H1302, _xlfn.SEQUENCE(LEN(Todos!$H1302)), 1)), MID(Todos!$H1302, _xlfn.SEQUENCE(LEN(Todos!$H1302)), 1), "")),
    IF(ISNUMBER(--RIGHT(_xlpm.txt,1)), _xlpm.txt, LEFT(_xlpm.txt, LEN(_xlpm.txt)-1))
)</f>
        <v>14783</v>
      </c>
      <c r="W1302" s="9" t="str">
        <f>UPPER(LEFT(Todos!$B1302,2))</f>
        <v>CO</v>
      </c>
      <c r="X1302" s="10" t="str" cm="1">
        <f t="array" ref="X1302">+IF(Todos!$C1302 = "",MODE.MATCH(Todos!$C$2:$C$4029),Todos!$C1302)</f>
        <v>M</v>
      </c>
    </row>
    <row r="1303" spans="1:24" x14ac:dyDescent="0.35">
      <c r="A1303" s="18">
        <v>72796</v>
      </c>
      <c r="B1303" s="12" t="s">
        <v>30</v>
      </c>
      <c r="C1303" s="12" t="s">
        <v>14</v>
      </c>
      <c r="D1303" s="12">
        <v>577</v>
      </c>
      <c r="E1303" s="12">
        <v>375</v>
      </c>
      <c r="F1303" s="12">
        <v>394</v>
      </c>
      <c r="G1303" s="12">
        <v>0</v>
      </c>
      <c r="H1303" s="12">
        <v>15853</v>
      </c>
      <c r="I1303" s="12">
        <v>1</v>
      </c>
      <c r="J1303" s="12">
        <v>74</v>
      </c>
      <c r="K1303" s="12">
        <v>380</v>
      </c>
      <c r="L1303" s="12">
        <v>389</v>
      </c>
      <c r="M1303" s="12">
        <v>9.5714285710000002</v>
      </c>
      <c r="N1303" s="12">
        <f>VLOOKUP(Todos!$A1303,vlookup_table[#All],2,FALSE)</f>
        <v>0</v>
      </c>
      <c r="O1303" s="12" t="str">
        <f>VLOOKUP(Todos!$A1303,vlookup_table[#All],3,FALSE)</f>
        <v>MI</v>
      </c>
      <c r="P1303" s="12">
        <f>VLOOKUP(Todos!$A1303,vlookup_table[#All],4,FALSE)</f>
        <v>4905</v>
      </c>
      <c r="Q1303" s="14" t="str">
        <f>VLOOKUP(Todos!$A1303,vlookup_table[#All],5,FALSE)</f>
        <v>R2</v>
      </c>
      <c r="R1303" s="14" t="str">
        <f>VLOOKUP(Todos!$A1303,vlookup_table[#All],6,FALSE)</f>
        <v>M</v>
      </c>
      <c r="S1303" s="14">
        <f>VLOOKUP(Todos!$A1303,vlookup_table[#All],7,FALSE)</f>
        <v>15</v>
      </c>
      <c r="T1303" s="14">
        <f>ROUND((9706-Todos!$P1303)/100, 0)</f>
        <v>48</v>
      </c>
      <c r="U1303" s="14" t="str" cm="1">
        <f t="array" ref="U1303">_xlfn.IFS(
    ISNUMBER(SEARCH("C", Q1303)), "Ciudad",
    ISNUMBER(SEARCH("T", Q1303)), "Pueblo",
    ISNUMBER(SEARCH("R", Q1303)), "Rural",
    ISNUMBER(SEARCH("S", Q1303)), "Suburbano",
    ISNUMBER(SEARCH("U", Q1303)), "Urbano"
)</f>
        <v>Rural</v>
      </c>
      <c r="V1303" s="25" t="str" cm="1">
        <f t="array" ref="V1303">_xlfn.LET(
    _xlpm.txt, _xlfn.TEXTJOIN("", TRUE, IF(ISNUMBER(--MID(Todos!$H1303, _xlfn.SEQUENCE(LEN(Todos!$H1303)), 1)), MID(Todos!$H1303, _xlfn.SEQUENCE(LEN(Todos!$H1303)), 1), "")),
    IF(ISNUMBER(--RIGHT(_xlpm.txt,1)), _xlpm.txt, LEFT(_xlpm.txt, LEN(_xlpm.txt)-1))
)</f>
        <v>15853</v>
      </c>
      <c r="W1303" s="14" t="str">
        <f>UPPER(LEFT(Todos!$B1303,2))</f>
        <v>MI</v>
      </c>
      <c r="X1303" s="15" t="str" cm="1">
        <f t="array" ref="X1303">+IF(Todos!$C1303 = "",MODE.MATCH(Todos!$C$2:$C$4029),Todos!$C1303)</f>
        <v>M</v>
      </c>
    </row>
    <row r="1304" spans="1:24" x14ac:dyDescent="0.35">
      <c r="A1304" s="19">
        <v>178498</v>
      </c>
      <c r="B1304" s="7" t="s">
        <v>41</v>
      </c>
      <c r="C1304" s="7" t="s">
        <v>52</v>
      </c>
      <c r="D1304" s="7">
        <v>1642</v>
      </c>
      <c r="E1304" s="7">
        <v>275</v>
      </c>
      <c r="F1304" s="7">
        <v>485</v>
      </c>
      <c r="G1304" s="7">
        <v>30</v>
      </c>
      <c r="H1304" s="7">
        <v>19679</v>
      </c>
      <c r="I1304" s="7">
        <v>10</v>
      </c>
      <c r="J1304" s="7">
        <v>32</v>
      </c>
      <c r="K1304" s="7">
        <v>388</v>
      </c>
      <c r="L1304" s="7">
        <v>349</v>
      </c>
      <c r="M1304" s="7">
        <v>11.83333333</v>
      </c>
      <c r="N1304" s="7">
        <f>VLOOKUP(Todos!$A1304,vlookup_table[#All],2,FALSE)</f>
        <v>0</v>
      </c>
      <c r="O1304" s="7" t="str">
        <f>VLOOKUP(Todos!$A1304,vlookup_table[#All],3,FALSE)</f>
        <v>WA</v>
      </c>
      <c r="P1304" s="7">
        <f>VLOOKUP(Todos!$A1304,vlookup_table[#All],4,FALSE)</f>
        <v>2802</v>
      </c>
      <c r="Q1304" s="9" t="str">
        <f>VLOOKUP(Todos!$A1304,vlookup_table[#All],5,FALSE)</f>
        <v>S2</v>
      </c>
      <c r="R1304" s="9" t="str">
        <f>VLOOKUP(Todos!$A1304,vlookup_table[#All],6,FALSE)</f>
        <v>M</v>
      </c>
      <c r="S1304" s="9">
        <f>VLOOKUP(Todos!$A1304,vlookup_table[#All],7,FALSE)</f>
        <v>15</v>
      </c>
      <c r="T1304" s="9">
        <f>ROUND((9706-Todos!$P1304)/100, 0)</f>
        <v>69</v>
      </c>
      <c r="U1304" s="9" t="str" cm="1">
        <f t="array" ref="U1304">_xlfn.IFS(
    ISNUMBER(SEARCH("C", Q1304)), "Ciudad",
    ISNUMBER(SEARCH("T", Q1304)), "Pueblo",
    ISNUMBER(SEARCH("R", Q1304)), "Rural",
    ISNUMBER(SEARCH("S", Q1304)), "Suburbano",
    ISNUMBER(SEARCH("U", Q1304)), "Urbano"
)</f>
        <v>Suburbano</v>
      </c>
      <c r="V1304" s="24" t="str" cm="1">
        <f t="array" ref="V1304">_xlfn.LET(
    _xlpm.txt, _xlfn.TEXTJOIN("", TRUE, IF(ISNUMBER(--MID(Todos!$H1304, _xlfn.SEQUENCE(LEN(Todos!$H1304)), 1)), MID(Todos!$H1304, _xlfn.SEQUENCE(LEN(Todos!$H1304)), 1), "")),
    IF(ISNUMBER(--RIGHT(_xlpm.txt,1)), _xlpm.txt, LEFT(_xlpm.txt, LEN(_xlpm.txt)-1))
)</f>
        <v>19679</v>
      </c>
      <c r="W1304" s="9" t="str">
        <f>UPPER(LEFT(Todos!$B1304,2))</f>
        <v>WA</v>
      </c>
      <c r="X1304" s="10" t="str" cm="1">
        <f t="array" ref="X1304">+IF(Todos!$C1304 = "",MODE.MATCH(Todos!$C$2:$C$4029),Todos!$C1304)</f>
        <v>male</v>
      </c>
    </row>
    <row r="1305" spans="1:24" x14ac:dyDescent="0.35">
      <c r="A1305" s="18">
        <v>77742</v>
      </c>
      <c r="B1305" s="12" t="s">
        <v>21</v>
      </c>
      <c r="C1305" s="12"/>
      <c r="D1305" s="12">
        <v>1163</v>
      </c>
      <c r="E1305" s="12">
        <v>378</v>
      </c>
      <c r="F1305" s="12">
        <v>526</v>
      </c>
      <c r="G1305" s="12">
        <v>11</v>
      </c>
      <c r="H1305" s="12">
        <v>23408</v>
      </c>
      <c r="I1305" s="12">
        <v>4</v>
      </c>
      <c r="J1305" s="12">
        <v>41</v>
      </c>
      <c r="K1305" s="12">
        <v>459</v>
      </c>
      <c r="L1305" s="12">
        <v>439</v>
      </c>
      <c r="M1305" s="12">
        <v>5.4</v>
      </c>
      <c r="N1305" s="12">
        <f>VLOOKUP(Todos!$A1305,vlookup_table[#All],2,FALSE)</f>
        <v>0</v>
      </c>
      <c r="O1305" s="12" t="str">
        <f>VLOOKUP(Todos!$A1305,vlookup_table[#All],3,FALSE)</f>
        <v>TX</v>
      </c>
      <c r="P1305" s="12">
        <f>VLOOKUP(Todos!$A1305,vlookup_table[#All],4,FALSE)</f>
        <v>0</v>
      </c>
      <c r="Q1305" s="14" t="str">
        <f>VLOOKUP(Todos!$A1305,vlookup_table[#All],5,FALSE)</f>
        <v>R2</v>
      </c>
      <c r="R1305" s="14" t="str">
        <f>VLOOKUP(Todos!$A1305,vlookup_table[#All],6,FALSE)</f>
        <v/>
      </c>
      <c r="S1305" s="14">
        <f>VLOOKUP(Todos!$A1305,vlookup_table[#All],7,FALSE)</f>
        <v>5</v>
      </c>
      <c r="T1305" s="14">
        <f>ROUND((9706-Todos!$P1305)/100, 0)</f>
        <v>97</v>
      </c>
      <c r="U1305" s="14" t="str" cm="1">
        <f t="array" ref="U1305">_xlfn.IFS(
    ISNUMBER(SEARCH("C", Q1305)), "Ciudad",
    ISNUMBER(SEARCH("T", Q1305)), "Pueblo",
    ISNUMBER(SEARCH("R", Q1305)), "Rural",
    ISNUMBER(SEARCH("S", Q1305)), "Suburbano",
    ISNUMBER(SEARCH("U", Q1305)), "Urbano"
)</f>
        <v>Rural</v>
      </c>
      <c r="V1305" s="25" t="str" cm="1">
        <f t="array" ref="V1305">_xlfn.LET(
    _xlpm.txt, _xlfn.TEXTJOIN("", TRUE, IF(ISNUMBER(--MID(Todos!$H1305, _xlfn.SEQUENCE(LEN(Todos!$H1305)), 1)), MID(Todos!$H1305, _xlfn.SEQUENCE(LEN(Todos!$H1305)), 1), "")),
    IF(ISNUMBER(--RIGHT(_xlpm.txt,1)), _xlpm.txt, LEFT(_xlpm.txt, LEN(_xlpm.txt)-1))
)</f>
        <v>23408</v>
      </c>
      <c r="W1305" s="14" t="str">
        <f>UPPER(LEFT(Todos!$B1305,2))</f>
        <v>TX</v>
      </c>
      <c r="X1305" s="15" t="e" cm="1">
        <f t="array" aca="1" ref="X1305" ca="1">+IF(Todos!$C1305 = "",MODE.MATCH(Todos!$C$2:$C$4029),Todos!$C1305)</f>
        <v>#NAME?</v>
      </c>
    </row>
    <row r="1306" spans="1:24" x14ac:dyDescent="0.35">
      <c r="A1306" s="19">
        <v>21204</v>
      </c>
      <c r="B1306" s="7" t="s">
        <v>18</v>
      </c>
      <c r="C1306" s="7" t="s">
        <v>20</v>
      </c>
      <c r="D1306" s="7">
        <v>675</v>
      </c>
      <c r="E1306" s="7">
        <v>305</v>
      </c>
      <c r="F1306" s="7">
        <v>427</v>
      </c>
      <c r="G1306" s="7">
        <v>0</v>
      </c>
      <c r="H1306" s="7">
        <v>16318</v>
      </c>
      <c r="I1306" s="7">
        <v>2</v>
      </c>
      <c r="J1306" s="7">
        <v>69</v>
      </c>
      <c r="K1306" s="7">
        <v>373</v>
      </c>
      <c r="L1306" s="7">
        <v>365</v>
      </c>
      <c r="M1306" s="7">
        <v>6.4090909089999997</v>
      </c>
      <c r="N1306" s="7">
        <f>VLOOKUP(Todos!$A1306,vlookup_table[#All],2,FALSE)</f>
        <v>2</v>
      </c>
      <c r="O1306" s="7" t="str">
        <f>VLOOKUP(Todos!$A1306,vlookup_table[#All],3,FALSE)</f>
        <v>NC</v>
      </c>
      <c r="P1306" s="7">
        <f>VLOOKUP(Todos!$A1306,vlookup_table[#All],4,FALSE)</f>
        <v>4001</v>
      </c>
      <c r="Q1306" s="9" t="str">
        <f>VLOOKUP(Todos!$A1306,vlookup_table[#All],5,FALSE)</f>
        <v>C2</v>
      </c>
      <c r="R1306" s="9" t="str">
        <f>VLOOKUP(Todos!$A1306,vlookup_table[#All],6,FALSE)</f>
        <v>F</v>
      </c>
      <c r="S1306" s="9">
        <f>VLOOKUP(Todos!$A1306,vlookup_table[#All],7,FALSE)</f>
        <v>8</v>
      </c>
      <c r="T1306" s="9">
        <f>ROUND((9706-Todos!$P1306)/100, 0)</f>
        <v>57</v>
      </c>
      <c r="U1306" s="9" t="str" cm="1">
        <f t="array" ref="U1306">_xlfn.IFS(
    ISNUMBER(SEARCH("C", Q1306)), "Ciudad",
    ISNUMBER(SEARCH("T", Q1306)), "Pueblo",
    ISNUMBER(SEARCH("R", Q1306)), "Rural",
    ISNUMBER(SEARCH("S", Q1306)), "Suburbano",
    ISNUMBER(SEARCH("U", Q1306)), "Urbano"
)</f>
        <v>Ciudad</v>
      </c>
      <c r="V1306" s="24" t="str" cm="1">
        <f t="array" ref="V1306">_xlfn.LET(
    _xlpm.txt, _xlfn.TEXTJOIN("", TRUE, IF(ISNUMBER(--MID(Todos!$H1306, _xlfn.SEQUENCE(LEN(Todos!$H1306)), 1)), MID(Todos!$H1306, _xlfn.SEQUENCE(LEN(Todos!$H1306)), 1), "")),
    IF(ISNUMBER(--RIGHT(_xlpm.txt,1)), _xlpm.txt, LEFT(_xlpm.txt, LEN(_xlpm.txt)-1))
)</f>
        <v>16318</v>
      </c>
      <c r="W1306" s="9" t="str">
        <f>UPPER(LEFT(Todos!$B1306,2))</f>
        <v>NC</v>
      </c>
      <c r="X1306" s="10" t="str" cm="1">
        <f t="array" ref="X1306">+IF(Todos!$C1306 = "",MODE.MATCH(Todos!$C$2:$C$4029),Todos!$C1306)</f>
        <v>female</v>
      </c>
    </row>
    <row r="1307" spans="1:24" x14ac:dyDescent="0.35">
      <c r="A1307" s="18">
        <v>71146</v>
      </c>
      <c r="B1307" s="12" t="s">
        <v>30</v>
      </c>
      <c r="C1307" s="12" t="s">
        <v>17</v>
      </c>
      <c r="D1307" s="12">
        <v>602</v>
      </c>
      <c r="E1307" s="12">
        <v>336</v>
      </c>
      <c r="F1307" s="12">
        <v>391</v>
      </c>
      <c r="G1307" s="12">
        <v>0</v>
      </c>
      <c r="H1307" s="12">
        <v>12418</v>
      </c>
      <c r="I1307" s="12">
        <v>1</v>
      </c>
      <c r="J1307" s="12">
        <v>87</v>
      </c>
      <c r="K1307" s="12">
        <v>366</v>
      </c>
      <c r="L1307" s="12">
        <v>363</v>
      </c>
      <c r="M1307" s="12">
        <v>9</v>
      </c>
      <c r="N1307" s="12">
        <f>VLOOKUP(Todos!$A1307,vlookup_table[#All],2,FALSE)</f>
        <v>0</v>
      </c>
      <c r="O1307" s="12" t="str">
        <f>VLOOKUP(Todos!$A1307,vlookup_table[#All],3,FALSE)</f>
        <v>MI</v>
      </c>
      <c r="P1307" s="12">
        <f>VLOOKUP(Todos!$A1307,vlookup_table[#All],4,FALSE)</f>
        <v>7401</v>
      </c>
      <c r="Q1307" s="14" t="str">
        <f>VLOOKUP(Todos!$A1307,vlookup_table[#All],5,FALSE)</f>
        <v>T2</v>
      </c>
      <c r="R1307" s="14" t="str">
        <f>VLOOKUP(Todos!$A1307,vlookup_table[#All],6,FALSE)</f>
        <v>F</v>
      </c>
      <c r="S1307" s="14">
        <f>VLOOKUP(Todos!$A1307,vlookup_table[#All],7,FALSE)</f>
        <v>10</v>
      </c>
      <c r="T1307" s="14">
        <f>ROUND((9706-Todos!$P1307)/100, 0)</f>
        <v>23</v>
      </c>
      <c r="U1307" s="14" t="str" cm="1">
        <f t="array" ref="U1307">_xlfn.IFS(
    ISNUMBER(SEARCH("C", Q1307)), "Ciudad",
    ISNUMBER(SEARCH("T", Q1307)), "Pueblo",
    ISNUMBER(SEARCH("R", Q1307)), "Rural",
    ISNUMBER(SEARCH("S", Q1307)), "Suburbano",
    ISNUMBER(SEARCH("U", Q1307)), "Urbano"
)</f>
        <v>Pueblo</v>
      </c>
      <c r="V1307" s="25" t="str" cm="1">
        <f t="array" ref="V1307">_xlfn.LET(
    _xlpm.txt, _xlfn.TEXTJOIN("", TRUE, IF(ISNUMBER(--MID(Todos!$H1307, _xlfn.SEQUENCE(LEN(Todos!$H1307)), 1)), MID(Todos!$H1307, _xlfn.SEQUENCE(LEN(Todos!$H1307)), 1), "")),
    IF(ISNUMBER(--RIGHT(_xlpm.txt,1)), _xlpm.txt, LEFT(_xlpm.txt, LEN(_xlpm.txt)-1))
)</f>
        <v>12418</v>
      </c>
      <c r="W1307" s="14" t="str">
        <f>UPPER(LEFT(Todos!$B1307,2))</f>
        <v>MI</v>
      </c>
      <c r="X1307" s="15" t="str" cm="1">
        <f t="array" ref="X1307">+IF(Todos!$C1307 = "",MODE.MATCH(Todos!$C$2:$C$4029),Todos!$C1307)</f>
        <v>F</v>
      </c>
    </row>
    <row r="1308" spans="1:24" x14ac:dyDescent="0.35">
      <c r="A1308" s="19">
        <v>161230</v>
      </c>
      <c r="B1308" s="7" t="s">
        <v>22</v>
      </c>
      <c r="C1308" s="7" t="s">
        <v>17</v>
      </c>
      <c r="D1308" s="7">
        <v>746</v>
      </c>
      <c r="E1308" s="7">
        <v>346</v>
      </c>
      <c r="F1308" s="7">
        <v>368</v>
      </c>
      <c r="G1308" s="7">
        <v>0</v>
      </c>
      <c r="H1308" s="7">
        <v>10165</v>
      </c>
      <c r="I1308" s="7">
        <v>3</v>
      </c>
      <c r="J1308" s="7">
        <v>64</v>
      </c>
      <c r="K1308" s="7">
        <v>352</v>
      </c>
      <c r="L1308" s="7">
        <v>363</v>
      </c>
      <c r="M1308" s="7">
        <v>15.764705879999999</v>
      </c>
      <c r="N1308" s="7">
        <f>VLOOKUP(Todos!$A1308,vlookup_table[#All],2,FALSE)</f>
        <v>0</v>
      </c>
      <c r="O1308" s="7" t="str">
        <f>VLOOKUP(Todos!$A1308,vlookup_table[#All],3,FALSE)</f>
        <v>CA</v>
      </c>
      <c r="P1308" s="7">
        <f>VLOOKUP(Todos!$A1308,vlookup_table[#All],4,FALSE)</f>
        <v>5207</v>
      </c>
      <c r="Q1308" s="9" t="str">
        <f>VLOOKUP(Todos!$A1308,vlookup_table[#All],5,FALSE)</f>
        <v>T2</v>
      </c>
      <c r="R1308" s="9" t="str">
        <f>VLOOKUP(Todos!$A1308,vlookup_table[#All],6,FALSE)</f>
        <v>F</v>
      </c>
      <c r="S1308" s="9">
        <f>VLOOKUP(Todos!$A1308,vlookup_table[#All],7,FALSE)</f>
        <v>20</v>
      </c>
      <c r="T1308" s="9">
        <f>ROUND((9706-Todos!$P1308)/100, 0)</f>
        <v>45</v>
      </c>
      <c r="U1308" s="9" t="str" cm="1">
        <f t="array" ref="U1308">_xlfn.IFS(
    ISNUMBER(SEARCH("C", Q1308)), "Ciudad",
    ISNUMBER(SEARCH("T", Q1308)), "Pueblo",
    ISNUMBER(SEARCH("R", Q1308)), "Rural",
    ISNUMBER(SEARCH("S", Q1308)), "Suburbano",
    ISNUMBER(SEARCH("U", Q1308)), "Urbano"
)</f>
        <v>Pueblo</v>
      </c>
      <c r="V1308" s="24" t="str" cm="1">
        <f t="array" ref="V1308">_xlfn.LET(
    _xlpm.txt, _xlfn.TEXTJOIN("", TRUE, IF(ISNUMBER(--MID(Todos!$H1308, _xlfn.SEQUENCE(LEN(Todos!$H1308)), 1)), MID(Todos!$H1308, _xlfn.SEQUENCE(LEN(Todos!$H1308)), 1), "")),
    IF(ISNUMBER(--RIGHT(_xlpm.txt,1)), _xlpm.txt, LEFT(_xlpm.txt, LEN(_xlpm.txt)-1))
)</f>
        <v>10165</v>
      </c>
      <c r="W1308" s="9" t="str">
        <f>UPPER(LEFT(Todos!$B1308,2))</f>
        <v>CA</v>
      </c>
      <c r="X1308" s="10" t="str" cm="1">
        <f t="array" ref="X1308">+IF(Todos!$C1308 = "",MODE.MATCH(Todos!$C$2:$C$4029),Todos!$C1308)</f>
        <v>F</v>
      </c>
    </row>
    <row r="1309" spans="1:24" x14ac:dyDescent="0.35">
      <c r="A1309" s="18">
        <v>67712</v>
      </c>
      <c r="B1309" s="12" t="s">
        <v>30</v>
      </c>
      <c r="C1309" s="12" t="s">
        <v>17</v>
      </c>
      <c r="D1309" s="12">
        <v>459</v>
      </c>
      <c r="E1309" s="12">
        <v>116</v>
      </c>
      <c r="F1309" s="12">
        <v>533</v>
      </c>
      <c r="G1309" s="12">
        <v>0</v>
      </c>
      <c r="H1309" s="12">
        <v>19070</v>
      </c>
      <c r="I1309" s="12">
        <v>3</v>
      </c>
      <c r="J1309" s="12">
        <v>41</v>
      </c>
      <c r="K1309" s="12">
        <v>518</v>
      </c>
      <c r="L1309" s="12">
        <v>280</v>
      </c>
      <c r="M1309" s="12">
        <v>27.42307692</v>
      </c>
      <c r="N1309" s="12">
        <f>VLOOKUP(Todos!$A1309,vlookup_table[#All],2,FALSE)</f>
        <v>0</v>
      </c>
      <c r="O1309" s="12" t="str">
        <f>VLOOKUP(Todos!$A1309,vlookup_table[#All],3,FALSE)</f>
        <v>MI</v>
      </c>
      <c r="P1309" s="12">
        <f>VLOOKUP(Todos!$A1309,vlookup_table[#All],4,FALSE)</f>
        <v>801</v>
      </c>
      <c r="Q1309" s="14" t="str">
        <f>VLOOKUP(Todos!$A1309,vlookup_table[#All],5,FALSE)</f>
        <v>U2</v>
      </c>
      <c r="R1309" s="14" t="str">
        <f>VLOOKUP(Todos!$A1309,vlookup_table[#All],6,FALSE)</f>
        <v>F</v>
      </c>
      <c r="S1309" s="14">
        <f>VLOOKUP(Todos!$A1309,vlookup_table[#All],7,FALSE)</f>
        <v>100</v>
      </c>
      <c r="T1309" s="14">
        <f>ROUND((9706-Todos!$P1309)/100, 0)</f>
        <v>89</v>
      </c>
      <c r="U1309" s="14" t="str" cm="1">
        <f t="array" ref="U1309">_xlfn.IFS(
    ISNUMBER(SEARCH("C", Q1309)), "Ciudad",
    ISNUMBER(SEARCH("T", Q1309)), "Pueblo",
    ISNUMBER(SEARCH("R", Q1309)), "Rural",
    ISNUMBER(SEARCH("S", Q1309)), "Suburbano",
    ISNUMBER(SEARCH("U", Q1309)), "Urbano"
)</f>
        <v>Urbano</v>
      </c>
      <c r="V1309" s="25" t="str" cm="1">
        <f t="array" ref="V1309">_xlfn.LET(
    _xlpm.txt, _xlfn.TEXTJOIN("", TRUE, IF(ISNUMBER(--MID(Todos!$H1309, _xlfn.SEQUENCE(LEN(Todos!$H1309)), 1)), MID(Todos!$H1309, _xlfn.SEQUENCE(LEN(Todos!$H1309)), 1), "")),
    IF(ISNUMBER(--RIGHT(_xlpm.txt,1)), _xlpm.txt, LEFT(_xlpm.txt, LEN(_xlpm.txt)-1))
)</f>
        <v>19070</v>
      </c>
      <c r="W1309" s="14" t="str">
        <f>UPPER(LEFT(Todos!$B1309,2))</f>
        <v>MI</v>
      </c>
      <c r="X1309" s="15" t="str" cm="1">
        <f t="array" ref="X1309">+IF(Todos!$C1309 = "",MODE.MATCH(Todos!$C$2:$C$4029),Todos!$C1309)</f>
        <v>F</v>
      </c>
    </row>
    <row r="1310" spans="1:24" x14ac:dyDescent="0.35">
      <c r="A1310" s="19">
        <v>178540</v>
      </c>
      <c r="B1310" s="7" t="s">
        <v>41</v>
      </c>
      <c r="C1310" s="7" t="s">
        <v>17</v>
      </c>
      <c r="D1310" s="7">
        <v>922</v>
      </c>
      <c r="E1310" s="7">
        <v>232</v>
      </c>
      <c r="F1310" s="7">
        <v>361</v>
      </c>
      <c r="G1310" s="7">
        <v>3</v>
      </c>
      <c r="H1310" s="7">
        <v>13725</v>
      </c>
      <c r="I1310" s="7">
        <v>5</v>
      </c>
      <c r="J1310" s="7">
        <v>52</v>
      </c>
      <c r="K1310" s="7">
        <v>298</v>
      </c>
      <c r="L1310" s="7">
        <v>298</v>
      </c>
      <c r="M1310" s="7">
        <v>8.5</v>
      </c>
      <c r="N1310" s="7">
        <f>VLOOKUP(Todos!$A1310,vlookup_table[#All],2,FALSE)</f>
        <v>0</v>
      </c>
      <c r="O1310" s="7" t="str">
        <f>VLOOKUP(Todos!$A1310,vlookup_table[#All],3,FALSE)</f>
        <v>WA</v>
      </c>
      <c r="P1310" s="7">
        <f>VLOOKUP(Todos!$A1310,vlookup_table[#All],4,FALSE)</f>
        <v>1501</v>
      </c>
      <c r="Q1310" s="9" t="str">
        <f>VLOOKUP(Todos!$A1310,vlookup_table[#All],5,FALSE)</f>
        <v>T2</v>
      </c>
      <c r="R1310" s="9" t="str">
        <f>VLOOKUP(Todos!$A1310,vlookup_table[#All],6,FALSE)</f>
        <v>F</v>
      </c>
      <c r="S1310" s="9">
        <f>VLOOKUP(Todos!$A1310,vlookup_table[#All],7,FALSE)</f>
        <v>15</v>
      </c>
      <c r="T1310" s="9">
        <f>ROUND((9706-Todos!$P1310)/100, 0)</f>
        <v>82</v>
      </c>
      <c r="U1310" s="9" t="str" cm="1">
        <f t="array" ref="U1310">_xlfn.IFS(
    ISNUMBER(SEARCH("C", Q1310)), "Ciudad",
    ISNUMBER(SEARCH("T", Q1310)), "Pueblo",
    ISNUMBER(SEARCH("R", Q1310)), "Rural",
    ISNUMBER(SEARCH("S", Q1310)), "Suburbano",
    ISNUMBER(SEARCH("U", Q1310)), "Urbano"
)</f>
        <v>Pueblo</v>
      </c>
      <c r="V1310" s="24" t="str" cm="1">
        <f t="array" ref="V1310">_xlfn.LET(
    _xlpm.txt, _xlfn.TEXTJOIN("", TRUE, IF(ISNUMBER(--MID(Todos!$H1310, _xlfn.SEQUENCE(LEN(Todos!$H1310)), 1)), MID(Todos!$H1310, _xlfn.SEQUENCE(LEN(Todos!$H1310)), 1), "")),
    IF(ISNUMBER(--RIGHT(_xlpm.txt,1)), _xlpm.txt, LEFT(_xlpm.txt, LEN(_xlpm.txt)-1))
)</f>
        <v>13725</v>
      </c>
      <c r="W1310" s="9" t="str">
        <f>UPPER(LEFT(Todos!$B1310,2))</f>
        <v>WA</v>
      </c>
      <c r="X1310" s="10" t="str" cm="1">
        <f t="array" ref="X1310">+IF(Todos!$C1310 = "",MODE.MATCH(Todos!$C$2:$C$4029),Todos!$C1310)</f>
        <v>F</v>
      </c>
    </row>
    <row r="1311" spans="1:24" x14ac:dyDescent="0.35">
      <c r="A1311" s="18">
        <v>35306</v>
      </c>
      <c r="B1311" s="12" t="s">
        <v>13</v>
      </c>
      <c r="C1311" s="12" t="s">
        <v>17</v>
      </c>
      <c r="D1311" s="12">
        <v>833</v>
      </c>
      <c r="E1311" s="12">
        <v>277</v>
      </c>
      <c r="F1311" s="12">
        <v>387</v>
      </c>
      <c r="G1311" s="12">
        <v>0</v>
      </c>
      <c r="H1311" s="12">
        <v>14317</v>
      </c>
      <c r="I1311" s="12">
        <v>8</v>
      </c>
      <c r="J1311" s="12">
        <v>21</v>
      </c>
      <c r="K1311" s="12">
        <v>350</v>
      </c>
      <c r="L1311" s="12">
        <v>329</v>
      </c>
      <c r="M1311" s="12">
        <v>12.25</v>
      </c>
      <c r="N1311" s="12">
        <f>VLOOKUP(Todos!$A1311,vlookup_table[#All],2,FALSE)</f>
        <v>0</v>
      </c>
      <c r="O1311" s="12" t="str">
        <f>VLOOKUP(Todos!$A1311,vlookup_table[#All],3,FALSE)</f>
        <v>FL</v>
      </c>
      <c r="P1311" s="12">
        <f>VLOOKUP(Todos!$A1311,vlookup_table[#All],4,FALSE)</f>
        <v>5610</v>
      </c>
      <c r="Q1311" s="14" t="str">
        <f>VLOOKUP(Todos!$A1311,vlookup_table[#All],5,FALSE)</f>
        <v>C2</v>
      </c>
      <c r="R1311" s="14" t="str">
        <f>VLOOKUP(Todos!$A1311,vlookup_table[#All],6,FALSE)</f>
        <v>F</v>
      </c>
      <c r="S1311" s="14">
        <f>VLOOKUP(Todos!$A1311,vlookup_table[#All],7,FALSE)</f>
        <v>25</v>
      </c>
      <c r="T1311" s="14">
        <f>ROUND((9706-Todos!$P1311)/100, 0)</f>
        <v>41</v>
      </c>
      <c r="U1311" s="14" t="str" cm="1">
        <f t="array" ref="U1311">_xlfn.IFS(
    ISNUMBER(SEARCH("C", Q1311)), "Ciudad",
    ISNUMBER(SEARCH("T", Q1311)), "Pueblo",
    ISNUMBER(SEARCH("R", Q1311)), "Rural",
    ISNUMBER(SEARCH("S", Q1311)), "Suburbano",
    ISNUMBER(SEARCH("U", Q1311)), "Urbano"
)</f>
        <v>Ciudad</v>
      </c>
      <c r="V1311" s="25" t="str" cm="1">
        <f t="array" ref="V1311">_xlfn.LET(
    _xlpm.txt, _xlfn.TEXTJOIN("", TRUE, IF(ISNUMBER(--MID(Todos!$H1311, _xlfn.SEQUENCE(LEN(Todos!$H1311)), 1)), MID(Todos!$H1311, _xlfn.SEQUENCE(LEN(Todos!$H1311)), 1), "")),
    IF(ISNUMBER(--RIGHT(_xlpm.txt,1)), _xlpm.txt, LEFT(_xlpm.txt, LEN(_xlpm.txt)-1))
)</f>
        <v>14317</v>
      </c>
      <c r="W1311" s="14" t="str">
        <f>UPPER(LEFT(Todos!$B1311,2))</f>
        <v>FL</v>
      </c>
      <c r="X1311" s="15" t="str" cm="1">
        <f t="array" ref="X1311">+IF(Todos!$C1311 = "",MODE.MATCH(Todos!$C$2:$C$4029),Todos!$C1311)</f>
        <v>F</v>
      </c>
    </row>
    <row r="1312" spans="1:24" x14ac:dyDescent="0.35">
      <c r="A1312" s="19">
        <v>14984</v>
      </c>
      <c r="B1312" s="7" t="s">
        <v>57</v>
      </c>
      <c r="C1312" s="7" t="s">
        <v>14</v>
      </c>
      <c r="D1312" s="7">
        <v>1793</v>
      </c>
      <c r="E1312" s="7">
        <v>781</v>
      </c>
      <c r="F1312" s="7">
        <v>849</v>
      </c>
      <c r="G1312" s="7">
        <v>38</v>
      </c>
      <c r="H1312" s="7">
        <v>27481</v>
      </c>
      <c r="I1312" s="7">
        <v>1</v>
      </c>
      <c r="J1312" s="7">
        <v>66</v>
      </c>
      <c r="K1312" s="7">
        <v>796</v>
      </c>
      <c r="L1312" s="7">
        <v>832</v>
      </c>
      <c r="M1312" s="7">
        <v>14.28571429</v>
      </c>
      <c r="N1312" s="7">
        <f>VLOOKUP(Todos!$A1312,vlookup_table[#All],2,FALSE)</f>
        <v>1</v>
      </c>
      <c r="O1312" s="7" t="str">
        <f>VLOOKUP(Todos!$A1312,vlookup_table[#All],3,FALSE)</f>
        <v>MN</v>
      </c>
      <c r="P1312" s="7">
        <f>VLOOKUP(Todos!$A1312,vlookup_table[#All],4,FALSE)</f>
        <v>5401</v>
      </c>
      <c r="Q1312" s="9" t="str">
        <f>VLOOKUP(Todos!$A1312,vlookup_table[#All],5,FALSE)</f>
        <v/>
      </c>
      <c r="R1312" s="9" t="str">
        <f>VLOOKUP(Todos!$A1312,vlookup_table[#All],6,FALSE)</f>
        <v>M</v>
      </c>
      <c r="S1312" s="9">
        <f>VLOOKUP(Todos!$A1312,vlookup_table[#All],7,FALSE)</f>
        <v>15</v>
      </c>
      <c r="T1312" s="9">
        <f>ROUND((9706-Todos!$P1312)/100, 0)</f>
        <v>43</v>
      </c>
      <c r="U1312" s="9" t="e" cm="1">
        <f t="array" ref="U1312">_xlfn.IFS(
    ISNUMBER(SEARCH("C", Q1312)), "Ciudad",
    ISNUMBER(SEARCH("T", Q1312)), "Pueblo",
    ISNUMBER(SEARCH("R", Q1312)), "Rural",
    ISNUMBER(SEARCH("S", Q1312)), "Suburbano",
    ISNUMBER(SEARCH("U", Q1312)), "Urbano"
)</f>
        <v>#N/A</v>
      </c>
      <c r="V1312" s="24" t="str" cm="1">
        <f t="array" ref="V1312">_xlfn.LET(
    _xlpm.txt, _xlfn.TEXTJOIN("", TRUE, IF(ISNUMBER(--MID(Todos!$H1312, _xlfn.SEQUENCE(LEN(Todos!$H1312)), 1)), MID(Todos!$H1312, _xlfn.SEQUENCE(LEN(Todos!$H1312)), 1), "")),
    IF(ISNUMBER(--RIGHT(_xlpm.txt,1)), _xlpm.txt, LEFT(_xlpm.txt, LEN(_xlpm.txt)-1))
)</f>
        <v>27481</v>
      </c>
      <c r="W1312" s="9" t="str">
        <f>UPPER(LEFT(Todos!$B1312,2))</f>
        <v>MN</v>
      </c>
      <c r="X1312" s="10" t="str" cm="1">
        <f t="array" ref="X1312">+IF(Todos!$C1312 = "",MODE.MATCH(Todos!$C$2:$C$4029),Todos!$C1312)</f>
        <v>M</v>
      </c>
    </row>
    <row r="1313" spans="1:24" x14ac:dyDescent="0.35">
      <c r="A1313" s="18">
        <v>53295</v>
      </c>
      <c r="B1313" s="12" t="s">
        <v>54</v>
      </c>
      <c r="C1313" s="12" t="s">
        <v>17</v>
      </c>
      <c r="D1313" s="12">
        <v>470</v>
      </c>
      <c r="E1313" s="12">
        <v>235</v>
      </c>
      <c r="F1313" s="12">
        <v>318</v>
      </c>
      <c r="G1313" s="12">
        <v>0</v>
      </c>
      <c r="H1313" s="12">
        <v>8963</v>
      </c>
      <c r="I1313" s="12">
        <v>0</v>
      </c>
      <c r="J1313" s="12">
        <v>80</v>
      </c>
      <c r="K1313" s="12">
        <v>292</v>
      </c>
      <c r="L1313" s="12">
        <v>275</v>
      </c>
      <c r="M1313" s="12">
        <v>12.5</v>
      </c>
      <c r="N1313" s="12">
        <f>VLOOKUP(Todos!$A1313,vlookup_table[#All],2,FALSE)</f>
        <v>0</v>
      </c>
      <c r="O1313" s="12" t="str">
        <f>VLOOKUP(Todos!$A1313,vlookup_table[#All],3,FALSE)</f>
        <v>TN</v>
      </c>
      <c r="P1313" s="12">
        <f>VLOOKUP(Todos!$A1313,vlookup_table[#All],4,FALSE)</f>
        <v>5401</v>
      </c>
      <c r="Q1313" s="14" t="str">
        <f>VLOOKUP(Todos!$A1313,vlookup_table[#All],5,FALSE)</f>
        <v>U3</v>
      </c>
      <c r="R1313" s="14" t="str">
        <f>VLOOKUP(Todos!$A1313,vlookup_table[#All],6,FALSE)</f>
        <v>F</v>
      </c>
      <c r="S1313" s="14">
        <f>VLOOKUP(Todos!$A1313,vlookup_table[#All],7,FALSE)</f>
        <v>15</v>
      </c>
      <c r="T1313" s="14">
        <f>ROUND((9706-Todos!$P1313)/100, 0)</f>
        <v>43</v>
      </c>
      <c r="U1313" s="14" t="str" cm="1">
        <f t="array" ref="U1313">_xlfn.IFS(
    ISNUMBER(SEARCH("C", Q1313)), "Ciudad",
    ISNUMBER(SEARCH("T", Q1313)), "Pueblo",
    ISNUMBER(SEARCH("R", Q1313)), "Rural",
    ISNUMBER(SEARCH("S", Q1313)), "Suburbano",
    ISNUMBER(SEARCH("U", Q1313)), "Urbano"
)</f>
        <v>Urbano</v>
      </c>
      <c r="V1313" s="25" t="str" cm="1">
        <f t="array" ref="V1313">_xlfn.LET(
    _xlpm.txt, _xlfn.TEXTJOIN("", TRUE, IF(ISNUMBER(--MID(Todos!$H1313, _xlfn.SEQUENCE(LEN(Todos!$H1313)), 1)), MID(Todos!$H1313, _xlfn.SEQUENCE(LEN(Todos!$H1313)), 1), "")),
    IF(ISNUMBER(--RIGHT(_xlpm.txt,1)), _xlpm.txt, LEFT(_xlpm.txt, LEN(_xlpm.txt)-1))
)</f>
        <v>8963</v>
      </c>
      <c r="W1313" s="14" t="str">
        <f>UPPER(LEFT(Todos!$B1313,2))</f>
        <v>TN</v>
      </c>
      <c r="X1313" s="15" t="str" cm="1">
        <f t="array" ref="X1313">+IF(Todos!$C1313 = "",MODE.MATCH(Todos!$C$2:$C$4029),Todos!$C1313)</f>
        <v>F</v>
      </c>
    </row>
    <row r="1314" spans="1:24" x14ac:dyDescent="0.35">
      <c r="A1314" s="19">
        <v>115398</v>
      </c>
      <c r="B1314" s="7" t="s">
        <v>32</v>
      </c>
      <c r="C1314" s="7" t="s">
        <v>17</v>
      </c>
      <c r="D1314" s="7">
        <v>338</v>
      </c>
      <c r="E1314" s="7">
        <v>203</v>
      </c>
      <c r="F1314" s="7">
        <v>284</v>
      </c>
      <c r="G1314" s="7">
        <v>0</v>
      </c>
      <c r="H1314" s="7">
        <v>9618</v>
      </c>
      <c r="I1314" s="7">
        <v>0</v>
      </c>
      <c r="J1314" s="7">
        <v>76</v>
      </c>
      <c r="K1314" s="7">
        <v>254</v>
      </c>
      <c r="L1314" s="7">
        <v>242</v>
      </c>
      <c r="M1314" s="7">
        <v>5.076923077</v>
      </c>
      <c r="N1314" s="7">
        <f>VLOOKUP(Todos!$A1314,vlookup_table[#All],2,FALSE)</f>
        <v>0</v>
      </c>
      <c r="O1314" s="7" t="str">
        <f>VLOOKUP(Todos!$A1314,vlookup_table[#All],3,FALSE)</f>
        <v>OK</v>
      </c>
      <c r="P1314" s="7">
        <f>VLOOKUP(Todos!$A1314,vlookup_table[#All],4,FALSE)</f>
        <v>2901</v>
      </c>
      <c r="Q1314" s="9" t="str">
        <f>VLOOKUP(Todos!$A1314,vlookup_table[#All],5,FALSE)</f>
        <v>R2</v>
      </c>
      <c r="R1314" s="9" t="str">
        <f>VLOOKUP(Todos!$A1314,vlookup_table[#All],6,FALSE)</f>
        <v>F</v>
      </c>
      <c r="S1314" s="9">
        <f>VLOOKUP(Todos!$A1314,vlookup_table[#All],7,FALSE)</f>
        <v>5</v>
      </c>
      <c r="T1314" s="9">
        <f>ROUND((9706-Todos!$P1314)/100, 0)</f>
        <v>68</v>
      </c>
      <c r="U1314" s="9" t="str" cm="1">
        <f t="array" ref="U1314">_xlfn.IFS(
    ISNUMBER(SEARCH("C", Q1314)), "Ciudad",
    ISNUMBER(SEARCH("T", Q1314)), "Pueblo",
    ISNUMBER(SEARCH("R", Q1314)), "Rural",
    ISNUMBER(SEARCH("S", Q1314)), "Suburbano",
    ISNUMBER(SEARCH("U", Q1314)), "Urbano"
)</f>
        <v>Rural</v>
      </c>
      <c r="V1314" s="24" t="str" cm="1">
        <f t="array" ref="V1314">_xlfn.LET(
    _xlpm.txt, _xlfn.TEXTJOIN("", TRUE, IF(ISNUMBER(--MID(Todos!$H1314, _xlfn.SEQUENCE(LEN(Todos!$H1314)), 1)), MID(Todos!$H1314, _xlfn.SEQUENCE(LEN(Todos!$H1314)), 1), "")),
    IF(ISNUMBER(--RIGHT(_xlpm.txt,1)), _xlpm.txt, LEFT(_xlpm.txt, LEN(_xlpm.txt)-1))
)</f>
        <v>9618</v>
      </c>
      <c r="W1314" s="9" t="str">
        <f>UPPER(LEFT(Todos!$B1314,2))</f>
        <v>OK</v>
      </c>
      <c r="X1314" s="10" t="str" cm="1">
        <f t="array" ref="X1314">+IF(Todos!$C1314 = "",MODE.MATCH(Todos!$C$2:$C$4029),Todos!$C1314)</f>
        <v>F</v>
      </c>
    </row>
    <row r="1315" spans="1:24" x14ac:dyDescent="0.35">
      <c r="A1315" s="18">
        <v>24610</v>
      </c>
      <c r="B1315" s="12" t="s">
        <v>47</v>
      </c>
      <c r="C1315" s="12" t="s">
        <v>14</v>
      </c>
      <c r="D1315" s="12">
        <v>420</v>
      </c>
      <c r="E1315" s="12">
        <v>225</v>
      </c>
      <c r="F1315" s="12">
        <v>285</v>
      </c>
      <c r="G1315" s="12">
        <v>0</v>
      </c>
      <c r="H1315" s="12">
        <v>9634</v>
      </c>
      <c r="I1315" s="12">
        <v>0</v>
      </c>
      <c r="J1315" s="12">
        <v>90</v>
      </c>
      <c r="K1315" s="12">
        <v>253</v>
      </c>
      <c r="L1315" s="12">
        <v>249</v>
      </c>
      <c r="M1315" s="12">
        <v>4.9000000000000004</v>
      </c>
      <c r="N1315" s="12">
        <f>VLOOKUP(Todos!$A1315,vlookup_table[#All],2,FALSE)</f>
        <v>0</v>
      </c>
      <c r="O1315" s="12" t="str">
        <f>VLOOKUP(Todos!$A1315,vlookup_table[#All],3,FALSE)</f>
        <v>SC</v>
      </c>
      <c r="P1315" s="12">
        <f>VLOOKUP(Todos!$A1315,vlookup_table[#All],4,FALSE)</f>
        <v>1701</v>
      </c>
      <c r="Q1315" s="14" t="str">
        <f>VLOOKUP(Todos!$A1315,vlookup_table[#All],5,FALSE)</f>
        <v>R3</v>
      </c>
      <c r="R1315" s="14" t="str">
        <f>VLOOKUP(Todos!$A1315,vlookup_table[#All],6,FALSE)</f>
        <v>M</v>
      </c>
      <c r="S1315" s="14">
        <f>VLOOKUP(Todos!$A1315,vlookup_table[#All],7,FALSE)</f>
        <v>4</v>
      </c>
      <c r="T1315" s="14">
        <f>ROUND((9706-Todos!$P1315)/100, 0)</f>
        <v>80</v>
      </c>
      <c r="U1315" s="14" t="str" cm="1">
        <f t="array" ref="U1315">_xlfn.IFS(
    ISNUMBER(SEARCH("C", Q1315)), "Ciudad",
    ISNUMBER(SEARCH("T", Q1315)), "Pueblo",
    ISNUMBER(SEARCH("R", Q1315)), "Rural",
    ISNUMBER(SEARCH("S", Q1315)), "Suburbano",
    ISNUMBER(SEARCH("U", Q1315)), "Urbano"
)</f>
        <v>Rural</v>
      </c>
      <c r="V1315" s="25" t="str" cm="1">
        <f t="array" ref="V1315">_xlfn.LET(
    _xlpm.txt, _xlfn.TEXTJOIN("", TRUE, IF(ISNUMBER(--MID(Todos!$H1315, _xlfn.SEQUENCE(LEN(Todos!$H1315)), 1)), MID(Todos!$H1315, _xlfn.SEQUENCE(LEN(Todos!$H1315)), 1), "")),
    IF(ISNUMBER(--RIGHT(_xlpm.txt,1)), _xlpm.txt, LEFT(_xlpm.txt, LEN(_xlpm.txt)-1))
)</f>
        <v>9634</v>
      </c>
      <c r="W1315" s="14" t="str">
        <f>UPPER(LEFT(Todos!$B1315,2))</f>
        <v>SC</v>
      </c>
      <c r="X1315" s="15" t="str" cm="1">
        <f t="array" ref="X1315">+IF(Todos!$C1315 = "",MODE.MATCH(Todos!$C$2:$C$4029),Todos!$C1315)</f>
        <v>M</v>
      </c>
    </row>
    <row r="1316" spans="1:24" x14ac:dyDescent="0.35">
      <c r="A1316" s="19">
        <v>116993</v>
      </c>
      <c r="B1316" s="7" t="s">
        <v>21</v>
      </c>
      <c r="C1316" s="7" t="s">
        <v>14</v>
      </c>
      <c r="D1316" s="7">
        <v>1576</v>
      </c>
      <c r="E1316" s="7">
        <v>388</v>
      </c>
      <c r="F1316" s="7">
        <v>579</v>
      </c>
      <c r="G1316" s="7">
        <v>8</v>
      </c>
      <c r="H1316" s="7">
        <v>24013</v>
      </c>
      <c r="I1316" s="7">
        <v>0</v>
      </c>
      <c r="J1316" s="7">
        <v>71</v>
      </c>
      <c r="K1316" s="7">
        <v>418</v>
      </c>
      <c r="L1316" s="7">
        <v>528</v>
      </c>
      <c r="M1316" s="7">
        <v>12.85714286</v>
      </c>
      <c r="N1316" s="7">
        <f>VLOOKUP(Todos!$A1316,vlookup_table[#All],2,FALSE)</f>
        <v>1</v>
      </c>
      <c r="O1316" s="7" t="str">
        <f>VLOOKUP(Todos!$A1316,vlookup_table[#All],3,FALSE)</f>
        <v>TX</v>
      </c>
      <c r="P1316" s="7">
        <f>VLOOKUP(Todos!$A1316,vlookup_table[#All],4,FALSE)</f>
        <v>1</v>
      </c>
      <c r="Q1316" s="9" t="str">
        <f>VLOOKUP(Todos!$A1316,vlookup_table[#All],5,FALSE)</f>
        <v>U1</v>
      </c>
      <c r="R1316" s="9" t="str">
        <f>VLOOKUP(Todos!$A1316,vlookup_table[#All],6,FALSE)</f>
        <v>M</v>
      </c>
      <c r="S1316" s="9">
        <f>VLOOKUP(Todos!$A1316,vlookup_table[#All],7,FALSE)</f>
        <v>10</v>
      </c>
      <c r="T1316" s="9">
        <f>ROUND((9706-Todos!$P1316)/100, 0)</f>
        <v>97</v>
      </c>
      <c r="U1316" s="9" t="str" cm="1">
        <f t="array" ref="U1316">_xlfn.IFS(
    ISNUMBER(SEARCH("C", Q1316)), "Ciudad",
    ISNUMBER(SEARCH("T", Q1316)), "Pueblo",
    ISNUMBER(SEARCH("R", Q1316)), "Rural",
    ISNUMBER(SEARCH("S", Q1316)), "Suburbano",
    ISNUMBER(SEARCH("U", Q1316)), "Urbano"
)</f>
        <v>Urbano</v>
      </c>
      <c r="V1316" s="24" t="str" cm="1">
        <f t="array" ref="V1316">_xlfn.LET(
    _xlpm.txt, _xlfn.TEXTJOIN("", TRUE, IF(ISNUMBER(--MID(Todos!$H1316, _xlfn.SEQUENCE(LEN(Todos!$H1316)), 1)), MID(Todos!$H1316, _xlfn.SEQUENCE(LEN(Todos!$H1316)), 1), "")),
    IF(ISNUMBER(--RIGHT(_xlpm.txt,1)), _xlpm.txt, LEFT(_xlpm.txt, LEN(_xlpm.txt)-1))
)</f>
        <v>24013</v>
      </c>
      <c r="W1316" s="9" t="str">
        <f>UPPER(LEFT(Todos!$B1316,2))</f>
        <v>TX</v>
      </c>
      <c r="X1316" s="10" t="str" cm="1">
        <f t="array" ref="X1316">+IF(Todos!$C1316 = "",MODE.MATCH(Todos!$C$2:$C$4029),Todos!$C1316)</f>
        <v>M</v>
      </c>
    </row>
    <row r="1317" spans="1:24" x14ac:dyDescent="0.35">
      <c r="A1317" s="18">
        <v>80800</v>
      </c>
      <c r="B1317" s="12" t="s">
        <v>36</v>
      </c>
      <c r="C1317" s="12" t="s">
        <v>17</v>
      </c>
      <c r="D1317" s="12">
        <v>677</v>
      </c>
      <c r="E1317" s="12">
        <v>282</v>
      </c>
      <c r="F1317" s="12">
        <v>370</v>
      </c>
      <c r="G1317" s="12">
        <v>0</v>
      </c>
      <c r="H1317" s="12">
        <v>11541</v>
      </c>
      <c r="I1317" s="12">
        <v>0</v>
      </c>
      <c r="J1317" s="12">
        <v>84</v>
      </c>
      <c r="K1317" s="12">
        <v>303</v>
      </c>
      <c r="L1317" s="12">
        <v>334</v>
      </c>
      <c r="M1317" s="12">
        <v>8.4285714289999998</v>
      </c>
      <c r="N1317" s="12">
        <f>VLOOKUP(Todos!$A1317,vlookup_table[#All],2,FALSE)</f>
        <v>2</v>
      </c>
      <c r="O1317" s="12" t="str">
        <f>VLOOKUP(Todos!$A1317,vlookup_table[#All],3,FALSE)</f>
        <v>WI</v>
      </c>
      <c r="P1317" s="12">
        <f>VLOOKUP(Todos!$A1317,vlookup_table[#All],4,FALSE)</f>
        <v>3001</v>
      </c>
      <c r="Q1317" s="14" t="str">
        <f>VLOOKUP(Todos!$A1317,vlookup_table[#All],5,FALSE)</f>
        <v>R2</v>
      </c>
      <c r="R1317" s="14" t="str">
        <f>VLOOKUP(Todos!$A1317,vlookup_table[#All],6,FALSE)</f>
        <v>F</v>
      </c>
      <c r="S1317" s="14">
        <f>VLOOKUP(Todos!$A1317,vlookup_table[#All],7,FALSE)</f>
        <v>8</v>
      </c>
      <c r="T1317" s="14">
        <f>ROUND((9706-Todos!$P1317)/100, 0)</f>
        <v>67</v>
      </c>
      <c r="U1317" s="14" t="str" cm="1">
        <f t="array" ref="U1317">_xlfn.IFS(
    ISNUMBER(SEARCH("C", Q1317)), "Ciudad",
    ISNUMBER(SEARCH("T", Q1317)), "Pueblo",
    ISNUMBER(SEARCH("R", Q1317)), "Rural",
    ISNUMBER(SEARCH("S", Q1317)), "Suburbano",
    ISNUMBER(SEARCH("U", Q1317)), "Urbano"
)</f>
        <v>Rural</v>
      </c>
      <c r="V1317" s="25" t="str" cm="1">
        <f t="array" ref="V1317">_xlfn.LET(
    _xlpm.txt, _xlfn.TEXTJOIN("", TRUE, IF(ISNUMBER(--MID(Todos!$H1317, _xlfn.SEQUENCE(LEN(Todos!$H1317)), 1)), MID(Todos!$H1317, _xlfn.SEQUENCE(LEN(Todos!$H1317)), 1), "")),
    IF(ISNUMBER(--RIGHT(_xlpm.txt,1)), _xlpm.txt, LEFT(_xlpm.txt, LEN(_xlpm.txt)-1))
)</f>
        <v>11541</v>
      </c>
      <c r="W1317" s="14" t="str">
        <f>UPPER(LEFT(Todos!$B1317,2))</f>
        <v>WI</v>
      </c>
      <c r="X1317" s="15" t="str" cm="1">
        <f t="array" ref="X1317">+IF(Todos!$C1317 = "",MODE.MATCH(Todos!$C$2:$C$4029),Todos!$C1317)</f>
        <v>F</v>
      </c>
    </row>
    <row r="1318" spans="1:24" x14ac:dyDescent="0.35">
      <c r="A1318" s="19">
        <v>72757</v>
      </c>
      <c r="B1318" s="7" t="s">
        <v>30</v>
      </c>
      <c r="C1318" s="7" t="s">
        <v>17</v>
      </c>
      <c r="D1318" s="7">
        <v>559</v>
      </c>
      <c r="E1318" s="7">
        <v>344</v>
      </c>
      <c r="F1318" s="7">
        <v>403</v>
      </c>
      <c r="G1318" s="7">
        <v>0</v>
      </c>
      <c r="H1318" s="7">
        <v>13072</v>
      </c>
      <c r="I1318" s="7">
        <v>1</v>
      </c>
      <c r="J1318" s="7">
        <v>85</v>
      </c>
      <c r="K1318" s="7">
        <v>361</v>
      </c>
      <c r="L1318" s="7">
        <v>378</v>
      </c>
      <c r="M1318" s="7">
        <v>11</v>
      </c>
      <c r="N1318" s="7">
        <f>VLOOKUP(Todos!$A1318,vlookup_table[#All],2,FALSE)</f>
        <v>2</v>
      </c>
      <c r="O1318" s="7" t="str">
        <f>VLOOKUP(Todos!$A1318,vlookup_table[#All],3,FALSE)</f>
        <v>MI</v>
      </c>
      <c r="P1318" s="7">
        <f>VLOOKUP(Todos!$A1318,vlookup_table[#All],4,FALSE)</f>
        <v>1105</v>
      </c>
      <c r="Q1318" s="9" t="str">
        <f>VLOOKUP(Todos!$A1318,vlookup_table[#All],5,FALSE)</f>
        <v>R2</v>
      </c>
      <c r="R1318" s="9" t="str">
        <f>VLOOKUP(Todos!$A1318,vlookup_table[#All],6,FALSE)</f>
        <v>F</v>
      </c>
      <c r="S1318" s="9">
        <f>VLOOKUP(Todos!$A1318,vlookup_table[#All],7,FALSE)</f>
        <v>21</v>
      </c>
      <c r="T1318" s="9">
        <f>ROUND((9706-Todos!$P1318)/100, 0)</f>
        <v>86</v>
      </c>
      <c r="U1318" s="9" t="str" cm="1">
        <f t="array" ref="U1318">_xlfn.IFS(
    ISNUMBER(SEARCH("C", Q1318)), "Ciudad",
    ISNUMBER(SEARCH("T", Q1318)), "Pueblo",
    ISNUMBER(SEARCH("R", Q1318)), "Rural",
    ISNUMBER(SEARCH("S", Q1318)), "Suburbano",
    ISNUMBER(SEARCH("U", Q1318)), "Urbano"
)</f>
        <v>Rural</v>
      </c>
      <c r="V1318" s="24" t="str" cm="1">
        <f t="array" ref="V1318">_xlfn.LET(
    _xlpm.txt, _xlfn.TEXTJOIN("", TRUE, IF(ISNUMBER(--MID(Todos!$H1318, _xlfn.SEQUENCE(LEN(Todos!$H1318)), 1)), MID(Todos!$H1318, _xlfn.SEQUENCE(LEN(Todos!$H1318)), 1), "")),
    IF(ISNUMBER(--RIGHT(_xlpm.txt,1)), _xlpm.txt, LEFT(_xlpm.txt, LEN(_xlpm.txt)-1))
)</f>
        <v>13072</v>
      </c>
      <c r="W1318" s="9" t="str">
        <f>UPPER(LEFT(Todos!$B1318,2))</f>
        <v>MI</v>
      </c>
      <c r="X1318" s="10" t="str" cm="1">
        <f t="array" ref="X1318">+IF(Todos!$C1318 = "",MODE.MATCH(Todos!$C$2:$C$4029),Todos!$C1318)</f>
        <v>F</v>
      </c>
    </row>
    <row r="1319" spans="1:24" x14ac:dyDescent="0.35">
      <c r="A1319" s="18">
        <v>38642</v>
      </c>
      <c r="B1319" s="12" t="s">
        <v>13</v>
      </c>
      <c r="C1319" s="12" t="s">
        <v>14</v>
      </c>
      <c r="D1319" s="12">
        <v>731</v>
      </c>
      <c r="E1319" s="12">
        <v>350</v>
      </c>
      <c r="F1319" s="12">
        <v>432</v>
      </c>
      <c r="G1319" s="12">
        <v>4</v>
      </c>
      <c r="H1319" s="12">
        <v>13977</v>
      </c>
      <c r="I1319" s="12">
        <v>24</v>
      </c>
      <c r="J1319" s="12">
        <v>33</v>
      </c>
      <c r="K1319" s="12">
        <v>385</v>
      </c>
      <c r="L1319" s="12">
        <v>401</v>
      </c>
      <c r="M1319" s="12">
        <v>15</v>
      </c>
      <c r="N1319" s="12">
        <f>VLOOKUP(Todos!$A1319,vlookup_table[#All],2,FALSE)</f>
        <v>0</v>
      </c>
      <c r="O1319" s="12" t="str">
        <f>VLOOKUP(Todos!$A1319,vlookup_table[#All],3,FALSE)</f>
        <v>FL</v>
      </c>
      <c r="P1319" s="12">
        <f>VLOOKUP(Todos!$A1319,vlookup_table[#All],4,FALSE)</f>
        <v>7401</v>
      </c>
      <c r="Q1319" s="14" t="str">
        <f>VLOOKUP(Todos!$A1319,vlookup_table[#All],5,FALSE)</f>
        <v>S2</v>
      </c>
      <c r="R1319" s="14" t="str">
        <f>VLOOKUP(Todos!$A1319,vlookup_table[#All],6,FALSE)</f>
        <v>M</v>
      </c>
      <c r="S1319" s="14">
        <f>VLOOKUP(Todos!$A1319,vlookup_table[#All],7,FALSE)</f>
        <v>10</v>
      </c>
      <c r="T1319" s="14">
        <f>ROUND((9706-Todos!$P1319)/100, 0)</f>
        <v>23</v>
      </c>
      <c r="U1319" s="14" t="str" cm="1">
        <f t="array" ref="U1319">_xlfn.IFS(
    ISNUMBER(SEARCH("C", Q1319)), "Ciudad",
    ISNUMBER(SEARCH("T", Q1319)), "Pueblo",
    ISNUMBER(SEARCH("R", Q1319)), "Rural",
    ISNUMBER(SEARCH("S", Q1319)), "Suburbano",
    ISNUMBER(SEARCH("U", Q1319)), "Urbano"
)</f>
        <v>Suburbano</v>
      </c>
      <c r="V1319" s="25" t="str" cm="1">
        <f t="array" ref="V1319">_xlfn.LET(
    _xlpm.txt, _xlfn.TEXTJOIN("", TRUE, IF(ISNUMBER(--MID(Todos!$H1319, _xlfn.SEQUENCE(LEN(Todos!$H1319)), 1)), MID(Todos!$H1319, _xlfn.SEQUENCE(LEN(Todos!$H1319)), 1), "")),
    IF(ISNUMBER(--RIGHT(_xlpm.txt,1)), _xlpm.txt, LEFT(_xlpm.txt, LEN(_xlpm.txt)-1))
)</f>
        <v>13977</v>
      </c>
      <c r="W1319" s="14" t="str">
        <f>UPPER(LEFT(Todos!$B1319,2))</f>
        <v>FL</v>
      </c>
      <c r="X1319" s="15" t="str" cm="1">
        <f t="array" ref="X1319">+IF(Todos!$C1319 = "",MODE.MATCH(Todos!$C$2:$C$4029),Todos!$C1319)</f>
        <v>M</v>
      </c>
    </row>
    <row r="1320" spans="1:24" x14ac:dyDescent="0.35">
      <c r="A1320" s="19">
        <v>179293</v>
      </c>
      <c r="B1320" s="7" t="s">
        <v>41</v>
      </c>
      <c r="C1320" s="7" t="s">
        <v>52</v>
      </c>
      <c r="D1320" s="7">
        <v>1196</v>
      </c>
      <c r="E1320" s="7">
        <v>327</v>
      </c>
      <c r="F1320" s="7">
        <v>456</v>
      </c>
      <c r="G1320" s="7">
        <v>4</v>
      </c>
      <c r="H1320" s="7">
        <v>16530</v>
      </c>
      <c r="I1320" s="7">
        <v>3</v>
      </c>
      <c r="J1320" s="7">
        <v>49</v>
      </c>
      <c r="K1320" s="7">
        <v>406</v>
      </c>
      <c r="L1320" s="7">
        <v>382</v>
      </c>
      <c r="M1320" s="7">
        <v>10.46153846</v>
      </c>
      <c r="N1320" s="7">
        <f>VLOOKUP(Todos!$A1320,vlookup_table[#All],2,FALSE)</f>
        <v>2</v>
      </c>
      <c r="O1320" s="7" t="str">
        <f>VLOOKUP(Todos!$A1320,vlookup_table[#All],3,FALSE)</f>
        <v>WA</v>
      </c>
      <c r="P1320" s="7">
        <f>VLOOKUP(Todos!$A1320,vlookup_table[#All],4,FALSE)</f>
        <v>0</v>
      </c>
      <c r="Q1320" s="9" t="str">
        <f>VLOOKUP(Todos!$A1320,vlookup_table[#All],5,FALSE)</f>
        <v>S2</v>
      </c>
      <c r="R1320" s="9" t="str">
        <f>VLOOKUP(Todos!$A1320,vlookup_table[#All],6,FALSE)</f>
        <v>M</v>
      </c>
      <c r="S1320" s="9">
        <f>VLOOKUP(Todos!$A1320,vlookup_table[#All],7,FALSE)</f>
        <v>10</v>
      </c>
      <c r="T1320" s="9">
        <f>ROUND((9706-Todos!$P1320)/100, 0)</f>
        <v>97</v>
      </c>
      <c r="U1320" s="9" t="str" cm="1">
        <f t="array" ref="U1320">_xlfn.IFS(
    ISNUMBER(SEARCH("C", Q1320)), "Ciudad",
    ISNUMBER(SEARCH("T", Q1320)), "Pueblo",
    ISNUMBER(SEARCH("R", Q1320)), "Rural",
    ISNUMBER(SEARCH("S", Q1320)), "Suburbano",
    ISNUMBER(SEARCH("U", Q1320)), "Urbano"
)</f>
        <v>Suburbano</v>
      </c>
      <c r="V1320" s="24" t="str" cm="1">
        <f t="array" ref="V1320">_xlfn.LET(
    _xlpm.txt, _xlfn.TEXTJOIN("", TRUE, IF(ISNUMBER(--MID(Todos!$H1320, _xlfn.SEQUENCE(LEN(Todos!$H1320)), 1)), MID(Todos!$H1320, _xlfn.SEQUENCE(LEN(Todos!$H1320)), 1), "")),
    IF(ISNUMBER(--RIGHT(_xlpm.txt,1)), _xlpm.txt, LEFT(_xlpm.txt, LEN(_xlpm.txt)-1))
)</f>
        <v>16530</v>
      </c>
      <c r="W1320" s="9" t="str">
        <f>UPPER(LEFT(Todos!$B1320,2))</f>
        <v>WA</v>
      </c>
      <c r="X1320" s="10" t="str" cm="1">
        <f t="array" ref="X1320">+IF(Todos!$C1320 = "",MODE.MATCH(Todos!$C$2:$C$4029),Todos!$C1320)</f>
        <v>male</v>
      </c>
    </row>
    <row r="1321" spans="1:24" x14ac:dyDescent="0.35">
      <c r="A1321" s="18">
        <v>79427</v>
      </c>
      <c r="B1321" s="12" t="s">
        <v>36</v>
      </c>
      <c r="C1321" s="12" t="s">
        <v>17</v>
      </c>
      <c r="D1321" s="12">
        <v>718</v>
      </c>
      <c r="E1321" s="12">
        <v>410</v>
      </c>
      <c r="F1321" s="12">
        <v>462</v>
      </c>
      <c r="G1321" s="12">
        <v>0</v>
      </c>
      <c r="H1321" s="12">
        <v>14721</v>
      </c>
      <c r="I1321" s="12">
        <v>1</v>
      </c>
      <c r="J1321" s="12">
        <v>80</v>
      </c>
      <c r="K1321" s="12">
        <v>443</v>
      </c>
      <c r="L1321" s="12">
        <v>425</v>
      </c>
      <c r="M1321" s="12">
        <v>8.5789473679999997</v>
      </c>
      <c r="N1321" s="12">
        <f>VLOOKUP(Todos!$A1321,vlookup_table[#All],2,FALSE)</f>
        <v>2</v>
      </c>
      <c r="O1321" s="12" t="str">
        <f>VLOOKUP(Todos!$A1321,vlookup_table[#All],3,FALSE)</f>
        <v>WI</v>
      </c>
      <c r="P1321" s="12">
        <f>VLOOKUP(Todos!$A1321,vlookup_table[#All],4,FALSE)</f>
        <v>3508</v>
      </c>
      <c r="Q1321" s="14" t="str">
        <f>VLOOKUP(Todos!$A1321,vlookup_table[#All],5,FALSE)</f>
        <v>T2</v>
      </c>
      <c r="R1321" s="14" t="str">
        <f>VLOOKUP(Todos!$A1321,vlookup_table[#All],6,FALSE)</f>
        <v>F</v>
      </c>
      <c r="S1321" s="14">
        <f>VLOOKUP(Todos!$A1321,vlookup_table[#All],7,FALSE)</f>
        <v>10</v>
      </c>
      <c r="T1321" s="14">
        <f>ROUND((9706-Todos!$P1321)/100, 0)</f>
        <v>62</v>
      </c>
      <c r="U1321" s="14" t="str" cm="1">
        <f t="array" ref="U1321">_xlfn.IFS(
    ISNUMBER(SEARCH("C", Q1321)), "Ciudad",
    ISNUMBER(SEARCH("T", Q1321)), "Pueblo",
    ISNUMBER(SEARCH("R", Q1321)), "Rural",
    ISNUMBER(SEARCH("S", Q1321)), "Suburbano",
    ISNUMBER(SEARCH("U", Q1321)), "Urbano"
)</f>
        <v>Pueblo</v>
      </c>
      <c r="V1321" s="25" t="str" cm="1">
        <f t="array" ref="V1321">_xlfn.LET(
    _xlpm.txt, _xlfn.TEXTJOIN("", TRUE, IF(ISNUMBER(--MID(Todos!$H1321, _xlfn.SEQUENCE(LEN(Todos!$H1321)), 1)), MID(Todos!$H1321, _xlfn.SEQUENCE(LEN(Todos!$H1321)), 1), "")),
    IF(ISNUMBER(--RIGHT(_xlpm.txt,1)), _xlpm.txt, LEFT(_xlpm.txt, LEN(_xlpm.txt)-1))
)</f>
        <v>14721</v>
      </c>
      <c r="W1321" s="14" t="str">
        <f>UPPER(LEFT(Todos!$B1321,2))</f>
        <v>WI</v>
      </c>
      <c r="X1321" s="15" t="str" cm="1">
        <f t="array" ref="X1321">+IF(Todos!$C1321 = "",MODE.MATCH(Todos!$C$2:$C$4029),Todos!$C1321)</f>
        <v>F</v>
      </c>
    </row>
    <row r="1322" spans="1:24" x14ac:dyDescent="0.35">
      <c r="A1322" s="19">
        <v>99813</v>
      </c>
      <c r="B1322" s="7" t="s">
        <v>37</v>
      </c>
      <c r="C1322" s="7" t="s">
        <v>14</v>
      </c>
      <c r="D1322" s="7">
        <v>460</v>
      </c>
      <c r="E1322" s="7">
        <v>223</v>
      </c>
      <c r="F1322" s="7">
        <v>297</v>
      </c>
      <c r="G1322" s="7">
        <v>0</v>
      </c>
      <c r="H1322" s="7">
        <v>9579</v>
      </c>
      <c r="I1322" s="7">
        <v>0</v>
      </c>
      <c r="J1322" s="7">
        <v>72</v>
      </c>
      <c r="K1322" s="7">
        <v>265</v>
      </c>
      <c r="L1322" s="7">
        <v>257</v>
      </c>
      <c r="M1322" s="7">
        <v>11</v>
      </c>
      <c r="N1322" s="7">
        <f>VLOOKUP(Todos!$A1322,vlookup_table[#All],2,FALSE)</f>
        <v>1</v>
      </c>
      <c r="O1322" s="7" t="str">
        <f>VLOOKUP(Todos!$A1322,vlookup_table[#All],3,FALSE)</f>
        <v>MO</v>
      </c>
      <c r="P1322" s="7">
        <f>VLOOKUP(Todos!$A1322,vlookup_table[#All],4,FALSE)</f>
        <v>4701</v>
      </c>
      <c r="Q1322" s="9" t="str">
        <f>VLOOKUP(Todos!$A1322,vlookup_table[#All],5,FALSE)</f>
        <v>R3</v>
      </c>
      <c r="R1322" s="9" t="str">
        <f>VLOOKUP(Todos!$A1322,vlookup_table[#All],6,FALSE)</f>
        <v>M</v>
      </c>
      <c r="S1322" s="9">
        <f>VLOOKUP(Todos!$A1322,vlookup_table[#All],7,FALSE)</f>
        <v>20</v>
      </c>
      <c r="T1322" s="9">
        <f>ROUND((9706-Todos!$P1322)/100, 0)</f>
        <v>50</v>
      </c>
      <c r="U1322" s="9" t="str" cm="1">
        <f t="array" ref="U1322">_xlfn.IFS(
    ISNUMBER(SEARCH("C", Q1322)), "Ciudad",
    ISNUMBER(SEARCH("T", Q1322)), "Pueblo",
    ISNUMBER(SEARCH("R", Q1322)), "Rural",
    ISNUMBER(SEARCH("S", Q1322)), "Suburbano",
    ISNUMBER(SEARCH("U", Q1322)), "Urbano"
)</f>
        <v>Rural</v>
      </c>
      <c r="V1322" s="24" t="str" cm="1">
        <f t="array" ref="V1322">_xlfn.LET(
    _xlpm.txt, _xlfn.TEXTJOIN("", TRUE, IF(ISNUMBER(--MID(Todos!$H1322, _xlfn.SEQUENCE(LEN(Todos!$H1322)), 1)), MID(Todos!$H1322, _xlfn.SEQUENCE(LEN(Todos!$H1322)), 1), "")),
    IF(ISNUMBER(--RIGHT(_xlpm.txt,1)), _xlpm.txt, LEFT(_xlpm.txt, LEN(_xlpm.txt)-1))
)</f>
        <v>9579</v>
      </c>
      <c r="W1322" s="9" t="str">
        <f>UPPER(LEFT(Todos!$B1322,2))</f>
        <v>MO</v>
      </c>
      <c r="X1322" s="10" t="str" cm="1">
        <f t="array" ref="X1322">+IF(Todos!$C1322 = "",MODE.MATCH(Todos!$C$2:$C$4029),Todos!$C1322)</f>
        <v>M</v>
      </c>
    </row>
    <row r="1323" spans="1:24" x14ac:dyDescent="0.35">
      <c r="A1323" s="18">
        <v>368</v>
      </c>
      <c r="B1323" s="12" t="s">
        <v>22</v>
      </c>
      <c r="C1323" s="12" t="s">
        <v>14</v>
      </c>
      <c r="D1323" s="12">
        <v>2257</v>
      </c>
      <c r="E1323" s="12">
        <v>485</v>
      </c>
      <c r="F1323" s="12">
        <v>523</v>
      </c>
      <c r="G1323" s="12">
        <v>78</v>
      </c>
      <c r="H1323" s="12">
        <v>17885</v>
      </c>
      <c r="I1323" s="12">
        <v>8</v>
      </c>
      <c r="J1323" s="12">
        <v>50</v>
      </c>
      <c r="K1323" s="12">
        <v>541</v>
      </c>
      <c r="L1323" s="12">
        <v>488</v>
      </c>
      <c r="M1323" s="12">
        <v>6.5</v>
      </c>
      <c r="N1323" s="12">
        <f>VLOOKUP(Todos!$A1323,vlookup_table[#All],2,FALSE)</f>
        <v>1</v>
      </c>
      <c r="O1323" s="12" t="str">
        <f>VLOOKUP(Todos!$A1323,vlookup_table[#All],3,FALSE)</f>
        <v>CA</v>
      </c>
      <c r="P1323" s="12">
        <f>VLOOKUP(Todos!$A1323,vlookup_table[#All],4,FALSE)</f>
        <v>2205</v>
      </c>
      <c r="Q1323" s="14" t="str">
        <f>VLOOKUP(Todos!$A1323,vlookup_table[#All],5,FALSE)</f>
        <v>U1</v>
      </c>
      <c r="R1323" s="14" t="str">
        <f>VLOOKUP(Todos!$A1323,vlookup_table[#All],6,FALSE)</f>
        <v>M</v>
      </c>
      <c r="S1323" s="14">
        <f>VLOOKUP(Todos!$A1323,vlookup_table[#All],7,FALSE)</f>
        <v>10</v>
      </c>
      <c r="T1323" s="14">
        <f>ROUND((9706-Todos!$P1323)/100, 0)</f>
        <v>75</v>
      </c>
      <c r="U1323" s="14" t="str" cm="1">
        <f t="array" ref="U1323">_xlfn.IFS(
    ISNUMBER(SEARCH("C", Q1323)), "Ciudad",
    ISNUMBER(SEARCH("T", Q1323)), "Pueblo",
    ISNUMBER(SEARCH("R", Q1323)), "Rural",
    ISNUMBER(SEARCH("S", Q1323)), "Suburbano",
    ISNUMBER(SEARCH("U", Q1323)), "Urbano"
)</f>
        <v>Urbano</v>
      </c>
      <c r="V1323" s="25" t="str" cm="1">
        <f t="array" ref="V1323">_xlfn.LET(
    _xlpm.txt, _xlfn.TEXTJOIN("", TRUE, IF(ISNUMBER(--MID(Todos!$H1323, _xlfn.SEQUENCE(LEN(Todos!$H1323)), 1)), MID(Todos!$H1323, _xlfn.SEQUENCE(LEN(Todos!$H1323)), 1), "")),
    IF(ISNUMBER(--RIGHT(_xlpm.txt,1)), _xlpm.txt, LEFT(_xlpm.txt, LEN(_xlpm.txt)-1))
)</f>
        <v>17885</v>
      </c>
      <c r="W1323" s="14" t="str">
        <f>UPPER(LEFT(Todos!$B1323,2))</f>
        <v>CA</v>
      </c>
      <c r="X1323" s="15" t="str" cm="1">
        <f t="array" ref="X1323">+IF(Todos!$C1323 = "",MODE.MATCH(Todos!$C$2:$C$4029),Todos!$C1323)</f>
        <v>M</v>
      </c>
    </row>
    <row r="1324" spans="1:24" x14ac:dyDescent="0.35">
      <c r="A1324" s="19">
        <v>129200</v>
      </c>
      <c r="B1324" s="7" t="s">
        <v>49</v>
      </c>
      <c r="C1324" s="7" t="s">
        <v>17</v>
      </c>
      <c r="D1324" s="7">
        <v>726</v>
      </c>
      <c r="E1324" s="7">
        <v>370</v>
      </c>
      <c r="F1324" s="7">
        <v>406</v>
      </c>
      <c r="G1324" s="7">
        <v>0</v>
      </c>
      <c r="H1324" s="7">
        <v>13631</v>
      </c>
      <c r="I1324" s="7">
        <v>3</v>
      </c>
      <c r="J1324" s="7">
        <v>37</v>
      </c>
      <c r="K1324" s="7">
        <v>426</v>
      </c>
      <c r="L1324" s="7">
        <v>388</v>
      </c>
      <c r="M1324" s="7">
        <v>9.1999999999999993</v>
      </c>
      <c r="N1324" s="7">
        <f>VLOOKUP(Todos!$A1324,vlookup_table[#All],2,FALSE)</f>
        <v>2</v>
      </c>
      <c r="O1324" s="7" t="str">
        <f>VLOOKUP(Todos!$A1324,vlookup_table[#All],3,FALSE)</f>
        <v>CO</v>
      </c>
      <c r="P1324" s="7">
        <f>VLOOKUP(Todos!$A1324,vlookup_table[#All],4,FALSE)</f>
        <v>4801</v>
      </c>
      <c r="Q1324" s="9" t="str">
        <f>VLOOKUP(Todos!$A1324,vlookup_table[#All],5,FALSE)</f>
        <v>S2</v>
      </c>
      <c r="R1324" s="9" t="str">
        <f>VLOOKUP(Todos!$A1324,vlookup_table[#All],6,FALSE)</f>
        <v>F</v>
      </c>
      <c r="S1324" s="9">
        <f>VLOOKUP(Todos!$A1324,vlookup_table[#All],7,FALSE)</f>
        <v>14</v>
      </c>
      <c r="T1324" s="9">
        <f>ROUND((9706-Todos!$P1324)/100, 0)</f>
        <v>49</v>
      </c>
      <c r="U1324" s="9" t="str" cm="1">
        <f t="array" ref="U1324">_xlfn.IFS(
    ISNUMBER(SEARCH("C", Q1324)), "Ciudad",
    ISNUMBER(SEARCH("T", Q1324)), "Pueblo",
    ISNUMBER(SEARCH("R", Q1324)), "Rural",
    ISNUMBER(SEARCH("S", Q1324)), "Suburbano",
    ISNUMBER(SEARCH("U", Q1324)), "Urbano"
)</f>
        <v>Suburbano</v>
      </c>
      <c r="V1324" s="24" t="str" cm="1">
        <f t="array" ref="V1324">_xlfn.LET(
    _xlpm.txt, _xlfn.TEXTJOIN("", TRUE, IF(ISNUMBER(--MID(Todos!$H1324, _xlfn.SEQUENCE(LEN(Todos!$H1324)), 1)), MID(Todos!$H1324, _xlfn.SEQUENCE(LEN(Todos!$H1324)), 1), "")),
    IF(ISNUMBER(--RIGHT(_xlpm.txt,1)), _xlpm.txt, LEFT(_xlpm.txt, LEN(_xlpm.txt)-1))
)</f>
        <v>13631</v>
      </c>
      <c r="W1324" s="9" t="str">
        <f>UPPER(LEFT(Todos!$B1324,2))</f>
        <v>CO</v>
      </c>
      <c r="X1324" s="10" t="str" cm="1">
        <f t="array" ref="X1324">+IF(Todos!$C1324 = "",MODE.MATCH(Todos!$C$2:$C$4029),Todos!$C1324)</f>
        <v>F</v>
      </c>
    </row>
    <row r="1325" spans="1:24" x14ac:dyDescent="0.35">
      <c r="A1325" s="18">
        <v>171215</v>
      </c>
      <c r="B1325" s="12" t="s">
        <v>22</v>
      </c>
      <c r="C1325" s="12" t="s">
        <v>14</v>
      </c>
      <c r="D1325" s="12">
        <v>1327</v>
      </c>
      <c r="E1325" s="12">
        <v>397</v>
      </c>
      <c r="F1325" s="12">
        <v>442</v>
      </c>
      <c r="G1325" s="12">
        <v>8</v>
      </c>
      <c r="H1325" s="12">
        <v>15850</v>
      </c>
      <c r="I1325" s="12">
        <v>6</v>
      </c>
      <c r="J1325" s="12">
        <v>54</v>
      </c>
      <c r="K1325" s="12">
        <v>409</v>
      </c>
      <c r="L1325" s="12">
        <v>435</v>
      </c>
      <c r="M1325" s="12">
        <v>11.33333333</v>
      </c>
      <c r="N1325" s="12">
        <f>VLOOKUP(Todos!$A1325,vlookup_table[#All],2,FALSE)</f>
        <v>1</v>
      </c>
      <c r="O1325" s="12" t="str">
        <f>VLOOKUP(Todos!$A1325,vlookup_table[#All],3,FALSE)</f>
        <v>CA</v>
      </c>
      <c r="P1325" s="12">
        <f>VLOOKUP(Todos!$A1325,vlookup_table[#All],4,FALSE)</f>
        <v>4701</v>
      </c>
      <c r="Q1325" s="14" t="str">
        <f>VLOOKUP(Todos!$A1325,vlookup_table[#All],5,FALSE)</f>
        <v>S1</v>
      </c>
      <c r="R1325" s="14" t="str">
        <f>VLOOKUP(Todos!$A1325,vlookup_table[#All],6,FALSE)</f>
        <v>M</v>
      </c>
      <c r="S1325" s="14">
        <f>VLOOKUP(Todos!$A1325,vlookup_table[#All],7,FALSE)</f>
        <v>17</v>
      </c>
      <c r="T1325" s="14">
        <f>ROUND((9706-Todos!$P1325)/100, 0)</f>
        <v>50</v>
      </c>
      <c r="U1325" s="14" t="str" cm="1">
        <f t="array" ref="U1325">_xlfn.IFS(
    ISNUMBER(SEARCH("C", Q1325)), "Ciudad",
    ISNUMBER(SEARCH("T", Q1325)), "Pueblo",
    ISNUMBER(SEARCH("R", Q1325)), "Rural",
    ISNUMBER(SEARCH("S", Q1325)), "Suburbano",
    ISNUMBER(SEARCH("U", Q1325)), "Urbano"
)</f>
        <v>Suburbano</v>
      </c>
      <c r="V1325" s="25" t="str" cm="1">
        <f t="array" ref="V1325">_xlfn.LET(
    _xlpm.txt, _xlfn.TEXTJOIN("", TRUE, IF(ISNUMBER(--MID(Todos!$H1325, _xlfn.SEQUENCE(LEN(Todos!$H1325)), 1)), MID(Todos!$H1325, _xlfn.SEQUENCE(LEN(Todos!$H1325)), 1), "")),
    IF(ISNUMBER(--RIGHT(_xlpm.txt,1)), _xlpm.txt, LEFT(_xlpm.txt, LEN(_xlpm.txt)-1))
)</f>
        <v>15850</v>
      </c>
      <c r="W1325" s="14" t="str">
        <f>UPPER(LEFT(Todos!$B1325,2))</f>
        <v>CA</v>
      </c>
      <c r="X1325" s="15" t="str" cm="1">
        <f t="array" ref="X1325">+IF(Todos!$C1325 = "",MODE.MATCH(Todos!$C$2:$C$4029),Todos!$C1325)</f>
        <v>M</v>
      </c>
    </row>
    <row r="1326" spans="1:24" x14ac:dyDescent="0.35">
      <c r="A1326" s="19">
        <v>41222</v>
      </c>
      <c r="B1326" s="7" t="s">
        <v>13</v>
      </c>
      <c r="C1326" s="7" t="s">
        <v>14</v>
      </c>
      <c r="D1326" s="7">
        <v>956</v>
      </c>
      <c r="E1326" s="7">
        <v>348</v>
      </c>
      <c r="F1326" s="7">
        <v>417</v>
      </c>
      <c r="G1326" s="7">
        <v>3</v>
      </c>
      <c r="H1326" s="7">
        <v>13177</v>
      </c>
      <c r="I1326" s="7">
        <v>2</v>
      </c>
      <c r="J1326" s="7">
        <v>33</v>
      </c>
      <c r="K1326" s="7">
        <v>344</v>
      </c>
      <c r="L1326" s="7">
        <v>412</v>
      </c>
      <c r="M1326" s="7">
        <v>11.44444444</v>
      </c>
      <c r="N1326" s="7">
        <f>VLOOKUP(Todos!$A1326,vlookup_table[#All],2,FALSE)</f>
        <v>1</v>
      </c>
      <c r="O1326" s="7" t="str">
        <f>VLOOKUP(Todos!$A1326,vlookup_table[#All],3,FALSE)</f>
        <v>FL</v>
      </c>
      <c r="P1326" s="7">
        <f>VLOOKUP(Todos!$A1326,vlookup_table[#All],4,FALSE)</f>
        <v>6509</v>
      </c>
      <c r="Q1326" s="9" t="str">
        <f>VLOOKUP(Todos!$A1326,vlookup_table[#All],5,FALSE)</f>
        <v>S3</v>
      </c>
      <c r="R1326" s="9" t="str">
        <f>VLOOKUP(Todos!$A1326,vlookup_table[#All],6,FALSE)</f>
        <v>M</v>
      </c>
      <c r="S1326" s="9">
        <f>VLOOKUP(Todos!$A1326,vlookup_table[#All],7,FALSE)</f>
        <v>20</v>
      </c>
      <c r="T1326" s="9">
        <f>ROUND((9706-Todos!$P1326)/100, 0)</f>
        <v>32</v>
      </c>
      <c r="U1326" s="9" t="str" cm="1">
        <f t="array" ref="U1326">_xlfn.IFS(
    ISNUMBER(SEARCH("C", Q1326)), "Ciudad",
    ISNUMBER(SEARCH("T", Q1326)), "Pueblo",
    ISNUMBER(SEARCH("R", Q1326)), "Rural",
    ISNUMBER(SEARCH("S", Q1326)), "Suburbano",
    ISNUMBER(SEARCH("U", Q1326)), "Urbano"
)</f>
        <v>Suburbano</v>
      </c>
      <c r="V1326" s="24" t="str" cm="1">
        <f t="array" ref="V1326">_xlfn.LET(
    _xlpm.txt, _xlfn.TEXTJOIN("", TRUE, IF(ISNUMBER(--MID(Todos!$H1326, _xlfn.SEQUENCE(LEN(Todos!$H1326)), 1)), MID(Todos!$H1326, _xlfn.SEQUENCE(LEN(Todos!$H1326)), 1), "")),
    IF(ISNUMBER(--RIGHT(_xlpm.txt,1)), _xlpm.txt, LEFT(_xlpm.txt, LEN(_xlpm.txt)-1))
)</f>
        <v>13177</v>
      </c>
      <c r="W1326" s="9" t="str">
        <f>UPPER(LEFT(Todos!$B1326,2))</f>
        <v>FL</v>
      </c>
      <c r="X1326" s="10" t="str" cm="1">
        <f t="array" ref="X1326">+IF(Todos!$C1326 = "",MODE.MATCH(Todos!$C$2:$C$4029),Todos!$C1326)</f>
        <v>M</v>
      </c>
    </row>
    <row r="1327" spans="1:24" x14ac:dyDescent="0.35">
      <c r="A1327" s="18">
        <v>44410</v>
      </c>
      <c r="B1327" s="12" t="s">
        <v>13</v>
      </c>
      <c r="C1327" s="12" t="s">
        <v>14</v>
      </c>
      <c r="D1327" s="12">
        <v>565</v>
      </c>
      <c r="E1327" s="12">
        <v>154</v>
      </c>
      <c r="F1327" s="12">
        <v>193</v>
      </c>
      <c r="G1327" s="12">
        <v>0</v>
      </c>
      <c r="H1327" s="12">
        <v>6724</v>
      </c>
      <c r="I1327" s="12">
        <v>3</v>
      </c>
      <c r="J1327" s="12">
        <v>31</v>
      </c>
      <c r="K1327" s="12">
        <v>163</v>
      </c>
      <c r="L1327" s="12">
        <v>180</v>
      </c>
      <c r="M1327" s="12">
        <v>6.9090909089999997</v>
      </c>
      <c r="N1327" s="12">
        <f>VLOOKUP(Todos!$A1327,vlookup_table[#All],2,FALSE)</f>
        <v>1</v>
      </c>
      <c r="O1327" s="12" t="str">
        <f>VLOOKUP(Todos!$A1327,vlookup_table[#All],3,FALSE)</f>
        <v>FL</v>
      </c>
      <c r="P1327" s="12">
        <f>VLOOKUP(Todos!$A1327,vlookup_table[#All],4,FALSE)</f>
        <v>2506</v>
      </c>
      <c r="Q1327" s="14" t="str">
        <f>VLOOKUP(Todos!$A1327,vlookup_table[#All],5,FALSE)</f>
        <v>T2</v>
      </c>
      <c r="R1327" s="14" t="str">
        <f>VLOOKUP(Todos!$A1327,vlookup_table[#All],6,FALSE)</f>
        <v>M</v>
      </c>
      <c r="S1327" s="14">
        <f>VLOOKUP(Todos!$A1327,vlookup_table[#All],7,FALSE)</f>
        <v>8</v>
      </c>
      <c r="T1327" s="14">
        <f>ROUND((9706-Todos!$P1327)/100, 0)</f>
        <v>72</v>
      </c>
      <c r="U1327" s="14" t="str" cm="1">
        <f t="array" ref="U1327">_xlfn.IFS(
    ISNUMBER(SEARCH("C", Q1327)), "Ciudad",
    ISNUMBER(SEARCH("T", Q1327)), "Pueblo",
    ISNUMBER(SEARCH("R", Q1327)), "Rural",
    ISNUMBER(SEARCH("S", Q1327)), "Suburbano",
    ISNUMBER(SEARCH("U", Q1327)), "Urbano"
)</f>
        <v>Pueblo</v>
      </c>
      <c r="V1327" s="25" t="str" cm="1">
        <f t="array" ref="V1327">_xlfn.LET(
    _xlpm.txt, _xlfn.TEXTJOIN("", TRUE, IF(ISNUMBER(--MID(Todos!$H1327, _xlfn.SEQUENCE(LEN(Todos!$H1327)), 1)), MID(Todos!$H1327, _xlfn.SEQUENCE(LEN(Todos!$H1327)), 1), "")),
    IF(ISNUMBER(--RIGHT(_xlpm.txt,1)), _xlpm.txt, LEFT(_xlpm.txt, LEN(_xlpm.txt)-1))
)</f>
        <v>6724</v>
      </c>
      <c r="W1327" s="14" t="str">
        <f>UPPER(LEFT(Todos!$B1327,2))</f>
        <v>FL</v>
      </c>
      <c r="X1327" s="15" t="str" cm="1">
        <f t="array" ref="X1327">+IF(Todos!$C1327 = "",MODE.MATCH(Todos!$C$2:$C$4029),Todos!$C1327)</f>
        <v>M</v>
      </c>
    </row>
    <row r="1328" spans="1:24" x14ac:dyDescent="0.35">
      <c r="A1328" s="19">
        <v>175057</v>
      </c>
      <c r="B1328" s="7" t="s">
        <v>51</v>
      </c>
      <c r="C1328" s="7" t="s">
        <v>14</v>
      </c>
      <c r="D1328" s="7">
        <v>987</v>
      </c>
      <c r="E1328" s="7">
        <v>361</v>
      </c>
      <c r="F1328" s="7">
        <v>485</v>
      </c>
      <c r="G1328" s="7">
        <v>1</v>
      </c>
      <c r="H1328" s="7">
        <v>18610</v>
      </c>
      <c r="I1328" s="7">
        <v>3</v>
      </c>
      <c r="J1328" s="7">
        <v>45</v>
      </c>
      <c r="K1328" s="7">
        <v>440</v>
      </c>
      <c r="L1328" s="7">
        <v>400</v>
      </c>
      <c r="M1328" s="7">
        <v>12.11111111</v>
      </c>
      <c r="N1328" s="7">
        <f>VLOOKUP(Todos!$A1328,vlookup_table[#All],2,FALSE)</f>
        <v>1002</v>
      </c>
      <c r="O1328" s="7" t="str">
        <f>VLOOKUP(Todos!$A1328,vlookup_table[#All],3,FALSE)</f>
        <v>OR</v>
      </c>
      <c r="P1328" s="7">
        <f>VLOOKUP(Todos!$A1328,vlookup_table[#All],4,FALSE)</f>
        <v>5109</v>
      </c>
      <c r="Q1328" s="9" t="str">
        <f>VLOOKUP(Todos!$A1328,vlookup_table[#All],5,FALSE)</f>
        <v>T2</v>
      </c>
      <c r="R1328" s="9" t="str">
        <f>VLOOKUP(Todos!$A1328,vlookup_table[#All],6,FALSE)</f>
        <v>M</v>
      </c>
      <c r="S1328" s="9">
        <f>VLOOKUP(Todos!$A1328,vlookup_table[#All],7,FALSE)</f>
        <v>19</v>
      </c>
      <c r="T1328" s="9">
        <f>ROUND((9706-Todos!$P1328)/100, 0)</f>
        <v>46</v>
      </c>
      <c r="U1328" s="9" t="str" cm="1">
        <f t="array" ref="U1328">_xlfn.IFS(
    ISNUMBER(SEARCH("C", Q1328)), "Ciudad",
    ISNUMBER(SEARCH("T", Q1328)), "Pueblo",
    ISNUMBER(SEARCH("R", Q1328)), "Rural",
    ISNUMBER(SEARCH("S", Q1328)), "Suburbano",
    ISNUMBER(SEARCH("U", Q1328)), "Urbano"
)</f>
        <v>Pueblo</v>
      </c>
      <c r="V1328" s="24" t="str" cm="1">
        <f t="array" ref="V1328">_xlfn.LET(
    _xlpm.txt, _xlfn.TEXTJOIN("", TRUE, IF(ISNUMBER(--MID(Todos!$H1328, _xlfn.SEQUENCE(LEN(Todos!$H1328)), 1)), MID(Todos!$H1328, _xlfn.SEQUENCE(LEN(Todos!$H1328)), 1), "")),
    IF(ISNUMBER(--RIGHT(_xlpm.txt,1)), _xlpm.txt, LEFT(_xlpm.txt, LEN(_xlpm.txt)-1))
)</f>
        <v>18610</v>
      </c>
      <c r="W1328" s="9" t="str">
        <f>UPPER(LEFT(Todos!$B1328,2))</f>
        <v>OR</v>
      </c>
      <c r="X1328" s="10" t="str" cm="1">
        <f t="array" ref="X1328">+IF(Todos!$C1328 = "",MODE.MATCH(Todos!$C$2:$C$4029),Todos!$C1328)</f>
        <v>M</v>
      </c>
    </row>
    <row r="1329" spans="1:24" x14ac:dyDescent="0.35">
      <c r="A1329" s="18">
        <v>83959</v>
      </c>
      <c r="B1329" s="12" t="s">
        <v>57</v>
      </c>
      <c r="C1329" s="12" t="s">
        <v>17</v>
      </c>
      <c r="D1329" s="12">
        <v>1138</v>
      </c>
      <c r="E1329" s="12">
        <v>545</v>
      </c>
      <c r="F1329" s="12">
        <v>672</v>
      </c>
      <c r="G1329" s="12">
        <v>1</v>
      </c>
      <c r="H1329" s="12">
        <v>23589</v>
      </c>
      <c r="I1329" s="12">
        <v>3</v>
      </c>
      <c r="J1329" s="12">
        <v>71</v>
      </c>
      <c r="K1329" s="12">
        <v>613</v>
      </c>
      <c r="L1329" s="12">
        <v>602</v>
      </c>
      <c r="M1329" s="12">
        <v>9.68</v>
      </c>
      <c r="N1329" s="12">
        <f>VLOOKUP(Todos!$A1329,vlookup_table[#All],2,FALSE)</f>
        <v>2</v>
      </c>
      <c r="O1329" s="12" t="str">
        <f>VLOOKUP(Todos!$A1329,vlookup_table[#All],3,FALSE)</f>
        <v>MN</v>
      </c>
      <c r="P1329" s="12">
        <f>VLOOKUP(Todos!$A1329,vlookup_table[#All],4,FALSE)</f>
        <v>3805</v>
      </c>
      <c r="Q1329" s="14" t="str">
        <f>VLOOKUP(Todos!$A1329,vlookup_table[#All],5,FALSE)</f>
        <v>S1</v>
      </c>
      <c r="R1329" s="14" t="str">
        <f>VLOOKUP(Todos!$A1329,vlookup_table[#All],6,FALSE)</f>
        <v>F</v>
      </c>
      <c r="S1329" s="14">
        <f>VLOOKUP(Todos!$A1329,vlookup_table[#All],7,FALSE)</f>
        <v>16</v>
      </c>
      <c r="T1329" s="14">
        <f>ROUND((9706-Todos!$P1329)/100, 0)</f>
        <v>59</v>
      </c>
      <c r="U1329" s="14" t="str" cm="1">
        <f t="array" ref="U1329">_xlfn.IFS(
    ISNUMBER(SEARCH("C", Q1329)), "Ciudad",
    ISNUMBER(SEARCH("T", Q1329)), "Pueblo",
    ISNUMBER(SEARCH("R", Q1329)), "Rural",
    ISNUMBER(SEARCH("S", Q1329)), "Suburbano",
    ISNUMBER(SEARCH("U", Q1329)), "Urbano"
)</f>
        <v>Suburbano</v>
      </c>
      <c r="V1329" s="25" t="str" cm="1">
        <f t="array" ref="V1329">_xlfn.LET(
    _xlpm.txt, _xlfn.TEXTJOIN("", TRUE, IF(ISNUMBER(--MID(Todos!$H1329, _xlfn.SEQUENCE(LEN(Todos!$H1329)), 1)), MID(Todos!$H1329, _xlfn.SEQUENCE(LEN(Todos!$H1329)), 1), "")),
    IF(ISNUMBER(--RIGHT(_xlpm.txt,1)), _xlpm.txt, LEFT(_xlpm.txt, LEN(_xlpm.txt)-1))
)</f>
        <v>23589</v>
      </c>
      <c r="W1329" s="14" t="str">
        <f>UPPER(LEFT(Todos!$B1329,2))</f>
        <v>MN</v>
      </c>
      <c r="X1329" s="15" t="str" cm="1">
        <f t="array" ref="X1329">+IF(Todos!$C1329 = "",MODE.MATCH(Todos!$C$2:$C$4029),Todos!$C1329)</f>
        <v>F</v>
      </c>
    </row>
    <row r="1330" spans="1:24" x14ac:dyDescent="0.35">
      <c r="A1330" s="19">
        <v>35877</v>
      </c>
      <c r="B1330" s="7" t="s">
        <v>13</v>
      </c>
      <c r="C1330" s="7" t="s">
        <v>17</v>
      </c>
      <c r="D1330" s="7">
        <v>535</v>
      </c>
      <c r="E1330" s="7">
        <v>226</v>
      </c>
      <c r="F1330" s="7">
        <v>265</v>
      </c>
      <c r="G1330" s="7">
        <v>1</v>
      </c>
      <c r="H1330" s="7">
        <v>9934</v>
      </c>
      <c r="I1330" s="7">
        <v>3</v>
      </c>
      <c r="J1330" s="7">
        <v>32</v>
      </c>
      <c r="K1330" s="7">
        <v>236</v>
      </c>
      <c r="L1330" s="7">
        <v>250</v>
      </c>
      <c r="M1330" s="7">
        <v>4.2857142860000002</v>
      </c>
      <c r="N1330" s="7">
        <f>VLOOKUP(Todos!$A1330,vlookup_table[#All],2,FALSE)</f>
        <v>28</v>
      </c>
      <c r="O1330" s="7" t="str">
        <f>VLOOKUP(Todos!$A1330,vlookup_table[#All],3,FALSE)</f>
        <v>FL</v>
      </c>
      <c r="P1330" s="7">
        <f>VLOOKUP(Todos!$A1330,vlookup_table[#All],4,FALSE)</f>
        <v>2401</v>
      </c>
      <c r="Q1330" s="9" t="str">
        <f>VLOOKUP(Todos!$A1330,vlookup_table[#All],5,FALSE)</f>
        <v>S3</v>
      </c>
      <c r="R1330" s="9" t="str">
        <f>VLOOKUP(Todos!$A1330,vlookup_table[#All],6,FALSE)</f>
        <v>F</v>
      </c>
      <c r="S1330" s="9">
        <f>VLOOKUP(Todos!$A1330,vlookup_table[#All],7,FALSE)</f>
        <v>5</v>
      </c>
      <c r="T1330" s="9">
        <f>ROUND((9706-Todos!$P1330)/100, 0)</f>
        <v>73</v>
      </c>
      <c r="U1330" s="9" t="str" cm="1">
        <f t="array" ref="U1330">_xlfn.IFS(
    ISNUMBER(SEARCH("C", Q1330)), "Ciudad",
    ISNUMBER(SEARCH("T", Q1330)), "Pueblo",
    ISNUMBER(SEARCH("R", Q1330)), "Rural",
    ISNUMBER(SEARCH("S", Q1330)), "Suburbano",
    ISNUMBER(SEARCH("U", Q1330)), "Urbano"
)</f>
        <v>Suburbano</v>
      </c>
      <c r="V1330" s="24" t="str" cm="1">
        <f t="array" ref="V1330">_xlfn.LET(
    _xlpm.txt, _xlfn.TEXTJOIN("", TRUE, IF(ISNUMBER(--MID(Todos!$H1330, _xlfn.SEQUENCE(LEN(Todos!$H1330)), 1)), MID(Todos!$H1330, _xlfn.SEQUENCE(LEN(Todos!$H1330)), 1), "")),
    IF(ISNUMBER(--RIGHT(_xlpm.txt,1)), _xlpm.txt, LEFT(_xlpm.txt, LEN(_xlpm.txt)-1))
)</f>
        <v>9934</v>
      </c>
      <c r="W1330" s="9" t="str">
        <f>UPPER(LEFT(Todos!$B1330,2))</f>
        <v>FL</v>
      </c>
      <c r="X1330" s="10" t="str" cm="1">
        <f t="array" ref="X1330">+IF(Todos!$C1330 = "",MODE.MATCH(Todos!$C$2:$C$4029),Todos!$C1330)</f>
        <v>F</v>
      </c>
    </row>
    <row r="1331" spans="1:24" x14ac:dyDescent="0.35">
      <c r="A1331" s="18">
        <v>96763</v>
      </c>
      <c r="B1331" s="12" t="s">
        <v>16</v>
      </c>
      <c r="C1331" s="12" t="s">
        <v>17</v>
      </c>
      <c r="D1331" s="12">
        <v>427</v>
      </c>
      <c r="E1331" s="12">
        <v>71</v>
      </c>
      <c r="F1331" s="12">
        <v>253</v>
      </c>
      <c r="G1331" s="12">
        <v>0</v>
      </c>
      <c r="H1331" s="12">
        <v>6671</v>
      </c>
      <c r="I1331" s="12">
        <v>1</v>
      </c>
      <c r="J1331" s="12">
        <v>72</v>
      </c>
      <c r="K1331" s="12">
        <v>141</v>
      </c>
      <c r="L1331" s="12">
        <v>121</v>
      </c>
      <c r="M1331" s="12">
        <v>10.75</v>
      </c>
      <c r="N1331" s="12">
        <f>VLOOKUP(Todos!$A1331,vlookup_table[#All],2,FALSE)</f>
        <v>2</v>
      </c>
      <c r="O1331" s="12" t="str">
        <f>VLOOKUP(Todos!$A1331,vlookup_table[#All],3,FALSE)</f>
        <v>IL</v>
      </c>
      <c r="P1331" s="12">
        <f>VLOOKUP(Todos!$A1331,vlookup_table[#All],4,FALSE)</f>
        <v>1805</v>
      </c>
      <c r="Q1331" s="14" t="str">
        <f>VLOOKUP(Todos!$A1331,vlookup_table[#All],5,FALSE)</f>
        <v>C2</v>
      </c>
      <c r="R1331" s="14" t="str">
        <f>VLOOKUP(Todos!$A1331,vlookup_table[#All],6,FALSE)</f>
        <v>F</v>
      </c>
      <c r="S1331" s="14">
        <f>VLOOKUP(Todos!$A1331,vlookup_table[#All],7,FALSE)</f>
        <v>20</v>
      </c>
      <c r="T1331" s="14">
        <f>ROUND((9706-Todos!$P1331)/100, 0)</f>
        <v>79</v>
      </c>
      <c r="U1331" s="14" t="str" cm="1">
        <f t="array" ref="U1331">_xlfn.IFS(
    ISNUMBER(SEARCH("C", Q1331)), "Ciudad",
    ISNUMBER(SEARCH("T", Q1331)), "Pueblo",
    ISNUMBER(SEARCH("R", Q1331)), "Rural",
    ISNUMBER(SEARCH("S", Q1331)), "Suburbano",
    ISNUMBER(SEARCH("U", Q1331)), "Urbano"
)</f>
        <v>Ciudad</v>
      </c>
      <c r="V1331" s="25" t="str" cm="1">
        <f t="array" ref="V1331">_xlfn.LET(
    _xlpm.txt, _xlfn.TEXTJOIN("", TRUE, IF(ISNUMBER(--MID(Todos!$H1331, _xlfn.SEQUENCE(LEN(Todos!$H1331)), 1)), MID(Todos!$H1331, _xlfn.SEQUENCE(LEN(Todos!$H1331)), 1), "")),
    IF(ISNUMBER(--RIGHT(_xlpm.txt,1)), _xlpm.txt, LEFT(_xlpm.txt, LEN(_xlpm.txt)-1))
)</f>
        <v>6671</v>
      </c>
      <c r="W1331" s="14" t="str">
        <f>UPPER(LEFT(Todos!$B1331,2))</f>
        <v>IL</v>
      </c>
      <c r="X1331" s="15" t="str" cm="1">
        <f t="array" ref="X1331">+IF(Todos!$C1331 = "",MODE.MATCH(Todos!$C$2:$C$4029),Todos!$C1331)</f>
        <v>F</v>
      </c>
    </row>
    <row r="1332" spans="1:24" x14ac:dyDescent="0.35">
      <c r="A1332" s="19">
        <v>144691</v>
      </c>
      <c r="B1332" s="7" t="s">
        <v>22</v>
      </c>
      <c r="C1332" s="7" t="s">
        <v>14</v>
      </c>
      <c r="D1332" s="7">
        <v>5806</v>
      </c>
      <c r="E1332" s="7">
        <v>778</v>
      </c>
      <c r="F1332" s="7">
        <v>896</v>
      </c>
      <c r="G1332" s="7">
        <v>99</v>
      </c>
      <c r="H1332" s="7">
        <v>50987</v>
      </c>
      <c r="I1332" s="7">
        <v>10</v>
      </c>
      <c r="J1332" s="7">
        <v>46</v>
      </c>
      <c r="K1332" s="7">
        <v>871</v>
      </c>
      <c r="L1332" s="7">
        <v>830</v>
      </c>
      <c r="M1332" s="7">
        <v>20</v>
      </c>
      <c r="N1332" s="7">
        <f>VLOOKUP(Todos!$A1332,vlookup_table[#All],2,FALSE)</f>
        <v>1</v>
      </c>
      <c r="O1332" s="7" t="str">
        <f>VLOOKUP(Todos!$A1332,vlookup_table[#All],3,FALSE)</f>
        <v>CA</v>
      </c>
      <c r="P1332" s="7">
        <f>VLOOKUP(Todos!$A1332,vlookup_table[#All],4,FALSE)</f>
        <v>4701</v>
      </c>
      <c r="Q1332" s="9" t="str">
        <f>VLOOKUP(Todos!$A1332,vlookup_table[#All],5,FALSE)</f>
        <v>T1</v>
      </c>
      <c r="R1332" s="9" t="str">
        <f>VLOOKUP(Todos!$A1332,vlookup_table[#All],6,FALSE)</f>
        <v>M</v>
      </c>
      <c r="S1332" s="9">
        <f>VLOOKUP(Todos!$A1332,vlookup_table[#All],7,FALSE)</f>
        <v>20</v>
      </c>
      <c r="T1332" s="9">
        <f>ROUND((9706-Todos!$P1332)/100, 0)</f>
        <v>50</v>
      </c>
      <c r="U1332" s="9" t="str" cm="1">
        <f t="array" ref="U1332">_xlfn.IFS(
    ISNUMBER(SEARCH("C", Q1332)), "Ciudad",
    ISNUMBER(SEARCH("T", Q1332)), "Pueblo",
    ISNUMBER(SEARCH("R", Q1332)), "Rural",
    ISNUMBER(SEARCH("S", Q1332)), "Suburbano",
    ISNUMBER(SEARCH("U", Q1332)), "Urbano"
)</f>
        <v>Pueblo</v>
      </c>
      <c r="V1332" s="24" t="str" cm="1">
        <f t="array" ref="V1332">_xlfn.LET(
    _xlpm.txt, _xlfn.TEXTJOIN("", TRUE, IF(ISNUMBER(--MID(Todos!$H1332, _xlfn.SEQUENCE(LEN(Todos!$H1332)), 1)), MID(Todos!$H1332, _xlfn.SEQUENCE(LEN(Todos!$H1332)), 1), "")),
    IF(ISNUMBER(--RIGHT(_xlpm.txt,1)), _xlpm.txt, LEFT(_xlpm.txt, LEN(_xlpm.txt)-1))
)</f>
        <v>50987</v>
      </c>
      <c r="W1332" s="9" t="str">
        <f>UPPER(LEFT(Todos!$B1332,2))</f>
        <v>CA</v>
      </c>
      <c r="X1332" s="10" t="str" cm="1">
        <f t="array" ref="X1332">+IF(Todos!$C1332 = "",MODE.MATCH(Todos!$C$2:$C$4029),Todos!$C1332)</f>
        <v>M</v>
      </c>
    </row>
    <row r="1333" spans="1:24" x14ac:dyDescent="0.35">
      <c r="A1333" s="18">
        <v>180805</v>
      </c>
      <c r="B1333" s="12" t="s">
        <v>41</v>
      </c>
      <c r="C1333" s="12" t="s">
        <v>17</v>
      </c>
      <c r="D1333" s="12">
        <v>1413</v>
      </c>
      <c r="E1333" s="12">
        <v>306</v>
      </c>
      <c r="F1333" s="12">
        <v>435</v>
      </c>
      <c r="G1333" s="12">
        <v>22</v>
      </c>
      <c r="H1333" s="12">
        <v>18792</v>
      </c>
      <c r="I1333" s="12">
        <v>13</v>
      </c>
      <c r="J1333" s="12">
        <v>46</v>
      </c>
      <c r="K1333" s="12">
        <v>329</v>
      </c>
      <c r="L1333" s="12">
        <v>397</v>
      </c>
      <c r="M1333" s="12">
        <v>6.6666666670000003</v>
      </c>
      <c r="N1333" s="12">
        <f>VLOOKUP(Todos!$A1333,vlookup_table[#All],2,FALSE)</f>
        <v>2</v>
      </c>
      <c r="O1333" s="12" t="str">
        <f>VLOOKUP(Todos!$A1333,vlookup_table[#All],3,FALSE)</f>
        <v>WA</v>
      </c>
      <c r="P1333" s="12">
        <f>VLOOKUP(Todos!$A1333,vlookup_table[#All],4,FALSE)</f>
        <v>2401</v>
      </c>
      <c r="Q1333" s="14" t="str">
        <f>VLOOKUP(Todos!$A1333,vlookup_table[#All],5,FALSE)</f>
        <v>R2</v>
      </c>
      <c r="R1333" s="14" t="str">
        <f>VLOOKUP(Todos!$A1333,vlookup_table[#All],6,FALSE)</f>
        <v>F</v>
      </c>
      <c r="S1333" s="14">
        <f>VLOOKUP(Todos!$A1333,vlookup_table[#All],7,FALSE)</f>
        <v>20</v>
      </c>
      <c r="T1333" s="14">
        <f>ROUND((9706-Todos!$P1333)/100, 0)</f>
        <v>73</v>
      </c>
      <c r="U1333" s="14" t="str" cm="1">
        <f t="array" ref="U1333">_xlfn.IFS(
    ISNUMBER(SEARCH("C", Q1333)), "Ciudad",
    ISNUMBER(SEARCH("T", Q1333)), "Pueblo",
    ISNUMBER(SEARCH("R", Q1333)), "Rural",
    ISNUMBER(SEARCH("S", Q1333)), "Suburbano",
    ISNUMBER(SEARCH("U", Q1333)), "Urbano"
)</f>
        <v>Rural</v>
      </c>
      <c r="V1333" s="25" t="str" cm="1">
        <f t="array" ref="V1333">_xlfn.LET(
    _xlpm.txt, _xlfn.TEXTJOIN("", TRUE, IF(ISNUMBER(--MID(Todos!$H1333, _xlfn.SEQUENCE(LEN(Todos!$H1333)), 1)), MID(Todos!$H1333, _xlfn.SEQUENCE(LEN(Todos!$H1333)), 1), "")),
    IF(ISNUMBER(--RIGHT(_xlpm.txt,1)), _xlpm.txt, LEFT(_xlpm.txt, LEN(_xlpm.txt)-1))
)</f>
        <v>18792</v>
      </c>
      <c r="W1333" s="14" t="str">
        <f>UPPER(LEFT(Todos!$B1333,2))</f>
        <v>WA</v>
      </c>
      <c r="X1333" s="15" t="str" cm="1">
        <f t="array" ref="X1333">+IF(Todos!$C1333 = "",MODE.MATCH(Todos!$C$2:$C$4029),Todos!$C1333)</f>
        <v>F</v>
      </c>
    </row>
    <row r="1334" spans="1:24" x14ac:dyDescent="0.35">
      <c r="A1334" s="19">
        <v>180050</v>
      </c>
      <c r="B1334" s="7" t="s">
        <v>41</v>
      </c>
      <c r="C1334" s="7" t="s">
        <v>17</v>
      </c>
      <c r="D1334" s="7">
        <v>1180</v>
      </c>
      <c r="E1334" s="7">
        <v>333</v>
      </c>
      <c r="F1334" s="7">
        <v>464</v>
      </c>
      <c r="G1334" s="7">
        <v>4</v>
      </c>
      <c r="H1334" s="7">
        <v>20815</v>
      </c>
      <c r="I1334" s="7">
        <v>8</v>
      </c>
      <c r="J1334" s="7">
        <v>54</v>
      </c>
      <c r="K1334" s="7">
        <v>385</v>
      </c>
      <c r="L1334" s="7">
        <v>414</v>
      </c>
      <c r="M1334" s="7">
        <v>12.9</v>
      </c>
      <c r="N1334" s="7">
        <f>VLOOKUP(Todos!$A1334,vlookup_table[#All],2,FALSE)</f>
        <v>0</v>
      </c>
      <c r="O1334" s="7" t="str">
        <f>VLOOKUP(Todos!$A1334,vlookup_table[#All],3,FALSE)</f>
        <v>WA</v>
      </c>
      <c r="P1334" s="7">
        <f>VLOOKUP(Todos!$A1334,vlookup_table[#All],4,FALSE)</f>
        <v>0</v>
      </c>
      <c r="Q1334" s="9" t="str">
        <f>VLOOKUP(Todos!$A1334,vlookup_table[#All],5,FALSE)</f>
        <v>S2</v>
      </c>
      <c r="R1334" s="9" t="str">
        <f>VLOOKUP(Todos!$A1334,vlookup_table[#All],6,FALSE)</f>
        <v>F</v>
      </c>
      <c r="S1334" s="9">
        <f>VLOOKUP(Todos!$A1334,vlookup_table[#All],7,FALSE)</f>
        <v>25</v>
      </c>
      <c r="T1334" s="9">
        <f>ROUND((9706-Todos!$P1334)/100, 0)</f>
        <v>97</v>
      </c>
      <c r="U1334" s="9" t="str" cm="1">
        <f t="array" ref="U1334">_xlfn.IFS(
    ISNUMBER(SEARCH("C", Q1334)), "Ciudad",
    ISNUMBER(SEARCH("T", Q1334)), "Pueblo",
    ISNUMBER(SEARCH("R", Q1334)), "Rural",
    ISNUMBER(SEARCH("S", Q1334)), "Suburbano",
    ISNUMBER(SEARCH("U", Q1334)), "Urbano"
)</f>
        <v>Suburbano</v>
      </c>
      <c r="V1334" s="24" t="str" cm="1">
        <f t="array" ref="V1334">_xlfn.LET(
    _xlpm.txt, _xlfn.TEXTJOIN("", TRUE, IF(ISNUMBER(--MID(Todos!$H1334, _xlfn.SEQUENCE(LEN(Todos!$H1334)), 1)), MID(Todos!$H1334, _xlfn.SEQUENCE(LEN(Todos!$H1334)), 1), "")),
    IF(ISNUMBER(--RIGHT(_xlpm.txt,1)), _xlpm.txt, LEFT(_xlpm.txt, LEN(_xlpm.txt)-1))
)</f>
        <v>20815</v>
      </c>
      <c r="W1334" s="9" t="str">
        <f>UPPER(LEFT(Todos!$B1334,2))</f>
        <v>WA</v>
      </c>
      <c r="X1334" s="10" t="str" cm="1">
        <f t="array" ref="X1334">+IF(Todos!$C1334 = "",MODE.MATCH(Todos!$C$2:$C$4029),Todos!$C1334)</f>
        <v>F</v>
      </c>
    </row>
    <row r="1335" spans="1:24" x14ac:dyDescent="0.35">
      <c r="A1335" s="18">
        <v>111592</v>
      </c>
      <c r="B1335" s="12" t="s">
        <v>33</v>
      </c>
      <c r="C1335" s="12" t="s">
        <v>14</v>
      </c>
      <c r="D1335" s="12">
        <v>318</v>
      </c>
      <c r="E1335" s="12">
        <v>53</v>
      </c>
      <c r="F1335" s="12">
        <v>152</v>
      </c>
      <c r="G1335" s="12">
        <v>0</v>
      </c>
      <c r="H1335" s="12">
        <v>3748</v>
      </c>
      <c r="I1335" s="12">
        <v>9</v>
      </c>
      <c r="J1335" s="12">
        <v>83</v>
      </c>
      <c r="K1335" s="12">
        <v>105</v>
      </c>
      <c r="L1335" s="12">
        <v>113</v>
      </c>
      <c r="M1335" s="12">
        <v>17.454545459999999</v>
      </c>
      <c r="N1335" s="12">
        <f>VLOOKUP(Todos!$A1335,vlookup_table[#All],2,FALSE)</f>
        <v>1</v>
      </c>
      <c r="O1335" s="12" t="str">
        <f>VLOOKUP(Todos!$A1335,vlookup_table[#All],3,FALSE)</f>
        <v>AR</v>
      </c>
      <c r="P1335" s="12">
        <f>VLOOKUP(Todos!$A1335,vlookup_table[#All],4,FALSE)</f>
        <v>2109</v>
      </c>
      <c r="Q1335" s="14" t="str">
        <f>VLOOKUP(Todos!$A1335,vlookup_table[#All],5,FALSE)</f>
        <v>C3</v>
      </c>
      <c r="R1335" s="14" t="str">
        <f>VLOOKUP(Todos!$A1335,vlookup_table[#All],6,FALSE)</f>
        <v>M</v>
      </c>
      <c r="S1335" s="14">
        <f>VLOOKUP(Todos!$A1335,vlookup_table[#All],7,FALSE)</f>
        <v>16</v>
      </c>
      <c r="T1335" s="14">
        <f>ROUND((9706-Todos!$P1335)/100, 0)</f>
        <v>76</v>
      </c>
      <c r="U1335" s="14" t="str" cm="1">
        <f t="array" ref="U1335">_xlfn.IFS(
    ISNUMBER(SEARCH("C", Q1335)), "Ciudad",
    ISNUMBER(SEARCH("T", Q1335)), "Pueblo",
    ISNUMBER(SEARCH("R", Q1335)), "Rural",
    ISNUMBER(SEARCH("S", Q1335)), "Suburbano",
    ISNUMBER(SEARCH("U", Q1335)), "Urbano"
)</f>
        <v>Ciudad</v>
      </c>
      <c r="V1335" s="25" t="str" cm="1">
        <f t="array" ref="V1335">_xlfn.LET(
    _xlpm.txt, _xlfn.TEXTJOIN("", TRUE, IF(ISNUMBER(--MID(Todos!$H1335, _xlfn.SEQUENCE(LEN(Todos!$H1335)), 1)), MID(Todos!$H1335, _xlfn.SEQUENCE(LEN(Todos!$H1335)), 1), "")),
    IF(ISNUMBER(--RIGHT(_xlpm.txt,1)), _xlpm.txt, LEFT(_xlpm.txt, LEN(_xlpm.txt)-1))
)</f>
        <v>3748</v>
      </c>
      <c r="W1335" s="14" t="str">
        <f>UPPER(LEFT(Todos!$B1335,2))</f>
        <v>AR</v>
      </c>
      <c r="X1335" s="15" t="str" cm="1">
        <f t="array" ref="X1335">+IF(Todos!$C1335 = "",MODE.MATCH(Todos!$C$2:$C$4029),Todos!$C1335)</f>
        <v>M</v>
      </c>
    </row>
    <row r="1336" spans="1:24" x14ac:dyDescent="0.35">
      <c r="A1336" s="19">
        <v>66087</v>
      </c>
      <c r="B1336" s="7" t="s">
        <v>30</v>
      </c>
      <c r="C1336" s="7" t="s">
        <v>17</v>
      </c>
      <c r="D1336" s="7">
        <v>554</v>
      </c>
      <c r="E1336" s="7">
        <v>414</v>
      </c>
      <c r="F1336" s="7">
        <v>445</v>
      </c>
      <c r="G1336" s="7">
        <v>0</v>
      </c>
      <c r="H1336" s="7">
        <v>15267</v>
      </c>
      <c r="I1336" s="7">
        <v>4</v>
      </c>
      <c r="J1336" s="7">
        <v>69</v>
      </c>
      <c r="K1336" s="7">
        <v>424</v>
      </c>
      <c r="L1336" s="7">
        <v>432</v>
      </c>
      <c r="M1336" s="7">
        <v>7.8666666669999996</v>
      </c>
      <c r="N1336" s="7">
        <f>VLOOKUP(Todos!$A1336,vlookup_table[#All],2,FALSE)</f>
        <v>0</v>
      </c>
      <c r="O1336" s="7" t="str">
        <f>VLOOKUP(Todos!$A1336,vlookup_table[#All],3,FALSE)</f>
        <v>MI</v>
      </c>
      <c r="P1336" s="7">
        <f>VLOOKUP(Todos!$A1336,vlookup_table[#All],4,FALSE)</f>
        <v>4912</v>
      </c>
      <c r="Q1336" s="9" t="str">
        <f>VLOOKUP(Todos!$A1336,vlookup_table[#All],5,FALSE)</f>
        <v>T2</v>
      </c>
      <c r="R1336" s="9" t="str">
        <f>VLOOKUP(Todos!$A1336,vlookup_table[#All],6,FALSE)</f>
        <v>F</v>
      </c>
      <c r="S1336" s="9">
        <f>VLOOKUP(Todos!$A1336,vlookup_table[#All],7,FALSE)</f>
        <v>20</v>
      </c>
      <c r="T1336" s="9">
        <f>ROUND((9706-Todos!$P1336)/100, 0)</f>
        <v>48</v>
      </c>
      <c r="U1336" s="9" t="str" cm="1">
        <f t="array" ref="U1336">_xlfn.IFS(
    ISNUMBER(SEARCH("C", Q1336)), "Ciudad",
    ISNUMBER(SEARCH("T", Q1336)), "Pueblo",
    ISNUMBER(SEARCH("R", Q1336)), "Rural",
    ISNUMBER(SEARCH("S", Q1336)), "Suburbano",
    ISNUMBER(SEARCH("U", Q1336)), "Urbano"
)</f>
        <v>Pueblo</v>
      </c>
      <c r="V1336" s="24" t="str" cm="1">
        <f t="array" ref="V1336">_xlfn.LET(
    _xlpm.txt, _xlfn.TEXTJOIN("", TRUE, IF(ISNUMBER(--MID(Todos!$H1336, _xlfn.SEQUENCE(LEN(Todos!$H1336)), 1)), MID(Todos!$H1336, _xlfn.SEQUENCE(LEN(Todos!$H1336)), 1), "")),
    IF(ISNUMBER(--RIGHT(_xlpm.txt,1)), _xlpm.txt, LEFT(_xlpm.txt, LEN(_xlpm.txt)-1))
)</f>
        <v>15267</v>
      </c>
      <c r="W1336" s="9" t="str">
        <f>UPPER(LEFT(Todos!$B1336,2))</f>
        <v>MI</v>
      </c>
      <c r="X1336" s="10" t="str" cm="1">
        <f t="array" ref="X1336">+IF(Todos!$C1336 = "",MODE.MATCH(Todos!$C$2:$C$4029),Todos!$C1336)</f>
        <v>F</v>
      </c>
    </row>
    <row r="1337" spans="1:24" x14ac:dyDescent="0.35">
      <c r="A1337" s="18">
        <v>121554</v>
      </c>
      <c r="B1337" s="12" t="s">
        <v>21</v>
      </c>
      <c r="C1337" s="12" t="s">
        <v>17</v>
      </c>
      <c r="D1337" s="12">
        <v>1900</v>
      </c>
      <c r="E1337" s="12">
        <v>404</v>
      </c>
      <c r="F1337" s="12">
        <v>664</v>
      </c>
      <c r="G1337" s="12">
        <v>43</v>
      </c>
      <c r="H1337" s="12">
        <v>34592</v>
      </c>
      <c r="I1337" s="12">
        <v>16</v>
      </c>
      <c r="J1337" s="12">
        <v>38</v>
      </c>
      <c r="K1337" s="12">
        <v>582</v>
      </c>
      <c r="L1337" s="12">
        <v>498</v>
      </c>
      <c r="M1337" s="12">
        <v>5.2</v>
      </c>
      <c r="N1337" s="12">
        <f>VLOOKUP(Todos!$A1337,vlookup_table[#All],2,FALSE)</f>
        <v>28</v>
      </c>
      <c r="O1337" s="12" t="str">
        <f>VLOOKUP(Todos!$A1337,vlookup_table[#All],3,FALSE)</f>
        <v>TX</v>
      </c>
      <c r="P1337" s="12">
        <f>VLOOKUP(Todos!$A1337,vlookup_table[#All],4,FALSE)</f>
        <v>6301</v>
      </c>
      <c r="Q1337" s="14" t="str">
        <f>VLOOKUP(Todos!$A1337,vlookup_table[#All],5,FALSE)</f>
        <v>U1</v>
      </c>
      <c r="R1337" s="14" t="str">
        <f>VLOOKUP(Todos!$A1337,vlookup_table[#All],6,FALSE)</f>
        <v>F</v>
      </c>
      <c r="S1337" s="14">
        <f>VLOOKUP(Todos!$A1337,vlookup_table[#All],7,FALSE)</f>
        <v>6</v>
      </c>
      <c r="T1337" s="14">
        <f>ROUND((9706-Todos!$P1337)/100, 0)</f>
        <v>34</v>
      </c>
      <c r="U1337" s="14" t="str" cm="1">
        <f t="array" ref="U1337">_xlfn.IFS(
    ISNUMBER(SEARCH("C", Q1337)), "Ciudad",
    ISNUMBER(SEARCH("T", Q1337)), "Pueblo",
    ISNUMBER(SEARCH("R", Q1337)), "Rural",
    ISNUMBER(SEARCH("S", Q1337)), "Suburbano",
    ISNUMBER(SEARCH("U", Q1337)), "Urbano"
)</f>
        <v>Urbano</v>
      </c>
      <c r="V1337" s="25" t="str" cm="1">
        <f t="array" ref="V1337">_xlfn.LET(
    _xlpm.txt, _xlfn.TEXTJOIN("", TRUE, IF(ISNUMBER(--MID(Todos!$H1337, _xlfn.SEQUENCE(LEN(Todos!$H1337)), 1)), MID(Todos!$H1337, _xlfn.SEQUENCE(LEN(Todos!$H1337)), 1), "")),
    IF(ISNUMBER(--RIGHT(_xlpm.txt,1)), _xlpm.txt, LEFT(_xlpm.txt, LEN(_xlpm.txt)-1))
)</f>
        <v>34592</v>
      </c>
      <c r="W1337" s="14" t="str">
        <f>UPPER(LEFT(Todos!$B1337,2))</f>
        <v>TX</v>
      </c>
      <c r="X1337" s="15" t="str" cm="1">
        <f t="array" ref="X1337">+IF(Todos!$C1337 = "",MODE.MATCH(Todos!$C$2:$C$4029),Todos!$C1337)</f>
        <v>F</v>
      </c>
    </row>
    <row r="1338" spans="1:24" x14ac:dyDescent="0.35">
      <c r="A1338" s="19">
        <v>137429</v>
      </c>
      <c r="B1338" s="7" t="s">
        <v>65</v>
      </c>
      <c r="C1338" s="7" t="s">
        <v>14</v>
      </c>
      <c r="D1338" s="7">
        <v>866</v>
      </c>
      <c r="E1338" s="7">
        <v>387</v>
      </c>
      <c r="F1338" s="7">
        <v>491</v>
      </c>
      <c r="G1338" s="7">
        <v>1</v>
      </c>
      <c r="H1338" s="7">
        <v>24381</v>
      </c>
      <c r="I1338" s="7">
        <v>4</v>
      </c>
      <c r="J1338" s="7">
        <v>0</v>
      </c>
      <c r="K1338" s="7">
        <v>453</v>
      </c>
      <c r="L1338" s="7">
        <v>428</v>
      </c>
      <c r="M1338" s="7">
        <v>25</v>
      </c>
      <c r="N1338" s="7">
        <f>VLOOKUP(Todos!$A1338,vlookup_table[#All],2,FALSE)</f>
        <v>1</v>
      </c>
      <c r="O1338" s="7" t="str">
        <f>VLOOKUP(Todos!$A1338,vlookup_table[#All],3,FALSE)</f>
        <v>AZ</v>
      </c>
      <c r="P1338" s="7">
        <f>VLOOKUP(Todos!$A1338,vlookup_table[#All],4,FALSE)</f>
        <v>1301</v>
      </c>
      <c r="Q1338" s="9" t="str">
        <f>VLOOKUP(Todos!$A1338,vlookup_table[#All],5,FALSE)</f>
        <v>C2</v>
      </c>
      <c r="R1338" s="9" t="str">
        <f>VLOOKUP(Todos!$A1338,vlookup_table[#All],6,FALSE)</f>
        <v>M</v>
      </c>
      <c r="S1338" s="9">
        <f>VLOOKUP(Todos!$A1338,vlookup_table[#All],7,FALSE)</f>
        <v>25</v>
      </c>
      <c r="T1338" s="9">
        <f>ROUND((9706-Todos!$P1338)/100, 0)</f>
        <v>84</v>
      </c>
      <c r="U1338" s="9" t="str" cm="1">
        <f t="array" ref="U1338">_xlfn.IFS(
    ISNUMBER(SEARCH("C", Q1338)), "Ciudad",
    ISNUMBER(SEARCH("T", Q1338)), "Pueblo",
    ISNUMBER(SEARCH("R", Q1338)), "Rural",
    ISNUMBER(SEARCH("S", Q1338)), "Suburbano",
    ISNUMBER(SEARCH("U", Q1338)), "Urbano"
)</f>
        <v>Ciudad</v>
      </c>
      <c r="V1338" s="24" t="str" cm="1">
        <f t="array" ref="V1338">_xlfn.LET(
    _xlpm.txt, _xlfn.TEXTJOIN("", TRUE, IF(ISNUMBER(--MID(Todos!$H1338, _xlfn.SEQUENCE(LEN(Todos!$H1338)), 1)), MID(Todos!$H1338, _xlfn.SEQUENCE(LEN(Todos!$H1338)), 1), "")),
    IF(ISNUMBER(--RIGHT(_xlpm.txt,1)), _xlpm.txt, LEFT(_xlpm.txt, LEN(_xlpm.txt)-1))
)</f>
        <v>24381</v>
      </c>
      <c r="W1338" s="9" t="str">
        <f>UPPER(LEFT(Todos!$B1338,2))</f>
        <v>AR</v>
      </c>
      <c r="X1338" s="10" t="str" cm="1">
        <f t="array" ref="X1338">+IF(Todos!$C1338 = "",MODE.MATCH(Todos!$C$2:$C$4029),Todos!$C1338)</f>
        <v>M</v>
      </c>
    </row>
    <row r="1339" spans="1:24" x14ac:dyDescent="0.35">
      <c r="A1339" s="18">
        <v>127171</v>
      </c>
      <c r="B1339" s="12" t="s">
        <v>21</v>
      </c>
      <c r="C1339" s="12" t="s">
        <v>17</v>
      </c>
      <c r="D1339" s="12">
        <v>1223</v>
      </c>
      <c r="E1339" s="12">
        <v>313</v>
      </c>
      <c r="F1339" s="12">
        <v>538</v>
      </c>
      <c r="G1339" s="12">
        <v>22</v>
      </c>
      <c r="H1339" s="12">
        <v>17822</v>
      </c>
      <c r="I1339" s="12">
        <v>1</v>
      </c>
      <c r="J1339" s="12">
        <v>62</v>
      </c>
      <c r="K1339" s="12">
        <v>419</v>
      </c>
      <c r="L1339" s="12">
        <v>444</v>
      </c>
      <c r="M1339" s="12">
        <v>9</v>
      </c>
      <c r="N1339" s="12">
        <f>VLOOKUP(Todos!$A1339,vlookup_table[#All],2,FALSE)</f>
        <v>0</v>
      </c>
      <c r="O1339" s="12" t="str">
        <f>VLOOKUP(Todos!$A1339,vlookup_table[#All],3,FALSE)</f>
        <v>TX</v>
      </c>
      <c r="P1339" s="12">
        <f>VLOOKUP(Todos!$A1339,vlookup_table[#All],4,FALSE)</f>
        <v>1601</v>
      </c>
      <c r="Q1339" s="14" t="str">
        <f>VLOOKUP(Todos!$A1339,vlookup_table[#All],5,FALSE)</f>
        <v>R1</v>
      </c>
      <c r="R1339" s="14" t="str">
        <f>VLOOKUP(Todos!$A1339,vlookup_table[#All],6,FALSE)</f>
        <v>F</v>
      </c>
      <c r="S1339" s="14">
        <f>VLOOKUP(Todos!$A1339,vlookup_table[#All],7,FALSE)</f>
        <v>15</v>
      </c>
      <c r="T1339" s="14">
        <f>ROUND((9706-Todos!$P1339)/100, 0)</f>
        <v>81</v>
      </c>
      <c r="U1339" s="14" t="str" cm="1">
        <f t="array" ref="U1339">_xlfn.IFS(
    ISNUMBER(SEARCH("C", Q1339)), "Ciudad",
    ISNUMBER(SEARCH("T", Q1339)), "Pueblo",
    ISNUMBER(SEARCH("R", Q1339)), "Rural",
    ISNUMBER(SEARCH("S", Q1339)), "Suburbano",
    ISNUMBER(SEARCH("U", Q1339)), "Urbano"
)</f>
        <v>Rural</v>
      </c>
      <c r="V1339" s="25" t="str" cm="1">
        <f t="array" ref="V1339">_xlfn.LET(
    _xlpm.txt, _xlfn.TEXTJOIN("", TRUE, IF(ISNUMBER(--MID(Todos!$H1339, _xlfn.SEQUENCE(LEN(Todos!$H1339)), 1)), MID(Todos!$H1339, _xlfn.SEQUENCE(LEN(Todos!$H1339)), 1), "")),
    IF(ISNUMBER(--RIGHT(_xlpm.txt,1)), _xlpm.txt, LEFT(_xlpm.txt, LEN(_xlpm.txt)-1))
)</f>
        <v>17822</v>
      </c>
      <c r="W1339" s="14" t="str">
        <f>UPPER(LEFT(Todos!$B1339,2))</f>
        <v>TX</v>
      </c>
      <c r="X1339" s="15" t="str" cm="1">
        <f t="array" ref="X1339">+IF(Todos!$C1339 = "",MODE.MATCH(Todos!$C$2:$C$4029),Todos!$C1339)</f>
        <v>F</v>
      </c>
    </row>
    <row r="1340" spans="1:24" x14ac:dyDescent="0.35">
      <c r="A1340" s="19">
        <v>167517</v>
      </c>
      <c r="B1340" s="7" t="s">
        <v>22</v>
      </c>
      <c r="C1340" s="7" t="s">
        <v>17</v>
      </c>
      <c r="D1340" s="7">
        <v>2324</v>
      </c>
      <c r="E1340" s="7">
        <v>374</v>
      </c>
      <c r="F1340" s="7">
        <v>484</v>
      </c>
      <c r="G1340" s="7">
        <v>64</v>
      </c>
      <c r="H1340" s="7">
        <v>14229</v>
      </c>
      <c r="I1340" s="7">
        <v>13</v>
      </c>
      <c r="J1340" s="7">
        <v>64</v>
      </c>
      <c r="K1340" s="7">
        <v>404</v>
      </c>
      <c r="L1340" s="7">
        <v>445</v>
      </c>
      <c r="M1340" s="7">
        <v>10.6</v>
      </c>
      <c r="N1340" s="7">
        <f>VLOOKUP(Todos!$A1340,vlookup_table[#All],2,FALSE)</f>
        <v>0</v>
      </c>
      <c r="O1340" s="7" t="str">
        <f>VLOOKUP(Todos!$A1340,vlookup_table[#All],3,FALSE)</f>
        <v>CA</v>
      </c>
      <c r="P1340" s="7">
        <f>VLOOKUP(Todos!$A1340,vlookup_table[#All],4,FALSE)</f>
        <v>0</v>
      </c>
      <c r="Q1340" s="9" t="str">
        <f>VLOOKUP(Todos!$A1340,vlookup_table[#All],5,FALSE)</f>
        <v>R1</v>
      </c>
      <c r="R1340" s="9" t="str">
        <f>VLOOKUP(Todos!$A1340,vlookup_table[#All],6,FALSE)</f>
        <v>F</v>
      </c>
      <c r="S1340" s="9">
        <f>VLOOKUP(Todos!$A1340,vlookup_table[#All],7,FALSE)</f>
        <v>25</v>
      </c>
      <c r="T1340" s="9">
        <f>ROUND((9706-Todos!$P1340)/100, 0)</f>
        <v>97</v>
      </c>
      <c r="U1340" s="9" t="str" cm="1">
        <f t="array" ref="U1340">_xlfn.IFS(
    ISNUMBER(SEARCH("C", Q1340)), "Ciudad",
    ISNUMBER(SEARCH("T", Q1340)), "Pueblo",
    ISNUMBER(SEARCH("R", Q1340)), "Rural",
    ISNUMBER(SEARCH("S", Q1340)), "Suburbano",
    ISNUMBER(SEARCH("U", Q1340)), "Urbano"
)</f>
        <v>Rural</v>
      </c>
      <c r="V1340" s="24" t="str" cm="1">
        <f t="array" ref="V1340">_xlfn.LET(
    _xlpm.txt, _xlfn.TEXTJOIN("", TRUE, IF(ISNUMBER(--MID(Todos!$H1340, _xlfn.SEQUENCE(LEN(Todos!$H1340)), 1)), MID(Todos!$H1340, _xlfn.SEQUENCE(LEN(Todos!$H1340)), 1), "")),
    IF(ISNUMBER(--RIGHT(_xlpm.txt,1)), _xlpm.txt, LEFT(_xlpm.txt, LEN(_xlpm.txt)-1))
)</f>
        <v>14229</v>
      </c>
      <c r="W1340" s="9" t="str">
        <f>UPPER(LEFT(Todos!$B1340,2))</f>
        <v>CA</v>
      </c>
      <c r="X1340" s="10" t="str" cm="1">
        <f t="array" ref="X1340">+IF(Todos!$C1340 = "",MODE.MATCH(Todos!$C$2:$C$4029),Todos!$C1340)</f>
        <v>F</v>
      </c>
    </row>
    <row r="1341" spans="1:24" x14ac:dyDescent="0.35">
      <c r="A1341" s="18">
        <v>14386</v>
      </c>
      <c r="B1341" s="12" t="s">
        <v>37</v>
      </c>
      <c r="C1341" s="12" t="s">
        <v>17</v>
      </c>
      <c r="D1341" s="12">
        <v>2528</v>
      </c>
      <c r="E1341" s="12">
        <v>439</v>
      </c>
      <c r="F1341" s="12">
        <v>686</v>
      </c>
      <c r="G1341" s="12">
        <v>53</v>
      </c>
      <c r="H1341" s="12">
        <v>32768</v>
      </c>
      <c r="I1341" s="12">
        <v>4</v>
      </c>
      <c r="J1341" s="12">
        <v>44</v>
      </c>
      <c r="K1341" s="12">
        <v>591</v>
      </c>
      <c r="L1341" s="12">
        <v>542</v>
      </c>
      <c r="M1341" s="12">
        <v>24.777777780000001</v>
      </c>
      <c r="N1341" s="12">
        <f>VLOOKUP(Todos!$A1341,vlookup_table[#All],2,FALSE)</f>
        <v>2</v>
      </c>
      <c r="O1341" s="12" t="str">
        <f>VLOOKUP(Todos!$A1341,vlookup_table[#All],3,FALSE)</f>
        <v>MO</v>
      </c>
      <c r="P1341" s="12">
        <f>VLOOKUP(Todos!$A1341,vlookup_table[#All],4,FALSE)</f>
        <v>1101</v>
      </c>
      <c r="Q1341" s="14" t="str">
        <f>VLOOKUP(Todos!$A1341,vlookup_table[#All],5,FALSE)</f>
        <v>S1</v>
      </c>
      <c r="R1341" s="14" t="str">
        <f>VLOOKUP(Todos!$A1341,vlookup_table[#All],6,FALSE)</f>
        <v>F</v>
      </c>
      <c r="S1341" s="14">
        <f>VLOOKUP(Todos!$A1341,vlookup_table[#All],7,FALSE)</f>
        <v>10</v>
      </c>
      <c r="T1341" s="14">
        <f>ROUND((9706-Todos!$P1341)/100, 0)</f>
        <v>86</v>
      </c>
      <c r="U1341" s="14" t="str" cm="1">
        <f t="array" ref="U1341">_xlfn.IFS(
    ISNUMBER(SEARCH("C", Q1341)), "Ciudad",
    ISNUMBER(SEARCH("T", Q1341)), "Pueblo",
    ISNUMBER(SEARCH("R", Q1341)), "Rural",
    ISNUMBER(SEARCH("S", Q1341)), "Suburbano",
    ISNUMBER(SEARCH("U", Q1341)), "Urbano"
)</f>
        <v>Suburbano</v>
      </c>
      <c r="V1341" s="25" t="str" cm="1">
        <f t="array" ref="V1341">_xlfn.LET(
    _xlpm.txt, _xlfn.TEXTJOIN("", TRUE, IF(ISNUMBER(--MID(Todos!$H1341, _xlfn.SEQUENCE(LEN(Todos!$H1341)), 1)), MID(Todos!$H1341, _xlfn.SEQUENCE(LEN(Todos!$H1341)), 1), "")),
    IF(ISNUMBER(--RIGHT(_xlpm.txt,1)), _xlpm.txt, LEFT(_xlpm.txt, LEN(_xlpm.txt)-1))
)</f>
        <v>32768</v>
      </c>
      <c r="W1341" s="14" t="str">
        <f>UPPER(LEFT(Todos!$B1341,2))</f>
        <v>MO</v>
      </c>
      <c r="X1341" s="15" t="str" cm="1">
        <f t="array" ref="X1341">+IF(Todos!$C1341 = "",MODE.MATCH(Todos!$C$2:$C$4029),Todos!$C1341)</f>
        <v>F</v>
      </c>
    </row>
    <row r="1342" spans="1:24" x14ac:dyDescent="0.35">
      <c r="A1342" s="19">
        <v>184011</v>
      </c>
      <c r="B1342" s="7" t="s">
        <v>41</v>
      </c>
      <c r="C1342" s="7" t="s">
        <v>17</v>
      </c>
      <c r="D1342" s="7">
        <v>1183</v>
      </c>
      <c r="E1342" s="7">
        <v>217</v>
      </c>
      <c r="F1342" s="7">
        <v>628</v>
      </c>
      <c r="G1342" s="7">
        <v>26</v>
      </c>
      <c r="H1342" s="7">
        <v>24703</v>
      </c>
      <c r="I1342" s="7">
        <v>0</v>
      </c>
      <c r="J1342" s="7">
        <v>52</v>
      </c>
      <c r="K1342" s="7">
        <v>528</v>
      </c>
      <c r="L1342" s="7">
        <v>379</v>
      </c>
      <c r="M1342" s="7">
        <v>37.5</v>
      </c>
      <c r="N1342" s="7">
        <f>VLOOKUP(Todos!$A1342,vlookup_table[#All],2,FALSE)</f>
        <v>28</v>
      </c>
      <c r="O1342" s="7" t="str">
        <f>VLOOKUP(Todos!$A1342,vlookup_table[#All],3,FALSE)</f>
        <v>WA</v>
      </c>
      <c r="P1342" s="7">
        <f>VLOOKUP(Todos!$A1342,vlookup_table[#All],4,FALSE)</f>
        <v>1502</v>
      </c>
      <c r="Q1342" s="9" t="str">
        <f>VLOOKUP(Todos!$A1342,vlookup_table[#All],5,FALSE)</f>
        <v>C1</v>
      </c>
      <c r="R1342" s="9" t="str">
        <f>VLOOKUP(Todos!$A1342,vlookup_table[#All],6,FALSE)</f>
        <v>F</v>
      </c>
      <c r="S1342" s="9">
        <f>VLOOKUP(Todos!$A1342,vlookup_table[#All],7,FALSE)</f>
        <v>25</v>
      </c>
      <c r="T1342" s="9">
        <f>ROUND((9706-Todos!$P1342)/100, 0)</f>
        <v>82</v>
      </c>
      <c r="U1342" s="9" t="str" cm="1">
        <f t="array" ref="U1342">_xlfn.IFS(
    ISNUMBER(SEARCH("C", Q1342)), "Ciudad",
    ISNUMBER(SEARCH("T", Q1342)), "Pueblo",
    ISNUMBER(SEARCH("R", Q1342)), "Rural",
    ISNUMBER(SEARCH("S", Q1342)), "Suburbano",
    ISNUMBER(SEARCH("U", Q1342)), "Urbano"
)</f>
        <v>Ciudad</v>
      </c>
      <c r="V1342" s="24" t="str" cm="1">
        <f t="array" ref="V1342">_xlfn.LET(
    _xlpm.txt, _xlfn.TEXTJOIN("", TRUE, IF(ISNUMBER(--MID(Todos!$H1342, _xlfn.SEQUENCE(LEN(Todos!$H1342)), 1)), MID(Todos!$H1342, _xlfn.SEQUENCE(LEN(Todos!$H1342)), 1), "")),
    IF(ISNUMBER(--RIGHT(_xlpm.txt,1)), _xlpm.txt, LEFT(_xlpm.txt, LEN(_xlpm.txt)-1))
)</f>
        <v>24703</v>
      </c>
      <c r="W1342" s="9" t="str">
        <f>UPPER(LEFT(Todos!$B1342,2))</f>
        <v>WA</v>
      </c>
      <c r="X1342" s="10" t="str" cm="1">
        <f t="array" ref="X1342">+IF(Todos!$C1342 = "",MODE.MATCH(Todos!$C$2:$C$4029),Todos!$C1342)</f>
        <v>F</v>
      </c>
    </row>
    <row r="1343" spans="1:24" x14ac:dyDescent="0.35">
      <c r="A1343" s="18">
        <v>121967</v>
      </c>
      <c r="B1343" s="12" t="s">
        <v>21</v>
      </c>
      <c r="C1343" s="12" t="s">
        <v>14</v>
      </c>
      <c r="D1343" s="12">
        <v>655</v>
      </c>
      <c r="E1343" s="12">
        <v>318</v>
      </c>
      <c r="F1343" s="12">
        <v>324</v>
      </c>
      <c r="G1343" s="12">
        <v>0</v>
      </c>
      <c r="H1343" s="12">
        <v>8044</v>
      </c>
      <c r="I1343" s="12">
        <v>40</v>
      </c>
      <c r="J1343" s="12">
        <v>41</v>
      </c>
      <c r="K1343" s="12">
        <v>315</v>
      </c>
      <c r="L1343" s="12">
        <v>328</v>
      </c>
      <c r="M1343" s="12">
        <v>8.75</v>
      </c>
      <c r="N1343" s="12">
        <f>VLOOKUP(Todos!$A1343,vlookup_table[#All],2,FALSE)</f>
        <v>1</v>
      </c>
      <c r="O1343" s="12" t="str">
        <f>VLOOKUP(Todos!$A1343,vlookup_table[#All],3,FALSE)</f>
        <v>TX</v>
      </c>
      <c r="P1343" s="12">
        <f>VLOOKUP(Todos!$A1343,vlookup_table[#All],4,FALSE)</f>
        <v>3801</v>
      </c>
      <c r="Q1343" s="14" t="str">
        <f>VLOOKUP(Todos!$A1343,vlookup_table[#All],5,FALSE)</f>
        <v>S2</v>
      </c>
      <c r="R1343" s="14" t="str">
        <f>VLOOKUP(Todos!$A1343,vlookup_table[#All],6,FALSE)</f>
        <v>M</v>
      </c>
      <c r="S1343" s="14">
        <f>VLOOKUP(Todos!$A1343,vlookup_table[#All],7,FALSE)</f>
        <v>15</v>
      </c>
      <c r="T1343" s="14">
        <f>ROUND((9706-Todos!$P1343)/100, 0)</f>
        <v>59</v>
      </c>
      <c r="U1343" s="14" t="str" cm="1">
        <f t="array" ref="U1343">_xlfn.IFS(
    ISNUMBER(SEARCH("C", Q1343)), "Ciudad",
    ISNUMBER(SEARCH("T", Q1343)), "Pueblo",
    ISNUMBER(SEARCH("R", Q1343)), "Rural",
    ISNUMBER(SEARCH("S", Q1343)), "Suburbano",
    ISNUMBER(SEARCH("U", Q1343)), "Urbano"
)</f>
        <v>Suburbano</v>
      </c>
      <c r="V1343" s="25" t="str" cm="1">
        <f t="array" ref="V1343">_xlfn.LET(
    _xlpm.txt, _xlfn.TEXTJOIN("", TRUE, IF(ISNUMBER(--MID(Todos!$H1343, _xlfn.SEQUENCE(LEN(Todos!$H1343)), 1)), MID(Todos!$H1343, _xlfn.SEQUENCE(LEN(Todos!$H1343)), 1), "")),
    IF(ISNUMBER(--RIGHT(_xlpm.txt,1)), _xlpm.txt, LEFT(_xlpm.txt, LEN(_xlpm.txt)-1))
)</f>
        <v>8044</v>
      </c>
      <c r="W1343" s="14" t="str">
        <f>UPPER(LEFT(Todos!$B1343,2))</f>
        <v>TX</v>
      </c>
      <c r="X1343" s="15" t="str" cm="1">
        <f t="array" ref="X1343">+IF(Todos!$C1343 = "",MODE.MATCH(Todos!$C$2:$C$4029),Todos!$C1343)</f>
        <v>M</v>
      </c>
    </row>
    <row r="1344" spans="1:24" x14ac:dyDescent="0.35">
      <c r="A1344" s="19">
        <v>20194</v>
      </c>
      <c r="B1344" s="7" t="s">
        <v>18</v>
      </c>
      <c r="C1344" s="7" t="s">
        <v>20</v>
      </c>
      <c r="D1344" s="7">
        <v>399</v>
      </c>
      <c r="E1344" s="7">
        <v>211</v>
      </c>
      <c r="F1344" s="7">
        <v>295</v>
      </c>
      <c r="G1344" s="7">
        <v>0</v>
      </c>
      <c r="H1344" s="7">
        <v>9617</v>
      </c>
      <c r="I1344" s="7">
        <v>0</v>
      </c>
      <c r="J1344" s="7">
        <v>79</v>
      </c>
      <c r="K1344" s="7">
        <v>259</v>
      </c>
      <c r="L1344" s="7">
        <v>249</v>
      </c>
      <c r="M1344" s="7">
        <v>6.2</v>
      </c>
      <c r="N1344" s="7">
        <f>VLOOKUP(Todos!$A1344,vlookup_table[#All],2,FALSE)</f>
        <v>28</v>
      </c>
      <c r="O1344" s="7" t="str">
        <f>VLOOKUP(Todos!$A1344,vlookup_table[#All],3,FALSE)</f>
        <v>NC</v>
      </c>
      <c r="P1344" s="7">
        <f>VLOOKUP(Todos!$A1344,vlookup_table[#All],4,FALSE)</f>
        <v>3601</v>
      </c>
      <c r="Q1344" s="9" t="str">
        <f>VLOOKUP(Todos!$A1344,vlookup_table[#All],5,FALSE)</f>
        <v>T3</v>
      </c>
      <c r="R1344" s="9" t="str">
        <f>VLOOKUP(Todos!$A1344,vlookup_table[#All],6,FALSE)</f>
        <v>F</v>
      </c>
      <c r="S1344" s="9">
        <f>VLOOKUP(Todos!$A1344,vlookup_table[#All],7,FALSE)</f>
        <v>10</v>
      </c>
      <c r="T1344" s="9">
        <f>ROUND((9706-Todos!$P1344)/100, 0)</f>
        <v>61</v>
      </c>
      <c r="U1344" s="9" t="str" cm="1">
        <f t="array" ref="U1344">_xlfn.IFS(
    ISNUMBER(SEARCH("C", Q1344)), "Ciudad",
    ISNUMBER(SEARCH("T", Q1344)), "Pueblo",
    ISNUMBER(SEARCH("R", Q1344)), "Rural",
    ISNUMBER(SEARCH("S", Q1344)), "Suburbano",
    ISNUMBER(SEARCH("U", Q1344)), "Urbano"
)</f>
        <v>Pueblo</v>
      </c>
      <c r="V1344" s="24" t="str" cm="1">
        <f t="array" ref="V1344">_xlfn.LET(
    _xlpm.txt, _xlfn.TEXTJOIN("", TRUE, IF(ISNUMBER(--MID(Todos!$H1344, _xlfn.SEQUENCE(LEN(Todos!$H1344)), 1)), MID(Todos!$H1344, _xlfn.SEQUENCE(LEN(Todos!$H1344)), 1), "")),
    IF(ISNUMBER(--RIGHT(_xlpm.txt,1)), _xlpm.txt, LEFT(_xlpm.txt, LEN(_xlpm.txt)-1))
)</f>
        <v>9617</v>
      </c>
      <c r="W1344" s="9" t="str">
        <f>UPPER(LEFT(Todos!$B1344,2))</f>
        <v>NC</v>
      </c>
      <c r="X1344" s="10" t="str" cm="1">
        <f t="array" ref="X1344">+IF(Todos!$C1344 = "",MODE.MATCH(Todos!$C$2:$C$4029),Todos!$C1344)</f>
        <v>female</v>
      </c>
    </row>
    <row r="1345" spans="1:24" x14ac:dyDescent="0.35">
      <c r="A1345" s="18">
        <v>84967</v>
      </c>
      <c r="B1345" s="12" t="s">
        <v>57</v>
      </c>
      <c r="C1345" s="12" t="s">
        <v>14</v>
      </c>
      <c r="D1345" s="12">
        <v>418</v>
      </c>
      <c r="E1345" s="12">
        <v>190</v>
      </c>
      <c r="F1345" s="12">
        <v>403</v>
      </c>
      <c r="G1345" s="12">
        <v>0</v>
      </c>
      <c r="H1345" s="12">
        <v>13707</v>
      </c>
      <c r="I1345" s="12">
        <v>0</v>
      </c>
      <c r="J1345" s="12">
        <v>88</v>
      </c>
      <c r="K1345" s="12">
        <v>290</v>
      </c>
      <c r="L1345" s="12">
        <v>244</v>
      </c>
      <c r="M1345" s="12">
        <v>10.71428571</v>
      </c>
      <c r="N1345" s="12">
        <f>VLOOKUP(Todos!$A1345,vlookup_table[#All],2,FALSE)</f>
        <v>0</v>
      </c>
      <c r="O1345" s="12" t="str">
        <f>VLOOKUP(Todos!$A1345,vlookup_table[#All],3,FALSE)</f>
        <v>MN</v>
      </c>
      <c r="P1345" s="12">
        <f>VLOOKUP(Todos!$A1345,vlookup_table[#All],4,FALSE)</f>
        <v>4805</v>
      </c>
      <c r="Q1345" s="14" t="str">
        <f>VLOOKUP(Todos!$A1345,vlookup_table[#All],5,FALSE)</f>
        <v>T2</v>
      </c>
      <c r="R1345" s="14" t="str">
        <f>VLOOKUP(Todos!$A1345,vlookup_table[#All],6,FALSE)</f>
        <v>M</v>
      </c>
      <c r="S1345" s="14">
        <f>VLOOKUP(Todos!$A1345,vlookup_table[#All],7,FALSE)</f>
        <v>15</v>
      </c>
      <c r="T1345" s="14">
        <f>ROUND((9706-Todos!$P1345)/100, 0)</f>
        <v>49</v>
      </c>
      <c r="U1345" s="14" t="str" cm="1">
        <f t="array" ref="U1345">_xlfn.IFS(
    ISNUMBER(SEARCH("C", Q1345)), "Ciudad",
    ISNUMBER(SEARCH("T", Q1345)), "Pueblo",
    ISNUMBER(SEARCH("R", Q1345)), "Rural",
    ISNUMBER(SEARCH("S", Q1345)), "Suburbano",
    ISNUMBER(SEARCH("U", Q1345)), "Urbano"
)</f>
        <v>Pueblo</v>
      </c>
      <c r="V1345" s="25" t="str" cm="1">
        <f t="array" ref="V1345">_xlfn.LET(
    _xlpm.txt, _xlfn.TEXTJOIN("", TRUE, IF(ISNUMBER(--MID(Todos!$H1345, _xlfn.SEQUENCE(LEN(Todos!$H1345)), 1)), MID(Todos!$H1345, _xlfn.SEQUENCE(LEN(Todos!$H1345)), 1), "")),
    IF(ISNUMBER(--RIGHT(_xlpm.txt,1)), _xlpm.txt, LEFT(_xlpm.txt, LEN(_xlpm.txt)-1))
)</f>
        <v>13707</v>
      </c>
      <c r="W1345" s="14" t="str">
        <f>UPPER(LEFT(Todos!$B1345,2))</f>
        <v>MN</v>
      </c>
      <c r="X1345" s="15" t="str" cm="1">
        <f t="array" ref="X1345">+IF(Todos!$C1345 = "",MODE.MATCH(Todos!$C$2:$C$4029),Todos!$C1345)</f>
        <v>M</v>
      </c>
    </row>
    <row r="1346" spans="1:24" x14ac:dyDescent="0.35">
      <c r="A1346" s="19">
        <v>93684</v>
      </c>
      <c r="B1346" s="7" t="s">
        <v>16</v>
      </c>
      <c r="C1346" s="7" t="s">
        <v>14</v>
      </c>
      <c r="D1346" s="7">
        <v>595</v>
      </c>
      <c r="E1346" s="7">
        <v>385</v>
      </c>
      <c r="F1346" s="7">
        <v>419</v>
      </c>
      <c r="G1346" s="7">
        <v>0</v>
      </c>
      <c r="H1346" s="7">
        <v>12802</v>
      </c>
      <c r="I1346" s="7">
        <v>2</v>
      </c>
      <c r="J1346" s="7">
        <v>63</v>
      </c>
      <c r="K1346" s="7">
        <v>394</v>
      </c>
      <c r="L1346" s="7">
        <v>406</v>
      </c>
      <c r="M1346" s="7">
        <v>8.875</v>
      </c>
      <c r="N1346" s="7">
        <f>VLOOKUP(Todos!$A1346,vlookup_table[#All],2,FALSE)</f>
        <v>1</v>
      </c>
      <c r="O1346" s="7" t="str">
        <f>VLOOKUP(Todos!$A1346,vlookup_table[#All],3,FALSE)</f>
        <v>IL</v>
      </c>
      <c r="P1346" s="7">
        <f>VLOOKUP(Todos!$A1346,vlookup_table[#All],4,FALSE)</f>
        <v>4202</v>
      </c>
      <c r="Q1346" s="9" t="str">
        <f>VLOOKUP(Todos!$A1346,vlookup_table[#All],5,FALSE)</f>
        <v>U2</v>
      </c>
      <c r="R1346" s="9" t="str">
        <f>VLOOKUP(Todos!$A1346,vlookup_table[#All],6,FALSE)</f>
        <v>M</v>
      </c>
      <c r="S1346" s="9">
        <f>VLOOKUP(Todos!$A1346,vlookup_table[#All],7,FALSE)</f>
        <v>11</v>
      </c>
      <c r="T1346" s="9">
        <f>ROUND((9706-Todos!$P1346)/100, 0)</f>
        <v>55</v>
      </c>
      <c r="U1346" s="9" t="str" cm="1">
        <f t="array" ref="U1346">_xlfn.IFS(
    ISNUMBER(SEARCH("C", Q1346)), "Ciudad",
    ISNUMBER(SEARCH("T", Q1346)), "Pueblo",
    ISNUMBER(SEARCH("R", Q1346)), "Rural",
    ISNUMBER(SEARCH("S", Q1346)), "Suburbano",
    ISNUMBER(SEARCH("U", Q1346)), "Urbano"
)</f>
        <v>Urbano</v>
      </c>
      <c r="V1346" s="24" t="str" cm="1">
        <f t="array" ref="V1346">_xlfn.LET(
    _xlpm.txt, _xlfn.TEXTJOIN("", TRUE, IF(ISNUMBER(--MID(Todos!$H1346, _xlfn.SEQUENCE(LEN(Todos!$H1346)), 1)), MID(Todos!$H1346, _xlfn.SEQUENCE(LEN(Todos!$H1346)), 1), "")),
    IF(ISNUMBER(--RIGHT(_xlpm.txt,1)), _xlpm.txt, LEFT(_xlpm.txt, LEN(_xlpm.txt)-1))
)</f>
        <v>12802</v>
      </c>
      <c r="W1346" s="9" t="str">
        <f>UPPER(LEFT(Todos!$B1346,2))</f>
        <v>IL</v>
      </c>
      <c r="X1346" s="10" t="str" cm="1">
        <f t="array" ref="X1346">+IF(Todos!$C1346 = "",MODE.MATCH(Todos!$C$2:$C$4029),Todos!$C1346)</f>
        <v>M</v>
      </c>
    </row>
    <row r="1347" spans="1:24" x14ac:dyDescent="0.35">
      <c r="A1347" s="18">
        <v>92802</v>
      </c>
      <c r="B1347" s="12" t="s">
        <v>16</v>
      </c>
      <c r="C1347" s="12" t="s">
        <v>14</v>
      </c>
      <c r="D1347" s="12">
        <v>0</v>
      </c>
      <c r="E1347" s="12">
        <v>0</v>
      </c>
      <c r="F1347" s="12">
        <v>0</v>
      </c>
      <c r="G1347" s="12">
        <v>0</v>
      </c>
      <c r="H1347" s="12">
        <v>0</v>
      </c>
      <c r="I1347" s="12">
        <v>0</v>
      </c>
      <c r="J1347" s="12">
        <v>0</v>
      </c>
      <c r="K1347" s="12">
        <v>0</v>
      </c>
      <c r="L1347" s="12">
        <v>0</v>
      </c>
      <c r="M1347" s="12">
        <v>11.33333333</v>
      </c>
      <c r="N1347" s="12">
        <f>VLOOKUP(Todos!$A1347,vlookup_table[#All],2,FALSE)</f>
        <v>1</v>
      </c>
      <c r="O1347" s="12" t="str">
        <f>VLOOKUP(Todos!$A1347,vlookup_table[#All],3,FALSE)</f>
        <v>IL</v>
      </c>
      <c r="P1347" s="12">
        <f>VLOOKUP(Todos!$A1347,vlookup_table[#All],4,FALSE)</f>
        <v>4210</v>
      </c>
      <c r="Q1347" s="14" t="str">
        <f>VLOOKUP(Todos!$A1347,vlookup_table[#All],5,FALSE)</f>
        <v>U1</v>
      </c>
      <c r="R1347" s="14" t="str">
        <f>VLOOKUP(Todos!$A1347,vlookup_table[#All],6,FALSE)</f>
        <v>M</v>
      </c>
      <c r="S1347" s="14">
        <f>VLOOKUP(Todos!$A1347,vlookup_table[#All],7,FALSE)</f>
        <v>10</v>
      </c>
      <c r="T1347" s="14">
        <f>ROUND((9706-Todos!$P1347)/100, 0)</f>
        <v>55</v>
      </c>
      <c r="U1347" s="14" t="str" cm="1">
        <f t="array" ref="U1347">_xlfn.IFS(
    ISNUMBER(SEARCH("C", Q1347)), "Ciudad",
    ISNUMBER(SEARCH("T", Q1347)), "Pueblo",
    ISNUMBER(SEARCH("R", Q1347)), "Rural",
    ISNUMBER(SEARCH("S", Q1347)), "Suburbano",
    ISNUMBER(SEARCH("U", Q1347)), "Urbano"
)</f>
        <v>Urbano</v>
      </c>
      <c r="V1347" s="25" t="str" cm="1">
        <f t="array" ref="V1347">_xlfn.LET(
    _xlpm.txt, _xlfn.TEXTJOIN("", TRUE, IF(ISNUMBER(--MID(Todos!$H1347, _xlfn.SEQUENCE(LEN(Todos!$H1347)), 1)), MID(Todos!$H1347, _xlfn.SEQUENCE(LEN(Todos!$H1347)), 1), "")),
    IF(ISNUMBER(--RIGHT(_xlpm.txt,1)), _xlpm.txt, LEFT(_xlpm.txt, LEN(_xlpm.txt)-1))
)</f>
        <v>0</v>
      </c>
      <c r="W1347" s="14" t="str">
        <f>UPPER(LEFT(Todos!$B1347,2))</f>
        <v>IL</v>
      </c>
      <c r="X1347" s="15" t="str" cm="1">
        <f t="array" ref="X1347">+IF(Todos!$C1347 = "",MODE.MATCH(Todos!$C$2:$C$4029),Todos!$C1347)</f>
        <v>M</v>
      </c>
    </row>
    <row r="1348" spans="1:24" x14ac:dyDescent="0.35">
      <c r="A1348" s="19">
        <v>24900</v>
      </c>
      <c r="B1348" s="7" t="s">
        <v>47</v>
      </c>
      <c r="C1348" s="7" t="s">
        <v>17</v>
      </c>
      <c r="D1348" s="7">
        <v>548</v>
      </c>
      <c r="E1348" s="7">
        <v>289</v>
      </c>
      <c r="F1348" s="7">
        <v>388</v>
      </c>
      <c r="G1348" s="7">
        <v>2</v>
      </c>
      <c r="H1348" s="7">
        <v>11933</v>
      </c>
      <c r="I1348" s="7">
        <v>0</v>
      </c>
      <c r="J1348" s="7">
        <v>72</v>
      </c>
      <c r="K1348" s="7">
        <v>327</v>
      </c>
      <c r="L1348" s="7">
        <v>340</v>
      </c>
      <c r="M1348" s="7">
        <v>11.66666667</v>
      </c>
      <c r="N1348" s="7">
        <f>VLOOKUP(Todos!$A1348,vlookup_table[#All],2,FALSE)</f>
        <v>0</v>
      </c>
      <c r="O1348" s="7" t="str">
        <f>VLOOKUP(Todos!$A1348,vlookup_table[#All],3,FALSE)</f>
        <v>SC</v>
      </c>
      <c r="P1348" s="7">
        <f>VLOOKUP(Todos!$A1348,vlookup_table[#All],4,FALSE)</f>
        <v>5201</v>
      </c>
      <c r="Q1348" s="9" t="str">
        <f>VLOOKUP(Todos!$A1348,vlookup_table[#All],5,FALSE)</f>
        <v>T2</v>
      </c>
      <c r="R1348" s="9" t="str">
        <f>VLOOKUP(Todos!$A1348,vlookup_table[#All],6,FALSE)</f>
        <v>F</v>
      </c>
      <c r="S1348" s="9">
        <f>VLOOKUP(Todos!$A1348,vlookup_table[#All],7,FALSE)</f>
        <v>25</v>
      </c>
      <c r="T1348" s="9">
        <f>ROUND((9706-Todos!$P1348)/100, 0)</f>
        <v>45</v>
      </c>
      <c r="U1348" s="9" t="str" cm="1">
        <f t="array" ref="U1348">_xlfn.IFS(
    ISNUMBER(SEARCH("C", Q1348)), "Ciudad",
    ISNUMBER(SEARCH("T", Q1348)), "Pueblo",
    ISNUMBER(SEARCH("R", Q1348)), "Rural",
    ISNUMBER(SEARCH("S", Q1348)), "Suburbano",
    ISNUMBER(SEARCH("U", Q1348)), "Urbano"
)</f>
        <v>Pueblo</v>
      </c>
      <c r="V1348" s="24" t="str" cm="1">
        <f t="array" ref="V1348">_xlfn.LET(
    _xlpm.txt, _xlfn.TEXTJOIN("", TRUE, IF(ISNUMBER(--MID(Todos!$H1348, _xlfn.SEQUENCE(LEN(Todos!$H1348)), 1)), MID(Todos!$H1348, _xlfn.SEQUENCE(LEN(Todos!$H1348)), 1), "")),
    IF(ISNUMBER(--RIGHT(_xlpm.txt,1)), _xlpm.txt, LEFT(_xlpm.txt, LEN(_xlpm.txt)-1))
)</f>
        <v>11933</v>
      </c>
      <c r="W1348" s="9" t="str">
        <f>UPPER(LEFT(Todos!$B1348,2))</f>
        <v>SC</v>
      </c>
      <c r="X1348" s="10" t="str" cm="1">
        <f t="array" ref="X1348">+IF(Todos!$C1348 = "",MODE.MATCH(Todos!$C$2:$C$4029),Todos!$C1348)</f>
        <v>F</v>
      </c>
    </row>
    <row r="1349" spans="1:24" x14ac:dyDescent="0.35">
      <c r="A1349" s="18">
        <v>121926</v>
      </c>
      <c r="B1349" s="12" t="s">
        <v>21</v>
      </c>
      <c r="C1349" s="12" t="s">
        <v>17</v>
      </c>
      <c r="D1349" s="12">
        <v>1125</v>
      </c>
      <c r="E1349" s="12">
        <v>227</v>
      </c>
      <c r="F1349" s="12">
        <v>279</v>
      </c>
      <c r="G1349" s="12">
        <v>0</v>
      </c>
      <c r="H1349" s="12">
        <v>15743</v>
      </c>
      <c r="I1349" s="12">
        <v>2</v>
      </c>
      <c r="J1349" s="12">
        <v>55</v>
      </c>
      <c r="K1349" s="12">
        <v>287</v>
      </c>
      <c r="L1349" s="12">
        <v>246</v>
      </c>
      <c r="M1349" s="12">
        <v>10.25</v>
      </c>
      <c r="N1349" s="12">
        <f>VLOOKUP(Todos!$A1349,vlookup_table[#All],2,FALSE)</f>
        <v>28</v>
      </c>
      <c r="O1349" s="12" t="str">
        <f>VLOOKUP(Todos!$A1349,vlookup_table[#All],3,FALSE)</f>
        <v>TX</v>
      </c>
      <c r="P1349" s="12">
        <f>VLOOKUP(Todos!$A1349,vlookup_table[#All],4,FALSE)</f>
        <v>0</v>
      </c>
      <c r="Q1349" s="14" t="str">
        <f>VLOOKUP(Todos!$A1349,vlookup_table[#All],5,FALSE)</f>
        <v>S1</v>
      </c>
      <c r="R1349" s="14" t="str">
        <f>VLOOKUP(Todos!$A1349,vlookup_table[#All],6,FALSE)</f>
        <v>F</v>
      </c>
      <c r="S1349" s="14">
        <f>VLOOKUP(Todos!$A1349,vlookup_table[#All],7,FALSE)</f>
        <v>20</v>
      </c>
      <c r="T1349" s="14">
        <f>ROUND((9706-Todos!$P1349)/100, 0)</f>
        <v>97</v>
      </c>
      <c r="U1349" s="14" t="str" cm="1">
        <f t="array" ref="U1349">_xlfn.IFS(
    ISNUMBER(SEARCH("C", Q1349)), "Ciudad",
    ISNUMBER(SEARCH("T", Q1349)), "Pueblo",
    ISNUMBER(SEARCH("R", Q1349)), "Rural",
    ISNUMBER(SEARCH("S", Q1349)), "Suburbano",
    ISNUMBER(SEARCH("U", Q1349)), "Urbano"
)</f>
        <v>Suburbano</v>
      </c>
      <c r="V1349" s="25" t="str" cm="1">
        <f t="array" ref="V1349">_xlfn.LET(
    _xlpm.txt, _xlfn.TEXTJOIN("", TRUE, IF(ISNUMBER(--MID(Todos!$H1349, _xlfn.SEQUENCE(LEN(Todos!$H1349)), 1)), MID(Todos!$H1349, _xlfn.SEQUENCE(LEN(Todos!$H1349)), 1), "")),
    IF(ISNUMBER(--RIGHT(_xlpm.txt,1)), _xlpm.txt, LEFT(_xlpm.txt, LEN(_xlpm.txt)-1))
)</f>
        <v>15743</v>
      </c>
      <c r="W1349" s="14" t="str">
        <f>UPPER(LEFT(Todos!$B1349,2))</f>
        <v>TX</v>
      </c>
      <c r="X1349" s="15" t="str" cm="1">
        <f t="array" ref="X1349">+IF(Todos!$C1349 = "",MODE.MATCH(Todos!$C$2:$C$4029),Todos!$C1349)</f>
        <v>F</v>
      </c>
    </row>
    <row r="1350" spans="1:24" x14ac:dyDescent="0.35">
      <c r="A1350" s="19">
        <v>12003</v>
      </c>
      <c r="B1350" s="7" t="s">
        <v>22</v>
      </c>
      <c r="C1350" s="7" t="s">
        <v>17</v>
      </c>
      <c r="D1350" s="7">
        <v>3626</v>
      </c>
      <c r="E1350" s="7">
        <v>749</v>
      </c>
      <c r="F1350" s="7">
        <v>838</v>
      </c>
      <c r="G1350" s="7">
        <v>96</v>
      </c>
      <c r="H1350" s="7">
        <v>30685</v>
      </c>
      <c r="I1350" s="7">
        <v>9</v>
      </c>
      <c r="J1350" s="7">
        <v>45</v>
      </c>
      <c r="K1350" s="7">
        <v>785</v>
      </c>
      <c r="L1350" s="7">
        <v>795</v>
      </c>
      <c r="M1350" s="7">
        <v>12.3125</v>
      </c>
      <c r="N1350" s="7">
        <f>VLOOKUP(Todos!$A1350,vlookup_table[#All],2,FALSE)</f>
        <v>28</v>
      </c>
      <c r="O1350" s="7" t="str">
        <f>VLOOKUP(Todos!$A1350,vlookup_table[#All],3,FALSE)</f>
        <v>CA</v>
      </c>
      <c r="P1350" s="7">
        <f>VLOOKUP(Todos!$A1350,vlookup_table[#All],4,FALSE)</f>
        <v>2901</v>
      </c>
      <c r="Q1350" s="9" t="str">
        <f>VLOOKUP(Todos!$A1350,vlookup_table[#All],5,FALSE)</f>
        <v>U2</v>
      </c>
      <c r="R1350" s="9" t="str">
        <f>VLOOKUP(Todos!$A1350,vlookup_table[#All],6,FALSE)</f>
        <v>F</v>
      </c>
      <c r="S1350" s="9">
        <f>VLOOKUP(Todos!$A1350,vlookup_table[#All],7,FALSE)</f>
        <v>20</v>
      </c>
      <c r="T1350" s="9">
        <f>ROUND((9706-Todos!$P1350)/100, 0)</f>
        <v>68</v>
      </c>
      <c r="U1350" s="9" t="str" cm="1">
        <f t="array" ref="U1350">_xlfn.IFS(
    ISNUMBER(SEARCH("C", Q1350)), "Ciudad",
    ISNUMBER(SEARCH("T", Q1350)), "Pueblo",
    ISNUMBER(SEARCH("R", Q1350)), "Rural",
    ISNUMBER(SEARCH("S", Q1350)), "Suburbano",
    ISNUMBER(SEARCH("U", Q1350)), "Urbano"
)</f>
        <v>Urbano</v>
      </c>
      <c r="V1350" s="24" t="str" cm="1">
        <f t="array" ref="V1350">_xlfn.LET(
    _xlpm.txt, _xlfn.TEXTJOIN("", TRUE, IF(ISNUMBER(--MID(Todos!$H1350, _xlfn.SEQUENCE(LEN(Todos!$H1350)), 1)), MID(Todos!$H1350, _xlfn.SEQUENCE(LEN(Todos!$H1350)), 1), "")),
    IF(ISNUMBER(--RIGHT(_xlpm.txt,1)), _xlpm.txt, LEFT(_xlpm.txt, LEN(_xlpm.txt)-1))
)</f>
        <v>30685</v>
      </c>
      <c r="W1350" s="9" t="str">
        <f>UPPER(LEFT(Todos!$B1350,2))</f>
        <v>CA</v>
      </c>
      <c r="X1350" s="10" t="str" cm="1">
        <f t="array" ref="X1350">+IF(Todos!$C1350 = "",MODE.MATCH(Todos!$C$2:$C$4029),Todos!$C1350)</f>
        <v>F</v>
      </c>
    </row>
    <row r="1351" spans="1:24" x14ac:dyDescent="0.35">
      <c r="A1351" s="18">
        <v>7852</v>
      </c>
      <c r="B1351" s="12" t="s">
        <v>60</v>
      </c>
      <c r="C1351" s="12" t="s">
        <v>17</v>
      </c>
      <c r="D1351" s="12">
        <v>503</v>
      </c>
      <c r="E1351" s="12">
        <v>261</v>
      </c>
      <c r="F1351" s="12">
        <v>308</v>
      </c>
      <c r="G1351" s="12">
        <v>0</v>
      </c>
      <c r="H1351" s="12">
        <v>9917</v>
      </c>
      <c r="I1351" s="12">
        <v>0</v>
      </c>
      <c r="J1351" s="12">
        <v>61</v>
      </c>
      <c r="K1351" s="12">
        <v>267</v>
      </c>
      <c r="L1351" s="12">
        <v>290</v>
      </c>
      <c r="M1351" s="12">
        <v>8.8636363639999995</v>
      </c>
      <c r="N1351" s="12">
        <f>VLOOKUP(Todos!$A1351,vlookup_table[#All],2,FALSE)</f>
        <v>2</v>
      </c>
      <c r="O1351" s="12" t="str">
        <f>VLOOKUP(Todos!$A1351,vlookup_table[#All],3,FALSE)</f>
        <v>NE</v>
      </c>
      <c r="P1351" s="12">
        <f>VLOOKUP(Todos!$A1351,vlookup_table[#All],4,FALSE)</f>
        <v>0</v>
      </c>
      <c r="Q1351" s="14" t="str">
        <f>VLOOKUP(Todos!$A1351,vlookup_table[#All],5,FALSE)</f>
        <v>T2</v>
      </c>
      <c r="R1351" s="14" t="str">
        <f>VLOOKUP(Todos!$A1351,vlookup_table[#All],6,FALSE)</f>
        <v>F</v>
      </c>
      <c r="S1351" s="14">
        <f>VLOOKUP(Todos!$A1351,vlookup_table[#All],7,FALSE)</f>
        <v>10</v>
      </c>
      <c r="T1351" s="14">
        <f>ROUND((9706-Todos!$P1351)/100, 0)</f>
        <v>97</v>
      </c>
      <c r="U1351" s="14" t="str" cm="1">
        <f t="array" ref="U1351">_xlfn.IFS(
    ISNUMBER(SEARCH("C", Q1351)), "Ciudad",
    ISNUMBER(SEARCH("T", Q1351)), "Pueblo",
    ISNUMBER(SEARCH("R", Q1351)), "Rural",
    ISNUMBER(SEARCH("S", Q1351)), "Suburbano",
    ISNUMBER(SEARCH("U", Q1351)), "Urbano"
)</f>
        <v>Pueblo</v>
      </c>
      <c r="V1351" s="25" t="str" cm="1">
        <f t="array" ref="V1351">_xlfn.LET(
    _xlpm.txt, _xlfn.TEXTJOIN("", TRUE, IF(ISNUMBER(--MID(Todos!$H1351, _xlfn.SEQUENCE(LEN(Todos!$H1351)), 1)), MID(Todos!$H1351, _xlfn.SEQUENCE(LEN(Todos!$H1351)), 1), "")),
    IF(ISNUMBER(--RIGHT(_xlpm.txt,1)), _xlpm.txt, LEFT(_xlpm.txt, LEN(_xlpm.txt)-1))
)</f>
        <v>9917</v>
      </c>
      <c r="W1351" s="14" t="str">
        <f>UPPER(LEFT(Todos!$B1351,2))</f>
        <v>NE</v>
      </c>
      <c r="X1351" s="15" t="str" cm="1">
        <f t="array" ref="X1351">+IF(Todos!$C1351 = "",MODE.MATCH(Todos!$C$2:$C$4029),Todos!$C1351)</f>
        <v>F</v>
      </c>
    </row>
    <row r="1352" spans="1:24" x14ac:dyDescent="0.35">
      <c r="A1352" s="19">
        <v>111137</v>
      </c>
      <c r="B1352" s="7" t="s">
        <v>33</v>
      </c>
      <c r="C1352" s="7" t="s">
        <v>61</v>
      </c>
      <c r="D1352" s="7">
        <v>545</v>
      </c>
      <c r="E1352" s="7">
        <v>257</v>
      </c>
      <c r="F1352" s="7">
        <v>301</v>
      </c>
      <c r="G1352" s="7">
        <v>1</v>
      </c>
      <c r="H1352" s="7">
        <v>10669</v>
      </c>
      <c r="I1352" s="7">
        <v>0</v>
      </c>
      <c r="J1352" s="7">
        <v>59</v>
      </c>
      <c r="K1352" s="7">
        <v>265</v>
      </c>
      <c r="L1352" s="7">
        <v>301</v>
      </c>
      <c r="M1352" s="7">
        <v>17.625</v>
      </c>
      <c r="N1352" s="7">
        <f>VLOOKUP(Todos!$A1352,vlookup_table[#All],2,FALSE)</f>
        <v>0</v>
      </c>
      <c r="O1352" s="7" t="str">
        <f>VLOOKUP(Todos!$A1352,vlookup_table[#All],3,FALSE)</f>
        <v>AR</v>
      </c>
      <c r="P1352" s="7">
        <f>VLOOKUP(Todos!$A1352,vlookup_table[#All],4,FALSE)</f>
        <v>0</v>
      </c>
      <c r="Q1352" s="9" t="str">
        <f>VLOOKUP(Todos!$A1352,vlookup_table[#All],5,FALSE)</f>
        <v>C2</v>
      </c>
      <c r="R1352" s="9" t="str">
        <f>VLOOKUP(Todos!$A1352,vlookup_table[#All],6,FALSE)</f>
        <v>F</v>
      </c>
      <c r="S1352" s="9">
        <f>VLOOKUP(Todos!$A1352,vlookup_table[#All],7,FALSE)</f>
        <v>21</v>
      </c>
      <c r="T1352" s="9">
        <f>ROUND((9706-Todos!$P1352)/100, 0)</f>
        <v>97</v>
      </c>
      <c r="U1352" s="9" t="str" cm="1">
        <f t="array" ref="U1352">_xlfn.IFS(
    ISNUMBER(SEARCH("C", Q1352)), "Ciudad",
    ISNUMBER(SEARCH("T", Q1352)), "Pueblo",
    ISNUMBER(SEARCH("R", Q1352)), "Rural",
    ISNUMBER(SEARCH("S", Q1352)), "Suburbano",
    ISNUMBER(SEARCH("U", Q1352)), "Urbano"
)</f>
        <v>Ciudad</v>
      </c>
      <c r="V1352" s="24" t="str" cm="1">
        <f t="array" ref="V1352">_xlfn.LET(
    _xlpm.txt, _xlfn.TEXTJOIN("", TRUE, IF(ISNUMBER(--MID(Todos!$H1352, _xlfn.SEQUENCE(LEN(Todos!$H1352)), 1)), MID(Todos!$H1352, _xlfn.SEQUENCE(LEN(Todos!$H1352)), 1), "")),
    IF(ISNUMBER(--RIGHT(_xlpm.txt,1)), _xlpm.txt, LEFT(_xlpm.txt, LEN(_xlpm.txt)-1))
)</f>
        <v>10669</v>
      </c>
      <c r="W1352" s="9" t="str">
        <f>UPPER(LEFT(Todos!$B1352,2))</f>
        <v>AR</v>
      </c>
      <c r="X1352" s="10" t="str" cm="1">
        <f t="array" ref="X1352">+IF(Todos!$C1352 = "",MODE.MATCH(Todos!$C$2:$C$4029),Todos!$C1352)</f>
        <v>Female</v>
      </c>
    </row>
    <row r="1353" spans="1:24" x14ac:dyDescent="0.35">
      <c r="A1353" s="18">
        <v>47688</v>
      </c>
      <c r="B1353" s="12" t="s">
        <v>44</v>
      </c>
      <c r="C1353" s="12" t="s">
        <v>17</v>
      </c>
      <c r="D1353" s="12">
        <v>455</v>
      </c>
      <c r="E1353" s="12">
        <v>257</v>
      </c>
      <c r="F1353" s="12">
        <v>389</v>
      </c>
      <c r="G1353" s="12">
        <v>1</v>
      </c>
      <c r="H1353" s="12">
        <v>13452</v>
      </c>
      <c r="I1353" s="12">
        <v>0</v>
      </c>
      <c r="J1353" s="12">
        <v>84</v>
      </c>
      <c r="K1353" s="12">
        <v>350</v>
      </c>
      <c r="L1353" s="12">
        <v>321</v>
      </c>
      <c r="M1353" s="12">
        <v>12</v>
      </c>
      <c r="N1353" s="12">
        <f>VLOOKUP(Todos!$A1353,vlookup_table[#All],2,FALSE)</f>
        <v>0</v>
      </c>
      <c r="O1353" s="12" t="str">
        <f>VLOOKUP(Todos!$A1353,vlookup_table[#All],3,FALSE)</f>
        <v>AL</v>
      </c>
      <c r="P1353" s="12">
        <f>VLOOKUP(Todos!$A1353,vlookup_table[#All],4,FALSE)</f>
        <v>0</v>
      </c>
      <c r="Q1353" s="14" t="str">
        <f>VLOOKUP(Todos!$A1353,vlookup_table[#All],5,FALSE)</f>
        <v>R2</v>
      </c>
      <c r="R1353" s="14" t="str">
        <f>VLOOKUP(Todos!$A1353,vlookup_table[#All],6,FALSE)</f>
        <v>F</v>
      </c>
      <c r="S1353" s="14">
        <f>VLOOKUP(Todos!$A1353,vlookup_table[#All],7,FALSE)</f>
        <v>10</v>
      </c>
      <c r="T1353" s="14">
        <f>ROUND((9706-Todos!$P1353)/100, 0)</f>
        <v>97</v>
      </c>
      <c r="U1353" s="14" t="str" cm="1">
        <f t="array" ref="U1353">_xlfn.IFS(
    ISNUMBER(SEARCH("C", Q1353)), "Ciudad",
    ISNUMBER(SEARCH("T", Q1353)), "Pueblo",
    ISNUMBER(SEARCH("R", Q1353)), "Rural",
    ISNUMBER(SEARCH("S", Q1353)), "Suburbano",
    ISNUMBER(SEARCH("U", Q1353)), "Urbano"
)</f>
        <v>Rural</v>
      </c>
      <c r="V1353" s="25" t="str" cm="1">
        <f t="array" ref="V1353">_xlfn.LET(
    _xlpm.txt, _xlfn.TEXTJOIN("", TRUE, IF(ISNUMBER(--MID(Todos!$H1353, _xlfn.SEQUENCE(LEN(Todos!$H1353)), 1)), MID(Todos!$H1353, _xlfn.SEQUENCE(LEN(Todos!$H1353)), 1), "")),
    IF(ISNUMBER(--RIGHT(_xlpm.txt,1)), _xlpm.txt, LEFT(_xlpm.txt, LEN(_xlpm.txt)-1))
)</f>
        <v>13452</v>
      </c>
      <c r="W1353" s="14" t="str">
        <f>UPPER(LEFT(Todos!$B1353,2))</f>
        <v>AL</v>
      </c>
      <c r="X1353" s="15" t="str" cm="1">
        <f t="array" ref="X1353">+IF(Todos!$C1353 = "",MODE.MATCH(Todos!$C$2:$C$4029),Todos!$C1353)</f>
        <v>F</v>
      </c>
    </row>
    <row r="1354" spans="1:24" x14ac:dyDescent="0.35">
      <c r="A1354" s="19">
        <v>25576</v>
      </c>
      <c r="B1354" s="7" t="s">
        <v>40</v>
      </c>
      <c r="C1354" s="7" t="s">
        <v>14</v>
      </c>
      <c r="D1354" s="7">
        <v>1201</v>
      </c>
      <c r="E1354" s="7">
        <v>317</v>
      </c>
      <c r="F1354" s="7">
        <v>507</v>
      </c>
      <c r="G1354" s="7">
        <v>3</v>
      </c>
      <c r="H1354" s="7">
        <v>19960</v>
      </c>
      <c r="I1354" s="7">
        <v>3</v>
      </c>
      <c r="J1354" s="7">
        <v>52</v>
      </c>
      <c r="K1354" s="7">
        <v>408</v>
      </c>
      <c r="L1354" s="7">
        <v>426</v>
      </c>
      <c r="M1354" s="7">
        <v>7.8181818180000002</v>
      </c>
      <c r="N1354" s="7">
        <f>VLOOKUP(Todos!$A1354,vlookup_table[#All],2,FALSE)</f>
        <v>0</v>
      </c>
      <c r="O1354" s="7" t="str">
        <f>VLOOKUP(Todos!$A1354,vlookup_table[#All],3,FALSE)</f>
        <v>GA</v>
      </c>
      <c r="P1354" s="7">
        <f>VLOOKUP(Todos!$A1354,vlookup_table[#All],4,FALSE)</f>
        <v>1401</v>
      </c>
      <c r="Q1354" s="9" t="str">
        <f>VLOOKUP(Todos!$A1354,vlookup_table[#All],5,FALSE)</f>
        <v>S1</v>
      </c>
      <c r="R1354" s="9" t="str">
        <f>VLOOKUP(Todos!$A1354,vlookup_table[#All],6,FALSE)</f>
        <v>M</v>
      </c>
      <c r="S1354" s="9">
        <f>VLOOKUP(Todos!$A1354,vlookup_table[#All],7,FALSE)</f>
        <v>21</v>
      </c>
      <c r="T1354" s="9">
        <f>ROUND((9706-Todos!$P1354)/100, 0)</f>
        <v>83</v>
      </c>
      <c r="U1354" s="9" t="str" cm="1">
        <f t="array" ref="U1354">_xlfn.IFS(
    ISNUMBER(SEARCH("C", Q1354)), "Ciudad",
    ISNUMBER(SEARCH("T", Q1354)), "Pueblo",
    ISNUMBER(SEARCH("R", Q1354)), "Rural",
    ISNUMBER(SEARCH("S", Q1354)), "Suburbano",
    ISNUMBER(SEARCH("U", Q1354)), "Urbano"
)</f>
        <v>Suburbano</v>
      </c>
      <c r="V1354" s="24" t="str" cm="1">
        <f t="array" ref="V1354">_xlfn.LET(
    _xlpm.txt, _xlfn.TEXTJOIN("", TRUE, IF(ISNUMBER(--MID(Todos!$H1354, _xlfn.SEQUENCE(LEN(Todos!$H1354)), 1)), MID(Todos!$H1354, _xlfn.SEQUENCE(LEN(Todos!$H1354)), 1), "")),
    IF(ISNUMBER(--RIGHT(_xlpm.txt,1)), _xlpm.txt, LEFT(_xlpm.txt, LEN(_xlpm.txt)-1))
)</f>
        <v>19960</v>
      </c>
      <c r="W1354" s="9" t="str">
        <f>UPPER(LEFT(Todos!$B1354,2))</f>
        <v>GA</v>
      </c>
      <c r="X1354" s="10" t="str" cm="1">
        <f t="array" ref="X1354">+IF(Todos!$C1354 = "",MODE.MATCH(Todos!$C$2:$C$4029),Todos!$C1354)</f>
        <v>M</v>
      </c>
    </row>
    <row r="1355" spans="1:24" x14ac:dyDescent="0.35">
      <c r="A1355" s="18">
        <v>127392</v>
      </c>
      <c r="B1355" s="12" t="s">
        <v>21</v>
      </c>
      <c r="C1355" s="12" t="s">
        <v>14</v>
      </c>
      <c r="D1355" s="12">
        <v>592</v>
      </c>
      <c r="E1355" s="12">
        <v>188</v>
      </c>
      <c r="F1355" s="12">
        <v>359</v>
      </c>
      <c r="G1355" s="12">
        <v>0</v>
      </c>
      <c r="H1355" s="12">
        <v>14406</v>
      </c>
      <c r="I1355" s="12">
        <v>0</v>
      </c>
      <c r="J1355" s="12">
        <v>53</v>
      </c>
      <c r="K1355" s="12">
        <v>406</v>
      </c>
      <c r="L1355" s="12">
        <v>240</v>
      </c>
      <c r="M1355" s="12">
        <v>16.272727270000001</v>
      </c>
      <c r="N1355" s="12">
        <f>VLOOKUP(Todos!$A1355,vlookup_table[#All],2,FALSE)</f>
        <v>1</v>
      </c>
      <c r="O1355" s="12" t="str">
        <f>VLOOKUP(Todos!$A1355,vlookup_table[#All],3,FALSE)</f>
        <v>TX</v>
      </c>
      <c r="P1355" s="12">
        <f>VLOOKUP(Todos!$A1355,vlookup_table[#All],4,FALSE)</f>
        <v>4108</v>
      </c>
      <c r="Q1355" s="14" t="str">
        <f>VLOOKUP(Todos!$A1355,vlookup_table[#All],5,FALSE)</f>
        <v>C1</v>
      </c>
      <c r="R1355" s="14" t="str">
        <f>VLOOKUP(Todos!$A1355,vlookup_table[#All],6,FALSE)</f>
        <v>M</v>
      </c>
      <c r="S1355" s="14">
        <f>VLOOKUP(Todos!$A1355,vlookup_table[#All],7,FALSE)</f>
        <v>23</v>
      </c>
      <c r="T1355" s="14">
        <f>ROUND((9706-Todos!$P1355)/100, 0)</f>
        <v>56</v>
      </c>
      <c r="U1355" s="14" t="str" cm="1">
        <f t="array" ref="U1355">_xlfn.IFS(
    ISNUMBER(SEARCH("C", Q1355)), "Ciudad",
    ISNUMBER(SEARCH("T", Q1355)), "Pueblo",
    ISNUMBER(SEARCH("R", Q1355)), "Rural",
    ISNUMBER(SEARCH("S", Q1355)), "Suburbano",
    ISNUMBER(SEARCH("U", Q1355)), "Urbano"
)</f>
        <v>Ciudad</v>
      </c>
      <c r="V1355" s="25" t="str" cm="1">
        <f t="array" ref="V1355">_xlfn.LET(
    _xlpm.txt, _xlfn.TEXTJOIN("", TRUE, IF(ISNUMBER(--MID(Todos!$H1355, _xlfn.SEQUENCE(LEN(Todos!$H1355)), 1)), MID(Todos!$H1355, _xlfn.SEQUENCE(LEN(Todos!$H1355)), 1), "")),
    IF(ISNUMBER(--RIGHT(_xlpm.txt,1)), _xlpm.txt, LEFT(_xlpm.txt, LEN(_xlpm.txt)-1))
)</f>
        <v>14406</v>
      </c>
      <c r="W1355" s="14" t="str">
        <f>UPPER(LEFT(Todos!$B1355,2))</f>
        <v>TX</v>
      </c>
      <c r="X1355" s="15" t="str" cm="1">
        <f t="array" ref="X1355">+IF(Todos!$C1355 = "",MODE.MATCH(Todos!$C$2:$C$4029),Todos!$C1355)</f>
        <v>M</v>
      </c>
    </row>
    <row r="1356" spans="1:24" x14ac:dyDescent="0.35">
      <c r="A1356" s="19">
        <v>77495</v>
      </c>
      <c r="B1356" s="7" t="s">
        <v>36</v>
      </c>
      <c r="C1356" s="7" t="s">
        <v>17</v>
      </c>
      <c r="D1356" s="7">
        <v>614</v>
      </c>
      <c r="E1356" s="7">
        <v>340</v>
      </c>
      <c r="F1356" s="7">
        <v>428</v>
      </c>
      <c r="G1356" s="7">
        <v>1</v>
      </c>
      <c r="H1356" s="7">
        <v>14439</v>
      </c>
      <c r="I1356" s="7">
        <v>1</v>
      </c>
      <c r="J1356" s="7">
        <v>88</v>
      </c>
      <c r="K1356" s="7">
        <v>388</v>
      </c>
      <c r="L1356" s="7">
        <v>377</v>
      </c>
      <c r="M1356" s="7">
        <v>7.6363636359999996</v>
      </c>
      <c r="N1356" s="7">
        <f>VLOOKUP(Todos!$A1356,vlookup_table[#All],2,FALSE)</f>
        <v>0</v>
      </c>
      <c r="O1356" s="7" t="str">
        <f>VLOOKUP(Todos!$A1356,vlookup_table[#All],3,FALSE)</f>
        <v>WI</v>
      </c>
      <c r="P1356" s="7">
        <f>VLOOKUP(Todos!$A1356,vlookup_table[#All],4,FALSE)</f>
        <v>0</v>
      </c>
      <c r="Q1356" s="9" t="str">
        <f>VLOOKUP(Todos!$A1356,vlookup_table[#All],5,FALSE)</f>
        <v>T2</v>
      </c>
      <c r="R1356" s="9" t="str">
        <f>VLOOKUP(Todos!$A1356,vlookup_table[#All],6,FALSE)</f>
        <v>F</v>
      </c>
      <c r="S1356" s="9">
        <f>VLOOKUP(Todos!$A1356,vlookup_table[#All],7,FALSE)</f>
        <v>10</v>
      </c>
      <c r="T1356" s="9">
        <f>ROUND((9706-Todos!$P1356)/100, 0)</f>
        <v>97</v>
      </c>
      <c r="U1356" s="9" t="str" cm="1">
        <f t="array" ref="U1356">_xlfn.IFS(
    ISNUMBER(SEARCH("C", Q1356)), "Ciudad",
    ISNUMBER(SEARCH("T", Q1356)), "Pueblo",
    ISNUMBER(SEARCH("R", Q1356)), "Rural",
    ISNUMBER(SEARCH("S", Q1356)), "Suburbano",
    ISNUMBER(SEARCH("U", Q1356)), "Urbano"
)</f>
        <v>Pueblo</v>
      </c>
      <c r="V1356" s="24" t="str" cm="1">
        <f t="array" ref="V1356">_xlfn.LET(
    _xlpm.txt, _xlfn.TEXTJOIN("", TRUE, IF(ISNUMBER(--MID(Todos!$H1356, _xlfn.SEQUENCE(LEN(Todos!$H1356)), 1)), MID(Todos!$H1356, _xlfn.SEQUENCE(LEN(Todos!$H1356)), 1), "")),
    IF(ISNUMBER(--RIGHT(_xlpm.txt,1)), _xlpm.txt, LEFT(_xlpm.txt, LEN(_xlpm.txt)-1))
)</f>
        <v>14439</v>
      </c>
      <c r="W1356" s="9" t="str">
        <f>UPPER(LEFT(Todos!$B1356,2))</f>
        <v>WI</v>
      </c>
      <c r="X1356" s="10" t="str" cm="1">
        <f t="array" ref="X1356">+IF(Todos!$C1356 = "",MODE.MATCH(Todos!$C$2:$C$4029),Todos!$C1356)</f>
        <v>F</v>
      </c>
    </row>
    <row r="1357" spans="1:24" x14ac:dyDescent="0.35">
      <c r="A1357" s="18">
        <v>87210</v>
      </c>
      <c r="B1357" s="12" t="s">
        <v>35</v>
      </c>
      <c r="C1357" s="12" t="s">
        <v>20</v>
      </c>
      <c r="D1357" s="12">
        <v>423</v>
      </c>
      <c r="E1357" s="12">
        <v>256</v>
      </c>
      <c r="F1357" s="12">
        <v>344</v>
      </c>
      <c r="G1357" s="12">
        <v>0</v>
      </c>
      <c r="H1357" s="12">
        <v>10311</v>
      </c>
      <c r="I1357" s="12">
        <v>2</v>
      </c>
      <c r="J1357" s="12">
        <v>75</v>
      </c>
      <c r="K1357" s="12">
        <v>296</v>
      </c>
      <c r="L1357" s="12">
        <v>295</v>
      </c>
      <c r="M1357" s="12">
        <v>11</v>
      </c>
      <c r="N1357" s="12">
        <f>VLOOKUP(Todos!$A1357,vlookup_table[#All],2,FALSE)</f>
        <v>0</v>
      </c>
      <c r="O1357" s="12" t="str">
        <f>VLOOKUP(Todos!$A1357,vlookup_table[#All],3,FALSE)</f>
        <v>MT</v>
      </c>
      <c r="P1357" s="12">
        <f>VLOOKUP(Todos!$A1357,vlookup_table[#All],4,FALSE)</f>
        <v>0</v>
      </c>
      <c r="Q1357" s="14" t="str">
        <f>VLOOKUP(Todos!$A1357,vlookup_table[#All],5,FALSE)</f>
        <v>R2</v>
      </c>
      <c r="R1357" s="14" t="str">
        <f>VLOOKUP(Todos!$A1357,vlookup_table[#All],6,FALSE)</f>
        <v>F</v>
      </c>
      <c r="S1357" s="14">
        <f>VLOOKUP(Todos!$A1357,vlookup_table[#All],7,FALSE)</f>
        <v>20</v>
      </c>
      <c r="T1357" s="14">
        <f>ROUND((9706-Todos!$P1357)/100, 0)</f>
        <v>97</v>
      </c>
      <c r="U1357" s="14" t="str" cm="1">
        <f t="array" ref="U1357">_xlfn.IFS(
    ISNUMBER(SEARCH("C", Q1357)), "Ciudad",
    ISNUMBER(SEARCH("T", Q1357)), "Pueblo",
    ISNUMBER(SEARCH("R", Q1357)), "Rural",
    ISNUMBER(SEARCH("S", Q1357)), "Suburbano",
    ISNUMBER(SEARCH("U", Q1357)), "Urbano"
)</f>
        <v>Rural</v>
      </c>
      <c r="V1357" s="25" t="str" cm="1">
        <f t="array" ref="V1357">_xlfn.LET(
    _xlpm.txt, _xlfn.TEXTJOIN("", TRUE, IF(ISNUMBER(--MID(Todos!$H1357, _xlfn.SEQUENCE(LEN(Todos!$H1357)), 1)), MID(Todos!$H1357, _xlfn.SEQUENCE(LEN(Todos!$H1357)), 1), "")),
    IF(ISNUMBER(--RIGHT(_xlpm.txt,1)), _xlpm.txt, LEFT(_xlpm.txt, LEN(_xlpm.txt)-1))
)</f>
        <v>10311</v>
      </c>
      <c r="W1357" s="14" t="str">
        <f>UPPER(LEFT(Todos!$B1357,2))</f>
        <v>MT</v>
      </c>
      <c r="X1357" s="15" t="str" cm="1">
        <f t="array" ref="X1357">+IF(Todos!$C1357 = "",MODE.MATCH(Todos!$C$2:$C$4029),Todos!$C1357)</f>
        <v>female</v>
      </c>
    </row>
    <row r="1358" spans="1:24" x14ac:dyDescent="0.35">
      <c r="A1358" s="19">
        <v>93218</v>
      </c>
      <c r="B1358" s="7" t="s">
        <v>16</v>
      </c>
      <c r="C1358" s="7" t="s">
        <v>14</v>
      </c>
      <c r="D1358" s="7">
        <v>302</v>
      </c>
      <c r="E1358" s="7">
        <v>208</v>
      </c>
      <c r="F1358" s="7">
        <v>203</v>
      </c>
      <c r="G1358" s="7">
        <v>0</v>
      </c>
      <c r="H1358" s="7">
        <v>5668</v>
      </c>
      <c r="I1358" s="7">
        <v>11</v>
      </c>
      <c r="J1358" s="7">
        <v>67</v>
      </c>
      <c r="K1358" s="7">
        <v>216</v>
      </c>
      <c r="L1358" s="7">
        <v>207</v>
      </c>
      <c r="M1358" s="7">
        <v>11.25</v>
      </c>
      <c r="N1358" s="7">
        <f>VLOOKUP(Todos!$A1358,vlookup_table[#All],2,FALSE)</f>
        <v>72</v>
      </c>
      <c r="O1358" s="7" t="str">
        <f>VLOOKUP(Todos!$A1358,vlookup_table[#All],3,FALSE)</f>
        <v>IL</v>
      </c>
      <c r="P1358" s="7">
        <f>VLOOKUP(Todos!$A1358,vlookup_table[#All],4,FALSE)</f>
        <v>0</v>
      </c>
      <c r="Q1358" s="9" t="str">
        <f>VLOOKUP(Todos!$A1358,vlookup_table[#All],5,FALSE)</f>
        <v>U4</v>
      </c>
      <c r="R1358" s="9" t="str">
        <f>VLOOKUP(Todos!$A1358,vlookup_table[#All],6,FALSE)</f>
        <v>M</v>
      </c>
      <c r="S1358" s="9">
        <f>VLOOKUP(Todos!$A1358,vlookup_table[#All],7,FALSE)</f>
        <v>10</v>
      </c>
      <c r="T1358" s="9">
        <f>ROUND((9706-Todos!$P1358)/100, 0)</f>
        <v>97</v>
      </c>
      <c r="U1358" s="9" t="str" cm="1">
        <f t="array" ref="U1358">_xlfn.IFS(
    ISNUMBER(SEARCH("C", Q1358)), "Ciudad",
    ISNUMBER(SEARCH("T", Q1358)), "Pueblo",
    ISNUMBER(SEARCH("R", Q1358)), "Rural",
    ISNUMBER(SEARCH("S", Q1358)), "Suburbano",
    ISNUMBER(SEARCH("U", Q1358)), "Urbano"
)</f>
        <v>Urbano</v>
      </c>
      <c r="V1358" s="24" t="str" cm="1">
        <f t="array" ref="V1358">_xlfn.LET(
    _xlpm.txt, _xlfn.TEXTJOIN("", TRUE, IF(ISNUMBER(--MID(Todos!$H1358, _xlfn.SEQUENCE(LEN(Todos!$H1358)), 1)), MID(Todos!$H1358, _xlfn.SEQUENCE(LEN(Todos!$H1358)), 1), "")),
    IF(ISNUMBER(--RIGHT(_xlpm.txt,1)), _xlpm.txt, LEFT(_xlpm.txt, LEN(_xlpm.txt)-1))
)</f>
        <v>5668</v>
      </c>
      <c r="W1358" s="9" t="str">
        <f>UPPER(LEFT(Todos!$B1358,2))</f>
        <v>IL</v>
      </c>
      <c r="X1358" s="10" t="str" cm="1">
        <f t="array" ref="X1358">+IF(Todos!$C1358 = "",MODE.MATCH(Todos!$C$2:$C$4029),Todos!$C1358)</f>
        <v>M</v>
      </c>
    </row>
    <row r="1359" spans="1:24" x14ac:dyDescent="0.35">
      <c r="A1359" s="18">
        <v>184974</v>
      </c>
      <c r="B1359" s="12" t="s">
        <v>71</v>
      </c>
      <c r="C1359" s="12" t="s">
        <v>17</v>
      </c>
      <c r="D1359" s="12">
        <v>1157</v>
      </c>
      <c r="E1359" s="12">
        <v>365</v>
      </c>
      <c r="F1359" s="12">
        <v>559</v>
      </c>
      <c r="G1359" s="12">
        <v>8</v>
      </c>
      <c r="H1359" s="12">
        <v>21892</v>
      </c>
      <c r="I1359" s="12">
        <v>8</v>
      </c>
      <c r="J1359" s="12">
        <v>33</v>
      </c>
      <c r="K1359" s="12">
        <v>514</v>
      </c>
      <c r="L1359" s="12">
        <v>448</v>
      </c>
      <c r="M1359" s="12">
        <v>7.7142857139999998</v>
      </c>
      <c r="N1359" s="12">
        <f>VLOOKUP(Todos!$A1359,vlookup_table[#All],2,FALSE)</f>
        <v>0</v>
      </c>
      <c r="O1359" s="12" t="str">
        <f>VLOOKUP(Todos!$A1359,vlookup_table[#All],3,FALSE)</f>
        <v>AK</v>
      </c>
      <c r="P1359" s="12">
        <f>VLOOKUP(Todos!$A1359,vlookup_table[#All],4,FALSE)</f>
        <v>2601</v>
      </c>
      <c r="Q1359" s="14" t="str">
        <f>VLOOKUP(Todos!$A1359,vlookup_table[#All],5,FALSE)</f>
        <v>T2</v>
      </c>
      <c r="R1359" s="14" t="str">
        <f>VLOOKUP(Todos!$A1359,vlookup_table[#All],6,FALSE)</f>
        <v>F</v>
      </c>
      <c r="S1359" s="14">
        <f>VLOOKUP(Todos!$A1359,vlookup_table[#All],7,FALSE)</f>
        <v>10</v>
      </c>
      <c r="T1359" s="14">
        <f>ROUND((9706-Todos!$P1359)/100, 0)</f>
        <v>71</v>
      </c>
      <c r="U1359" s="14" t="str" cm="1">
        <f t="array" ref="U1359">_xlfn.IFS(
    ISNUMBER(SEARCH("C", Q1359)), "Ciudad",
    ISNUMBER(SEARCH("T", Q1359)), "Pueblo",
    ISNUMBER(SEARCH("R", Q1359)), "Rural",
    ISNUMBER(SEARCH("S", Q1359)), "Suburbano",
    ISNUMBER(SEARCH("U", Q1359)), "Urbano"
)</f>
        <v>Pueblo</v>
      </c>
      <c r="V1359" s="25" t="str" cm="1">
        <f t="array" ref="V1359">_xlfn.LET(
    _xlpm.txt, _xlfn.TEXTJOIN("", TRUE, IF(ISNUMBER(--MID(Todos!$H1359, _xlfn.SEQUENCE(LEN(Todos!$H1359)), 1)), MID(Todos!$H1359, _xlfn.SEQUENCE(LEN(Todos!$H1359)), 1), "")),
    IF(ISNUMBER(--RIGHT(_xlpm.txt,1)), _xlpm.txt, LEFT(_xlpm.txt, LEN(_xlpm.txt)-1))
)</f>
        <v>21892</v>
      </c>
      <c r="W1359" s="14" t="str">
        <f>UPPER(LEFT(Todos!$B1359,2))</f>
        <v>AK</v>
      </c>
      <c r="X1359" s="15" t="str" cm="1">
        <f t="array" ref="X1359">+IF(Todos!$C1359 = "",MODE.MATCH(Todos!$C$2:$C$4029),Todos!$C1359)</f>
        <v>F</v>
      </c>
    </row>
    <row r="1360" spans="1:24" x14ac:dyDescent="0.35">
      <c r="A1360" s="19">
        <v>136768</v>
      </c>
      <c r="B1360" s="7" t="s">
        <v>22</v>
      </c>
      <c r="C1360" s="7" t="s">
        <v>17</v>
      </c>
      <c r="D1360" s="7">
        <v>2312</v>
      </c>
      <c r="E1360" s="7">
        <v>456</v>
      </c>
      <c r="F1360" s="7">
        <v>589</v>
      </c>
      <c r="G1360" s="7">
        <v>63</v>
      </c>
      <c r="H1360" s="7">
        <v>21372</v>
      </c>
      <c r="I1360" s="7">
        <v>7</v>
      </c>
      <c r="J1360" s="7">
        <v>44</v>
      </c>
      <c r="K1360" s="7">
        <v>516</v>
      </c>
      <c r="L1360" s="7">
        <v>531</v>
      </c>
      <c r="M1360" s="7">
        <v>6.3333333329999997</v>
      </c>
      <c r="N1360" s="7">
        <f>VLOOKUP(Todos!$A1360,vlookup_table[#All],2,FALSE)</f>
        <v>0</v>
      </c>
      <c r="O1360" s="7" t="str">
        <f>VLOOKUP(Todos!$A1360,vlookup_table[#All],3,FALSE)</f>
        <v>CA</v>
      </c>
      <c r="P1360" s="7">
        <f>VLOOKUP(Todos!$A1360,vlookup_table[#All],4,FALSE)</f>
        <v>5301</v>
      </c>
      <c r="Q1360" s="9" t="str">
        <f>VLOOKUP(Todos!$A1360,vlookup_table[#All],5,FALSE)</f>
        <v>S1</v>
      </c>
      <c r="R1360" s="9" t="str">
        <f>VLOOKUP(Todos!$A1360,vlookup_table[#All],6,FALSE)</f>
        <v>F</v>
      </c>
      <c r="S1360" s="9">
        <f>VLOOKUP(Todos!$A1360,vlookup_table[#All],7,FALSE)</f>
        <v>2</v>
      </c>
      <c r="T1360" s="9">
        <f>ROUND((9706-Todos!$P1360)/100, 0)</f>
        <v>44</v>
      </c>
      <c r="U1360" s="9" t="str" cm="1">
        <f t="array" ref="U1360">_xlfn.IFS(
    ISNUMBER(SEARCH("C", Q1360)), "Ciudad",
    ISNUMBER(SEARCH("T", Q1360)), "Pueblo",
    ISNUMBER(SEARCH("R", Q1360)), "Rural",
    ISNUMBER(SEARCH("S", Q1360)), "Suburbano",
    ISNUMBER(SEARCH("U", Q1360)), "Urbano"
)</f>
        <v>Suburbano</v>
      </c>
      <c r="V1360" s="24" t="str" cm="1">
        <f t="array" ref="V1360">_xlfn.LET(
    _xlpm.txt, _xlfn.TEXTJOIN("", TRUE, IF(ISNUMBER(--MID(Todos!$H1360, _xlfn.SEQUENCE(LEN(Todos!$H1360)), 1)), MID(Todos!$H1360, _xlfn.SEQUENCE(LEN(Todos!$H1360)), 1), "")),
    IF(ISNUMBER(--RIGHT(_xlpm.txt,1)), _xlpm.txt, LEFT(_xlpm.txt, LEN(_xlpm.txt)-1))
)</f>
        <v>21372</v>
      </c>
      <c r="W1360" s="9" t="str">
        <f>UPPER(LEFT(Todos!$B1360,2))</f>
        <v>CA</v>
      </c>
      <c r="X1360" s="10" t="str" cm="1">
        <f t="array" ref="X1360">+IF(Todos!$C1360 = "",MODE.MATCH(Todos!$C$2:$C$4029),Todos!$C1360)</f>
        <v>F</v>
      </c>
    </row>
    <row r="1361" spans="1:24" x14ac:dyDescent="0.35">
      <c r="A1361" s="18">
        <v>42724</v>
      </c>
      <c r="B1361" s="12" t="s">
        <v>13</v>
      </c>
      <c r="C1361" s="12" t="s">
        <v>14</v>
      </c>
      <c r="D1361" s="12">
        <v>440</v>
      </c>
      <c r="E1361" s="12">
        <v>164</v>
      </c>
      <c r="F1361" s="12">
        <v>254</v>
      </c>
      <c r="G1361" s="12">
        <v>0</v>
      </c>
      <c r="H1361" s="12">
        <v>8444</v>
      </c>
      <c r="I1361" s="12">
        <v>3</v>
      </c>
      <c r="J1361" s="12">
        <v>41</v>
      </c>
      <c r="K1361" s="12">
        <v>186</v>
      </c>
      <c r="L1361" s="12">
        <v>220</v>
      </c>
      <c r="M1361" s="12">
        <v>9.6666666669999994</v>
      </c>
      <c r="N1361" s="12">
        <f>VLOOKUP(Todos!$A1361,vlookup_table[#All],2,FALSE)</f>
        <v>1</v>
      </c>
      <c r="O1361" s="12" t="str">
        <f>VLOOKUP(Todos!$A1361,vlookup_table[#All],3,FALSE)</f>
        <v>FL</v>
      </c>
      <c r="P1361" s="12">
        <f>VLOOKUP(Todos!$A1361,vlookup_table[#All],4,FALSE)</f>
        <v>3601</v>
      </c>
      <c r="Q1361" s="14" t="str">
        <f>VLOOKUP(Todos!$A1361,vlookup_table[#All],5,FALSE)</f>
        <v>C3</v>
      </c>
      <c r="R1361" s="14" t="str">
        <f>VLOOKUP(Todos!$A1361,vlookup_table[#All],6,FALSE)</f>
        <v>M</v>
      </c>
      <c r="S1361" s="14">
        <f>VLOOKUP(Todos!$A1361,vlookup_table[#All],7,FALSE)</f>
        <v>25</v>
      </c>
      <c r="T1361" s="14">
        <f>ROUND((9706-Todos!$P1361)/100, 0)</f>
        <v>61</v>
      </c>
      <c r="U1361" s="14" t="str" cm="1">
        <f t="array" ref="U1361">_xlfn.IFS(
    ISNUMBER(SEARCH("C", Q1361)), "Ciudad",
    ISNUMBER(SEARCH("T", Q1361)), "Pueblo",
    ISNUMBER(SEARCH("R", Q1361)), "Rural",
    ISNUMBER(SEARCH("S", Q1361)), "Suburbano",
    ISNUMBER(SEARCH("U", Q1361)), "Urbano"
)</f>
        <v>Ciudad</v>
      </c>
      <c r="V1361" s="25" t="str" cm="1">
        <f t="array" ref="V1361">_xlfn.LET(
    _xlpm.txt, _xlfn.TEXTJOIN("", TRUE, IF(ISNUMBER(--MID(Todos!$H1361, _xlfn.SEQUENCE(LEN(Todos!$H1361)), 1)), MID(Todos!$H1361, _xlfn.SEQUENCE(LEN(Todos!$H1361)), 1), "")),
    IF(ISNUMBER(--RIGHT(_xlpm.txt,1)), _xlpm.txt, LEFT(_xlpm.txt, LEN(_xlpm.txt)-1))
)</f>
        <v>8444</v>
      </c>
      <c r="W1361" s="14" t="str">
        <f>UPPER(LEFT(Todos!$B1361,2))</f>
        <v>FL</v>
      </c>
      <c r="X1361" s="15" t="str" cm="1">
        <f t="array" ref="X1361">+IF(Todos!$C1361 = "",MODE.MATCH(Todos!$C$2:$C$4029),Todos!$C1361)</f>
        <v>M</v>
      </c>
    </row>
    <row r="1362" spans="1:24" x14ac:dyDescent="0.35">
      <c r="A1362" s="19">
        <v>82313</v>
      </c>
      <c r="B1362" s="7" t="s">
        <v>57</v>
      </c>
      <c r="C1362" s="7" t="s">
        <v>17</v>
      </c>
      <c r="D1362" s="7">
        <v>569</v>
      </c>
      <c r="E1362" s="7">
        <v>276</v>
      </c>
      <c r="F1362" s="7">
        <v>350</v>
      </c>
      <c r="G1362" s="7">
        <v>1</v>
      </c>
      <c r="H1362" s="7">
        <v>12795</v>
      </c>
      <c r="I1362" s="7">
        <v>1</v>
      </c>
      <c r="J1362" s="7">
        <v>84</v>
      </c>
      <c r="K1362" s="7">
        <v>315</v>
      </c>
      <c r="L1362" s="7">
        <v>317</v>
      </c>
      <c r="M1362" s="7">
        <v>9.7272727270000008</v>
      </c>
      <c r="N1362" s="7">
        <f>VLOOKUP(Todos!$A1362,vlookup_table[#All],2,FALSE)</f>
        <v>0</v>
      </c>
      <c r="O1362" s="7" t="str">
        <f>VLOOKUP(Todos!$A1362,vlookup_table[#All],3,FALSE)</f>
        <v>MN</v>
      </c>
      <c r="P1362" s="7">
        <f>VLOOKUP(Todos!$A1362,vlookup_table[#All],4,FALSE)</f>
        <v>2705</v>
      </c>
      <c r="Q1362" s="9" t="str">
        <f>VLOOKUP(Todos!$A1362,vlookup_table[#All],5,FALSE)</f>
        <v>T2</v>
      </c>
      <c r="R1362" s="9" t="str">
        <f>VLOOKUP(Todos!$A1362,vlookup_table[#All],6,FALSE)</f>
        <v>F</v>
      </c>
      <c r="S1362" s="9">
        <f>VLOOKUP(Todos!$A1362,vlookup_table[#All],7,FALSE)</f>
        <v>15</v>
      </c>
      <c r="T1362" s="9">
        <f>ROUND((9706-Todos!$P1362)/100, 0)</f>
        <v>70</v>
      </c>
      <c r="U1362" s="9" t="str" cm="1">
        <f t="array" ref="U1362">_xlfn.IFS(
    ISNUMBER(SEARCH("C", Q1362)), "Ciudad",
    ISNUMBER(SEARCH("T", Q1362)), "Pueblo",
    ISNUMBER(SEARCH("R", Q1362)), "Rural",
    ISNUMBER(SEARCH("S", Q1362)), "Suburbano",
    ISNUMBER(SEARCH("U", Q1362)), "Urbano"
)</f>
        <v>Pueblo</v>
      </c>
      <c r="V1362" s="24" t="str" cm="1">
        <f t="array" ref="V1362">_xlfn.LET(
    _xlpm.txt, _xlfn.TEXTJOIN("", TRUE, IF(ISNUMBER(--MID(Todos!$H1362, _xlfn.SEQUENCE(LEN(Todos!$H1362)), 1)), MID(Todos!$H1362, _xlfn.SEQUENCE(LEN(Todos!$H1362)), 1), "")),
    IF(ISNUMBER(--RIGHT(_xlpm.txt,1)), _xlpm.txt, LEFT(_xlpm.txt, LEN(_xlpm.txt)-1))
)</f>
        <v>12795</v>
      </c>
      <c r="W1362" s="9" t="str">
        <f>UPPER(LEFT(Todos!$B1362,2))</f>
        <v>MN</v>
      </c>
      <c r="X1362" s="10" t="str" cm="1">
        <f t="array" ref="X1362">+IF(Todos!$C1362 = "",MODE.MATCH(Todos!$C$2:$C$4029),Todos!$C1362)</f>
        <v>F</v>
      </c>
    </row>
    <row r="1363" spans="1:24" x14ac:dyDescent="0.35">
      <c r="A1363" s="18">
        <v>132820</v>
      </c>
      <c r="B1363" s="12" t="s">
        <v>67</v>
      </c>
      <c r="C1363" s="12" t="s">
        <v>17</v>
      </c>
      <c r="D1363" s="12">
        <v>680</v>
      </c>
      <c r="E1363" s="12">
        <v>353</v>
      </c>
      <c r="F1363" s="12">
        <v>457</v>
      </c>
      <c r="G1363" s="12">
        <v>1</v>
      </c>
      <c r="H1363" s="12">
        <v>14347</v>
      </c>
      <c r="I1363" s="12">
        <v>3</v>
      </c>
      <c r="J1363" s="12">
        <v>39</v>
      </c>
      <c r="K1363" s="12">
        <v>393</v>
      </c>
      <c r="L1363" s="12">
        <v>406</v>
      </c>
      <c r="M1363" s="12">
        <v>9.0588235289999997</v>
      </c>
      <c r="N1363" s="12">
        <f>VLOOKUP(Todos!$A1363,vlookup_table[#All],2,FALSE)</f>
        <v>0</v>
      </c>
      <c r="O1363" s="12" t="str">
        <f>VLOOKUP(Todos!$A1363,vlookup_table[#All],3,FALSE)</f>
        <v>WY</v>
      </c>
      <c r="P1363" s="12">
        <f>VLOOKUP(Todos!$A1363,vlookup_table[#All],4,FALSE)</f>
        <v>5201</v>
      </c>
      <c r="Q1363" s="14" t="str">
        <f>VLOOKUP(Todos!$A1363,vlookup_table[#All],5,FALSE)</f>
        <v>R1</v>
      </c>
      <c r="R1363" s="14" t="str">
        <f>VLOOKUP(Todos!$A1363,vlookup_table[#All],6,FALSE)</f>
        <v>F</v>
      </c>
      <c r="S1363" s="14">
        <f>VLOOKUP(Todos!$A1363,vlookup_table[#All],7,FALSE)</f>
        <v>15</v>
      </c>
      <c r="T1363" s="14">
        <f>ROUND((9706-Todos!$P1363)/100, 0)</f>
        <v>45</v>
      </c>
      <c r="U1363" s="14" t="str" cm="1">
        <f t="array" ref="U1363">_xlfn.IFS(
    ISNUMBER(SEARCH("C", Q1363)), "Ciudad",
    ISNUMBER(SEARCH("T", Q1363)), "Pueblo",
    ISNUMBER(SEARCH("R", Q1363)), "Rural",
    ISNUMBER(SEARCH("S", Q1363)), "Suburbano",
    ISNUMBER(SEARCH("U", Q1363)), "Urbano"
)</f>
        <v>Rural</v>
      </c>
      <c r="V1363" s="25" t="str" cm="1">
        <f t="array" ref="V1363">_xlfn.LET(
    _xlpm.txt, _xlfn.TEXTJOIN("", TRUE, IF(ISNUMBER(--MID(Todos!$H1363, _xlfn.SEQUENCE(LEN(Todos!$H1363)), 1)), MID(Todos!$H1363, _xlfn.SEQUENCE(LEN(Todos!$H1363)), 1), "")),
    IF(ISNUMBER(--RIGHT(_xlpm.txt,1)), _xlpm.txt, LEFT(_xlpm.txt, LEN(_xlpm.txt)-1))
)</f>
        <v>14347</v>
      </c>
      <c r="W1363" s="14" t="str">
        <f>UPPER(LEFT(Todos!$B1363,2))</f>
        <v>WY</v>
      </c>
      <c r="X1363" s="15" t="str" cm="1">
        <f t="array" ref="X1363">+IF(Todos!$C1363 = "",MODE.MATCH(Todos!$C$2:$C$4029),Todos!$C1363)</f>
        <v>F</v>
      </c>
    </row>
    <row r="1364" spans="1:24" x14ac:dyDescent="0.35">
      <c r="A1364" s="19">
        <v>51683</v>
      </c>
      <c r="B1364" s="7" t="s">
        <v>54</v>
      </c>
      <c r="C1364" s="7" t="s">
        <v>14</v>
      </c>
      <c r="D1364" s="7">
        <v>690</v>
      </c>
      <c r="E1364" s="7">
        <v>194</v>
      </c>
      <c r="F1364" s="7">
        <v>411</v>
      </c>
      <c r="G1364" s="7">
        <v>1</v>
      </c>
      <c r="H1364" s="7">
        <v>13120</v>
      </c>
      <c r="I1364" s="7">
        <v>5</v>
      </c>
      <c r="J1364" s="7">
        <v>57</v>
      </c>
      <c r="K1364" s="7">
        <v>371</v>
      </c>
      <c r="L1364" s="7">
        <v>263</v>
      </c>
      <c r="M1364" s="7">
        <v>5</v>
      </c>
      <c r="N1364" s="7">
        <f>VLOOKUP(Todos!$A1364,vlookup_table[#All],2,FALSE)</f>
        <v>1002</v>
      </c>
      <c r="O1364" s="7" t="str">
        <f>VLOOKUP(Todos!$A1364,vlookup_table[#All],3,FALSE)</f>
        <v>TN</v>
      </c>
      <c r="P1364" s="7">
        <f>VLOOKUP(Todos!$A1364,vlookup_table[#All],4,FALSE)</f>
        <v>0</v>
      </c>
      <c r="Q1364" s="9" t="str">
        <f>VLOOKUP(Todos!$A1364,vlookup_table[#All],5,FALSE)</f>
        <v>C2</v>
      </c>
      <c r="R1364" s="9" t="str">
        <f>VLOOKUP(Todos!$A1364,vlookup_table[#All],6,FALSE)</f>
        <v>M</v>
      </c>
      <c r="S1364" s="9">
        <f>VLOOKUP(Todos!$A1364,vlookup_table[#All],7,FALSE)</f>
        <v>5</v>
      </c>
      <c r="T1364" s="9">
        <f>ROUND((9706-Todos!$P1364)/100, 0)</f>
        <v>97</v>
      </c>
      <c r="U1364" s="9" t="str" cm="1">
        <f t="array" ref="U1364">_xlfn.IFS(
    ISNUMBER(SEARCH("C", Q1364)), "Ciudad",
    ISNUMBER(SEARCH("T", Q1364)), "Pueblo",
    ISNUMBER(SEARCH("R", Q1364)), "Rural",
    ISNUMBER(SEARCH("S", Q1364)), "Suburbano",
    ISNUMBER(SEARCH("U", Q1364)), "Urbano"
)</f>
        <v>Ciudad</v>
      </c>
      <c r="V1364" s="24" t="str" cm="1">
        <f t="array" ref="V1364">_xlfn.LET(
    _xlpm.txt, _xlfn.TEXTJOIN("", TRUE, IF(ISNUMBER(--MID(Todos!$H1364, _xlfn.SEQUENCE(LEN(Todos!$H1364)), 1)), MID(Todos!$H1364, _xlfn.SEQUENCE(LEN(Todos!$H1364)), 1), "")),
    IF(ISNUMBER(--RIGHT(_xlpm.txt,1)), _xlpm.txt, LEFT(_xlpm.txt, LEN(_xlpm.txt)-1))
)</f>
        <v>13120</v>
      </c>
      <c r="W1364" s="9" t="str">
        <f>UPPER(LEFT(Todos!$B1364,2))</f>
        <v>TN</v>
      </c>
      <c r="X1364" s="10" t="str" cm="1">
        <f t="array" ref="X1364">+IF(Todos!$C1364 = "",MODE.MATCH(Todos!$C$2:$C$4029),Todos!$C1364)</f>
        <v>M</v>
      </c>
    </row>
    <row r="1365" spans="1:24" x14ac:dyDescent="0.35">
      <c r="A1365" s="18">
        <v>93538</v>
      </c>
      <c r="B1365" s="12" t="s">
        <v>16</v>
      </c>
      <c r="C1365" s="12" t="s">
        <v>17</v>
      </c>
      <c r="D1365" s="12">
        <v>438</v>
      </c>
      <c r="E1365" s="12">
        <v>159</v>
      </c>
      <c r="F1365" s="12">
        <v>156</v>
      </c>
      <c r="G1365" s="12">
        <v>17</v>
      </c>
      <c r="H1365" s="12">
        <v>3975</v>
      </c>
      <c r="I1365" s="12">
        <v>0</v>
      </c>
      <c r="J1365" s="12">
        <v>58</v>
      </c>
      <c r="K1365" s="12">
        <v>146</v>
      </c>
      <c r="L1365" s="12">
        <v>165</v>
      </c>
      <c r="M1365" s="12">
        <v>20.666666670000001</v>
      </c>
      <c r="N1365" s="12">
        <f>VLOOKUP(Todos!$A1365,vlookup_table[#All],2,FALSE)</f>
        <v>0</v>
      </c>
      <c r="O1365" s="12" t="str">
        <f>VLOOKUP(Todos!$A1365,vlookup_table[#All],3,FALSE)</f>
        <v>IL</v>
      </c>
      <c r="P1365" s="12">
        <f>VLOOKUP(Todos!$A1365,vlookup_table[#All],4,FALSE)</f>
        <v>2503</v>
      </c>
      <c r="Q1365" s="14" t="str">
        <f>VLOOKUP(Todos!$A1365,vlookup_table[#All],5,FALSE)</f>
        <v>U4</v>
      </c>
      <c r="R1365" s="14" t="str">
        <f>VLOOKUP(Todos!$A1365,vlookup_table[#All],6,FALSE)</f>
        <v>F</v>
      </c>
      <c r="S1365" s="14">
        <f>VLOOKUP(Todos!$A1365,vlookup_table[#All],7,FALSE)</f>
        <v>36</v>
      </c>
      <c r="T1365" s="14">
        <f>ROUND((9706-Todos!$P1365)/100, 0)</f>
        <v>72</v>
      </c>
      <c r="U1365" s="14" t="str" cm="1">
        <f t="array" ref="U1365">_xlfn.IFS(
    ISNUMBER(SEARCH("C", Q1365)), "Ciudad",
    ISNUMBER(SEARCH("T", Q1365)), "Pueblo",
    ISNUMBER(SEARCH("R", Q1365)), "Rural",
    ISNUMBER(SEARCH("S", Q1365)), "Suburbano",
    ISNUMBER(SEARCH("U", Q1365)), "Urbano"
)</f>
        <v>Urbano</v>
      </c>
      <c r="V1365" s="25" t="str" cm="1">
        <f t="array" ref="V1365">_xlfn.LET(
    _xlpm.txt, _xlfn.TEXTJOIN("", TRUE, IF(ISNUMBER(--MID(Todos!$H1365, _xlfn.SEQUENCE(LEN(Todos!$H1365)), 1)), MID(Todos!$H1365, _xlfn.SEQUENCE(LEN(Todos!$H1365)), 1), "")),
    IF(ISNUMBER(--RIGHT(_xlpm.txt,1)), _xlpm.txt, LEFT(_xlpm.txt, LEN(_xlpm.txt)-1))
)</f>
        <v>3975</v>
      </c>
      <c r="W1365" s="14" t="str">
        <f>UPPER(LEFT(Todos!$B1365,2))</f>
        <v>IL</v>
      </c>
      <c r="X1365" s="15" t="str" cm="1">
        <f t="array" ref="X1365">+IF(Todos!$C1365 = "",MODE.MATCH(Todos!$C$2:$C$4029),Todos!$C1365)</f>
        <v>F</v>
      </c>
    </row>
    <row r="1366" spans="1:24" x14ac:dyDescent="0.35">
      <c r="A1366" s="19">
        <v>145407</v>
      </c>
      <c r="B1366" s="7" t="s">
        <v>22</v>
      </c>
      <c r="C1366" s="7" t="s">
        <v>17</v>
      </c>
      <c r="D1366" s="7">
        <v>2166</v>
      </c>
      <c r="E1366" s="7">
        <v>415</v>
      </c>
      <c r="F1366" s="7">
        <v>445</v>
      </c>
      <c r="G1366" s="7">
        <v>68</v>
      </c>
      <c r="H1366" s="7">
        <v>16471</v>
      </c>
      <c r="I1366" s="7">
        <v>8</v>
      </c>
      <c r="J1366" s="7">
        <v>52</v>
      </c>
      <c r="K1366" s="7">
        <v>402</v>
      </c>
      <c r="L1366" s="7">
        <v>457</v>
      </c>
      <c r="M1366" s="7">
        <v>8.0952380949999991</v>
      </c>
      <c r="N1366" s="7">
        <f>VLOOKUP(Todos!$A1366,vlookup_table[#All],2,FALSE)</f>
        <v>0</v>
      </c>
      <c r="O1366" s="7" t="str">
        <f>VLOOKUP(Todos!$A1366,vlookup_table[#All],3,FALSE)</f>
        <v>CA</v>
      </c>
      <c r="P1366" s="7">
        <f>VLOOKUP(Todos!$A1366,vlookup_table[#All],4,FALSE)</f>
        <v>0</v>
      </c>
      <c r="Q1366" s="9" t="str">
        <f>VLOOKUP(Todos!$A1366,vlookup_table[#All],5,FALSE)</f>
        <v>S2</v>
      </c>
      <c r="R1366" s="9" t="str">
        <f>VLOOKUP(Todos!$A1366,vlookup_table[#All],6,FALSE)</f>
        <v>F</v>
      </c>
      <c r="S1366" s="9">
        <f>VLOOKUP(Todos!$A1366,vlookup_table[#All],7,FALSE)</f>
        <v>10</v>
      </c>
      <c r="T1366" s="9">
        <f>ROUND((9706-Todos!$P1366)/100, 0)</f>
        <v>97</v>
      </c>
      <c r="U1366" s="9" t="str" cm="1">
        <f t="array" ref="U1366">_xlfn.IFS(
    ISNUMBER(SEARCH("C", Q1366)), "Ciudad",
    ISNUMBER(SEARCH("T", Q1366)), "Pueblo",
    ISNUMBER(SEARCH("R", Q1366)), "Rural",
    ISNUMBER(SEARCH("S", Q1366)), "Suburbano",
    ISNUMBER(SEARCH("U", Q1366)), "Urbano"
)</f>
        <v>Suburbano</v>
      </c>
      <c r="V1366" s="24" t="str" cm="1">
        <f t="array" ref="V1366">_xlfn.LET(
    _xlpm.txt, _xlfn.TEXTJOIN("", TRUE, IF(ISNUMBER(--MID(Todos!$H1366, _xlfn.SEQUENCE(LEN(Todos!$H1366)), 1)), MID(Todos!$H1366, _xlfn.SEQUENCE(LEN(Todos!$H1366)), 1), "")),
    IF(ISNUMBER(--RIGHT(_xlpm.txt,1)), _xlpm.txt, LEFT(_xlpm.txt, LEN(_xlpm.txt)-1))
)</f>
        <v>16471</v>
      </c>
      <c r="W1366" s="9" t="str">
        <f>UPPER(LEFT(Todos!$B1366,2))</f>
        <v>CA</v>
      </c>
      <c r="X1366" s="10" t="str" cm="1">
        <f t="array" ref="X1366">+IF(Todos!$C1366 = "",MODE.MATCH(Todos!$C$2:$C$4029),Todos!$C1366)</f>
        <v>F</v>
      </c>
    </row>
    <row r="1367" spans="1:24" x14ac:dyDescent="0.35">
      <c r="A1367" s="18">
        <v>55553</v>
      </c>
      <c r="B1367" s="12" t="s">
        <v>63</v>
      </c>
      <c r="C1367" s="12" t="s">
        <v>14</v>
      </c>
      <c r="D1367" s="12">
        <v>394</v>
      </c>
      <c r="E1367" s="12">
        <v>188</v>
      </c>
      <c r="F1367" s="12">
        <v>252</v>
      </c>
      <c r="G1367" s="12">
        <v>0</v>
      </c>
      <c r="H1367" s="12">
        <v>8350</v>
      </c>
      <c r="I1367" s="12">
        <v>0</v>
      </c>
      <c r="J1367" s="12">
        <v>89</v>
      </c>
      <c r="K1367" s="12">
        <v>220</v>
      </c>
      <c r="L1367" s="12">
        <v>227</v>
      </c>
      <c r="M1367" s="12">
        <v>25</v>
      </c>
      <c r="N1367" s="12">
        <f>VLOOKUP(Todos!$A1367,vlookup_table[#All],2,FALSE)</f>
        <v>1</v>
      </c>
      <c r="O1367" s="12" t="str">
        <f>VLOOKUP(Todos!$A1367,vlookup_table[#All],3,FALSE)</f>
        <v>MS</v>
      </c>
      <c r="P1367" s="12">
        <f>VLOOKUP(Todos!$A1367,vlookup_table[#All],4,FALSE)</f>
        <v>0</v>
      </c>
      <c r="Q1367" s="14" t="str">
        <f>VLOOKUP(Todos!$A1367,vlookup_table[#All],5,FALSE)</f>
        <v>R2</v>
      </c>
      <c r="R1367" s="14" t="str">
        <f>VLOOKUP(Todos!$A1367,vlookup_table[#All],6,FALSE)</f>
        <v>M</v>
      </c>
      <c r="S1367" s="14">
        <f>VLOOKUP(Todos!$A1367,vlookup_table[#All],7,FALSE)</f>
        <v>20</v>
      </c>
      <c r="T1367" s="14">
        <f>ROUND((9706-Todos!$P1367)/100, 0)</f>
        <v>97</v>
      </c>
      <c r="U1367" s="14" t="str" cm="1">
        <f t="array" ref="U1367">_xlfn.IFS(
    ISNUMBER(SEARCH("C", Q1367)), "Ciudad",
    ISNUMBER(SEARCH("T", Q1367)), "Pueblo",
    ISNUMBER(SEARCH("R", Q1367)), "Rural",
    ISNUMBER(SEARCH("S", Q1367)), "Suburbano",
    ISNUMBER(SEARCH("U", Q1367)), "Urbano"
)</f>
        <v>Rural</v>
      </c>
      <c r="V1367" s="25" t="str" cm="1">
        <f t="array" ref="V1367">_xlfn.LET(
    _xlpm.txt, _xlfn.TEXTJOIN("", TRUE, IF(ISNUMBER(--MID(Todos!$H1367, _xlfn.SEQUENCE(LEN(Todos!$H1367)), 1)), MID(Todos!$H1367, _xlfn.SEQUENCE(LEN(Todos!$H1367)), 1), "")),
    IF(ISNUMBER(--RIGHT(_xlpm.txt,1)), _xlpm.txt, LEFT(_xlpm.txt, LEN(_xlpm.txt)-1))
)</f>
        <v>8350</v>
      </c>
      <c r="W1367" s="14" t="str">
        <f>UPPER(LEFT(Todos!$B1367,2))</f>
        <v>MS</v>
      </c>
      <c r="X1367" s="15" t="str" cm="1">
        <f t="array" ref="X1367">+IF(Todos!$C1367 = "",MODE.MATCH(Todos!$C$2:$C$4029),Todos!$C1367)</f>
        <v>M</v>
      </c>
    </row>
    <row r="1368" spans="1:24" x14ac:dyDescent="0.35">
      <c r="A1368" s="19">
        <v>58447</v>
      </c>
      <c r="B1368" s="7" t="s">
        <v>58</v>
      </c>
      <c r="C1368" s="7" t="s">
        <v>17</v>
      </c>
      <c r="D1368" s="7">
        <v>630</v>
      </c>
      <c r="E1368" s="7">
        <v>300</v>
      </c>
      <c r="F1368" s="7">
        <v>361</v>
      </c>
      <c r="G1368" s="7">
        <v>0</v>
      </c>
      <c r="H1368" s="7">
        <v>13719</v>
      </c>
      <c r="I1368" s="7">
        <v>8</v>
      </c>
      <c r="J1368" s="7">
        <v>55</v>
      </c>
      <c r="K1368" s="7">
        <v>327</v>
      </c>
      <c r="L1368" s="7">
        <v>321</v>
      </c>
      <c r="M1368" s="7">
        <v>9.1999999999999993</v>
      </c>
      <c r="N1368" s="7">
        <f>VLOOKUP(Todos!$A1368,vlookup_table[#All],2,FALSE)</f>
        <v>0</v>
      </c>
      <c r="O1368" s="7" t="str">
        <f>VLOOKUP(Todos!$A1368,vlookup_table[#All],3,FALSE)</f>
        <v>KY</v>
      </c>
      <c r="P1368" s="7">
        <f>VLOOKUP(Todos!$A1368,vlookup_table[#All],4,FALSE)</f>
        <v>3001</v>
      </c>
      <c r="Q1368" s="9" t="str">
        <f>VLOOKUP(Todos!$A1368,vlookup_table[#All],5,FALSE)</f>
        <v>T2</v>
      </c>
      <c r="R1368" s="9" t="str">
        <f>VLOOKUP(Todos!$A1368,vlookup_table[#All],6,FALSE)</f>
        <v>F</v>
      </c>
      <c r="S1368" s="9">
        <f>VLOOKUP(Todos!$A1368,vlookup_table[#All],7,FALSE)</f>
        <v>10</v>
      </c>
      <c r="T1368" s="9">
        <f>ROUND((9706-Todos!$P1368)/100, 0)</f>
        <v>67</v>
      </c>
      <c r="U1368" s="9" t="str" cm="1">
        <f t="array" ref="U1368">_xlfn.IFS(
    ISNUMBER(SEARCH("C", Q1368)), "Ciudad",
    ISNUMBER(SEARCH("T", Q1368)), "Pueblo",
    ISNUMBER(SEARCH("R", Q1368)), "Rural",
    ISNUMBER(SEARCH("S", Q1368)), "Suburbano",
    ISNUMBER(SEARCH("U", Q1368)), "Urbano"
)</f>
        <v>Pueblo</v>
      </c>
      <c r="V1368" s="24" t="str" cm="1">
        <f t="array" ref="V1368">_xlfn.LET(
    _xlpm.txt, _xlfn.TEXTJOIN("", TRUE, IF(ISNUMBER(--MID(Todos!$H1368, _xlfn.SEQUENCE(LEN(Todos!$H1368)), 1)), MID(Todos!$H1368, _xlfn.SEQUENCE(LEN(Todos!$H1368)), 1), "")),
    IF(ISNUMBER(--RIGHT(_xlpm.txt,1)), _xlpm.txt, LEFT(_xlpm.txt, LEN(_xlpm.txt)-1))
)</f>
        <v>13719</v>
      </c>
      <c r="W1368" s="9" t="str">
        <f>UPPER(LEFT(Todos!$B1368,2))</f>
        <v>KY</v>
      </c>
      <c r="X1368" s="10" t="str" cm="1">
        <f t="array" ref="X1368">+IF(Todos!$C1368 = "",MODE.MATCH(Todos!$C$2:$C$4029),Todos!$C1368)</f>
        <v>F</v>
      </c>
    </row>
    <row r="1369" spans="1:24" x14ac:dyDescent="0.35">
      <c r="A1369" s="18">
        <v>159424</v>
      </c>
      <c r="B1369" s="12" t="s">
        <v>22</v>
      </c>
      <c r="C1369" s="12" t="s">
        <v>14</v>
      </c>
      <c r="D1369" s="12">
        <v>3276</v>
      </c>
      <c r="E1369" s="12">
        <v>358</v>
      </c>
      <c r="F1369" s="12">
        <v>555</v>
      </c>
      <c r="G1369" s="12">
        <v>92</v>
      </c>
      <c r="H1369" s="12">
        <v>23535</v>
      </c>
      <c r="I1369" s="12">
        <v>15</v>
      </c>
      <c r="J1369" s="12">
        <v>40</v>
      </c>
      <c r="K1369" s="12">
        <v>478</v>
      </c>
      <c r="L1369" s="12">
        <v>436</v>
      </c>
      <c r="M1369" s="12">
        <v>25</v>
      </c>
      <c r="N1369" s="12">
        <f>VLOOKUP(Todos!$A1369,vlookup_table[#All],2,FALSE)</f>
        <v>1</v>
      </c>
      <c r="O1369" s="12" t="str">
        <f>VLOOKUP(Todos!$A1369,vlookup_table[#All],3,FALSE)</f>
        <v>CA</v>
      </c>
      <c r="P1369" s="12">
        <f>VLOOKUP(Todos!$A1369,vlookup_table[#All],4,FALSE)</f>
        <v>2401</v>
      </c>
      <c r="Q1369" s="14" t="str">
        <f>VLOOKUP(Todos!$A1369,vlookup_table[#All],5,FALSE)</f>
        <v>S1</v>
      </c>
      <c r="R1369" s="14" t="str">
        <f>VLOOKUP(Todos!$A1369,vlookup_table[#All],6,FALSE)</f>
        <v>M</v>
      </c>
      <c r="S1369" s="14">
        <f>VLOOKUP(Todos!$A1369,vlookup_table[#All],7,FALSE)</f>
        <v>75</v>
      </c>
      <c r="T1369" s="14">
        <f>ROUND((9706-Todos!$P1369)/100, 0)</f>
        <v>73</v>
      </c>
      <c r="U1369" s="14" t="str" cm="1">
        <f t="array" ref="U1369">_xlfn.IFS(
    ISNUMBER(SEARCH("C", Q1369)), "Ciudad",
    ISNUMBER(SEARCH("T", Q1369)), "Pueblo",
    ISNUMBER(SEARCH("R", Q1369)), "Rural",
    ISNUMBER(SEARCH("S", Q1369)), "Suburbano",
    ISNUMBER(SEARCH("U", Q1369)), "Urbano"
)</f>
        <v>Suburbano</v>
      </c>
      <c r="V1369" s="25" t="str" cm="1">
        <f t="array" ref="V1369">_xlfn.LET(
    _xlpm.txt, _xlfn.TEXTJOIN("", TRUE, IF(ISNUMBER(--MID(Todos!$H1369, _xlfn.SEQUENCE(LEN(Todos!$H1369)), 1)), MID(Todos!$H1369, _xlfn.SEQUENCE(LEN(Todos!$H1369)), 1), "")),
    IF(ISNUMBER(--RIGHT(_xlpm.txt,1)), _xlpm.txt, LEFT(_xlpm.txt, LEN(_xlpm.txt)-1))
)</f>
        <v>23535</v>
      </c>
      <c r="W1369" s="14" t="str">
        <f>UPPER(LEFT(Todos!$B1369,2))</f>
        <v>CA</v>
      </c>
      <c r="X1369" s="15" t="str" cm="1">
        <f t="array" ref="X1369">+IF(Todos!$C1369 = "",MODE.MATCH(Todos!$C$2:$C$4029),Todos!$C1369)</f>
        <v>M</v>
      </c>
    </row>
    <row r="1370" spans="1:24" x14ac:dyDescent="0.35">
      <c r="A1370" s="19">
        <v>34649</v>
      </c>
      <c r="B1370" s="7" t="s">
        <v>13</v>
      </c>
      <c r="C1370" s="7" t="s">
        <v>17</v>
      </c>
      <c r="D1370" s="7">
        <v>1171</v>
      </c>
      <c r="E1370" s="7">
        <v>483</v>
      </c>
      <c r="F1370" s="7">
        <v>570</v>
      </c>
      <c r="G1370" s="7">
        <v>9</v>
      </c>
      <c r="H1370" s="7">
        <v>19553</v>
      </c>
      <c r="I1370" s="7">
        <v>5</v>
      </c>
      <c r="J1370" s="7">
        <v>20</v>
      </c>
      <c r="K1370" s="7">
        <v>512</v>
      </c>
      <c r="L1370" s="7">
        <v>544</v>
      </c>
      <c r="M1370" s="7">
        <v>5.2</v>
      </c>
      <c r="N1370" s="7">
        <f>VLOOKUP(Todos!$A1370,vlookup_table[#All],2,FALSE)</f>
        <v>0</v>
      </c>
      <c r="O1370" s="7" t="str">
        <f>VLOOKUP(Todos!$A1370,vlookup_table[#All],3,FALSE)</f>
        <v>FL</v>
      </c>
      <c r="P1370" s="7">
        <f>VLOOKUP(Todos!$A1370,vlookup_table[#All],4,FALSE)</f>
        <v>2901</v>
      </c>
      <c r="Q1370" s="9" t="str">
        <f>VLOOKUP(Todos!$A1370,vlookup_table[#All],5,FALSE)</f>
        <v>S1</v>
      </c>
      <c r="R1370" s="9" t="str">
        <f>VLOOKUP(Todos!$A1370,vlookup_table[#All],6,FALSE)</f>
        <v>F</v>
      </c>
      <c r="S1370" s="9">
        <f>VLOOKUP(Todos!$A1370,vlookup_table[#All],7,FALSE)</f>
        <v>7</v>
      </c>
      <c r="T1370" s="9">
        <f>ROUND((9706-Todos!$P1370)/100, 0)</f>
        <v>68</v>
      </c>
      <c r="U1370" s="9" t="str" cm="1">
        <f t="array" ref="U1370">_xlfn.IFS(
    ISNUMBER(SEARCH("C", Q1370)), "Ciudad",
    ISNUMBER(SEARCH("T", Q1370)), "Pueblo",
    ISNUMBER(SEARCH("R", Q1370)), "Rural",
    ISNUMBER(SEARCH("S", Q1370)), "Suburbano",
    ISNUMBER(SEARCH("U", Q1370)), "Urbano"
)</f>
        <v>Suburbano</v>
      </c>
      <c r="V1370" s="24" t="str" cm="1">
        <f t="array" ref="V1370">_xlfn.LET(
    _xlpm.txt, _xlfn.TEXTJOIN("", TRUE, IF(ISNUMBER(--MID(Todos!$H1370, _xlfn.SEQUENCE(LEN(Todos!$H1370)), 1)), MID(Todos!$H1370, _xlfn.SEQUENCE(LEN(Todos!$H1370)), 1), "")),
    IF(ISNUMBER(--RIGHT(_xlpm.txt,1)), _xlpm.txt, LEFT(_xlpm.txt, LEN(_xlpm.txt)-1))
)</f>
        <v>19553</v>
      </c>
      <c r="W1370" s="9" t="str">
        <f>UPPER(LEFT(Todos!$B1370,2))</f>
        <v>FL</v>
      </c>
      <c r="X1370" s="10" t="str" cm="1">
        <f t="array" ref="X1370">+IF(Todos!$C1370 = "",MODE.MATCH(Todos!$C$2:$C$4029),Todos!$C1370)</f>
        <v>F</v>
      </c>
    </row>
    <row r="1371" spans="1:24" x14ac:dyDescent="0.35">
      <c r="A1371" s="18">
        <v>50154</v>
      </c>
      <c r="B1371" s="12" t="s">
        <v>54</v>
      </c>
      <c r="C1371" s="12" t="s">
        <v>14</v>
      </c>
      <c r="D1371" s="12">
        <v>1103</v>
      </c>
      <c r="E1371" s="12">
        <v>467</v>
      </c>
      <c r="F1371" s="12">
        <v>524</v>
      </c>
      <c r="G1371" s="12">
        <v>3</v>
      </c>
      <c r="H1371" s="12">
        <v>17130</v>
      </c>
      <c r="I1371" s="12">
        <v>2</v>
      </c>
      <c r="J1371" s="12">
        <v>74</v>
      </c>
      <c r="K1371" s="12">
        <v>503</v>
      </c>
      <c r="L1371" s="12">
        <v>497</v>
      </c>
      <c r="M1371" s="12">
        <v>15</v>
      </c>
      <c r="N1371" s="12">
        <f>VLOOKUP(Todos!$A1371,vlookup_table[#All],2,FALSE)</f>
        <v>1002</v>
      </c>
      <c r="O1371" s="12" t="str">
        <f>VLOOKUP(Todos!$A1371,vlookup_table[#All],3,FALSE)</f>
        <v>TN</v>
      </c>
      <c r="P1371" s="12">
        <f>VLOOKUP(Todos!$A1371,vlookup_table[#All],4,FALSE)</f>
        <v>6801</v>
      </c>
      <c r="Q1371" s="14" t="str">
        <f>VLOOKUP(Todos!$A1371,vlookup_table[#All],5,FALSE)</f>
        <v>T1</v>
      </c>
      <c r="R1371" s="14" t="str">
        <f>VLOOKUP(Todos!$A1371,vlookup_table[#All],6,FALSE)</f>
        <v>M</v>
      </c>
      <c r="S1371" s="14">
        <f>VLOOKUP(Todos!$A1371,vlookup_table[#All],7,FALSE)</f>
        <v>15</v>
      </c>
      <c r="T1371" s="14">
        <f>ROUND((9706-Todos!$P1371)/100, 0)</f>
        <v>29</v>
      </c>
      <c r="U1371" s="14" t="str" cm="1">
        <f t="array" ref="U1371">_xlfn.IFS(
    ISNUMBER(SEARCH("C", Q1371)), "Ciudad",
    ISNUMBER(SEARCH("T", Q1371)), "Pueblo",
    ISNUMBER(SEARCH("R", Q1371)), "Rural",
    ISNUMBER(SEARCH("S", Q1371)), "Suburbano",
    ISNUMBER(SEARCH("U", Q1371)), "Urbano"
)</f>
        <v>Pueblo</v>
      </c>
      <c r="V1371" s="25" t="str" cm="1">
        <f t="array" ref="V1371">_xlfn.LET(
    _xlpm.txt, _xlfn.TEXTJOIN("", TRUE, IF(ISNUMBER(--MID(Todos!$H1371, _xlfn.SEQUENCE(LEN(Todos!$H1371)), 1)), MID(Todos!$H1371, _xlfn.SEQUENCE(LEN(Todos!$H1371)), 1), "")),
    IF(ISNUMBER(--RIGHT(_xlpm.txt,1)), _xlpm.txt, LEFT(_xlpm.txt, LEN(_xlpm.txt)-1))
)</f>
        <v>17130</v>
      </c>
      <c r="W1371" s="14" t="str">
        <f>UPPER(LEFT(Todos!$B1371,2))</f>
        <v>TN</v>
      </c>
      <c r="X1371" s="15" t="str" cm="1">
        <f t="array" ref="X1371">+IF(Todos!$C1371 = "",MODE.MATCH(Todos!$C$2:$C$4029),Todos!$C1371)</f>
        <v>M</v>
      </c>
    </row>
    <row r="1372" spans="1:24" x14ac:dyDescent="0.35">
      <c r="A1372" s="19">
        <v>77432</v>
      </c>
      <c r="B1372" s="7" t="s">
        <v>36</v>
      </c>
      <c r="C1372" s="7" t="s">
        <v>52</v>
      </c>
      <c r="D1372" s="7">
        <v>673</v>
      </c>
      <c r="E1372" s="7">
        <v>293</v>
      </c>
      <c r="F1372" s="7">
        <v>348</v>
      </c>
      <c r="G1372" s="7">
        <v>0</v>
      </c>
      <c r="H1372" s="7">
        <v>12900</v>
      </c>
      <c r="I1372" s="7">
        <v>2</v>
      </c>
      <c r="J1372" s="7">
        <v>88</v>
      </c>
      <c r="K1372" s="7">
        <v>335</v>
      </c>
      <c r="L1372" s="7">
        <v>296</v>
      </c>
      <c r="M1372" s="7">
        <v>11.5</v>
      </c>
      <c r="N1372" s="7">
        <f>VLOOKUP(Todos!$A1372,vlookup_table[#All],2,FALSE)</f>
        <v>2</v>
      </c>
      <c r="O1372" s="7" t="str">
        <f>VLOOKUP(Todos!$A1372,vlookup_table[#All],3,FALSE)</f>
        <v>WI</v>
      </c>
      <c r="P1372" s="7">
        <f>VLOOKUP(Todos!$A1372,vlookup_table[#All],4,FALSE)</f>
        <v>5401</v>
      </c>
      <c r="Q1372" s="9" t="str">
        <f>VLOOKUP(Todos!$A1372,vlookup_table[#All],5,FALSE)</f>
        <v>T2</v>
      </c>
      <c r="R1372" s="9" t="str">
        <f>VLOOKUP(Todos!$A1372,vlookup_table[#All],6,FALSE)</f>
        <v>M</v>
      </c>
      <c r="S1372" s="9">
        <f>VLOOKUP(Todos!$A1372,vlookup_table[#All],7,FALSE)</f>
        <v>15</v>
      </c>
      <c r="T1372" s="9">
        <f>ROUND((9706-Todos!$P1372)/100, 0)</f>
        <v>43</v>
      </c>
      <c r="U1372" s="9" t="str" cm="1">
        <f t="array" ref="U1372">_xlfn.IFS(
    ISNUMBER(SEARCH("C", Q1372)), "Ciudad",
    ISNUMBER(SEARCH("T", Q1372)), "Pueblo",
    ISNUMBER(SEARCH("R", Q1372)), "Rural",
    ISNUMBER(SEARCH("S", Q1372)), "Suburbano",
    ISNUMBER(SEARCH("U", Q1372)), "Urbano"
)</f>
        <v>Pueblo</v>
      </c>
      <c r="V1372" s="24" t="str" cm="1">
        <f t="array" ref="V1372">_xlfn.LET(
    _xlpm.txt, _xlfn.TEXTJOIN("", TRUE, IF(ISNUMBER(--MID(Todos!$H1372, _xlfn.SEQUENCE(LEN(Todos!$H1372)), 1)), MID(Todos!$H1372, _xlfn.SEQUENCE(LEN(Todos!$H1372)), 1), "")),
    IF(ISNUMBER(--RIGHT(_xlpm.txt,1)), _xlpm.txt, LEFT(_xlpm.txt, LEN(_xlpm.txt)-1))
)</f>
        <v>12900</v>
      </c>
      <c r="W1372" s="9" t="str">
        <f>UPPER(LEFT(Todos!$B1372,2))</f>
        <v>WI</v>
      </c>
      <c r="X1372" s="10" t="str" cm="1">
        <f t="array" ref="X1372">+IF(Todos!$C1372 = "",MODE.MATCH(Todos!$C$2:$C$4029),Todos!$C1372)</f>
        <v>male</v>
      </c>
    </row>
    <row r="1373" spans="1:24" x14ac:dyDescent="0.35">
      <c r="A1373" s="18">
        <v>152821</v>
      </c>
      <c r="B1373" s="12" t="s">
        <v>22</v>
      </c>
      <c r="C1373" s="12" t="s">
        <v>17</v>
      </c>
      <c r="D1373" s="12">
        <v>1633</v>
      </c>
      <c r="E1373" s="12">
        <v>286</v>
      </c>
      <c r="F1373" s="12">
        <v>351</v>
      </c>
      <c r="G1373" s="12">
        <v>8</v>
      </c>
      <c r="H1373" s="12">
        <v>16765</v>
      </c>
      <c r="I1373" s="12">
        <v>9</v>
      </c>
      <c r="J1373" s="12">
        <v>13</v>
      </c>
      <c r="K1373" s="12">
        <v>318</v>
      </c>
      <c r="L1373" s="12">
        <v>306</v>
      </c>
      <c r="M1373" s="12">
        <v>5.8</v>
      </c>
      <c r="N1373" s="12">
        <f>VLOOKUP(Todos!$A1373,vlookup_table[#All],2,FALSE)</f>
        <v>0</v>
      </c>
      <c r="O1373" s="12" t="str">
        <f>VLOOKUP(Todos!$A1373,vlookup_table[#All],3,FALSE)</f>
        <v>CA</v>
      </c>
      <c r="P1373" s="12">
        <f>VLOOKUP(Todos!$A1373,vlookup_table[#All],4,FALSE)</f>
        <v>5401</v>
      </c>
      <c r="Q1373" s="14" t="str">
        <f>VLOOKUP(Todos!$A1373,vlookup_table[#All],5,FALSE)</f>
        <v>S2</v>
      </c>
      <c r="R1373" s="14" t="str">
        <f>VLOOKUP(Todos!$A1373,vlookup_table[#All],6,FALSE)</f>
        <v>F</v>
      </c>
      <c r="S1373" s="14">
        <f>VLOOKUP(Todos!$A1373,vlookup_table[#All],7,FALSE)</f>
        <v>11</v>
      </c>
      <c r="T1373" s="14">
        <f>ROUND((9706-Todos!$P1373)/100, 0)</f>
        <v>43</v>
      </c>
      <c r="U1373" s="14" t="str" cm="1">
        <f t="array" ref="U1373">_xlfn.IFS(
    ISNUMBER(SEARCH("C", Q1373)), "Ciudad",
    ISNUMBER(SEARCH("T", Q1373)), "Pueblo",
    ISNUMBER(SEARCH("R", Q1373)), "Rural",
    ISNUMBER(SEARCH("S", Q1373)), "Suburbano",
    ISNUMBER(SEARCH("U", Q1373)), "Urbano"
)</f>
        <v>Suburbano</v>
      </c>
      <c r="V1373" s="25" t="str" cm="1">
        <f t="array" ref="V1373">_xlfn.LET(
    _xlpm.txt, _xlfn.TEXTJOIN("", TRUE, IF(ISNUMBER(--MID(Todos!$H1373, _xlfn.SEQUENCE(LEN(Todos!$H1373)), 1)), MID(Todos!$H1373, _xlfn.SEQUENCE(LEN(Todos!$H1373)), 1), "")),
    IF(ISNUMBER(--RIGHT(_xlpm.txt,1)), _xlpm.txt, LEFT(_xlpm.txt, LEN(_xlpm.txt)-1))
)</f>
        <v>16765</v>
      </c>
      <c r="W1373" s="14" t="str">
        <f>UPPER(LEFT(Todos!$B1373,2))</f>
        <v>CA</v>
      </c>
      <c r="X1373" s="15" t="str" cm="1">
        <f t="array" ref="X1373">+IF(Todos!$C1373 = "",MODE.MATCH(Todos!$C$2:$C$4029),Todos!$C1373)</f>
        <v>F</v>
      </c>
    </row>
    <row r="1374" spans="1:24" x14ac:dyDescent="0.35">
      <c r="A1374" s="19">
        <v>57964</v>
      </c>
      <c r="B1374" s="7" t="s">
        <v>58</v>
      </c>
      <c r="C1374" s="7" t="s">
        <v>14</v>
      </c>
      <c r="D1374" s="7">
        <v>428</v>
      </c>
      <c r="E1374" s="7">
        <v>166</v>
      </c>
      <c r="F1374" s="7">
        <v>334</v>
      </c>
      <c r="G1374" s="7">
        <v>4</v>
      </c>
      <c r="H1374" s="7">
        <v>13608</v>
      </c>
      <c r="I1374" s="7">
        <v>1</v>
      </c>
      <c r="J1374" s="7">
        <v>71</v>
      </c>
      <c r="K1374" s="7">
        <v>304</v>
      </c>
      <c r="L1374" s="7">
        <v>240</v>
      </c>
      <c r="M1374" s="7">
        <v>9.1875</v>
      </c>
      <c r="N1374" s="7">
        <f>VLOOKUP(Todos!$A1374,vlookup_table[#All],2,FALSE)</f>
        <v>1</v>
      </c>
      <c r="O1374" s="7" t="str">
        <f>VLOOKUP(Todos!$A1374,vlookup_table[#All],3,FALSE)</f>
        <v>KY</v>
      </c>
      <c r="P1374" s="7">
        <f>VLOOKUP(Todos!$A1374,vlookup_table[#All],4,FALSE)</f>
        <v>2601</v>
      </c>
      <c r="Q1374" s="9" t="str">
        <f>VLOOKUP(Todos!$A1374,vlookup_table[#All],5,FALSE)</f>
        <v>C3</v>
      </c>
      <c r="R1374" s="9" t="str">
        <f>VLOOKUP(Todos!$A1374,vlookup_table[#All],6,FALSE)</f>
        <v>M</v>
      </c>
      <c r="S1374" s="9">
        <f>VLOOKUP(Todos!$A1374,vlookup_table[#All],7,FALSE)</f>
        <v>12</v>
      </c>
      <c r="T1374" s="9">
        <f>ROUND((9706-Todos!$P1374)/100, 0)</f>
        <v>71</v>
      </c>
      <c r="U1374" s="9" t="str" cm="1">
        <f t="array" ref="U1374">_xlfn.IFS(
    ISNUMBER(SEARCH("C", Q1374)), "Ciudad",
    ISNUMBER(SEARCH("T", Q1374)), "Pueblo",
    ISNUMBER(SEARCH("R", Q1374)), "Rural",
    ISNUMBER(SEARCH("S", Q1374)), "Suburbano",
    ISNUMBER(SEARCH("U", Q1374)), "Urbano"
)</f>
        <v>Ciudad</v>
      </c>
      <c r="V1374" s="24" t="str" cm="1">
        <f t="array" ref="V1374">_xlfn.LET(
    _xlpm.txt, _xlfn.TEXTJOIN("", TRUE, IF(ISNUMBER(--MID(Todos!$H1374, _xlfn.SEQUENCE(LEN(Todos!$H1374)), 1)), MID(Todos!$H1374, _xlfn.SEQUENCE(LEN(Todos!$H1374)), 1), "")),
    IF(ISNUMBER(--RIGHT(_xlpm.txt,1)), _xlpm.txt, LEFT(_xlpm.txt, LEN(_xlpm.txt)-1))
)</f>
        <v>13608</v>
      </c>
      <c r="W1374" s="9" t="str">
        <f>UPPER(LEFT(Todos!$B1374,2))</f>
        <v>KY</v>
      </c>
      <c r="X1374" s="10" t="str" cm="1">
        <f t="array" ref="X1374">+IF(Todos!$C1374 = "",MODE.MATCH(Todos!$C$2:$C$4029),Todos!$C1374)</f>
        <v>M</v>
      </c>
    </row>
    <row r="1375" spans="1:24" x14ac:dyDescent="0.35">
      <c r="A1375" s="18">
        <v>188385</v>
      </c>
      <c r="B1375" s="12" t="s">
        <v>21</v>
      </c>
      <c r="C1375" s="12" t="s">
        <v>17</v>
      </c>
      <c r="D1375" s="12">
        <v>262</v>
      </c>
      <c r="E1375" s="12">
        <v>150</v>
      </c>
      <c r="F1375" s="12">
        <v>228</v>
      </c>
      <c r="G1375" s="12">
        <v>0</v>
      </c>
      <c r="H1375" s="12">
        <v>8475</v>
      </c>
      <c r="I1375" s="12">
        <v>0</v>
      </c>
      <c r="J1375" s="12">
        <v>67</v>
      </c>
      <c r="K1375" s="12">
        <v>194</v>
      </c>
      <c r="L1375" s="12">
        <v>186</v>
      </c>
      <c r="M1375" s="12">
        <v>15</v>
      </c>
      <c r="N1375" s="12">
        <f>VLOOKUP(Todos!$A1375,vlookup_table[#All],2,FALSE)</f>
        <v>2</v>
      </c>
      <c r="O1375" s="12" t="str">
        <f>VLOOKUP(Todos!$A1375,vlookup_table[#All],3,FALSE)</f>
        <v>TX</v>
      </c>
      <c r="P1375" s="12">
        <f>VLOOKUP(Todos!$A1375,vlookup_table[#All],4,FALSE)</f>
        <v>1601</v>
      </c>
      <c r="Q1375" s="14" t="str">
        <f>VLOOKUP(Todos!$A1375,vlookup_table[#All],5,FALSE)</f>
        <v>T3</v>
      </c>
      <c r="R1375" s="14" t="str">
        <f>VLOOKUP(Todos!$A1375,vlookup_table[#All],6,FALSE)</f>
        <v>F</v>
      </c>
      <c r="S1375" s="14">
        <f>VLOOKUP(Todos!$A1375,vlookup_table[#All],7,FALSE)</f>
        <v>5</v>
      </c>
      <c r="T1375" s="14">
        <f>ROUND((9706-Todos!$P1375)/100, 0)</f>
        <v>81</v>
      </c>
      <c r="U1375" s="14" t="str" cm="1">
        <f t="array" ref="U1375">_xlfn.IFS(
    ISNUMBER(SEARCH("C", Q1375)), "Ciudad",
    ISNUMBER(SEARCH("T", Q1375)), "Pueblo",
    ISNUMBER(SEARCH("R", Q1375)), "Rural",
    ISNUMBER(SEARCH("S", Q1375)), "Suburbano",
    ISNUMBER(SEARCH("U", Q1375)), "Urbano"
)</f>
        <v>Pueblo</v>
      </c>
      <c r="V1375" s="25" t="str" cm="1">
        <f t="array" ref="V1375">_xlfn.LET(
    _xlpm.txt, _xlfn.TEXTJOIN("", TRUE, IF(ISNUMBER(--MID(Todos!$H1375, _xlfn.SEQUENCE(LEN(Todos!$H1375)), 1)), MID(Todos!$H1375, _xlfn.SEQUENCE(LEN(Todos!$H1375)), 1), "")),
    IF(ISNUMBER(--RIGHT(_xlpm.txt,1)), _xlpm.txt, LEFT(_xlpm.txt, LEN(_xlpm.txt)-1))
)</f>
        <v>8475</v>
      </c>
      <c r="W1375" s="14" t="str">
        <f>UPPER(LEFT(Todos!$B1375,2))</f>
        <v>TX</v>
      </c>
      <c r="X1375" s="15" t="str" cm="1">
        <f t="array" ref="X1375">+IF(Todos!$C1375 = "",MODE.MATCH(Todos!$C$2:$C$4029),Todos!$C1375)</f>
        <v>F</v>
      </c>
    </row>
    <row r="1376" spans="1:24" x14ac:dyDescent="0.35">
      <c r="A1376" s="19">
        <v>65899</v>
      </c>
      <c r="B1376" s="7" t="s">
        <v>30</v>
      </c>
      <c r="C1376" s="7" t="s">
        <v>17</v>
      </c>
      <c r="D1376" s="7">
        <v>905</v>
      </c>
      <c r="E1376" s="7">
        <v>470</v>
      </c>
      <c r="F1376" s="7">
        <v>605</v>
      </c>
      <c r="G1376" s="7">
        <v>0</v>
      </c>
      <c r="H1376" s="7">
        <v>21564</v>
      </c>
      <c r="I1376" s="7">
        <v>11</v>
      </c>
      <c r="J1376" s="7">
        <v>70</v>
      </c>
      <c r="K1376" s="7">
        <v>533</v>
      </c>
      <c r="L1376" s="7">
        <v>549</v>
      </c>
      <c r="M1376" s="7">
        <v>7.25</v>
      </c>
      <c r="N1376" s="7">
        <f>VLOOKUP(Todos!$A1376,vlookup_table[#All],2,FALSE)</f>
        <v>28</v>
      </c>
      <c r="O1376" s="7" t="str">
        <f>VLOOKUP(Todos!$A1376,vlookup_table[#All],3,FALSE)</f>
        <v>MI</v>
      </c>
      <c r="P1376" s="7">
        <f>VLOOKUP(Todos!$A1376,vlookup_table[#All],4,FALSE)</f>
        <v>4301</v>
      </c>
      <c r="Q1376" s="9" t="str">
        <f>VLOOKUP(Todos!$A1376,vlookup_table[#All],5,FALSE)</f>
        <v>S2</v>
      </c>
      <c r="R1376" s="9" t="str">
        <f>VLOOKUP(Todos!$A1376,vlookup_table[#All],6,FALSE)</f>
        <v>F</v>
      </c>
      <c r="S1376" s="9">
        <f>VLOOKUP(Todos!$A1376,vlookup_table[#All],7,FALSE)</f>
        <v>10</v>
      </c>
      <c r="T1376" s="9">
        <f>ROUND((9706-Todos!$P1376)/100, 0)</f>
        <v>54</v>
      </c>
      <c r="U1376" s="9" t="str" cm="1">
        <f t="array" ref="U1376">_xlfn.IFS(
    ISNUMBER(SEARCH("C", Q1376)), "Ciudad",
    ISNUMBER(SEARCH("T", Q1376)), "Pueblo",
    ISNUMBER(SEARCH("R", Q1376)), "Rural",
    ISNUMBER(SEARCH("S", Q1376)), "Suburbano",
    ISNUMBER(SEARCH("U", Q1376)), "Urbano"
)</f>
        <v>Suburbano</v>
      </c>
      <c r="V1376" s="24" t="str" cm="1">
        <f t="array" ref="V1376">_xlfn.LET(
    _xlpm.txt, _xlfn.TEXTJOIN("", TRUE, IF(ISNUMBER(--MID(Todos!$H1376, _xlfn.SEQUENCE(LEN(Todos!$H1376)), 1)), MID(Todos!$H1376, _xlfn.SEQUENCE(LEN(Todos!$H1376)), 1), "")),
    IF(ISNUMBER(--RIGHT(_xlpm.txt,1)), _xlpm.txt, LEFT(_xlpm.txt, LEN(_xlpm.txt)-1))
)</f>
        <v>21564</v>
      </c>
      <c r="W1376" s="9" t="str">
        <f>UPPER(LEFT(Todos!$B1376,2))</f>
        <v>MI</v>
      </c>
      <c r="X1376" s="10" t="str" cm="1">
        <f t="array" ref="X1376">+IF(Todos!$C1376 = "",MODE.MATCH(Todos!$C$2:$C$4029),Todos!$C1376)</f>
        <v>F</v>
      </c>
    </row>
    <row r="1377" spans="1:24" x14ac:dyDescent="0.35">
      <c r="A1377" s="18">
        <v>171302</v>
      </c>
      <c r="B1377" s="12" t="s">
        <v>22</v>
      </c>
      <c r="C1377" s="12" t="s">
        <v>17</v>
      </c>
      <c r="D1377" s="12">
        <v>1693</v>
      </c>
      <c r="E1377" s="12">
        <v>423</v>
      </c>
      <c r="F1377" s="12">
        <v>492</v>
      </c>
      <c r="G1377" s="12">
        <v>23</v>
      </c>
      <c r="H1377" s="12">
        <v>17493</v>
      </c>
      <c r="I1377" s="12">
        <v>6</v>
      </c>
      <c r="J1377" s="12">
        <v>58</v>
      </c>
      <c r="K1377" s="12">
        <v>467</v>
      </c>
      <c r="L1377" s="12">
        <v>457</v>
      </c>
      <c r="M1377" s="12">
        <v>11.66666667</v>
      </c>
      <c r="N1377" s="12">
        <f>VLOOKUP(Todos!$A1377,vlookup_table[#All],2,FALSE)</f>
        <v>0</v>
      </c>
      <c r="O1377" s="12" t="str">
        <f>VLOOKUP(Todos!$A1377,vlookup_table[#All],3,FALSE)</f>
        <v>CA</v>
      </c>
      <c r="P1377" s="12">
        <f>VLOOKUP(Todos!$A1377,vlookup_table[#All],4,FALSE)</f>
        <v>4701</v>
      </c>
      <c r="Q1377" s="14" t="str">
        <f>VLOOKUP(Todos!$A1377,vlookup_table[#All],5,FALSE)</f>
        <v>S1</v>
      </c>
      <c r="R1377" s="14" t="str">
        <f>VLOOKUP(Todos!$A1377,vlookup_table[#All],6,FALSE)</f>
        <v>F</v>
      </c>
      <c r="S1377" s="14">
        <f>VLOOKUP(Todos!$A1377,vlookup_table[#All],7,FALSE)</f>
        <v>15</v>
      </c>
      <c r="T1377" s="14">
        <f>ROUND((9706-Todos!$P1377)/100, 0)</f>
        <v>50</v>
      </c>
      <c r="U1377" s="14" t="str" cm="1">
        <f t="array" ref="U1377">_xlfn.IFS(
    ISNUMBER(SEARCH("C", Q1377)), "Ciudad",
    ISNUMBER(SEARCH("T", Q1377)), "Pueblo",
    ISNUMBER(SEARCH("R", Q1377)), "Rural",
    ISNUMBER(SEARCH("S", Q1377)), "Suburbano",
    ISNUMBER(SEARCH("U", Q1377)), "Urbano"
)</f>
        <v>Suburbano</v>
      </c>
      <c r="V1377" s="25" t="str" cm="1">
        <f t="array" ref="V1377">_xlfn.LET(
    _xlpm.txt, _xlfn.TEXTJOIN("", TRUE, IF(ISNUMBER(--MID(Todos!$H1377, _xlfn.SEQUENCE(LEN(Todos!$H1377)), 1)), MID(Todos!$H1377, _xlfn.SEQUENCE(LEN(Todos!$H1377)), 1), "")),
    IF(ISNUMBER(--RIGHT(_xlpm.txt,1)), _xlpm.txt, LEFT(_xlpm.txt, LEN(_xlpm.txt)-1))
)</f>
        <v>17493</v>
      </c>
      <c r="W1377" s="14" t="str">
        <f>UPPER(LEFT(Todos!$B1377,2))</f>
        <v>CA</v>
      </c>
      <c r="X1377" s="15" t="str" cm="1">
        <f t="array" ref="X1377">+IF(Todos!$C1377 = "",MODE.MATCH(Todos!$C$2:$C$4029),Todos!$C1377)</f>
        <v>F</v>
      </c>
    </row>
    <row r="1378" spans="1:24" x14ac:dyDescent="0.35">
      <c r="A1378" s="19">
        <v>38106</v>
      </c>
      <c r="B1378" s="7" t="s">
        <v>13</v>
      </c>
      <c r="C1378" s="7" t="s">
        <v>17</v>
      </c>
      <c r="D1378" s="7">
        <v>1806</v>
      </c>
      <c r="E1378" s="7">
        <v>243</v>
      </c>
      <c r="F1378" s="7">
        <v>450</v>
      </c>
      <c r="G1378" s="7">
        <v>33</v>
      </c>
      <c r="H1378" s="7">
        <v>22969</v>
      </c>
      <c r="I1378" s="7">
        <v>38</v>
      </c>
      <c r="J1378" s="7">
        <v>5</v>
      </c>
      <c r="K1378" s="7">
        <v>312</v>
      </c>
      <c r="L1378" s="7">
        <v>338</v>
      </c>
      <c r="M1378" s="7">
        <v>2.7954545460000002</v>
      </c>
      <c r="N1378" s="7">
        <f>VLOOKUP(Todos!$A1378,vlookup_table[#All],2,FALSE)</f>
        <v>0</v>
      </c>
      <c r="O1378" s="7" t="str">
        <f>VLOOKUP(Todos!$A1378,vlookup_table[#All],3,FALSE)</f>
        <v>FL</v>
      </c>
      <c r="P1378" s="7">
        <f>VLOOKUP(Todos!$A1378,vlookup_table[#All],4,FALSE)</f>
        <v>804</v>
      </c>
      <c r="Q1378" s="9" t="str">
        <f>VLOOKUP(Todos!$A1378,vlookup_table[#All],5,FALSE)</f>
        <v>U2</v>
      </c>
      <c r="R1378" s="9" t="str">
        <f>VLOOKUP(Todos!$A1378,vlookup_table[#All],6,FALSE)</f>
        <v>F</v>
      </c>
      <c r="S1378" s="9">
        <f>VLOOKUP(Todos!$A1378,vlookup_table[#All],7,FALSE)</f>
        <v>3</v>
      </c>
      <c r="T1378" s="9">
        <f>ROUND((9706-Todos!$P1378)/100, 0)</f>
        <v>89</v>
      </c>
      <c r="U1378" s="9" t="str" cm="1">
        <f t="array" ref="U1378">_xlfn.IFS(
    ISNUMBER(SEARCH("C", Q1378)), "Ciudad",
    ISNUMBER(SEARCH("T", Q1378)), "Pueblo",
    ISNUMBER(SEARCH("R", Q1378)), "Rural",
    ISNUMBER(SEARCH("S", Q1378)), "Suburbano",
    ISNUMBER(SEARCH("U", Q1378)), "Urbano"
)</f>
        <v>Urbano</v>
      </c>
      <c r="V1378" s="24" t="str" cm="1">
        <f t="array" ref="V1378">_xlfn.LET(
    _xlpm.txt, _xlfn.TEXTJOIN("", TRUE, IF(ISNUMBER(--MID(Todos!$H1378, _xlfn.SEQUENCE(LEN(Todos!$H1378)), 1)), MID(Todos!$H1378, _xlfn.SEQUENCE(LEN(Todos!$H1378)), 1), "")),
    IF(ISNUMBER(--RIGHT(_xlpm.txt,1)), _xlpm.txt, LEFT(_xlpm.txt, LEN(_xlpm.txt)-1))
)</f>
        <v>22969</v>
      </c>
      <c r="W1378" s="9" t="str">
        <f>UPPER(LEFT(Todos!$B1378,2))</f>
        <v>FL</v>
      </c>
      <c r="X1378" s="10" t="str" cm="1">
        <f t="array" ref="X1378">+IF(Todos!$C1378 = "",MODE.MATCH(Todos!$C$2:$C$4029),Todos!$C1378)</f>
        <v>F</v>
      </c>
    </row>
    <row r="1379" spans="1:24" x14ac:dyDescent="0.35">
      <c r="A1379" s="18">
        <v>35906</v>
      </c>
      <c r="B1379" s="12" t="s">
        <v>13</v>
      </c>
      <c r="C1379" s="12" t="s">
        <v>17</v>
      </c>
      <c r="D1379" s="12">
        <v>683</v>
      </c>
      <c r="E1379" s="12">
        <v>284</v>
      </c>
      <c r="F1379" s="12">
        <v>368</v>
      </c>
      <c r="G1379" s="12">
        <v>2</v>
      </c>
      <c r="H1379" s="12">
        <v>12396</v>
      </c>
      <c r="I1379" s="12">
        <v>4</v>
      </c>
      <c r="J1379" s="12">
        <v>32</v>
      </c>
      <c r="K1379" s="12">
        <v>325</v>
      </c>
      <c r="L1379" s="12">
        <v>313</v>
      </c>
      <c r="M1379" s="12">
        <v>15.33333333</v>
      </c>
      <c r="N1379" s="12">
        <f>VLOOKUP(Todos!$A1379,vlookup_table[#All],2,FALSE)</f>
        <v>0</v>
      </c>
      <c r="O1379" s="12" t="str">
        <f>VLOOKUP(Todos!$A1379,vlookup_table[#All],3,FALSE)</f>
        <v>FL</v>
      </c>
      <c r="P1379" s="12">
        <f>VLOOKUP(Todos!$A1379,vlookup_table[#All],4,FALSE)</f>
        <v>5701</v>
      </c>
      <c r="Q1379" s="14" t="str">
        <f>VLOOKUP(Todos!$A1379,vlookup_table[#All],5,FALSE)</f>
        <v>T2</v>
      </c>
      <c r="R1379" s="14" t="str">
        <f>VLOOKUP(Todos!$A1379,vlookup_table[#All],6,FALSE)</f>
        <v>F</v>
      </c>
      <c r="S1379" s="14">
        <f>VLOOKUP(Todos!$A1379,vlookup_table[#All],7,FALSE)</f>
        <v>15</v>
      </c>
      <c r="T1379" s="14">
        <f>ROUND((9706-Todos!$P1379)/100, 0)</f>
        <v>40</v>
      </c>
      <c r="U1379" s="14" t="str" cm="1">
        <f t="array" ref="U1379">_xlfn.IFS(
    ISNUMBER(SEARCH("C", Q1379)), "Ciudad",
    ISNUMBER(SEARCH("T", Q1379)), "Pueblo",
    ISNUMBER(SEARCH("R", Q1379)), "Rural",
    ISNUMBER(SEARCH("S", Q1379)), "Suburbano",
    ISNUMBER(SEARCH("U", Q1379)), "Urbano"
)</f>
        <v>Pueblo</v>
      </c>
      <c r="V1379" s="25" t="str" cm="1">
        <f t="array" ref="V1379">_xlfn.LET(
    _xlpm.txt, _xlfn.TEXTJOIN("", TRUE, IF(ISNUMBER(--MID(Todos!$H1379, _xlfn.SEQUENCE(LEN(Todos!$H1379)), 1)), MID(Todos!$H1379, _xlfn.SEQUENCE(LEN(Todos!$H1379)), 1), "")),
    IF(ISNUMBER(--RIGHT(_xlpm.txt,1)), _xlpm.txt, LEFT(_xlpm.txt, LEN(_xlpm.txt)-1))
)</f>
        <v>12396</v>
      </c>
      <c r="W1379" s="14" t="str">
        <f>UPPER(LEFT(Todos!$B1379,2))</f>
        <v>FL</v>
      </c>
      <c r="X1379" s="15" t="str" cm="1">
        <f t="array" ref="X1379">+IF(Todos!$C1379 = "",MODE.MATCH(Todos!$C$2:$C$4029),Todos!$C1379)</f>
        <v>F</v>
      </c>
    </row>
    <row r="1380" spans="1:24" x14ac:dyDescent="0.35">
      <c r="A1380" s="19">
        <v>4513</v>
      </c>
      <c r="B1380" s="7" t="s">
        <v>30</v>
      </c>
      <c r="C1380" s="7" t="s">
        <v>14</v>
      </c>
      <c r="D1380" s="7">
        <v>630</v>
      </c>
      <c r="E1380" s="7">
        <v>355</v>
      </c>
      <c r="F1380" s="7">
        <v>437</v>
      </c>
      <c r="G1380" s="7">
        <v>0</v>
      </c>
      <c r="H1380" s="7">
        <v>15914</v>
      </c>
      <c r="I1380" s="7">
        <v>3</v>
      </c>
      <c r="J1380" s="7">
        <v>75</v>
      </c>
      <c r="K1380" s="7">
        <v>396</v>
      </c>
      <c r="L1380" s="7">
        <v>395</v>
      </c>
      <c r="M1380" s="7">
        <v>13</v>
      </c>
      <c r="N1380" s="7">
        <f>VLOOKUP(Todos!$A1380,vlookup_table[#All],2,FALSE)</f>
        <v>1</v>
      </c>
      <c r="O1380" s="7" t="str">
        <f>VLOOKUP(Todos!$A1380,vlookup_table[#All],3,FALSE)</f>
        <v>MI</v>
      </c>
      <c r="P1380" s="7">
        <f>VLOOKUP(Todos!$A1380,vlookup_table[#All],4,FALSE)</f>
        <v>2804</v>
      </c>
      <c r="Q1380" s="9" t="str">
        <f>VLOOKUP(Todos!$A1380,vlookup_table[#All],5,FALSE)</f>
        <v>C2</v>
      </c>
      <c r="R1380" s="9" t="str">
        <f>VLOOKUP(Todos!$A1380,vlookup_table[#All],6,FALSE)</f>
        <v>M</v>
      </c>
      <c r="S1380" s="9">
        <f>VLOOKUP(Todos!$A1380,vlookup_table[#All],7,FALSE)</f>
        <v>20</v>
      </c>
      <c r="T1380" s="9">
        <f>ROUND((9706-Todos!$P1380)/100, 0)</f>
        <v>69</v>
      </c>
      <c r="U1380" s="9" t="str" cm="1">
        <f t="array" ref="U1380">_xlfn.IFS(
    ISNUMBER(SEARCH("C", Q1380)), "Ciudad",
    ISNUMBER(SEARCH("T", Q1380)), "Pueblo",
    ISNUMBER(SEARCH("R", Q1380)), "Rural",
    ISNUMBER(SEARCH("S", Q1380)), "Suburbano",
    ISNUMBER(SEARCH("U", Q1380)), "Urbano"
)</f>
        <v>Ciudad</v>
      </c>
      <c r="V1380" s="24" t="str" cm="1">
        <f t="array" ref="V1380">_xlfn.LET(
    _xlpm.txt, _xlfn.TEXTJOIN("", TRUE, IF(ISNUMBER(--MID(Todos!$H1380, _xlfn.SEQUENCE(LEN(Todos!$H1380)), 1)), MID(Todos!$H1380, _xlfn.SEQUENCE(LEN(Todos!$H1380)), 1), "")),
    IF(ISNUMBER(--RIGHT(_xlpm.txt,1)), _xlpm.txt, LEFT(_xlpm.txt, LEN(_xlpm.txt)-1))
)</f>
        <v>15914</v>
      </c>
      <c r="W1380" s="9" t="str">
        <f>UPPER(LEFT(Todos!$B1380,2))</f>
        <v>MI</v>
      </c>
      <c r="X1380" s="10" t="str" cm="1">
        <f t="array" ref="X1380">+IF(Todos!$C1380 = "",MODE.MATCH(Todos!$C$2:$C$4029),Todos!$C1380)</f>
        <v>M</v>
      </c>
    </row>
    <row r="1381" spans="1:24" x14ac:dyDescent="0.35">
      <c r="A1381" s="18">
        <v>14272</v>
      </c>
      <c r="B1381" s="12" t="s">
        <v>33</v>
      </c>
      <c r="C1381" s="12" t="s">
        <v>61</v>
      </c>
      <c r="D1381" s="12">
        <v>389</v>
      </c>
      <c r="E1381" s="12">
        <v>207</v>
      </c>
      <c r="F1381" s="12">
        <v>286</v>
      </c>
      <c r="G1381" s="12">
        <v>0</v>
      </c>
      <c r="H1381" s="12">
        <v>9933</v>
      </c>
      <c r="I1381" s="12">
        <v>1</v>
      </c>
      <c r="J1381" s="12">
        <v>69</v>
      </c>
      <c r="K1381" s="12">
        <v>234</v>
      </c>
      <c r="L1381" s="12">
        <v>253</v>
      </c>
      <c r="M1381" s="12">
        <v>12.66666667</v>
      </c>
      <c r="N1381" s="12">
        <f>VLOOKUP(Todos!$A1381,vlookup_table[#All],2,FALSE)</f>
        <v>0</v>
      </c>
      <c r="O1381" s="12" t="str">
        <f>VLOOKUP(Todos!$A1381,vlookup_table[#All],3,FALSE)</f>
        <v>AR</v>
      </c>
      <c r="P1381" s="12">
        <f>VLOOKUP(Todos!$A1381,vlookup_table[#All],4,FALSE)</f>
        <v>4001</v>
      </c>
      <c r="Q1381" s="14" t="str">
        <f>VLOOKUP(Todos!$A1381,vlookup_table[#All],5,FALSE)</f>
        <v>R2</v>
      </c>
      <c r="R1381" s="14" t="str">
        <f>VLOOKUP(Todos!$A1381,vlookup_table[#All],6,FALSE)</f>
        <v>F</v>
      </c>
      <c r="S1381" s="14">
        <f>VLOOKUP(Todos!$A1381,vlookup_table[#All],7,FALSE)</f>
        <v>20</v>
      </c>
      <c r="T1381" s="14">
        <f>ROUND((9706-Todos!$P1381)/100, 0)</f>
        <v>57</v>
      </c>
      <c r="U1381" s="14" t="str" cm="1">
        <f t="array" ref="U1381">_xlfn.IFS(
    ISNUMBER(SEARCH("C", Q1381)), "Ciudad",
    ISNUMBER(SEARCH("T", Q1381)), "Pueblo",
    ISNUMBER(SEARCH("R", Q1381)), "Rural",
    ISNUMBER(SEARCH("S", Q1381)), "Suburbano",
    ISNUMBER(SEARCH("U", Q1381)), "Urbano"
)</f>
        <v>Rural</v>
      </c>
      <c r="V1381" s="25" t="str" cm="1">
        <f t="array" ref="V1381">_xlfn.LET(
    _xlpm.txt, _xlfn.TEXTJOIN("", TRUE, IF(ISNUMBER(--MID(Todos!$H1381, _xlfn.SEQUENCE(LEN(Todos!$H1381)), 1)), MID(Todos!$H1381, _xlfn.SEQUENCE(LEN(Todos!$H1381)), 1), "")),
    IF(ISNUMBER(--RIGHT(_xlpm.txt,1)), _xlpm.txt, LEFT(_xlpm.txt, LEN(_xlpm.txt)-1))
)</f>
        <v>9933</v>
      </c>
      <c r="W1381" s="14" t="str">
        <f>UPPER(LEFT(Todos!$B1381,2))</f>
        <v>AR</v>
      </c>
      <c r="X1381" s="15" t="str" cm="1">
        <f t="array" ref="X1381">+IF(Todos!$C1381 = "",MODE.MATCH(Todos!$C$2:$C$4029),Todos!$C1381)</f>
        <v>Female</v>
      </c>
    </row>
    <row r="1382" spans="1:24" x14ac:dyDescent="0.35">
      <c r="A1382" s="19">
        <v>1779</v>
      </c>
      <c r="B1382" s="7" t="s">
        <v>33</v>
      </c>
      <c r="C1382" s="7" t="s">
        <v>14</v>
      </c>
      <c r="D1382" s="7">
        <v>417</v>
      </c>
      <c r="E1382" s="7">
        <v>131</v>
      </c>
      <c r="F1382" s="7">
        <v>282</v>
      </c>
      <c r="G1382" s="7">
        <v>0</v>
      </c>
      <c r="H1382" s="7">
        <v>6858</v>
      </c>
      <c r="I1382" s="7">
        <v>6</v>
      </c>
      <c r="J1382" s="7">
        <v>42</v>
      </c>
      <c r="K1382" s="7">
        <v>199</v>
      </c>
      <c r="L1382" s="7">
        <v>200</v>
      </c>
      <c r="M1382" s="7">
        <v>13</v>
      </c>
      <c r="N1382" s="7">
        <f>VLOOKUP(Todos!$A1382,vlookup_table[#All],2,FALSE)</f>
        <v>0</v>
      </c>
      <c r="O1382" s="7" t="str">
        <f>VLOOKUP(Todos!$A1382,vlookup_table[#All],3,FALSE)</f>
        <v>AR</v>
      </c>
      <c r="P1382" s="7">
        <f>VLOOKUP(Todos!$A1382,vlookup_table[#All],4,FALSE)</f>
        <v>0</v>
      </c>
      <c r="Q1382" s="9" t="str">
        <f>VLOOKUP(Todos!$A1382,vlookup_table[#All],5,FALSE)</f>
        <v>T3</v>
      </c>
      <c r="R1382" s="9" t="str">
        <f>VLOOKUP(Todos!$A1382,vlookup_table[#All],6,FALSE)</f>
        <v>M</v>
      </c>
      <c r="S1382" s="9">
        <f>VLOOKUP(Todos!$A1382,vlookup_table[#All],7,FALSE)</f>
        <v>125</v>
      </c>
      <c r="T1382" s="9">
        <f>ROUND((9706-Todos!$P1382)/100, 0)</f>
        <v>97</v>
      </c>
      <c r="U1382" s="9" t="str" cm="1">
        <f t="array" ref="U1382">_xlfn.IFS(
    ISNUMBER(SEARCH("C", Q1382)), "Ciudad",
    ISNUMBER(SEARCH("T", Q1382)), "Pueblo",
    ISNUMBER(SEARCH("R", Q1382)), "Rural",
    ISNUMBER(SEARCH("S", Q1382)), "Suburbano",
    ISNUMBER(SEARCH("U", Q1382)), "Urbano"
)</f>
        <v>Pueblo</v>
      </c>
      <c r="V1382" s="24" t="str" cm="1">
        <f t="array" ref="V1382">_xlfn.LET(
    _xlpm.txt, _xlfn.TEXTJOIN("", TRUE, IF(ISNUMBER(--MID(Todos!$H1382, _xlfn.SEQUENCE(LEN(Todos!$H1382)), 1)), MID(Todos!$H1382, _xlfn.SEQUENCE(LEN(Todos!$H1382)), 1), "")),
    IF(ISNUMBER(--RIGHT(_xlpm.txt,1)), _xlpm.txt, LEFT(_xlpm.txt, LEN(_xlpm.txt)-1))
)</f>
        <v>6858</v>
      </c>
      <c r="W1382" s="9" t="str">
        <f>UPPER(LEFT(Todos!$B1382,2))</f>
        <v>AR</v>
      </c>
      <c r="X1382" s="10" t="str" cm="1">
        <f t="array" ref="X1382">+IF(Todos!$C1382 = "",MODE.MATCH(Todos!$C$2:$C$4029),Todos!$C1382)</f>
        <v>M</v>
      </c>
    </row>
    <row r="1383" spans="1:24" x14ac:dyDescent="0.35">
      <c r="A1383" s="18">
        <v>180512</v>
      </c>
      <c r="B1383" s="12" t="s">
        <v>41</v>
      </c>
      <c r="C1383" s="12" t="s">
        <v>52</v>
      </c>
      <c r="D1383" s="12">
        <v>731</v>
      </c>
      <c r="E1383" s="12">
        <v>304</v>
      </c>
      <c r="F1383" s="12">
        <v>382</v>
      </c>
      <c r="G1383" s="12">
        <v>1</v>
      </c>
      <c r="H1383" s="12">
        <v>13513</v>
      </c>
      <c r="I1383" s="12">
        <v>4</v>
      </c>
      <c r="J1383" s="12">
        <v>53</v>
      </c>
      <c r="K1383" s="12">
        <v>355</v>
      </c>
      <c r="L1383" s="12">
        <v>349</v>
      </c>
      <c r="M1383" s="12">
        <v>6.5789473679999997</v>
      </c>
      <c r="N1383" s="12">
        <f>VLOOKUP(Todos!$A1383,vlookup_table[#All],2,FALSE)</f>
        <v>2</v>
      </c>
      <c r="O1383" s="12" t="str">
        <f>VLOOKUP(Todos!$A1383,vlookup_table[#All],3,FALSE)</f>
        <v>WA</v>
      </c>
      <c r="P1383" s="12">
        <f>VLOOKUP(Todos!$A1383,vlookup_table[#All],4,FALSE)</f>
        <v>1312</v>
      </c>
      <c r="Q1383" s="14" t="str">
        <f>VLOOKUP(Todos!$A1383,vlookup_table[#All],5,FALSE)</f>
        <v>T2</v>
      </c>
      <c r="R1383" s="14" t="str">
        <f>VLOOKUP(Todos!$A1383,vlookup_table[#All],6,FALSE)</f>
        <v>M</v>
      </c>
      <c r="S1383" s="14">
        <f>VLOOKUP(Todos!$A1383,vlookup_table[#All],7,FALSE)</f>
        <v>10</v>
      </c>
      <c r="T1383" s="14">
        <f>ROUND((9706-Todos!$P1383)/100, 0)</f>
        <v>84</v>
      </c>
      <c r="U1383" s="14" t="str" cm="1">
        <f t="array" ref="U1383">_xlfn.IFS(
    ISNUMBER(SEARCH("C", Q1383)), "Ciudad",
    ISNUMBER(SEARCH("T", Q1383)), "Pueblo",
    ISNUMBER(SEARCH("R", Q1383)), "Rural",
    ISNUMBER(SEARCH("S", Q1383)), "Suburbano",
    ISNUMBER(SEARCH("U", Q1383)), "Urbano"
)</f>
        <v>Pueblo</v>
      </c>
      <c r="V1383" s="25" t="str" cm="1">
        <f t="array" ref="V1383">_xlfn.LET(
    _xlpm.txt, _xlfn.TEXTJOIN("", TRUE, IF(ISNUMBER(--MID(Todos!$H1383, _xlfn.SEQUENCE(LEN(Todos!$H1383)), 1)), MID(Todos!$H1383, _xlfn.SEQUENCE(LEN(Todos!$H1383)), 1), "")),
    IF(ISNUMBER(--RIGHT(_xlpm.txt,1)), _xlpm.txt, LEFT(_xlpm.txt, LEN(_xlpm.txt)-1))
)</f>
        <v>13513</v>
      </c>
      <c r="W1383" s="14" t="str">
        <f>UPPER(LEFT(Todos!$B1383,2))</f>
        <v>WA</v>
      </c>
      <c r="X1383" s="15" t="str" cm="1">
        <f t="array" ref="X1383">+IF(Todos!$C1383 = "",MODE.MATCH(Todos!$C$2:$C$4029),Todos!$C1383)</f>
        <v>male</v>
      </c>
    </row>
    <row r="1384" spans="1:24" x14ac:dyDescent="0.35">
      <c r="A1384" s="19">
        <v>41065</v>
      </c>
      <c r="B1384" s="7" t="s">
        <v>24</v>
      </c>
      <c r="C1384" s="7" t="s">
        <v>17</v>
      </c>
      <c r="D1384" s="7">
        <v>1569</v>
      </c>
      <c r="E1384" s="7">
        <v>673</v>
      </c>
      <c r="F1384" s="7">
        <v>781</v>
      </c>
      <c r="G1384" s="7">
        <v>22</v>
      </c>
      <c r="H1384" s="7">
        <v>25775</v>
      </c>
      <c r="I1384" s="7">
        <v>3</v>
      </c>
      <c r="J1384" s="7">
        <v>44</v>
      </c>
      <c r="K1384" s="7">
        <v>672</v>
      </c>
      <c r="L1384" s="7">
        <v>785</v>
      </c>
      <c r="M1384" s="7">
        <v>12.5</v>
      </c>
      <c r="N1384" s="7">
        <f>VLOOKUP(Todos!$A1384,vlookup_table[#All],2,FALSE)</f>
        <v>0</v>
      </c>
      <c r="O1384" s="7" t="str">
        <f>VLOOKUP(Todos!$A1384,vlookup_table[#All],3,FALSE)</f>
        <v>NV</v>
      </c>
      <c r="P1384" s="7">
        <f>VLOOKUP(Todos!$A1384,vlookup_table[#All],4,FALSE)</f>
        <v>3401</v>
      </c>
      <c r="Q1384" s="9" t="str">
        <f>VLOOKUP(Todos!$A1384,vlookup_table[#All],5,FALSE)</f>
        <v>C3</v>
      </c>
      <c r="R1384" s="9" t="str">
        <f>VLOOKUP(Todos!$A1384,vlookup_table[#All],6,FALSE)</f>
        <v>F</v>
      </c>
      <c r="S1384" s="9">
        <f>VLOOKUP(Todos!$A1384,vlookup_table[#All],7,FALSE)</f>
        <v>15</v>
      </c>
      <c r="T1384" s="9">
        <f>ROUND((9706-Todos!$P1384)/100, 0)</f>
        <v>63</v>
      </c>
      <c r="U1384" s="9" t="str" cm="1">
        <f t="array" ref="U1384">_xlfn.IFS(
    ISNUMBER(SEARCH("C", Q1384)), "Ciudad",
    ISNUMBER(SEARCH("T", Q1384)), "Pueblo",
    ISNUMBER(SEARCH("R", Q1384)), "Rural",
    ISNUMBER(SEARCH("S", Q1384)), "Suburbano",
    ISNUMBER(SEARCH("U", Q1384)), "Urbano"
)</f>
        <v>Ciudad</v>
      </c>
      <c r="V1384" s="24" t="str" cm="1">
        <f t="array" ref="V1384">_xlfn.LET(
    _xlpm.txt, _xlfn.TEXTJOIN("", TRUE, IF(ISNUMBER(--MID(Todos!$H1384, _xlfn.SEQUENCE(LEN(Todos!$H1384)), 1)), MID(Todos!$H1384, _xlfn.SEQUENCE(LEN(Todos!$H1384)), 1), "")),
    IF(ISNUMBER(--RIGHT(_xlpm.txt,1)), _xlpm.txt, LEFT(_xlpm.txt, LEN(_xlpm.txt)-1))
)</f>
        <v>25775</v>
      </c>
      <c r="W1384" s="9" t="str">
        <f>UPPER(LEFT(Todos!$B1384,2))</f>
        <v>NV</v>
      </c>
      <c r="X1384" s="10" t="str" cm="1">
        <f t="array" ref="X1384">+IF(Todos!$C1384 = "",MODE.MATCH(Todos!$C$2:$C$4029),Todos!$C1384)</f>
        <v>F</v>
      </c>
    </row>
    <row r="1385" spans="1:24" x14ac:dyDescent="0.35">
      <c r="A1385" s="18">
        <v>111949</v>
      </c>
      <c r="B1385" s="12" t="s">
        <v>33</v>
      </c>
      <c r="C1385" s="12" t="s">
        <v>61</v>
      </c>
      <c r="D1385" s="12">
        <v>335</v>
      </c>
      <c r="E1385" s="12">
        <v>166</v>
      </c>
      <c r="F1385" s="12">
        <v>239</v>
      </c>
      <c r="G1385" s="12">
        <v>0</v>
      </c>
      <c r="H1385" s="12">
        <v>8297</v>
      </c>
      <c r="I1385" s="12">
        <v>0</v>
      </c>
      <c r="J1385" s="12">
        <v>76</v>
      </c>
      <c r="K1385" s="12">
        <v>207</v>
      </c>
      <c r="L1385" s="12">
        <v>207</v>
      </c>
      <c r="M1385" s="12">
        <v>4.6060606059999998</v>
      </c>
      <c r="N1385" s="12">
        <f>VLOOKUP(Todos!$A1385,vlookup_table[#All],2,FALSE)</f>
        <v>0</v>
      </c>
      <c r="O1385" s="12" t="str">
        <f>VLOOKUP(Todos!$A1385,vlookup_table[#All],3,FALSE)</f>
        <v>AR</v>
      </c>
      <c r="P1385" s="12">
        <f>VLOOKUP(Todos!$A1385,vlookup_table[#All],4,FALSE)</f>
        <v>0</v>
      </c>
      <c r="Q1385" s="14" t="str">
        <f>VLOOKUP(Todos!$A1385,vlookup_table[#All],5,FALSE)</f>
        <v>R3</v>
      </c>
      <c r="R1385" s="14" t="str">
        <f>VLOOKUP(Todos!$A1385,vlookup_table[#All],6,FALSE)</f>
        <v>F</v>
      </c>
      <c r="S1385" s="14">
        <f>VLOOKUP(Todos!$A1385,vlookup_table[#All],7,FALSE)</f>
        <v>5</v>
      </c>
      <c r="T1385" s="14">
        <f>ROUND((9706-Todos!$P1385)/100, 0)</f>
        <v>97</v>
      </c>
      <c r="U1385" s="14" t="str" cm="1">
        <f t="array" ref="U1385">_xlfn.IFS(
    ISNUMBER(SEARCH("C", Q1385)), "Ciudad",
    ISNUMBER(SEARCH("T", Q1385)), "Pueblo",
    ISNUMBER(SEARCH("R", Q1385)), "Rural",
    ISNUMBER(SEARCH("S", Q1385)), "Suburbano",
    ISNUMBER(SEARCH("U", Q1385)), "Urbano"
)</f>
        <v>Rural</v>
      </c>
      <c r="V1385" s="25" t="str" cm="1">
        <f t="array" ref="V1385">_xlfn.LET(
    _xlpm.txt, _xlfn.TEXTJOIN("", TRUE, IF(ISNUMBER(--MID(Todos!$H1385, _xlfn.SEQUENCE(LEN(Todos!$H1385)), 1)), MID(Todos!$H1385, _xlfn.SEQUENCE(LEN(Todos!$H1385)), 1), "")),
    IF(ISNUMBER(--RIGHT(_xlpm.txt,1)), _xlpm.txt, LEFT(_xlpm.txt, LEN(_xlpm.txt)-1))
)</f>
        <v>8297</v>
      </c>
      <c r="W1385" s="14" t="str">
        <f>UPPER(LEFT(Todos!$B1385,2))</f>
        <v>AR</v>
      </c>
      <c r="X1385" s="15" t="str" cm="1">
        <f t="array" ref="X1385">+IF(Todos!$C1385 = "",MODE.MATCH(Todos!$C$2:$C$4029),Todos!$C1385)</f>
        <v>Female</v>
      </c>
    </row>
    <row r="1386" spans="1:24" x14ac:dyDescent="0.35">
      <c r="A1386" s="19">
        <v>35043</v>
      </c>
      <c r="B1386" s="7" t="s">
        <v>13</v>
      </c>
      <c r="C1386" s="7" t="s">
        <v>14</v>
      </c>
      <c r="D1386" s="7">
        <v>1357</v>
      </c>
      <c r="E1386" s="7">
        <v>521</v>
      </c>
      <c r="F1386" s="7">
        <v>587</v>
      </c>
      <c r="G1386" s="7">
        <v>26</v>
      </c>
      <c r="H1386" s="7">
        <v>20642</v>
      </c>
      <c r="I1386" s="7">
        <v>4</v>
      </c>
      <c r="J1386" s="7">
        <v>30</v>
      </c>
      <c r="K1386" s="7">
        <v>534</v>
      </c>
      <c r="L1386" s="7">
        <v>571</v>
      </c>
      <c r="M1386" s="7">
        <v>13</v>
      </c>
      <c r="N1386" s="7">
        <f>VLOOKUP(Todos!$A1386,vlookup_table[#All],2,FALSE)</f>
        <v>1</v>
      </c>
      <c r="O1386" s="7" t="str">
        <f>VLOOKUP(Todos!$A1386,vlookup_table[#All],3,FALSE)</f>
        <v>FL</v>
      </c>
      <c r="P1386" s="7">
        <f>VLOOKUP(Todos!$A1386,vlookup_table[#All],4,FALSE)</f>
        <v>4304</v>
      </c>
      <c r="Q1386" s="9" t="str">
        <f>VLOOKUP(Todos!$A1386,vlookup_table[#All],5,FALSE)</f>
        <v>C1</v>
      </c>
      <c r="R1386" s="9" t="str">
        <f>VLOOKUP(Todos!$A1386,vlookup_table[#All],6,FALSE)</f>
        <v>M</v>
      </c>
      <c r="S1386" s="9">
        <f>VLOOKUP(Todos!$A1386,vlookup_table[#All],7,FALSE)</f>
        <v>16</v>
      </c>
      <c r="T1386" s="9">
        <f>ROUND((9706-Todos!$P1386)/100, 0)</f>
        <v>54</v>
      </c>
      <c r="U1386" s="9" t="str" cm="1">
        <f t="array" ref="U1386">_xlfn.IFS(
    ISNUMBER(SEARCH("C", Q1386)), "Ciudad",
    ISNUMBER(SEARCH("T", Q1386)), "Pueblo",
    ISNUMBER(SEARCH("R", Q1386)), "Rural",
    ISNUMBER(SEARCH("S", Q1386)), "Suburbano",
    ISNUMBER(SEARCH("U", Q1386)), "Urbano"
)</f>
        <v>Ciudad</v>
      </c>
      <c r="V1386" s="24" t="str" cm="1">
        <f t="array" ref="V1386">_xlfn.LET(
    _xlpm.txt, _xlfn.TEXTJOIN("", TRUE, IF(ISNUMBER(--MID(Todos!$H1386, _xlfn.SEQUENCE(LEN(Todos!$H1386)), 1)), MID(Todos!$H1386, _xlfn.SEQUENCE(LEN(Todos!$H1386)), 1), "")),
    IF(ISNUMBER(--RIGHT(_xlpm.txt,1)), _xlpm.txt, LEFT(_xlpm.txt, LEN(_xlpm.txt)-1))
)</f>
        <v>20642</v>
      </c>
      <c r="W1386" s="9" t="str">
        <f>UPPER(LEFT(Todos!$B1386,2))</f>
        <v>FL</v>
      </c>
      <c r="X1386" s="10" t="str" cm="1">
        <f t="array" ref="X1386">+IF(Todos!$C1386 = "",MODE.MATCH(Todos!$C$2:$C$4029),Todos!$C1386)</f>
        <v>M</v>
      </c>
    </row>
    <row r="1387" spans="1:24" x14ac:dyDescent="0.35">
      <c r="A1387" s="18">
        <v>86311</v>
      </c>
      <c r="B1387" s="12" t="s">
        <v>53</v>
      </c>
      <c r="C1387" s="12" t="s">
        <v>31</v>
      </c>
      <c r="D1387" s="12">
        <v>530</v>
      </c>
      <c r="E1387" s="12">
        <v>309</v>
      </c>
      <c r="F1387" s="12">
        <v>375</v>
      </c>
      <c r="G1387" s="12">
        <v>0</v>
      </c>
      <c r="H1387" s="12">
        <v>11438</v>
      </c>
      <c r="I1387" s="12">
        <v>1</v>
      </c>
      <c r="J1387" s="12">
        <v>80</v>
      </c>
      <c r="K1387" s="12">
        <v>375</v>
      </c>
      <c r="L1387" s="12">
        <v>276</v>
      </c>
      <c r="M1387" s="12">
        <v>5.5</v>
      </c>
      <c r="N1387" s="12">
        <f>VLOOKUP(Todos!$A1387,vlookup_table[#All],2,FALSE)</f>
        <v>0</v>
      </c>
      <c r="O1387" s="12" t="str">
        <f>VLOOKUP(Todos!$A1387,vlookup_table[#All],3,FALSE)</f>
        <v>SD</v>
      </c>
      <c r="P1387" s="12">
        <f>VLOOKUP(Todos!$A1387,vlookup_table[#All],4,FALSE)</f>
        <v>0</v>
      </c>
      <c r="Q1387" s="14" t="str">
        <f>VLOOKUP(Todos!$A1387,vlookup_table[#All],5,FALSE)</f>
        <v>R2</v>
      </c>
      <c r="R1387" s="14" t="str">
        <f>VLOOKUP(Todos!$A1387,vlookup_table[#All],6,FALSE)</f>
        <v>U</v>
      </c>
      <c r="S1387" s="14">
        <f>VLOOKUP(Todos!$A1387,vlookup_table[#All],7,FALSE)</f>
        <v>6</v>
      </c>
      <c r="T1387" s="14">
        <f>ROUND((9706-Todos!$P1387)/100, 0)</f>
        <v>97</v>
      </c>
      <c r="U1387" s="14" t="str" cm="1">
        <f t="array" ref="U1387">_xlfn.IFS(
    ISNUMBER(SEARCH("C", Q1387)), "Ciudad",
    ISNUMBER(SEARCH("T", Q1387)), "Pueblo",
    ISNUMBER(SEARCH("R", Q1387)), "Rural",
    ISNUMBER(SEARCH("S", Q1387)), "Suburbano",
    ISNUMBER(SEARCH("U", Q1387)), "Urbano"
)</f>
        <v>Rural</v>
      </c>
      <c r="V1387" s="25" t="str" cm="1">
        <f t="array" ref="V1387">_xlfn.LET(
    _xlpm.txt, _xlfn.TEXTJOIN("", TRUE, IF(ISNUMBER(--MID(Todos!$H1387, _xlfn.SEQUENCE(LEN(Todos!$H1387)), 1)), MID(Todos!$H1387, _xlfn.SEQUENCE(LEN(Todos!$H1387)), 1), "")),
    IF(ISNUMBER(--RIGHT(_xlpm.txt,1)), _xlpm.txt, LEFT(_xlpm.txt, LEN(_xlpm.txt)-1))
)</f>
        <v>11438</v>
      </c>
      <c r="W1387" s="14" t="str">
        <f>UPPER(LEFT(Todos!$B1387,2))</f>
        <v>SD</v>
      </c>
      <c r="X1387" s="15" t="str" cm="1">
        <f t="array" ref="X1387">+IF(Todos!$C1387 = "",MODE.MATCH(Todos!$C$2:$C$4029),Todos!$C1387)</f>
        <v>U</v>
      </c>
    </row>
    <row r="1388" spans="1:24" x14ac:dyDescent="0.35">
      <c r="A1388" s="19">
        <v>182293</v>
      </c>
      <c r="B1388" s="7" t="s">
        <v>41</v>
      </c>
      <c r="C1388" s="7" t="s">
        <v>52</v>
      </c>
      <c r="D1388" s="7">
        <v>883</v>
      </c>
      <c r="E1388" s="7">
        <v>294</v>
      </c>
      <c r="F1388" s="7">
        <v>363</v>
      </c>
      <c r="G1388" s="7">
        <v>6</v>
      </c>
      <c r="H1388" s="7">
        <v>13642</v>
      </c>
      <c r="I1388" s="7">
        <v>2</v>
      </c>
      <c r="J1388" s="7">
        <v>66</v>
      </c>
      <c r="K1388" s="7">
        <v>315</v>
      </c>
      <c r="L1388" s="7">
        <v>355</v>
      </c>
      <c r="M1388" s="7">
        <v>14.25</v>
      </c>
      <c r="N1388" s="7">
        <f>VLOOKUP(Todos!$A1388,vlookup_table[#All],2,FALSE)</f>
        <v>1</v>
      </c>
      <c r="O1388" s="7" t="str">
        <f>VLOOKUP(Todos!$A1388,vlookup_table[#All],3,FALSE)</f>
        <v>WA</v>
      </c>
      <c r="P1388" s="7">
        <f>VLOOKUP(Todos!$A1388,vlookup_table[#All],4,FALSE)</f>
        <v>0</v>
      </c>
      <c r="Q1388" s="9" t="str">
        <f>VLOOKUP(Todos!$A1388,vlookup_table[#All],5,FALSE)</f>
        <v>C2</v>
      </c>
      <c r="R1388" s="9" t="str">
        <f>VLOOKUP(Todos!$A1388,vlookup_table[#All],6,FALSE)</f>
        <v>M</v>
      </c>
      <c r="S1388" s="9">
        <f>VLOOKUP(Todos!$A1388,vlookup_table[#All],7,FALSE)</f>
        <v>19</v>
      </c>
      <c r="T1388" s="9">
        <f>ROUND((9706-Todos!$P1388)/100, 0)</f>
        <v>97</v>
      </c>
      <c r="U1388" s="9" t="str" cm="1">
        <f t="array" ref="U1388">_xlfn.IFS(
    ISNUMBER(SEARCH("C", Q1388)), "Ciudad",
    ISNUMBER(SEARCH("T", Q1388)), "Pueblo",
    ISNUMBER(SEARCH("R", Q1388)), "Rural",
    ISNUMBER(SEARCH("S", Q1388)), "Suburbano",
    ISNUMBER(SEARCH("U", Q1388)), "Urbano"
)</f>
        <v>Ciudad</v>
      </c>
      <c r="V1388" s="24" t="str" cm="1">
        <f t="array" ref="V1388">_xlfn.LET(
    _xlpm.txt, _xlfn.TEXTJOIN("", TRUE, IF(ISNUMBER(--MID(Todos!$H1388, _xlfn.SEQUENCE(LEN(Todos!$H1388)), 1)), MID(Todos!$H1388, _xlfn.SEQUENCE(LEN(Todos!$H1388)), 1), "")),
    IF(ISNUMBER(--RIGHT(_xlpm.txt,1)), _xlpm.txt, LEFT(_xlpm.txt, LEN(_xlpm.txt)-1))
)</f>
        <v>13642</v>
      </c>
      <c r="W1388" s="9" t="str">
        <f>UPPER(LEFT(Todos!$B1388,2))</f>
        <v>WA</v>
      </c>
      <c r="X1388" s="10" t="str" cm="1">
        <f t="array" ref="X1388">+IF(Todos!$C1388 = "",MODE.MATCH(Todos!$C$2:$C$4029),Todos!$C1388)</f>
        <v>male</v>
      </c>
    </row>
    <row r="1389" spans="1:24" x14ac:dyDescent="0.35">
      <c r="A1389" s="18">
        <v>179023</v>
      </c>
      <c r="B1389" s="12" t="s">
        <v>41</v>
      </c>
      <c r="C1389" s="12" t="s">
        <v>52</v>
      </c>
      <c r="D1389" s="12">
        <v>982</v>
      </c>
      <c r="E1389" s="12">
        <v>318</v>
      </c>
      <c r="F1389" s="12">
        <v>384</v>
      </c>
      <c r="G1389" s="12">
        <v>0</v>
      </c>
      <c r="H1389" s="12">
        <v>12744</v>
      </c>
      <c r="I1389" s="12">
        <v>5</v>
      </c>
      <c r="J1389" s="12">
        <v>61</v>
      </c>
      <c r="K1389" s="12">
        <v>388</v>
      </c>
      <c r="L1389" s="12">
        <v>341</v>
      </c>
      <c r="M1389" s="12">
        <v>20</v>
      </c>
      <c r="N1389" s="12">
        <f>VLOOKUP(Todos!$A1389,vlookup_table[#All],2,FALSE)</f>
        <v>1</v>
      </c>
      <c r="O1389" s="12" t="str">
        <f>VLOOKUP(Todos!$A1389,vlookup_table[#All],3,FALSE)</f>
        <v>WA</v>
      </c>
      <c r="P1389" s="12">
        <f>VLOOKUP(Todos!$A1389,vlookup_table[#All],4,FALSE)</f>
        <v>0</v>
      </c>
      <c r="Q1389" s="14" t="str">
        <f>VLOOKUP(Todos!$A1389,vlookup_table[#All],5,FALSE)</f>
        <v>S2</v>
      </c>
      <c r="R1389" s="14" t="str">
        <f>VLOOKUP(Todos!$A1389,vlookup_table[#All],6,FALSE)</f>
        <v>M</v>
      </c>
      <c r="S1389" s="14">
        <f>VLOOKUP(Todos!$A1389,vlookup_table[#All],7,FALSE)</f>
        <v>35</v>
      </c>
      <c r="T1389" s="14">
        <f>ROUND((9706-Todos!$P1389)/100, 0)</f>
        <v>97</v>
      </c>
      <c r="U1389" s="14" t="str" cm="1">
        <f t="array" ref="U1389">_xlfn.IFS(
    ISNUMBER(SEARCH("C", Q1389)), "Ciudad",
    ISNUMBER(SEARCH("T", Q1389)), "Pueblo",
    ISNUMBER(SEARCH("R", Q1389)), "Rural",
    ISNUMBER(SEARCH("S", Q1389)), "Suburbano",
    ISNUMBER(SEARCH("U", Q1389)), "Urbano"
)</f>
        <v>Suburbano</v>
      </c>
      <c r="V1389" s="25" t="str" cm="1">
        <f t="array" ref="V1389">_xlfn.LET(
    _xlpm.txt, _xlfn.TEXTJOIN("", TRUE, IF(ISNUMBER(--MID(Todos!$H1389, _xlfn.SEQUENCE(LEN(Todos!$H1389)), 1)), MID(Todos!$H1389, _xlfn.SEQUENCE(LEN(Todos!$H1389)), 1), "")),
    IF(ISNUMBER(--RIGHT(_xlpm.txt,1)), _xlpm.txt, LEFT(_xlpm.txt, LEN(_xlpm.txt)-1))
)</f>
        <v>12744</v>
      </c>
      <c r="W1389" s="14" t="str">
        <f>UPPER(LEFT(Todos!$B1389,2))</f>
        <v>WA</v>
      </c>
      <c r="X1389" s="15" t="str" cm="1">
        <f t="array" ref="X1389">+IF(Todos!$C1389 = "",MODE.MATCH(Todos!$C$2:$C$4029),Todos!$C1389)</f>
        <v>male</v>
      </c>
    </row>
    <row r="1390" spans="1:24" x14ac:dyDescent="0.35">
      <c r="A1390" s="19">
        <v>65481</v>
      </c>
      <c r="B1390" s="7" t="s">
        <v>30</v>
      </c>
      <c r="C1390" s="7" t="s">
        <v>14</v>
      </c>
      <c r="D1390" s="7">
        <v>663</v>
      </c>
      <c r="E1390" s="7">
        <v>432</v>
      </c>
      <c r="F1390" s="7">
        <v>534</v>
      </c>
      <c r="G1390" s="7">
        <v>0</v>
      </c>
      <c r="H1390" s="7">
        <v>16668</v>
      </c>
      <c r="I1390" s="7">
        <v>5</v>
      </c>
      <c r="J1390" s="7">
        <v>64</v>
      </c>
      <c r="K1390" s="7">
        <v>501</v>
      </c>
      <c r="L1390" s="7">
        <v>483</v>
      </c>
      <c r="M1390" s="7">
        <v>15</v>
      </c>
      <c r="N1390" s="7">
        <f>VLOOKUP(Todos!$A1390,vlookup_table[#All],2,FALSE)</f>
        <v>1</v>
      </c>
      <c r="O1390" s="7" t="str">
        <f>VLOOKUP(Todos!$A1390,vlookup_table[#All],3,FALSE)</f>
        <v>MI</v>
      </c>
      <c r="P1390" s="7">
        <f>VLOOKUP(Todos!$A1390,vlookup_table[#All],4,FALSE)</f>
        <v>4401</v>
      </c>
      <c r="Q1390" s="9" t="str">
        <f>VLOOKUP(Todos!$A1390,vlookup_table[#All],5,FALSE)</f>
        <v>U2</v>
      </c>
      <c r="R1390" s="9" t="str">
        <f>VLOOKUP(Todos!$A1390,vlookup_table[#All],6,FALSE)</f>
        <v>M</v>
      </c>
      <c r="S1390" s="9">
        <f>VLOOKUP(Todos!$A1390,vlookup_table[#All],7,FALSE)</f>
        <v>20</v>
      </c>
      <c r="T1390" s="9">
        <f>ROUND((9706-Todos!$P1390)/100, 0)</f>
        <v>53</v>
      </c>
      <c r="U1390" s="9" t="str" cm="1">
        <f t="array" ref="U1390">_xlfn.IFS(
    ISNUMBER(SEARCH("C", Q1390)), "Ciudad",
    ISNUMBER(SEARCH("T", Q1390)), "Pueblo",
    ISNUMBER(SEARCH("R", Q1390)), "Rural",
    ISNUMBER(SEARCH("S", Q1390)), "Suburbano",
    ISNUMBER(SEARCH("U", Q1390)), "Urbano"
)</f>
        <v>Urbano</v>
      </c>
      <c r="V1390" s="24" t="str" cm="1">
        <f t="array" ref="V1390">_xlfn.LET(
    _xlpm.txt, _xlfn.TEXTJOIN("", TRUE, IF(ISNUMBER(--MID(Todos!$H1390, _xlfn.SEQUENCE(LEN(Todos!$H1390)), 1)), MID(Todos!$H1390, _xlfn.SEQUENCE(LEN(Todos!$H1390)), 1), "")),
    IF(ISNUMBER(--RIGHT(_xlpm.txt,1)), _xlpm.txt, LEFT(_xlpm.txt, LEN(_xlpm.txt)-1))
)</f>
        <v>16668</v>
      </c>
      <c r="W1390" s="9" t="str">
        <f>UPPER(LEFT(Todos!$B1390,2))</f>
        <v>MI</v>
      </c>
      <c r="X1390" s="10" t="str" cm="1">
        <f t="array" ref="X1390">+IF(Todos!$C1390 = "",MODE.MATCH(Todos!$C$2:$C$4029),Todos!$C1390)</f>
        <v>M</v>
      </c>
    </row>
    <row r="1391" spans="1:24" x14ac:dyDescent="0.35">
      <c r="A1391" s="18">
        <v>21144</v>
      </c>
      <c r="B1391" s="12" t="s">
        <v>18</v>
      </c>
      <c r="C1391" s="12" t="s">
        <v>14</v>
      </c>
      <c r="D1391" s="12">
        <v>827</v>
      </c>
      <c r="E1391" s="12">
        <v>240</v>
      </c>
      <c r="F1391" s="12">
        <v>319</v>
      </c>
      <c r="G1391" s="12">
        <v>8</v>
      </c>
      <c r="H1391" s="12">
        <v>12413</v>
      </c>
      <c r="I1391" s="12">
        <v>1</v>
      </c>
      <c r="J1391" s="12">
        <v>60</v>
      </c>
      <c r="K1391" s="12">
        <v>275</v>
      </c>
      <c r="L1391" s="12">
        <v>297</v>
      </c>
      <c r="M1391" s="12">
        <v>6.3125</v>
      </c>
      <c r="N1391" s="12">
        <f>VLOOKUP(Todos!$A1391,vlookup_table[#All],2,FALSE)</f>
        <v>2</v>
      </c>
      <c r="O1391" s="12" t="str">
        <f>VLOOKUP(Todos!$A1391,vlookup_table[#All],3,FALSE)</f>
        <v>NC</v>
      </c>
      <c r="P1391" s="12">
        <f>VLOOKUP(Todos!$A1391,vlookup_table[#All],4,FALSE)</f>
        <v>0</v>
      </c>
      <c r="Q1391" s="14" t="str">
        <f>VLOOKUP(Todos!$A1391,vlookup_table[#All],5,FALSE)</f>
        <v>R2</v>
      </c>
      <c r="R1391" s="14" t="str">
        <f>VLOOKUP(Todos!$A1391,vlookup_table[#All],6,FALSE)</f>
        <v>M</v>
      </c>
      <c r="S1391" s="14">
        <f>VLOOKUP(Todos!$A1391,vlookup_table[#All],7,FALSE)</f>
        <v>6</v>
      </c>
      <c r="T1391" s="14">
        <f>ROUND((9706-Todos!$P1391)/100, 0)</f>
        <v>97</v>
      </c>
      <c r="U1391" s="14" t="str" cm="1">
        <f t="array" ref="U1391">_xlfn.IFS(
    ISNUMBER(SEARCH("C", Q1391)), "Ciudad",
    ISNUMBER(SEARCH("T", Q1391)), "Pueblo",
    ISNUMBER(SEARCH("R", Q1391)), "Rural",
    ISNUMBER(SEARCH("S", Q1391)), "Suburbano",
    ISNUMBER(SEARCH("U", Q1391)), "Urbano"
)</f>
        <v>Rural</v>
      </c>
      <c r="V1391" s="25" t="str" cm="1">
        <f t="array" ref="V1391">_xlfn.LET(
    _xlpm.txt, _xlfn.TEXTJOIN("", TRUE, IF(ISNUMBER(--MID(Todos!$H1391, _xlfn.SEQUENCE(LEN(Todos!$H1391)), 1)), MID(Todos!$H1391, _xlfn.SEQUENCE(LEN(Todos!$H1391)), 1), "")),
    IF(ISNUMBER(--RIGHT(_xlpm.txt,1)), _xlpm.txt, LEFT(_xlpm.txt, LEN(_xlpm.txt)-1))
)</f>
        <v>12413</v>
      </c>
      <c r="W1391" s="14" t="str">
        <f>UPPER(LEFT(Todos!$B1391,2))</f>
        <v>NC</v>
      </c>
      <c r="X1391" s="15" t="str" cm="1">
        <f t="array" ref="X1391">+IF(Todos!$C1391 = "",MODE.MATCH(Todos!$C$2:$C$4029),Todos!$C1391)</f>
        <v>M</v>
      </c>
    </row>
    <row r="1392" spans="1:24" x14ac:dyDescent="0.35">
      <c r="A1392" s="19">
        <v>9390</v>
      </c>
      <c r="B1392" s="7" t="s">
        <v>30</v>
      </c>
      <c r="C1392" s="7" t="s">
        <v>17</v>
      </c>
      <c r="D1392" s="7">
        <v>266</v>
      </c>
      <c r="E1392" s="7">
        <v>146</v>
      </c>
      <c r="F1392" s="7">
        <v>211</v>
      </c>
      <c r="G1392" s="7">
        <v>0</v>
      </c>
      <c r="H1392" s="7">
        <v>7863</v>
      </c>
      <c r="I1392" s="7">
        <v>16</v>
      </c>
      <c r="J1392" s="7">
        <v>72</v>
      </c>
      <c r="K1392" s="7">
        <v>167</v>
      </c>
      <c r="L1392" s="7">
        <v>217</v>
      </c>
      <c r="M1392" s="7">
        <v>8.09375</v>
      </c>
      <c r="N1392" s="7">
        <f>VLOOKUP(Todos!$A1392,vlookup_table[#All],2,FALSE)</f>
        <v>3</v>
      </c>
      <c r="O1392" s="7" t="str">
        <f>VLOOKUP(Todos!$A1392,vlookup_table[#All],3,FALSE)</f>
        <v>MI</v>
      </c>
      <c r="P1392" s="7">
        <f>VLOOKUP(Todos!$A1392,vlookup_table[#All],4,FALSE)</f>
        <v>4009</v>
      </c>
      <c r="Q1392" s="9" t="str">
        <f>VLOOKUP(Todos!$A1392,vlookup_table[#All],5,FALSE)</f>
        <v>U4</v>
      </c>
      <c r="R1392" s="9" t="str">
        <f>VLOOKUP(Todos!$A1392,vlookup_table[#All],6,FALSE)</f>
        <v>F</v>
      </c>
      <c r="S1392" s="9">
        <f>VLOOKUP(Todos!$A1392,vlookup_table[#All],7,FALSE)</f>
        <v>5</v>
      </c>
      <c r="T1392" s="9">
        <f>ROUND((9706-Todos!$P1392)/100, 0)</f>
        <v>57</v>
      </c>
      <c r="U1392" s="9" t="str" cm="1">
        <f t="array" ref="U1392">_xlfn.IFS(
    ISNUMBER(SEARCH("C", Q1392)), "Ciudad",
    ISNUMBER(SEARCH("T", Q1392)), "Pueblo",
    ISNUMBER(SEARCH("R", Q1392)), "Rural",
    ISNUMBER(SEARCH("S", Q1392)), "Suburbano",
    ISNUMBER(SEARCH("U", Q1392)), "Urbano"
)</f>
        <v>Urbano</v>
      </c>
      <c r="V1392" s="24" t="str" cm="1">
        <f t="array" ref="V1392">_xlfn.LET(
    _xlpm.txt, _xlfn.TEXTJOIN("", TRUE, IF(ISNUMBER(--MID(Todos!$H1392, _xlfn.SEQUENCE(LEN(Todos!$H1392)), 1)), MID(Todos!$H1392, _xlfn.SEQUENCE(LEN(Todos!$H1392)), 1), "")),
    IF(ISNUMBER(--RIGHT(_xlpm.txt,1)), _xlpm.txt, LEFT(_xlpm.txt, LEN(_xlpm.txt)-1))
)</f>
        <v>7863</v>
      </c>
      <c r="W1392" s="9" t="str">
        <f>UPPER(LEFT(Todos!$B1392,2))</f>
        <v>MI</v>
      </c>
      <c r="X1392" s="10" t="str" cm="1">
        <f t="array" ref="X1392">+IF(Todos!$C1392 = "",MODE.MATCH(Todos!$C$2:$C$4029),Todos!$C1392)</f>
        <v>F</v>
      </c>
    </row>
    <row r="1393" spans="1:24" x14ac:dyDescent="0.35">
      <c r="A1393" s="18">
        <v>157973</v>
      </c>
      <c r="B1393" s="12" t="s">
        <v>22</v>
      </c>
      <c r="C1393" s="12" t="s">
        <v>14</v>
      </c>
      <c r="D1393" s="12">
        <v>1967</v>
      </c>
      <c r="E1393" s="12">
        <v>371</v>
      </c>
      <c r="F1393" s="12">
        <v>436</v>
      </c>
      <c r="G1393" s="12">
        <v>45</v>
      </c>
      <c r="H1393" s="12">
        <v>24029</v>
      </c>
      <c r="I1393" s="12">
        <v>8</v>
      </c>
      <c r="J1393" s="12">
        <v>15</v>
      </c>
      <c r="K1393" s="12">
        <v>409</v>
      </c>
      <c r="L1393" s="12">
        <v>403</v>
      </c>
      <c r="M1393" s="12">
        <v>10.5</v>
      </c>
      <c r="N1393" s="12">
        <f>VLOOKUP(Todos!$A1393,vlookup_table[#All],2,FALSE)</f>
        <v>1</v>
      </c>
      <c r="O1393" s="12" t="str">
        <f>VLOOKUP(Todos!$A1393,vlookup_table[#All],3,FALSE)</f>
        <v>CA</v>
      </c>
      <c r="P1393" s="12">
        <f>VLOOKUP(Todos!$A1393,vlookup_table[#All],4,FALSE)</f>
        <v>2001</v>
      </c>
      <c r="Q1393" s="14" t="str">
        <f>VLOOKUP(Todos!$A1393,vlookup_table[#All],5,FALSE)</f>
        <v>C1</v>
      </c>
      <c r="R1393" s="14" t="str">
        <f>VLOOKUP(Todos!$A1393,vlookup_table[#All],6,FALSE)</f>
        <v>M</v>
      </c>
      <c r="S1393" s="14">
        <f>VLOOKUP(Todos!$A1393,vlookup_table[#All],7,FALSE)</f>
        <v>12</v>
      </c>
      <c r="T1393" s="14">
        <f>ROUND((9706-Todos!$P1393)/100, 0)</f>
        <v>77</v>
      </c>
      <c r="U1393" s="14" t="str" cm="1">
        <f t="array" ref="U1393">_xlfn.IFS(
    ISNUMBER(SEARCH("C", Q1393)), "Ciudad",
    ISNUMBER(SEARCH("T", Q1393)), "Pueblo",
    ISNUMBER(SEARCH("R", Q1393)), "Rural",
    ISNUMBER(SEARCH("S", Q1393)), "Suburbano",
    ISNUMBER(SEARCH("U", Q1393)), "Urbano"
)</f>
        <v>Ciudad</v>
      </c>
      <c r="V1393" s="25" t="str" cm="1">
        <f t="array" ref="V1393">_xlfn.LET(
    _xlpm.txt, _xlfn.TEXTJOIN("", TRUE, IF(ISNUMBER(--MID(Todos!$H1393, _xlfn.SEQUENCE(LEN(Todos!$H1393)), 1)), MID(Todos!$H1393, _xlfn.SEQUENCE(LEN(Todos!$H1393)), 1), "")),
    IF(ISNUMBER(--RIGHT(_xlpm.txt,1)), _xlpm.txt, LEFT(_xlpm.txt, LEN(_xlpm.txt)-1))
)</f>
        <v>24029</v>
      </c>
      <c r="W1393" s="14" t="str">
        <f>UPPER(LEFT(Todos!$B1393,2))</f>
        <v>CA</v>
      </c>
      <c r="X1393" s="15" t="str" cm="1">
        <f t="array" ref="X1393">+IF(Todos!$C1393 = "",MODE.MATCH(Todos!$C$2:$C$4029),Todos!$C1393)</f>
        <v>M</v>
      </c>
    </row>
    <row r="1394" spans="1:24" x14ac:dyDescent="0.35">
      <c r="A1394" s="19">
        <v>176890</v>
      </c>
      <c r="B1394" s="7" t="s">
        <v>51</v>
      </c>
      <c r="C1394" s="7" t="s">
        <v>17</v>
      </c>
      <c r="D1394" s="7">
        <v>470</v>
      </c>
      <c r="E1394" s="7">
        <v>305</v>
      </c>
      <c r="F1394" s="7">
        <v>355</v>
      </c>
      <c r="G1394" s="7">
        <v>1</v>
      </c>
      <c r="H1394" s="7">
        <v>11035</v>
      </c>
      <c r="I1394" s="7">
        <v>6</v>
      </c>
      <c r="J1394" s="7">
        <v>45</v>
      </c>
      <c r="K1394" s="7">
        <v>339</v>
      </c>
      <c r="L1394" s="7">
        <v>318</v>
      </c>
      <c r="M1394" s="7">
        <v>5.625</v>
      </c>
      <c r="N1394" s="7">
        <f>VLOOKUP(Todos!$A1394,vlookup_table[#All],2,FALSE)</f>
        <v>0</v>
      </c>
      <c r="O1394" s="7" t="str">
        <f>VLOOKUP(Todos!$A1394,vlookup_table[#All],3,FALSE)</f>
        <v>OR</v>
      </c>
      <c r="P1394" s="7">
        <f>VLOOKUP(Todos!$A1394,vlookup_table[#All],4,FALSE)</f>
        <v>3001</v>
      </c>
      <c r="Q1394" s="9" t="str">
        <f>VLOOKUP(Todos!$A1394,vlookup_table[#All],5,FALSE)</f>
        <v>T2</v>
      </c>
      <c r="R1394" s="9" t="str">
        <f>VLOOKUP(Todos!$A1394,vlookup_table[#All],6,FALSE)</f>
        <v>F</v>
      </c>
      <c r="S1394" s="9">
        <f>VLOOKUP(Todos!$A1394,vlookup_table[#All],7,FALSE)</f>
        <v>8</v>
      </c>
      <c r="T1394" s="9">
        <f>ROUND((9706-Todos!$P1394)/100, 0)</f>
        <v>67</v>
      </c>
      <c r="U1394" s="9" t="str" cm="1">
        <f t="array" ref="U1394">_xlfn.IFS(
    ISNUMBER(SEARCH("C", Q1394)), "Ciudad",
    ISNUMBER(SEARCH("T", Q1394)), "Pueblo",
    ISNUMBER(SEARCH("R", Q1394)), "Rural",
    ISNUMBER(SEARCH("S", Q1394)), "Suburbano",
    ISNUMBER(SEARCH("U", Q1394)), "Urbano"
)</f>
        <v>Pueblo</v>
      </c>
      <c r="V1394" s="24" t="str" cm="1">
        <f t="array" ref="V1394">_xlfn.LET(
    _xlpm.txt, _xlfn.TEXTJOIN("", TRUE, IF(ISNUMBER(--MID(Todos!$H1394, _xlfn.SEQUENCE(LEN(Todos!$H1394)), 1)), MID(Todos!$H1394, _xlfn.SEQUENCE(LEN(Todos!$H1394)), 1), "")),
    IF(ISNUMBER(--RIGHT(_xlpm.txt,1)), _xlpm.txt, LEFT(_xlpm.txt, LEN(_xlpm.txt)-1))
)</f>
        <v>11035</v>
      </c>
      <c r="W1394" s="9" t="str">
        <f>UPPER(LEFT(Todos!$B1394,2))</f>
        <v>OR</v>
      </c>
      <c r="X1394" s="10" t="str" cm="1">
        <f t="array" ref="X1394">+IF(Todos!$C1394 = "",MODE.MATCH(Todos!$C$2:$C$4029),Todos!$C1394)</f>
        <v>F</v>
      </c>
    </row>
    <row r="1395" spans="1:24" x14ac:dyDescent="0.35">
      <c r="A1395" s="18">
        <v>65181</v>
      </c>
      <c r="B1395" s="12" t="s">
        <v>30</v>
      </c>
      <c r="C1395" s="12" t="s">
        <v>14</v>
      </c>
      <c r="D1395" s="12">
        <v>626</v>
      </c>
      <c r="E1395" s="12">
        <v>356</v>
      </c>
      <c r="F1395" s="12">
        <v>440</v>
      </c>
      <c r="G1395" s="12">
        <v>2</v>
      </c>
      <c r="H1395" s="12">
        <v>16309</v>
      </c>
      <c r="I1395" s="12">
        <v>2</v>
      </c>
      <c r="J1395" s="12">
        <v>83</v>
      </c>
      <c r="K1395" s="12">
        <v>388</v>
      </c>
      <c r="L1395" s="12">
        <v>392</v>
      </c>
      <c r="M1395" s="12">
        <v>9.8000000000000007</v>
      </c>
      <c r="N1395" s="12">
        <f>VLOOKUP(Todos!$A1395,vlookup_table[#All],2,FALSE)</f>
        <v>2</v>
      </c>
      <c r="O1395" s="12" t="str">
        <f>VLOOKUP(Todos!$A1395,vlookup_table[#All],3,FALSE)</f>
        <v>MI</v>
      </c>
      <c r="P1395" s="12">
        <f>VLOOKUP(Todos!$A1395,vlookup_table[#All],4,FALSE)</f>
        <v>3603</v>
      </c>
      <c r="Q1395" s="14" t="str">
        <f>VLOOKUP(Todos!$A1395,vlookup_table[#All],5,FALSE)</f>
        <v>C2</v>
      </c>
      <c r="R1395" s="14" t="str">
        <f>VLOOKUP(Todos!$A1395,vlookup_table[#All],6,FALSE)</f>
        <v>M</v>
      </c>
      <c r="S1395" s="14">
        <f>VLOOKUP(Todos!$A1395,vlookup_table[#All],7,FALSE)</f>
        <v>11</v>
      </c>
      <c r="T1395" s="14">
        <f>ROUND((9706-Todos!$P1395)/100, 0)</f>
        <v>61</v>
      </c>
      <c r="U1395" s="14" t="str" cm="1">
        <f t="array" ref="U1395">_xlfn.IFS(
    ISNUMBER(SEARCH("C", Q1395)), "Ciudad",
    ISNUMBER(SEARCH("T", Q1395)), "Pueblo",
    ISNUMBER(SEARCH("R", Q1395)), "Rural",
    ISNUMBER(SEARCH("S", Q1395)), "Suburbano",
    ISNUMBER(SEARCH("U", Q1395)), "Urbano"
)</f>
        <v>Ciudad</v>
      </c>
      <c r="V1395" s="25" t="str" cm="1">
        <f t="array" ref="V1395">_xlfn.LET(
    _xlpm.txt, _xlfn.TEXTJOIN("", TRUE, IF(ISNUMBER(--MID(Todos!$H1395, _xlfn.SEQUENCE(LEN(Todos!$H1395)), 1)), MID(Todos!$H1395, _xlfn.SEQUENCE(LEN(Todos!$H1395)), 1), "")),
    IF(ISNUMBER(--RIGHT(_xlpm.txt,1)), _xlpm.txt, LEFT(_xlpm.txt, LEN(_xlpm.txt)-1))
)</f>
        <v>16309</v>
      </c>
      <c r="W1395" s="14" t="str">
        <f>UPPER(LEFT(Todos!$B1395,2))</f>
        <v>MI</v>
      </c>
      <c r="X1395" s="15" t="str" cm="1">
        <f t="array" ref="X1395">+IF(Todos!$C1395 = "",MODE.MATCH(Todos!$C$2:$C$4029),Todos!$C1395)</f>
        <v>M</v>
      </c>
    </row>
    <row r="1396" spans="1:24" x14ac:dyDescent="0.35">
      <c r="A1396" s="19">
        <v>181083</v>
      </c>
      <c r="B1396" s="7" t="s">
        <v>41</v>
      </c>
      <c r="C1396" s="7" t="s">
        <v>52</v>
      </c>
      <c r="D1396" s="7">
        <v>1521</v>
      </c>
      <c r="E1396" s="7">
        <v>412</v>
      </c>
      <c r="F1396" s="7">
        <v>543</v>
      </c>
      <c r="G1396" s="7">
        <v>33</v>
      </c>
      <c r="H1396" s="7">
        <v>19703</v>
      </c>
      <c r="I1396" s="7">
        <v>3</v>
      </c>
      <c r="J1396" s="7">
        <v>64</v>
      </c>
      <c r="K1396" s="7">
        <v>422</v>
      </c>
      <c r="L1396" s="7">
        <v>497</v>
      </c>
      <c r="M1396" s="7">
        <v>8.5714285710000002</v>
      </c>
      <c r="N1396" s="7">
        <f>VLOOKUP(Todos!$A1396,vlookup_table[#All],2,FALSE)</f>
        <v>1</v>
      </c>
      <c r="O1396" s="7" t="str">
        <f>VLOOKUP(Todos!$A1396,vlookup_table[#All],3,FALSE)</f>
        <v>WA</v>
      </c>
      <c r="P1396" s="7">
        <f>VLOOKUP(Todos!$A1396,vlookup_table[#All],4,FALSE)</f>
        <v>5001</v>
      </c>
      <c r="Q1396" s="9" t="str">
        <f>VLOOKUP(Todos!$A1396,vlookup_table[#All],5,FALSE)</f>
        <v>T2</v>
      </c>
      <c r="R1396" s="9" t="str">
        <f>VLOOKUP(Todos!$A1396,vlookup_table[#All],6,FALSE)</f>
        <v>M</v>
      </c>
      <c r="S1396" s="9">
        <f>VLOOKUP(Todos!$A1396,vlookup_table[#All],7,FALSE)</f>
        <v>5</v>
      </c>
      <c r="T1396" s="9">
        <f>ROUND((9706-Todos!$P1396)/100, 0)</f>
        <v>47</v>
      </c>
      <c r="U1396" s="9" t="str" cm="1">
        <f t="array" ref="U1396">_xlfn.IFS(
    ISNUMBER(SEARCH("C", Q1396)), "Ciudad",
    ISNUMBER(SEARCH("T", Q1396)), "Pueblo",
    ISNUMBER(SEARCH("R", Q1396)), "Rural",
    ISNUMBER(SEARCH("S", Q1396)), "Suburbano",
    ISNUMBER(SEARCH("U", Q1396)), "Urbano"
)</f>
        <v>Pueblo</v>
      </c>
      <c r="V1396" s="24" t="str" cm="1">
        <f t="array" ref="V1396">_xlfn.LET(
    _xlpm.txt, _xlfn.TEXTJOIN("", TRUE, IF(ISNUMBER(--MID(Todos!$H1396, _xlfn.SEQUENCE(LEN(Todos!$H1396)), 1)), MID(Todos!$H1396, _xlfn.SEQUENCE(LEN(Todos!$H1396)), 1), "")),
    IF(ISNUMBER(--RIGHT(_xlpm.txt,1)), _xlpm.txt, LEFT(_xlpm.txt, LEN(_xlpm.txt)-1))
)</f>
        <v>19703</v>
      </c>
      <c r="W1396" s="9" t="str">
        <f>UPPER(LEFT(Todos!$B1396,2))</f>
        <v>WA</v>
      </c>
      <c r="X1396" s="10" t="str" cm="1">
        <f t="array" ref="X1396">+IF(Todos!$C1396 = "",MODE.MATCH(Todos!$C$2:$C$4029),Todos!$C1396)</f>
        <v>male</v>
      </c>
    </row>
    <row r="1397" spans="1:24" x14ac:dyDescent="0.35">
      <c r="A1397" s="18">
        <v>175951</v>
      </c>
      <c r="B1397" s="12" t="s">
        <v>51</v>
      </c>
      <c r="C1397" s="12" t="s">
        <v>17</v>
      </c>
      <c r="D1397" s="12">
        <v>584</v>
      </c>
      <c r="E1397" s="12">
        <v>282</v>
      </c>
      <c r="F1397" s="12">
        <v>347</v>
      </c>
      <c r="G1397" s="12">
        <v>0</v>
      </c>
      <c r="H1397" s="12">
        <v>13789</v>
      </c>
      <c r="I1397" s="12">
        <v>7</v>
      </c>
      <c r="J1397" s="12">
        <v>51</v>
      </c>
      <c r="K1397" s="12">
        <v>314</v>
      </c>
      <c r="L1397" s="12">
        <v>318</v>
      </c>
      <c r="M1397" s="12">
        <v>10.4</v>
      </c>
      <c r="N1397" s="12">
        <f>VLOOKUP(Todos!$A1397,vlookup_table[#All],2,FALSE)</f>
        <v>2</v>
      </c>
      <c r="O1397" s="12" t="str">
        <f>VLOOKUP(Todos!$A1397,vlookup_table[#All],3,FALSE)</f>
        <v>OR</v>
      </c>
      <c r="P1397" s="12">
        <f>VLOOKUP(Todos!$A1397,vlookup_table[#All],4,FALSE)</f>
        <v>4501</v>
      </c>
      <c r="Q1397" s="14" t="str">
        <f>VLOOKUP(Todos!$A1397,vlookup_table[#All],5,FALSE)</f>
        <v>S2</v>
      </c>
      <c r="R1397" s="14" t="str">
        <f>VLOOKUP(Todos!$A1397,vlookup_table[#All],6,FALSE)</f>
        <v>F</v>
      </c>
      <c r="S1397" s="14">
        <f>VLOOKUP(Todos!$A1397,vlookup_table[#All],7,FALSE)</f>
        <v>15</v>
      </c>
      <c r="T1397" s="14">
        <f>ROUND((9706-Todos!$P1397)/100, 0)</f>
        <v>52</v>
      </c>
      <c r="U1397" s="14" t="str" cm="1">
        <f t="array" ref="U1397">_xlfn.IFS(
    ISNUMBER(SEARCH("C", Q1397)), "Ciudad",
    ISNUMBER(SEARCH("T", Q1397)), "Pueblo",
    ISNUMBER(SEARCH("R", Q1397)), "Rural",
    ISNUMBER(SEARCH("S", Q1397)), "Suburbano",
    ISNUMBER(SEARCH("U", Q1397)), "Urbano"
)</f>
        <v>Suburbano</v>
      </c>
      <c r="V1397" s="25" t="str" cm="1">
        <f t="array" ref="V1397">_xlfn.LET(
    _xlpm.txt, _xlfn.TEXTJOIN("", TRUE, IF(ISNUMBER(--MID(Todos!$H1397, _xlfn.SEQUENCE(LEN(Todos!$H1397)), 1)), MID(Todos!$H1397, _xlfn.SEQUENCE(LEN(Todos!$H1397)), 1), "")),
    IF(ISNUMBER(--RIGHT(_xlpm.txt,1)), _xlpm.txt, LEFT(_xlpm.txt, LEN(_xlpm.txt)-1))
)</f>
        <v>13789</v>
      </c>
      <c r="W1397" s="14" t="str">
        <f>UPPER(LEFT(Todos!$B1397,2))</f>
        <v>OR</v>
      </c>
      <c r="X1397" s="15" t="str" cm="1">
        <f t="array" ref="X1397">+IF(Todos!$C1397 = "",MODE.MATCH(Todos!$C$2:$C$4029),Todos!$C1397)</f>
        <v>F</v>
      </c>
    </row>
    <row r="1398" spans="1:24" x14ac:dyDescent="0.35">
      <c r="A1398" s="19">
        <v>20966</v>
      </c>
      <c r="B1398" s="7" t="s">
        <v>18</v>
      </c>
      <c r="C1398" s="7" t="s">
        <v>20</v>
      </c>
      <c r="D1398" s="7">
        <v>588</v>
      </c>
      <c r="E1398" s="7">
        <v>257</v>
      </c>
      <c r="F1398" s="7">
        <v>318</v>
      </c>
      <c r="G1398" s="7">
        <v>0</v>
      </c>
      <c r="H1398" s="7">
        <v>10225</v>
      </c>
      <c r="I1398" s="7">
        <v>2</v>
      </c>
      <c r="J1398" s="7">
        <v>56</v>
      </c>
      <c r="K1398" s="7">
        <v>288</v>
      </c>
      <c r="L1398" s="7">
        <v>285</v>
      </c>
      <c r="M1398" s="7">
        <v>19</v>
      </c>
      <c r="N1398" s="7">
        <f>VLOOKUP(Todos!$A1398,vlookup_table[#All],2,FALSE)</f>
        <v>28</v>
      </c>
      <c r="O1398" s="7" t="str">
        <f>VLOOKUP(Todos!$A1398,vlookup_table[#All],3,FALSE)</f>
        <v>NC</v>
      </c>
      <c r="P1398" s="7">
        <f>VLOOKUP(Todos!$A1398,vlookup_table[#All],4,FALSE)</f>
        <v>4801</v>
      </c>
      <c r="Q1398" s="9" t="str">
        <f>VLOOKUP(Todos!$A1398,vlookup_table[#All],5,FALSE)</f>
        <v>T2</v>
      </c>
      <c r="R1398" s="9" t="str">
        <f>VLOOKUP(Todos!$A1398,vlookup_table[#All],6,FALSE)</f>
        <v>F</v>
      </c>
      <c r="S1398" s="9">
        <f>VLOOKUP(Todos!$A1398,vlookup_table[#All],7,FALSE)</f>
        <v>20</v>
      </c>
      <c r="T1398" s="9">
        <f>ROUND((9706-Todos!$P1398)/100, 0)</f>
        <v>49</v>
      </c>
      <c r="U1398" s="9" t="str" cm="1">
        <f t="array" ref="U1398">_xlfn.IFS(
    ISNUMBER(SEARCH("C", Q1398)), "Ciudad",
    ISNUMBER(SEARCH("T", Q1398)), "Pueblo",
    ISNUMBER(SEARCH("R", Q1398)), "Rural",
    ISNUMBER(SEARCH("S", Q1398)), "Suburbano",
    ISNUMBER(SEARCH("U", Q1398)), "Urbano"
)</f>
        <v>Pueblo</v>
      </c>
      <c r="V1398" s="24" t="str" cm="1">
        <f t="array" ref="V1398">_xlfn.LET(
    _xlpm.txt, _xlfn.TEXTJOIN("", TRUE, IF(ISNUMBER(--MID(Todos!$H1398, _xlfn.SEQUENCE(LEN(Todos!$H1398)), 1)), MID(Todos!$H1398, _xlfn.SEQUENCE(LEN(Todos!$H1398)), 1), "")),
    IF(ISNUMBER(--RIGHT(_xlpm.txt,1)), _xlpm.txt, LEFT(_xlpm.txt, LEN(_xlpm.txt)-1))
)</f>
        <v>10225</v>
      </c>
      <c r="W1398" s="9" t="str">
        <f>UPPER(LEFT(Todos!$B1398,2))</f>
        <v>NC</v>
      </c>
      <c r="X1398" s="10" t="str" cm="1">
        <f t="array" ref="X1398">+IF(Todos!$C1398 = "",MODE.MATCH(Todos!$C$2:$C$4029),Todos!$C1398)</f>
        <v>female</v>
      </c>
    </row>
    <row r="1399" spans="1:24" x14ac:dyDescent="0.35">
      <c r="A1399" s="18">
        <v>91779</v>
      </c>
      <c r="B1399" s="12" t="s">
        <v>16</v>
      </c>
      <c r="C1399" s="12" t="s">
        <v>17</v>
      </c>
      <c r="D1399" s="12">
        <v>1063</v>
      </c>
      <c r="E1399" s="12">
        <v>294</v>
      </c>
      <c r="F1399" s="12">
        <v>434</v>
      </c>
      <c r="G1399" s="12">
        <v>0</v>
      </c>
      <c r="H1399" s="12">
        <v>18383</v>
      </c>
      <c r="I1399" s="12">
        <v>5</v>
      </c>
      <c r="J1399" s="12">
        <v>79</v>
      </c>
      <c r="K1399" s="12">
        <v>360</v>
      </c>
      <c r="L1399" s="12">
        <v>354</v>
      </c>
      <c r="M1399" s="12">
        <v>20</v>
      </c>
      <c r="N1399" s="12">
        <f>VLOOKUP(Todos!$A1399,vlookup_table[#All],2,FALSE)</f>
        <v>0</v>
      </c>
      <c r="O1399" s="12" t="str">
        <f>VLOOKUP(Todos!$A1399,vlookup_table[#All],3,FALSE)</f>
        <v>IL</v>
      </c>
      <c r="P1399" s="12">
        <f>VLOOKUP(Todos!$A1399,vlookup_table[#All],4,FALSE)</f>
        <v>6001</v>
      </c>
      <c r="Q1399" s="14" t="str">
        <f>VLOOKUP(Todos!$A1399,vlookup_table[#All],5,FALSE)</f>
        <v>C2</v>
      </c>
      <c r="R1399" s="14" t="str">
        <f>VLOOKUP(Todos!$A1399,vlookup_table[#All],6,FALSE)</f>
        <v>F</v>
      </c>
      <c r="S1399" s="14">
        <f>VLOOKUP(Todos!$A1399,vlookup_table[#All],7,FALSE)</f>
        <v>20</v>
      </c>
      <c r="T1399" s="14">
        <f>ROUND((9706-Todos!$P1399)/100, 0)</f>
        <v>37</v>
      </c>
      <c r="U1399" s="14" t="str" cm="1">
        <f t="array" ref="U1399">_xlfn.IFS(
    ISNUMBER(SEARCH("C", Q1399)), "Ciudad",
    ISNUMBER(SEARCH("T", Q1399)), "Pueblo",
    ISNUMBER(SEARCH("R", Q1399)), "Rural",
    ISNUMBER(SEARCH("S", Q1399)), "Suburbano",
    ISNUMBER(SEARCH("U", Q1399)), "Urbano"
)</f>
        <v>Ciudad</v>
      </c>
      <c r="V1399" s="25" t="str" cm="1">
        <f t="array" ref="V1399">_xlfn.LET(
    _xlpm.txt, _xlfn.TEXTJOIN("", TRUE, IF(ISNUMBER(--MID(Todos!$H1399, _xlfn.SEQUENCE(LEN(Todos!$H1399)), 1)), MID(Todos!$H1399, _xlfn.SEQUENCE(LEN(Todos!$H1399)), 1), "")),
    IF(ISNUMBER(--RIGHT(_xlpm.txt,1)), _xlpm.txt, LEFT(_xlpm.txt, LEN(_xlpm.txt)-1))
)</f>
        <v>18383</v>
      </c>
      <c r="W1399" s="14" t="str">
        <f>UPPER(LEFT(Todos!$B1399,2))</f>
        <v>IL</v>
      </c>
      <c r="X1399" s="15" t="str" cm="1">
        <f t="array" ref="X1399">+IF(Todos!$C1399 = "",MODE.MATCH(Todos!$C$2:$C$4029),Todos!$C1399)</f>
        <v>F</v>
      </c>
    </row>
    <row r="1400" spans="1:24" x14ac:dyDescent="0.35">
      <c r="A1400" s="19">
        <v>98099</v>
      </c>
      <c r="B1400" s="7" t="s">
        <v>16</v>
      </c>
      <c r="C1400" s="7" t="s">
        <v>17</v>
      </c>
      <c r="D1400" s="7">
        <v>588</v>
      </c>
      <c r="E1400" s="7">
        <v>272</v>
      </c>
      <c r="F1400" s="7">
        <v>387</v>
      </c>
      <c r="G1400" s="7">
        <v>2</v>
      </c>
      <c r="H1400" s="7">
        <v>13570</v>
      </c>
      <c r="I1400" s="7">
        <v>1</v>
      </c>
      <c r="J1400" s="7">
        <v>85</v>
      </c>
      <c r="K1400" s="7">
        <v>345</v>
      </c>
      <c r="L1400" s="7">
        <v>331</v>
      </c>
      <c r="M1400" s="7">
        <v>13.33333333</v>
      </c>
      <c r="N1400" s="7">
        <f>VLOOKUP(Todos!$A1400,vlookup_table[#All],2,FALSE)</f>
        <v>0</v>
      </c>
      <c r="O1400" s="7" t="str">
        <f>VLOOKUP(Todos!$A1400,vlookup_table[#All],3,FALSE)</f>
        <v>IL</v>
      </c>
      <c r="P1400" s="7">
        <f>VLOOKUP(Todos!$A1400,vlookup_table[#All],4,FALSE)</f>
        <v>6601</v>
      </c>
      <c r="Q1400" s="9" t="str">
        <f>VLOOKUP(Todos!$A1400,vlookup_table[#All],5,FALSE)</f>
        <v>R2</v>
      </c>
      <c r="R1400" s="9" t="str">
        <f>VLOOKUP(Todos!$A1400,vlookup_table[#All],6,FALSE)</f>
        <v>F</v>
      </c>
      <c r="S1400" s="9">
        <f>VLOOKUP(Todos!$A1400,vlookup_table[#All],7,FALSE)</f>
        <v>21</v>
      </c>
      <c r="T1400" s="9">
        <f>ROUND((9706-Todos!$P1400)/100, 0)</f>
        <v>31</v>
      </c>
      <c r="U1400" s="9" t="str" cm="1">
        <f t="array" ref="U1400">_xlfn.IFS(
    ISNUMBER(SEARCH("C", Q1400)), "Ciudad",
    ISNUMBER(SEARCH("T", Q1400)), "Pueblo",
    ISNUMBER(SEARCH("R", Q1400)), "Rural",
    ISNUMBER(SEARCH("S", Q1400)), "Suburbano",
    ISNUMBER(SEARCH("U", Q1400)), "Urbano"
)</f>
        <v>Rural</v>
      </c>
      <c r="V1400" s="24" t="str" cm="1">
        <f t="array" ref="V1400">_xlfn.LET(
    _xlpm.txt, _xlfn.TEXTJOIN("", TRUE, IF(ISNUMBER(--MID(Todos!$H1400, _xlfn.SEQUENCE(LEN(Todos!$H1400)), 1)), MID(Todos!$H1400, _xlfn.SEQUENCE(LEN(Todos!$H1400)), 1), "")),
    IF(ISNUMBER(--RIGHT(_xlpm.txt,1)), _xlpm.txt, LEFT(_xlpm.txt, LEN(_xlpm.txt)-1))
)</f>
        <v>13570</v>
      </c>
      <c r="W1400" s="9" t="str">
        <f>UPPER(LEFT(Todos!$B1400,2))</f>
        <v>IL</v>
      </c>
      <c r="X1400" s="10" t="str" cm="1">
        <f t="array" ref="X1400">+IF(Todos!$C1400 = "",MODE.MATCH(Todos!$C$2:$C$4029),Todos!$C1400)</f>
        <v>F</v>
      </c>
    </row>
    <row r="1401" spans="1:24" x14ac:dyDescent="0.35">
      <c r="A1401" s="18">
        <v>32485</v>
      </c>
      <c r="B1401" s="12" t="s">
        <v>13</v>
      </c>
      <c r="C1401" s="12" t="s">
        <v>17</v>
      </c>
      <c r="D1401" s="12">
        <v>663</v>
      </c>
      <c r="E1401" s="12">
        <v>293</v>
      </c>
      <c r="F1401" s="12">
        <v>340</v>
      </c>
      <c r="G1401" s="12">
        <v>3</v>
      </c>
      <c r="H1401" s="12">
        <v>12675</v>
      </c>
      <c r="I1401" s="12">
        <v>3</v>
      </c>
      <c r="J1401" s="12">
        <v>24</v>
      </c>
      <c r="K1401" s="12">
        <v>315</v>
      </c>
      <c r="L1401" s="12">
        <v>305</v>
      </c>
      <c r="M1401" s="12">
        <v>11.66666667</v>
      </c>
      <c r="N1401" s="12">
        <f>VLOOKUP(Todos!$A1401,vlookup_table[#All],2,FALSE)</f>
        <v>0</v>
      </c>
      <c r="O1401" s="12" t="str">
        <f>VLOOKUP(Todos!$A1401,vlookup_table[#All],3,FALSE)</f>
        <v>FL</v>
      </c>
      <c r="P1401" s="12">
        <f>VLOOKUP(Todos!$A1401,vlookup_table[#All],4,FALSE)</f>
        <v>3601</v>
      </c>
      <c r="Q1401" s="14" t="str">
        <f>VLOOKUP(Todos!$A1401,vlookup_table[#All],5,FALSE)</f>
        <v>T2</v>
      </c>
      <c r="R1401" s="14" t="str">
        <f>VLOOKUP(Todos!$A1401,vlookup_table[#All],6,FALSE)</f>
        <v>F</v>
      </c>
      <c r="S1401" s="14">
        <f>VLOOKUP(Todos!$A1401,vlookup_table[#All],7,FALSE)</f>
        <v>37</v>
      </c>
      <c r="T1401" s="14">
        <f>ROUND((9706-Todos!$P1401)/100, 0)</f>
        <v>61</v>
      </c>
      <c r="U1401" s="14" t="str" cm="1">
        <f t="array" ref="U1401">_xlfn.IFS(
    ISNUMBER(SEARCH("C", Q1401)), "Ciudad",
    ISNUMBER(SEARCH("T", Q1401)), "Pueblo",
    ISNUMBER(SEARCH("R", Q1401)), "Rural",
    ISNUMBER(SEARCH("S", Q1401)), "Suburbano",
    ISNUMBER(SEARCH("U", Q1401)), "Urbano"
)</f>
        <v>Pueblo</v>
      </c>
      <c r="V1401" s="25" t="str" cm="1">
        <f t="array" ref="V1401">_xlfn.LET(
    _xlpm.txt, _xlfn.TEXTJOIN("", TRUE, IF(ISNUMBER(--MID(Todos!$H1401, _xlfn.SEQUENCE(LEN(Todos!$H1401)), 1)), MID(Todos!$H1401, _xlfn.SEQUENCE(LEN(Todos!$H1401)), 1), "")),
    IF(ISNUMBER(--RIGHT(_xlpm.txt,1)), _xlpm.txt, LEFT(_xlpm.txt, LEN(_xlpm.txt)-1))
)</f>
        <v>12675</v>
      </c>
      <c r="W1401" s="14" t="str">
        <f>UPPER(LEFT(Todos!$B1401,2))</f>
        <v>FL</v>
      </c>
      <c r="X1401" s="15" t="str" cm="1">
        <f t="array" ref="X1401">+IF(Todos!$C1401 = "",MODE.MATCH(Todos!$C$2:$C$4029),Todos!$C1401)</f>
        <v>F</v>
      </c>
    </row>
    <row r="1402" spans="1:24" x14ac:dyDescent="0.35">
      <c r="A1402" s="19">
        <v>111284</v>
      </c>
      <c r="B1402" s="7" t="s">
        <v>33</v>
      </c>
      <c r="C1402" s="7" t="s">
        <v>61</v>
      </c>
      <c r="D1402" s="7">
        <v>582</v>
      </c>
      <c r="E1402" s="7">
        <v>292</v>
      </c>
      <c r="F1402" s="7">
        <v>340</v>
      </c>
      <c r="G1402" s="7">
        <v>0</v>
      </c>
      <c r="H1402" s="7">
        <v>10930</v>
      </c>
      <c r="I1402" s="7">
        <v>1</v>
      </c>
      <c r="J1402" s="7">
        <v>61</v>
      </c>
      <c r="K1402" s="7">
        <v>308</v>
      </c>
      <c r="L1402" s="7">
        <v>323</v>
      </c>
      <c r="M1402" s="7">
        <v>4.2727272730000001</v>
      </c>
      <c r="N1402" s="7">
        <f>VLOOKUP(Todos!$A1402,vlookup_table[#All],2,FALSE)</f>
        <v>2</v>
      </c>
      <c r="O1402" s="7" t="str">
        <f>VLOOKUP(Todos!$A1402,vlookup_table[#All],3,FALSE)</f>
        <v>AR</v>
      </c>
      <c r="P1402" s="7">
        <f>VLOOKUP(Todos!$A1402,vlookup_table[#All],4,FALSE)</f>
        <v>3801</v>
      </c>
      <c r="Q1402" s="9" t="str">
        <f>VLOOKUP(Todos!$A1402,vlookup_table[#All],5,FALSE)</f>
        <v>T2</v>
      </c>
      <c r="R1402" s="9" t="str">
        <f>VLOOKUP(Todos!$A1402,vlookup_table[#All],6,FALSE)</f>
        <v>F</v>
      </c>
      <c r="S1402" s="9">
        <f>VLOOKUP(Todos!$A1402,vlookup_table[#All],7,FALSE)</f>
        <v>5</v>
      </c>
      <c r="T1402" s="9">
        <f>ROUND((9706-Todos!$P1402)/100, 0)</f>
        <v>59</v>
      </c>
      <c r="U1402" s="9" t="str" cm="1">
        <f t="array" ref="U1402">_xlfn.IFS(
    ISNUMBER(SEARCH("C", Q1402)), "Ciudad",
    ISNUMBER(SEARCH("T", Q1402)), "Pueblo",
    ISNUMBER(SEARCH("R", Q1402)), "Rural",
    ISNUMBER(SEARCH("S", Q1402)), "Suburbano",
    ISNUMBER(SEARCH("U", Q1402)), "Urbano"
)</f>
        <v>Pueblo</v>
      </c>
      <c r="V1402" s="24" t="str" cm="1">
        <f t="array" ref="V1402">_xlfn.LET(
    _xlpm.txt, _xlfn.TEXTJOIN("", TRUE, IF(ISNUMBER(--MID(Todos!$H1402, _xlfn.SEQUENCE(LEN(Todos!$H1402)), 1)), MID(Todos!$H1402, _xlfn.SEQUENCE(LEN(Todos!$H1402)), 1), "")),
    IF(ISNUMBER(--RIGHT(_xlpm.txt,1)), _xlpm.txt, LEFT(_xlpm.txt, LEN(_xlpm.txt)-1))
)</f>
        <v>10930</v>
      </c>
      <c r="W1402" s="9" t="str">
        <f>UPPER(LEFT(Todos!$B1402,2))</f>
        <v>AR</v>
      </c>
      <c r="X1402" s="10" t="str" cm="1">
        <f t="array" ref="X1402">+IF(Todos!$C1402 = "",MODE.MATCH(Todos!$C$2:$C$4029),Todos!$C1402)</f>
        <v>Female</v>
      </c>
    </row>
    <row r="1403" spans="1:24" x14ac:dyDescent="0.35">
      <c r="A1403" s="18">
        <v>15651</v>
      </c>
      <c r="B1403" s="12" t="s">
        <v>18</v>
      </c>
      <c r="C1403" s="12" t="s">
        <v>20</v>
      </c>
      <c r="D1403" s="12">
        <v>1497</v>
      </c>
      <c r="E1403" s="12">
        <v>581</v>
      </c>
      <c r="F1403" s="12">
        <v>762</v>
      </c>
      <c r="G1403" s="12">
        <v>21</v>
      </c>
      <c r="H1403" s="12">
        <v>30594</v>
      </c>
      <c r="I1403" s="12">
        <v>1</v>
      </c>
      <c r="J1403" s="12">
        <v>76</v>
      </c>
      <c r="K1403" s="12">
        <v>678</v>
      </c>
      <c r="L1403" s="12">
        <v>667</v>
      </c>
      <c r="M1403" s="12">
        <v>6.9285714289999998</v>
      </c>
      <c r="N1403" s="12">
        <f>VLOOKUP(Todos!$A1403,vlookup_table[#All],2,FALSE)</f>
        <v>0</v>
      </c>
      <c r="O1403" s="12" t="str">
        <f>VLOOKUP(Todos!$A1403,vlookup_table[#All],3,FALSE)</f>
        <v>NC</v>
      </c>
      <c r="P1403" s="12">
        <f>VLOOKUP(Todos!$A1403,vlookup_table[#All],4,FALSE)</f>
        <v>5501</v>
      </c>
      <c r="Q1403" s="14" t="str">
        <f>VLOOKUP(Todos!$A1403,vlookup_table[#All],5,FALSE)</f>
        <v>C1</v>
      </c>
      <c r="R1403" s="14" t="str">
        <f>VLOOKUP(Todos!$A1403,vlookup_table[#All],6,FALSE)</f>
        <v>F</v>
      </c>
      <c r="S1403" s="14">
        <f>VLOOKUP(Todos!$A1403,vlookup_table[#All],7,FALSE)</f>
        <v>10</v>
      </c>
      <c r="T1403" s="14">
        <f>ROUND((9706-Todos!$P1403)/100, 0)</f>
        <v>42</v>
      </c>
      <c r="U1403" s="14" t="str" cm="1">
        <f t="array" ref="U1403">_xlfn.IFS(
    ISNUMBER(SEARCH("C", Q1403)), "Ciudad",
    ISNUMBER(SEARCH("T", Q1403)), "Pueblo",
    ISNUMBER(SEARCH("R", Q1403)), "Rural",
    ISNUMBER(SEARCH("S", Q1403)), "Suburbano",
    ISNUMBER(SEARCH("U", Q1403)), "Urbano"
)</f>
        <v>Ciudad</v>
      </c>
      <c r="V1403" s="25" t="str" cm="1">
        <f t="array" ref="V1403">_xlfn.LET(
    _xlpm.txt, _xlfn.TEXTJOIN("", TRUE, IF(ISNUMBER(--MID(Todos!$H1403, _xlfn.SEQUENCE(LEN(Todos!$H1403)), 1)), MID(Todos!$H1403, _xlfn.SEQUENCE(LEN(Todos!$H1403)), 1), "")),
    IF(ISNUMBER(--RIGHT(_xlpm.txt,1)), _xlpm.txt, LEFT(_xlpm.txt, LEN(_xlpm.txt)-1))
)</f>
        <v>30594</v>
      </c>
      <c r="W1403" s="14" t="str">
        <f>UPPER(LEFT(Todos!$B1403,2))</f>
        <v>NC</v>
      </c>
      <c r="X1403" s="15" t="str" cm="1">
        <f t="array" ref="X1403">+IF(Todos!$C1403 = "",MODE.MATCH(Todos!$C$2:$C$4029),Todos!$C1403)</f>
        <v>female</v>
      </c>
    </row>
    <row r="1404" spans="1:24" x14ac:dyDescent="0.35">
      <c r="A1404" s="19">
        <v>96220</v>
      </c>
      <c r="B1404" s="7" t="s">
        <v>16</v>
      </c>
      <c r="C1404" s="7" t="s">
        <v>17</v>
      </c>
      <c r="D1404" s="7">
        <v>281</v>
      </c>
      <c r="E1404" s="7">
        <v>280</v>
      </c>
      <c r="F1404" s="7">
        <v>342</v>
      </c>
      <c r="G1404" s="7">
        <v>0</v>
      </c>
      <c r="H1404" s="7">
        <v>10874</v>
      </c>
      <c r="I1404" s="7">
        <v>0</v>
      </c>
      <c r="J1404" s="7">
        <v>83</v>
      </c>
      <c r="K1404" s="7">
        <v>314</v>
      </c>
      <c r="L1404" s="7">
        <v>274</v>
      </c>
      <c r="M1404" s="7">
        <v>7.7142857139999998</v>
      </c>
      <c r="N1404" s="7">
        <f>VLOOKUP(Todos!$A1404,vlookup_table[#All],2,FALSE)</f>
        <v>0</v>
      </c>
      <c r="O1404" s="7" t="str">
        <f>VLOOKUP(Todos!$A1404,vlookup_table[#All],3,FALSE)</f>
        <v>IL</v>
      </c>
      <c r="P1404" s="7">
        <f>VLOOKUP(Todos!$A1404,vlookup_table[#All],4,FALSE)</f>
        <v>3503</v>
      </c>
      <c r="Q1404" s="9" t="str">
        <f>VLOOKUP(Todos!$A1404,vlookup_table[#All],5,FALSE)</f>
        <v>R2</v>
      </c>
      <c r="R1404" s="9" t="str">
        <f>VLOOKUP(Todos!$A1404,vlookup_table[#All],6,FALSE)</f>
        <v>F</v>
      </c>
      <c r="S1404" s="9">
        <f>VLOOKUP(Todos!$A1404,vlookup_table[#All],7,FALSE)</f>
        <v>14</v>
      </c>
      <c r="T1404" s="9">
        <f>ROUND((9706-Todos!$P1404)/100, 0)</f>
        <v>62</v>
      </c>
      <c r="U1404" s="9" t="str" cm="1">
        <f t="array" ref="U1404">_xlfn.IFS(
    ISNUMBER(SEARCH("C", Q1404)), "Ciudad",
    ISNUMBER(SEARCH("T", Q1404)), "Pueblo",
    ISNUMBER(SEARCH("R", Q1404)), "Rural",
    ISNUMBER(SEARCH("S", Q1404)), "Suburbano",
    ISNUMBER(SEARCH("U", Q1404)), "Urbano"
)</f>
        <v>Rural</v>
      </c>
      <c r="V1404" s="24" t="str" cm="1">
        <f t="array" ref="V1404">_xlfn.LET(
    _xlpm.txt, _xlfn.TEXTJOIN("", TRUE, IF(ISNUMBER(--MID(Todos!$H1404, _xlfn.SEQUENCE(LEN(Todos!$H1404)), 1)), MID(Todos!$H1404, _xlfn.SEQUENCE(LEN(Todos!$H1404)), 1), "")),
    IF(ISNUMBER(--RIGHT(_xlpm.txt,1)), _xlpm.txt, LEFT(_xlpm.txt, LEN(_xlpm.txt)-1))
)</f>
        <v>10874</v>
      </c>
      <c r="W1404" s="9" t="str">
        <f>UPPER(LEFT(Todos!$B1404,2))</f>
        <v>IL</v>
      </c>
      <c r="X1404" s="10" t="str" cm="1">
        <f t="array" ref="X1404">+IF(Todos!$C1404 = "",MODE.MATCH(Todos!$C$2:$C$4029),Todos!$C1404)</f>
        <v>F</v>
      </c>
    </row>
    <row r="1405" spans="1:24" x14ac:dyDescent="0.35">
      <c r="A1405" s="18">
        <v>73221</v>
      </c>
      <c r="B1405" s="12" t="s">
        <v>30</v>
      </c>
      <c r="C1405" s="12" t="s">
        <v>14</v>
      </c>
      <c r="D1405" s="12">
        <v>784</v>
      </c>
      <c r="E1405" s="12">
        <v>289</v>
      </c>
      <c r="F1405" s="12">
        <v>400</v>
      </c>
      <c r="G1405" s="12">
        <v>2</v>
      </c>
      <c r="H1405" s="12">
        <v>12840</v>
      </c>
      <c r="I1405" s="12">
        <v>5</v>
      </c>
      <c r="J1405" s="12">
        <v>67</v>
      </c>
      <c r="K1405" s="12">
        <v>378</v>
      </c>
      <c r="L1405" s="12">
        <v>332</v>
      </c>
      <c r="M1405" s="12">
        <v>11</v>
      </c>
      <c r="N1405" s="12">
        <f>VLOOKUP(Todos!$A1405,vlookup_table[#All],2,FALSE)</f>
        <v>2</v>
      </c>
      <c r="O1405" s="12" t="str">
        <f>VLOOKUP(Todos!$A1405,vlookup_table[#All],3,FALSE)</f>
        <v>MI</v>
      </c>
      <c r="P1405" s="12">
        <f>VLOOKUP(Todos!$A1405,vlookup_table[#All],4,FALSE)</f>
        <v>0</v>
      </c>
      <c r="Q1405" s="14" t="str">
        <f>VLOOKUP(Todos!$A1405,vlookup_table[#All],5,FALSE)</f>
        <v>C2</v>
      </c>
      <c r="R1405" s="14" t="str">
        <f>VLOOKUP(Todos!$A1405,vlookup_table[#All],6,FALSE)</f>
        <v>M</v>
      </c>
      <c r="S1405" s="14">
        <f>VLOOKUP(Todos!$A1405,vlookup_table[#All],7,FALSE)</f>
        <v>10</v>
      </c>
      <c r="T1405" s="14">
        <f>ROUND((9706-Todos!$P1405)/100, 0)</f>
        <v>97</v>
      </c>
      <c r="U1405" s="14" t="str" cm="1">
        <f t="array" ref="U1405">_xlfn.IFS(
    ISNUMBER(SEARCH("C", Q1405)), "Ciudad",
    ISNUMBER(SEARCH("T", Q1405)), "Pueblo",
    ISNUMBER(SEARCH("R", Q1405)), "Rural",
    ISNUMBER(SEARCH("S", Q1405)), "Suburbano",
    ISNUMBER(SEARCH("U", Q1405)), "Urbano"
)</f>
        <v>Ciudad</v>
      </c>
      <c r="V1405" s="25" t="str" cm="1">
        <f t="array" ref="V1405">_xlfn.LET(
    _xlpm.txt, _xlfn.TEXTJOIN("", TRUE, IF(ISNUMBER(--MID(Todos!$H1405, _xlfn.SEQUENCE(LEN(Todos!$H1405)), 1)), MID(Todos!$H1405, _xlfn.SEQUENCE(LEN(Todos!$H1405)), 1), "")),
    IF(ISNUMBER(--RIGHT(_xlpm.txt,1)), _xlpm.txt, LEFT(_xlpm.txt, LEN(_xlpm.txt)-1))
)</f>
        <v>12840</v>
      </c>
      <c r="W1405" s="14" t="str">
        <f>UPPER(LEFT(Todos!$B1405,2))</f>
        <v>MI</v>
      </c>
      <c r="X1405" s="15" t="str" cm="1">
        <f t="array" ref="X1405">+IF(Todos!$C1405 = "",MODE.MATCH(Todos!$C$2:$C$4029),Todos!$C1405)</f>
        <v>M</v>
      </c>
    </row>
    <row r="1406" spans="1:24" x14ac:dyDescent="0.35">
      <c r="A1406" s="19">
        <v>170143</v>
      </c>
      <c r="B1406" s="7" t="s">
        <v>22</v>
      </c>
      <c r="C1406" s="7" t="s">
        <v>17</v>
      </c>
      <c r="D1406" s="7">
        <v>1722</v>
      </c>
      <c r="E1406" s="7">
        <v>404</v>
      </c>
      <c r="F1406" s="7">
        <v>433</v>
      </c>
      <c r="G1406" s="7">
        <v>39</v>
      </c>
      <c r="H1406" s="7">
        <v>13454</v>
      </c>
      <c r="I1406" s="7">
        <v>13</v>
      </c>
      <c r="J1406" s="7">
        <v>59</v>
      </c>
      <c r="K1406" s="7">
        <v>420</v>
      </c>
      <c r="L1406" s="7">
        <v>411</v>
      </c>
      <c r="M1406" s="7">
        <v>4.5714285710000002</v>
      </c>
      <c r="N1406" s="7">
        <f>VLOOKUP(Todos!$A1406,vlookup_table[#All],2,FALSE)</f>
        <v>2</v>
      </c>
      <c r="O1406" s="7" t="str">
        <f>VLOOKUP(Todos!$A1406,vlookup_table[#All],3,FALSE)</f>
        <v>CA</v>
      </c>
      <c r="P1406" s="7">
        <f>VLOOKUP(Todos!$A1406,vlookup_table[#All],4,FALSE)</f>
        <v>905</v>
      </c>
      <c r="Q1406" s="9" t="str">
        <f>VLOOKUP(Todos!$A1406,vlookup_table[#All],5,FALSE)</f>
        <v>T2</v>
      </c>
      <c r="R1406" s="9" t="str">
        <f>VLOOKUP(Todos!$A1406,vlookup_table[#All],6,FALSE)</f>
        <v>F</v>
      </c>
      <c r="S1406" s="9">
        <f>VLOOKUP(Todos!$A1406,vlookup_table[#All],7,FALSE)</f>
        <v>5</v>
      </c>
      <c r="T1406" s="9">
        <f>ROUND((9706-Todos!$P1406)/100, 0)</f>
        <v>88</v>
      </c>
      <c r="U1406" s="9" t="str" cm="1">
        <f t="array" ref="U1406">_xlfn.IFS(
    ISNUMBER(SEARCH("C", Q1406)), "Ciudad",
    ISNUMBER(SEARCH("T", Q1406)), "Pueblo",
    ISNUMBER(SEARCH("R", Q1406)), "Rural",
    ISNUMBER(SEARCH("S", Q1406)), "Suburbano",
    ISNUMBER(SEARCH("U", Q1406)), "Urbano"
)</f>
        <v>Pueblo</v>
      </c>
      <c r="V1406" s="24" t="str" cm="1">
        <f t="array" ref="V1406">_xlfn.LET(
    _xlpm.txt, _xlfn.TEXTJOIN("", TRUE, IF(ISNUMBER(--MID(Todos!$H1406, _xlfn.SEQUENCE(LEN(Todos!$H1406)), 1)), MID(Todos!$H1406, _xlfn.SEQUENCE(LEN(Todos!$H1406)), 1), "")),
    IF(ISNUMBER(--RIGHT(_xlpm.txt,1)), _xlpm.txt, LEFT(_xlpm.txt, LEN(_xlpm.txt)-1))
)</f>
        <v>13454</v>
      </c>
      <c r="W1406" s="9" t="str">
        <f>UPPER(LEFT(Todos!$B1406,2))</f>
        <v>CA</v>
      </c>
      <c r="X1406" s="10" t="str" cm="1">
        <f t="array" ref="X1406">+IF(Todos!$C1406 = "",MODE.MATCH(Todos!$C$2:$C$4029),Todos!$C1406)</f>
        <v>F</v>
      </c>
    </row>
    <row r="1407" spans="1:24" x14ac:dyDescent="0.35">
      <c r="A1407" s="18">
        <v>43884</v>
      </c>
      <c r="B1407" s="12" t="s">
        <v>13</v>
      </c>
      <c r="C1407" s="12" t="s">
        <v>14</v>
      </c>
      <c r="D1407" s="12">
        <v>645</v>
      </c>
      <c r="E1407" s="12">
        <v>226</v>
      </c>
      <c r="F1407" s="12">
        <v>284</v>
      </c>
      <c r="G1407" s="12">
        <v>1</v>
      </c>
      <c r="H1407" s="12">
        <v>13007</v>
      </c>
      <c r="I1407" s="12">
        <v>6</v>
      </c>
      <c r="J1407" s="12">
        <v>7</v>
      </c>
      <c r="K1407" s="12">
        <v>249</v>
      </c>
      <c r="L1407" s="12">
        <v>257</v>
      </c>
      <c r="M1407" s="12">
        <v>5.2857142860000002</v>
      </c>
      <c r="N1407" s="12">
        <f>VLOOKUP(Todos!$A1407,vlookup_table[#All],2,FALSE)</f>
        <v>1</v>
      </c>
      <c r="O1407" s="12" t="str">
        <f>VLOOKUP(Todos!$A1407,vlookup_table[#All],3,FALSE)</f>
        <v>FL</v>
      </c>
      <c r="P1407" s="12">
        <f>VLOOKUP(Todos!$A1407,vlookup_table[#All],4,FALSE)</f>
        <v>3202</v>
      </c>
      <c r="Q1407" s="14" t="str">
        <f>VLOOKUP(Todos!$A1407,vlookup_table[#All],5,FALSE)</f>
        <v>C3</v>
      </c>
      <c r="R1407" s="14" t="str">
        <f>VLOOKUP(Todos!$A1407,vlookup_table[#All],6,FALSE)</f>
        <v>M</v>
      </c>
      <c r="S1407" s="14">
        <f>VLOOKUP(Todos!$A1407,vlookup_table[#All],7,FALSE)</f>
        <v>5</v>
      </c>
      <c r="T1407" s="14">
        <f>ROUND((9706-Todos!$P1407)/100, 0)</f>
        <v>65</v>
      </c>
      <c r="U1407" s="14" t="str" cm="1">
        <f t="array" ref="U1407">_xlfn.IFS(
    ISNUMBER(SEARCH("C", Q1407)), "Ciudad",
    ISNUMBER(SEARCH("T", Q1407)), "Pueblo",
    ISNUMBER(SEARCH("R", Q1407)), "Rural",
    ISNUMBER(SEARCH("S", Q1407)), "Suburbano",
    ISNUMBER(SEARCH("U", Q1407)), "Urbano"
)</f>
        <v>Ciudad</v>
      </c>
      <c r="V1407" s="25" t="str" cm="1">
        <f t="array" ref="V1407">_xlfn.LET(
    _xlpm.txt, _xlfn.TEXTJOIN("", TRUE, IF(ISNUMBER(--MID(Todos!$H1407, _xlfn.SEQUENCE(LEN(Todos!$H1407)), 1)), MID(Todos!$H1407, _xlfn.SEQUENCE(LEN(Todos!$H1407)), 1), "")),
    IF(ISNUMBER(--RIGHT(_xlpm.txt,1)), _xlpm.txt, LEFT(_xlpm.txt, LEN(_xlpm.txt)-1))
)</f>
        <v>13007</v>
      </c>
      <c r="W1407" s="14" t="str">
        <f>UPPER(LEFT(Todos!$B1407,2))</f>
        <v>FL</v>
      </c>
      <c r="X1407" s="15" t="str" cm="1">
        <f t="array" ref="X1407">+IF(Todos!$C1407 = "",MODE.MATCH(Todos!$C$2:$C$4029),Todos!$C1407)</f>
        <v>M</v>
      </c>
    </row>
    <row r="1408" spans="1:24" x14ac:dyDescent="0.35">
      <c r="A1408" s="19">
        <v>61338</v>
      </c>
      <c r="B1408" s="7" t="s">
        <v>34</v>
      </c>
      <c r="C1408" s="7" t="s">
        <v>14</v>
      </c>
      <c r="D1408" s="7">
        <v>544</v>
      </c>
      <c r="E1408" s="7">
        <v>330</v>
      </c>
      <c r="F1408" s="7">
        <v>433</v>
      </c>
      <c r="G1408" s="7">
        <v>0</v>
      </c>
      <c r="H1408" s="7">
        <v>14398</v>
      </c>
      <c r="I1408" s="7">
        <v>5</v>
      </c>
      <c r="J1408" s="7">
        <v>68</v>
      </c>
      <c r="K1408" s="7">
        <v>403</v>
      </c>
      <c r="L1408" s="7">
        <v>360</v>
      </c>
      <c r="M1408" s="7">
        <v>5.1333333330000004</v>
      </c>
      <c r="N1408" s="7">
        <f>VLOOKUP(Todos!$A1408,vlookup_table[#All],2,FALSE)</f>
        <v>1</v>
      </c>
      <c r="O1408" s="7" t="str">
        <f>VLOOKUP(Todos!$A1408,vlookup_table[#All],3,FALSE)</f>
        <v>IN</v>
      </c>
      <c r="P1408" s="7">
        <f>VLOOKUP(Todos!$A1408,vlookup_table[#All],4,FALSE)</f>
        <v>5701</v>
      </c>
      <c r="Q1408" s="9" t="str">
        <f>VLOOKUP(Todos!$A1408,vlookup_table[#All],5,FALSE)</f>
        <v>S2</v>
      </c>
      <c r="R1408" s="9" t="str">
        <f>VLOOKUP(Todos!$A1408,vlookup_table[#All],6,FALSE)</f>
        <v>M</v>
      </c>
      <c r="S1408" s="9">
        <f>VLOOKUP(Todos!$A1408,vlookup_table[#All],7,FALSE)</f>
        <v>5</v>
      </c>
      <c r="T1408" s="9">
        <f>ROUND((9706-Todos!$P1408)/100, 0)</f>
        <v>40</v>
      </c>
      <c r="U1408" s="9" t="str" cm="1">
        <f t="array" ref="U1408">_xlfn.IFS(
    ISNUMBER(SEARCH("C", Q1408)), "Ciudad",
    ISNUMBER(SEARCH("T", Q1408)), "Pueblo",
    ISNUMBER(SEARCH("R", Q1408)), "Rural",
    ISNUMBER(SEARCH("S", Q1408)), "Suburbano",
    ISNUMBER(SEARCH("U", Q1408)), "Urbano"
)</f>
        <v>Suburbano</v>
      </c>
      <c r="V1408" s="24" t="str" cm="1">
        <f t="array" ref="V1408">_xlfn.LET(
    _xlpm.txt, _xlfn.TEXTJOIN("", TRUE, IF(ISNUMBER(--MID(Todos!$H1408, _xlfn.SEQUENCE(LEN(Todos!$H1408)), 1)), MID(Todos!$H1408, _xlfn.SEQUENCE(LEN(Todos!$H1408)), 1), "")),
    IF(ISNUMBER(--RIGHT(_xlpm.txt,1)), _xlpm.txt, LEFT(_xlpm.txt, LEN(_xlpm.txt)-1))
)</f>
        <v>14398</v>
      </c>
      <c r="W1408" s="9" t="str">
        <f>UPPER(LEFT(Todos!$B1408,2))</f>
        <v>IN</v>
      </c>
      <c r="X1408" s="10" t="str" cm="1">
        <f t="array" ref="X1408">+IF(Todos!$C1408 = "",MODE.MATCH(Todos!$C$2:$C$4029),Todos!$C1408)</f>
        <v>M</v>
      </c>
    </row>
    <row r="1409" spans="1:24" x14ac:dyDescent="0.35">
      <c r="A1409" s="18">
        <v>82636</v>
      </c>
      <c r="B1409" s="12" t="s">
        <v>57</v>
      </c>
      <c r="C1409" s="12" t="s">
        <v>17</v>
      </c>
      <c r="D1409" s="12">
        <v>896</v>
      </c>
      <c r="E1409" s="12">
        <v>291</v>
      </c>
      <c r="F1409" s="12">
        <v>438</v>
      </c>
      <c r="G1409" s="12">
        <v>6</v>
      </c>
      <c r="H1409" s="12">
        <v>17357</v>
      </c>
      <c r="I1409" s="12">
        <v>2</v>
      </c>
      <c r="J1409" s="12">
        <v>70</v>
      </c>
      <c r="K1409" s="12">
        <v>335</v>
      </c>
      <c r="L1409" s="12">
        <v>340</v>
      </c>
      <c r="M1409" s="12">
        <v>8.6</v>
      </c>
      <c r="N1409" s="12">
        <f>VLOOKUP(Todos!$A1409,vlookup_table[#All],2,FALSE)</f>
        <v>0</v>
      </c>
      <c r="O1409" s="12" t="str">
        <f>VLOOKUP(Todos!$A1409,vlookup_table[#All],3,FALSE)</f>
        <v>MN</v>
      </c>
      <c r="P1409" s="12">
        <f>VLOOKUP(Todos!$A1409,vlookup_table[#All],4,FALSE)</f>
        <v>4101</v>
      </c>
      <c r="Q1409" s="14" t="str">
        <f>VLOOKUP(Todos!$A1409,vlookup_table[#All],5,FALSE)</f>
        <v>C1</v>
      </c>
      <c r="R1409" s="14" t="str">
        <f>VLOOKUP(Todos!$A1409,vlookup_table[#All],6,FALSE)</f>
        <v>F</v>
      </c>
      <c r="S1409" s="14">
        <f>VLOOKUP(Todos!$A1409,vlookup_table[#All],7,FALSE)</f>
        <v>15</v>
      </c>
      <c r="T1409" s="14">
        <f>ROUND((9706-Todos!$P1409)/100, 0)</f>
        <v>56</v>
      </c>
      <c r="U1409" s="14" t="str" cm="1">
        <f t="array" ref="U1409">_xlfn.IFS(
    ISNUMBER(SEARCH("C", Q1409)), "Ciudad",
    ISNUMBER(SEARCH("T", Q1409)), "Pueblo",
    ISNUMBER(SEARCH("R", Q1409)), "Rural",
    ISNUMBER(SEARCH("S", Q1409)), "Suburbano",
    ISNUMBER(SEARCH("U", Q1409)), "Urbano"
)</f>
        <v>Ciudad</v>
      </c>
      <c r="V1409" s="25" t="str" cm="1">
        <f t="array" ref="V1409">_xlfn.LET(
    _xlpm.txt, _xlfn.TEXTJOIN("", TRUE, IF(ISNUMBER(--MID(Todos!$H1409, _xlfn.SEQUENCE(LEN(Todos!$H1409)), 1)), MID(Todos!$H1409, _xlfn.SEQUENCE(LEN(Todos!$H1409)), 1), "")),
    IF(ISNUMBER(--RIGHT(_xlpm.txt,1)), _xlpm.txt, LEFT(_xlpm.txt, LEN(_xlpm.txt)-1))
)</f>
        <v>17357</v>
      </c>
      <c r="W1409" s="14" t="str">
        <f>UPPER(LEFT(Todos!$B1409,2))</f>
        <v>MN</v>
      </c>
      <c r="X1409" s="15" t="str" cm="1">
        <f t="array" ref="X1409">+IF(Todos!$C1409 = "",MODE.MATCH(Todos!$C$2:$C$4029),Todos!$C1409)</f>
        <v>F</v>
      </c>
    </row>
    <row r="1410" spans="1:24" x14ac:dyDescent="0.35">
      <c r="A1410" s="19">
        <v>190730</v>
      </c>
      <c r="B1410" s="7" t="s">
        <v>24</v>
      </c>
      <c r="C1410" s="7" t="s">
        <v>14</v>
      </c>
      <c r="D1410" s="7">
        <v>398</v>
      </c>
      <c r="E1410" s="7">
        <v>248</v>
      </c>
      <c r="F1410" s="7">
        <v>337</v>
      </c>
      <c r="G1410" s="7">
        <v>0</v>
      </c>
      <c r="H1410" s="7">
        <v>11618</v>
      </c>
      <c r="I1410" s="7">
        <v>3</v>
      </c>
      <c r="J1410" s="7">
        <v>39</v>
      </c>
      <c r="K1410" s="7">
        <v>303</v>
      </c>
      <c r="L1410" s="7">
        <v>292</v>
      </c>
      <c r="M1410" s="7">
        <v>8.4499999999999993</v>
      </c>
      <c r="N1410" s="7">
        <f>VLOOKUP(Todos!$A1410,vlookup_table[#All],2,FALSE)</f>
        <v>2</v>
      </c>
      <c r="O1410" s="7" t="str">
        <f>VLOOKUP(Todos!$A1410,vlookup_table[#All],3,FALSE)</f>
        <v>NV</v>
      </c>
      <c r="P1410" s="7">
        <f>VLOOKUP(Todos!$A1410,vlookup_table[#All],4,FALSE)</f>
        <v>1407</v>
      </c>
      <c r="Q1410" s="9" t="str">
        <f>VLOOKUP(Todos!$A1410,vlookup_table[#All],5,FALSE)</f>
        <v/>
      </c>
      <c r="R1410" s="9" t="str">
        <f>VLOOKUP(Todos!$A1410,vlookup_table[#All],6,FALSE)</f>
        <v>M</v>
      </c>
      <c r="S1410" s="9">
        <f>VLOOKUP(Todos!$A1410,vlookup_table[#All],7,FALSE)</f>
        <v>14</v>
      </c>
      <c r="T1410" s="9">
        <f>ROUND((9706-Todos!$P1410)/100, 0)</f>
        <v>83</v>
      </c>
      <c r="U1410" s="9" t="e" cm="1">
        <f t="array" ref="U1410">_xlfn.IFS(
    ISNUMBER(SEARCH("C", Q1410)), "Ciudad",
    ISNUMBER(SEARCH("T", Q1410)), "Pueblo",
    ISNUMBER(SEARCH("R", Q1410)), "Rural",
    ISNUMBER(SEARCH("S", Q1410)), "Suburbano",
    ISNUMBER(SEARCH("U", Q1410)), "Urbano"
)</f>
        <v>#N/A</v>
      </c>
      <c r="V1410" s="24" t="str" cm="1">
        <f t="array" ref="V1410">_xlfn.LET(
    _xlpm.txt, _xlfn.TEXTJOIN("", TRUE, IF(ISNUMBER(--MID(Todos!$H1410, _xlfn.SEQUENCE(LEN(Todos!$H1410)), 1)), MID(Todos!$H1410, _xlfn.SEQUENCE(LEN(Todos!$H1410)), 1), "")),
    IF(ISNUMBER(--RIGHT(_xlpm.txt,1)), _xlpm.txt, LEFT(_xlpm.txt, LEN(_xlpm.txt)-1))
)</f>
        <v>11618</v>
      </c>
      <c r="W1410" s="9" t="str">
        <f>UPPER(LEFT(Todos!$B1410,2))</f>
        <v>NV</v>
      </c>
      <c r="X1410" s="10" t="str" cm="1">
        <f t="array" ref="X1410">+IF(Todos!$C1410 = "",MODE.MATCH(Todos!$C$2:$C$4029),Todos!$C1410)</f>
        <v>M</v>
      </c>
    </row>
    <row r="1411" spans="1:24" x14ac:dyDescent="0.35">
      <c r="A1411" s="18">
        <v>121071</v>
      </c>
      <c r="B1411" s="12" t="s">
        <v>21</v>
      </c>
      <c r="C1411" s="12" t="s">
        <v>17</v>
      </c>
      <c r="D1411" s="12">
        <v>900</v>
      </c>
      <c r="E1411" s="12">
        <v>273</v>
      </c>
      <c r="F1411" s="12">
        <v>455</v>
      </c>
      <c r="G1411" s="12">
        <v>3</v>
      </c>
      <c r="H1411" s="12">
        <v>19298</v>
      </c>
      <c r="I1411" s="12">
        <v>15</v>
      </c>
      <c r="J1411" s="12">
        <v>43</v>
      </c>
      <c r="K1411" s="12">
        <v>337</v>
      </c>
      <c r="L1411" s="12">
        <v>336</v>
      </c>
      <c r="M1411" s="12">
        <v>13.6</v>
      </c>
      <c r="N1411" s="12">
        <f>VLOOKUP(Todos!$A1411,vlookup_table[#All],2,FALSE)</f>
        <v>28</v>
      </c>
      <c r="O1411" s="12" t="str">
        <f>VLOOKUP(Todos!$A1411,vlookup_table[#All],3,FALSE)</f>
        <v>TX</v>
      </c>
      <c r="P1411" s="12">
        <f>VLOOKUP(Todos!$A1411,vlookup_table[#All],4,FALSE)</f>
        <v>4912</v>
      </c>
      <c r="Q1411" s="14" t="str">
        <f>VLOOKUP(Todos!$A1411,vlookup_table[#All],5,FALSE)</f>
        <v>U1</v>
      </c>
      <c r="R1411" s="14" t="str">
        <f>VLOOKUP(Todos!$A1411,vlookup_table[#All],6,FALSE)</f>
        <v>F</v>
      </c>
      <c r="S1411" s="14">
        <f>VLOOKUP(Todos!$A1411,vlookup_table[#All],7,FALSE)</f>
        <v>15</v>
      </c>
      <c r="T1411" s="14">
        <f>ROUND((9706-Todos!$P1411)/100, 0)</f>
        <v>48</v>
      </c>
      <c r="U1411" s="14" t="str" cm="1">
        <f t="array" ref="U1411">_xlfn.IFS(
    ISNUMBER(SEARCH("C", Q1411)), "Ciudad",
    ISNUMBER(SEARCH("T", Q1411)), "Pueblo",
    ISNUMBER(SEARCH("R", Q1411)), "Rural",
    ISNUMBER(SEARCH("S", Q1411)), "Suburbano",
    ISNUMBER(SEARCH("U", Q1411)), "Urbano"
)</f>
        <v>Urbano</v>
      </c>
      <c r="V1411" s="25" t="str" cm="1">
        <f t="array" ref="V1411">_xlfn.LET(
    _xlpm.txt, _xlfn.TEXTJOIN("", TRUE, IF(ISNUMBER(--MID(Todos!$H1411, _xlfn.SEQUENCE(LEN(Todos!$H1411)), 1)), MID(Todos!$H1411, _xlfn.SEQUENCE(LEN(Todos!$H1411)), 1), "")),
    IF(ISNUMBER(--RIGHT(_xlpm.txt,1)), _xlpm.txt, LEFT(_xlpm.txt, LEN(_xlpm.txt)-1))
)</f>
        <v>19298</v>
      </c>
      <c r="W1411" s="14" t="str">
        <f>UPPER(LEFT(Todos!$B1411,2))</f>
        <v>TX</v>
      </c>
      <c r="X1411" s="15" t="str" cm="1">
        <f t="array" ref="X1411">+IF(Todos!$C1411 = "",MODE.MATCH(Todos!$C$2:$C$4029),Todos!$C1411)</f>
        <v>F</v>
      </c>
    </row>
    <row r="1412" spans="1:24" x14ac:dyDescent="0.35">
      <c r="A1412" s="19">
        <v>94386</v>
      </c>
      <c r="B1412" s="7" t="s">
        <v>16</v>
      </c>
      <c r="C1412" s="7" t="s">
        <v>14</v>
      </c>
      <c r="D1412" s="7">
        <v>1421</v>
      </c>
      <c r="E1412" s="7">
        <v>435</v>
      </c>
      <c r="F1412" s="7">
        <v>662</v>
      </c>
      <c r="G1412" s="7">
        <v>24</v>
      </c>
      <c r="H1412" s="7">
        <v>18555</v>
      </c>
      <c r="I1412" s="7">
        <v>6</v>
      </c>
      <c r="J1412" s="7">
        <v>81</v>
      </c>
      <c r="K1412" s="7">
        <v>604</v>
      </c>
      <c r="L1412" s="7">
        <v>534</v>
      </c>
      <c r="M1412" s="7">
        <v>5.7142857139999998</v>
      </c>
      <c r="N1412" s="7">
        <f>VLOOKUP(Todos!$A1412,vlookup_table[#All],2,FALSE)</f>
        <v>1</v>
      </c>
      <c r="O1412" s="7" t="str">
        <f>VLOOKUP(Todos!$A1412,vlookup_table[#All],3,FALSE)</f>
        <v>IL</v>
      </c>
      <c r="P1412" s="7">
        <f>VLOOKUP(Todos!$A1412,vlookup_table[#All],4,FALSE)</f>
        <v>3301</v>
      </c>
      <c r="Q1412" s="9" t="str">
        <f>VLOOKUP(Todos!$A1412,vlookup_table[#All],5,FALSE)</f>
        <v>U1</v>
      </c>
      <c r="R1412" s="9" t="str">
        <f>VLOOKUP(Todos!$A1412,vlookup_table[#All],6,FALSE)</f>
        <v>M</v>
      </c>
      <c r="S1412" s="9">
        <f>VLOOKUP(Todos!$A1412,vlookup_table[#All],7,FALSE)</f>
        <v>6</v>
      </c>
      <c r="T1412" s="9">
        <f>ROUND((9706-Todos!$P1412)/100, 0)</f>
        <v>64</v>
      </c>
      <c r="U1412" s="9" t="str" cm="1">
        <f t="array" ref="U1412">_xlfn.IFS(
    ISNUMBER(SEARCH("C", Q1412)), "Ciudad",
    ISNUMBER(SEARCH("T", Q1412)), "Pueblo",
    ISNUMBER(SEARCH("R", Q1412)), "Rural",
    ISNUMBER(SEARCH("S", Q1412)), "Suburbano",
    ISNUMBER(SEARCH("U", Q1412)), "Urbano"
)</f>
        <v>Urbano</v>
      </c>
      <c r="V1412" s="24" t="str" cm="1">
        <f t="array" ref="V1412">_xlfn.LET(
    _xlpm.txt, _xlfn.TEXTJOIN("", TRUE, IF(ISNUMBER(--MID(Todos!$H1412, _xlfn.SEQUENCE(LEN(Todos!$H1412)), 1)), MID(Todos!$H1412, _xlfn.SEQUENCE(LEN(Todos!$H1412)), 1), "")),
    IF(ISNUMBER(--RIGHT(_xlpm.txt,1)), _xlpm.txt, LEFT(_xlpm.txt, LEN(_xlpm.txt)-1))
)</f>
        <v>18555</v>
      </c>
      <c r="W1412" s="9" t="str">
        <f>UPPER(LEFT(Todos!$B1412,2))</f>
        <v>IL</v>
      </c>
      <c r="X1412" s="10" t="str" cm="1">
        <f t="array" ref="X1412">+IF(Todos!$C1412 = "",MODE.MATCH(Todos!$C$2:$C$4029),Todos!$C1412)</f>
        <v>M</v>
      </c>
    </row>
    <row r="1413" spans="1:24" x14ac:dyDescent="0.35">
      <c r="A1413" s="18">
        <v>31094</v>
      </c>
      <c r="B1413" s="12" t="s">
        <v>40</v>
      </c>
      <c r="C1413" s="12" t="s">
        <v>17</v>
      </c>
      <c r="D1413" s="12">
        <v>405</v>
      </c>
      <c r="E1413" s="12">
        <v>166</v>
      </c>
      <c r="F1413" s="12">
        <v>254</v>
      </c>
      <c r="G1413" s="12">
        <v>0</v>
      </c>
      <c r="H1413" s="12">
        <v>7997</v>
      </c>
      <c r="I1413" s="12">
        <v>1</v>
      </c>
      <c r="J1413" s="12">
        <v>81</v>
      </c>
      <c r="K1413" s="12">
        <v>208</v>
      </c>
      <c r="L1413" s="12">
        <v>215</v>
      </c>
      <c r="M1413" s="12">
        <v>6.6666666670000003</v>
      </c>
      <c r="N1413" s="12">
        <f>VLOOKUP(Todos!$A1413,vlookup_table[#All],2,FALSE)</f>
        <v>0</v>
      </c>
      <c r="O1413" s="12" t="str">
        <f>VLOOKUP(Todos!$A1413,vlookup_table[#All],3,FALSE)</f>
        <v>GA</v>
      </c>
      <c r="P1413" s="12">
        <f>VLOOKUP(Todos!$A1413,vlookup_table[#All],4,FALSE)</f>
        <v>2801</v>
      </c>
      <c r="Q1413" s="14" t="str">
        <f>VLOOKUP(Todos!$A1413,vlookup_table[#All],5,FALSE)</f>
        <v>R3</v>
      </c>
      <c r="R1413" s="14" t="str">
        <f>VLOOKUP(Todos!$A1413,vlookup_table[#All],6,FALSE)</f>
        <v>F</v>
      </c>
      <c r="S1413" s="14">
        <f>VLOOKUP(Todos!$A1413,vlookup_table[#All],7,FALSE)</f>
        <v>5</v>
      </c>
      <c r="T1413" s="14">
        <f>ROUND((9706-Todos!$P1413)/100, 0)</f>
        <v>69</v>
      </c>
      <c r="U1413" s="14" t="str" cm="1">
        <f t="array" ref="U1413">_xlfn.IFS(
    ISNUMBER(SEARCH("C", Q1413)), "Ciudad",
    ISNUMBER(SEARCH("T", Q1413)), "Pueblo",
    ISNUMBER(SEARCH("R", Q1413)), "Rural",
    ISNUMBER(SEARCH("S", Q1413)), "Suburbano",
    ISNUMBER(SEARCH("U", Q1413)), "Urbano"
)</f>
        <v>Rural</v>
      </c>
      <c r="V1413" s="25" t="str" cm="1">
        <f t="array" ref="V1413">_xlfn.LET(
    _xlpm.txt, _xlfn.TEXTJOIN("", TRUE, IF(ISNUMBER(--MID(Todos!$H1413, _xlfn.SEQUENCE(LEN(Todos!$H1413)), 1)), MID(Todos!$H1413, _xlfn.SEQUENCE(LEN(Todos!$H1413)), 1), "")),
    IF(ISNUMBER(--RIGHT(_xlpm.txt,1)), _xlpm.txt, LEFT(_xlpm.txt, LEN(_xlpm.txt)-1))
)</f>
        <v>7997</v>
      </c>
      <c r="W1413" s="14" t="str">
        <f>UPPER(LEFT(Todos!$B1413,2))</f>
        <v>GA</v>
      </c>
      <c r="X1413" s="15" t="str" cm="1">
        <f t="array" ref="X1413">+IF(Todos!$C1413 = "",MODE.MATCH(Todos!$C$2:$C$4029),Todos!$C1413)</f>
        <v>F</v>
      </c>
    </row>
    <row r="1414" spans="1:24" x14ac:dyDescent="0.35">
      <c r="A1414" s="19">
        <v>58463</v>
      </c>
      <c r="B1414" s="7" t="s">
        <v>58</v>
      </c>
      <c r="C1414" s="7" t="s">
        <v>14</v>
      </c>
      <c r="D1414" s="7">
        <v>297</v>
      </c>
      <c r="E1414" s="7">
        <v>176</v>
      </c>
      <c r="F1414" s="7">
        <v>187</v>
      </c>
      <c r="G1414" s="7">
        <v>0</v>
      </c>
      <c r="H1414" s="7">
        <v>5972</v>
      </c>
      <c r="I1414" s="7">
        <v>0</v>
      </c>
      <c r="J1414" s="7">
        <v>72</v>
      </c>
      <c r="K1414" s="7">
        <v>178</v>
      </c>
      <c r="L1414" s="7">
        <v>185</v>
      </c>
      <c r="M1414" s="7">
        <v>21</v>
      </c>
      <c r="N1414" s="7">
        <f>VLOOKUP(Todos!$A1414,vlookup_table[#All],2,FALSE)</f>
        <v>2</v>
      </c>
      <c r="O1414" s="7" t="str">
        <f>VLOOKUP(Todos!$A1414,vlookup_table[#All],3,FALSE)</f>
        <v>KY</v>
      </c>
      <c r="P1414" s="7">
        <f>VLOOKUP(Todos!$A1414,vlookup_table[#All],4,FALSE)</f>
        <v>1605</v>
      </c>
      <c r="Q1414" s="9" t="str">
        <f>VLOOKUP(Todos!$A1414,vlookup_table[#All],5,FALSE)</f>
        <v>R3</v>
      </c>
      <c r="R1414" s="9" t="str">
        <f>VLOOKUP(Todos!$A1414,vlookup_table[#All],6,FALSE)</f>
        <v>M</v>
      </c>
      <c r="S1414" s="9">
        <f>VLOOKUP(Todos!$A1414,vlookup_table[#All],7,FALSE)</f>
        <v>10</v>
      </c>
      <c r="T1414" s="9">
        <f>ROUND((9706-Todos!$P1414)/100, 0)</f>
        <v>81</v>
      </c>
      <c r="U1414" s="9" t="str" cm="1">
        <f t="array" ref="U1414">_xlfn.IFS(
    ISNUMBER(SEARCH("C", Q1414)), "Ciudad",
    ISNUMBER(SEARCH("T", Q1414)), "Pueblo",
    ISNUMBER(SEARCH("R", Q1414)), "Rural",
    ISNUMBER(SEARCH("S", Q1414)), "Suburbano",
    ISNUMBER(SEARCH("U", Q1414)), "Urbano"
)</f>
        <v>Rural</v>
      </c>
      <c r="V1414" s="24" t="str" cm="1">
        <f t="array" ref="V1414">_xlfn.LET(
    _xlpm.txt, _xlfn.TEXTJOIN("", TRUE, IF(ISNUMBER(--MID(Todos!$H1414, _xlfn.SEQUENCE(LEN(Todos!$H1414)), 1)), MID(Todos!$H1414, _xlfn.SEQUENCE(LEN(Todos!$H1414)), 1), "")),
    IF(ISNUMBER(--RIGHT(_xlpm.txt,1)), _xlpm.txt, LEFT(_xlpm.txt, LEN(_xlpm.txt)-1))
)</f>
        <v>5972</v>
      </c>
      <c r="W1414" s="9" t="str">
        <f>UPPER(LEFT(Todos!$B1414,2))</f>
        <v>KY</v>
      </c>
      <c r="X1414" s="10" t="str" cm="1">
        <f t="array" ref="X1414">+IF(Todos!$C1414 = "",MODE.MATCH(Todos!$C$2:$C$4029),Todos!$C1414)</f>
        <v>M</v>
      </c>
    </row>
    <row r="1415" spans="1:24" x14ac:dyDescent="0.35">
      <c r="A1415" s="18">
        <v>160716</v>
      </c>
      <c r="B1415" s="12" t="s">
        <v>28</v>
      </c>
      <c r="C1415" s="12" t="s">
        <v>17</v>
      </c>
      <c r="D1415" s="12">
        <v>317</v>
      </c>
      <c r="E1415" s="12">
        <v>231</v>
      </c>
      <c r="F1415" s="12">
        <v>249</v>
      </c>
      <c r="G1415" s="12">
        <v>0</v>
      </c>
      <c r="H1415" s="12">
        <v>17155</v>
      </c>
      <c r="I1415" s="12">
        <v>3</v>
      </c>
      <c r="J1415" s="12">
        <v>64</v>
      </c>
      <c r="K1415" s="12">
        <v>249</v>
      </c>
      <c r="L1415" s="12">
        <v>241</v>
      </c>
      <c r="M1415" s="12">
        <v>4.8857692310000003</v>
      </c>
      <c r="N1415" s="12">
        <f>VLOOKUP(Todos!$A1415,vlookup_table[#All],2,FALSE)</f>
        <v>28</v>
      </c>
      <c r="O1415" s="12" t="str">
        <f>VLOOKUP(Todos!$A1415,vlookup_table[#All],3,FALSE)</f>
        <v>KS</v>
      </c>
      <c r="P1415" s="12">
        <f>VLOOKUP(Todos!$A1415,vlookup_table[#All],4,FALSE)</f>
        <v>0</v>
      </c>
      <c r="Q1415" s="14" t="str">
        <f>VLOOKUP(Todos!$A1415,vlookup_table[#All],5,FALSE)</f>
        <v>C2</v>
      </c>
      <c r="R1415" s="14" t="str">
        <f>VLOOKUP(Todos!$A1415,vlookup_table[#All],6,FALSE)</f>
        <v>F</v>
      </c>
      <c r="S1415" s="14">
        <f>VLOOKUP(Todos!$A1415,vlookup_table[#All],7,FALSE)</f>
        <v>7</v>
      </c>
      <c r="T1415" s="14">
        <f>ROUND((9706-Todos!$P1415)/100, 0)</f>
        <v>97</v>
      </c>
      <c r="U1415" s="14" t="str" cm="1">
        <f t="array" ref="U1415">_xlfn.IFS(
    ISNUMBER(SEARCH("C", Q1415)), "Ciudad",
    ISNUMBER(SEARCH("T", Q1415)), "Pueblo",
    ISNUMBER(SEARCH("R", Q1415)), "Rural",
    ISNUMBER(SEARCH("S", Q1415)), "Suburbano",
    ISNUMBER(SEARCH("U", Q1415)), "Urbano"
)</f>
        <v>Ciudad</v>
      </c>
      <c r="V1415" s="25" t="str" cm="1">
        <f t="array" ref="V1415">_xlfn.LET(
    _xlpm.txt, _xlfn.TEXTJOIN("", TRUE, IF(ISNUMBER(--MID(Todos!$H1415, _xlfn.SEQUENCE(LEN(Todos!$H1415)), 1)), MID(Todos!$H1415, _xlfn.SEQUENCE(LEN(Todos!$H1415)), 1), "")),
    IF(ISNUMBER(--RIGHT(_xlpm.txt,1)), _xlpm.txt, LEFT(_xlpm.txt, LEN(_xlpm.txt)-1))
)</f>
        <v>17155</v>
      </c>
      <c r="W1415" s="14" t="str">
        <f>UPPER(LEFT(Todos!$B1415,2))</f>
        <v>KS</v>
      </c>
      <c r="X1415" s="15" t="str" cm="1">
        <f t="array" ref="X1415">+IF(Todos!$C1415 = "",MODE.MATCH(Todos!$C$2:$C$4029),Todos!$C1415)</f>
        <v>F</v>
      </c>
    </row>
    <row r="1416" spans="1:24" x14ac:dyDescent="0.35">
      <c r="A1416" s="19">
        <v>156414</v>
      </c>
      <c r="B1416" s="7" t="s">
        <v>22</v>
      </c>
      <c r="C1416" s="7" t="s">
        <v>17</v>
      </c>
      <c r="D1416" s="7">
        <v>2184</v>
      </c>
      <c r="E1416" s="7">
        <v>351</v>
      </c>
      <c r="F1416" s="7">
        <v>419</v>
      </c>
      <c r="G1416" s="7">
        <v>67</v>
      </c>
      <c r="H1416" s="7">
        <v>16480</v>
      </c>
      <c r="I1416" s="7">
        <v>25</v>
      </c>
      <c r="J1416" s="7">
        <v>38</v>
      </c>
      <c r="K1416" s="7">
        <v>376</v>
      </c>
      <c r="L1416" s="7">
        <v>394</v>
      </c>
      <c r="M1416" s="7">
        <v>12.5</v>
      </c>
      <c r="N1416" s="7">
        <f>VLOOKUP(Todos!$A1416,vlookup_table[#All],2,FALSE)</f>
        <v>0</v>
      </c>
      <c r="O1416" s="7" t="str">
        <f>VLOOKUP(Todos!$A1416,vlookup_table[#All],3,FALSE)</f>
        <v>CA</v>
      </c>
      <c r="P1416" s="7">
        <f>VLOOKUP(Todos!$A1416,vlookup_table[#All],4,FALSE)</f>
        <v>1601</v>
      </c>
      <c r="Q1416" s="9" t="str">
        <f>VLOOKUP(Todos!$A1416,vlookup_table[#All],5,FALSE)</f>
        <v>U1</v>
      </c>
      <c r="R1416" s="9" t="str">
        <f>VLOOKUP(Todos!$A1416,vlookup_table[#All],6,FALSE)</f>
        <v>F</v>
      </c>
      <c r="S1416" s="9">
        <f>VLOOKUP(Todos!$A1416,vlookup_table[#All],7,FALSE)</f>
        <v>20</v>
      </c>
      <c r="T1416" s="9">
        <f>ROUND((9706-Todos!$P1416)/100, 0)</f>
        <v>81</v>
      </c>
      <c r="U1416" s="9" t="str" cm="1">
        <f t="array" ref="U1416">_xlfn.IFS(
    ISNUMBER(SEARCH("C", Q1416)), "Ciudad",
    ISNUMBER(SEARCH("T", Q1416)), "Pueblo",
    ISNUMBER(SEARCH("R", Q1416)), "Rural",
    ISNUMBER(SEARCH("S", Q1416)), "Suburbano",
    ISNUMBER(SEARCH("U", Q1416)), "Urbano"
)</f>
        <v>Urbano</v>
      </c>
      <c r="V1416" s="24" t="str" cm="1">
        <f t="array" ref="V1416">_xlfn.LET(
    _xlpm.txt, _xlfn.TEXTJOIN("", TRUE, IF(ISNUMBER(--MID(Todos!$H1416, _xlfn.SEQUENCE(LEN(Todos!$H1416)), 1)), MID(Todos!$H1416, _xlfn.SEQUENCE(LEN(Todos!$H1416)), 1), "")),
    IF(ISNUMBER(--RIGHT(_xlpm.txt,1)), _xlpm.txt, LEFT(_xlpm.txt, LEN(_xlpm.txt)-1))
)</f>
        <v>16480</v>
      </c>
      <c r="W1416" s="9" t="str">
        <f>UPPER(LEFT(Todos!$B1416,2))</f>
        <v>CA</v>
      </c>
      <c r="X1416" s="10" t="str" cm="1">
        <f t="array" ref="X1416">+IF(Todos!$C1416 = "",MODE.MATCH(Todos!$C$2:$C$4029),Todos!$C1416)</f>
        <v>F</v>
      </c>
    </row>
    <row r="1417" spans="1:24" x14ac:dyDescent="0.35">
      <c r="A1417" s="18">
        <v>137592</v>
      </c>
      <c r="B1417" s="12" t="s">
        <v>65</v>
      </c>
      <c r="C1417" s="12" t="s">
        <v>14</v>
      </c>
      <c r="D1417" s="12">
        <v>0</v>
      </c>
      <c r="E1417" s="12">
        <v>0</v>
      </c>
      <c r="F1417" s="12">
        <v>0</v>
      </c>
      <c r="G1417" s="12">
        <v>0</v>
      </c>
      <c r="H1417" s="12">
        <v>0</v>
      </c>
      <c r="I1417" s="12">
        <v>0</v>
      </c>
      <c r="J1417" s="12">
        <v>0</v>
      </c>
      <c r="K1417" s="12">
        <v>0</v>
      </c>
      <c r="L1417" s="12">
        <v>0</v>
      </c>
      <c r="M1417" s="12">
        <v>17.5</v>
      </c>
      <c r="N1417" s="12">
        <f>VLOOKUP(Todos!$A1417,vlookup_table[#All],2,FALSE)</f>
        <v>1</v>
      </c>
      <c r="O1417" s="12" t="str">
        <f>VLOOKUP(Todos!$A1417,vlookup_table[#All],3,FALSE)</f>
        <v>AZ</v>
      </c>
      <c r="P1417" s="12">
        <f>VLOOKUP(Todos!$A1417,vlookup_table[#All],4,FALSE)</f>
        <v>1201</v>
      </c>
      <c r="Q1417" s="14" t="str">
        <f>VLOOKUP(Todos!$A1417,vlookup_table[#All],5,FALSE)</f>
        <v>C3</v>
      </c>
      <c r="R1417" s="14" t="str">
        <f>VLOOKUP(Todos!$A1417,vlookup_table[#All],6,FALSE)</f>
        <v>M</v>
      </c>
      <c r="S1417" s="14">
        <f>VLOOKUP(Todos!$A1417,vlookup_table[#All],7,FALSE)</f>
        <v>25</v>
      </c>
      <c r="T1417" s="14">
        <f>ROUND((9706-Todos!$P1417)/100, 0)</f>
        <v>85</v>
      </c>
      <c r="U1417" s="14" t="str" cm="1">
        <f t="array" ref="U1417">_xlfn.IFS(
    ISNUMBER(SEARCH("C", Q1417)), "Ciudad",
    ISNUMBER(SEARCH("T", Q1417)), "Pueblo",
    ISNUMBER(SEARCH("R", Q1417)), "Rural",
    ISNUMBER(SEARCH("S", Q1417)), "Suburbano",
    ISNUMBER(SEARCH("U", Q1417)), "Urbano"
)</f>
        <v>Ciudad</v>
      </c>
      <c r="V1417" s="25" t="str" cm="1">
        <f t="array" ref="V1417">_xlfn.LET(
    _xlpm.txt, _xlfn.TEXTJOIN("", TRUE, IF(ISNUMBER(--MID(Todos!$H1417, _xlfn.SEQUENCE(LEN(Todos!$H1417)), 1)), MID(Todos!$H1417, _xlfn.SEQUENCE(LEN(Todos!$H1417)), 1), "")),
    IF(ISNUMBER(--RIGHT(_xlpm.txt,1)), _xlpm.txt, LEFT(_xlpm.txt, LEN(_xlpm.txt)-1))
)</f>
        <v>0</v>
      </c>
      <c r="W1417" s="14" t="str">
        <f>UPPER(LEFT(Todos!$B1417,2))</f>
        <v>AR</v>
      </c>
      <c r="X1417" s="15" t="str" cm="1">
        <f t="array" ref="X1417">+IF(Todos!$C1417 = "",MODE.MATCH(Todos!$C$2:$C$4029),Todos!$C1417)</f>
        <v>M</v>
      </c>
    </row>
    <row r="1418" spans="1:24" x14ac:dyDescent="0.35">
      <c r="A1418" s="19">
        <v>130840</v>
      </c>
      <c r="B1418" s="7" t="s">
        <v>49</v>
      </c>
      <c r="C1418" s="7" t="s">
        <v>14</v>
      </c>
      <c r="D1418" s="7">
        <v>1848</v>
      </c>
      <c r="E1418" s="7">
        <v>643</v>
      </c>
      <c r="F1418" s="7">
        <v>765</v>
      </c>
      <c r="G1418" s="7">
        <v>40</v>
      </c>
      <c r="H1418" s="7">
        <v>27612</v>
      </c>
      <c r="I1418" s="7">
        <v>3</v>
      </c>
      <c r="J1418" s="7">
        <v>24</v>
      </c>
      <c r="K1418" s="7">
        <v>688</v>
      </c>
      <c r="L1418" s="7">
        <v>705</v>
      </c>
      <c r="M1418" s="7">
        <v>8.35</v>
      </c>
      <c r="N1418" s="7">
        <f>VLOOKUP(Todos!$A1418,vlookup_table[#All],2,FALSE)</f>
        <v>0</v>
      </c>
      <c r="O1418" s="7" t="str">
        <f>VLOOKUP(Todos!$A1418,vlookup_table[#All],3,FALSE)</f>
        <v>CO</v>
      </c>
      <c r="P1418" s="7">
        <f>VLOOKUP(Todos!$A1418,vlookup_table[#All],4,FALSE)</f>
        <v>1805</v>
      </c>
      <c r="Q1418" s="9" t="str">
        <f>VLOOKUP(Todos!$A1418,vlookup_table[#All],5,FALSE)</f>
        <v>T1</v>
      </c>
      <c r="R1418" s="9" t="str">
        <f>VLOOKUP(Todos!$A1418,vlookup_table[#All],6,FALSE)</f>
        <v>M</v>
      </c>
      <c r="S1418" s="9">
        <f>VLOOKUP(Todos!$A1418,vlookup_table[#All],7,FALSE)</f>
        <v>20</v>
      </c>
      <c r="T1418" s="9">
        <f>ROUND((9706-Todos!$P1418)/100, 0)</f>
        <v>79</v>
      </c>
      <c r="U1418" s="9" t="str" cm="1">
        <f t="array" ref="U1418">_xlfn.IFS(
    ISNUMBER(SEARCH("C", Q1418)), "Ciudad",
    ISNUMBER(SEARCH("T", Q1418)), "Pueblo",
    ISNUMBER(SEARCH("R", Q1418)), "Rural",
    ISNUMBER(SEARCH("S", Q1418)), "Suburbano",
    ISNUMBER(SEARCH("U", Q1418)), "Urbano"
)</f>
        <v>Pueblo</v>
      </c>
      <c r="V1418" s="24" t="str" cm="1">
        <f t="array" ref="V1418">_xlfn.LET(
    _xlpm.txt, _xlfn.TEXTJOIN("", TRUE, IF(ISNUMBER(--MID(Todos!$H1418, _xlfn.SEQUENCE(LEN(Todos!$H1418)), 1)), MID(Todos!$H1418, _xlfn.SEQUENCE(LEN(Todos!$H1418)), 1), "")),
    IF(ISNUMBER(--RIGHT(_xlpm.txt,1)), _xlpm.txt, LEFT(_xlpm.txt, LEN(_xlpm.txt)-1))
)</f>
        <v>27612</v>
      </c>
      <c r="W1418" s="9" t="str">
        <f>UPPER(LEFT(Todos!$B1418,2))</f>
        <v>CO</v>
      </c>
      <c r="X1418" s="10" t="str" cm="1">
        <f t="array" ref="X1418">+IF(Todos!$C1418 = "",MODE.MATCH(Todos!$C$2:$C$4029),Todos!$C1418)</f>
        <v>M</v>
      </c>
    </row>
    <row r="1419" spans="1:24" x14ac:dyDescent="0.35">
      <c r="A1419" s="18">
        <v>133176</v>
      </c>
      <c r="B1419" s="12" t="s">
        <v>42</v>
      </c>
      <c r="C1419" s="12"/>
      <c r="D1419" s="12">
        <v>2111</v>
      </c>
      <c r="E1419" s="12">
        <v>320</v>
      </c>
      <c r="F1419" s="12">
        <v>550</v>
      </c>
      <c r="G1419" s="12">
        <v>53</v>
      </c>
      <c r="H1419" s="12">
        <v>28034</v>
      </c>
      <c r="I1419" s="12">
        <v>4</v>
      </c>
      <c r="J1419" s="12">
        <v>26</v>
      </c>
      <c r="K1419" s="12">
        <v>408</v>
      </c>
      <c r="L1419" s="12">
        <v>444</v>
      </c>
      <c r="M1419" s="12">
        <v>16.5</v>
      </c>
      <c r="N1419" s="12">
        <f>VLOOKUP(Todos!$A1419,vlookup_table[#All],2,FALSE)</f>
        <v>2</v>
      </c>
      <c r="O1419" s="12" t="str">
        <f>VLOOKUP(Todos!$A1419,vlookup_table[#All],3,FALSE)</f>
        <v>ID</v>
      </c>
      <c r="P1419" s="12">
        <f>VLOOKUP(Todos!$A1419,vlookup_table[#All],4,FALSE)</f>
        <v>3601</v>
      </c>
      <c r="Q1419" s="14" t="str">
        <f>VLOOKUP(Todos!$A1419,vlookup_table[#All],5,FALSE)</f>
        <v>R1</v>
      </c>
      <c r="R1419" s="14" t="str">
        <f>VLOOKUP(Todos!$A1419,vlookup_table[#All],6,FALSE)</f>
        <v/>
      </c>
      <c r="S1419" s="14">
        <f>VLOOKUP(Todos!$A1419,vlookup_table[#All],7,FALSE)</f>
        <v>50</v>
      </c>
      <c r="T1419" s="14">
        <f>ROUND((9706-Todos!$P1419)/100, 0)</f>
        <v>61</v>
      </c>
      <c r="U1419" s="14" t="str" cm="1">
        <f t="array" ref="U1419">_xlfn.IFS(
    ISNUMBER(SEARCH("C", Q1419)), "Ciudad",
    ISNUMBER(SEARCH("T", Q1419)), "Pueblo",
    ISNUMBER(SEARCH("R", Q1419)), "Rural",
    ISNUMBER(SEARCH("S", Q1419)), "Suburbano",
    ISNUMBER(SEARCH("U", Q1419)), "Urbano"
)</f>
        <v>Rural</v>
      </c>
      <c r="V1419" s="25" t="str" cm="1">
        <f t="array" ref="V1419">_xlfn.LET(
    _xlpm.txt, _xlfn.TEXTJOIN("", TRUE, IF(ISNUMBER(--MID(Todos!$H1419, _xlfn.SEQUENCE(LEN(Todos!$H1419)), 1)), MID(Todos!$H1419, _xlfn.SEQUENCE(LEN(Todos!$H1419)), 1), "")),
    IF(ISNUMBER(--RIGHT(_xlpm.txt,1)), _xlpm.txt, LEFT(_xlpm.txt, LEN(_xlpm.txt)-1))
)</f>
        <v>28034</v>
      </c>
      <c r="W1419" s="14" t="str">
        <f>UPPER(LEFT(Todos!$B1419,2))</f>
        <v>ID</v>
      </c>
      <c r="X1419" s="15" t="e" cm="1">
        <f t="array" aca="1" ref="X1419" ca="1">+IF(Todos!$C1419 = "",MODE.MATCH(Todos!$C$2:$C$4029),Todos!$C1419)</f>
        <v>#NAME?</v>
      </c>
    </row>
    <row r="1420" spans="1:24" x14ac:dyDescent="0.35">
      <c r="A1420" s="19">
        <v>164044</v>
      </c>
      <c r="B1420" s="7" t="s">
        <v>22</v>
      </c>
      <c r="C1420" s="7" t="s">
        <v>14</v>
      </c>
      <c r="D1420" s="7">
        <v>5795</v>
      </c>
      <c r="E1420" s="7">
        <v>1329</v>
      </c>
      <c r="F1420" s="7">
        <v>1204</v>
      </c>
      <c r="G1420" s="7">
        <v>99</v>
      </c>
      <c r="H1420" s="7">
        <v>57002</v>
      </c>
      <c r="I1420" s="7">
        <v>17</v>
      </c>
      <c r="J1420" s="7">
        <v>36</v>
      </c>
      <c r="K1420" s="7">
        <v>1326</v>
      </c>
      <c r="L1420" s="7">
        <v>1201</v>
      </c>
      <c r="M1420" s="7">
        <v>11.66666667</v>
      </c>
      <c r="N1420" s="7">
        <f>VLOOKUP(Todos!$A1420,vlookup_table[#All],2,FALSE)</f>
        <v>0</v>
      </c>
      <c r="O1420" s="7" t="str">
        <f>VLOOKUP(Todos!$A1420,vlookup_table[#All],3,FALSE)</f>
        <v>CA</v>
      </c>
      <c r="P1420" s="7">
        <f>VLOOKUP(Todos!$A1420,vlookup_table[#All],4,FALSE)</f>
        <v>4201</v>
      </c>
      <c r="Q1420" s="9" t="str">
        <f>VLOOKUP(Todos!$A1420,vlookup_table[#All],5,FALSE)</f>
        <v>T1</v>
      </c>
      <c r="R1420" s="9" t="str">
        <f>VLOOKUP(Todos!$A1420,vlookup_table[#All],6,FALSE)</f>
        <v>M</v>
      </c>
      <c r="S1420" s="9">
        <f>VLOOKUP(Todos!$A1420,vlookup_table[#All],7,FALSE)</f>
        <v>15</v>
      </c>
      <c r="T1420" s="9">
        <f>ROUND((9706-Todos!$P1420)/100, 0)</f>
        <v>55</v>
      </c>
      <c r="U1420" s="9" t="str" cm="1">
        <f t="array" ref="U1420">_xlfn.IFS(
    ISNUMBER(SEARCH("C", Q1420)), "Ciudad",
    ISNUMBER(SEARCH("T", Q1420)), "Pueblo",
    ISNUMBER(SEARCH("R", Q1420)), "Rural",
    ISNUMBER(SEARCH("S", Q1420)), "Suburbano",
    ISNUMBER(SEARCH("U", Q1420)), "Urbano"
)</f>
        <v>Pueblo</v>
      </c>
      <c r="V1420" s="24" t="str" cm="1">
        <f t="array" ref="V1420">_xlfn.LET(
    _xlpm.txt, _xlfn.TEXTJOIN("", TRUE, IF(ISNUMBER(--MID(Todos!$H1420, _xlfn.SEQUENCE(LEN(Todos!$H1420)), 1)), MID(Todos!$H1420, _xlfn.SEQUENCE(LEN(Todos!$H1420)), 1), "")),
    IF(ISNUMBER(--RIGHT(_xlpm.txt,1)), _xlpm.txt, LEFT(_xlpm.txt, LEN(_xlpm.txt)-1))
)</f>
        <v>57002</v>
      </c>
      <c r="W1420" s="9" t="str">
        <f>UPPER(LEFT(Todos!$B1420,2))</f>
        <v>CA</v>
      </c>
      <c r="X1420" s="10" t="str" cm="1">
        <f t="array" ref="X1420">+IF(Todos!$C1420 = "",MODE.MATCH(Todos!$C$2:$C$4029),Todos!$C1420)</f>
        <v>M</v>
      </c>
    </row>
    <row r="1421" spans="1:24" x14ac:dyDescent="0.35">
      <c r="A1421" s="18">
        <v>190746</v>
      </c>
      <c r="B1421" s="12" t="s">
        <v>44</v>
      </c>
      <c r="C1421" s="12" t="s">
        <v>27</v>
      </c>
      <c r="D1421" s="12">
        <v>710</v>
      </c>
      <c r="E1421" s="12">
        <v>402</v>
      </c>
      <c r="F1421" s="12">
        <v>457</v>
      </c>
      <c r="G1421" s="12">
        <v>0</v>
      </c>
      <c r="H1421" s="12">
        <v>14119</v>
      </c>
      <c r="I1421" s="12">
        <v>3</v>
      </c>
      <c r="J1421" s="12">
        <v>50</v>
      </c>
      <c r="K1421" s="12">
        <v>429</v>
      </c>
      <c r="L1421" s="12">
        <v>433</v>
      </c>
      <c r="M1421" s="12">
        <v>10.71428571</v>
      </c>
      <c r="N1421" s="12">
        <f>VLOOKUP(Todos!$A1421,vlookup_table[#All],2,FALSE)</f>
        <v>1</v>
      </c>
      <c r="O1421" s="12" t="str">
        <f>VLOOKUP(Todos!$A1421,vlookup_table[#All],3,FALSE)</f>
        <v>AL</v>
      </c>
      <c r="P1421" s="12">
        <f>VLOOKUP(Todos!$A1421,vlookup_table[#All],4,FALSE)</f>
        <v>3701</v>
      </c>
      <c r="Q1421" s="14" t="str">
        <f>VLOOKUP(Todos!$A1421,vlookup_table[#All],5,FALSE)</f>
        <v>T1</v>
      </c>
      <c r="R1421" s="14" t="str">
        <f>VLOOKUP(Todos!$A1421,vlookup_table[#All],6,FALSE)</f>
        <v>M</v>
      </c>
      <c r="S1421" s="14">
        <f>VLOOKUP(Todos!$A1421,vlookup_table[#All],7,FALSE)</f>
        <v>11</v>
      </c>
      <c r="T1421" s="14">
        <f>ROUND((9706-Todos!$P1421)/100, 0)</f>
        <v>60</v>
      </c>
      <c r="U1421" s="14" t="str" cm="1">
        <f t="array" ref="U1421">_xlfn.IFS(
    ISNUMBER(SEARCH("C", Q1421)), "Ciudad",
    ISNUMBER(SEARCH("T", Q1421)), "Pueblo",
    ISNUMBER(SEARCH("R", Q1421)), "Rural",
    ISNUMBER(SEARCH("S", Q1421)), "Suburbano",
    ISNUMBER(SEARCH("U", Q1421)), "Urbano"
)</f>
        <v>Pueblo</v>
      </c>
      <c r="V1421" s="25" t="str" cm="1">
        <f t="array" ref="V1421">_xlfn.LET(
    _xlpm.txt, _xlfn.TEXTJOIN("", TRUE, IF(ISNUMBER(--MID(Todos!$H1421, _xlfn.SEQUENCE(LEN(Todos!$H1421)), 1)), MID(Todos!$H1421, _xlfn.SEQUENCE(LEN(Todos!$H1421)), 1), "")),
    IF(ISNUMBER(--RIGHT(_xlpm.txt,1)), _xlpm.txt, LEFT(_xlpm.txt, LEN(_xlpm.txt)-1))
)</f>
        <v>14119</v>
      </c>
      <c r="W1421" s="14" t="str">
        <f>UPPER(LEFT(Todos!$B1421,2))</f>
        <v>AL</v>
      </c>
      <c r="X1421" s="15" t="str" cm="1">
        <f t="array" ref="X1421">+IF(Todos!$C1421 = "",MODE.MATCH(Todos!$C$2:$C$4029),Todos!$C1421)</f>
        <v>Male</v>
      </c>
    </row>
    <row r="1422" spans="1:24" x14ac:dyDescent="0.35">
      <c r="A1422" s="19">
        <v>52116</v>
      </c>
      <c r="B1422" s="7" t="s">
        <v>18</v>
      </c>
      <c r="C1422" s="7" t="s">
        <v>20</v>
      </c>
      <c r="D1422" s="7">
        <v>680</v>
      </c>
      <c r="E1422" s="7">
        <v>236</v>
      </c>
      <c r="F1422" s="7">
        <v>318</v>
      </c>
      <c r="G1422" s="7">
        <v>2</v>
      </c>
      <c r="H1422" s="7">
        <v>11568</v>
      </c>
      <c r="I1422" s="7">
        <v>3</v>
      </c>
      <c r="J1422" s="7">
        <v>60</v>
      </c>
      <c r="K1422" s="7">
        <v>279</v>
      </c>
      <c r="L1422" s="7">
        <v>277</v>
      </c>
      <c r="M1422" s="7">
        <v>9.269230769</v>
      </c>
      <c r="N1422" s="7">
        <f>VLOOKUP(Todos!$A1422,vlookup_table[#All],2,FALSE)</f>
        <v>0</v>
      </c>
      <c r="O1422" s="7" t="str">
        <f>VLOOKUP(Todos!$A1422,vlookup_table[#All],3,FALSE)</f>
        <v>NC</v>
      </c>
      <c r="P1422" s="7">
        <f>VLOOKUP(Todos!$A1422,vlookup_table[#All],4,FALSE)</f>
        <v>1703</v>
      </c>
      <c r="Q1422" s="9" t="str">
        <f>VLOOKUP(Todos!$A1422,vlookup_table[#All],5,FALSE)</f>
        <v>T2</v>
      </c>
      <c r="R1422" s="9" t="str">
        <f>VLOOKUP(Todos!$A1422,vlookup_table[#All],6,FALSE)</f>
        <v>F</v>
      </c>
      <c r="S1422" s="9">
        <f>VLOOKUP(Todos!$A1422,vlookup_table[#All],7,FALSE)</f>
        <v>10</v>
      </c>
      <c r="T1422" s="9">
        <f>ROUND((9706-Todos!$P1422)/100, 0)</f>
        <v>80</v>
      </c>
      <c r="U1422" s="9" t="str" cm="1">
        <f t="array" ref="U1422">_xlfn.IFS(
    ISNUMBER(SEARCH("C", Q1422)), "Ciudad",
    ISNUMBER(SEARCH("T", Q1422)), "Pueblo",
    ISNUMBER(SEARCH("R", Q1422)), "Rural",
    ISNUMBER(SEARCH("S", Q1422)), "Suburbano",
    ISNUMBER(SEARCH("U", Q1422)), "Urbano"
)</f>
        <v>Pueblo</v>
      </c>
      <c r="V1422" s="24" t="str" cm="1">
        <f t="array" ref="V1422">_xlfn.LET(
    _xlpm.txt, _xlfn.TEXTJOIN("", TRUE, IF(ISNUMBER(--MID(Todos!$H1422, _xlfn.SEQUENCE(LEN(Todos!$H1422)), 1)), MID(Todos!$H1422, _xlfn.SEQUENCE(LEN(Todos!$H1422)), 1), "")),
    IF(ISNUMBER(--RIGHT(_xlpm.txt,1)), _xlpm.txt, LEFT(_xlpm.txt, LEN(_xlpm.txt)-1))
)</f>
        <v>11568</v>
      </c>
      <c r="W1422" s="9" t="str">
        <f>UPPER(LEFT(Todos!$B1422,2))</f>
        <v>NC</v>
      </c>
      <c r="X1422" s="10" t="str" cm="1">
        <f t="array" ref="X1422">+IF(Todos!$C1422 = "",MODE.MATCH(Todos!$C$2:$C$4029),Todos!$C1422)</f>
        <v>female</v>
      </c>
    </row>
    <row r="1423" spans="1:24" x14ac:dyDescent="0.35">
      <c r="A1423" s="18">
        <v>42913</v>
      </c>
      <c r="B1423" s="12" t="s">
        <v>13</v>
      </c>
      <c r="C1423" s="12" t="s">
        <v>14</v>
      </c>
      <c r="D1423" s="12">
        <v>950</v>
      </c>
      <c r="E1423" s="12">
        <v>357</v>
      </c>
      <c r="F1423" s="12">
        <v>469</v>
      </c>
      <c r="G1423" s="12">
        <v>3</v>
      </c>
      <c r="H1423" s="12">
        <v>18756</v>
      </c>
      <c r="I1423" s="12">
        <v>5</v>
      </c>
      <c r="J1423" s="12">
        <v>16</v>
      </c>
      <c r="K1423" s="12">
        <v>449</v>
      </c>
      <c r="L1423" s="12">
        <v>420</v>
      </c>
      <c r="M1423" s="12">
        <v>7.2</v>
      </c>
      <c r="N1423" s="12">
        <f>VLOOKUP(Todos!$A1423,vlookup_table[#All],2,FALSE)</f>
        <v>0</v>
      </c>
      <c r="O1423" s="12" t="str">
        <f>VLOOKUP(Todos!$A1423,vlookup_table[#All],3,FALSE)</f>
        <v>FL</v>
      </c>
      <c r="P1423" s="12">
        <f>VLOOKUP(Todos!$A1423,vlookup_table[#All],4,FALSE)</f>
        <v>4601</v>
      </c>
      <c r="Q1423" s="14" t="str">
        <f>VLOOKUP(Todos!$A1423,vlookup_table[#All],5,FALSE)</f>
        <v>C2</v>
      </c>
      <c r="R1423" s="14" t="str">
        <f>VLOOKUP(Todos!$A1423,vlookup_table[#All],6,FALSE)</f>
        <v>M</v>
      </c>
      <c r="S1423" s="14">
        <f>VLOOKUP(Todos!$A1423,vlookup_table[#All],7,FALSE)</f>
        <v>5</v>
      </c>
      <c r="T1423" s="14">
        <f>ROUND((9706-Todos!$P1423)/100, 0)</f>
        <v>51</v>
      </c>
      <c r="U1423" s="14" t="str" cm="1">
        <f t="array" ref="U1423">_xlfn.IFS(
    ISNUMBER(SEARCH("C", Q1423)), "Ciudad",
    ISNUMBER(SEARCH("T", Q1423)), "Pueblo",
    ISNUMBER(SEARCH("R", Q1423)), "Rural",
    ISNUMBER(SEARCH("S", Q1423)), "Suburbano",
    ISNUMBER(SEARCH("U", Q1423)), "Urbano"
)</f>
        <v>Ciudad</v>
      </c>
      <c r="V1423" s="25" t="str" cm="1">
        <f t="array" ref="V1423">_xlfn.LET(
    _xlpm.txt, _xlfn.TEXTJOIN("", TRUE, IF(ISNUMBER(--MID(Todos!$H1423, _xlfn.SEQUENCE(LEN(Todos!$H1423)), 1)), MID(Todos!$H1423, _xlfn.SEQUENCE(LEN(Todos!$H1423)), 1), "")),
    IF(ISNUMBER(--RIGHT(_xlpm.txt,1)), _xlpm.txt, LEFT(_xlpm.txt, LEN(_xlpm.txt)-1))
)</f>
        <v>18756</v>
      </c>
      <c r="W1423" s="14" t="str">
        <f>UPPER(LEFT(Todos!$B1423,2))</f>
        <v>FL</v>
      </c>
      <c r="X1423" s="15" t="str" cm="1">
        <f t="array" ref="X1423">+IF(Todos!$C1423 = "",MODE.MATCH(Todos!$C$2:$C$4029),Todos!$C1423)</f>
        <v>M</v>
      </c>
    </row>
    <row r="1424" spans="1:24" x14ac:dyDescent="0.35">
      <c r="A1424" s="19">
        <v>124143</v>
      </c>
      <c r="B1424" s="7" t="s">
        <v>21</v>
      </c>
      <c r="C1424" s="7" t="s">
        <v>14</v>
      </c>
      <c r="D1424" s="7">
        <v>846</v>
      </c>
      <c r="E1424" s="7">
        <v>538</v>
      </c>
      <c r="F1424" s="7">
        <v>602</v>
      </c>
      <c r="G1424" s="7">
        <v>0</v>
      </c>
      <c r="H1424" s="7">
        <v>18861</v>
      </c>
      <c r="I1424" s="7">
        <v>1</v>
      </c>
      <c r="J1424" s="7">
        <v>73</v>
      </c>
      <c r="K1424" s="7">
        <v>541</v>
      </c>
      <c r="L1424" s="7">
        <v>595</v>
      </c>
      <c r="M1424" s="7">
        <v>5.1818181819999998</v>
      </c>
      <c r="N1424" s="7">
        <f>VLOOKUP(Todos!$A1424,vlookup_table[#All],2,FALSE)</f>
        <v>72</v>
      </c>
      <c r="O1424" s="7" t="str">
        <f>VLOOKUP(Todos!$A1424,vlookup_table[#All],3,FALSE)</f>
        <v>TX</v>
      </c>
      <c r="P1424" s="7">
        <f>VLOOKUP(Todos!$A1424,vlookup_table[#All],4,FALSE)</f>
        <v>3803</v>
      </c>
      <c r="Q1424" s="9" t="str">
        <f>VLOOKUP(Todos!$A1424,vlookup_table[#All],5,FALSE)</f>
        <v>C1</v>
      </c>
      <c r="R1424" s="9" t="str">
        <f>VLOOKUP(Todos!$A1424,vlookup_table[#All],6,FALSE)</f>
        <v>M</v>
      </c>
      <c r="S1424" s="9">
        <f>VLOOKUP(Todos!$A1424,vlookup_table[#All],7,FALSE)</f>
        <v>6</v>
      </c>
      <c r="T1424" s="9">
        <f>ROUND((9706-Todos!$P1424)/100, 0)</f>
        <v>59</v>
      </c>
      <c r="U1424" s="9" t="str" cm="1">
        <f t="array" ref="U1424">_xlfn.IFS(
    ISNUMBER(SEARCH("C", Q1424)), "Ciudad",
    ISNUMBER(SEARCH("T", Q1424)), "Pueblo",
    ISNUMBER(SEARCH("R", Q1424)), "Rural",
    ISNUMBER(SEARCH("S", Q1424)), "Suburbano",
    ISNUMBER(SEARCH("U", Q1424)), "Urbano"
)</f>
        <v>Ciudad</v>
      </c>
      <c r="V1424" s="24" t="str" cm="1">
        <f t="array" ref="V1424">_xlfn.LET(
    _xlpm.txt, _xlfn.TEXTJOIN("", TRUE, IF(ISNUMBER(--MID(Todos!$H1424, _xlfn.SEQUENCE(LEN(Todos!$H1424)), 1)), MID(Todos!$H1424, _xlfn.SEQUENCE(LEN(Todos!$H1424)), 1), "")),
    IF(ISNUMBER(--RIGHT(_xlpm.txt,1)), _xlpm.txt, LEFT(_xlpm.txt, LEN(_xlpm.txt)-1))
)</f>
        <v>18861</v>
      </c>
      <c r="W1424" s="9" t="str">
        <f>UPPER(LEFT(Todos!$B1424,2))</f>
        <v>TX</v>
      </c>
      <c r="X1424" s="10" t="str" cm="1">
        <f t="array" ref="X1424">+IF(Todos!$C1424 = "",MODE.MATCH(Todos!$C$2:$C$4029),Todos!$C1424)</f>
        <v>M</v>
      </c>
    </row>
    <row r="1425" spans="1:24" x14ac:dyDescent="0.35">
      <c r="A1425" s="18">
        <v>47385</v>
      </c>
      <c r="B1425" s="12" t="s">
        <v>44</v>
      </c>
      <c r="C1425" s="12" t="s">
        <v>27</v>
      </c>
      <c r="D1425" s="12">
        <v>2432</v>
      </c>
      <c r="E1425" s="12">
        <v>1273</v>
      </c>
      <c r="F1425" s="12">
        <v>1105</v>
      </c>
      <c r="G1425" s="12">
        <v>64</v>
      </c>
      <c r="H1425" s="12">
        <v>55765</v>
      </c>
      <c r="I1425" s="12">
        <v>0</v>
      </c>
      <c r="J1425" s="12">
        <v>62</v>
      </c>
      <c r="K1425" s="12">
        <v>1332</v>
      </c>
      <c r="L1425" s="12">
        <v>1057</v>
      </c>
      <c r="M1425" s="12">
        <v>15</v>
      </c>
      <c r="N1425" s="12">
        <f>VLOOKUP(Todos!$A1425,vlookup_table[#All],2,FALSE)</f>
        <v>1</v>
      </c>
      <c r="O1425" s="12" t="str">
        <f>VLOOKUP(Todos!$A1425,vlookup_table[#All],3,FALSE)</f>
        <v>AL</v>
      </c>
      <c r="P1425" s="12">
        <f>VLOOKUP(Todos!$A1425,vlookup_table[#All],4,FALSE)</f>
        <v>6001</v>
      </c>
      <c r="Q1425" s="14" t="str">
        <f>VLOOKUP(Todos!$A1425,vlookup_table[#All],5,FALSE)</f>
        <v>S1</v>
      </c>
      <c r="R1425" s="14" t="str">
        <f>VLOOKUP(Todos!$A1425,vlookup_table[#All],6,FALSE)</f>
        <v>M</v>
      </c>
      <c r="S1425" s="14">
        <f>VLOOKUP(Todos!$A1425,vlookup_table[#All],7,FALSE)</f>
        <v>15</v>
      </c>
      <c r="T1425" s="14">
        <f>ROUND((9706-Todos!$P1425)/100, 0)</f>
        <v>37</v>
      </c>
      <c r="U1425" s="14" t="str" cm="1">
        <f t="array" ref="U1425">_xlfn.IFS(
    ISNUMBER(SEARCH("C", Q1425)), "Ciudad",
    ISNUMBER(SEARCH("T", Q1425)), "Pueblo",
    ISNUMBER(SEARCH("R", Q1425)), "Rural",
    ISNUMBER(SEARCH("S", Q1425)), "Suburbano",
    ISNUMBER(SEARCH("U", Q1425)), "Urbano"
)</f>
        <v>Suburbano</v>
      </c>
      <c r="V1425" s="25" t="str" cm="1">
        <f t="array" ref="V1425">_xlfn.LET(
    _xlpm.txt, _xlfn.TEXTJOIN("", TRUE, IF(ISNUMBER(--MID(Todos!$H1425, _xlfn.SEQUENCE(LEN(Todos!$H1425)), 1)), MID(Todos!$H1425, _xlfn.SEQUENCE(LEN(Todos!$H1425)), 1), "")),
    IF(ISNUMBER(--RIGHT(_xlpm.txt,1)), _xlpm.txt, LEFT(_xlpm.txt, LEN(_xlpm.txt)-1))
)</f>
        <v>55765</v>
      </c>
      <c r="W1425" s="14" t="str">
        <f>UPPER(LEFT(Todos!$B1425,2))</f>
        <v>AL</v>
      </c>
      <c r="X1425" s="15" t="str" cm="1">
        <f t="array" ref="X1425">+IF(Todos!$C1425 = "",MODE.MATCH(Todos!$C$2:$C$4029),Todos!$C1425)</f>
        <v>Male</v>
      </c>
    </row>
    <row r="1426" spans="1:24" x14ac:dyDescent="0.35">
      <c r="A1426" s="19">
        <v>92312</v>
      </c>
      <c r="B1426" s="7" t="s">
        <v>16</v>
      </c>
      <c r="C1426" s="7" t="s">
        <v>17</v>
      </c>
      <c r="D1426" s="7">
        <v>3573</v>
      </c>
      <c r="E1426" s="7">
        <v>1245</v>
      </c>
      <c r="F1426" s="7">
        <v>1179</v>
      </c>
      <c r="G1426" s="7">
        <v>98</v>
      </c>
      <c r="H1426" s="7">
        <v>83519</v>
      </c>
      <c r="I1426" s="7">
        <v>15</v>
      </c>
      <c r="J1426" s="7">
        <v>70</v>
      </c>
      <c r="K1426" s="7">
        <v>1474</v>
      </c>
      <c r="L1426" s="7">
        <v>1065</v>
      </c>
      <c r="M1426" s="7">
        <v>10.33333333</v>
      </c>
      <c r="N1426" s="7">
        <f>VLOOKUP(Todos!$A1426,vlookup_table[#All],2,FALSE)</f>
        <v>28</v>
      </c>
      <c r="O1426" s="7" t="str">
        <f>VLOOKUP(Todos!$A1426,vlookup_table[#All],3,FALSE)</f>
        <v>IL</v>
      </c>
      <c r="P1426" s="7">
        <f>VLOOKUP(Todos!$A1426,vlookup_table[#All],4,FALSE)</f>
        <v>3202</v>
      </c>
      <c r="Q1426" s="9" t="str">
        <f>VLOOKUP(Todos!$A1426,vlookup_table[#All],5,FALSE)</f>
        <v>S1</v>
      </c>
      <c r="R1426" s="9" t="str">
        <f>VLOOKUP(Todos!$A1426,vlookup_table[#All],6,FALSE)</f>
        <v>F</v>
      </c>
      <c r="S1426" s="9">
        <f>VLOOKUP(Todos!$A1426,vlookup_table[#All],7,FALSE)</f>
        <v>24</v>
      </c>
      <c r="T1426" s="9">
        <f>ROUND((9706-Todos!$P1426)/100, 0)</f>
        <v>65</v>
      </c>
      <c r="U1426" s="9" t="str" cm="1">
        <f t="array" ref="U1426">_xlfn.IFS(
    ISNUMBER(SEARCH("C", Q1426)), "Ciudad",
    ISNUMBER(SEARCH("T", Q1426)), "Pueblo",
    ISNUMBER(SEARCH("R", Q1426)), "Rural",
    ISNUMBER(SEARCH("S", Q1426)), "Suburbano",
    ISNUMBER(SEARCH("U", Q1426)), "Urbano"
)</f>
        <v>Suburbano</v>
      </c>
      <c r="V1426" s="24" t="str" cm="1">
        <f t="array" ref="V1426">_xlfn.LET(
    _xlpm.txt, _xlfn.TEXTJOIN("", TRUE, IF(ISNUMBER(--MID(Todos!$H1426, _xlfn.SEQUENCE(LEN(Todos!$H1426)), 1)), MID(Todos!$H1426, _xlfn.SEQUENCE(LEN(Todos!$H1426)), 1), "")),
    IF(ISNUMBER(--RIGHT(_xlpm.txt,1)), _xlpm.txt, LEFT(_xlpm.txt, LEN(_xlpm.txt)-1))
)</f>
        <v>83519</v>
      </c>
      <c r="W1426" s="9" t="str">
        <f>UPPER(LEFT(Todos!$B1426,2))</f>
        <v>IL</v>
      </c>
      <c r="X1426" s="10" t="str" cm="1">
        <f t="array" ref="X1426">+IF(Todos!$C1426 = "",MODE.MATCH(Todos!$C$2:$C$4029),Todos!$C1426)</f>
        <v>F</v>
      </c>
    </row>
    <row r="1427" spans="1:24" x14ac:dyDescent="0.35">
      <c r="A1427" s="18">
        <v>114208</v>
      </c>
      <c r="B1427" s="12" t="s">
        <v>32</v>
      </c>
      <c r="C1427" s="12" t="s">
        <v>14</v>
      </c>
      <c r="D1427" s="12">
        <v>393</v>
      </c>
      <c r="E1427" s="12">
        <v>195</v>
      </c>
      <c r="F1427" s="12">
        <v>221</v>
      </c>
      <c r="G1427" s="12">
        <v>0</v>
      </c>
      <c r="H1427" s="12">
        <v>10232</v>
      </c>
      <c r="I1427" s="12">
        <v>1</v>
      </c>
      <c r="J1427" s="12">
        <v>65</v>
      </c>
      <c r="K1427" s="12">
        <v>212</v>
      </c>
      <c r="L1427" s="12">
        <v>222</v>
      </c>
      <c r="M1427" s="12">
        <v>15.55555556</v>
      </c>
      <c r="N1427" s="12">
        <f>VLOOKUP(Todos!$A1427,vlookup_table[#All],2,FALSE)</f>
        <v>0</v>
      </c>
      <c r="O1427" s="12" t="str">
        <f>VLOOKUP(Todos!$A1427,vlookup_table[#All],3,FALSE)</f>
        <v>OK</v>
      </c>
      <c r="P1427" s="12">
        <f>VLOOKUP(Todos!$A1427,vlookup_table[#All],4,FALSE)</f>
        <v>3401</v>
      </c>
      <c r="Q1427" s="14" t="str">
        <f>VLOOKUP(Todos!$A1427,vlookup_table[#All],5,FALSE)</f>
        <v>T3</v>
      </c>
      <c r="R1427" s="14" t="str">
        <f>VLOOKUP(Todos!$A1427,vlookup_table[#All],6,FALSE)</f>
        <v>M</v>
      </c>
      <c r="S1427" s="14">
        <f>VLOOKUP(Todos!$A1427,vlookup_table[#All],7,FALSE)</f>
        <v>50</v>
      </c>
      <c r="T1427" s="14">
        <f>ROUND((9706-Todos!$P1427)/100, 0)</f>
        <v>63</v>
      </c>
      <c r="U1427" s="14" t="str" cm="1">
        <f t="array" ref="U1427">_xlfn.IFS(
    ISNUMBER(SEARCH("C", Q1427)), "Ciudad",
    ISNUMBER(SEARCH("T", Q1427)), "Pueblo",
    ISNUMBER(SEARCH("R", Q1427)), "Rural",
    ISNUMBER(SEARCH("S", Q1427)), "Suburbano",
    ISNUMBER(SEARCH("U", Q1427)), "Urbano"
)</f>
        <v>Pueblo</v>
      </c>
      <c r="V1427" s="25" t="str" cm="1">
        <f t="array" ref="V1427">_xlfn.LET(
    _xlpm.txt, _xlfn.TEXTJOIN("", TRUE, IF(ISNUMBER(--MID(Todos!$H1427, _xlfn.SEQUENCE(LEN(Todos!$H1427)), 1)), MID(Todos!$H1427, _xlfn.SEQUENCE(LEN(Todos!$H1427)), 1), "")),
    IF(ISNUMBER(--RIGHT(_xlpm.txt,1)), _xlpm.txt, LEFT(_xlpm.txt, LEN(_xlpm.txt)-1))
)</f>
        <v>10232</v>
      </c>
      <c r="W1427" s="14" t="str">
        <f>UPPER(LEFT(Todos!$B1427,2))</f>
        <v>OK</v>
      </c>
      <c r="X1427" s="15" t="str" cm="1">
        <f t="array" ref="X1427">+IF(Todos!$C1427 = "",MODE.MATCH(Todos!$C$2:$C$4029),Todos!$C1427)</f>
        <v>M</v>
      </c>
    </row>
    <row r="1428" spans="1:24" x14ac:dyDescent="0.35">
      <c r="A1428" s="19">
        <v>127744</v>
      </c>
      <c r="B1428" s="7" t="s">
        <v>21</v>
      </c>
      <c r="C1428" s="7" t="s">
        <v>14</v>
      </c>
      <c r="D1428" s="7">
        <v>600</v>
      </c>
      <c r="E1428" s="7">
        <v>420</v>
      </c>
      <c r="F1428" s="7">
        <v>479</v>
      </c>
      <c r="G1428" s="7">
        <v>0</v>
      </c>
      <c r="H1428" s="7">
        <v>17725</v>
      </c>
      <c r="I1428" s="7">
        <v>0</v>
      </c>
      <c r="J1428" s="7">
        <v>77</v>
      </c>
      <c r="K1428" s="7">
        <v>461</v>
      </c>
      <c r="L1428" s="7">
        <v>467</v>
      </c>
      <c r="M1428" s="7">
        <v>8.7272727270000008</v>
      </c>
      <c r="N1428" s="7">
        <f>VLOOKUP(Todos!$A1428,vlookup_table[#All],2,FALSE)</f>
        <v>0</v>
      </c>
      <c r="O1428" s="7" t="str">
        <f>VLOOKUP(Todos!$A1428,vlookup_table[#All],3,FALSE)</f>
        <v>TX</v>
      </c>
      <c r="P1428" s="7">
        <f>VLOOKUP(Todos!$A1428,vlookup_table[#All],4,FALSE)</f>
        <v>2104</v>
      </c>
      <c r="Q1428" s="9" t="str">
        <f>VLOOKUP(Todos!$A1428,vlookup_table[#All],5,FALSE)</f>
        <v>T1</v>
      </c>
      <c r="R1428" s="9" t="str">
        <f>VLOOKUP(Todos!$A1428,vlookup_table[#All],6,FALSE)</f>
        <v>M</v>
      </c>
      <c r="S1428" s="9">
        <f>VLOOKUP(Todos!$A1428,vlookup_table[#All],7,FALSE)</f>
        <v>15</v>
      </c>
      <c r="T1428" s="9">
        <f>ROUND((9706-Todos!$P1428)/100, 0)</f>
        <v>76</v>
      </c>
      <c r="U1428" s="9" t="str" cm="1">
        <f t="array" ref="U1428">_xlfn.IFS(
    ISNUMBER(SEARCH("C", Q1428)), "Ciudad",
    ISNUMBER(SEARCH("T", Q1428)), "Pueblo",
    ISNUMBER(SEARCH("R", Q1428)), "Rural",
    ISNUMBER(SEARCH("S", Q1428)), "Suburbano",
    ISNUMBER(SEARCH("U", Q1428)), "Urbano"
)</f>
        <v>Pueblo</v>
      </c>
      <c r="V1428" s="24" t="str" cm="1">
        <f t="array" ref="V1428">_xlfn.LET(
    _xlpm.txt, _xlfn.TEXTJOIN("", TRUE, IF(ISNUMBER(--MID(Todos!$H1428, _xlfn.SEQUENCE(LEN(Todos!$H1428)), 1)), MID(Todos!$H1428, _xlfn.SEQUENCE(LEN(Todos!$H1428)), 1), "")),
    IF(ISNUMBER(--RIGHT(_xlpm.txt,1)), _xlpm.txt, LEFT(_xlpm.txt, LEN(_xlpm.txt)-1))
)</f>
        <v>17725</v>
      </c>
      <c r="W1428" s="9" t="str">
        <f>UPPER(LEFT(Todos!$B1428,2))</f>
        <v>TX</v>
      </c>
      <c r="X1428" s="10" t="str" cm="1">
        <f t="array" ref="X1428">+IF(Todos!$C1428 = "",MODE.MATCH(Todos!$C$2:$C$4029),Todos!$C1428)</f>
        <v>M</v>
      </c>
    </row>
    <row r="1429" spans="1:24" x14ac:dyDescent="0.35">
      <c r="A1429" s="18">
        <v>86696</v>
      </c>
      <c r="B1429" s="12" t="s">
        <v>46</v>
      </c>
      <c r="C1429" s="12" t="s">
        <v>17</v>
      </c>
      <c r="D1429" s="12">
        <v>469</v>
      </c>
      <c r="E1429" s="12">
        <v>293</v>
      </c>
      <c r="F1429" s="12">
        <v>398</v>
      </c>
      <c r="G1429" s="12">
        <v>0</v>
      </c>
      <c r="H1429" s="12">
        <v>13446</v>
      </c>
      <c r="I1429" s="12">
        <v>0</v>
      </c>
      <c r="J1429" s="12">
        <v>79</v>
      </c>
      <c r="K1429" s="12">
        <v>354</v>
      </c>
      <c r="L1429" s="12">
        <v>331</v>
      </c>
      <c r="M1429" s="12">
        <v>19.285714290000001</v>
      </c>
      <c r="N1429" s="12">
        <f>VLOOKUP(Todos!$A1429,vlookup_table[#All],2,FALSE)</f>
        <v>0</v>
      </c>
      <c r="O1429" s="12" t="str">
        <f>VLOOKUP(Todos!$A1429,vlookup_table[#All],3,FALSE)</f>
        <v>ND</v>
      </c>
      <c r="P1429" s="12">
        <f>VLOOKUP(Todos!$A1429,vlookup_table[#All],4,FALSE)</f>
        <v>2307</v>
      </c>
      <c r="Q1429" s="14" t="str">
        <f>VLOOKUP(Todos!$A1429,vlookup_table[#All],5,FALSE)</f>
        <v>T1</v>
      </c>
      <c r="R1429" s="14" t="str">
        <f>VLOOKUP(Todos!$A1429,vlookup_table[#All],6,FALSE)</f>
        <v>F</v>
      </c>
      <c r="S1429" s="14">
        <f>VLOOKUP(Todos!$A1429,vlookup_table[#All],7,FALSE)</f>
        <v>25</v>
      </c>
      <c r="T1429" s="14">
        <f>ROUND((9706-Todos!$P1429)/100, 0)</f>
        <v>74</v>
      </c>
      <c r="U1429" s="14" t="str" cm="1">
        <f t="array" ref="U1429">_xlfn.IFS(
    ISNUMBER(SEARCH("C", Q1429)), "Ciudad",
    ISNUMBER(SEARCH("T", Q1429)), "Pueblo",
    ISNUMBER(SEARCH("R", Q1429)), "Rural",
    ISNUMBER(SEARCH("S", Q1429)), "Suburbano",
    ISNUMBER(SEARCH("U", Q1429)), "Urbano"
)</f>
        <v>Pueblo</v>
      </c>
      <c r="V1429" s="25" t="str" cm="1">
        <f t="array" ref="V1429">_xlfn.LET(
    _xlpm.txt, _xlfn.TEXTJOIN("", TRUE, IF(ISNUMBER(--MID(Todos!$H1429, _xlfn.SEQUENCE(LEN(Todos!$H1429)), 1)), MID(Todos!$H1429, _xlfn.SEQUENCE(LEN(Todos!$H1429)), 1), "")),
    IF(ISNUMBER(--RIGHT(_xlpm.txt,1)), _xlpm.txt, LEFT(_xlpm.txt, LEN(_xlpm.txt)-1))
)</f>
        <v>13446</v>
      </c>
      <c r="W1429" s="14" t="str">
        <f>UPPER(LEFT(Todos!$B1429,2))</f>
        <v>ND</v>
      </c>
      <c r="X1429" s="15" t="str" cm="1">
        <f t="array" ref="X1429">+IF(Todos!$C1429 = "",MODE.MATCH(Todos!$C$2:$C$4029),Todos!$C1429)</f>
        <v>F</v>
      </c>
    </row>
    <row r="1430" spans="1:24" x14ac:dyDescent="0.35">
      <c r="A1430" s="19">
        <v>177131</v>
      </c>
      <c r="B1430" s="7" t="s">
        <v>51</v>
      </c>
      <c r="C1430" s="7" t="s">
        <v>17</v>
      </c>
      <c r="D1430" s="7">
        <v>605</v>
      </c>
      <c r="E1430" s="7">
        <v>223</v>
      </c>
      <c r="F1430" s="7">
        <v>323</v>
      </c>
      <c r="G1430" s="7">
        <v>0</v>
      </c>
      <c r="H1430" s="7">
        <v>12224</v>
      </c>
      <c r="I1430" s="7">
        <v>3</v>
      </c>
      <c r="J1430" s="7">
        <v>47</v>
      </c>
      <c r="K1430" s="7">
        <v>326</v>
      </c>
      <c r="L1430" s="7">
        <v>283</v>
      </c>
      <c r="M1430" s="7">
        <v>12.25</v>
      </c>
      <c r="N1430" s="7">
        <f>VLOOKUP(Todos!$A1430,vlookup_table[#All],2,FALSE)</f>
        <v>28</v>
      </c>
      <c r="O1430" s="7" t="str">
        <f>VLOOKUP(Todos!$A1430,vlookup_table[#All],3,FALSE)</f>
        <v>OR</v>
      </c>
      <c r="P1430" s="7">
        <f>VLOOKUP(Todos!$A1430,vlookup_table[#All],4,FALSE)</f>
        <v>2101</v>
      </c>
      <c r="Q1430" s="9" t="str">
        <f>VLOOKUP(Todos!$A1430,vlookup_table[#All],5,FALSE)</f>
        <v>C2</v>
      </c>
      <c r="R1430" s="9" t="str">
        <f>VLOOKUP(Todos!$A1430,vlookup_table[#All],6,FALSE)</f>
        <v>F</v>
      </c>
      <c r="S1430" s="9">
        <f>VLOOKUP(Todos!$A1430,vlookup_table[#All],7,FALSE)</f>
        <v>10</v>
      </c>
      <c r="T1430" s="9">
        <f>ROUND((9706-Todos!$P1430)/100, 0)</f>
        <v>76</v>
      </c>
      <c r="U1430" s="9" t="str" cm="1">
        <f t="array" ref="U1430">_xlfn.IFS(
    ISNUMBER(SEARCH("C", Q1430)), "Ciudad",
    ISNUMBER(SEARCH("T", Q1430)), "Pueblo",
    ISNUMBER(SEARCH("R", Q1430)), "Rural",
    ISNUMBER(SEARCH("S", Q1430)), "Suburbano",
    ISNUMBER(SEARCH("U", Q1430)), "Urbano"
)</f>
        <v>Ciudad</v>
      </c>
      <c r="V1430" s="24" t="str" cm="1">
        <f t="array" ref="V1430">_xlfn.LET(
    _xlpm.txt, _xlfn.TEXTJOIN("", TRUE, IF(ISNUMBER(--MID(Todos!$H1430, _xlfn.SEQUENCE(LEN(Todos!$H1430)), 1)), MID(Todos!$H1430, _xlfn.SEQUENCE(LEN(Todos!$H1430)), 1), "")),
    IF(ISNUMBER(--RIGHT(_xlpm.txt,1)), _xlpm.txt, LEFT(_xlpm.txt, LEN(_xlpm.txt)-1))
)</f>
        <v>12224</v>
      </c>
      <c r="W1430" s="9" t="str">
        <f>UPPER(LEFT(Todos!$B1430,2))</f>
        <v>OR</v>
      </c>
      <c r="X1430" s="10" t="str" cm="1">
        <f t="array" ref="X1430">+IF(Todos!$C1430 = "",MODE.MATCH(Todos!$C$2:$C$4029),Todos!$C1430)</f>
        <v>F</v>
      </c>
    </row>
    <row r="1431" spans="1:24" x14ac:dyDescent="0.35">
      <c r="A1431" s="18">
        <v>42689</v>
      </c>
      <c r="B1431" s="12" t="s">
        <v>13</v>
      </c>
      <c r="C1431" s="12" t="s">
        <v>17</v>
      </c>
      <c r="D1431" s="12">
        <v>711</v>
      </c>
      <c r="E1431" s="12">
        <v>267</v>
      </c>
      <c r="F1431" s="12">
        <v>363</v>
      </c>
      <c r="G1431" s="12">
        <v>0</v>
      </c>
      <c r="H1431" s="12">
        <v>15229</v>
      </c>
      <c r="I1431" s="12">
        <v>12</v>
      </c>
      <c r="J1431" s="12">
        <v>7</v>
      </c>
      <c r="K1431" s="12">
        <v>305</v>
      </c>
      <c r="L1431" s="12">
        <v>307</v>
      </c>
      <c r="M1431" s="12">
        <v>3.8571428569999999</v>
      </c>
      <c r="N1431" s="12">
        <f>VLOOKUP(Todos!$A1431,vlookup_table[#All],2,FALSE)</f>
        <v>2</v>
      </c>
      <c r="O1431" s="12" t="str">
        <f>VLOOKUP(Todos!$A1431,vlookup_table[#All],3,FALSE)</f>
        <v>FL</v>
      </c>
      <c r="P1431" s="12">
        <f>VLOOKUP(Todos!$A1431,vlookup_table[#All],4,FALSE)</f>
        <v>0</v>
      </c>
      <c r="Q1431" s="14" t="str">
        <f>VLOOKUP(Todos!$A1431,vlookup_table[#All],5,FALSE)</f>
        <v>C2</v>
      </c>
      <c r="R1431" s="14" t="str">
        <f>VLOOKUP(Todos!$A1431,vlookup_table[#All],6,FALSE)</f>
        <v>F</v>
      </c>
      <c r="S1431" s="14">
        <f>VLOOKUP(Todos!$A1431,vlookup_table[#All],7,FALSE)</f>
        <v>4</v>
      </c>
      <c r="T1431" s="14">
        <f>ROUND((9706-Todos!$P1431)/100, 0)</f>
        <v>97</v>
      </c>
      <c r="U1431" s="14" t="str" cm="1">
        <f t="array" ref="U1431">_xlfn.IFS(
    ISNUMBER(SEARCH("C", Q1431)), "Ciudad",
    ISNUMBER(SEARCH("T", Q1431)), "Pueblo",
    ISNUMBER(SEARCH("R", Q1431)), "Rural",
    ISNUMBER(SEARCH("S", Q1431)), "Suburbano",
    ISNUMBER(SEARCH("U", Q1431)), "Urbano"
)</f>
        <v>Ciudad</v>
      </c>
      <c r="V1431" s="25" t="str" cm="1">
        <f t="array" ref="V1431">_xlfn.LET(
    _xlpm.txt, _xlfn.TEXTJOIN("", TRUE, IF(ISNUMBER(--MID(Todos!$H1431, _xlfn.SEQUENCE(LEN(Todos!$H1431)), 1)), MID(Todos!$H1431, _xlfn.SEQUENCE(LEN(Todos!$H1431)), 1), "")),
    IF(ISNUMBER(--RIGHT(_xlpm.txt,1)), _xlpm.txt, LEFT(_xlpm.txt, LEN(_xlpm.txt)-1))
)</f>
        <v>15229</v>
      </c>
      <c r="W1431" s="14" t="str">
        <f>UPPER(LEFT(Todos!$B1431,2))</f>
        <v>FL</v>
      </c>
      <c r="X1431" s="15" t="str" cm="1">
        <f t="array" ref="X1431">+IF(Todos!$C1431 = "",MODE.MATCH(Todos!$C$2:$C$4029),Todos!$C1431)</f>
        <v>F</v>
      </c>
    </row>
    <row r="1432" spans="1:24" x14ac:dyDescent="0.35">
      <c r="A1432" s="19">
        <v>7879</v>
      </c>
      <c r="B1432" s="7" t="s">
        <v>22</v>
      </c>
      <c r="C1432" s="7" t="s">
        <v>17</v>
      </c>
      <c r="D1432" s="7">
        <v>1072</v>
      </c>
      <c r="E1432" s="7">
        <v>284</v>
      </c>
      <c r="F1432" s="7">
        <v>427</v>
      </c>
      <c r="G1432" s="7">
        <v>6</v>
      </c>
      <c r="H1432" s="7">
        <v>14572</v>
      </c>
      <c r="I1432" s="7">
        <v>14</v>
      </c>
      <c r="J1432" s="7">
        <v>63</v>
      </c>
      <c r="K1432" s="7">
        <v>306</v>
      </c>
      <c r="L1432" s="7">
        <v>378</v>
      </c>
      <c r="M1432" s="7">
        <v>17.85714286</v>
      </c>
      <c r="N1432" s="7">
        <f>VLOOKUP(Todos!$A1432,vlookup_table[#All],2,FALSE)</f>
        <v>2</v>
      </c>
      <c r="O1432" s="7" t="str">
        <f>VLOOKUP(Todos!$A1432,vlookup_table[#All],3,FALSE)</f>
        <v>CA</v>
      </c>
      <c r="P1432" s="7">
        <f>VLOOKUP(Todos!$A1432,vlookup_table[#All],4,FALSE)</f>
        <v>3011</v>
      </c>
      <c r="Q1432" s="9" t="str">
        <f>VLOOKUP(Todos!$A1432,vlookup_table[#All],5,FALSE)</f>
        <v>C2</v>
      </c>
      <c r="R1432" s="9" t="str">
        <f>VLOOKUP(Todos!$A1432,vlookup_table[#All],6,FALSE)</f>
        <v>F</v>
      </c>
      <c r="S1432" s="9">
        <f>VLOOKUP(Todos!$A1432,vlookup_table[#All],7,FALSE)</f>
        <v>25</v>
      </c>
      <c r="T1432" s="9">
        <f>ROUND((9706-Todos!$P1432)/100, 0)</f>
        <v>67</v>
      </c>
      <c r="U1432" s="9" t="str" cm="1">
        <f t="array" ref="U1432">_xlfn.IFS(
    ISNUMBER(SEARCH("C", Q1432)), "Ciudad",
    ISNUMBER(SEARCH("T", Q1432)), "Pueblo",
    ISNUMBER(SEARCH("R", Q1432)), "Rural",
    ISNUMBER(SEARCH("S", Q1432)), "Suburbano",
    ISNUMBER(SEARCH("U", Q1432)), "Urbano"
)</f>
        <v>Ciudad</v>
      </c>
      <c r="V1432" s="24" t="str" cm="1">
        <f t="array" ref="V1432">_xlfn.LET(
    _xlpm.txt, _xlfn.TEXTJOIN("", TRUE, IF(ISNUMBER(--MID(Todos!$H1432, _xlfn.SEQUENCE(LEN(Todos!$H1432)), 1)), MID(Todos!$H1432, _xlfn.SEQUENCE(LEN(Todos!$H1432)), 1), "")),
    IF(ISNUMBER(--RIGHT(_xlpm.txt,1)), _xlpm.txt, LEFT(_xlpm.txt, LEN(_xlpm.txt)-1))
)</f>
        <v>14572</v>
      </c>
      <c r="W1432" s="9" t="str">
        <f>UPPER(LEFT(Todos!$B1432,2))</f>
        <v>CA</v>
      </c>
      <c r="X1432" s="10" t="str" cm="1">
        <f t="array" ref="X1432">+IF(Todos!$C1432 = "",MODE.MATCH(Todos!$C$2:$C$4029),Todos!$C1432)</f>
        <v>F</v>
      </c>
    </row>
    <row r="1433" spans="1:24" x14ac:dyDescent="0.35">
      <c r="A1433" s="18">
        <v>13089</v>
      </c>
      <c r="B1433" s="12" t="s">
        <v>30</v>
      </c>
      <c r="C1433" s="12" t="s">
        <v>17</v>
      </c>
      <c r="D1433" s="12">
        <v>782</v>
      </c>
      <c r="E1433" s="12">
        <v>462</v>
      </c>
      <c r="F1433" s="12">
        <v>504</v>
      </c>
      <c r="G1433" s="12">
        <v>1</v>
      </c>
      <c r="H1433" s="12">
        <v>15816</v>
      </c>
      <c r="I1433" s="12">
        <v>0</v>
      </c>
      <c r="J1433" s="12">
        <v>89</v>
      </c>
      <c r="K1433" s="12">
        <v>475</v>
      </c>
      <c r="L1433" s="12">
        <v>498</v>
      </c>
      <c r="M1433" s="12">
        <v>20.18181818</v>
      </c>
      <c r="N1433" s="12">
        <f>VLOOKUP(Todos!$A1433,vlookup_table[#All],2,FALSE)</f>
        <v>0</v>
      </c>
      <c r="O1433" s="12" t="str">
        <f>VLOOKUP(Todos!$A1433,vlookup_table[#All],3,FALSE)</f>
        <v>MI</v>
      </c>
      <c r="P1433" s="12">
        <f>VLOOKUP(Todos!$A1433,vlookup_table[#All],4,FALSE)</f>
        <v>6112</v>
      </c>
      <c r="Q1433" s="14" t="str">
        <f>VLOOKUP(Todos!$A1433,vlookup_table[#All],5,FALSE)</f>
        <v>T2</v>
      </c>
      <c r="R1433" s="14" t="str">
        <f>VLOOKUP(Todos!$A1433,vlookup_table[#All],6,FALSE)</f>
        <v>F</v>
      </c>
      <c r="S1433" s="14">
        <f>VLOOKUP(Todos!$A1433,vlookup_table[#All],7,FALSE)</f>
        <v>34</v>
      </c>
      <c r="T1433" s="14">
        <f>ROUND((9706-Todos!$P1433)/100, 0)</f>
        <v>36</v>
      </c>
      <c r="U1433" s="14" t="str" cm="1">
        <f t="array" ref="U1433">_xlfn.IFS(
    ISNUMBER(SEARCH("C", Q1433)), "Ciudad",
    ISNUMBER(SEARCH("T", Q1433)), "Pueblo",
    ISNUMBER(SEARCH("R", Q1433)), "Rural",
    ISNUMBER(SEARCH("S", Q1433)), "Suburbano",
    ISNUMBER(SEARCH("U", Q1433)), "Urbano"
)</f>
        <v>Pueblo</v>
      </c>
      <c r="V1433" s="25" t="str" cm="1">
        <f t="array" ref="V1433">_xlfn.LET(
    _xlpm.txt, _xlfn.TEXTJOIN("", TRUE, IF(ISNUMBER(--MID(Todos!$H1433, _xlfn.SEQUENCE(LEN(Todos!$H1433)), 1)), MID(Todos!$H1433, _xlfn.SEQUENCE(LEN(Todos!$H1433)), 1), "")),
    IF(ISNUMBER(--RIGHT(_xlpm.txt,1)), _xlpm.txt, LEFT(_xlpm.txt, LEN(_xlpm.txt)-1))
)</f>
        <v>15816</v>
      </c>
      <c r="W1433" s="14" t="str">
        <f>UPPER(LEFT(Todos!$B1433,2))</f>
        <v>MI</v>
      </c>
      <c r="X1433" s="15" t="str" cm="1">
        <f t="array" ref="X1433">+IF(Todos!$C1433 = "",MODE.MATCH(Todos!$C$2:$C$4029),Todos!$C1433)</f>
        <v>F</v>
      </c>
    </row>
    <row r="1434" spans="1:24" x14ac:dyDescent="0.35">
      <c r="A1434" s="19">
        <v>98085</v>
      </c>
      <c r="B1434" s="7" t="s">
        <v>16</v>
      </c>
      <c r="C1434" s="7" t="s">
        <v>14</v>
      </c>
      <c r="D1434" s="7">
        <v>464</v>
      </c>
      <c r="E1434" s="7">
        <v>225</v>
      </c>
      <c r="F1434" s="7">
        <v>364</v>
      </c>
      <c r="G1434" s="7">
        <v>0</v>
      </c>
      <c r="H1434" s="7">
        <v>12445</v>
      </c>
      <c r="I1434" s="7">
        <v>0</v>
      </c>
      <c r="J1434" s="7">
        <v>84</v>
      </c>
      <c r="K1434" s="7">
        <v>291</v>
      </c>
      <c r="L1434" s="7">
        <v>277</v>
      </c>
      <c r="M1434" s="7">
        <v>10.199999999999999</v>
      </c>
      <c r="N1434" s="7">
        <f>VLOOKUP(Todos!$A1434,vlookup_table[#All],2,FALSE)</f>
        <v>1</v>
      </c>
      <c r="O1434" s="7" t="str">
        <f>VLOOKUP(Todos!$A1434,vlookup_table[#All],3,FALSE)</f>
        <v>IL</v>
      </c>
      <c r="P1434" s="7">
        <f>VLOOKUP(Todos!$A1434,vlookup_table[#All],4,FALSE)</f>
        <v>0</v>
      </c>
      <c r="Q1434" s="9" t="str">
        <f>VLOOKUP(Todos!$A1434,vlookup_table[#All],5,FALSE)</f>
        <v>R2</v>
      </c>
      <c r="R1434" s="9" t="str">
        <f>VLOOKUP(Todos!$A1434,vlookup_table[#All],6,FALSE)</f>
        <v>M</v>
      </c>
      <c r="S1434" s="9">
        <f>VLOOKUP(Todos!$A1434,vlookup_table[#All],7,FALSE)</f>
        <v>10</v>
      </c>
      <c r="T1434" s="9">
        <f>ROUND((9706-Todos!$P1434)/100, 0)</f>
        <v>97</v>
      </c>
      <c r="U1434" s="9" t="str" cm="1">
        <f t="array" ref="U1434">_xlfn.IFS(
    ISNUMBER(SEARCH("C", Q1434)), "Ciudad",
    ISNUMBER(SEARCH("T", Q1434)), "Pueblo",
    ISNUMBER(SEARCH("R", Q1434)), "Rural",
    ISNUMBER(SEARCH("S", Q1434)), "Suburbano",
    ISNUMBER(SEARCH("U", Q1434)), "Urbano"
)</f>
        <v>Rural</v>
      </c>
      <c r="V1434" s="24" t="str" cm="1">
        <f t="array" ref="V1434">_xlfn.LET(
    _xlpm.txt, _xlfn.TEXTJOIN("", TRUE, IF(ISNUMBER(--MID(Todos!$H1434, _xlfn.SEQUENCE(LEN(Todos!$H1434)), 1)), MID(Todos!$H1434, _xlfn.SEQUENCE(LEN(Todos!$H1434)), 1), "")),
    IF(ISNUMBER(--RIGHT(_xlpm.txt,1)), _xlpm.txt, LEFT(_xlpm.txt, LEN(_xlpm.txt)-1))
)</f>
        <v>12445</v>
      </c>
      <c r="W1434" s="9" t="str">
        <f>UPPER(LEFT(Todos!$B1434,2))</f>
        <v>IL</v>
      </c>
      <c r="X1434" s="10" t="str" cm="1">
        <f t="array" ref="X1434">+IF(Todos!$C1434 = "",MODE.MATCH(Todos!$C$2:$C$4029),Todos!$C1434)</f>
        <v>M</v>
      </c>
    </row>
    <row r="1435" spans="1:24" x14ac:dyDescent="0.35">
      <c r="A1435" s="18">
        <v>5614</v>
      </c>
      <c r="B1435" s="12" t="s">
        <v>22</v>
      </c>
      <c r="C1435" s="12" t="s">
        <v>14</v>
      </c>
      <c r="D1435" s="12">
        <v>1803</v>
      </c>
      <c r="E1435" s="12">
        <v>281</v>
      </c>
      <c r="F1435" s="12">
        <v>492</v>
      </c>
      <c r="G1435" s="12">
        <v>20</v>
      </c>
      <c r="H1435" s="12">
        <v>24681</v>
      </c>
      <c r="I1435" s="12">
        <v>13</v>
      </c>
      <c r="J1435" s="12">
        <v>13</v>
      </c>
      <c r="K1435" s="12">
        <v>418</v>
      </c>
      <c r="L1435" s="12">
        <v>364</v>
      </c>
      <c r="M1435" s="12">
        <v>13.71428571</v>
      </c>
      <c r="N1435" s="12">
        <f>VLOOKUP(Todos!$A1435,vlookup_table[#All],2,FALSE)</f>
        <v>1</v>
      </c>
      <c r="O1435" s="12" t="str">
        <f>VLOOKUP(Todos!$A1435,vlookup_table[#All],3,FALSE)</f>
        <v>CA</v>
      </c>
      <c r="P1435" s="12">
        <f>VLOOKUP(Todos!$A1435,vlookup_table[#All],4,FALSE)</f>
        <v>1908</v>
      </c>
      <c r="Q1435" s="14" t="str">
        <f>VLOOKUP(Todos!$A1435,vlookup_table[#All],5,FALSE)</f>
        <v>C2</v>
      </c>
      <c r="R1435" s="14" t="str">
        <f>VLOOKUP(Todos!$A1435,vlookup_table[#All],6,FALSE)</f>
        <v>M</v>
      </c>
      <c r="S1435" s="14">
        <f>VLOOKUP(Todos!$A1435,vlookup_table[#All],7,FALSE)</f>
        <v>19</v>
      </c>
      <c r="T1435" s="14">
        <f>ROUND((9706-Todos!$P1435)/100, 0)</f>
        <v>78</v>
      </c>
      <c r="U1435" s="14" t="str" cm="1">
        <f t="array" ref="U1435">_xlfn.IFS(
    ISNUMBER(SEARCH("C", Q1435)), "Ciudad",
    ISNUMBER(SEARCH("T", Q1435)), "Pueblo",
    ISNUMBER(SEARCH("R", Q1435)), "Rural",
    ISNUMBER(SEARCH("S", Q1435)), "Suburbano",
    ISNUMBER(SEARCH("U", Q1435)), "Urbano"
)</f>
        <v>Ciudad</v>
      </c>
      <c r="V1435" s="25" t="str" cm="1">
        <f t="array" ref="V1435">_xlfn.LET(
    _xlpm.txt, _xlfn.TEXTJOIN("", TRUE, IF(ISNUMBER(--MID(Todos!$H1435, _xlfn.SEQUENCE(LEN(Todos!$H1435)), 1)), MID(Todos!$H1435, _xlfn.SEQUENCE(LEN(Todos!$H1435)), 1), "")),
    IF(ISNUMBER(--RIGHT(_xlpm.txt,1)), _xlpm.txt, LEFT(_xlpm.txt, LEN(_xlpm.txt)-1))
)</f>
        <v>24681</v>
      </c>
      <c r="W1435" s="14" t="str">
        <f>UPPER(LEFT(Todos!$B1435,2))</f>
        <v>CA</v>
      </c>
      <c r="X1435" s="15" t="str" cm="1">
        <f t="array" ref="X1435">+IF(Todos!$C1435 = "",MODE.MATCH(Todos!$C$2:$C$4029),Todos!$C1435)</f>
        <v>M</v>
      </c>
    </row>
    <row r="1436" spans="1:24" x14ac:dyDescent="0.35">
      <c r="A1436" s="19">
        <v>122198</v>
      </c>
      <c r="B1436" s="7" t="s">
        <v>21</v>
      </c>
      <c r="C1436" s="7" t="s">
        <v>17</v>
      </c>
      <c r="D1436" s="7">
        <v>1329</v>
      </c>
      <c r="E1436" s="7">
        <v>685</v>
      </c>
      <c r="F1436" s="7">
        <v>743</v>
      </c>
      <c r="G1436" s="7">
        <v>1</v>
      </c>
      <c r="H1436" s="7">
        <v>21941</v>
      </c>
      <c r="I1436" s="7">
        <v>13</v>
      </c>
      <c r="J1436" s="7">
        <v>38</v>
      </c>
      <c r="K1436" s="7">
        <v>727</v>
      </c>
      <c r="L1436" s="7">
        <v>689</v>
      </c>
      <c r="M1436" s="7">
        <v>6.2</v>
      </c>
      <c r="N1436" s="7">
        <f>VLOOKUP(Todos!$A1436,vlookup_table[#All],2,FALSE)</f>
        <v>2</v>
      </c>
      <c r="O1436" s="7" t="str">
        <f>VLOOKUP(Todos!$A1436,vlookup_table[#All],3,FALSE)</f>
        <v>TX</v>
      </c>
      <c r="P1436" s="7">
        <f>VLOOKUP(Todos!$A1436,vlookup_table[#All],4,FALSE)</f>
        <v>5601</v>
      </c>
      <c r="Q1436" s="9" t="str">
        <f>VLOOKUP(Todos!$A1436,vlookup_table[#All],5,FALSE)</f>
        <v>C1</v>
      </c>
      <c r="R1436" s="9" t="str">
        <f>VLOOKUP(Todos!$A1436,vlookup_table[#All],6,FALSE)</f>
        <v>F</v>
      </c>
      <c r="S1436" s="9">
        <f>VLOOKUP(Todos!$A1436,vlookup_table[#All],7,FALSE)</f>
        <v>6</v>
      </c>
      <c r="T1436" s="9">
        <f>ROUND((9706-Todos!$P1436)/100, 0)</f>
        <v>41</v>
      </c>
      <c r="U1436" s="9" t="str" cm="1">
        <f t="array" ref="U1436">_xlfn.IFS(
    ISNUMBER(SEARCH("C", Q1436)), "Ciudad",
    ISNUMBER(SEARCH("T", Q1436)), "Pueblo",
    ISNUMBER(SEARCH("R", Q1436)), "Rural",
    ISNUMBER(SEARCH("S", Q1436)), "Suburbano",
    ISNUMBER(SEARCH("U", Q1436)), "Urbano"
)</f>
        <v>Ciudad</v>
      </c>
      <c r="V1436" s="24" t="str" cm="1">
        <f t="array" ref="V1436">_xlfn.LET(
    _xlpm.txt, _xlfn.TEXTJOIN("", TRUE, IF(ISNUMBER(--MID(Todos!$H1436, _xlfn.SEQUENCE(LEN(Todos!$H1436)), 1)), MID(Todos!$H1436, _xlfn.SEQUENCE(LEN(Todos!$H1436)), 1), "")),
    IF(ISNUMBER(--RIGHT(_xlpm.txt,1)), _xlpm.txt, LEFT(_xlpm.txt, LEN(_xlpm.txt)-1))
)</f>
        <v>21941</v>
      </c>
      <c r="W1436" s="9" t="str">
        <f>UPPER(LEFT(Todos!$B1436,2))</f>
        <v>TX</v>
      </c>
      <c r="X1436" s="10" t="str" cm="1">
        <f t="array" ref="X1436">+IF(Todos!$C1436 = "",MODE.MATCH(Todos!$C$2:$C$4029),Todos!$C1436)</f>
        <v>F</v>
      </c>
    </row>
    <row r="1437" spans="1:24" x14ac:dyDescent="0.35">
      <c r="A1437" s="18">
        <v>131537</v>
      </c>
      <c r="B1437" s="12" t="s">
        <v>44</v>
      </c>
      <c r="C1437" s="12" t="s">
        <v>17</v>
      </c>
      <c r="D1437" s="12">
        <v>408</v>
      </c>
      <c r="E1437" s="12">
        <v>215</v>
      </c>
      <c r="F1437" s="12">
        <v>286</v>
      </c>
      <c r="G1437" s="12">
        <v>1</v>
      </c>
      <c r="H1437" s="12">
        <v>9667</v>
      </c>
      <c r="I1437" s="12">
        <v>0</v>
      </c>
      <c r="J1437" s="12">
        <v>87</v>
      </c>
      <c r="K1437" s="12">
        <v>253</v>
      </c>
      <c r="L1437" s="12">
        <v>259</v>
      </c>
      <c r="M1437" s="12">
        <v>8.4444444440000002</v>
      </c>
      <c r="N1437" s="12">
        <f>VLOOKUP(Todos!$A1437,vlookup_table[#All],2,FALSE)</f>
        <v>0</v>
      </c>
      <c r="O1437" s="12" t="str">
        <f>VLOOKUP(Todos!$A1437,vlookup_table[#All],3,FALSE)</f>
        <v>AL</v>
      </c>
      <c r="P1437" s="12">
        <f>VLOOKUP(Todos!$A1437,vlookup_table[#All],4,FALSE)</f>
        <v>0</v>
      </c>
      <c r="Q1437" s="14" t="str">
        <f>VLOOKUP(Todos!$A1437,vlookup_table[#All],5,FALSE)</f>
        <v>C2</v>
      </c>
      <c r="R1437" s="14" t="str">
        <f>VLOOKUP(Todos!$A1437,vlookup_table[#All],6,FALSE)</f>
        <v>F</v>
      </c>
      <c r="S1437" s="14">
        <f>VLOOKUP(Todos!$A1437,vlookup_table[#All],7,FALSE)</f>
        <v>7</v>
      </c>
      <c r="T1437" s="14">
        <f>ROUND((9706-Todos!$P1437)/100, 0)</f>
        <v>97</v>
      </c>
      <c r="U1437" s="14" t="str" cm="1">
        <f t="array" ref="U1437">_xlfn.IFS(
    ISNUMBER(SEARCH("C", Q1437)), "Ciudad",
    ISNUMBER(SEARCH("T", Q1437)), "Pueblo",
    ISNUMBER(SEARCH("R", Q1437)), "Rural",
    ISNUMBER(SEARCH("S", Q1437)), "Suburbano",
    ISNUMBER(SEARCH("U", Q1437)), "Urbano"
)</f>
        <v>Ciudad</v>
      </c>
      <c r="V1437" s="25" t="str" cm="1">
        <f t="array" ref="V1437">_xlfn.LET(
    _xlpm.txt, _xlfn.TEXTJOIN("", TRUE, IF(ISNUMBER(--MID(Todos!$H1437, _xlfn.SEQUENCE(LEN(Todos!$H1437)), 1)), MID(Todos!$H1437, _xlfn.SEQUENCE(LEN(Todos!$H1437)), 1), "")),
    IF(ISNUMBER(--RIGHT(_xlpm.txt,1)), _xlpm.txt, LEFT(_xlpm.txt, LEN(_xlpm.txt)-1))
)</f>
        <v>9667</v>
      </c>
      <c r="W1437" s="14" t="str">
        <f>UPPER(LEFT(Todos!$B1437,2))</f>
        <v>AL</v>
      </c>
      <c r="X1437" s="15" t="str" cm="1">
        <f t="array" ref="X1437">+IF(Todos!$C1437 = "",MODE.MATCH(Todos!$C$2:$C$4029),Todos!$C1437)</f>
        <v>F</v>
      </c>
    </row>
    <row r="1438" spans="1:24" x14ac:dyDescent="0.35">
      <c r="A1438" s="19">
        <v>171609</v>
      </c>
      <c r="B1438" s="7" t="s">
        <v>22</v>
      </c>
      <c r="C1438" s="7" t="s">
        <v>17</v>
      </c>
      <c r="D1438" s="7">
        <v>1537</v>
      </c>
      <c r="E1438" s="7">
        <v>495</v>
      </c>
      <c r="F1438" s="7">
        <v>544</v>
      </c>
      <c r="G1438" s="7">
        <v>19</v>
      </c>
      <c r="H1438" s="7">
        <v>17689</v>
      </c>
      <c r="I1438" s="7">
        <v>13</v>
      </c>
      <c r="J1438" s="7">
        <v>58</v>
      </c>
      <c r="K1438" s="7">
        <v>509</v>
      </c>
      <c r="L1438" s="7">
        <v>528</v>
      </c>
      <c r="M1438" s="7">
        <v>13</v>
      </c>
      <c r="N1438" s="7">
        <f>VLOOKUP(Todos!$A1438,vlookup_table[#All],2,FALSE)</f>
        <v>0</v>
      </c>
      <c r="O1438" s="7" t="str">
        <f>VLOOKUP(Todos!$A1438,vlookup_table[#All],3,FALSE)</f>
        <v>CA</v>
      </c>
      <c r="P1438" s="7">
        <f>VLOOKUP(Todos!$A1438,vlookup_table[#All],4,FALSE)</f>
        <v>4201</v>
      </c>
      <c r="Q1438" s="9" t="str">
        <f>VLOOKUP(Todos!$A1438,vlookup_table[#All],5,FALSE)</f>
        <v>S1</v>
      </c>
      <c r="R1438" s="9" t="str">
        <f>VLOOKUP(Todos!$A1438,vlookup_table[#All],6,FALSE)</f>
        <v>F</v>
      </c>
      <c r="S1438" s="9">
        <f>VLOOKUP(Todos!$A1438,vlookup_table[#All],7,FALSE)</f>
        <v>20</v>
      </c>
      <c r="T1438" s="9">
        <f>ROUND((9706-Todos!$P1438)/100, 0)</f>
        <v>55</v>
      </c>
      <c r="U1438" s="9" t="str" cm="1">
        <f t="array" ref="U1438">_xlfn.IFS(
    ISNUMBER(SEARCH("C", Q1438)), "Ciudad",
    ISNUMBER(SEARCH("T", Q1438)), "Pueblo",
    ISNUMBER(SEARCH("R", Q1438)), "Rural",
    ISNUMBER(SEARCH("S", Q1438)), "Suburbano",
    ISNUMBER(SEARCH("U", Q1438)), "Urbano"
)</f>
        <v>Suburbano</v>
      </c>
      <c r="V1438" s="24" t="str" cm="1">
        <f t="array" ref="V1438">_xlfn.LET(
    _xlpm.txt, _xlfn.TEXTJOIN("", TRUE, IF(ISNUMBER(--MID(Todos!$H1438, _xlfn.SEQUENCE(LEN(Todos!$H1438)), 1)), MID(Todos!$H1438, _xlfn.SEQUENCE(LEN(Todos!$H1438)), 1), "")),
    IF(ISNUMBER(--RIGHT(_xlpm.txt,1)), _xlpm.txt, LEFT(_xlpm.txt, LEN(_xlpm.txt)-1))
)</f>
        <v>17689</v>
      </c>
      <c r="W1438" s="9" t="str">
        <f>UPPER(LEFT(Todos!$B1438,2))</f>
        <v>CA</v>
      </c>
      <c r="X1438" s="10" t="str" cm="1">
        <f t="array" ref="X1438">+IF(Todos!$C1438 = "",MODE.MATCH(Todos!$C$2:$C$4029),Todos!$C1438)</f>
        <v>F</v>
      </c>
    </row>
    <row r="1439" spans="1:24" x14ac:dyDescent="0.35">
      <c r="A1439" s="18">
        <v>47914</v>
      </c>
      <c r="B1439" s="12" t="s">
        <v>44</v>
      </c>
      <c r="C1439" s="12" t="s">
        <v>17</v>
      </c>
      <c r="D1439" s="12">
        <v>488</v>
      </c>
      <c r="E1439" s="12">
        <v>300</v>
      </c>
      <c r="F1439" s="12">
        <v>311</v>
      </c>
      <c r="G1439" s="12">
        <v>0</v>
      </c>
      <c r="H1439" s="12">
        <v>10516</v>
      </c>
      <c r="I1439" s="12">
        <v>0</v>
      </c>
      <c r="J1439" s="12">
        <v>82</v>
      </c>
      <c r="K1439" s="12">
        <v>314</v>
      </c>
      <c r="L1439" s="12">
        <v>282</v>
      </c>
      <c r="M1439" s="12">
        <v>4.7142857139999998</v>
      </c>
      <c r="N1439" s="12">
        <f>VLOOKUP(Todos!$A1439,vlookup_table[#All],2,FALSE)</f>
        <v>30</v>
      </c>
      <c r="O1439" s="12" t="str">
        <f>VLOOKUP(Todos!$A1439,vlookup_table[#All],3,FALSE)</f>
        <v>AL</v>
      </c>
      <c r="P1439" s="12">
        <f>VLOOKUP(Todos!$A1439,vlookup_table[#All],4,FALSE)</f>
        <v>1901</v>
      </c>
      <c r="Q1439" s="14" t="str">
        <f>VLOOKUP(Todos!$A1439,vlookup_table[#All],5,FALSE)</f>
        <v>T2</v>
      </c>
      <c r="R1439" s="14" t="str">
        <f>VLOOKUP(Todos!$A1439,vlookup_table[#All],6,FALSE)</f>
        <v>F</v>
      </c>
      <c r="S1439" s="14">
        <f>VLOOKUP(Todos!$A1439,vlookup_table[#All],7,FALSE)</f>
        <v>5</v>
      </c>
      <c r="T1439" s="14">
        <f>ROUND((9706-Todos!$P1439)/100, 0)</f>
        <v>78</v>
      </c>
      <c r="U1439" s="14" t="str" cm="1">
        <f t="array" ref="U1439">_xlfn.IFS(
    ISNUMBER(SEARCH("C", Q1439)), "Ciudad",
    ISNUMBER(SEARCH("T", Q1439)), "Pueblo",
    ISNUMBER(SEARCH("R", Q1439)), "Rural",
    ISNUMBER(SEARCH("S", Q1439)), "Suburbano",
    ISNUMBER(SEARCH("U", Q1439)), "Urbano"
)</f>
        <v>Pueblo</v>
      </c>
      <c r="V1439" s="25" t="str" cm="1">
        <f t="array" ref="V1439">_xlfn.LET(
    _xlpm.txt, _xlfn.TEXTJOIN("", TRUE, IF(ISNUMBER(--MID(Todos!$H1439, _xlfn.SEQUENCE(LEN(Todos!$H1439)), 1)), MID(Todos!$H1439, _xlfn.SEQUENCE(LEN(Todos!$H1439)), 1), "")),
    IF(ISNUMBER(--RIGHT(_xlpm.txt,1)), _xlpm.txt, LEFT(_xlpm.txt, LEN(_xlpm.txt)-1))
)</f>
        <v>10516</v>
      </c>
      <c r="W1439" s="14" t="str">
        <f>UPPER(LEFT(Todos!$B1439,2))</f>
        <v>AL</v>
      </c>
      <c r="X1439" s="15" t="str" cm="1">
        <f t="array" ref="X1439">+IF(Todos!$C1439 = "",MODE.MATCH(Todos!$C$2:$C$4029),Todos!$C1439)</f>
        <v>F</v>
      </c>
    </row>
    <row r="1440" spans="1:24" x14ac:dyDescent="0.35">
      <c r="A1440" s="19">
        <v>25226</v>
      </c>
      <c r="B1440" s="7" t="s">
        <v>47</v>
      </c>
      <c r="C1440" s="7" t="s">
        <v>14</v>
      </c>
      <c r="D1440" s="7">
        <v>799</v>
      </c>
      <c r="E1440" s="7">
        <v>429</v>
      </c>
      <c r="F1440" s="7">
        <v>467</v>
      </c>
      <c r="G1440" s="7">
        <v>0</v>
      </c>
      <c r="H1440" s="7">
        <v>15469</v>
      </c>
      <c r="I1440" s="7">
        <v>0</v>
      </c>
      <c r="J1440" s="7">
        <v>70</v>
      </c>
      <c r="K1440" s="7">
        <v>445</v>
      </c>
      <c r="L1440" s="7">
        <v>421</v>
      </c>
      <c r="M1440" s="7">
        <v>9.125</v>
      </c>
      <c r="N1440" s="7">
        <f>VLOOKUP(Todos!$A1440,vlookup_table[#All],2,FALSE)</f>
        <v>1</v>
      </c>
      <c r="O1440" s="7" t="str">
        <f>VLOOKUP(Todos!$A1440,vlookup_table[#All],3,FALSE)</f>
        <v>SC</v>
      </c>
      <c r="P1440" s="7">
        <f>VLOOKUP(Todos!$A1440,vlookup_table[#All],4,FALSE)</f>
        <v>2703</v>
      </c>
      <c r="Q1440" s="9" t="str">
        <f>VLOOKUP(Todos!$A1440,vlookup_table[#All],5,FALSE)</f>
        <v>T2</v>
      </c>
      <c r="R1440" s="9" t="str">
        <f>VLOOKUP(Todos!$A1440,vlookup_table[#All],6,FALSE)</f>
        <v>M</v>
      </c>
      <c r="S1440" s="9">
        <f>VLOOKUP(Todos!$A1440,vlookup_table[#All],7,FALSE)</f>
        <v>125</v>
      </c>
      <c r="T1440" s="9">
        <f>ROUND((9706-Todos!$P1440)/100, 0)</f>
        <v>70</v>
      </c>
      <c r="U1440" s="9" t="str" cm="1">
        <f t="array" ref="U1440">_xlfn.IFS(
    ISNUMBER(SEARCH("C", Q1440)), "Ciudad",
    ISNUMBER(SEARCH("T", Q1440)), "Pueblo",
    ISNUMBER(SEARCH("R", Q1440)), "Rural",
    ISNUMBER(SEARCH("S", Q1440)), "Suburbano",
    ISNUMBER(SEARCH("U", Q1440)), "Urbano"
)</f>
        <v>Pueblo</v>
      </c>
      <c r="V1440" s="24" t="str" cm="1">
        <f t="array" ref="V1440">_xlfn.LET(
    _xlpm.txt, _xlfn.TEXTJOIN("", TRUE, IF(ISNUMBER(--MID(Todos!$H1440, _xlfn.SEQUENCE(LEN(Todos!$H1440)), 1)), MID(Todos!$H1440, _xlfn.SEQUENCE(LEN(Todos!$H1440)), 1), "")),
    IF(ISNUMBER(--RIGHT(_xlpm.txt,1)), _xlpm.txt, LEFT(_xlpm.txt, LEN(_xlpm.txt)-1))
)</f>
        <v>15469</v>
      </c>
      <c r="W1440" s="9" t="str">
        <f>UPPER(LEFT(Todos!$B1440,2))</f>
        <v>SC</v>
      </c>
      <c r="X1440" s="10" t="str" cm="1">
        <f t="array" ref="X1440">+IF(Todos!$C1440 = "",MODE.MATCH(Todos!$C$2:$C$4029),Todos!$C1440)</f>
        <v>M</v>
      </c>
    </row>
    <row r="1441" spans="1:24" x14ac:dyDescent="0.35">
      <c r="A1441" s="18">
        <v>158567</v>
      </c>
      <c r="B1441" s="12" t="s">
        <v>22</v>
      </c>
      <c r="C1441" s="12"/>
      <c r="D1441" s="12">
        <v>1722</v>
      </c>
      <c r="E1441" s="12">
        <v>324</v>
      </c>
      <c r="F1441" s="12">
        <v>408</v>
      </c>
      <c r="G1441" s="12">
        <v>13</v>
      </c>
      <c r="H1441" s="12">
        <v>15603</v>
      </c>
      <c r="I1441" s="12">
        <v>10</v>
      </c>
      <c r="J1441" s="12">
        <v>62</v>
      </c>
      <c r="K1441" s="12">
        <v>406</v>
      </c>
      <c r="L1441" s="12">
        <v>365</v>
      </c>
      <c r="M1441" s="12">
        <v>6.0714285710000002</v>
      </c>
      <c r="N1441" s="12">
        <f>VLOOKUP(Todos!$A1441,vlookup_table[#All],2,FALSE)</f>
        <v>0</v>
      </c>
      <c r="O1441" s="12" t="str">
        <f>VLOOKUP(Todos!$A1441,vlookup_table[#All],3,FALSE)</f>
        <v>CA</v>
      </c>
      <c r="P1441" s="12">
        <f>VLOOKUP(Todos!$A1441,vlookup_table[#All],4,FALSE)</f>
        <v>1110</v>
      </c>
      <c r="Q1441" s="14" t="str">
        <f>VLOOKUP(Todos!$A1441,vlookup_table[#All],5,FALSE)</f>
        <v>S1</v>
      </c>
      <c r="R1441" s="14" t="str">
        <f>VLOOKUP(Todos!$A1441,vlookup_table[#All],6,FALSE)</f>
        <v/>
      </c>
      <c r="S1441" s="14">
        <f>VLOOKUP(Todos!$A1441,vlookup_table[#All],7,FALSE)</f>
        <v>6</v>
      </c>
      <c r="T1441" s="14">
        <f>ROUND((9706-Todos!$P1441)/100, 0)</f>
        <v>86</v>
      </c>
      <c r="U1441" s="14" t="str" cm="1">
        <f t="array" ref="U1441">_xlfn.IFS(
    ISNUMBER(SEARCH("C", Q1441)), "Ciudad",
    ISNUMBER(SEARCH("T", Q1441)), "Pueblo",
    ISNUMBER(SEARCH("R", Q1441)), "Rural",
    ISNUMBER(SEARCH("S", Q1441)), "Suburbano",
    ISNUMBER(SEARCH("U", Q1441)), "Urbano"
)</f>
        <v>Suburbano</v>
      </c>
      <c r="V1441" s="25" t="str" cm="1">
        <f t="array" ref="V1441">_xlfn.LET(
    _xlpm.txt, _xlfn.TEXTJOIN("", TRUE, IF(ISNUMBER(--MID(Todos!$H1441, _xlfn.SEQUENCE(LEN(Todos!$H1441)), 1)), MID(Todos!$H1441, _xlfn.SEQUENCE(LEN(Todos!$H1441)), 1), "")),
    IF(ISNUMBER(--RIGHT(_xlpm.txt,1)), _xlpm.txt, LEFT(_xlpm.txt, LEN(_xlpm.txt)-1))
)</f>
        <v>15603</v>
      </c>
      <c r="W1441" s="14" t="str">
        <f>UPPER(LEFT(Todos!$B1441,2))</f>
        <v>CA</v>
      </c>
      <c r="X1441" s="15" t="e" cm="1">
        <f t="array" aca="1" ref="X1441" ca="1">+IF(Todos!$C1441 = "",MODE.MATCH(Todos!$C$2:$C$4029),Todos!$C1441)</f>
        <v>#NAME?</v>
      </c>
    </row>
    <row r="1442" spans="1:24" x14ac:dyDescent="0.35">
      <c r="A1442" s="19">
        <v>103535</v>
      </c>
      <c r="B1442" s="7" t="s">
        <v>37</v>
      </c>
      <c r="C1442" s="7" t="s">
        <v>17</v>
      </c>
      <c r="D1442" s="7">
        <v>365</v>
      </c>
      <c r="E1442" s="7">
        <v>215</v>
      </c>
      <c r="F1442" s="7">
        <v>296</v>
      </c>
      <c r="G1442" s="7">
        <v>0</v>
      </c>
      <c r="H1442" s="7">
        <v>9330</v>
      </c>
      <c r="I1442" s="7">
        <v>0</v>
      </c>
      <c r="J1442" s="7">
        <v>70</v>
      </c>
      <c r="K1442" s="7">
        <v>249</v>
      </c>
      <c r="L1442" s="7">
        <v>269</v>
      </c>
      <c r="M1442" s="7">
        <v>13.33333333</v>
      </c>
      <c r="N1442" s="7">
        <f>VLOOKUP(Todos!$A1442,vlookup_table[#All],2,FALSE)</f>
        <v>2</v>
      </c>
      <c r="O1442" s="7" t="str">
        <f>VLOOKUP(Todos!$A1442,vlookup_table[#All],3,FALSE)</f>
        <v>MO</v>
      </c>
      <c r="P1442" s="7">
        <f>VLOOKUP(Todos!$A1442,vlookup_table[#All],4,FALSE)</f>
        <v>3801</v>
      </c>
      <c r="Q1442" s="9" t="str">
        <f>VLOOKUP(Todos!$A1442,vlookup_table[#All],5,FALSE)</f>
        <v>R3</v>
      </c>
      <c r="R1442" s="9" t="str">
        <f>VLOOKUP(Todos!$A1442,vlookup_table[#All],6,FALSE)</f>
        <v>F</v>
      </c>
      <c r="S1442" s="9">
        <f>VLOOKUP(Todos!$A1442,vlookup_table[#All],7,FALSE)</f>
        <v>15</v>
      </c>
      <c r="T1442" s="9">
        <f>ROUND((9706-Todos!$P1442)/100, 0)</f>
        <v>59</v>
      </c>
      <c r="U1442" s="9" t="str" cm="1">
        <f t="array" ref="U1442">_xlfn.IFS(
    ISNUMBER(SEARCH("C", Q1442)), "Ciudad",
    ISNUMBER(SEARCH("T", Q1442)), "Pueblo",
    ISNUMBER(SEARCH("R", Q1442)), "Rural",
    ISNUMBER(SEARCH("S", Q1442)), "Suburbano",
    ISNUMBER(SEARCH("U", Q1442)), "Urbano"
)</f>
        <v>Rural</v>
      </c>
      <c r="V1442" s="24" t="str" cm="1">
        <f t="array" ref="V1442">_xlfn.LET(
    _xlpm.txt, _xlfn.TEXTJOIN("", TRUE, IF(ISNUMBER(--MID(Todos!$H1442, _xlfn.SEQUENCE(LEN(Todos!$H1442)), 1)), MID(Todos!$H1442, _xlfn.SEQUENCE(LEN(Todos!$H1442)), 1), "")),
    IF(ISNUMBER(--RIGHT(_xlpm.txt,1)), _xlpm.txt, LEFT(_xlpm.txt, LEN(_xlpm.txt)-1))
)</f>
        <v>9330</v>
      </c>
      <c r="W1442" s="9" t="str">
        <f>UPPER(LEFT(Todos!$B1442,2))</f>
        <v>MO</v>
      </c>
      <c r="X1442" s="10" t="str" cm="1">
        <f t="array" ref="X1442">+IF(Todos!$C1442 = "",MODE.MATCH(Todos!$C$2:$C$4029),Todos!$C1442)</f>
        <v>F</v>
      </c>
    </row>
    <row r="1443" spans="1:24" x14ac:dyDescent="0.35">
      <c r="A1443" s="18">
        <v>13394</v>
      </c>
      <c r="B1443" s="12" t="s">
        <v>16</v>
      </c>
      <c r="C1443" s="12" t="s">
        <v>17</v>
      </c>
      <c r="D1443" s="12">
        <v>1204</v>
      </c>
      <c r="E1443" s="12">
        <v>444</v>
      </c>
      <c r="F1443" s="12">
        <v>557</v>
      </c>
      <c r="G1443" s="12">
        <v>5</v>
      </c>
      <c r="H1443" s="12">
        <v>18966</v>
      </c>
      <c r="I1443" s="12">
        <v>7</v>
      </c>
      <c r="J1443" s="12">
        <v>72</v>
      </c>
      <c r="K1443" s="12">
        <v>514</v>
      </c>
      <c r="L1443" s="12">
        <v>491</v>
      </c>
      <c r="M1443" s="12">
        <v>7.4</v>
      </c>
      <c r="N1443" s="12">
        <f>VLOOKUP(Todos!$A1443,vlookup_table[#All],2,FALSE)</f>
        <v>0</v>
      </c>
      <c r="O1443" s="12" t="str">
        <f>VLOOKUP(Todos!$A1443,vlookup_table[#All],3,FALSE)</f>
        <v>IL</v>
      </c>
      <c r="P1443" s="12">
        <f>VLOOKUP(Todos!$A1443,vlookup_table[#All],4,FALSE)</f>
        <v>3001</v>
      </c>
      <c r="Q1443" s="14" t="str">
        <f>VLOOKUP(Todos!$A1443,vlookup_table[#All],5,FALSE)</f>
        <v>S1</v>
      </c>
      <c r="R1443" s="14" t="str">
        <f>VLOOKUP(Todos!$A1443,vlookup_table[#All],6,FALSE)</f>
        <v>F</v>
      </c>
      <c r="S1443" s="14">
        <f>VLOOKUP(Todos!$A1443,vlookup_table[#All],7,FALSE)</f>
        <v>15</v>
      </c>
      <c r="T1443" s="14">
        <f>ROUND((9706-Todos!$P1443)/100, 0)</f>
        <v>67</v>
      </c>
      <c r="U1443" s="14" t="str" cm="1">
        <f t="array" ref="U1443">_xlfn.IFS(
    ISNUMBER(SEARCH("C", Q1443)), "Ciudad",
    ISNUMBER(SEARCH("T", Q1443)), "Pueblo",
    ISNUMBER(SEARCH("R", Q1443)), "Rural",
    ISNUMBER(SEARCH("S", Q1443)), "Suburbano",
    ISNUMBER(SEARCH("U", Q1443)), "Urbano"
)</f>
        <v>Suburbano</v>
      </c>
      <c r="V1443" s="25" t="str" cm="1">
        <f t="array" ref="V1443">_xlfn.LET(
    _xlpm.txt, _xlfn.TEXTJOIN("", TRUE, IF(ISNUMBER(--MID(Todos!$H1443, _xlfn.SEQUENCE(LEN(Todos!$H1443)), 1)), MID(Todos!$H1443, _xlfn.SEQUENCE(LEN(Todos!$H1443)), 1), "")),
    IF(ISNUMBER(--RIGHT(_xlpm.txt,1)), _xlpm.txt, LEFT(_xlpm.txt, LEN(_xlpm.txt)-1))
)</f>
        <v>18966</v>
      </c>
      <c r="W1443" s="14" t="str">
        <f>UPPER(LEFT(Todos!$B1443,2))</f>
        <v>IL</v>
      </c>
      <c r="X1443" s="15" t="str" cm="1">
        <f t="array" ref="X1443">+IF(Todos!$C1443 = "",MODE.MATCH(Todos!$C$2:$C$4029),Todos!$C1443)</f>
        <v>F</v>
      </c>
    </row>
    <row r="1444" spans="1:24" x14ac:dyDescent="0.35">
      <c r="A1444" s="19">
        <v>45870</v>
      </c>
      <c r="B1444" s="7" t="s">
        <v>13</v>
      </c>
      <c r="C1444" s="7" t="s">
        <v>14</v>
      </c>
      <c r="D1444" s="7">
        <v>518</v>
      </c>
      <c r="E1444" s="7">
        <v>184</v>
      </c>
      <c r="F1444" s="7">
        <v>264</v>
      </c>
      <c r="G1444" s="7">
        <v>0</v>
      </c>
      <c r="H1444" s="7">
        <v>11126</v>
      </c>
      <c r="I1444" s="7">
        <v>7</v>
      </c>
      <c r="J1444" s="7">
        <v>12</v>
      </c>
      <c r="K1444" s="7">
        <v>213</v>
      </c>
      <c r="L1444" s="7">
        <v>228</v>
      </c>
      <c r="M1444" s="7">
        <v>9.3333333330000006</v>
      </c>
      <c r="N1444" s="7">
        <f>VLOOKUP(Todos!$A1444,vlookup_table[#All],2,FALSE)</f>
        <v>1</v>
      </c>
      <c r="O1444" s="7" t="str">
        <f>VLOOKUP(Todos!$A1444,vlookup_table[#All],3,FALSE)</f>
        <v>FL</v>
      </c>
      <c r="P1444" s="7">
        <f>VLOOKUP(Todos!$A1444,vlookup_table[#All],4,FALSE)</f>
        <v>3001</v>
      </c>
      <c r="Q1444" s="9" t="str">
        <f>VLOOKUP(Todos!$A1444,vlookup_table[#All],5,FALSE)</f>
        <v>C3</v>
      </c>
      <c r="R1444" s="9" t="str">
        <f>VLOOKUP(Todos!$A1444,vlookup_table[#All],6,FALSE)</f>
        <v>M</v>
      </c>
      <c r="S1444" s="9">
        <f>VLOOKUP(Todos!$A1444,vlookup_table[#All],7,FALSE)</f>
        <v>20</v>
      </c>
      <c r="T1444" s="9">
        <f>ROUND((9706-Todos!$P1444)/100, 0)</f>
        <v>67</v>
      </c>
      <c r="U1444" s="9" t="str" cm="1">
        <f t="array" ref="U1444">_xlfn.IFS(
    ISNUMBER(SEARCH("C", Q1444)), "Ciudad",
    ISNUMBER(SEARCH("T", Q1444)), "Pueblo",
    ISNUMBER(SEARCH("R", Q1444)), "Rural",
    ISNUMBER(SEARCH("S", Q1444)), "Suburbano",
    ISNUMBER(SEARCH("U", Q1444)), "Urbano"
)</f>
        <v>Ciudad</v>
      </c>
      <c r="V1444" s="24" t="str" cm="1">
        <f t="array" ref="V1444">_xlfn.LET(
    _xlpm.txt, _xlfn.TEXTJOIN("", TRUE, IF(ISNUMBER(--MID(Todos!$H1444, _xlfn.SEQUENCE(LEN(Todos!$H1444)), 1)), MID(Todos!$H1444, _xlfn.SEQUENCE(LEN(Todos!$H1444)), 1), "")),
    IF(ISNUMBER(--RIGHT(_xlpm.txt,1)), _xlpm.txt, LEFT(_xlpm.txt, LEN(_xlpm.txt)-1))
)</f>
        <v>11126</v>
      </c>
      <c r="W1444" s="9" t="str">
        <f>UPPER(LEFT(Todos!$B1444,2))</f>
        <v>FL</v>
      </c>
      <c r="X1444" s="10" t="str" cm="1">
        <f t="array" ref="X1444">+IF(Todos!$C1444 = "",MODE.MATCH(Todos!$C$2:$C$4029),Todos!$C1444)</f>
        <v>M</v>
      </c>
    </row>
    <row r="1445" spans="1:24" x14ac:dyDescent="0.35">
      <c r="A1445" s="18">
        <v>169703</v>
      </c>
      <c r="B1445" s="12" t="s">
        <v>22</v>
      </c>
      <c r="C1445" s="12" t="s">
        <v>17</v>
      </c>
      <c r="D1445" s="12">
        <v>2486</v>
      </c>
      <c r="E1445" s="12">
        <v>475</v>
      </c>
      <c r="F1445" s="12">
        <v>543</v>
      </c>
      <c r="G1445" s="12">
        <v>73</v>
      </c>
      <c r="H1445" s="12">
        <v>26926</v>
      </c>
      <c r="I1445" s="12">
        <v>7</v>
      </c>
      <c r="J1445" s="12">
        <v>71</v>
      </c>
      <c r="K1445" s="12">
        <v>508</v>
      </c>
      <c r="L1445" s="12">
        <v>516</v>
      </c>
      <c r="M1445" s="12">
        <v>3.4919354839999999</v>
      </c>
      <c r="N1445" s="12">
        <f>VLOOKUP(Todos!$A1445,vlookup_table[#All],2,FALSE)</f>
        <v>0</v>
      </c>
      <c r="O1445" s="12" t="str">
        <f>VLOOKUP(Todos!$A1445,vlookup_table[#All],3,FALSE)</f>
        <v>CA</v>
      </c>
      <c r="P1445" s="12">
        <f>VLOOKUP(Todos!$A1445,vlookup_table[#All],4,FALSE)</f>
        <v>1501</v>
      </c>
      <c r="Q1445" s="14" t="str">
        <f>VLOOKUP(Todos!$A1445,vlookup_table[#All],5,FALSE)</f>
        <v>C2</v>
      </c>
      <c r="R1445" s="14" t="str">
        <f>VLOOKUP(Todos!$A1445,vlookup_table[#All],6,FALSE)</f>
        <v>F</v>
      </c>
      <c r="S1445" s="14">
        <f>VLOOKUP(Todos!$A1445,vlookup_table[#All],7,FALSE)</f>
        <v>25</v>
      </c>
      <c r="T1445" s="14">
        <f>ROUND((9706-Todos!$P1445)/100, 0)</f>
        <v>82</v>
      </c>
      <c r="U1445" s="14" t="str" cm="1">
        <f t="array" ref="U1445">_xlfn.IFS(
    ISNUMBER(SEARCH("C", Q1445)), "Ciudad",
    ISNUMBER(SEARCH("T", Q1445)), "Pueblo",
    ISNUMBER(SEARCH("R", Q1445)), "Rural",
    ISNUMBER(SEARCH("S", Q1445)), "Suburbano",
    ISNUMBER(SEARCH("U", Q1445)), "Urbano"
)</f>
        <v>Ciudad</v>
      </c>
      <c r="V1445" s="25" t="str" cm="1">
        <f t="array" ref="V1445">_xlfn.LET(
    _xlpm.txt, _xlfn.TEXTJOIN("", TRUE, IF(ISNUMBER(--MID(Todos!$H1445, _xlfn.SEQUENCE(LEN(Todos!$H1445)), 1)), MID(Todos!$H1445, _xlfn.SEQUENCE(LEN(Todos!$H1445)), 1), "")),
    IF(ISNUMBER(--RIGHT(_xlpm.txt,1)), _xlpm.txt, LEFT(_xlpm.txt, LEN(_xlpm.txt)-1))
)</f>
        <v>26926</v>
      </c>
      <c r="W1445" s="14" t="str">
        <f>UPPER(LEFT(Todos!$B1445,2))</f>
        <v>CA</v>
      </c>
      <c r="X1445" s="15" t="str" cm="1">
        <f t="array" ref="X1445">+IF(Todos!$C1445 = "",MODE.MATCH(Todos!$C$2:$C$4029),Todos!$C1445)</f>
        <v>F</v>
      </c>
    </row>
    <row r="1446" spans="1:24" x14ac:dyDescent="0.35">
      <c r="A1446" s="19">
        <v>147484</v>
      </c>
      <c r="B1446" s="7" t="s">
        <v>22</v>
      </c>
      <c r="C1446" s="7" t="s">
        <v>14</v>
      </c>
      <c r="D1446" s="7">
        <v>5439</v>
      </c>
      <c r="E1446" s="7">
        <v>984</v>
      </c>
      <c r="F1446" s="7">
        <v>1004</v>
      </c>
      <c r="G1446" s="7">
        <v>98</v>
      </c>
      <c r="H1446" s="7">
        <v>42403</v>
      </c>
      <c r="I1446" s="7">
        <v>18</v>
      </c>
      <c r="J1446" s="7">
        <v>45</v>
      </c>
      <c r="K1446" s="7">
        <v>1029</v>
      </c>
      <c r="L1446" s="7">
        <v>961</v>
      </c>
      <c r="M1446" s="7">
        <v>12.222222220000001</v>
      </c>
      <c r="N1446" s="7">
        <f>VLOOKUP(Todos!$A1446,vlookup_table[#All],2,FALSE)</f>
        <v>0</v>
      </c>
      <c r="O1446" s="7" t="str">
        <f>VLOOKUP(Todos!$A1446,vlookup_table[#All],3,FALSE)</f>
        <v>CA</v>
      </c>
      <c r="P1446" s="7">
        <f>VLOOKUP(Todos!$A1446,vlookup_table[#All],4,FALSE)</f>
        <v>1601</v>
      </c>
      <c r="Q1446" s="9" t="str">
        <f>VLOOKUP(Todos!$A1446,vlookup_table[#All],5,FALSE)</f>
        <v>S1</v>
      </c>
      <c r="R1446" s="9" t="str">
        <f>VLOOKUP(Todos!$A1446,vlookup_table[#All],6,FALSE)</f>
        <v>M</v>
      </c>
      <c r="S1446" s="9">
        <f>VLOOKUP(Todos!$A1446,vlookup_table[#All],7,FALSE)</f>
        <v>12</v>
      </c>
      <c r="T1446" s="9">
        <f>ROUND((9706-Todos!$P1446)/100, 0)</f>
        <v>81</v>
      </c>
      <c r="U1446" s="9" t="str" cm="1">
        <f t="array" ref="U1446">_xlfn.IFS(
    ISNUMBER(SEARCH("C", Q1446)), "Ciudad",
    ISNUMBER(SEARCH("T", Q1446)), "Pueblo",
    ISNUMBER(SEARCH("R", Q1446)), "Rural",
    ISNUMBER(SEARCH("S", Q1446)), "Suburbano",
    ISNUMBER(SEARCH("U", Q1446)), "Urbano"
)</f>
        <v>Suburbano</v>
      </c>
      <c r="V1446" s="24" t="str" cm="1">
        <f t="array" ref="V1446">_xlfn.LET(
    _xlpm.txt, _xlfn.TEXTJOIN("", TRUE, IF(ISNUMBER(--MID(Todos!$H1446, _xlfn.SEQUENCE(LEN(Todos!$H1446)), 1)), MID(Todos!$H1446, _xlfn.SEQUENCE(LEN(Todos!$H1446)), 1), "")),
    IF(ISNUMBER(--RIGHT(_xlpm.txt,1)), _xlpm.txt, LEFT(_xlpm.txt, LEN(_xlpm.txt)-1))
)</f>
        <v>42403</v>
      </c>
      <c r="W1446" s="9" t="str">
        <f>UPPER(LEFT(Todos!$B1446,2))</f>
        <v>CA</v>
      </c>
      <c r="X1446" s="10" t="str" cm="1">
        <f t="array" ref="X1446">+IF(Todos!$C1446 = "",MODE.MATCH(Todos!$C$2:$C$4029),Todos!$C1446)</f>
        <v>M</v>
      </c>
    </row>
    <row r="1447" spans="1:24" x14ac:dyDescent="0.35">
      <c r="A1447" s="18">
        <v>151907</v>
      </c>
      <c r="B1447" s="12" t="s">
        <v>22</v>
      </c>
      <c r="C1447" s="12" t="s">
        <v>17</v>
      </c>
      <c r="D1447" s="12">
        <v>3477</v>
      </c>
      <c r="E1447" s="12">
        <v>424</v>
      </c>
      <c r="F1447" s="12">
        <v>629</v>
      </c>
      <c r="G1447" s="12">
        <v>90</v>
      </c>
      <c r="H1447" s="12">
        <v>27103</v>
      </c>
      <c r="I1447" s="12">
        <v>14</v>
      </c>
      <c r="J1447" s="12">
        <v>37</v>
      </c>
      <c r="K1447" s="12">
        <v>601</v>
      </c>
      <c r="L1447" s="12">
        <v>528</v>
      </c>
      <c r="M1447" s="12">
        <v>5.4</v>
      </c>
      <c r="N1447" s="12">
        <f>VLOOKUP(Todos!$A1447,vlookup_table[#All],2,FALSE)</f>
        <v>0</v>
      </c>
      <c r="O1447" s="12" t="str">
        <f>VLOOKUP(Todos!$A1447,vlookup_table[#All],3,FALSE)</f>
        <v>CA</v>
      </c>
      <c r="P1447" s="12">
        <f>VLOOKUP(Todos!$A1447,vlookup_table[#All],4,FALSE)</f>
        <v>5901</v>
      </c>
      <c r="Q1447" s="14" t="str">
        <f>VLOOKUP(Todos!$A1447,vlookup_table[#All],5,FALSE)</f>
        <v>C1</v>
      </c>
      <c r="R1447" s="14" t="str">
        <f>VLOOKUP(Todos!$A1447,vlookup_table[#All],6,FALSE)</f>
        <v>F</v>
      </c>
      <c r="S1447" s="14">
        <f>VLOOKUP(Todos!$A1447,vlookup_table[#All],7,FALSE)</f>
        <v>6</v>
      </c>
      <c r="T1447" s="14">
        <f>ROUND((9706-Todos!$P1447)/100, 0)</f>
        <v>38</v>
      </c>
      <c r="U1447" s="14" t="str" cm="1">
        <f t="array" ref="U1447">_xlfn.IFS(
    ISNUMBER(SEARCH("C", Q1447)), "Ciudad",
    ISNUMBER(SEARCH("T", Q1447)), "Pueblo",
    ISNUMBER(SEARCH("R", Q1447)), "Rural",
    ISNUMBER(SEARCH("S", Q1447)), "Suburbano",
    ISNUMBER(SEARCH("U", Q1447)), "Urbano"
)</f>
        <v>Ciudad</v>
      </c>
      <c r="V1447" s="25" t="str" cm="1">
        <f t="array" ref="V1447">_xlfn.LET(
    _xlpm.txt, _xlfn.TEXTJOIN("", TRUE, IF(ISNUMBER(--MID(Todos!$H1447, _xlfn.SEQUENCE(LEN(Todos!$H1447)), 1)), MID(Todos!$H1447, _xlfn.SEQUENCE(LEN(Todos!$H1447)), 1), "")),
    IF(ISNUMBER(--RIGHT(_xlpm.txt,1)), _xlpm.txt, LEFT(_xlpm.txt, LEN(_xlpm.txt)-1))
)</f>
        <v>27103</v>
      </c>
      <c r="W1447" s="14" t="str">
        <f>UPPER(LEFT(Todos!$B1447,2))</f>
        <v>CA</v>
      </c>
      <c r="X1447" s="15" t="str" cm="1">
        <f t="array" ref="X1447">+IF(Todos!$C1447 = "",MODE.MATCH(Todos!$C$2:$C$4029),Todos!$C1447)</f>
        <v>F</v>
      </c>
    </row>
    <row r="1448" spans="1:24" x14ac:dyDescent="0.35">
      <c r="A1448" s="19">
        <v>152283</v>
      </c>
      <c r="B1448" s="7" t="s">
        <v>22</v>
      </c>
      <c r="C1448" s="7" t="s">
        <v>17</v>
      </c>
      <c r="D1448" s="7">
        <v>2813</v>
      </c>
      <c r="E1448" s="7">
        <v>313</v>
      </c>
      <c r="F1448" s="7">
        <v>474</v>
      </c>
      <c r="G1448" s="7">
        <v>81</v>
      </c>
      <c r="H1448" s="7">
        <v>23850</v>
      </c>
      <c r="I1448" s="7">
        <v>10</v>
      </c>
      <c r="J1448" s="7">
        <v>12</v>
      </c>
      <c r="K1448" s="7">
        <v>366</v>
      </c>
      <c r="L1448" s="7">
        <v>388</v>
      </c>
      <c r="M1448" s="7">
        <v>10</v>
      </c>
      <c r="N1448" s="7">
        <f>VLOOKUP(Todos!$A1448,vlookup_table[#All],2,FALSE)</f>
        <v>0</v>
      </c>
      <c r="O1448" s="7" t="str">
        <f>VLOOKUP(Todos!$A1448,vlookup_table[#All],3,FALSE)</f>
        <v>CA</v>
      </c>
      <c r="P1448" s="7">
        <f>VLOOKUP(Todos!$A1448,vlookup_table[#All],4,FALSE)</f>
        <v>3604</v>
      </c>
      <c r="Q1448" s="9" t="str">
        <f>VLOOKUP(Todos!$A1448,vlookup_table[#All],5,FALSE)</f>
        <v>C2</v>
      </c>
      <c r="R1448" s="9" t="str">
        <f>VLOOKUP(Todos!$A1448,vlookup_table[#All],6,FALSE)</f>
        <v>F</v>
      </c>
      <c r="S1448" s="9">
        <f>VLOOKUP(Todos!$A1448,vlookup_table[#All],7,FALSE)</f>
        <v>10</v>
      </c>
      <c r="T1448" s="9">
        <f>ROUND((9706-Todos!$P1448)/100, 0)</f>
        <v>61</v>
      </c>
      <c r="U1448" s="9" t="str" cm="1">
        <f t="array" ref="U1448">_xlfn.IFS(
    ISNUMBER(SEARCH("C", Q1448)), "Ciudad",
    ISNUMBER(SEARCH("T", Q1448)), "Pueblo",
    ISNUMBER(SEARCH("R", Q1448)), "Rural",
    ISNUMBER(SEARCH("S", Q1448)), "Suburbano",
    ISNUMBER(SEARCH("U", Q1448)), "Urbano"
)</f>
        <v>Ciudad</v>
      </c>
      <c r="V1448" s="24" t="str" cm="1">
        <f t="array" ref="V1448">_xlfn.LET(
    _xlpm.txt, _xlfn.TEXTJOIN("", TRUE, IF(ISNUMBER(--MID(Todos!$H1448, _xlfn.SEQUENCE(LEN(Todos!$H1448)), 1)), MID(Todos!$H1448, _xlfn.SEQUENCE(LEN(Todos!$H1448)), 1), "")),
    IF(ISNUMBER(--RIGHT(_xlpm.txt,1)), _xlpm.txt, LEFT(_xlpm.txt, LEN(_xlpm.txt)-1))
)</f>
        <v>23850</v>
      </c>
      <c r="W1448" s="9" t="str">
        <f>UPPER(LEFT(Todos!$B1448,2))</f>
        <v>CA</v>
      </c>
      <c r="X1448" s="10" t="str" cm="1">
        <f t="array" ref="X1448">+IF(Todos!$C1448 = "",MODE.MATCH(Todos!$C$2:$C$4029),Todos!$C1448)</f>
        <v>F</v>
      </c>
    </row>
    <row r="1449" spans="1:24" x14ac:dyDescent="0.35">
      <c r="A1449" s="18">
        <v>146742</v>
      </c>
      <c r="B1449" s="12" t="s">
        <v>22</v>
      </c>
      <c r="C1449" s="12" t="s">
        <v>14</v>
      </c>
      <c r="D1449" s="12">
        <v>3909</v>
      </c>
      <c r="E1449" s="12">
        <v>870</v>
      </c>
      <c r="F1449" s="12">
        <v>901</v>
      </c>
      <c r="G1449" s="12">
        <v>98</v>
      </c>
      <c r="H1449" s="12">
        <v>34835</v>
      </c>
      <c r="I1449" s="12">
        <v>16</v>
      </c>
      <c r="J1449" s="12">
        <v>45</v>
      </c>
      <c r="K1449" s="12">
        <v>886</v>
      </c>
      <c r="L1449" s="12">
        <v>878</v>
      </c>
      <c r="M1449" s="12">
        <v>11.28571429</v>
      </c>
      <c r="N1449" s="12">
        <f>VLOOKUP(Todos!$A1449,vlookup_table[#All],2,FALSE)</f>
        <v>1</v>
      </c>
      <c r="O1449" s="12" t="str">
        <f>VLOOKUP(Todos!$A1449,vlookup_table[#All],3,FALSE)</f>
        <v>CA</v>
      </c>
      <c r="P1449" s="12">
        <f>VLOOKUP(Todos!$A1449,vlookup_table[#All],4,FALSE)</f>
        <v>3001</v>
      </c>
      <c r="Q1449" s="14" t="str">
        <f>VLOOKUP(Todos!$A1449,vlookup_table[#All],5,FALSE)</f>
        <v>S1</v>
      </c>
      <c r="R1449" s="14" t="str">
        <f>VLOOKUP(Todos!$A1449,vlookup_table[#All],6,FALSE)</f>
        <v>M</v>
      </c>
      <c r="S1449" s="14">
        <f>VLOOKUP(Todos!$A1449,vlookup_table[#All],7,FALSE)</f>
        <v>15</v>
      </c>
      <c r="T1449" s="14">
        <f>ROUND((9706-Todos!$P1449)/100, 0)</f>
        <v>67</v>
      </c>
      <c r="U1449" s="14" t="str" cm="1">
        <f t="array" ref="U1449">_xlfn.IFS(
    ISNUMBER(SEARCH("C", Q1449)), "Ciudad",
    ISNUMBER(SEARCH("T", Q1449)), "Pueblo",
    ISNUMBER(SEARCH("R", Q1449)), "Rural",
    ISNUMBER(SEARCH("S", Q1449)), "Suburbano",
    ISNUMBER(SEARCH("U", Q1449)), "Urbano"
)</f>
        <v>Suburbano</v>
      </c>
      <c r="V1449" s="25" t="str" cm="1">
        <f t="array" ref="V1449">_xlfn.LET(
    _xlpm.txt, _xlfn.TEXTJOIN("", TRUE, IF(ISNUMBER(--MID(Todos!$H1449, _xlfn.SEQUENCE(LEN(Todos!$H1449)), 1)), MID(Todos!$H1449, _xlfn.SEQUENCE(LEN(Todos!$H1449)), 1), "")),
    IF(ISNUMBER(--RIGHT(_xlpm.txt,1)), _xlpm.txt, LEFT(_xlpm.txt, LEN(_xlpm.txt)-1))
)</f>
        <v>34835</v>
      </c>
      <c r="W1449" s="14" t="str">
        <f>UPPER(LEFT(Todos!$B1449,2))</f>
        <v>CA</v>
      </c>
      <c r="X1449" s="15" t="str" cm="1">
        <f t="array" ref="X1449">+IF(Todos!$C1449 = "",MODE.MATCH(Todos!$C$2:$C$4029),Todos!$C1449)</f>
        <v>M</v>
      </c>
    </row>
    <row r="1450" spans="1:24" x14ac:dyDescent="0.35">
      <c r="A1450" s="19">
        <v>68240</v>
      </c>
      <c r="B1450" s="7" t="s">
        <v>30</v>
      </c>
      <c r="C1450" s="7" t="s">
        <v>14</v>
      </c>
      <c r="D1450" s="7">
        <v>237</v>
      </c>
      <c r="E1450" s="7">
        <v>255</v>
      </c>
      <c r="F1450" s="7">
        <v>274</v>
      </c>
      <c r="G1450" s="7">
        <v>0</v>
      </c>
      <c r="H1450" s="7">
        <v>12378</v>
      </c>
      <c r="I1450" s="7">
        <v>3</v>
      </c>
      <c r="J1450" s="7">
        <v>58</v>
      </c>
      <c r="K1450" s="7">
        <v>250</v>
      </c>
      <c r="L1450" s="7">
        <v>274</v>
      </c>
      <c r="M1450" s="7">
        <v>12.84615385</v>
      </c>
      <c r="N1450" s="7">
        <f>VLOOKUP(Todos!$A1450,vlookup_table[#All],2,FALSE)</f>
        <v>0</v>
      </c>
      <c r="O1450" s="7" t="str">
        <f>VLOOKUP(Todos!$A1450,vlookup_table[#All],3,FALSE)</f>
        <v>MI</v>
      </c>
      <c r="P1450" s="7">
        <f>VLOOKUP(Todos!$A1450,vlookup_table[#All],4,FALSE)</f>
        <v>3001</v>
      </c>
      <c r="Q1450" s="9" t="str">
        <f>VLOOKUP(Todos!$A1450,vlookup_table[#All],5,FALSE)</f>
        <v>U4</v>
      </c>
      <c r="R1450" s="9" t="str">
        <f>VLOOKUP(Todos!$A1450,vlookup_table[#All],6,FALSE)</f>
        <v>M</v>
      </c>
      <c r="S1450" s="9">
        <f>VLOOKUP(Todos!$A1450,vlookup_table[#All],7,FALSE)</f>
        <v>25</v>
      </c>
      <c r="T1450" s="9">
        <f>ROUND((9706-Todos!$P1450)/100, 0)</f>
        <v>67</v>
      </c>
      <c r="U1450" s="9" t="str" cm="1">
        <f t="array" ref="U1450">_xlfn.IFS(
    ISNUMBER(SEARCH("C", Q1450)), "Ciudad",
    ISNUMBER(SEARCH("T", Q1450)), "Pueblo",
    ISNUMBER(SEARCH("R", Q1450)), "Rural",
    ISNUMBER(SEARCH("S", Q1450)), "Suburbano",
    ISNUMBER(SEARCH("U", Q1450)), "Urbano"
)</f>
        <v>Urbano</v>
      </c>
      <c r="V1450" s="24" t="str" cm="1">
        <f t="array" ref="V1450">_xlfn.LET(
    _xlpm.txt, _xlfn.TEXTJOIN("", TRUE, IF(ISNUMBER(--MID(Todos!$H1450, _xlfn.SEQUENCE(LEN(Todos!$H1450)), 1)), MID(Todos!$H1450, _xlfn.SEQUENCE(LEN(Todos!$H1450)), 1), "")),
    IF(ISNUMBER(--RIGHT(_xlpm.txt,1)), _xlpm.txt, LEFT(_xlpm.txt, LEN(_xlpm.txt)-1))
)</f>
        <v>12378</v>
      </c>
      <c r="W1450" s="9" t="str">
        <f>UPPER(LEFT(Todos!$B1450,2))</f>
        <v>MI</v>
      </c>
      <c r="X1450" s="10" t="str" cm="1">
        <f t="array" ref="X1450">+IF(Todos!$C1450 = "",MODE.MATCH(Todos!$C$2:$C$4029),Todos!$C1450)</f>
        <v>M</v>
      </c>
    </row>
    <row r="1451" spans="1:24" x14ac:dyDescent="0.35">
      <c r="A1451" s="18">
        <v>24975</v>
      </c>
      <c r="B1451" s="12" t="s">
        <v>47</v>
      </c>
      <c r="C1451" s="12" t="s">
        <v>17</v>
      </c>
      <c r="D1451" s="12">
        <v>545</v>
      </c>
      <c r="E1451" s="12">
        <v>302</v>
      </c>
      <c r="F1451" s="12">
        <v>338</v>
      </c>
      <c r="G1451" s="12">
        <v>1</v>
      </c>
      <c r="H1451" s="12">
        <v>12022</v>
      </c>
      <c r="I1451" s="12">
        <v>0</v>
      </c>
      <c r="J1451" s="12">
        <v>80</v>
      </c>
      <c r="K1451" s="12">
        <v>316</v>
      </c>
      <c r="L1451" s="12">
        <v>324</v>
      </c>
      <c r="M1451" s="12">
        <v>15</v>
      </c>
      <c r="N1451" s="12">
        <f>VLOOKUP(Todos!$A1451,vlookup_table[#All],2,FALSE)</f>
        <v>0</v>
      </c>
      <c r="O1451" s="12" t="str">
        <f>VLOOKUP(Todos!$A1451,vlookup_table[#All],3,FALSE)</f>
        <v>SC</v>
      </c>
      <c r="P1451" s="12">
        <f>VLOOKUP(Todos!$A1451,vlookup_table[#All],4,FALSE)</f>
        <v>4401</v>
      </c>
      <c r="Q1451" s="14" t="str">
        <f>VLOOKUP(Todos!$A1451,vlookup_table[#All],5,FALSE)</f>
        <v>R2</v>
      </c>
      <c r="R1451" s="14" t="str">
        <f>VLOOKUP(Todos!$A1451,vlookup_table[#All],6,FALSE)</f>
        <v>F</v>
      </c>
      <c r="S1451" s="14">
        <f>VLOOKUP(Todos!$A1451,vlookup_table[#All],7,FALSE)</f>
        <v>20</v>
      </c>
      <c r="T1451" s="14">
        <f>ROUND((9706-Todos!$P1451)/100, 0)</f>
        <v>53</v>
      </c>
      <c r="U1451" s="14" t="str" cm="1">
        <f t="array" ref="U1451">_xlfn.IFS(
    ISNUMBER(SEARCH("C", Q1451)), "Ciudad",
    ISNUMBER(SEARCH("T", Q1451)), "Pueblo",
    ISNUMBER(SEARCH("R", Q1451)), "Rural",
    ISNUMBER(SEARCH("S", Q1451)), "Suburbano",
    ISNUMBER(SEARCH("U", Q1451)), "Urbano"
)</f>
        <v>Rural</v>
      </c>
      <c r="V1451" s="25" t="str" cm="1">
        <f t="array" ref="V1451">_xlfn.LET(
    _xlpm.txt, _xlfn.TEXTJOIN("", TRUE, IF(ISNUMBER(--MID(Todos!$H1451, _xlfn.SEQUENCE(LEN(Todos!$H1451)), 1)), MID(Todos!$H1451, _xlfn.SEQUENCE(LEN(Todos!$H1451)), 1), "")),
    IF(ISNUMBER(--RIGHT(_xlpm.txt,1)), _xlpm.txt, LEFT(_xlpm.txt, LEN(_xlpm.txt)-1))
)</f>
        <v>12022</v>
      </c>
      <c r="W1451" s="14" t="str">
        <f>UPPER(LEFT(Todos!$B1451,2))</f>
        <v>SC</v>
      </c>
      <c r="X1451" s="15" t="str" cm="1">
        <f t="array" ref="X1451">+IF(Todos!$C1451 = "",MODE.MATCH(Todos!$C$2:$C$4029),Todos!$C1451)</f>
        <v>F</v>
      </c>
    </row>
    <row r="1452" spans="1:24" x14ac:dyDescent="0.35">
      <c r="A1452" s="19">
        <v>25027</v>
      </c>
      <c r="B1452" s="7" t="s">
        <v>47</v>
      </c>
      <c r="C1452" s="7" t="s">
        <v>14</v>
      </c>
      <c r="D1452" s="7">
        <v>482</v>
      </c>
      <c r="E1452" s="7">
        <v>239</v>
      </c>
      <c r="F1452" s="7">
        <v>335</v>
      </c>
      <c r="G1452" s="7">
        <v>1</v>
      </c>
      <c r="H1452" s="7">
        <v>11149</v>
      </c>
      <c r="I1452" s="7">
        <v>0</v>
      </c>
      <c r="J1452" s="7">
        <v>81</v>
      </c>
      <c r="K1452" s="7">
        <v>282</v>
      </c>
      <c r="L1452" s="7">
        <v>287</v>
      </c>
      <c r="M1452" s="7">
        <v>5.0714285710000002</v>
      </c>
      <c r="N1452" s="7">
        <f>VLOOKUP(Todos!$A1452,vlookup_table[#All],2,FALSE)</f>
        <v>0</v>
      </c>
      <c r="O1452" s="7" t="str">
        <f>VLOOKUP(Todos!$A1452,vlookup_table[#All],3,FALSE)</f>
        <v>SC</v>
      </c>
      <c r="P1452" s="7">
        <f>VLOOKUP(Todos!$A1452,vlookup_table[#All],4,FALSE)</f>
        <v>5502</v>
      </c>
      <c r="Q1452" s="9" t="str">
        <f>VLOOKUP(Todos!$A1452,vlookup_table[#All],5,FALSE)</f>
        <v>R2</v>
      </c>
      <c r="R1452" s="9" t="str">
        <f>VLOOKUP(Todos!$A1452,vlookup_table[#All],6,FALSE)</f>
        <v>M</v>
      </c>
      <c r="S1452" s="9">
        <f>VLOOKUP(Todos!$A1452,vlookup_table[#All],7,FALSE)</f>
        <v>5</v>
      </c>
      <c r="T1452" s="9">
        <f>ROUND((9706-Todos!$P1452)/100, 0)</f>
        <v>42</v>
      </c>
      <c r="U1452" s="9" t="str" cm="1">
        <f t="array" ref="U1452">_xlfn.IFS(
    ISNUMBER(SEARCH("C", Q1452)), "Ciudad",
    ISNUMBER(SEARCH("T", Q1452)), "Pueblo",
    ISNUMBER(SEARCH("R", Q1452)), "Rural",
    ISNUMBER(SEARCH("S", Q1452)), "Suburbano",
    ISNUMBER(SEARCH("U", Q1452)), "Urbano"
)</f>
        <v>Rural</v>
      </c>
      <c r="V1452" s="24" t="str" cm="1">
        <f t="array" ref="V1452">_xlfn.LET(
    _xlpm.txt, _xlfn.TEXTJOIN("", TRUE, IF(ISNUMBER(--MID(Todos!$H1452, _xlfn.SEQUENCE(LEN(Todos!$H1452)), 1)), MID(Todos!$H1452, _xlfn.SEQUENCE(LEN(Todos!$H1452)), 1), "")),
    IF(ISNUMBER(--RIGHT(_xlpm.txt,1)), _xlpm.txt, LEFT(_xlpm.txt, LEN(_xlpm.txt)-1))
)</f>
        <v>11149</v>
      </c>
      <c r="W1452" s="9" t="str">
        <f>UPPER(LEFT(Todos!$B1452,2))</f>
        <v>SC</v>
      </c>
      <c r="X1452" s="10" t="str" cm="1">
        <f t="array" ref="X1452">+IF(Todos!$C1452 = "",MODE.MATCH(Todos!$C$2:$C$4029),Todos!$C1452)</f>
        <v>M</v>
      </c>
    </row>
    <row r="1453" spans="1:24" x14ac:dyDescent="0.35">
      <c r="A1453" s="18">
        <v>184269</v>
      </c>
      <c r="B1453" s="12" t="s">
        <v>41</v>
      </c>
      <c r="C1453" s="12"/>
      <c r="D1453" s="12">
        <v>506</v>
      </c>
      <c r="E1453" s="12">
        <v>274</v>
      </c>
      <c r="F1453" s="12">
        <v>356</v>
      </c>
      <c r="G1453" s="12">
        <v>0</v>
      </c>
      <c r="H1453" s="12">
        <v>12932</v>
      </c>
      <c r="I1453" s="12">
        <v>11</v>
      </c>
      <c r="J1453" s="12">
        <v>37</v>
      </c>
      <c r="K1453" s="12">
        <v>320</v>
      </c>
      <c r="L1453" s="12">
        <v>310</v>
      </c>
      <c r="M1453" s="12">
        <v>10</v>
      </c>
      <c r="N1453" s="12">
        <f>VLOOKUP(Todos!$A1453,vlookup_table[#All],2,FALSE)</f>
        <v>0</v>
      </c>
      <c r="O1453" s="12" t="str">
        <f>VLOOKUP(Todos!$A1453,vlookup_table[#All],3,FALSE)</f>
        <v>WA</v>
      </c>
      <c r="P1453" s="12">
        <f>VLOOKUP(Todos!$A1453,vlookup_table[#All],4,FALSE)</f>
        <v>1406</v>
      </c>
      <c r="Q1453" s="14" t="str">
        <f>VLOOKUP(Todos!$A1453,vlookup_table[#All],5,FALSE)</f>
        <v>C2</v>
      </c>
      <c r="R1453" s="14" t="str">
        <f>VLOOKUP(Todos!$A1453,vlookup_table[#All],6,FALSE)</f>
        <v/>
      </c>
      <c r="S1453" s="14">
        <f>VLOOKUP(Todos!$A1453,vlookup_table[#All],7,FALSE)</f>
        <v>10</v>
      </c>
      <c r="T1453" s="14">
        <f>ROUND((9706-Todos!$P1453)/100, 0)</f>
        <v>83</v>
      </c>
      <c r="U1453" s="14" t="str" cm="1">
        <f t="array" ref="U1453">_xlfn.IFS(
    ISNUMBER(SEARCH("C", Q1453)), "Ciudad",
    ISNUMBER(SEARCH("T", Q1453)), "Pueblo",
    ISNUMBER(SEARCH("R", Q1453)), "Rural",
    ISNUMBER(SEARCH("S", Q1453)), "Suburbano",
    ISNUMBER(SEARCH("U", Q1453)), "Urbano"
)</f>
        <v>Ciudad</v>
      </c>
      <c r="V1453" s="25" t="str" cm="1">
        <f t="array" ref="V1453">_xlfn.LET(
    _xlpm.txt, _xlfn.TEXTJOIN("", TRUE, IF(ISNUMBER(--MID(Todos!$H1453, _xlfn.SEQUENCE(LEN(Todos!$H1453)), 1)), MID(Todos!$H1453, _xlfn.SEQUENCE(LEN(Todos!$H1453)), 1), "")),
    IF(ISNUMBER(--RIGHT(_xlpm.txt,1)), _xlpm.txt, LEFT(_xlpm.txt, LEN(_xlpm.txt)-1))
)</f>
        <v>12932</v>
      </c>
      <c r="W1453" s="14" t="str">
        <f>UPPER(LEFT(Todos!$B1453,2))</f>
        <v>WA</v>
      </c>
      <c r="X1453" s="15" t="e" cm="1">
        <f t="array" aca="1" ref="X1453" ca="1">+IF(Todos!$C1453 = "",MODE.MATCH(Todos!$C$2:$C$4029),Todos!$C1453)</f>
        <v>#NAME?</v>
      </c>
    </row>
    <row r="1454" spans="1:24" x14ac:dyDescent="0.35">
      <c r="A1454" s="19">
        <v>187915</v>
      </c>
      <c r="B1454" s="7" t="s">
        <v>59</v>
      </c>
      <c r="C1454" s="7" t="s">
        <v>17</v>
      </c>
      <c r="D1454" s="7">
        <v>1344</v>
      </c>
      <c r="E1454" s="7">
        <v>436</v>
      </c>
      <c r="F1454" s="7">
        <v>472</v>
      </c>
      <c r="G1454" s="7">
        <v>7</v>
      </c>
      <c r="H1454" s="7">
        <v>14568</v>
      </c>
      <c r="I1454" s="7">
        <v>4</v>
      </c>
      <c r="J1454" s="7">
        <v>75</v>
      </c>
      <c r="K1454" s="7">
        <v>468</v>
      </c>
      <c r="L1454" s="7">
        <v>439</v>
      </c>
      <c r="M1454" s="7">
        <v>3.9315384610000002</v>
      </c>
      <c r="N1454" s="7">
        <f>VLOOKUP(Todos!$A1454,vlookup_table[#All],2,FALSE)</f>
        <v>0</v>
      </c>
      <c r="O1454" s="7" t="str">
        <f>VLOOKUP(Todos!$A1454,vlookup_table[#All],3,FALSE)</f>
        <v>NJ</v>
      </c>
      <c r="P1454" s="7">
        <f>VLOOKUP(Todos!$A1454,vlookup_table[#All],4,FALSE)</f>
        <v>0</v>
      </c>
      <c r="Q1454" s="9" t="str">
        <f>VLOOKUP(Todos!$A1454,vlookup_table[#All],5,FALSE)</f>
        <v>T2</v>
      </c>
      <c r="R1454" s="9" t="str">
        <f>VLOOKUP(Todos!$A1454,vlookup_table[#All],6,FALSE)</f>
        <v>F</v>
      </c>
      <c r="S1454" s="9">
        <f>VLOOKUP(Todos!$A1454,vlookup_table[#All],7,FALSE)</f>
        <v>20</v>
      </c>
      <c r="T1454" s="9">
        <f>ROUND((9706-Todos!$P1454)/100, 0)</f>
        <v>97</v>
      </c>
      <c r="U1454" s="9" t="str" cm="1">
        <f t="array" ref="U1454">_xlfn.IFS(
    ISNUMBER(SEARCH("C", Q1454)), "Ciudad",
    ISNUMBER(SEARCH("T", Q1454)), "Pueblo",
    ISNUMBER(SEARCH("R", Q1454)), "Rural",
    ISNUMBER(SEARCH("S", Q1454)), "Suburbano",
    ISNUMBER(SEARCH("U", Q1454)), "Urbano"
)</f>
        <v>Pueblo</v>
      </c>
      <c r="V1454" s="24" t="str" cm="1">
        <f t="array" ref="V1454">_xlfn.LET(
    _xlpm.txt, _xlfn.TEXTJOIN("", TRUE, IF(ISNUMBER(--MID(Todos!$H1454, _xlfn.SEQUENCE(LEN(Todos!$H1454)), 1)), MID(Todos!$H1454, _xlfn.SEQUENCE(LEN(Todos!$H1454)), 1), "")),
    IF(ISNUMBER(--RIGHT(_xlpm.txt,1)), _xlpm.txt, LEFT(_xlpm.txt, LEN(_xlpm.txt)-1))
)</f>
        <v>14568</v>
      </c>
      <c r="W1454" s="9" t="str">
        <f>UPPER(LEFT(Todos!$B1454,2))</f>
        <v>NJ</v>
      </c>
      <c r="X1454" s="10" t="str" cm="1">
        <f t="array" ref="X1454">+IF(Todos!$C1454 = "",MODE.MATCH(Todos!$C$2:$C$4029),Todos!$C1454)</f>
        <v>F</v>
      </c>
    </row>
    <row r="1455" spans="1:24" x14ac:dyDescent="0.35">
      <c r="A1455" s="18">
        <v>16972</v>
      </c>
      <c r="B1455" s="12" t="s">
        <v>18</v>
      </c>
      <c r="C1455" s="12" t="s">
        <v>14</v>
      </c>
      <c r="D1455" s="12">
        <v>621</v>
      </c>
      <c r="E1455" s="12">
        <v>267</v>
      </c>
      <c r="F1455" s="12">
        <v>352</v>
      </c>
      <c r="G1455" s="12">
        <v>0</v>
      </c>
      <c r="H1455" s="12">
        <v>11523</v>
      </c>
      <c r="I1455" s="12">
        <v>1</v>
      </c>
      <c r="J1455" s="12">
        <v>81</v>
      </c>
      <c r="K1455" s="12">
        <v>328</v>
      </c>
      <c r="L1455" s="12">
        <v>300</v>
      </c>
      <c r="M1455" s="12">
        <v>10.5875</v>
      </c>
      <c r="N1455" s="12">
        <f>VLOOKUP(Todos!$A1455,vlookup_table[#All],2,FALSE)</f>
        <v>1</v>
      </c>
      <c r="O1455" s="12" t="str">
        <f>VLOOKUP(Todos!$A1455,vlookup_table[#All],3,FALSE)</f>
        <v>NC</v>
      </c>
      <c r="P1455" s="12">
        <f>VLOOKUP(Todos!$A1455,vlookup_table[#All],4,FALSE)</f>
        <v>5801</v>
      </c>
      <c r="Q1455" s="14" t="str">
        <f>VLOOKUP(Todos!$A1455,vlookup_table[#All],5,FALSE)</f>
        <v>R2</v>
      </c>
      <c r="R1455" s="14" t="str">
        <f>VLOOKUP(Todos!$A1455,vlookup_table[#All],6,FALSE)</f>
        <v>M</v>
      </c>
      <c r="S1455" s="14">
        <f>VLOOKUP(Todos!$A1455,vlookup_table[#All],7,FALSE)</f>
        <v>12</v>
      </c>
      <c r="T1455" s="14">
        <f>ROUND((9706-Todos!$P1455)/100, 0)</f>
        <v>39</v>
      </c>
      <c r="U1455" s="14" t="str" cm="1">
        <f t="array" ref="U1455">_xlfn.IFS(
    ISNUMBER(SEARCH("C", Q1455)), "Ciudad",
    ISNUMBER(SEARCH("T", Q1455)), "Pueblo",
    ISNUMBER(SEARCH("R", Q1455)), "Rural",
    ISNUMBER(SEARCH("S", Q1455)), "Suburbano",
    ISNUMBER(SEARCH("U", Q1455)), "Urbano"
)</f>
        <v>Rural</v>
      </c>
      <c r="V1455" s="25" t="str" cm="1">
        <f t="array" ref="V1455">_xlfn.LET(
    _xlpm.txt, _xlfn.TEXTJOIN("", TRUE, IF(ISNUMBER(--MID(Todos!$H1455, _xlfn.SEQUENCE(LEN(Todos!$H1455)), 1)), MID(Todos!$H1455, _xlfn.SEQUENCE(LEN(Todos!$H1455)), 1), "")),
    IF(ISNUMBER(--RIGHT(_xlpm.txt,1)), _xlpm.txt, LEFT(_xlpm.txt, LEN(_xlpm.txt)-1))
)</f>
        <v>11523</v>
      </c>
      <c r="W1455" s="14" t="str">
        <f>UPPER(LEFT(Todos!$B1455,2))</f>
        <v>NC</v>
      </c>
      <c r="X1455" s="15" t="str" cm="1">
        <f t="array" ref="X1455">+IF(Todos!$C1455 = "",MODE.MATCH(Todos!$C$2:$C$4029),Todos!$C1455)</f>
        <v>M</v>
      </c>
    </row>
    <row r="1456" spans="1:24" x14ac:dyDescent="0.35">
      <c r="A1456" s="19">
        <v>126469</v>
      </c>
      <c r="B1456" s="7" t="s">
        <v>21</v>
      </c>
      <c r="C1456" s="7" t="s">
        <v>14</v>
      </c>
      <c r="D1456" s="7">
        <v>564</v>
      </c>
      <c r="E1456" s="7">
        <v>199</v>
      </c>
      <c r="F1456" s="7">
        <v>288</v>
      </c>
      <c r="G1456" s="7">
        <v>1</v>
      </c>
      <c r="H1456" s="7">
        <v>10369</v>
      </c>
      <c r="I1456" s="7">
        <v>7</v>
      </c>
      <c r="J1456" s="7">
        <v>73</v>
      </c>
      <c r="K1456" s="7">
        <v>207</v>
      </c>
      <c r="L1456" s="7">
        <v>274</v>
      </c>
      <c r="M1456" s="7">
        <v>8.730769231</v>
      </c>
      <c r="N1456" s="7">
        <f>VLOOKUP(Todos!$A1456,vlookup_table[#All],2,FALSE)</f>
        <v>0</v>
      </c>
      <c r="O1456" s="7" t="str">
        <f>VLOOKUP(Todos!$A1456,vlookup_table[#All],3,FALSE)</f>
        <v>TX</v>
      </c>
      <c r="P1456" s="7">
        <f>VLOOKUP(Todos!$A1456,vlookup_table[#All],4,FALSE)</f>
        <v>1808</v>
      </c>
      <c r="Q1456" s="9" t="str">
        <f>VLOOKUP(Todos!$A1456,vlookup_table[#All],5,FALSE)</f>
        <v>C1</v>
      </c>
      <c r="R1456" s="9" t="str">
        <f>VLOOKUP(Todos!$A1456,vlookup_table[#All],6,FALSE)</f>
        <v>M</v>
      </c>
      <c r="S1456" s="9">
        <f>VLOOKUP(Todos!$A1456,vlookup_table[#All],7,FALSE)</f>
        <v>15</v>
      </c>
      <c r="T1456" s="9">
        <f>ROUND((9706-Todos!$P1456)/100, 0)</f>
        <v>79</v>
      </c>
      <c r="U1456" s="9" t="str" cm="1">
        <f t="array" ref="U1456">_xlfn.IFS(
    ISNUMBER(SEARCH("C", Q1456)), "Ciudad",
    ISNUMBER(SEARCH("T", Q1456)), "Pueblo",
    ISNUMBER(SEARCH("R", Q1456)), "Rural",
    ISNUMBER(SEARCH("S", Q1456)), "Suburbano",
    ISNUMBER(SEARCH("U", Q1456)), "Urbano"
)</f>
        <v>Ciudad</v>
      </c>
      <c r="V1456" s="24" t="str" cm="1">
        <f t="array" ref="V1456">_xlfn.LET(
    _xlpm.txt, _xlfn.TEXTJOIN("", TRUE, IF(ISNUMBER(--MID(Todos!$H1456, _xlfn.SEQUENCE(LEN(Todos!$H1456)), 1)), MID(Todos!$H1456, _xlfn.SEQUENCE(LEN(Todos!$H1456)), 1), "")),
    IF(ISNUMBER(--RIGHT(_xlpm.txt,1)), _xlpm.txt, LEFT(_xlpm.txt, LEN(_xlpm.txt)-1))
)</f>
        <v>10369</v>
      </c>
      <c r="W1456" s="9" t="str">
        <f>UPPER(LEFT(Todos!$B1456,2))</f>
        <v>TX</v>
      </c>
      <c r="X1456" s="10" t="str" cm="1">
        <f t="array" ref="X1456">+IF(Todos!$C1456 = "",MODE.MATCH(Todos!$C$2:$C$4029),Todos!$C1456)</f>
        <v>M</v>
      </c>
    </row>
    <row r="1457" spans="1:24" x14ac:dyDescent="0.35">
      <c r="A1457" s="18">
        <v>42548</v>
      </c>
      <c r="B1457" s="12" t="s">
        <v>13</v>
      </c>
      <c r="C1457" s="12" t="s">
        <v>17</v>
      </c>
      <c r="D1457" s="12">
        <v>398</v>
      </c>
      <c r="E1457" s="12">
        <v>193</v>
      </c>
      <c r="F1457" s="12">
        <v>210</v>
      </c>
      <c r="G1457" s="12">
        <v>0</v>
      </c>
      <c r="H1457" s="12">
        <v>6768</v>
      </c>
      <c r="I1457" s="12">
        <v>8</v>
      </c>
      <c r="J1457" s="12">
        <v>42</v>
      </c>
      <c r="K1457" s="12">
        <v>207</v>
      </c>
      <c r="L1457" s="12">
        <v>195</v>
      </c>
      <c r="M1457" s="12">
        <v>8.769230769</v>
      </c>
      <c r="N1457" s="12">
        <f>VLOOKUP(Todos!$A1457,vlookup_table[#All],2,FALSE)</f>
        <v>0</v>
      </c>
      <c r="O1457" s="12" t="str">
        <f>VLOOKUP(Todos!$A1457,vlookup_table[#All],3,FALSE)</f>
        <v>FL</v>
      </c>
      <c r="P1457" s="12">
        <f>VLOOKUP(Todos!$A1457,vlookup_table[#All],4,FALSE)</f>
        <v>2401</v>
      </c>
      <c r="Q1457" s="14" t="str">
        <f>VLOOKUP(Todos!$A1457,vlookup_table[#All],5,FALSE)</f>
        <v>T3</v>
      </c>
      <c r="R1457" s="14" t="str">
        <f>VLOOKUP(Todos!$A1457,vlookup_table[#All],6,FALSE)</f>
        <v>F</v>
      </c>
      <c r="S1457" s="14">
        <f>VLOOKUP(Todos!$A1457,vlookup_table[#All],7,FALSE)</f>
        <v>11</v>
      </c>
      <c r="T1457" s="14">
        <f>ROUND((9706-Todos!$P1457)/100, 0)</f>
        <v>73</v>
      </c>
      <c r="U1457" s="14" t="str" cm="1">
        <f t="array" ref="U1457">_xlfn.IFS(
    ISNUMBER(SEARCH("C", Q1457)), "Ciudad",
    ISNUMBER(SEARCH("T", Q1457)), "Pueblo",
    ISNUMBER(SEARCH("R", Q1457)), "Rural",
    ISNUMBER(SEARCH("S", Q1457)), "Suburbano",
    ISNUMBER(SEARCH("U", Q1457)), "Urbano"
)</f>
        <v>Pueblo</v>
      </c>
      <c r="V1457" s="25" t="str" cm="1">
        <f t="array" ref="V1457">_xlfn.LET(
    _xlpm.txt, _xlfn.TEXTJOIN("", TRUE, IF(ISNUMBER(--MID(Todos!$H1457, _xlfn.SEQUENCE(LEN(Todos!$H1457)), 1)), MID(Todos!$H1457, _xlfn.SEQUENCE(LEN(Todos!$H1457)), 1), "")),
    IF(ISNUMBER(--RIGHT(_xlpm.txt,1)), _xlpm.txt, LEFT(_xlpm.txt, LEN(_xlpm.txt)-1))
)</f>
        <v>6768</v>
      </c>
      <c r="W1457" s="14" t="str">
        <f>UPPER(LEFT(Todos!$B1457,2))</f>
        <v>FL</v>
      </c>
      <c r="X1457" s="15" t="str" cm="1">
        <f t="array" ref="X1457">+IF(Todos!$C1457 = "",MODE.MATCH(Todos!$C$2:$C$4029),Todos!$C1457)</f>
        <v>F</v>
      </c>
    </row>
    <row r="1458" spans="1:24" x14ac:dyDescent="0.35">
      <c r="A1458" s="19">
        <v>72416</v>
      </c>
      <c r="B1458" s="7" t="s">
        <v>30</v>
      </c>
      <c r="C1458" s="7" t="s">
        <v>14</v>
      </c>
      <c r="D1458" s="7">
        <v>667</v>
      </c>
      <c r="E1458" s="7">
        <v>333</v>
      </c>
      <c r="F1458" s="7">
        <v>395</v>
      </c>
      <c r="G1458" s="7">
        <v>0</v>
      </c>
      <c r="H1458" s="7">
        <v>12506</v>
      </c>
      <c r="I1458" s="7">
        <v>4</v>
      </c>
      <c r="J1458" s="7">
        <v>68</v>
      </c>
      <c r="K1458" s="7">
        <v>380</v>
      </c>
      <c r="L1458" s="7">
        <v>345</v>
      </c>
      <c r="M1458" s="7">
        <v>6.7222222220000001</v>
      </c>
      <c r="N1458" s="7">
        <f>VLOOKUP(Todos!$A1458,vlookup_table[#All],2,FALSE)</f>
        <v>1002</v>
      </c>
      <c r="O1458" s="7" t="str">
        <f>VLOOKUP(Todos!$A1458,vlookup_table[#All],3,FALSE)</f>
        <v>MI</v>
      </c>
      <c r="P1458" s="7">
        <f>VLOOKUP(Todos!$A1458,vlookup_table[#All],4,FALSE)</f>
        <v>1606</v>
      </c>
      <c r="Q1458" s="9" t="str">
        <f>VLOOKUP(Todos!$A1458,vlookup_table[#All],5,FALSE)</f>
        <v>R2</v>
      </c>
      <c r="R1458" s="9" t="str">
        <f>VLOOKUP(Todos!$A1458,vlookup_table[#All],6,FALSE)</f>
        <v>M</v>
      </c>
      <c r="S1458" s="9">
        <f>VLOOKUP(Todos!$A1458,vlookup_table[#All],7,FALSE)</f>
        <v>5</v>
      </c>
      <c r="T1458" s="9">
        <f>ROUND((9706-Todos!$P1458)/100, 0)</f>
        <v>81</v>
      </c>
      <c r="U1458" s="9" t="str" cm="1">
        <f t="array" ref="U1458">_xlfn.IFS(
    ISNUMBER(SEARCH("C", Q1458)), "Ciudad",
    ISNUMBER(SEARCH("T", Q1458)), "Pueblo",
    ISNUMBER(SEARCH("R", Q1458)), "Rural",
    ISNUMBER(SEARCH("S", Q1458)), "Suburbano",
    ISNUMBER(SEARCH("U", Q1458)), "Urbano"
)</f>
        <v>Rural</v>
      </c>
      <c r="V1458" s="24" t="str" cm="1">
        <f t="array" ref="V1458">_xlfn.LET(
    _xlpm.txt, _xlfn.TEXTJOIN("", TRUE, IF(ISNUMBER(--MID(Todos!$H1458, _xlfn.SEQUENCE(LEN(Todos!$H1458)), 1)), MID(Todos!$H1458, _xlfn.SEQUENCE(LEN(Todos!$H1458)), 1), "")),
    IF(ISNUMBER(--RIGHT(_xlpm.txt,1)), _xlpm.txt, LEFT(_xlpm.txt, LEN(_xlpm.txt)-1))
)</f>
        <v>12506</v>
      </c>
      <c r="W1458" s="9" t="str">
        <f>UPPER(LEFT(Todos!$B1458,2))</f>
        <v>MI</v>
      </c>
      <c r="X1458" s="10" t="str" cm="1">
        <f t="array" ref="X1458">+IF(Todos!$C1458 = "",MODE.MATCH(Todos!$C$2:$C$4029),Todos!$C1458)</f>
        <v>M</v>
      </c>
    </row>
    <row r="1459" spans="1:24" x14ac:dyDescent="0.35">
      <c r="A1459" s="18">
        <v>118163</v>
      </c>
      <c r="B1459" s="12" t="s">
        <v>21</v>
      </c>
      <c r="C1459" s="12" t="s">
        <v>14</v>
      </c>
      <c r="D1459" s="12">
        <v>948</v>
      </c>
      <c r="E1459" s="12">
        <v>545</v>
      </c>
      <c r="F1459" s="12">
        <v>684</v>
      </c>
      <c r="G1459" s="12">
        <v>1</v>
      </c>
      <c r="H1459" s="12">
        <v>20038</v>
      </c>
      <c r="I1459" s="12">
        <v>8</v>
      </c>
      <c r="J1459" s="12">
        <v>54</v>
      </c>
      <c r="K1459" s="12">
        <v>604</v>
      </c>
      <c r="L1459" s="12">
        <v>655</v>
      </c>
      <c r="M1459" s="12">
        <v>5</v>
      </c>
      <c r="N1459" s="12">
        <f>VLOOKUP(Todos!$A1459,vlookup_table[#All],2,FALSE)</f>
        <v>2</v>
      </c>
      <c r="O1459" s="12" t="str">
        <f>VLOOKUP(Todos!$A1459,vlookup_table[#All],3,FALSE)</f>
        <v>TX</v>
      </c>
      <c r="P1459" s="12">
        <f>VLOOKUP(Todos!$A1459,vlookup_table[#All],4,FALSE)</f>
        <v>0</v>
      </c>
      <c r="Q1459" s="14" t="str">
        <f>VLOOKUP(Todos!$A1459,vlookup_table[#All],5,FALSE)</f>
        <v>R2</v>
      </c>
      <c r="R1459" s="14" t="str">
        <f>VLOOKUP(Todos!$A1459,vlookup_table[#All],6,FALSE)</f>
        <v>M</v>
      </c>
      <c r="S1459" s="14">
        <f>VLOOKUP(Todos!$A1459,vlookup_table[#All],7,FALSE)</f>
        <v>5</v>
      </c>
      <c r="T1459" s="14">
        <f>ROUND((9706-Todos!$P1459)/100, 0)</f>
        <v>97</v>
      </c>
      <c r="U1459" s="14" t="str" cm="1">
        <f t="array" ref="U1459">_xlfn.IFS(
    ISNUMBER(SEARCH("C", Q1459)), "Ciudad",
    ISNUMBER(SEARCH("T", Q1459)), "Pueblo",
    ISNUMBER(SEARCH("R", Q1459)), "Rural",
    ISNUMBER(SEARCH("S", Q1459)), "Suburbano",
    ISNUMBER(SEARCH("U", Q1459)), "Urbano"
)</f>
        <v>Rural</v>
      </c>
      <c r="V1459" s="25" t="str" cm="1">
        <f t="array" ref="V1459">_xlfn.LET(
    _xlpm.txt, _xlfn.TEXTJOIN("", TRUE, IF(ISNUMBER(--MID(Todos!$H1459, _xlfn.SEQUENCE(LEN(Todos!$H1459)), 1)), MID(Todos!$H1459, _xlfn.SEQUENCE(LEN(Todos!$H1459)), 1), "")),
    IF(ISNUMBER(--RIGHT(_xlpm.txt,1)), _xlpm.txt, LEFT(_xlpm.txt, LEN(_xlpm.txt)-1))
)</f>
        <v>20038</v>
      </c>
      <c r="W1459" s="14" t="str">
        <f>UPPER(LEFT(Todos!$B1459,2))</f>
        <v>TX</v>
      </c>
      <c r="X1459" s="15" t="str" cm="1">
        <f t="array" ref="X1459">+IF(Todos!$C1459 = "",MODE.MATCH(Todos!$C$2:$C$4029),Todos!$C1459)</f>
        <v>M</v>
      </c>
    </row>
    <row r="1460" spans="1:24" x14ac:dyDescent="0.35">
      <c r="A1460" s="19">
        <v>174833</v>
      </c>
      <c r="B1460" s="7" t="s">
        <v>51</v>
      </c>
      <c r="C1460" s="7" t="s">
        <v>17</v>
      </c>
      <c r="D1460" s="7">
        <v>953</v>
      </c>
      <c r="E1460" s="7">
        <v>319</v>
      </c>
      <c r="F1460" s="7">
        <v>455</v>
      </c>
      <c r="G1460" s="7">
        <v>1</v>
      </c>
      <c r="H1460" s="7">
        <v>15729</v>
      </c>
      <c r="I1460" s="7">
        <v>3</v>
      </c>
      <c r="J1460" s="7">
        <v>45</v>
      </c>
      <c r="K1460" s="7">
        <v>379</v>
      </c>
      <c r="L1460" s="7">
        <v>387</v>
      </c>
      <c r="M1460" s="7">
        <v>13.2</v>
      </c>
      <c r="N1460" s="7">
        <f>VLOOKUP(Todos!$A1460,vlookup_table[#All],2,FALSE)</f>
        <v>2</v>
      </c>
      <c r="O1460" s="7" t="str">
        <f>VLOOKUP(Todos!$A1460,vlookup_table[#All],3,FALSE)</f>
        <v>OR</v>
      </c>
      <c r="P1460" s="7">
        <f>VLOOKUP(Todos!$A1460,vlookup_table[#All],4,FALSE)</f>
        <v>2002</v>
      </c>
      <c r="Q1460" s="9" t="str">
        <f>VLOOKUP(Todos!$A1460,vlookup_table[#All],5,FALSE)</f>
        <v>S2</v>
      </c>
      <c r="R1460" s="9" t="str">
        <f>VLOOKUP(Todos!$A1460,vlookup_table[#All],6,FALSE)</f>
        <v>F</v>
      </c>
      <c r="S1460" s="9">
        <f>VLOOKUP(Todos!$A1460,vlookup_table[#All],7,FALSE)</f>
        <v>20</v>
      </c>
      <c r="T1460" s="9">
        <f>ROUND((9706-Todos!$P1460)/100, 0)</f>
        <v>77</v>
      </c>
      <c r="U1460" s="9" t="str" cm="1">
        <f t="array" ref="U1460">_xlfn.IFS(
    ISNUMBER(SEARCH("C", Q1460)), "Ciudad",
    ISNUMBER(SEARCH("T", Q1460)), "Pueblo",
    ISNUMBER(SEARCH("R", Q1460)), "Rural",
    ISNUMBER(SEARCH("S", Q1460)), "Suburbano",
    ISNUMBER(SEARCH("U", Q1460)), "Urbano"
)</f>
        <v>Suburbano</v>
      </c>
      <c r="V1460" s="24" t="str" cm="1">
        <f t="array" ref="V1460">_xlfn.LET(
    _xlpm.txt, _xlfn.TEXTJOIN("", TRUE, IF(ISNUMBER(--MID(Todos!$H1460, _xlfn.SEQUENCE(LEN(Todos!$H1460)), 1)), MID(Todos!$H1460, _xlfn.SEQUENCE(LEN(Todos!$H1460)), 1), "")),
    IF(ISNUMBER(--RIGHT(_xlpm.txt,1)), _xlpm.txt, LEFT(_xlpm.txt, LEN(_xlpm.txt)-1))
)</f>
        <v>15729</v>
      </c>
      <c r="W1460" s="9" t="str">
        <f>UPPER(LEFT(Todos!$B1460,2))</f>
        <v>OR</v>
      </c>
      <c r="X1460" s="10" t="str" cm="1">
        <f t="array" ref="X1460">+IF(Todos!$C1460 = "",MODE.MATCH(Todos!$C$2:$C$4029),Todos!$C1460)</f>
        <v>F</v>
      </c>
    </row>
    <row r="1461" spans="1:24" x14ac:dyDescent="0.35">
      <c r="A1461" s="18">
        <v>19623</v>
      </c>
      <c r="B1461" s="12" t="s">
        <v>18</v>
      </c>
      <c r="C1461" s="12" t="s">
        <v>20</v>
      </c>
      <c r="D1461" s="12">
        <v>1070</v>
      </c>
      <c r="E1461" s="12">
        <v>384</v>
      </c>
      <c r="F1461" s="12">
        <v>476</v>
      </c>
      <c r="G1461" s="12">
        <v>24</v>
      </c>
      <c r="H1461" s="12">
        <v>17806</v>
      </c>
      <c r="I1461" s="12">
        <v>1</v>
      </c>
      <c r="J1461" s="12">
        <v>67</v>
      </c>
      <c r="K1461" s="12">
        <v>420</v>
      </c>
      <c r="L1461" s="12">
        <v>435</v>
      </c>
      <c r="M1461" s="12">
        <v>6.5333333329999999</v>
      </c>
      <c r="N1461" s="12">
        <f>VLOOKUP(Todos!$A1461,vlookup_table[#All],2,FALSE)</f>
        <v>0</v>
      </c>
      <c r="O1461" s="12" t="str">
        <f>VLOOKUP(Todos!$A1461,vlookup_table[#All],3,FALSE)</f>
        <v>NC</v>
      </c>
      <c r="P1461" s="12">
        <f>VLOOKUP(Todos!$A1461,vlookup_table[#All],4,FALSE)</f>
        <v>6201</v>
      </c>
      <c r="Q1461" s="14" t="str">
        <f>VLOOKUP(Todos!$A1461,vlookup_table[#All],5,FALSE)</f>
        <v>T1</v>
      </c>
      <c r="R1461" s="14" t="str">
        <f>VLOOKUP(Todos!$A1461,vlookup_table[#All],6,FALSE)</f>
        <v>F</v>
      </c>
      <c r="S1461" s="14">
        <f>VLOOKUP(Todos!$A1461,vlookup_table[#All],7,FALSE)</f>
        <v>14</v>
      </c>
      <c r="T1461" s="14">
        <f>ROUND((9706-Todos!$P1461)/100, 0)</f>
        <v>35</v>
      </c>
      <c r="U1461" s="14" t="str" cm="1">
        <f t="array" ref="U1461">_xlfn.IFS(
    ISNUMBER(SEARCH("C", Q1461)), "Ciudad",
    ISNUMBER(SEARCH("T", Q1461)), "Pueblo",
    ISNUMBER(SEARCH("R", Q1461)), "Rural",
    ISNUMBER(SEARCH("S", Q1461)), "Suburbano",
    ISNUMBER(SEARCH("U", Q1461)), "Urbano"
)</f>
        <v>Pueblo</v>
      </c>
      <c r="V1461" s="25" t="str" cm="1">
        <f t="array" ref="V1461">_xlfn.LET(
    _xlpm.txt, _xlfn.TEXTJOIN("", TRUE, IF(ISNUMBER(--MID(Todos!$H1461, _xlfn.SEQUENCE(LEN(Todos!$H1461)), 1)), MID(Todos!$H1461, _xlfn.SEQUENCE(LEN(Todos!$H1461)), 1), "")),
    IF(ISNUMBER(--RIGHT(_xlpm.txt,1)), _xlpm.txt, LEFT(_xlpm.txt, LEN(_xlpm.txt)-1))
)</f>
        <v>17806</v>
      </c>
      <c r="W1461" s="14" t="str">
        <f>UPPER(LEFT(Todos!$B1461,2))</f>
        <v>NC</v>
      </c>
      <c r="X1461" s="15" t="str" cm="1">
        <f t="array" ref="X1461">+IF(Todos!$C1461 = "",MODE.MATCH(Todos!$C$2:$C$4029),Todos!$C1461)</f>
        <v>female</v>
      </c>
    </row>
    <row r="1462" spans="1:24" x14ac:dyDescent="0.35">
      <c r="A1462" s="19">
        <v>159506</v>
      </c>
      <c r="B1462" s="7" t="s">
        <v>22</v>
      </c>
      <c r="C1462" s="7" t="s">
        <v>14</v>
      </c>
      <c r="D1462" s="7">
        <v>1029</v>
      </c>
      <c r="E1462" s="7">
        <v>415</v>
      </c>
      <c r="F1462" s="7">
        <v>413</v>
      </c>
      <c r="G1462" s="7">
        <v>5</v>
      </c>
      <c r="H1462" s="7">
        <v>17789</v>
      </c>
      <c r="I1462" s="7">
        <v>2</v>
      </c>
      <c r="J1462" s="7">
        <v>64</v>
      </c>
      <c r="K1462" s="7">
        <v>401</v>
      </c>
      <c r="L1462" s="7">
        <v>408</v>
      </c>
      <c r="M1462" s="7">
        <v>5.1333333330000004</v>
      </c>
      <c r="N1462" s="7">
        <f>VLOOKUP(Todos!$A1462,vlookup_table[#All],2,FALSE)</f>
        <v>1</v>
      </c>
      <c r="O1462" s="7" t="str">
        <f>VLOOKUP(Todos!$A1462,vlookup_table[#All],3,FALSE)</f>
        <v>CA</v>
      </c>
      <c r="P1462" s="7">
        <f>VLOOKUP(Todos!$A1462,vlookup_table[#All],4,FALSE)</f>
        <v>0</v>
      </c>
      <c r="Q1462" s="9" t="str">
        <f>VLOOKUP(Todos!$A1462,vlookup_table[#All],5,FALSE)</f>
        <v>R2</v>
      </c>
      <c r="R1462" s="9" t="str">
        <f>VLOOKUP(Todos!$A1462,vlookup_table[#All],6,FALSE)</f>
        <v>M</v>
      </c>
      <c r="S1462" s="9">
        <f>VLOOKUP(Todos!$A1462,vlookup_table[#All],7,FALSE)</f>
        <v>10</v>
      </c>
      <c r="T1462" s="9">
        <f>ROUND((9706-Todos!$P1462)/100, 0)</f>
        <v>97</v>
      </c>
      <c r="U1462" s="9" t="str" cm="1">
        <f t="array" ref="U1462">_xlfn.IFS(
    ISNUMBER(SEARCH("C", Q1462)), "Ciudad",
    ISNUMBER(SEARCH("T", Q1462)), "Pueblo",
    ISNUMBER(SEARCH("R", Q1462)), "Rural",
    ISNUMBER(SEARCH("S", Q1462)), "Suburbano",
    ISNUMBER(SEARCH("U", Q1462)), "Urbano"
)</f>
        <v>Rural</v>
      </c>
      <c r="V1462" s="24" t="str" cm="1">
        <f t="array" ref="V1462">_xlfn.LET(
    _xlpm.txt, _xlfn.TEXTJOIN("", TRUE, IF(ISNUMBER(--MID(Todos!$H1462, _xlfn.SEQUENCE(LEN(Todos!$H1462)), 1)), MID(Todos!$H1462, _xlfn.SEQUENCE(LEN(Todos!$H1462)), 1), "")),
    IF(ISNUMBER(--RIGHT(_xlpm.txt,1)), _xlpm.txt, LEFT(_xlpm.txt, LEN(_xlpm.txt)-1))
)</f>
        <v>17789</v>
      </c>
      <c r="W1462" s="9" t="str">
        <f>UPPER(LEFT(Todos!$B1462,2))</f>
        <v>CA</v>
      </c>
      <c r="X1462" s="10" t="str" cm="1">
        <f t="array" ref="X1462">+IF(Todos!$C1462 = "",MODE.MATCH(Todos!$C$2:$C$4029),Todos!$C1462)</f>
        <v>M</v>
      </c>
    </row>
    <row r="1463" spans="1:24" x14ac:dyDescent="0.35">
      <c r="A1463" s="18">
        <v>153743</v>
      </c>
      <c r="B1463" s="12" t="s">
        <v>22</v>
      </c>
      <c r="C1463" s="12" t="s">
        <v>14</v>
      </c>
      <c r="D1463" s="12">
        <v>1325</v>
      </c>
      <c r="E1463" s="12">
        <v>381</v>
      </c>
      <c r="F1463" s="12">
        <v>464</v>
      </c>
      <c r="G1463" s="12">
        <v>4</v>
      </c>
      <c r="H1463" s="12">
        <v>19380</v>
      </c>
      <c r="I1463" s="12">
        <v>18</v>
      </c>
      <c r="J1463" s="12">
        <v>38</v>
      </c>
      <c r="K1463" s="12">
        <v>458</v>
      </c>
      <c r="L1463" s="12">
        <v>403</v>
      </c>
      <c r="M1463" s="12">
        <v>16.352941179999998</v>
      </c>
      <c r="N1463" s="12">
        <f>VLOOKUP(Todos!$A1463,vlookup_table[#All],2,FALSE)</f>
        <v>0</v>
      </c>
      <c r="O1463" s="12" t="str">
        <f>VLOOKUP(Todos!$A1463,vlookup_table[#All],3,FALSE)</f>
        <v>CA</v>
      </c>
      <c r="P1463" s="12">
        <f>VLOOKUP(Todos!$A1463,vlookup_table[#All],4,FALSE)</f>
        <v>5901</v>
      </c>
      <c r="Q1463" s="14" t="str">
        <f>VLOOKUP(Todos!$A1463,vlookup_table[#All],5,FALSE)</f>
        <v>S1</v>
      </c>
      <c r="R1463" s="14" t="str">
        <f>VLOOKUP(Todos!$A1463,vlookup_table[#All],6,FALSE)</f>
        <v>M</v>
      </c>
      <c r="S1463" s="14">
        <f>VLOOKUP(Todos!$A1463,vlookup_table[#All],7,FALSE)</f>
        <v>26</v>
      </c>
      <c r="T1463" s="14">
        <f>ROUND((9706-Todos!$P1463)/100, 0)</f>
        <v>38</v>
      </c>
      <c r="U1463" s="14" t="str" cm="1">
        <f t="array" ref="U1463">_xlfn.IFS(
    ISNUMBER(SEARCH("C", Q1463)), "Ciudad",
    ISNUMBER(SEARCH("T", Q1463)), "Pueblo",
    ISNUMBER(SEARCH("R", Q1463)), "Rural",
    ISNUMBER(SEARCH("S", Q1463)), "Suburbano",
    ISNUMBER(SEARCH("U", Q1463)), "Urbano"
)</f>
        <v>Suburbano</v>
      </c>
      <c r="V1463" s="25" t="str" cm="1">
        <f t="array" ref="V1463">_xlfn.LET(
    _xlpm.txt, _xlfn.TEXTJOIN("", TRUE, IF(ISNUMBER(--MID(Todos!$H1463, _xlfn.SEQUENCE(LEN(Todos!$H1463)), 1)), MID(Todos!$H1463, _xlfn.SEQUENCE(LEN(Todos!$H1463)), 1), "")),
    IF(ISNUMBER(--RIGHT(_xlpm.txt,1)), _xlpm.txt, LEFT(_xlpm.txt, LEN(_xlpm.txt)-1))
)</f>
        <v>19380</v>
      </c>
      <c r="W1463" s="14" t="str">
        <f>UPPER(LEFT(Todos!$B1463,2))</f>
        <v>CA</v>
      </c>
      <c r="X1463" s="15" t="str" cm="1">
        <f t="array" ref="X1463">+IF(Todos!$C1463 = "",MODE.MATCH(Todos!$C$2:$C$4029),Todos!$C1463)</f>
        <v>M</v>
      </c>
    </row>
    <row r="1464" spans="1:24" x14ac:dyDescent="0.35">
      <c r="A1464" s="19">
        <v>100447</v>
      </c>
      <c r="B1464" s="7" t="s">
        <v>37</v>
      </c>
      <c r="C1464" s="7" t="s">
        <v>17</v>
      </c>
      <c r="D1464" s="7">
        <v>806</v>
      </c>
      <c r="E1464" s="7">
        <v>357</v>
      </c>
      <c r="F1464" s="7">
        <v>441</v>
      </c>
      <c r="G1464" s="7">
        <v>0</v>
      </c>
      <c r="H1464" s="7">
        <v>14575</v>
      </c>
      <c r="I1464" s="7">
        <v>4</v>
      </c>
      <c r="J1464" s="7">
        <v>81</v>
      </c>
      <c r="K1464" s="7">
        <v>393</v>
      </c>
      <c r="L1464" s="7">
        <v>386</v>
      </c>
      <c r="M1464" s="7">
        <v>4</v>
      </c>
      <c r="N1464" s="7">
        <f>VLOOKUP(Todos!$A1464,vlookup_table[#All],2,FALSE)</f>
        <v>0</v>
      </c>
      <c r="O1464" s="7" t="str">
        <f>VLOOKUP(Todos!$A1464,vlookup_table[#All],3,FALSE)</f>
        <v>MO</v>
      </c>
      <c r="P1464" s="7">
        <f>VLOOKUP(Todos!$A1464,vlookup_table[#All],4,FALSE)</f>
        <v>5401</v>
      </c>
      <c r="Q1464" s="9" t="str">
        <f>VLOOKUP(Todos!$A1464,vlookup_table[#All],5,FALSE)</f>
        <v>S2</v>
      </c>
      <c r="R1464" s="9" t="str">
        <f>VLOOKUP(Todos!$A1464,vlookup_table[#All],6,FALSE)</f>
        <v>F</v>
      </c>
      <c r="S1464" s="9">
        <f>VLOOKUP(Todos!$A1464,vlookup_table[#All],7,FALSE)</f>
        <v>3</v>
      </c>
      <c r="T1464" s="9">
        <f>ROUND((9706-Todos!$P1464)/100, 0)</f>
        <v>43</v>
      </c>
      <c r="U1464" s="9" t="str" cm="1">
        <f t="array" ref="U1464">_xlfn.IFS(
    ISNUMBER(SEARCH("C", Q1464)), "Ciudad",
    ISNUMBER(SEARCH("T", Q1464)), "Pueblo",
    ISNUMBER(SEARCH("R", Q1464)), "Rural",
    ISNUMBER(SEARCH("S", Q1464)), "Suburbano",
    ISNUMBER(SEARCH("U", Q1464)), "Urbano"
)</f>
        <v>Suburbano</v>
      </c>
      <c r="V1464" s="24" t="str" cm="1">
        <f t="array" ref="V1464">_xlfn.LET(
    _xlpm.txt, _xlfn.TEXTJOIN("", TRUE, IF(ISNUMBER(--MID(Todos!$H1464, _xlfn.SEQUENCE(LEN(Todos!$H1464)), 1)), MID(Todos!$H1464, _xlfn.SEQUENCE(LEN(Todos!$H1464)), 1), "")),
    IF(ISNUMBER(--RIGHT(_xlpm.txt,1)), _xlpm.txt, LEFT(_xlpm.txt, LEN(_xlpm.txt)-1))
)</f>
        <v>14575</v>
      </c>
      <c r="W1464" s="9" t="str">
        <f>UPPER(LEFT(Todos!$B1464,2))</f>
        <v>MO</v>
      </c>
      <c r="X1464" s="10" t="str" cm="1">
        <f t="array" ref="X1464">+IF(Todos!$C1464 = "",MODE.MATCH(Todos!$C$2:$C$4029),Todos!$C1464)</f>
        <v>F</v>
      </c>
    </row>
    <row r="1465" spans="1:24" x14ac:dyDescent="0.35">
      <c r="A1465" s="18">
        <v>126403</v>
      </c>
      <c r="B1465" s="12" t="s">
        <v>21</v>
      </c>
      <c r="C1465" s="12" t="s">
        <v>17</v>
      </c>
      <c r="D1465" s="12">
        <v>339</v>
      </c>
      <c r="E1465" s="12">
        <v>158</v>
      </c>
      <c r="F1465" s="12">
        <v>207</v>
      </c>
      <c r="G1465" s="12">
        <v>0</v>
      </c>
      <c r="H1465" s="12">
        <v>5445</v>
      </c>
      <c r="I1465" s="12">
        <v>27</v>
      </c>
      <c r="J1465" s="12">
        <v>58</v>
      </c>
      <c r="K1465" s="12">
        <v>161</v>
      </c>
      <c r="L1465" s="12">
        <v>212</v>
      </c>
      <c r="M1465" s="12">
        <v>8.25</v>
      </c>
      <c r="N1465" s="12">
        <f>VLOOKUP(Todos!$A1465,vlookup_table[#All],2,FALSE)</f>
        <v>2</v>
      </c>
      <c r="O1465" s="12" t="str">
        <f>VLOOKUP(Todos!$A1465,vlookup_table[#All],3,FALSE)</f>
        <v>TX</v>
      </c>
      <c r="P1465" s="12">
        <f>VLOOKUP(Todos!$A1465,vlookup_table[#All],4,FALSE)</f>
        <v>2403</v>
      </c>
      <c r="Q1465" s="14" t="str">
        <f>VLOOKUP(Todos!$A1465,vlookup_table[#All],5,FALSE)</f>
        <v>C3</v>
      </c>
      <c r="R1465" s="14" t="str">
        <f>VLOOKUP(Todos!$A1465,vlookup_table[#All],6,FALSE)</f>
        <v>F</v>
      </c>
      <c r="S1465" s="14">
        <f>VLOOKUP(Todos!$A1465,vlookup_table[#All],7,FALSE)</f>
        <v>10</v>
      </c>
      <c r="T1465" s="14">
        <f>ROUND((9706-Todos!$P1465)/100, 0)</f>
        <v>73</v>
      </c>
      <c r="U1465" s="14" t="str" cm="1">
        <f t="array" ref="U1465">_xlfn.IFS(
    ISNUMBER(SEARCH("C", Q1465)), "Ciudad",
    ISNUMBER(SEARCH("T", Q1465)), "Pueblo",
    ISNUMBER(SEARCH("R", Q1465)), "Rural",
    ISNUMBER(SEARCH("S", Q1465)), "Suburbano",
    ISNUMBER(SEARCH("U", Q1465)), "Urbano"
)</f>
        <v>Ciudad</v>
      </c>
      <c r="V1465" s="25" t="str" cm="1">
        <f t="array" ref="V1465">_xlfn.LET(
    _xlpm.txt, _xlfn.TEXTJOIN("", TRUE, IF(ISNUMBER(--MID(Todos!$H1465, _xlfn.SEQUENCE(LEN(Todos!$H1465)), 1)), MID(Todos!$H1465, _xlfn.SEQUENCE(LEN(Todos!$H1465)), 1), "")),
    IF(ISNUMBER(--RIGHT(_xlpm.txt,1)), _xlpm.txt, LEFT(_xlpm.txt, LEN(_xlpm.txt)-1))
)</f>
        <v>5445</v>
      </c>
      <c r="W1465" s="14" t="str">
        <f>UPPER(LEFT(Todos!$B1465,2))</f>
        <v>TX</v>
      </c>
      <c r="X1465" s="15" t="str" cm="1">
        <f t="array" ref="X1465">+IF(Todos!$C1465 = "",MODE.MATCH(Todos!$C$2:$C$4029),Todos!$C1465)</f>
        <v>F</v>
      </c>
    </row>
    <row r="1466" spans="1:24" x14ac:dyDescent="0.35">
      <c r="A1466" s="19">
        <v>77695</v>
      </c>
      <c r="B1466" s="7" t="s">
        <v>36</v>
      </c>
      <c r="C1466" s="7" t="s">
        <v>52</v>
      </c>
      <c r="D1466" s="7">
        <v>1040</v>
      </c>
      <c r="E1466" s="7">
        <v>492</v>
      </c>
      <c r="F1466" s="7">
        <v>569</v>
      </c>
      <c r="G1466" s="7">
        <v>5</v>
      </c>
      <c r="H1466" s="7">
        <v>18196</v>
      </c>
      <c r="I1466" s="7">
        <v>2</v>
      </c>
      <c r="J1466" s="7">
        <v>79</v>
      </c>
      <c r="K1466" s="7">
        <v>505</v>
      </c>
      <c r="L1466" s="7">
        <v>549</v>
      </c>
      <c r="M1466" s="7">
        <v>15</v>
      </c>
      <c r="N1466" s="7">
        <f>VLOOKUP(Todos!$A1466,vlookup_table[#All],2,FALSE)</f>
        <v>1</v>
      </c>
      <c r="O1466" s="7" t="str">
        <f>VLOOKUP(Todos!$A1466,vlookup_table[#All],3,FALSE)</f>
        <v>WI</v>
      </c>
      <c r="P1466" s="7">
        <f>VLOOKUP(Todos!$A1466,vlookup_table[#All],4,FALSE)</f>
        <v>5801</v>
      </c>
      <c r="Q1466" s="9" t="str">
        <f>VLOOKUP(Todos!$A1466,vlookup_table[#All],5,FALSE)</f>
        <v>T1</v>
      </c>
      <c r="R1466" s="9" t="str">
        <f>VLOOKUP(Todos!$A1466,vlookup_table[#All],6,FALSE)</f>
        <v>M</v>
      </c>
      <c r="S1466" s="9">
        <f>VLOOKUP(Todos!$A1466,vlookup_table[#All],7,FALSE)</f>
        <v>20</v>
      </c>
      <c r="T1466" s="9">
        <f>ROUND((9706-Todos!$P1466)/100, 0)</f>
        <v>39</v>
      </c>
      <c r="U1466" s="9" t="str" cm="1">
        <f t="array" ref="U1466">_xlfn.IFS(
    ISNUMBER(SEARCH("C", Q1466)), "Ciudad",
    ISNUMBER(SEARCH("T", Q1466)), "Pueblo",
    ISNUMBER(SEARCH("R", Q1466)), "Rural",
    ISNUMBER(SEARCH("S", Q1466)), "Suburbano",
    ISNUMBER(SEARCH("U", Q1466)), "Urbano"
)</f>
        <v>Pueblo</v>
      </c>
      <c r="V1466" s="24" t="str" cm="1">
        <f t="array" ref="V1466">_xlfn.LET(
    _xlpm.txt, _xlfn.TEXTJOIN("", TRUE, IF(ISNUMBER(--MID(Todos!$H1466, _xlfn.SEQUENCE(LEN(Todos!$H1466)), 1)), MID(Todos!$H1466, _xlfn.SEQUENCE(LEN(Todos!$H1466)), 1), "")),
    IF(ISNUMBER(--RIGHT(_xlpm.txt,1)), _xlpm.txt, LEFT(_xlpm.txt, LEN(_xlpm.txt)-1))
)</f>
        <v>18196</v>
      </c>
      <c r="W1466" s="9" t="str">
        <f>UPPER(LEFT(Todos!$B1466,2))</f>
        <v>WI</v>
      </c>
      <c r="X1466" s="10" t="str" cm="1">
        <f t="array" ref="X1466">+IF(Todos!$C1466 = "",MODE.MATCH(Todos!$C$2:$C$4029),Todos!$C1466)</f>
        <v>male</v>
      </c>
    </row>
    <row r="1467" spans="1:24" x14ac:dyDescent="0.35">
      <c r="A1467" s="18">
        <v>18266</v>
      </c>
      <c r="B1467" s="12" t="s">
        <v>18</v>
      </c>
      <c r="C1467" s="12" t="s">
        <v>14</v>
      </c>
      <c r="D1467" s="12">
        <v>487</v>
      </c>
      <c r="E1467" s="12">
        <v>273</v>
      </c>
      <c r="F1467" s="12">
        <v>314</v>
      </c>
      <c r="G1467" s="12">
        <v>0</v>
      </c>
      <c r="H1467" s="12">
        <v>13272</v>
      </c>
      <c r="I1467" s="12">
        <v>1</v>
      </c>
      <c r="J1467" s="12">
        <v>76</v>
      </c>
      <c r="K1467" s="12">
        <v>308</v>
      </c>
      <c r="L1467" s="12">
        <v>275</v>
      </c>
      <c r="M1467" s="12">
        <v>5</v>
      </c>
      <c r="N1467" s="12">
        <f>VLOOKUP(Todos!$A1467,vlookup_table[#All],2,FALSE)</f>
        <v>0</v>
      </c>
      <c r="O1467" s="12" t="str">
        <f>VLOOKUP(Todos!$A1467,vlookup_table[#All],3,FALSE)</f>
        <v>NC</v>
      </c>
      <c r="P1467" s="12">
        <f>VLOOKUP(Todos!$A1467,vlookup_table[#All],4,FALSE)</f>
        <v>2505</v>
      </c>
      <c r="Q1467" s="14" t="str">
        <f>VLOOKUP(Todos!$A1467,vlookup_table[#All],5,FALSE)</f>
        <v>C3</v>
      </c>
      <c r="R1467" s="14" t="str">
        <f>VLOOKUP(Todos!$A1467,vlookup_table[#All],6,FALSE)</f>
        <v>M</v>
      </c>
      <c r="S1467" s="14">
        <f>VLOOKUP(Todos!$A1467,vlookup_table[#All],7,FALSE)</f>
        <v>5</v>
      </c>
      <c r="T1467" s="14">
        <f>ROUND((9706-Todos!$P1467)/100, 0)</f>
        <v>72</v>
      </c>
      <c r="U1467" s="14" t="str" cm="1">
        <f t="array" ref="U1467">_xlfn.IFS(
    ISNUMBER(SEARCH("C", Q1467)), "Ciudad",
    ISNUMBER(SEARCH("T", Q1467)), "Pueblo",
    ISNUMBER(SEARCH("R", Q1467)), "Rural",
    ISNUMBER(SEARCH("S", Q1467)), "Suburbano",
    ISNUMBER(SEARCH("U", Q1467)), "Urbano"
)</f>
        <v>Ciudad</v>
      </c>
      <c r="V1467" s="25" t="str" cm="1">
        <f t="array" ref="V1467">_xlfn.LET(
    _xlpm.txt, _xlfn.TEXTJOIN("", TRUE, IF(ISNUMBER(--MID(Todos!$H1467, _xlfn.SEQUENCE(LEN(Todos!$H1467)), 1)), MID(Todos!$H1467, _xlfn.SEQUENCE(LEN(Todos!$H1467)), 1), "")),
    IF(ISNUMBER(--RIGHT(_xlpm.txt,1)), _xlpm.txt, LEFT(_xlpm.txt, LEN(_xlpm.txt)-1))
)</f>
        <v>13272</v>
      </c>
      <c r="W1467" s="14" t="str">
        <f>UPPER(LEFT(Todos!$B1467,2))</f>
        <v>NC</v>
      </c>
      <c r="X1467" s="15" t="str" cm="1">
        <f t="array" ref="X1467">+IF(Todos!$C1467 = "",MODE.MATCH(Todos!$C$2:$C$4029),Todos!$C1467)</f>
        <v>M</v>
      </c>
    </row>
    <row r="1468" spans="1:24" x14ac:dyDescent="0.35">
      <c r="A1468" s="19">
        <v>80893</v>
      </c>
      <c r="B1468" s="7" t="s">
        <v>36</v>
      </c>
      <c r="C1468" s="7" t="s">
        <v>52</v>
      </c>
      <c r="D1468" s="7">
        <v>498</v>
      </c>
      <c r="E1468" s="7">
        <v>278</v>
      </c>
      <c r="F1468" s="7">
        <v>390</v>
      </c>
      <c r="G1468" s="7">
        <v>0</v>
      </c>
      <c r="H1468" s="7">
        <v>13894</v>
      </c>
      <c r="I1468" s="7">
        <v>0</v>
      </c>
      <c r="J1468" s="7">
        <v>87</v>
      </c>
      <c r="K1468" s="7">
        <v>348</v>
      </c>
      <c r="L1468" s="7">
        <v>357</v>
      </c>
      <c r="M1468" s="7">
        <v>8.3333333330000006</v>
      </c>
      <c r="N1468" s="7">
        <f>VLOOKUP(Todos!$A1468,vlookup_table[#All],2,FALSE)</f>
        <v>1</v>
      </c>
      <c r="O1468" s="7" t="str">
        <f>VLOOKUP(Todos!$A1468,vlookup_table[#All],3,FALSE)</f>
        <v>WI</v>
      </c>
      <c r="P1468" s="7">
        <f>VLOOKUP(Todos!$A1468,vlookup_table[#All],4,FALSE)</f>
        <v>1507</v>
      </c>
      <c r="Q1468" s="9" t="str">
        <f>VLOOKUP(Todos!$A1468,vlookup_table[#All],5,FALSE)</f>
        <v>T2</v>
      </c>
      <c r="R1468" s="9" t="str">
        <f>VLOOKUP(Todos!$A1468,vlookup_table[#All],6,FALSE)</f>
        <v>M</v>
      </c>
      <c r="S1468" s="9">
        <f>VLOOKUP(Todos!$A1468,vlookup_table[#All],7,FALSE)</f>
        <v>25</v>
      </c>
      <c r="T1468" s="9">
        <f>ROUND((9706-Todos!$P1468)/100, 0)</f>
        <v>82</v>
      </c>
      <c r="U1468" s="9" t="str" cm="1">
        <f t="array" ref="U1468">_xlfn.IFS(
    ISNUMBER(SEARCH("C", Q1468)), "Ciudad",
    ISNUMBER(SEARCH("T", Q1468)), "Pueblo",
    ISNUMBER(SEARCH("R", Q1468)), "Rural",
    ISNUMBER(SEARCH("S", Q1468)), "Suburbano",
    ISNUMBER(SEARCH("U", Q1468)), "Urbano"
)</f>
        <v>Pueblo</v>
      </c>
      <c r="V1468" s="24" t="str" cm="1">
        <f t="array" ref="V1468">_xlfn.LET(
    _xlpm.txt, _xlfn.TEXTJOIN("", TRUE, IF(ISNUMBER(--MID(Todos!$H1468, _xlfn.SEQUENCE(LEN(Todos!$H1468)), 1)), MID(Todos!$H1468, _xlfn.SEQUENCE(LEN(Todos!$H1468)), 1), "")),
    IF(ISNUMBER(--RIGHT(_xlpm.txt,1)), _xlpm.txt, LEFT(_xlpm.txt, LEN(_xlpm.txt)-1))
)</f>
        <v>13894</v>
      </c>
      <c r="W1468" s="9" t="str">
        <f>UPPER(LEFT(Todos!$B1468,2))</f>
        <v>WI</v>
      </c>
      <c r="X1468" s="10" t="str" cm="1">
        <f t="array" ref="X1468">+IF(Todos!$C1468 = "",MODE.MATCH(Todos!$C$2:$C$4029),Todos!$C1468)</f>
        <v>male</v>
      </c>
    </row>
    <row r="1469" spans="1:24" x14ac:dyDescent="0.35">
      <c r="A1469" s="18">
        <v>169553</v>
      </c>
      <c r="B1469" s="12" t="s">
        <v>22</v>
      </c>
      <c r="C1469" s="12" t="s">
        <v>17</v>
      </c>
      <c r="D1469" s="12">
        <v>942</v>
      </c>
      <c r="E1469" s="12">
        <v>204</v>
      </c>
      <c r="F1469" s="12">
        <v>304</v>
      </c>
      <c r="G1469" s="12">
        <v>6</v>
      </c>
      <c r="H1469" s="12">
        <v>10323</v>
      </c>
      <c r="I1469" s="12">
        <v>14</v>
      </c>
      <c r="J1469" s="12">
        <v>58</v>
      </c>
      <c r="K1469" s="12">
        <v>254</v>
      </c>
      <c r="L1469" s="12">
        <v>306</v>
      </c>
      <c r="M1469" s="12">
        <v>5.6111111109999996</v>
      </c>
      <c r="N1469" s="12">
        <f>VLOOKUP(Todos!$A1469,vlookup_table[#All],2,FALSE)</f>
        <v>28</v>
      </c>
      <c r="O1469" s="12" t="str">
        <f>VLOOKUP(Todos!$A1469,vlookup_table[#All],3,FALSE)</f>
        <v>CA</v>
      </c>
      <c r="P1469" s="12">
        <f>VLOOKUP(Todos!$A1469,vlookup_table[#All],4,FALSE)</f>
        <v>5901</v>
      </c>
      <c r="Q1469" s="14" t="str">
        <f>VLOOKUP(Todos!$A1469,vlookup_table[#All],5,FALSE)</f>
        <v>R2</v>
      </c>
      <c r="R1469" s="14" t="str">
        <f>VLOOKUP(Todos!$A1469,vlookup_table[#All],6,FALSE)</f>
        <v>F</v>
      </c>
      <c r="S1469" s="14">
        <f>VLOOKUP(Todos!$A1469,vlookup_table[#All],7,FALSE)</f>
        <v>10</v>
      </c>
      <c r="T1469" s="14">
        <f>ROUND((9706-Todos!$P1469)/100, 0)</f>
        <v>38</v>
      </c>
      <c r="U1469" s="14" t="str" cm="1">
        <f t="array" ref="U1469">_xlfn.IFS(
    ISNUMBER(SEARCH("C", Q1469)), "Ciudad",
    ISNUMBER(SEARCH("T", Q1469)), "Pueblo",
    ISNUMBER(SEARCH("R", Q1469)), "Rural",
    ISNUMBER(SEARCH("S", Q1469)), "Suburbano",
    ISNUMBER(SEARCH("U", Q1469)), "Urbano"
)</f>
        <v>Rural</v>
      </c>
      <c r="V1469" s="25" t="str" cm="1">
        <f t="array" ref="V1469">_xlfn.LET(
    _xlpm.txt, _xlfn.TEXTJOIN("", TRUE, IF(ISNUMBER(--MID(Todos!$H1469, _xlfn.SEQUENCE(LEN(Todos!$H1469)), 1)), MID(Todos!$H1469, _xlfn.SEQUENCE(LEN(Todos!$H1469)), 1), "")),
    IF(ISNUMBER(--RIGHT(_xlpm.txt,1)), _xlpm.txt, LEFT(_xlpm.txt, LEN(_xlpm.txt)-1))
)</f>
        <v>10323</v>
      </c>
      <c r="W1469" s="14" t="str">
        <f>UPPER(LEFT(Todos!$B1469,2))</f>
        <v>CA</v>
      </c>
      <c r="X1469" s="15" t="str" cm="1">
        <f t="array" ref="X1469">+IF(Todos!$C1469 = "",MODE.MATCH(Todos!$C$2:$C$4029),Todos!$C1469)</f>
        <v>F</v>
      </c>
    </row>
    <row r="1470" spans="1:24" x14ac:dyDescent="0.35">
      <c r="A1470" s="19">
        <v>30450</v>
      </c>
      <c r="B1470" s="7" t="s">
        <v>40</v>
      </c>
      <c r="C1470" s="7" t="s">
        <v>17</v>
      </c>
      <c r="D1470" s="7">
        <v>1156</v>
      </c>
      <c r="E1470" s="7">
        <v>420</v>
      </c>
      <c r="F1470" s="7">
        <v>655</v>
      </c>
      <c r="G1470" s="7">
        <v>5</v>
      </c>
      <c r="H1470" s="7">
        <v>22639</v>
      </c>
      <c r="I1470" s="7">
        <v>1</v>
      </c>
      <c r="J1470" s="7">
        <v>56</v>
      </c>
      <c r="K1470" s="7">
        <v>617</v>
      </c>
      <c r="L1470" s="7">
        <v>541</v>
      </c>
      <c r="M1470" s="7">
        <v>31</v>
      </c>
      <c r="N1470" s="7">
        <f>VLOOKUP(Todos!$A1470,vlookup_table[#All],2,FALSE)</f>
        <v>2</v>
      </c>
      <c r="O1470" s="7" t="str">
        <f>VLOOKUP(Todos!$A1470,vlookup_table[#All],3,FALSE)</f>
        <v>GA</v>
      </c>
      <c r="P1470" s="7">
        <f>VLOOKUP(Todos!$A1470,vlookup_table[#All],4,FALSE)</f>
        <v>2407</v>
      </c>
      <c r="Q1470" s="9" t="str">
        <f>VLOOKUP(Todos!$A1470,vlookup_table[#All],5,FALSE)</f>
        <v>C2</v>
      </c>
      <c r="R1470" s="9" t="str">
        <f>VLOOKUP(Todos!$A1470,vlookup_table[#All],6,FALSE)</f>
        <v>F</v>
      </c>
      <c r="S1470" s="9">
        <f>VLOOKUP(Todos!$A1470,vlookup_table[#All],7,FALSE)</f>
        <v>50</v>
      </c>
      <c r="T1470" s="9">
        <f>ROUND((9706-Todos!$P1470)/100, 0)</f>
        <v>73</v>
      </c>
      <c r="U1470" s="9" t="str" cm="1">
        <f t="array" ref="U1470">_xlfn.IFS(
    ISNUMBER(SEARCH("C", Q1470)), "Ciudad",
    ISNUMBER(SEARCH("T", Q1470)), "Pueblo",
    ISNUMBER(SEARCH("R", Q1470)), "Rural",
    ISNUMBER(SEARCH("S", Q1470)), "Suburbano",
    ISNUMBER(SEARCH("U", Q1470)), "Urbano"
)</f>
        <v>Ciudad</v>
      </c>
      <c r="V1470" s="24" t="str" cm="1">
        <f t="array" ref="V1470">_xlfn.LET(
    _xlpm.txt, _xlfn.TEXTJOIN("", TRUE, IF(ISNUMBER(--MID(Todos!$H1470, _xlfn.SEQUENCE(LEN(Todos!$H1470)), 1)), MID(Todos!$H1470, _xlfn.SEQUENCE(LEN(Todos!$H1470)), 1), "")),
    IF(ISNUMBER(--RIGHT(_xlpm.txt,1)), _xlpm.txt, LEFT(_xlpm.txt, LEN(_xlpm.txt)-1))
)</f>
        <v>22639</v>
      </c>
      <c r="W1470" s="9" t="str">
        <f>UPPER(LEFT(Todos!$B1470,2))</f>
        <v>GA</v>
      </c>
      <c r="X1470" s="10" t="str" cm="1">
        <f t="array" ref="X1470">+IF(Todos!$C1470 = "",MODE.MATCH(Todos!$C$2:$C$4029),Todos!$C1470)</f>
        <v>F</v>
      </c>
    </row>
    <row r="1471" spans="1:24" x14ac:dyDescent="0.35">
      <c r="A1471" s="18">
        <v>98220</v>
      </c>
      <c r="B1471" s="12" t="s">
        <v>16</v>
      </c>
      <c r="C1471" s="12" t="s">
        <v>14</v>
      </c>
      <c r="D1471" s="12">
        <v>331</v>
      </c>
      <c r="E1471" s="12">
        <v>195</v>
      </c>
      <c r="F1471" s="12">
        <v>314</v>
      </c>
      <c r="G1471" s="12">
        <v>0</v>
      </c>
      <c r="H1471" s="12">
        <v>11368</v>
      </c>
      <c r="I1471" s="12">
        <v>0</v>
      </c>
      <c r="J1471" s="12">
        <v>72</v>
      </c>
      <c r="K1471" s="12">
        <v>288</v>
      </c>
      <c r="L1471" s="12">
        <v>255</v>
      </c>
      <c r="M1471" s="12">
        <v>7.5</v>
      </c>
      <c r="N1471" s="12">
        <f>VLOOKUP(Todos!$A1471,vlookup_table[#All],2,FALSE)</f>
        <v>0</v>
      </c>
      <c r="O1471" s="12" t="str">
        <f>VLOOKUP(Todos!$A1471,vlookup_table[#All],3,FALSE)</f>
        <v>IL</v>
      </c>
      <c r="P1471" s="12">
        <f>VLOOKUP(Todos!$A1471,vlookup_table[#All],4,FALSE)</f>
        <v>3601</v>
      </c>
      <c r="Q1471" s="14" t="str">
        <f>VLOOKUP(Todos!$A1471,vlookup_table[#All],5,FALSE)</f>
        <v>R3</v>
      </c>
      <c r="R1471" s="14" t="str">
        <f>VLOOKUP(Todos!$A1471,vlookup_table[#All],6,FALSE)</f>
        <v>M</v>
      </c>
      <c r="S1471" s="14">
        <f>VLOOKUP(Todos!$A1471,vlookup_table[#All],7,FALSE)</f>
        <v>10</v>
      </c>
      <c r="T1471" s="14">
        <f>ROUND((9706-Todos!$P1471)/100, 0)</f>
        <v>61</v>
      </c>
      <c r="U1471" s="14" t="str" cm="1">
        <f t="array" ref="U1471">_xlfn.IFS(
    ISNUMBER(SEARCH("C", Q1471)), "Ciudad",
    ISNUMBER(SEARCH("T", Q1471)), "Pueblo",
    ISNUMBER(SEARCH("R", Q1471)), "Rural",
    ISNUMBER(SEARCH("S", Q1471)), "Suburbano",
    ISNUMBER(SEARCH("U", Q1471)), "Urbano"
)</f>
        <v>Rural</v>
      </c>
      <c r="V1471" s="25" t="str" cm="1">
        <f t="array" ref="V1471">_xlfn.LET(
    _xlpm.txt, _xlfn.TEXTJOIN("", TRUE, IF(ISNUMBER(--MID(Todos!$H1471, _xlfn.SEQUENCE(LEN(Todos!$H1471)), 1)), MID(Todos!$H1471, _xlfn.SEQUENCE(LEN(Todos!$H1471)), 1), "")),
    IF(ISNUMBER(--RIGHT(_xlpm.txt,1)), _xlpm.txt, LEFT(_xlpm.txt, LEN(_xlpm.txt)-1))
)</f>
        <v>11368</v>
      </c>
      <c r="W1471" s="14" t="str">
        <f>UPPER(LEFT(Todos!$B1471,2))</f>
        <v>IL</v>
      </c>
      <c r="X1471" s="15" t="str" cm="1">
        <f t="array" ref="X1471">+IF(Todos!$C1471 = "",MODE.MATCH(Todos!$C$2:$C$4029),Todos!$C1471)</f>
        <v>M</v>
      </c>
    </row>
    <row r="1472" spans="1:24" x14ac:dyDescent="0.35">
      <c r="A1472" s="19">
        <v>134833</v>
      </c>
      <c r="B1472" s="7" t="s">
        <v>39</v>
      </c>
      <c r="C1472" s="7" t="s">
        <v>14</v>
      </c>
      <c r="D1472" s="7">
        <v>498</v>
      </c>
      <c r="E1472" s="7">
        <v>139</v>
      </c>
      <c r="F1472" s="7">
        <v>299</v>
      </c>
      <c r="G1472" s="7">
        <v>0</v>
      </c>
      <c r="H1472" s="7">
        <v>7461</v>
      </c>
      <c r="I1472" s="7">
        <v>8</v>
      </c>
      <c r="J1472" s="7">
        <v>70</v>
      </c>
      <c r="K1472" s="7">
        <v>229</v>
      </c>
      <c r="L1472" s="7">
        <v>246</v>
      </c>
      <c r="M1472" s="7">
        <v>5.5</v>
      </c>
      <c r="N1472" s="7">
        <f>VLOOKUP(Todos!$A1472,vlookup_table[#All],2,FALSE)</f>
        <v>1</v>
      </c>
      <c r="O1472" s="7" t="str">
        <f>VLOOKUP(Todos!$A1472,vlookup_table[#All],3,FALSE)</f>
        <v>UT</v>
      </c>
      <c r="P1472" s="7">
        <f>VLOOKUP(Todos!$A1472,vlookup_table[#All],4,FALSE)</f>
        <v>3901</v>
      </c>
      <c r="Q1472" s="9" t="str">
        <f>VLOOKUP(Todos!$A1472,vlookup_table[#All],5,FALSE)</f>
        <v>R2</v>
      </c>
      <c r="R1472" s="9" t="str">
        <f>VLOOKUP(Todos!$A1472,vlookup_table[#All],6,FALSE)</f>
        <v>M</v>
      </c>
      <c r="S1472" s="9">
        <f>VLOOKUP(Todos!$A1472,vlookup_table[#All],7,FALSE)</f>
        <v>6</v>
      </c>
      <c r="T1472" s="9">
        <f>ROUND((9706-Todos!$P1472)/100, 0)</f>
        <v>58</v>
      </c>
      <c r="U1472" s="9" t="str" cm="1">
        <f t="array" ref="U1472">_xlfn.IFS(
    ISNUMBER(SEARCH("C", Q1472)), "Ciudad",
    ISNUMBER(SEARCH("T", Q1472)), "Pueblo",
    ISNUMBER(SEARCH("R", Q1472)), "Rural",
    ISNUMBER(SEARCH("S", Q1472)), "Suburbano",
    ISNUMBER(SEARCH("U", Q1472)), "Urbano"
)</f>
        <v>Rural</v>
      </c>
      <c r="V1472" s="24" t="str" cm="1">
        <f t="array" ref="V1472">_xlfn.LET(
    _xlpm.txt, _xlfn.TEXTJOIN("", TRUE, IF(ISNUMBER(--MID(Todos!$H1472, _xlfn.SEQUENCE(LEN(Todos!$H1472)), 1)), MID(Todos!$H1472, _xlfn.SEQUENCE(LEN(Todos!$H1472)), 1), "")),
    IF(ISNUMBER(--RIGHT(_xlpm.txt,1)), _xlpm.txt, LEFT(_xlpm.txt, LEN(_xlpm.txt)-1))
)</f>
        <v>7461</v>
      </c>
      <c r="W1472" s="9" t="str">
        <f>UPPER(LEFT(Todos!$B1472,2))</f>
        <v>UT</v>
      </c>
      <c r="X1472" s="10" t="str" cm="1">
        <f t="array" ref="X1472">+IF(Todos!$C1472 = "",MODE.MATCH(Todos!$C$2:$C$4029),Todos!$C1472)</f>
        <v>M</v>
      </c>
    </row>
    <row r="1473" spans="1:24" x14ac:dyDescent="0.35">
      <c r="A1473" s="18">
        <v>179014</v>
      </c>
      <c r="B1473" s="12" t="s">
        <v>41</v>
      </c>
      <c r="C1473" s="12" t="s">
        <v>17</v>
      </c>
      <c r="D1473" s="12">
        <v>904</v>
      </c>
      <c r="E1473" s="12">
        <v>296</v>
      </c>
      <c r="F1473" s="12">
        <v>407</v>
      </c>
      <c r="G1473" s="12">
        <v>2</v>
      </c>
      <c r="H1473" s="12">
        <v>17248</v>
      </c>
      <c r="I1473" s="12">
        <v>3</v>
      </c>
      <c r="J1473" s="12">
        <v>46</v>
      </c>
      <c r="K1473" s="12">
        <v>372</v>
      </c>
      <c r="L1473" s="12">
        <v>330</v>
      </c>
      <c r="M1473" s="12">
        <v>13.6</v>
      </c>
      <c r="N1473" s="12">
        <f>VLOOKUP(Todos!$A1473,vlookup_table[#All],2,FALSE)</f>
        <v>2</v>
      </c>
      <c r="O1473" s="12" t="str">
        <f>VLOOKUP(Todos!$A1473,vlookup_table[#All],3,FALSE)</f>
        <v>WA</v>
      </c>
      <c r="P1473" s="12">
        <f>VLOOKUP(Todos!$A1473,vlookup_table[#All],4,FALSE)</f>
        <v>1001</v>
      </c>
      <c r="Q1473" s="14" t="str">
        <f>VLOOKUP(Todos!$A1473,vlookup_table[#All],5,FALSE)</f>
        <v>T1</v>
      </c>
      <c r="R1473" s="14" t="str">
        <f>VLOOKUP(Todos!$A1473,vlookup_table[#All],6,FALSE)</f>
        <v>F</v>
      </c>
      <c r="S1473" s="14">
        <f>VLOOKUP(Todos!$A1473,vlookup_table[#All],7,FALSE)</f>
        <v>23</v>
      </c>
      <c r="T1473" s="14">
        <f>ROUND((9706-Todos!$P1473)/100, 0)</f>
        <v>87</v>
      </c>
      <c r="U1473" s="14" t="str" cm="1">
        <f t="array" ref="U1473">_xlfn.IFS(
    ISNUMBER(SEARCH("C", Q1473)), "Ciudad",
    ISNUMBER(SEARCH("T", Q1473)), "Pueblo",
    ISNUMBER(SEARCH("R", Q1473)), "Rural",
    ISNUMBER(SEARCH("S", Q1473)), "Suburbano",
    ISNUMBER(SEARCH("U", Q1473)), "Urbano"
)</f>
        <v>Pueblo</v>
      </c>
      <c r="V1473" s="25" t="str" cm="1">
        <f t="array" ref="V1473">_xlfn.LET(
    _xlpm.txt, _xlfn.TEXTJOIN("", TRUE, IF(ISNUMBER(--MID(Todos!$H1473, _xlfn.SEQUENCE(LEN(Todos!$H1473)), 1)), MID(Todos!$H1473, _xlfn.SEQUENCE(LEN(Todos!$H1473)), 1), "")),
    IF(ISNUMBER(--RIGHT(_xlpm.txt,1)), _xlpm.txt, LEFT(_xlpm.txt, LEN(_xlpm.txt)-1))
)</f>
        <v>17248</v>
      </c>
      <c r="W1473" s="14" t="str">
        <f>UPPER(LEFT(Todos!$B1473,2))</f>
        <v>WA</v>
      </c>
      <c r="X1473" s="15" t="str" cm="1">
        <f t="array" ref="X1473">+IF(Todos!$C1473 = "",MODE.MATCH(Todos!$C$2:$C$4029),Todos!$C1473)</f>
        <v>F</v>
      </c>
    </row>
    <row r="1474" spans="1:24" x14ac:dyDescent="0.35">
      <c r="A1474" s="19">
        <v>77023</v>
      </c>
      <c r="B1474" s="7" t="s">
        <v>48</v>
      </c>
      <c r="C1474" s="7" t="s">
        <v>14</v>
      </c>
      <c r="D1474" s="7">
        <v>324</v>
      </c>
      <c r="E1474" s="7">
        <v>146</v>
      </c>
      <c r="F1474" s="7">
        <v>202</v>
      </c>
      <c r="G1474" s="7">
        <v>0</v>
      </c>
      <c r="H1474" s="7">
        <v>8170</v>
      </c>
      <c r="I1474" s="7">
        <v>11</v>
      </c>
      <c r="J1474" s="7">
        <v>47</v>
      </c>
      <c r="K1474" s="7">
        <v>192</v>
      </c>
      <c r="L1474" s="7">
        <v>186</v>
      </c>
      <c r="M1474" s="7">
        <v>12.5</v>
      </c>
      <c r="N1474" s="7">
        <f>VLOOKUP(Todos!$A1474,vlookup_table[#All],2,FALSE)</f>
        <v>1</v>
      </c>
      <c r="O1474" s="7" t="str">
        <f>VLOOKUP(Todos!$A1474,vlookup_table[#All],3,FALSE)</f>
        <v>IA</v>
      </c>
      <c r="P1474" s="7">
        <f>VLOOKUP(Todos!$A1474,vlookup_table[#All],4,FALSE)</f>
        <v>4301</v>
      </c>
      <c r="Q1474" s="9" t="str">
        <f>VLOOKUP(Todos!$A1474,vlookup_table[#All],5,FALSE)</f>
        <v>C3</v>
      </c>
      <c r="R1474" s="9" t="str">
        <f>VLOOKUP(Todos!$A1474,vlookup_table[#All],6,FALSE)</f>
        <v>M</v>
      </c>
      <c r="S1474" s="9">
        <f>VLOOKUP(Todos!$A1474,vlookup_table[#All],7,FALSE)</f>
        <v>15</v>
      </c>
      <c r="T1474" s="9">
        <f>ROUND((9706-Todos!$P1474)/100, 0)</f>
        <v>54</v>
      </c>
      <c r="U1474" s="9" t="str" cm="1">
        <f t="array" ref="U1474">_xlfn.IFS(
    ISNUMBER(SEARCH("C", Q1474)), "Ciudad",
    ISNUMBER(SEARCH("T", Q1474)), "Pueblo",
    ISNUMBER(SEARCH("R", Q1474)), "Rural",
    ISNUMBER(SEARCH("S", Q1474)), "Suburbano",
    ISNUMBER(SEARCH("U", Q1474)), "Urbano"
)</f>
        <v>Ciudad</v>
      </c>
      <c r="V1474" s="24" t="str" cm="1">
        <f t="array" ref="V1474">_xlfn.LET(
    _xlpm.txt, _xlfn.TEXTJOIN("", TRUE, IF(ISNUMBER(--MID(Todos!$H1474, _xlfn.SEQUENCE(LEN(Todos!$H1474)), 1)), MID(Todos!$H1474, _xlfn.SEQUENCE(LEN(Todos!$H1474)), 1), "")),
    IF(ISNUMBER(--RIGHT(_xlpm.txt,1)), _xlpm.txt, LEFT(_xlpm.txt, LEN(_xlpm.txt)-1))
)</f>
        <v>8170</v>
      </c>
      <c r="W1474" s="9" t="str">
        <f>UPPER(LEFT(Todos!$B1474,2))</f>
        <v>IA</v>
      </c>
      <c r="X1474" s="10" t="str" cm="1">
        <f t="array" ref="X1474">+IF(Todos!$C1474 = "",MODE.MATCH(Todos!$C$2:$C$4029),Todos!$C1474)</f>
        <v>M</v>
      </c>
    </row>
    <row r="1475" spans="1:24" x14ac:dyDescent="0.35">
      <c r="A1475" s="18">
        <v>10028</v>
      </c>
      <c r="B1475" s="12" t="s">
        <v>22</v>
      </c>
      <c r="C1475" s="12" t="s">
        <v>14</v>
      </c>
      <c r="D1475" s="12">
        <v>1771</v>
      </c>
      <c r="E1475" s="12">
        <v>314</v>
      </c>
      <c r="F1475" s="12">
        <v>341</v>
      </c>
      <c r="G1475" s="12">
        <v>13</v>
      </c>
      <c r="H1475" s="12">
        <v>17567</v>
      </c>
      <c r="I1475" s="12">
        <v>9</v>
      </c>
      <c r="J1475" s="12">
        <v>45</v>
      </c>
      <c r="K1475" s="12">
        <v>335</v>
      </c>
      <c r="L1475" s="12">
        <v>322</v>
      </c>
      <c r="M1475" s="12">
        <v>11.1875</v>
      </c>
      <c r="N1475" s="12">
        <f>VLOOKUP(Todos!$A1475,vlookup_table[#All],2,FALSE)</f>
        <v>1</v>
      </c>
      <c r="O1475" s="12" t="str">
        <f>VLOOKUP(Todos!$A1475,vlookup_table[#All],3,FALSE)</f>
        <v>CA</v>
      </c>
      <c r="P1475" s="12">
        <f>VLOOKUP(Todos!$A1475,vlookup_table[#All],4,FALSE)</f>
        <v>0</v>
      </c>
      <c r="Q1475" s="14" t="str">
        <f>VLOOKUP(Todos!$A1475,vlookup_table[#All],5,FALSE)</f>
        <v>C2</v>
      </c>
      <c r="R1475" s="14" t="str">
        <f>VLOOKUP(Todos!$A1475,vlookup_table[#All],6,FALSE)</f>
        <v>M</v>
      </c>
      <c r="S1475" s="14">
        <f>VLOOKUP(Todos!$A1475,vlookup_table[#All],7,FALSE)</f>
        <v>20</v>
      </c>
      <c r="T1475" s="14">
        <f>ROUND((9706-Todos!$P1475)/100, 0)</f>
        <v>97</v>
      </c>
      <c r="U1475" s="14" t="str" cm="1">
        <f t="array" ref="U1475">_xlfn.IFS(
    ISNUMBER(SEARCH("C", Q1475)), "Ciudad",
    ISNUMBER(SEARCH("T", Q1475)), "Pueblo",
    ISNUMBER(SEARCH("R", Q1475)), "Rural",
    ISNUMBER(SEARCH("S", Q1475)), "Suburbano",
    ISNUMBER(SEARCH("U", Q1475)), "Urbano"
)</f>
        <v>Ciudad</v>
      </c>
      <c r="V1475" s="25" t="str" cm="1">
        <f t="array" ref="V1475">_xlfn.LET(
    _xlpm.txt, _xlfn.TEXTJOIN("", TRUE, IF(ISNUMBER(--MID(Todos!$H1475, _xlfn.SEQUENCE(LEN(Todos!$H1475)), 1)), MID(Todos!$H1475, _xlfn.SEQUENCE(LEN(Todos!$H1475)), 1), "")),
    IF(ISNUMBER(--RIGHT(_xlpm.txt,1)), _xlpm.txt, LEFT(_xlpm.txt, LEN(_xlpm.txt)-1))
)</f>
        <v>17567</v>
      </c>
      <c r="W1475" s="14" t="str">
        <f>UPPER(LEFT(Todos!$B1475,2))</f>
        <v>CA</v>
      </c>
      <c r="X1475" s="15" t="str" cm="1">
        <f t="array" ref="X1475">+IF(Todos!$C1475 = "",MODE.MATCH(Todos!$C$2:$C$4029),Todos!$C1475)</f>
        <v>M</v>
      </c>
    </row>
    <row r="1476" spans="1:24" x14ac:dyDescent="0.35">
      <c r="A1476" s="19">
        <v>20522</v>
      </c>
      <c r="B1476" s="7" t="s">
        <v>18</v>
      </c>
      <c r="C1476" s="7" t="s">
        <v>14</v>
      </c>
      <c r="D1476" s="7">
        <v>1203</v>
      </c>
      <c r="E1476" s="7">
        <v>462</v>
      </c>
      <c r="F1476" s="7">
        <v>543</v>
      </c>
      <c r="G1476" s="7">
        <v>10</v>
      </c>
      <c r="H1476" s="7">
        <v>17989</v>
      </c>
      <c r="I1476" s="7">
        <v>1</v>
      </c>
      <c r="J1476" s="7">
        <v>51</v>
      </c>
      <c r="K1476" s="7">
        <v>473</v>
      </c>
      <c r="L1476" s="7">
        <v>497</v>
      </c>
      <c r="M1476" s="7">
        <v>15</v>
      </c>
      <c r="N1476" s="7">
        <f>VLOOKUP(Todos!$A1476,vlookup_table[#All],2,FALSE)</f>
        <v>1</v>
      </c>
      <c r="O1476" s="7" t="str">
        <f>VLOOKUP(Todos!$A1476,vlookup_table[#All],3,FALSE)</f>
        <v>NC</v>
      </c>
      <c r="P1476" s="7">
        <f>VLOOKUP(Todos!$A1476,vlookup_table[#All],4,FALSE)</f>
        <v>5001</v>
      </c>
      <c r="Q1476" s="9" t="str">
        <f>VLOOKUP(Todos!$A1476,vlookup_table[#All],5,FALSE)</f>
        <v>T1</v>
      </c>
      <c r="R1476" s="9" t="str">
        <f>VLOOKUP(Todos!$A1476,vlookup_table[#All],6,FALSE)</f>
        <v>M</v>
      </c>
      <c r="S1476" s="9">
        <f>VLOOKUP(Todos!$A1476,vlookup_table[#All],7,FALSE)</f>
        <v>15</v>
      </c>
      <c r="T1476" s="9">
        <f>ROUND((9706-Todos!$P1476)/100, 0)</f>
        <v>47</v>
      </c>
      <c r="U1476" s="9" t="str" cm="1">
        <f t="array" ref="U1476">_xlfn.IFS(
    ISNUMBER(SEARCH("C", Q1476)), "Ciudad",
    ISNUMBER(SEARCH("T", Q1476)), "Pueblo",
    ISNUMBER(SEARCH("R", Q1476)), "Rural",
    ISNUMBER(SEARCH("S", Q1476)), "Suburbano",
    ISNUMBER(SEARCH("U", Q1476)), "Urbano"
)</f>
        <v>Pueblo</v>
      </c>
      <c r="V1476" s="24" t="str" cm="1">
        <f t="array" ref="V1476">_xlfn.LET(
    _xlpm.txt, _xlfn.TEXTJOIN("", TRUE, IF(ISNUMBER(--MID(Todos!$H1476, _xlfn.SEQUENCE(LEN(Todos!$H1476)), 1)), MID(Todos!$H1476, _xlfn.SEQUENCE(LEN(Todos!$H1476)), 1), "")),
    IF(ISNUMBER(--RIGHT(_xlpm.txt,1)), _xlpm.txt, LEFT(_xlpm.txt, LEN(_xlpm.txt)-1))
)</f>
        <v>17989</v>
      </c>
      <c r="W1476" s="9" t="str">
        <f>UPPER(LEFT(Todos!$B1476,2))</f>
        <v>NC</v>
      </c>
      <c r="X1476" s="10" t="str" cm="1">
        <f t="array" ref="X1476">+IF(Todos!$C1476 = "",MODE.MATCH(Todos!$C$2:$C$4029),Todos!$C1476)</f>
        <v>M</v>
      </c>
    </row>
    <row r="1477" spans="1:24" x14ac:dyDescent="0.35">
      <c r="A1477" s="18">
        <v>82065</v>
      </c>
      <c r="B1477" s="12" t="s">
        <v>57</v>
      </c>
      <c r="C1477" s="12" t="s">
        <v>14</v>
      </c>
      <c r="D1477" s="12">
        <v>737</v>
      </c>
      <c r="E1477" s="12">
        <v>506</v>
      </c>
      <c r="F1477" s="12">
        <v>469</v>
      </c>
      <c r="G1477" s="12">
        <v>0</v>
      </c>
      <c r="H1477" s="12">
        <v>13295</v>
      </c>
      <c r="I1477" s="12">
        <v>0</v>
      </c>
      <c r="J1477" s="12">
        <v>83</v>
      </c>
      <c r="K1477" s="12">
        <v>504</v>
      </c>
      <c r="L1477" s="12">
        <v>472</v>
      </c>
      <c r="M1477" s="12">
        <v>8.4545454549999999</v>
      </c>
      <c r="N1477" s="12">
        <f>VLOOKUP(Todos!$A1477,vlookup_table[#All],2,FALSE)</f>
        <v>0</v>
      </c>
      <c r="O1477" s="12" t="str">
        <f>VLOOKUP(Todos!$A1477,vlookup_table[#All],3,FALSE)</f>
        <v>MN</v>
      </c>
      <c r="P1477" s="12">
        <f>VLOOKUP(Todos!$A1477,vlookup_table[#All],4,FALSE)</f>
        <v>3601</v>
      </c>
      <c r="Q1477" s="14" t="str">
        <f>VLOOKUP(Todos!$A1477,vlookup_table[#All],5,FALSE)</f>
        <v>T2</v>
      </c>
      <c r="R1477" s="14" t="str">
        <f>VLOOKUP(Todos!$A1477,vlookup_table[#All],6,FALSE)</f>
        <v>M</v>
      </c>
      <c r="S1477" s="14">
        <f>VLOOKUP(Todos!$A1477,vlookup_table[#All],7,FALSE)</f>
        <v>10</v>
      </c>
      <c r="T1477" s="14">
        <f>ROUND((9706-Todos!$P1477)/100, 0)</f>
        <v>61</v>
      </c>
      <c r="U1477" s="14" t="str" cm="1">
        <f t="array" ref="U1477">_xlfn.IFS(
    ISNUMBER(SEARCH("C", Q1477)), "Ciudad",
    ISNUMBER(SEARCH("T", Q1477)), "Pueblo",
    ISNUMBER(SEARCH("R", Q1477)), "Rural",
    ISNUMBER(SEARCH("S", Q1477)), "Suburbano",
    ISNUMBER(SEARCH("U", Q1477)), "Urbano"
)</f>
        <v>Pueblo</v>
      </c>
      <c r="V1477" s="25" t="str" cm="1">
        <f t="array" ref="V1477">_xlfn.LET(
    _xlpm.txt, _xlfn.TEXTJOIN("", TRUE, IF(ISNUMBER(--MID(Todos!$H1477, _xlfn.SEQUENCE(LEN(Todos!$H1477)), 1)), MID(Todos!$H1477, _xlfn.SEQUENCE(LEN(Todos!$H1477)), 1), "")),
    IF(ISNUMBER(--RIGHT(_xlpm.txt,1)), _xlpm.txt, LEFT(_xlpm.txt, LEN(_xlpm.txt)-1))
)</f>
        <v>13295</v>
      </c>
      <c r="W1477" s="14" t="str">
        <f>UPPER(LEFT(Todos!$B1477,2))</f>
        <v>MN</v>
      </c>
      <c r="X1477" s="15" t="str" cm="1">
        <f t="array" ref="X1477">+IF(Todos!$C1477 = "",MODE.MATCH(Todos!$C$2:$C$4029),Todos!$C1477)</f>
        <v>M</v>
      </c>
    </row>
    <row r="1478" spans="1:24" x14ac:dyDescent="0.35">
      <c r="A1478" s="19">
        <v>20769</v>
      </c>
      <c r="B1478" s="7" t="s">
        <v>18</v>
      </c>
      <c r="C1478" s="7" t="s">
        <v>14</v>
      </c>
      <c r="D1478" s="7">
        <v>504</v>
      </c>
      <c r="E1478" s="7">
        <v>191</v>
      </c>
      <c r="F1478" s="7">
        <v>287</v>
      </c>
      <c r="G1478" s="7">
        <v>1</v>
      </c>
      <c r="H1478" s="7">
        <v>9564</v>
      </c>
      <c r="I1478" s="7">
        <v>0</v>
      </c>
      <c r="J1478" s="7">
        <v>81</v>
      </c>
      <c r="K1478" s="7">
        <v>228</v>
      </c>
      <c r="L1478" s="7">
        <v>246</v>
      </c>
      <c r="M1478" s="7">
        <v>5</v>
      </c>
      <c r="N1478" s="7">
        <f>VLOOKUP(Todos!$A1478,vlookup_table[#All],2,FALSE)</f>
        <v>2</v>
      </c>
      <c r="O1478" s="7" t="str">
        <f>VLOOKUP(Todos!$A1478,vlookup_table[#All],3,FALSE)</f>
        <v>NC</v>
      </c>
      <c r="P1478" s="7">
        <f>VLOOKUP(Todos!$A1478,vlookup_table[#All],4,FALSE)</f>
        <v>4601</v>
      </c>
      <c r="Q1478" s="9" t="str">
        <f>VLOOKUP(Todos!$A1478,vlookup_table[#All],5,FALSE)</f>
        <v>T2</v>
      </c>
      <c r="R1478" s="9" t="str">
        <f>VLOOKUP(Todos!$A1478,vlookup_table[#All],6,FALSE)</f>
        <v>M</v>
      </c>
      <c r="S1478" s="9">
        <f>VLOOKUP(Todos!$A1478,vlookup_table[#All],7,FALSE)</f>
        <v>5</v>
      </c>
      <c r="T1478" s="9">
        <f>ROUND((9706-Todos!$P1478)/100, 0)</f>
        <v>51</v>
      </c>
      <c r="U1478" s="9" t="str" cm="1">
        <f t="array" ref="U1478">_xlfn.IFS(
    ISNUMBER(SEARCH("C", Q1478)), "Ciudad",
    ISNUMBER(SEARCH("T", Q1478)), "Pueblo",
    ISNUMBER(SEARCH("R", Q1478)), "Rural",
    ISNUMBER(SEARCH("S", Q1478)), "Suburbano",
    ISNUMBER(SEARCH("U", Q1478)), "Urbano"
)</f>
        <v>Pueblo</v>
      </c>
      <c r="V1478" s="24" t="str" cm="1">
        <f t="array" ref="V1478">_xlfn.LET(
    _xlpm.txt, _xlfn.TEXTJOIN("", TRUE, IF(ISNUMBER(--MID(Todos!$H1478, _xlfn.SEQUENCE(LEN(Todos!$H1478)), 1)), MID(Todos!$H1478, _xlfn.SEQUENCE(LEN(Todos!$H1478)), 1), "")),
    IF(ISNUMBER(--RIGHT(_xlpm.txt,1)), _xlpm.txt, LEFT(_xlpm.txt, LEN(_xlpm.txt)-1))
)</f>
        <v>9564</v>
      </c>
      <c r="W1478" s="9" t="str">
        <f>UPPER(LEFT(Todos!$B1478,2))</f>
        <v>NC</v>
      </c>
      <c r="X1478" s="10" t="str" cm="1">
        <f t="array" ref="X1478">+IF(Todos!$C1478 = "",MODE.MATCH(Todos!$C$2:$C$4029),Todos!$C1478)</f>
        <v>M</v>
      </c>
    </row>
    <row r="1479" spans="1:24" x14ac:dyDescent="0.35">
      <c r="A1479" s="18">
        <v>160970</v>
      </c>
      <c r="B1479" s="12" t="s">
        <v>22</v>
      </c>
      <c r="C1479" s="12" t="s">
        <v>14</v>
      </c>
      <c r="D1479" s="12">
        <v>931</v>
      </c>
      <c r="E1479" s="12">
        <v>307</v>
      </c>
      <c r="F1479" s="12">
        <v>343</v>
      </c>
      <c r="G1479" s="12">
        <v>2</v>
      </c>
      <c r="H1479" s="12">
        <v>12060</v>
      </c>
      <c r="I1479" s="12">
        <v>8</v>
      </c>
      <c r="J1479" s="12">
        <v>50</v>
      </c>
      <c r="K1479" s="12">
        <v>318</v>
      </c>
      <c r="L1479" s="12">
        <v>332</v>
      </c>
      <c r="M1479" s="12">
        <v>5.0909090910000003</v>
      </c>
      <c r="N1479" s="12">
        <f>VLOOKUP(Todos!$A1479,vlookup_table[#All],2,FALSE)</f>
        <v>1</v>
      </c>
      <c r="O1479" s="12" t="str">
        <f>VLOOKUP(Todos!$A1479,vlookup_table[#All],3,FALSE)</f>
        <v>CA</v>
      </c>
      <c r="P1479" s="12">
        <f>VLOOKUP(Todos!$A1479,vlookup_table[#All],4,FALSE)</f>
        <v>2111</v>
      </c>
      <c r="Q1479" s="14" t="str">
        <f>VLOOKUP(Todos!$A1479,vlookup_table[#All],5,FALSE)</f>
        <v>T1</v>
      </c>
      <c r="R1479" s="14" t="str">
        <f>VLOOKUP(Todos!$A1479,vlookup_table[#All],6,FALSE)</f>
        <v>M</v>
      </c>
      <c r="S1479" s="14">
        <f>VLOOKUP(Todos!$A1479,vlookup_table[#All],7,FALSE)</f>
        <v>5</v>
      </c>
      <c r="T1479" s="14">
        <f>ROUND((9706-Todos!$P1479)/100, 0)</f>
        <v>76</v>
      </c>
      <c r="U1479" s="14" t="str" cm="1">
        <f t="array" ref="U1479">_xlfn.IFS(
    ISNUMBER(SEARCH("C", Q1479)), "Ciudad",
    ISNUMBER(SEARCH("T", Q1479)), "Pueblo",
    ISNUMBER(SEARCH("R", Q1479)), "Rural",
    ISNUMBER(SEARCH("S", Q1479)), "Suburbano",
    ISNUMBER(SEARCH("U", Q1479)), "Urbano"
)</f>
        <v>Pueblo</v>
      </c>
      <c r="V1479" s="25" t="str" cm="1">
        <f t="array" ref="V1479">_xlfn.LET(
    _xlpm.txt, _xlfn.TEXTJOIN("", TRUE, IF(ISNUMBER(--MID(Todos!$H1479, _xlfn.SEQUENCE(LEN(Todos!$H1479)), 1)), MID(Todos!$H1479, _xlfn.SEQUENCE(LEN(Todos!$H1479)), 1), "")),
    IF(ISNUMBER(--RIGHT(_xlpm.txt,1)), _xlpm.txt, LEFT(_xlpm.txt, LEN(_xlpm.txt)-1))
)</f>
        <v>12060</v>
      </c>
      <c r="W1479" s="14" t="str">
        <f>UPPER(LEFT(Todos!$B1479,2))</f>
        <v>CA</v>
      </c>
      <c r="X1479" s="15" t="str" cm="1">
        <f t="array" ref="X1479">+IF(Todos!$C1479 = "",MODE.MATCH(Todos!$C$2:$C$4029),Todos!$C1479)</f>
        <v>M</v>
      </c>
    </row>
    <row r="1480" spans="1:24" x14ac:dyDescent="0.35">
      <c r="A1480" s="19">
        <v>174609</v>
      </c>
      <c r="B1480" s="7" t="s">
        <v>51</v>
      </c>
      <c r="C1480" s="7" t="s">
        <v>17</v>
      </c>
      <c r="D1480" s="7">
        <v>819</v>
      </c>
      <c r="E1480" s="7">
        <v>259</v>
      </c>
      <c r="F1480" s="7">
        <v>367</v>
      </c>
      <c r="G1480" s="7">
        <v>2</v>
      </c>
      <c r="H1480" s="7">
        <v>13539</v>
      </c>
      <c r="I1480" s="7">
        <v>1</v>
      </c>
      <c r="J1480" s="7">
        <v>41</v>
      </c>
      <c r="K1480" s="7">
        <v>275</v>
      </c>
      <c r="L1480" s="7">
        <v>331</v>
      </c>
      <c r="M1480" s="7">
        <v>7.538461539</v>
      </c>
      <c r="N1480" s="7">
        <f>VLOOKUP(Todos!$A1480,vlookup_table[#All],2,FALSE)</f>
        <v>0</v>
      </c>
      <c r="O1480" s="7" t="str">
        <f>VLOOKUP(Todos!$A1480,vlookup_table[#All],3,FALSE)</f>
        <v>OR</v>
      </c>
      <c r="P1480" s="7">
        <f>VLOOKUP(Todos!$A1480,vlookup_table[#All],4,FALSE)</f>
        <v>0</v>
      </c>
      <c r="Q1480" s="9" t="str">
        <f>VLOOKUP(Todos!$A1480,vlookup_table[#All],5,FALSE)</f>
        <v>T2</v>
      </c>
      <c r="R1480" s="9" t="str">
        <f>VLOOKUP(Todos!$A1480,vlookup_table[#All],6,FALSE)</f>
        <v>F</v>
      </c>
      <c r="S1480" s="9">
        <f>VLOOKUP(Todos!$A1480,vlookup_table[#All],7,FALSE)</f>
        <v>10</v>
      </c>
      <c r="T1480" s="9">
        <f>ROUND((9706-Todos!$P1480)/100, 0)</f>
        <v>97</v>
      </c>
      <c r="U1480" s="9" t="str" cm="1">
        <f t="array" ref="U1480">_xlfn.IFS(
    ISNUMBER(SEARCH("C", Q1480)), "Ciudad",
    ISNUMBER(SEARCH("T", Q1480)), "Pueblo",
    ISNUMBER(SEARCH("R", Q1480)), "Rural",
    ISNUMBER(SEARCH("S", Q1480)), "Suburbano",
    ISNUMBER(SEARCH("U", Q1480)), "Urbano"
)</f>
        <v>Pueblo</v>
      </c>
      <c r="V1480" s="24" t="str" cm="1">
        <f t="array" ref="V1480">_xlfn.LET(
    _xlpm.txt, _xlfn.TEXTJOIN("", TRUE, IF(ISNUMBER(--MID(Todos!$H1480, _xlfn.SEQUENCE(LEN(Todos!$H1480)), 1)), MID(Todos!$H1480, _xlfn.SEQUENCE(LEN(Todos!$H1480)), 1), "")),
    IF(ISNUMBER(--RIGHT(_xlpm.txt,1)), _xlpm.txt, LEFT(_xlpm.txt, LEN(_xlpm.txt)-1))
)</f>
        <v>13539</v>
      </c>
      <c r="W1480" s="9" t="str">
        <f>UPPER(LEFT(Todos!$B1480,2))</f>
        <v>OR</v>
      </c>
      <c r="X1480" s="10" t="str" cm="1">
        <f t="array" ref="X1480">+IF(Todos!$C1480 = "",MODE.MATCH(Todos!$C$2:$C$4029),Todos!$C1480)</f>
        <v>F</v>
      </c>
    </row>
    <row r="1481" spans="1:24" x14ac:dyDescent="0.35">
      <c r="A1481" s="18">
        <v>127166</v>
      </c>
      <c r="B1481" s="12" t="s">
        <v>21</v>
      </c>
      <c r="C1481" s="12" t="s">
        <v>45</v>
      </c>
      <c r="D1481" s="12">
        <v>1490</v>
      </c>
      <c r="E1481" s="12">
        <v>612</v>
      </c>
      <c r="F1481" s="12">
        <v>818</v>
      </c>
      <c r="G1481" s="12">
        <v>25</v>
      </c>
      <c r="H1481" s="12">
        <v>38526</v>
      </c>
      <c r="I1481" s="12">
        <v>7</v>
      </c>
      <c r="J1481" s="12">
        <v>56</v>
      </c>
      <c r="K1481" s="12">
        <v>645</v>
      </c>
      <c r="L1481" s="12">
        <v>733</v>
      </c>
      <c r="M1481" s="12">
        <v>18.47826087</v>
      </c>
      <c r="N1481" s="12">
        <f>VLOOKUP(Todos!$A1481,vlookup_table[#All],2,FALSE)</f>
        <v>1002</v>
      </c>
      <c r="O1481" s="12" t="str">
        <f>VLOOKUP(Todos!$A1481,vlookup_table[#All],3,FALSE)</f>
        <v>TX</v>
      </c>
      <c r="P1481" s="12">
        <f>VLOOKUP(Todos!$A1481,vlookup_table[#All],4,FALSE)</f>
        <v>2512</v>
      </c>
      <c r="Q1481" s="14" t="str">
        <f>VLOOKUP(Todos!$A1481,vlookup_table[#All],5,FALSE)</f>
        <v>S1</v>
      </c>
      <c r="R1481" s="14" t="str">
        <f>VLOOKUP(Todos!$A1481,vlookup_table[#All],6,FALSE)</f>
        <v>J</v>
      </c>
      <c r="S1481" s="14">
        <f>VLOOKUP(Todos!$A1481,vlookup_table[#All],7,FALSE)</f>
        <v>30</v>
      </c>
      <c r="T1481" s="14">
        <f>ROUND((9706-Todos!$P1481)/100, 0)</f>
        <v>72</v>
      </c>
      <c r="U1481" s="14" t="str" cm="1">
        <f t="array" ref="U1481">_xlfn.IFS(
    ISNUMBER(SEARCH("C", Q1481)), "Ciudad",
    ISNUMBER(SEARCH("T", Q1481)), "Pueblo",
    ISNUMBER(SEARCH("R", Q1481)), "Rural",
    ISNUMBER(SEARCH("S", Q1481)), "Suburbano",
    ISNUMBER(SEARCH("U", Q1481)), "Urbano"
)</f>
        <v>Suburbano</v>
      </c>
      <c r="V1481" s="25" t="str" cm="1">
        <f t="array" ref="V1481">_xlfn.LET(
    _xlpm.txt, _xlfn.TEXTJOIN("", TRUE, IF(ISNUMBER(--MID(Todos!$H1481, _xlfn.SEQUENCE(LEN(Todos!$H1481)), 1)), MID(Todos!$H1481, _xlfn.SEQUENCE(LEN(Todos!$H1481)), 1), "")),
    IF(ISNUMBER(--RIGHT(_xlpm.txt,1)), _xlpm.txt, LEFT(_xlpm.txt, LEN(_xlpm.txt)-1))
)</f>
        <v>38526</v>
      </c>
      <c r="W1481" s="14" t="str">
        <f>UPPER(LEFT(Todos!$B1481,2))</f>
        <v>TX</v>
      </c>
      <c r="X1481" s="15" t="str" cm="1">
        <f t="array" ref="X1481">+IF(Todos!$C1481 = "",MODE.MATCH(Todos!$C$2:$C$4029),Todos!$C1481)</f>
        <v>J</v>
      </c>
    </row>
    <row r="1482" spans="1:24" x14ac:dyDescent="0.35">
      <c r="A1482" s="19">
        <v>155967</v>
      </c>
      <c r="B1482" s="7" t="s">
        <v>22</v>
      </c>
      <c r="C1482" s="7" t="s">
        <v>17</v>
      </c>
      <c r="D1482" s="7">
        <v>2521</v>
      </c>
      <c r="E1482" s="7">
        <v>412</v>
      </c>
      <c r="F1482" s="7">
        <v>516</v>
      </c>
      <c r="G1482" s="7">
        <v>63</v>
      </c>
      <c r="H1482" s="7">
        <v>13961</v>
      </c>
      <c r="I1482" s="7">
        <v>38</v>
      </c>
      <c r="J1482" s="7">
        <v>45</v>
      </c>
      <c r="K1482" s="7">
        <v>424</v>
      </c>
      <c r="L1482" s="7">
        <v>512</v>
      </c>
      <c r="M1482" s="7">
        <v>5.5555555559999998</v>
      </c>
      <c r="N1482" s="7">
        <f>VLOOKUP(Todos!$A1482,vlookup_table[#All],2,FALSE)</f>
        <v>0</v>
      </c>
      <c r="O1482" s="7" t="str">
        <f>VLOOKUP(Todos!$A1482,vlookup_table[#All],3,FALSE)</f>
        <v>CA</v>
      </c>
      <c r="P1482" s="7">
        <f>VLOOKUP(Todos!$A1482,vlookup_table[#All],4,FALSE)</f>
        <v>2001</v>
      </c>
      <c r="Q1482" s="9" t="str">
        <f>VLOOKUP(Todos!$A1482,vlookup_table[#All],5,FALSE)</f>
        <v>C2</v>
      </c>
      <c r="R1482" s="9" t="str">
        <f>VLOOKUP(Todos!$A1482,vlookup_table[#All],6,FALSE)</f>
        <v>F</v>
      </c>
      <c r="S1482" s="9">
        <f>VLOOKUP(Todos!$A1482,vlookup_table[#All],7,FALSE)</f>
        <v>5</v>
      </c>
      <c r="T1482" s="9">
        <f>ROUND((9706-Todos!$P1482)/100, 0)</f>
        <v>77</v>
      </c>
      <c r="U1482" s="9" t="str" cm="1">
        <f t="array" ref="U1482">_xlfn.IFS(
    ISNUMBER(SEARCH("C", Q1482)), "Ciudad",
    ISNUMBER(SEARCH("T", Q1482)), "Pueblo",
    ISNUMBER(SEARCH("R", Q1482)), "Rural",
    ISNUMBER(SEARCH("S", Q1482)), "Suburbano",
    ISNUMBER(SEARCH("U", Q1482)), "Urbano"
)</f>
        <v>Ciudad</v>
      </c>
      <c r="V1482" s="24" t="str" cm="1">
        <f t="array" ref="V1482">_xlfn.LET(
    _xlpm.txt, _xlfn.TEXTJOIN("", TRUE, IF(ISNUMBER(--MID(Todos!$H1482, _xlfn.SEQUENCE(LEN(Todos!$H1482)), 1)), MID(Todos!$H1482, _xlfn.SEQUENCE(LEN(Todos!$H1482)), 1), "")),
    IF(ISNUMBER(--RIGHT(_xlpm.txt,1)), _xlpm.txt, LEFT(_xlpm.txt, LEN(_xlpm.txt)-1))
)</f>
        <v>13961</v>
      </c>
      <c r="W1482" s="9" t="str">
        <f>UPPER(LEFT(Todos!$B1482,2))</f>
        <v>CA</v>
      </c>
      <c r="X1482" s="10" t="str" cm="1">
        <f t="array" ref="X1482">+IF(Todos!$C1482 = "",MODE.MATCH(Todos!$C$2:$C$4029),Todos!$C1482)</f>
        <v>F</v>
      </c>
    </row>
    <row r="1483" spans="1:24" x14ac:dyDescent="0.35">
      <c r="A1483" s="18">
        <v>14790</v>
      </c>
      <c r="B1483" s="12" t="s">
        <v>22</v>
      </c>
      <c r="C1483" s="12" t="s">
        <v>14</v>
      </c>
      <c r="D1483" s="12">
        <v>4068</v>
      </c>
      <c r="E1483" s="12">
        <v>753</v>
      </c>
      <c r="F1483" s="12">
        <v>872</v>
      </c>
      <c r="G1483" s="12">
        <v>99</v>
      </c>
      <c r="H1483" s="12">
        <v>31920</v>
      </c>
      <c r="I1483" s="12">
        <v>20</v>
      </c>
      <c r="J1483" s="12">
        <v>37</v>
      </c>
      <c r="K1483" s="12">
        <v>821</v>
      </c>
      <c r="L1483" s="12">
        <v>748</v>
      </c>
      <c r="M1483" s="12">
        <v>6.4</v>
      </c>
      <c r="N1483" s="12">
        <f>VLOOKUP(Todos!$A1483,vlookup_table[#All],2,FALSE)</f>
        <v>1</v>
      </c>
      <c r="O1483" s="12" t="str">
        <f>VLOOKUP(Todos!$A1483,vlookup_table[#All],3,FALSE)</f>
        <v>CA</v>
      </c>
      <c r="P1483" s="12">
        <f>VLOOKUP(Todos!$A1483,vlookup_table[#All],4,FALSE)</f>
        <v>2104</v>
      </c>
      <c r="Q1483" s="14" t="str">
        <f>VLOOKUP(Todos!$A1483,vlookup_table[#All],5,FALSE)</f>
        <v>U1</v>
      </c>
      <c r="R1483" s="14" t="str">
        <f>VLOOKUP(Todos!$A1483,vlookup_table[#All],6,FALSE)</f>
        <v>M</v>
      </c>
      <c r="S1483" s="14">
        <f>VLOOKUP(Todos!$A1483,vlookup_table[#All],7,FALSE)</f>
        <v>15</v>
      </c>
      <c r="T1483" s="14">
        <f>ROUND((9706-Todos!$P1483)/100, 0)</f>
        <v>76</v>
      </c>
      <c r="U1483" s="14" t="str" cm="1">
        <f t="array" ref="U1483">_xlfn.IFS(
    ISNUMBER(SEARCH("C", Q1483)), "Ciudad",
    ISNUMBER(SEARCH("T", Q1483)), "Pueblo",
    ISNUMBER(SEARCH("R", Q1483)), "Rural",
    ISNUMBER(SEARCH("S", Q1483)), "Suburbano",
    ISNUMBER(SEARCH("U", Q1483)), "Urbano"
)</f>
        <v>Urbano</v>
      </c>
      <c r="V1483" s="25" t="str" cm="1">
        <f t="array" ref="V1483">_xlfn.LET(
    _xlpm.txt, _xlfn.TEXTJOIN("", TRUE, IF(ISNUMBER(--MID(Todos!$H1483, _xlfn.SEQUENCE(LEN(Todos!$H1483)), 1)), MID(Todos!$H1483, _xlfn.SEQUENCE(LEN(Todos!$H1483)), 1), "")),
    IF(ISNUMBER(--RIGHT(_xlpm.txt,1)), _xlpm.txt, LEFT(_xlpm.txt, LEN(_xlpm.txt)-1))
)</f>
        <v>31920</v>
      </c>
      <c r="W1483" s="14" t="str">
        <f>UPPER(LEFT(Todos!$B1483,2))</f>
        <v>CA</v>
      </c>
      <c r="X1483" s="15" t="str" cm="1">
        <f t="array" ref="X1483">+IF(Todos!$C1483 = "",MODE.MATCH(Todos!$C$2:$C$4029),Todos!$C1483)</f>
        <v>M</v>
      </c>
    </row>
    <row r="1484" spans="1:24" x14ac:dyDescent="0.35">
      <c r="A1484" s="19">
        <v>20583</v>
      </c>
      <c r="B1484" s="7" t="s">
        <v>18</v>
      </c>
      <c r="C1484" s="7" t="s">
        <v>20</v>
      </c>
      <c r="D1484" s="7">
        <v>810</v>
      </c>
      <c r="E1484" s="7">
        <v>441</v>
      </c>
      <c r="F1484" s="7">
        <v>503</v>
      </c>
      <c r="G1484" s="7">
        <v>1</v>
      </c>
      <c r="H1484" s="7">
        <v>17642</v>
      </c>
      <c r="I1484" s="7">
        <v>2</v>
      </c>
      <c r="J1484" s="7">
        <v>56</v>
      </c>
      <c r="K1484" s="7">
        <v>457</v>
      </c>
      <c r="L1484" s="7">
        <v>489</v>
      </c>
      <c r="M1484" s="7">
        <v>8.1333333329999995</v>
      </c>
      <c r="N1484" s="7">
        <f>VLOOKUP(Todos!$A1484,vlookup_table[#All],2,FALSE)</f>
        <v>28</v>
      </c>
      <c r="O1484" s="7" t="str">
        <f>VLOOKUP(Todos!$A1484,vlookup_table[#All],3,FALSE)</f>
        <v>NC</v>
      </c>
      <c r="P1484" s="7">
        <f>VLOOKUP(Todos!$A1484,vlookup_table[#All],4,FALSE)</f>
        <v>2801</v>
      </c>
      <c r="Q1484" s="9" t="str">
        <f>VLOOKUP(Todos!$A1484,vlookup_table[#All],5,FALSE)</f>
        <v>C1</v>
      </c>
      <c r="R1484" s="9" t="str">
        <f>VLOOKUP(Todos!$A1484,vlookup_table[#All],6,FALSE)</f>
        <v>F</v>
      </c>
      <c r="S1484" s="9">
        <f>VLOOKUP(Todos!$A1484,vlookup_table[#All],7,FALSE)</f>
        <v>14</v>
      </c>
      <c r="T1484" s="9">
        <f>ROUND((9706-Todos!$P1484)/100, 0)</f>
        <v>69</v>
      </c>
      <c r="U1484" s="9" t="str" cm="1">
        <f t="array" ref="U1484">_xlfn.IFS(
    ISNUMBER(SEARCH("C", Q1484)), "Ciudad",
    ISNUMBER(SEARCH("T", Q1484)), "Pueblo",
    ISNUMBER(SEARCH("R", Q1484)), "Rural",
    ISNUMBER(SEARCH("S", Q1484)), "Suburbano",
    ISNUMBER(SEARCH("U", Q1484)), "Urbano"
)</f>
        <v>Ciudad</v>
      </c>
      <c r="V1484" s="24" t="str" cm="1">
        <f t="array" ref="V1484">_xlfn.LET(
    _xlpm.txt, _xlfn.TEXTJOIN("", TRUE, IF(ISNUMBER(--MID(Todos!$H1484, _xlfn.SEQUENCE(LEN(Todos!$H1484)), 1)), MID(Todos!$H1484, _xlfn.SEQUENCE(LEN(Todos!$H1484)), 1), "")),
    IF(ISNUMBER(--RIGHT(_xlpm.txt,1)), _xlpm.txt, LEFT(_xlpm.txt, LEN(_xlpm.txt)-1))
)</f>
        <v>17642</v>
      </c>
      <c r="W1484" s="9" t="str">
        <f>UPPER(LEFT(Todos!$B1484,2))</f>
        <v>NC</v>
      </c>
      <c r="X1484" s="10" t="str" cm="1">
        <f t="array" ref="X1484">+IF(Todos!$C1484 = "",MODE.MATCH(Todos!$C$2:$C$4029),Todos!$C1484)</f>
        <v>female</v>
      </c>
    </row>
    <row r="1485" spans="1:24" x14ac:dyDescent="0.35">
      <c r="A1485" s="18">
        <v>185934</v>
      </c>
      <c r="B1485" s="12" t="s">
        <v>22</v>
      </c>
      <c r="C1485" s="12" t="s">
        <v>17</v>
      </c>
      <c r="D1485" s="12">
        <v>1364</v>
      </c>
      <c r="E1485" s="12">
        <v>244</v>
      </c>
      <c r="F1485" s="12">
        <v>308</v>
      </c>
      <c r="G1485" s="12">
        <v>15</v>
      </c>
      <c r="H1485" s="12">
        <v>6939</v>
      </c>
      <c r="I1485" s="12">
        <v>50</v>
      </c>
      <c r="J1485" s="12">
        <v>43</v>
      </c>
      <c r="K1485" s="12">
        <v>255</v>
      </c>
      <c r="L1485" s="12">
        <v>296</v>
      </c>
      <c r="M1485" s="12">
        <v>18.75</v>
      </c>
      <c r="N1485" s="12">
        <f>VLOOKUP(Todos!$A1485,vlookup_table[#All],2,FALSE)</f>
        <v>2</v>
      </c>
      <c r="O1485" s="12" t="str">
        <f>VLOOKUP(Todos!$A1485,vlookup_table[#All],3,FALSE)</f>
        <v>CA</v>
      </c>
      <c r="P1485" s="12">
        <f>VLOOKUP(Todos!$A1485,vlookup_table[#All],4,FALSE)</f>
        <v>0</v>
      </c>
      <c r="Q1485" s="14" t="str">
        <f>VLOOKUP(Todos!$A1485,vlookup_table[#All],5,FALSE)</f>
        <v>U4</v>
      </c>
      <c r="R1485" s="14" t="str">
        <f>VLOOKUP(Todos!$A1485,vlookup_table[#All],6,FALSE)</f>
        <v>F</v>
      </c>
      <c r="S1485" s="14">
        <f>VLOOKUP(Todos!$A1485,vlookup_table[#All],7,FALSE)</f>
        <v>25</v>
      </c>
      <c r="T1485" s="14">
        <f>ROUND((9706-Todos!$P1485)/100, 0)</f>
        <v>97</v>
      </c>
      <c r="U1485" s="14" t="str" cm="1">
        <f t="array" ref="U1485">_xlfn.IFS(
    ISNUMBER(SEARCH("C", Q1485)), "Ciudad",
    ISNUMBER(SEARCH("T", Q1485)), "Pueblo",
    ISNUMBER(SEARCH("R", Q1485)), "Rural",
    ISNUMBER(SEARCH("S", Q1485)), "Suburbano",
    ISNUMBER(SEARCH("U", Q1485)), "Urbano"
)</f>
        <v>Urbano</v>
      </c>
      <c r="V1485" s="25" t="str" cm="1">
        <f t="array" ref="V1485">_xlfn.LET(
    _xlpm.txt, _xlfn.TEXTJOIN("", TRUE, IF(ISNUMBER(--MID(Todos!$H1485, _xlfn.SEQUENCE(LEN(Todos!$H1485)), 1)), MID(Todos!$H1485, _xlfn.SEQUENCE(LEN(Todos!$H1485)), 1), "")),
    IF(ISNUMBER(--RIGHT(_xlpm.txt,1)), _xlpm.txt, LEFT(_xlpm.txt, LEN(_xlpm.txt)-1))
)</f>
        <v>6939</v>
      </c>
      <c r="W1485" s="14" t="str">
        <f>UPPER(LEFT(Todos!$B1485,2))</f>
        <v>CA</v>
      </c>
      <c r="X1485" s="15" t="str" cm="1">
        <f t="array" ref="X1485">+IF(Todos!$C1485 = "",MODE.MATCH(Todos!$C$2:$C$4029),Todos!$C1485)</f>
        <v>F</v>
      </c>
    </row>
    <row r="1486" spans="1:24" x14ac:dyDescent="0.35">
      <c r="A1486" s="19">
        <v>109449</v>
      </c>
      <c r="B1486" s="7" t="s">
        <v>50</v>
      </c>
      <c r="C1486" s="7" t="s">
        <v>17</v>
      </c>
      <c r="D1486" s="7">
        <v>456</v>
      </c>
      <c r="E1486" s="7">
        <v>238</v>
      </c>
      <c r="F1486" s="7">
        <v>317</v>
      </c>
      <c r="G1486" s="7">
        <v>0</v>
      </c>
      <c r="H1486" s="7">
        <v>10293</v>
      </c>
      <c r="I1486" s="7">
        <v>1</v>
      </c>
      <c r="J1486" s="7">
        <v>67</v>
      </c>
      <c r="K1486" s="7">
        <v>263</v>
      </c>
      <c r="L1486" s="7">
        <v>281</v>
      </c>
      <c r="M1486" s="7">
        <v>11</v>
      </c>
      <c r="N1486" s="7">
        <f>VLOOKUP(Todos!$A1486,vlookup_table[#All],2,FALSE)</f>
        <v>2</v>
      </c>
      <c r="O1486" s="7" t="str">
        <f>VLOOKUP(Todos!$A1486,vlookup_table[#All],3,FALSE)</f>
        <v>LA</v>
      </c>
      <c r="P1486" s="7">
        <f>VLOOKUP(Todos!$A1486,vlookup_table[#All],4,FALSE)</f>
        <v>2211</v>
      </c>
      <c r="Q1486" s="9" t="str">
        <f>VLOOKUP(Todos!$A1486,vlookup_table[#All],5,FALSE)</f>
        <v>T2</v>
      </c>
      <c r="R1486" s="9" t="str">
        <f>VLOOKUP(Todos!$A1486,vlookup_table[#All],6,FALSE)</f>
        <v>F</v>
      </c>
      <c r="S1486" s="9">
        <f>VLOOKUP(Todos!$A1486,vlookup_table[#All],7,FALSE)</f>
        <v>12</v>
      </c>
      <c r="T1486" s="9">
        <f>ROUND((9706-Todos!$P1486)/100, 0)</f>
        <v>75</v>
      </c>
      <c r="U1486" s="9" t="str" cm="1">
        <f t="array" ref="U1486">_xlfn.IFS(
    ISNUMBER(SEARCH("C", Q1486)), "Ciudad",
    ISNUMBER(SEARCH("T", Q1486)), "Pueblo",
    ISNUMBER(SEARCH("R", Q1486)), "Rural",
    ISNUMBER(SEARCH("S", Q1486)), "Suburbano",
    ISNUMBER(SEARCH("U", Q1486)), "Urbano"
)</f>
        <v>Pueblo</v>
      </c>
      <c r="V1486" s="24" t="str" cm="1">
        <f t="array" ref="V1486">_xlfn.LET(
    _xlpm.txt, _xlfn.TEXTJOIN("", TRUE, IF(ISNUMBER(--MID(Todos!$H1486, _xlfn.SEQUENCE(LEN(Todos!$H1486)), 1)), MID(Todos!$H1486, _xlfn.SEQUENCE(LEN(Todos!$H1486)), 1), "")),
    IF(ISNUMBER(--RIGHT(_xlpm.txt,1)), _xlpm.txt, LEFT(_xlpm.txt, LEN(_xlpm.txt)-1))
)</f>
        <v>10293</v>
      </c>
      <c r="W1486" s="9" t="str">
        <f>UPPER(LEFT(Todos!$B1486,2))</f>
        <v>LA</v>
      </c>
      <c r="X1486" s="10" t="str" cm="1">
        <f t="array" ref="X1486">+IF(Todos!$C1486 = "",MODE.MATCH(Todos!$C$2:$C$4029),Todos!$C1486)</f>
        <v>F</v>
      </c>
    </row>
    <row r="1487" spans="1:24" x14ac:dyDescent="0.35">
      <c r="A1487" s="18">
        <v>64115</v>
      </c>
      <c r="B1487" s="12" t="s">
        <v>34</v>
      </c>
      <c r="C1487" s="12" t="s">
        <v>14</v>
      </c>
      <c r="D1487" s="12">
        <v>501</v>
      </c>
      <c r="E1487" s="12">
        <v>359</v>
      </c>
      <c r="F1487" s="12">
        <v>445</v>
      </c>
      <c r="G1487" s="12">
        <v>0</v>
      </c>
      <c r="H1487" s="12">
        <v>16856</v>
      </c>
      <c r="I1487" s="12">
        <v>0</v>
      </c>
      <c r="J1487" s="12">
        <v>65</v>
      </c>
      <c r="K1487" s="12">
        <v>407</v>
      </c>
      <c r="L1487" s="12">
        <v>385</v>
      </c>
      <c r="M1487" s="12">
        <v>7.5</v>
      </c>
      <c r="N1487" s="12">
        <f>VLOOKUP(Todos!$A1487,vlookup_table[#All],2,FALSE)</f>
        <v>1</v>
      </c>
      <c r="O1487" s="12" t="str">
        <f>VLOOKUP(Todos!$A1487,vlookup_table[#All],3,FALSE)</f>
        <v>IN</v>
      </c>
      <c r="P1487" s="12">
        <f>VLOOKUP(Todos!$A1487,vlookup_table[#All],4,FALSE)</f>
        <v>2506</v>
      </c>
      <c r="Q1487" s="14" t="str">
        <f>VLOOKUP(Todos!$A1487,vlookup_table[#All],5,FALSE)</f>
        <v>C2</v>
      </c>
      <c r="R1487" s="14" t="str">
        <f>VLOOKUP(Todos!$A1487,vlookup_table[#All],6,FALSE)</f>
        <v>M</v>
      </c>
      <c r="S1487" s="14">
        <f>VLOOKUP(Todos!$A1487,vlookup_table[#All],7,FALSE)</f>
        <v>15</v>
      </c>
      <c r="T1487" s="14">
        <f>ROUND((9706-Todos!$P1487)/100, 0)</f>
        <v>72</v>
      </c>
      <c r="U1487" s="14" t="str" cm="1">
        <f t="array" ref="U1487">_xlfn.IFS(
    ISNUMBER(SEARCH("C", Q1487)), "Ciudad",
    ISNUMBER(SEARCH("T", Q1487)), "Pueblo",
    ISNUMBER(SEARCH("R", Q1487)), "Rural",
    ISNUMBER(SEARCH("S", Q1487)), "Suburbano",
    ISNUMBER(SEARCH("U", Q1487)), "Urbano"
)</f>
        <v>Ciudad</v>
      </c>
      <c r="V1487" s="25" t="str" cm="1">
        <f t="array" ref="V1487">_xlfn.LET(
    _xlpm.txt, _xlfn.TEXTJOIN("", TRUE, IF(ISNUMBER(--MID(Todos!$H1487, _xlfn.SEQUENCE(LEN(Todos!$H1487)), 1)), MID(Todos!$H1487, _xlfn.SEQUENCE(LEN(Todos!$H1487)), 1), "")),
    IF(ISNUMBER(--RIGHT(_xlpm.txt,1)), _xlpm.txt, LEFT(_xlpm.txt, LEN(_xlpm.txt)-1))
)</f>
        <v>16856</v>
      </c>
      <c r="W1487" s="14" t="str">
        <f>UPPER(LEFT(Todos!$B1487,2))</f>
        <v>IN</v>
      </c>
      <c r="X1487" s="15" t="str" cm="1">
        <f t="array" ref="X1487">+IF(Todos!$C1487 = "",MODE.MATCH(Todos!$C$2:$C$4029),Todos!$C1487)</f>
        <v>M</v>
      </c>
    </row>
    <row r="1488" spans="1:24" x14ac:dyDescent="0.35">
      <c r="A1488" s="19">
        <v>154202</v>
      </c>
      <c r="B1488" s="7" t="s">
        <v>22</v>
      </c>
      <c r="C1488" s="7" t="s">
        <v>17</v>
      </c>
      <c r="D1488" s="7">
        <v>810</v>
      </c>
      <c r="E1488" s="7">
        <v>180</v>
      </c>
      <c r="F1488" s="7">
        <v>264</v>
      </c>
      <c r="G1488" s="7">
        <v>2</v>
      </c>
      <c r="H1488" s="7">
        <v>12413</v>
      </c>
      <c r="I1488" s="7">
        <v>15</v>
      </c>
      <c r="J1488" s="7">
        <v>32</v>
      </c>
      <c r="K1488" s="7">
        <v>214</v>
      </c>
      <c r="L1488" s="7">
        <v>217</v>
      </c>
      <c r="M1488" s="7">
        <v>12.83333333</v>
      </c>
      <c r="N1488" s="7">
        <f>VLOOKUP(Todos!$A1488,vlookup_table[#All],2,FALSE)</f>
        <v>0</v>
      </c>
      <c r="O1488" s="7" t="str">
        <f>VLOOKUP(Todos!$A1488,vlookup_table[#All],3,FALSE)</f>
        <v>CA</v>
      </c>
      <c r="P1488" s="7">
        <f>VLOOKUP(Todos!$A1488,vlookup_table[#All],4,FALSE)</f>
        <v>0</v>
      </c>
      <c r="Q1488" s="9" t="str">
        <f>VLOOKUP(Todos!$A1488,vlookup_table[#All],5,FALSE)</f>
        <v>T2</v>
      </c>
      <c r="R1488" s="9" t="str">
        <f>VLOOKUP(Todos!$A1488,vlookup_table[#All],6,FALSE)</f>
        <v>F</v>
      </c>
      <c r="S1488" s="9">
        <f>VLOOKUP(Todos!$A1488,vlookup_table[#All],7,FALSE)</f>
        <v>50</v>
      </c>
      <c r="T1488" s="9">
        <f>ROUND((9706-Todos!$P1488)/100, 0)</f>
        <v>97</v>
      </c>
      <c r="U1488" s="9" t="str" cm="1">
        <f t="array" ref="U1488">_xlfn.IFS(
    ISNUMBER(SEARCH("C", Q1488)), "Ciudad",
    ISNUMBER(SEARCH("T", Q1488)), "Pueblo",
    ISNUMBER(SEARCH("R", Q1488)), "Rural",
    ISNUMBER(SEARCH("S", Q1488)), "Suburbano",
    ISNUMBER(SEARCH("U", Q1488)), "Urbano"
)</f>
        <v>Pueblo</v>
      </c>
      <c r="V1488" s="24" t="str" cm="1">
        <f t="array" ref="V1488">_xlfn.LET(
    _xlpm.txt, _xlfn.TEXTJOIN("", TRUE, IF(ISNUMBER(--MID(Todos!$H1488, _xlfn.SEQUENCE(LEN(Todos!$H1488)), 1)), MID(Todos!$H1488, _xlfn.SEQUENCE(LEN(Todos!$H1488)), 1), "")),
    IF(ISNUMBER(--RIGHT(_xlpm.txt,1)), _xlpm.txt, LEFT(_xlpm.txt, LEN(_xlpm.txt)-1))
)</f>
        <v>12413</v>
      </c>
      <c r="W1488" s="9" t="str">
        <f>UPPER(LEFT(Todos!$B1488,2))</f>
        <v>CA</v>
      </c>
      <c r="X1488" s="10" t="str" cm="1">
        <f t="array" ref="X1488">+IF(Todos!$C1488 = "",MODE.MATCH(Todos!$C$2:$C$4029),Todos!$C1488)</f>
        <v>F</v>
      </c>
    </row>
    <row r="1489" spans="1:24" x14ac:dyDescent="0.35">
      <c r="A1489" s="18">
        <v>153001</v>
      </c>
      <c r="B1489" s="12" t="s">
        <v>22</v>
      </c>
      <c r="C1489" s="12" t="s">
        <v>14</v>
      </c>
      <c r="D1489" s="12">
        <v>1960</v>
      </c>
      <c r="E1489" s="12">
        <v>265</v>
      </c>
      <c r="F1489" s="12">
        <v>469</v>
      </c>
      <c r="G1489" s="12">
        <v>46</v>
      </c>
      <c r="H1489" s="12">
        <v>17243</v>
      </c>
      <c r="I1489" s="12">
        <v>10</v>
      </c>
      <c r="J1489" s="12">
        <v>33</v>
      </c>
      <c r="K1489" s="12">
        <v>321</v>
      </c>
      <c r="L1489" s="12">
        <v>362</v>
      </c>
      <c r="M1489" s="12">
        <v>6.3</v>
      </c>
      <c r="N1489" s="12">
        <f>VLOOKUP(Todos!$A1489,vlookup_table[#All],2,FALSE)</f>
        <v>1</v>
      </c>
      <c r="O1489" s="12" t="str">
        <f>VLOOKUP(Todos!$A1489,vlookup_table[#All],3,FALSE)</f>
        <v>CA</v>
      </c>
      <c r="P1489" s="12">
        <f>VLOOKUP(Todos!$A1489,vlookup_table[#All],4,FALSE)</f>
        <v>5203</v>
      </c>
      <c r="Q1489" s="14" t="str">
        <f>VLOOKUP(Todos!$A1489,vlookup_table[#All],5,FALSE)</f>
        <v>S2</v>
      </c>
      <c r="R1489" s="14" t="str">
        <f>VLOOKUP(Todos!$A1489,vlookup_table[#All],6,FALSE)</f>
        <v>M</v>
      </c>
      <c r="S1489" s="14">
        <f>VLOOKUP(Todos!$A1489,vlookup_table[#All],7,FALSE)</f>
        <v>5</v>
      </c>
      <c r="T1489" s="14">
        <f>ROUND((9706-Todos!$P1489)/100, 0)</f>
        <v>45</v>
      </c>
      <c r="U1489" s="14" t="str" cm="1">
        <f t="array" ref="U1489">_xlfn.IFS(
    ISNUMBER(SEARCH("C", Q1489)), "Ciudad",
    ISNUMBER(SEARCH("T", Q1489)), "Pueblo",
    ISNUMBER(SEARCH("R", Q1489)), "Rural",
    ISNUMBER(SEARCH("S", Q1489)), "Suburbano",
    ISNUMBER(SEARCH("U", Q1489)), "Urbano"
)</f>
        <v>Suburbano</v>
      </c>
      <c r="V1489" s="25" t="str" cm="1">
        <f t="array" ref="V1489">_xlfn.LET(
    _xlpm.txt, _xlfn.TEXTJOIN("", TRUE, IF(ISNUMBER(--MID(Todos!$H1489, _xlfn.SEQUENCE(LEN(Todos!$H1489)), 1)), MID(Todos!$H1489, _xlfn.SEQUENCE(LEN(Todos!$H1489)), 1), "")),
    IF(ISNUMBER(--RIGHT(_xlpm.txt,1)), _xlpm.txt, LEFT(_xlpm.txt, LEN(_xlpm.txt)-1))
)</f>
        <v>17243</v>
      </c>
      <c r="W1489" s="14" t="str">
        <f>UPPER(LEFT(Todos!$B1489,2))</f>
        <v>CA</v>
      </c>
      <c r="X1489" s="15" t="str" cm="1">
        <f t="array" ref="X1489">+IF(Todos!$C1489 = "",MODE.MATCH(Todos!$C$2:$C$4029),Todos!$C1489)</f>
        <v>M</v>
      </c>
    </row>
    <row r="1490" spans="1:24" x14ac:dyDescent="0.35">
      <c r="A1490" s="19">
        <v>154216</v>
      </c>
      <c r="B1490" s="7" t="s">
        <v>22</v>
      </c>
      <c r="C1490" s="7" t="s">
        <v>17</v>
      </c>
      <c r="D1490" s="7">
        <v>770</v>
      </c>
      <c r="E1490" s="7">
        <v>213</v>
      </c>
      <c r="F1490" s="7">
        <v>313</v>
      </c>
      <c r="G1490" s="7">
        <v>3</v>
      </c>
      <c r="H1490" s="7">
        <v>11794</v>
      </c>
      <c r="I1490" s="7">
        <v>10</v>
      </c>
      <c r="J1490" s="7">
        <v>45</v>
      </c>
      <c r="K1490" s="7">
        <v>264</v>
      </c>
      <c r="L1490" s="7">
        <v>276</v>
      </c>
      <c r="M1490" s="7">
        <v>4.7142857139999998</v>
      </c>
      <c r="N1490" s="7">
        <f>VLOOKUP(Todos!$A1490,vlookup_table[#All],2,FALSE)</f>
        <v>2</v>
      </c>
      <c r="O1490" s="7" t="str">
        <f>VLOOKUP(Todos!$A1490,vlookup_table[#All],3,FALSE)</f>
        <v>CA</v>
      </c>
      <c r="P1490" s="7">
        <f>VLOOKUP(Todos!$A1490,vlookup_table[#All],4,FALSE)</f>
        <v>1301</v>
      </c>
      <c r="Q1490" s="9" t="str">
        <f>VLOOKUP(Todos!$A1490,vlookup_table[#All],5,FALSE)</f>
        <v>T2</v>
      </c>
      <c r="R1490" s="9" t="str">
        <f>VLOOKUP(Todos!$A1490,vlookup_table[#All],6,FALSE)</f>
        <v>F</v>
      </c>
      <c r="S1490" s="9">
        <f>VLOOKUP(Todos!$A1490,vlookup_table[#All],7,FALSE)</f>
        <v>13</v>
      </c>
      <c r="T1490" s="9">
        <f>ROUND((9706-Todos!$P1490)/100, 0)</f>
        <v>84</v>
      </c>
      <c r="U1490" s="9" t="str" cm="1">
        <f t="array" ref="U1490">_xlfn.IFS(
    ISNUMBER(SEARCH("C", Q1490)), "Ciudad",
    ISNUMBER(SEARCH("T", Q1490)), "Pueblo",
    ISNUMBER(SEARCH("R", Q1490)), "Rural",
    ISNUMBER(SEARCH("S", Q1490)), "Suburbano",
    ISNUMBER(SEARCH("U", Q1490)), "Urbano"
)</f>
        <v>Pueblo</v>
      </c>
      <c r="V1490" s="24" t="str" cm="1">
        <f t="array" ref="V1490">_xlfn.LET(
    _xlpm.txt, _xlfn.TEXTJOIN("", TRUE, IF(ISNUMBER(--MID(Todos!$H1490, _xlfn.SEQUENCE(LEN(Todos!$H1490)), 1)), MID(Todos!$H1490, _xlfn.SEQUENCE(LEN(Todos!$H1490)), 1), "")),
    IF(ISNUMBER(--RIGHT(_xlpm.txt,1)), _xlpm.txt, LEFT(_xlpm.txt, LEN(_xlpm.txt)-1))
)</f>
        <v>11794</v>
      </c>
      <c r="W1490" s="9" t="str">
        <f>UPPER(LEFT(Todos!$B1490,2))</f>
        <v>CA</v>
      </c>
      <c r="X1490" s="10" t="str" cm="1">
        <f t="array" ref="X1490">+IF(Todos!$C1490 = "",MODE.MATCH(Todos!$C$2:$C$4029),Todos!$C1490)</f>
        <v>F</v>
      </c>
    </row>
    <row r="1491" spans="1:24" x14ac:dyDescent="0.35">
      <c r="A1491" s="18">
        <v>174976</v>
      </c>
      <c r="B1491" s="12" t="s">
        <v>51</v>
      </c>
      <c r="C1491" s="12" t="s">
        <v>17</v>
      </c>
      <c r="D1491" s="12">
        <v>619</v>
      </c>
      <c r="E1491" s="12">
        <v>244</v>
      </c>
      <c r="F1491" s="12">
        <v>324</v>
      </c>
      <c r="G1491" s="12">
        <v>1</v>
      </c>
      <c r="H1491" s="12">
        <v>13392</v>
      </c>
      <c r="I1491" s="12">
        <v>1</v>
      </c>
      <c r="J1491" s="12">
        <v>53</v>
      </c>
      <c r="K1491" s="12">
        <v>271</v>
      </c>
      <c r="L1491" s="12">
        <v>300</v>
      </c>
      <c r="M1491" s="12">
        <v>12.25</v>
      </c>
      <c r="N1491" s="12">
        <f>VLOOKUP(Todos!$A1491,vlookup_table[#All],2,FALSE)</f>
        <v>0</v>
      </c>
      <c r="O1491" s="12" t="str">
        <f>VLOOKUP(Todos!$A1491,vlookup_table[#All],3,FALSE)</f>
        <v>OR</v>
      </c>
      <c r="P1491" s="12">
        <f>VLOOKUP(Todos!$A1491,vlookup_table[#All],4,FALSE)</f>
        <v>5901</v>
      </c>
      <c r="Q1491" s="14" t="str">
        <f>VLOOKUP(Todos!$A1491,vlookup_table[#All],5,FALSE)</f>
        <v>R2</v>
      </c>
      <c r="R1491" s="14" t="str">
        <f>VLOOKUP(Todos!$A1491,vlookup_table[#All],6,FALSE)</f>
        <v>F</v>
      </c>
      <c r="S1491" s="14">
        <f>VLOOKUP(Todos!$A1491,vlookup_table[#All],7,FALSE)</f>
        <v>15</v>
      </c>
      <c r="T1491" s="14">
        <f>ROUND((9706-Todos!$P1491)/100, 0)</f>
        <v>38</v>
      </c>
      <c r="U1491" s="14" t="str" cm="1">
        <f t="array" ref="U1491">_xlfn.IFS(
    ISNUMBER(SEARCH("C", Q1491)), "Ciudad",
    ISNUMBER(SEARCH("T", Q1491)), "Pueblo",
    ISNUMBER(SEARCH("R", Q1491)), "Rural",
    ISNUMBER(SEARCH("S", Q1491)), "Suburbano",
    ISNUMBER(SEARCH("U", Q1491)), "Urbano"
)</f>
        <v>Rural</v>
      </c>
      <c r="V1491" s="25" t="str" cm="1">
        <f t="array" ref="V1491">_xlfn.LET(
    _xlpm.txt, _xlfn.TEXTJOIN("", TRUE, IF(ISNUMBER(--MID(Todos!$H1491, _xlfn.SEQUENCE(LEN(Todos!$H1491)), 1)), MID(Todos!$H1491, _xlfn.SEQUENCE(LEN(Todos!$H1491)), 1), "")),
    IF(ISNUMBER(--RIGHT(_xlpm.txt,1)), _xlpm.txt, LEFT(_xlpm.txt, LEN(_xlpm.txt)-1))
)</f>
        <v>13392</v>
      </c>
      <c r="W1491" s="14" t="str">
        <f>UPPER(LEFT(Todos!$B1491,2))</f>
        <v>OR</v>
      </c>
      <c r="X1491" s="15" t="str" cm="1">
        <f t="array" ref="X1491">+IF(Todos!$C1491 = "",MODE.MATCH(Todos!$C$2:$C$4029),Todos!$C1491)</f>
        <v>F</v>
      </c>
    </row>
    <row r="1492" spans="1:24" x14ac:dyDescent="0.35">
      <c r="A1492" s="19">
        <v>140547</v>
      </c>
      <c r="B1492" s="7" t="s">
        <v>55</v>
      </c>
      <c r="C1492" s="7" t="s">
        <v>14</v>
      </c>
      <c r="D1492" s="7">
        <v>544</v>
      </c>
      <c r="E1492" s="7">
        <v>259</v>
      </c>
      <c r="F1492" s="7">
        <v>341</v>
      </c>
      <c r="G1492" s="7">
        <v>1</v>
      </c>
      <c r="H1492" s="7">
        <v>11638</v>
      </c>
      <c r="I1492" s="7">
        <v>2</v>
      </c>
      <c r="J1492" s="7">
        <v>44</v>
      </c>
      <c r="K1492" s="7">
        <v>305</v>
      </c>
      <c r="L1492" s="7">
        <v>322</v>
      </c>
      <c r="M1492" s="7">
        <v>20</v>
      </c>
      <c r="N1492" s="7">
        <f>VLOOKUP(Todos!$A1492,vlookup_table[#All],2,FALSE)</f>
        <v>0</v>
      </c>
      <c r="O1492" s="7" t="str">
        <f>VLOOKUP(Todos!$A1492,vlookup_table[#All],3,FALSE)</f>
        <v>NM</v>
      </c>
      <c r="P1492" s="7">
        <f>VLOOKUP(Todos!$A1492,vlookup_table[#All],4,FALSE)</f>
        <v>0</v>
      </c>
      <c r="Q1492" s="9" t="str">
        <f>VLOOKUP(Todos!$A1492,vlookup_table[#All],5,FALSE)</f>
        <v>R2</v>
      </c>
      <c r="R1492" s="9" t="str">
        <f>VLOOKUP(Todos!$A1492,vlookup_table[#All],6,FALSE)</f>
        <v>M</v>
      </c>
      <c r="S1492" s="9">
        <f>VLOOKUP(Todos!$A1492,vlookup_table[#All],7,FALSE)</f>
        <v>20</v>
      </c>
      <c r="T1492" s="9">
        <f>ROUND((9706-Todos!$P1492)/100, 0)</f>
        <v>97</v>
      </c>
      <c r="U1492" s="9" t="str" cm="1">
        <f t="array" ref="U1492">_xlfn.IFS(
    ISNUMBER(SEARCH("C", Q1492)), "Ciudad",
    ISNUMBER(SEARCH("T", Q1492)), "Pueblo",
    ISNUMBER(SEARCH("R", Q1492)), "Rural",
    ISNUMBER(SEARCH("S", Q1492)), "Suburbano",
    ISNUMBER(SEARCH("U", Q1492)), "Urbano"
)</f>
        <v>Rural</v>
      </c>
      <c r="V1492" s="24" t="str" cm="1">
        <f t="array" ref="V1492">_xlfn.LET(
    _xlpm.txt, _xlfn.TEXTJOIN("", TRUE, IF(ISNUMBER(--MID(Todos!$H1492, _xlfn.SEQUENCE(LEN(Todos!$H1492)), 1)), MID(Todos!$H1492, _xlfn.SEQUENCE(LEN(Todos!$H1492)), 1), "")),
    IF(ISNUMBER(--RIGHT(_xlpm.txt,1)), _xlpm.txt, LEFT(_xlpm.txt, LEN(_xlpm.txt)-1))
)</f>
        <v>11638</v>
      </c>
      <c r="W1492" s="9" t="str">
        <f>UPPER(LEFT(Todos!$B1492,2))</f>
        <v>NM</v>
      </c>
      <c r="X1492" s="10" t="str" cm="1">
        <f t="array" ref="X1492">+IF(Todos!$C1492 = "",MODE.MATCH(Todos!$C$2:$C$4029),Todos!$C1492)</f>
        <v>M</v>
      </c>
    </row>
    <row r="1493" spans="1:24" x14ac:dyDescent="0.35">
      <c r="A1493" s="18">
        <v>169371</v>
      </c>
      <c r="B1493" s="12" t="s">
        <v>22</v>
      </c>
      <c r="C1493" s="12" t="s">
        <v>17</v>
      </c>
      <c r="D1493" s="12">
        <v>1436</v>
      </c>
      <c r="E1493" s="12">
        <v>308</v>
      </c>
      <c r="F1493" s="12">
        <v>372</v>
      </c>
      <c r="G1493" s="12">
        <v>16</v>
      </c>
      <c r="H1493" s="12">
        <v>11970</v>
      </c>
      <c r="I1493" s="12">
        <v>7</v>
      </c>
      <c r="J1493" s="12">
        <v>66</v>
      </c>
      <c r="K1493" s="12">
        <v>347</v>
      </c>
      <c r="L1493" s="12">
        <v>338</v>
      </c>
      <c r="M1493" s="12">
        <v>25</v>
      </c>
      <c r="N1493" s="12">
        <f>VLOOKUP(Todos!$A1493,vlookup_table[#All],2,FALSE)</f>
        <v>0</v>
      </c>
      <c r="O1493" s="12" t="str">
        <f>VLOOKUP(Todos!$A1493,vlookup_table[#All],3,FALSE)</f>
        <v>CA</v>
      </c>
      <c r="P1493" s="12">
        <f>VLOOKUP(Todos!$A1493,vlookup_table[#All],4,FALSE)</f>
        <v>1601</v>
      </c>
      <c r="Q1493" s="14" t="str">
        <f>VLOOKUP(Todos!$A1493,vlookup_table[#All],5,FALSE)</f>
        <v>T2</v>
      </c>
      <c r="R1493" s="14" t="str">
        <f>VLOOKUP(Todos!$A1493,vlookup_table[#All],6,FALSE)</f>
        <v>F</v>
      </c>
      <c r="S1493" s="14">
        <f>VLOOKUP(Todos!$A1493,vlookup_table[#All],7,FALSE)</f>
        <v>20</v>
      </c>
      <c r="T1493" s="14">
        <f>ROUND((9706-Todos!$P1493)/100, 0)</f>
        <v>81</v>
      </c>
      <c r="U1493" s="14" t="str" cm="1">
        <f t="array" ref="U1493">_xlfn.IFS(
    ISNUMBER(SEARCH("C", Q1493)), "Ciudad",
    ISNUMBER(SEARCH("T", Q1493)), "Pueblo",
    ISNUMBER(SEARCH("R", Q1493)), "Rural",
    ISNUMBER(SEARCH("S", Q1493)), "Suburbano",
    ISNUMBER(SEARCH("U", Q1493)), "Urbano"
)</f>
        <v>Pueblo</v>
      </c>
      <c r="V1493" s="25" t="str" cm="1">
        <f t="array" ref="V1493">_xlfn.LET(
    _xlpm.txt, _xlfn.TEXTJOIN("", TRUE, IF(ISNUMBER(--MID(Todos!$H1493, _xlfn.SEQUENCE(LEN(Todos!$H1493)), 1)), MID(Todos!$H1493, _xlfn.SEQUENCE(LEN(Todos!$H1493)), 1), "")),
    IF(ISNUMBER(--RIGHT(_xlpm.txt,1)), _xlpm.txt, LEFT(_xlpm.txt, LEN(_xlpm.txt)-1))
)</f>
        <v>11970</v>
      </c>
      <c r="W1493" s="14" t="str">
        <f>UPPER(LEFT(Todos!$B1493,2))</f>
        <v>CA</v>
      </c>
      <c r="X1493" s="15" t="str" cm="1">
        <f t="array" ref="X1493">+IF(Todos!$C1493 = "",MODE.MATCH(Todos!$C$2:$C$4029),Todos!$C1493)</f>
        <v>F</v>
      </c>
    </row>
    <row r="1494" spans="1:24" x14ac:dyDescent="0.35">
      <c r="A1494" s="19">
        <v>167100</v>
      </c>
      <c r="B1494" s="7" t="s">
        <v>22</v>
      </c>
      <c r="C1494" s="7" t="s">
        <v>14</v>
      </c>
      <c r="D1494" s="7">
        <v>3223</v>
      </c>
      <c r="E1494" s="7">
        <v>487</v>
      </c>
      <c r="F1494" s="7">
        <v>597</v>
      </c>
      <c r="G1494" s="7">
        <v>89</v>
      </c>
      <c r="H1494" s="7">
        <v>22177</v>
      </c>
      <c r="I1494" s="7">
        <v>9</v>
      </c>
      <c r="J1494" s="7">
        <v>59</v>
      </c>
      <c r="K1494" s="7">
        <v>516</v>
      </c>
      <c r="L1494" s="7">
        <v>568</v>
      </c>
      <c r="M1494" s="7">
        <v>6.4444444440000002</v>
      </c>
      <c r="N1494" s="7">
        <f>VLOOKUP(Todos!$A1494,vlookup_table[#All],2,FALSE)</f>
        <v>0</v>
      </c>
      <c r="O1494" s="7" t="str">
        <f>VLOOKUP(Todos!$A1494,vlookup_table[#All],3,FALSE)</f>
        <v>CA</v>
      </c>
      <c r="P1494" s="7">
        <f>VLOOKUP(Todos!$A1494,vlookup_table[#All],4,FALSE)</f>
        <v>1704</v>
      </c>
      <c r="Q1494" s="9" t="str">
        <f>VLOOKUP(Todos!$A1494,vlookup_table[#All],5,FALSE)</f>
        <v>S1</v>
      </c>
      <c r="R1494" s="9" t="str">
        <f>VLOOKUP(Todos!$A1494,vlookup_table[#All],6,FALSE)</f>
        <v>M</v>
      </c>
      <c r="S1494" s="9">
        <f>VLOOKUP(Todos!$A1494,vlookup_table[#All],7,FALSE)</f>
        <v>10</v>
      </c>
      <c r="T1494" s="9">
        <f>ROUND((9706-Todos!$P1494)/100, 0)</f>
        <v>80</v>
      </c>
      <c r="U1494" s="9" t="str" cm="1">
        <f t="array" ref="U1494">_xlfn.IFS(
    ISNUMBER(SEARCH("C", Q1494)), "Ciudad",
    ISNUMBER(SEARCH("T", Q1494)), "Pueblo",
    ISNUMBER(SEARCH("R", Q1494)), "Rural",
    ISNUMBER(SEARCH("S", Q1494)), "Suburbano",
    ISNUMBER(SEARCH("U", Q1494)), "Urbano"
)</f>
        <v>Suburbano</v>
      </c>
      <c r="V1494" s="24" t="str" cm="1">
        <f t="array" ref="V1494">_xlfn.LET(
    _xlpm.txt, _xlfn.TEXTJOIN("", TRUE, IF(ISNUMBER(--MID(Todos!$H1494, _xlfn.SEQUENCE(LEN(Todos!$H1494)), 1)), MID(Todos!$H1494, _xlfn.SEQUENCE(LEN(Todos!$H1494)), 1), "")),
    IF(ISNUMBER(--RIGHT(_xlpm.txt,1)), _xlpm.txt, LEFT(_xlpm.txt, LEN(_xlpm.txt)-1))
)</f>
        <v>22177</v>
      </c>
      <c r="W1494" s="9" t="str">
        <f>UPPER(LEFT(Todos!$B1494,2))</f>
        <v>CA</v>
      </c>
      <c r="X1494" s="10" t="str" cm="1">
        <f t="array" ref="X1494">+IF(Todos!$C1494 = "",MODE.MATCH(Todos!$C$2:$C$4029),Todos!$C1494)</f>
        <v>M</v>
      </c>
    </row>
    <row r="1495" spans="1:24" x14ac:dyDescent="0.35">
      <c r="A1495" s="18">
        <v>157295</v>
      </c>
      <c r="B1495" s="12" t="s">
        <v>22</v>
      </c>
      <c r="C1495" s="12" t="s">
        <v>31</v>
      </c>
      <c r="D1495" s="12">
        <v>5500</v>
      </c>
      <c r="E1495" s="12">
        <v>365</v>
      </c>
      <c r="F1495" s="12">
        <v>614</v>
      </c>
      <c r="G1495" s="12">
        <v>99</v>
      </c>
      <c r="H1495" s="12">
        <v>31227</v>
      </c>
      <c r="I1495" s="12">
        <v>8</v>
      </c>
      <c r="J1495" s="12">
        <v>50</v>
      </c>
      <c r="K1495" s="12">
        <v>424</v>
      </c>
      <c r="L1495" s="12">
        <v>456</v>
      </c>
      <c r="M1495" s="12">
        <v>11.53846154</v>
      </c>
      <c r="N1495" s="12">
        <f>VLOOKUP(Todos!$A1495,vlookup_table[#All],2,FALSE)</f>
        <v>2</v>
      </c>
      <c r="O1495" s="12" t="str">
        <f>VLOOKUP(Todos!$A1495,vlookup_table[#All],3,FALSE)</f>
        <v>CA</v>
      </c>
      <c r="P1495" s="12">
        <f>VLOOKUP(Todos!$A1495,vlookup_table[#All],4,FALSE)</f>
        <v>1501</v>
      </c>
      <c r="Q1495" s="14" t="str">
        <f>VLOOKUP(Todos!$A1495,vlookup_table[#All],5,FALSE)</f>
        <v>S1</v>
      </c>
      <c r="R1495" s="14" t="str">
        <f>VLOOKUP(Todos!$A1495,vlookup_table[#All],6,FALSE)</f>
        <v>U</v>
      </c>
      <c r="S1495" s="14">
        <f>VLOOKUP(Todos!$A1495,vlookup_table[#All],7,FALSE)</f>
        <v>35</v>
      </c>
      <c r="T1495" s="14">
        <f>ROUND((9706-Todos!$P1495)/100, 0)</f>
        <v>82</v>
      </c>
      <c r="U1495" s="14" t="str" cm="1">
        <f t="array" ref="U1495">_xlfn.IFS(
    ISNUMBER(SEARCH("C", Q1495)), "Ciudad",
    ISNUMBER(SEARCH("T", Q1495)), "Pueblo",
    ISNUMBER(SEARCH("R", Q1495)), "Rural",
    ISNUMBER(SEARCH("S", Q1495)), "Suburbano",
    ISNUMBER(SEARCH("U", Q1495)), "Urbano"
)</f>
        <v>Suburbano</v>
      </c>
      <c r="V1495" s="25" t="str" cm="1">
        <f t="array" ref="V1495">_xlfn.LET(
    _xlpm.txt, _xlfn.TEXTJOIN("", TRUE, IF(ISNUMBER(--MID(Todos!$H1495, _xlfn.SEQUENCE(LEN(Todos!$H1495)), 1)), MID(Todos!$H1495, _xlfn.SEQUENCE(LEN(Todos!$H1495)), 1), "")),
    IF(ISNUMBER(--RIGHT(_xlpm.txt,1)), _xlpm.txt, LEFT(_xlpm.txt, LEN(_xlpm.txt)-1))
)</f>
        <v>31227</v>
      </c>
      <c r="W1495" s="14" t="str">
        <f>UPPER(LEFT(Todos!$B1495,2))</f>
        <v>CA</v>
      </c>
      <c r="X1495" s="15" t="str" cm="1">
        <f t="array" ref="X1495">+IF(Todos!$C1495 = "",MODE.MATCH(Todos!$C$2:$C$4029),Todos!$C1495)</f>
        <v>U</v>
      </c>
    </row>
    <row r="1496" spans="1:24" x14ac:dyDescent="0.35">
      <c r="A1496" s="19">
        <v>19020</v>
      </c>
      <c r="B1496" s="7" t="s">
        <v>18</v>
      </c>
      <c r="C1496" s="7" t="s">
        <v>20</v>
      </c>
      <c r="D1496" s="7">
        <v>1588</v>
      </c>
      <c r="E1496" s="7">
        <v>450</v>
      </c>
      <c r="F1496" s="7">
        <v>511</v>
      </c>
      <c r="G1496" s="7">
        <v>35</v>
      </c>
      <c r="H1496" s="7">
        <v>18048</v>
      </c>
      <c r="I1496" s="7">
        <v>0</v>
      </c>
      <c r="J1496" s="7">
        <v>61</v>
      </c>
      <c r="K1496" s="7">
        <v>471</v>
      </c>
      <c r="L1496" s="7">
        <v>478</v>
      </c>
      <c r="M1496" s="7">
        <v>16.2</v>
      </c>
      <c r="N1496" s="7">
        <f>VLOOKUP(Todos!$A1496,vlookup_table[#All],2,FALSE)</f>
        <v>2</v>
      </c>
      <c r="O1496" s="7" t="str">
        <f>VLOOKUP(Todos!$A1496,vlookup_table[#All],3,FALSE)</f>
        <v>NC</v>
      </c>
      <c r="P1496" s="7">
        <f>VLOOKUP(Todos!$A1496,vlookup_table[#All],4,FALSE)</f>
        <v>2801</v>
      </c>
      <c r="Q1496" s="9" t="str">
        <f>VLOOKUP(Todos!$A1496,vlookup_table[#All],5,FALSE)</f>
        <v>T1</v>
      </c>
      <c r="R1496" s="9" t="str">
        <f>VLOOKUP(Todos!$A1496,vlookup_table[#All],6,FALSE)</f>
        <v>F</v>
      </c>
      <c r="S1496" s="9">
        <f>VLOOKUP(Todos!$A1496,vlookup_table[#All],7,FALSE)</f>
        <v>19</v>
      </c>
      <c r="T1496" s="9">
        <f>ROUND((9706-Todos!$P1496)/100, 0)</f>
        <v>69</v>
      </c>
      <c r="U1496" s="9" t="str" cm="1">
        <f t="array" ref="U1496">_xlfn.IFS(
    ISNUMBER(SEARCH("C", Q1496)), "Ciudad",
    ISNUMBER(SEARCH("T", Q1496)), "Pueblo",
    ISNUMBER(SEARCH("R", Q1496)), "Rural",
    ISNUMBER(SEARCH("S", Q1496)), "Suburbano",
    ISNUMBER(SEARCH("U", Q1496)), "Urbano"
)</f>
        <v>Pueblo</v>
      </c>
      <c r="V1496" s="24" t="str" cm="1">
        <f t="array" ref="V1496">_xlfn.LET(
    _xlpm.txt, _xlfn.TEXTJOIN("", TRUE, IF(ISNUMBER(--MID(Todos!$H1496, _xlfn.SEQUENCE(LEN(Todos!$H1496)), 1)), MID(Todos!$H1496, _xlfn.SEQUENCE(LEN(Todos!$H1496)), 1), "")),
    IF(ISNUMBER(--RIGHT(_xlpm.txt,1)), _xlpm.txt, LEFT(_xlpm.txt, LEN(_xlpm.txt)-1))
)</f>
        <v>18048</v>
      </c>
      <c r="W1496" s="9" t="str">
        <f>UPPER(LEFT(Todos!$B1496,2))</f>
        <v>NC</v>
      </c>
      <c r="X1496" s="10" t="str" cm="1">
        <f t="array" ref="X1496">+IF(Todos!$C1496 = "",MODE.MATCH(Todos!$C$2:$C$4029),Todos!$C1496)</f>
        <v>female</v>
      </c>
    </row>
    <row r="1497" spans="1:24" x14ac:dyDescent="0.35">
      <c r="A1497" s="18">
        <v>105325</v>
      </c>
      <c r="B1497" s="12" t="s">
        <v>28</v>
      </c>
      <c r="C1497" s="12" t="s">
        <v>17</v>
      </c>
      <c r="D1497" s="12">
        <v>227</v>
      </c>
      <c r="E1497" s="12">
        <v>202</v>
      </c>
      <c r="F1497" s="12">
        <v>251</v>
      </c>
      <c r="G1497" s="12">
        <v>0</v>
      </c>
      <c r="H1497" s="12">
        <v>8250</v>
      </c>
      <c r="I1497" s="12">
        <v>0</v>
      </c>
      <c r="J1497" s="12">
        <v>72</v>
      </c>
      <c r="K1497" s="12">
        <v>241</v>
      </c>
      <c r="L1497" s="12">
        <v>220</v>
      </c>
      <c r="M1497" s="12">
        <v>2.4459459460000001</v>
      </c>
      <c r="N1497" s="12">
        <f>VLOOKUP(Todos!$A1497,vlookup_table[#All],2,FALSE)</f>
        <v>28</v>
      </c>
      <c r="O1497" s="12" t="str">
        <f>VLOOKUP(Todos!$A1497,vlookup_table[#All],3,FALSE)</f>
        <v>KS</v>
      </c>
      <c r="P1497" s="12">
        <f>VLOOKUP(Todos!$A1497,vlookup_table[#All],4,FALSE)</f>
        <v>0</v>
      </c>
      <c r="Q1497" s="14" t="str">
        <f>VLOOKUP(Todos!$A1497,vlookup_table[#All],5,FALSE)</f>
        <v>T2</v>
      </c>
      <c r="R1497" s="14" t="str">
        <f>VLOOKUP(Todos!$A1497,vlookup_table[#All],6,FALSE)</f>
        <v>F</v>
      </c>
      <c r="S1497" s="14">
        <f>VLOOKUP(Todos!$A1497,vlookup_table[#All],7,FALSE)</f>
        <v>6</v>
      </c>
      <c r="T1497" s="14">
        <f>ROUND((9706-Todos!$P1497)/100, 0)</f>
        <v>97</v>
      </c>
      <c r="U1497" s="14" t="str" cm="1">
        <f t="array" ref="U1497">_xlfn.IFS(
    ISNUMBER(SEARCH("C", Q1497)), "Ciudad",
    ISNUMBER(SEARCH("T", Q1497)), "Pueblo",
    ISNUMBER(SEARCH("R", Q1497)), "Rural",
    ISNUMBER(SEARCH("S", Q1497)), "Suburbano",
    ISNUMBER(SEARCH("U", Q1497)), "Urbano"
)</f>
        <v>Pueblo</v>
      </c>
      <c r="V1497" s="25" t="str" cm="1">
        <f t="array" ref="V1497">_xlfn.LET(
    _xlpm.txt, _xlfn.TEXTJOIN("", TRUE, IF(ISNUMBER(--MID(Todos!$H1497, _xlfn.SEQUENCE(LEN(Todos!$H1497)), 1)), MID(Todos!$H1497, _xlfn.SEQUENCE(LEN(Todos!$H1497)), 1), "")),
    IF(ISNUMBER(--RIGHT(_xlpm.txt,1)), _xlpm.txt, LEFT(_xlpm.txt, LEN(_xlpm.txt)-1))
)</f>
        <v>8250</v>
      </c>
      <c r="W1497" s="14" t="str">
        <f>UPPER(LEFT(Todos!$B1497,2))</f>
        <v>KS</v>
      </c>
      <c r="X1497" s="15" t="str" cm="1">
        <f t="array" ref="X1497">+IF(Todos!$C1497 = "",MODE.MATCH(Todos!$C$2:$C$4029),Todos!$C1497)</f>
        <v>F</v>
      </c>
    </row>
    <row r="1498" spans="1:24" x14ac:dyDescent="0.35">
      <c r="A1498" s="19">
        <v>30117</v>
      </c>
      <c r="B1498" s="7" t="s">
        <v>40</v>
      </c>
      <c r="C1498" s="7" t="s">
        <v>14</v>
      </c>
      <c r="D1498" s="7">
        <v>679</v>
      </c>
      <c r="E1498" s="7">
        <v>350</v>
      </c>
      <c r="F1498" s="7">
        <v>402</v>
      </c>
      <c r="G1498" s="7">
        <v>0</v>
      </c>
      <c r="H1498" s="7">
        <v>11290</v>
      </c>
      <c r="I1498" s="7">
        <v>0</v>
      </c>
      <c r="J1498" s="7">
        <v>87</v>
      </c>
      <c r="K1498" s="7">
        <v>374</v>
      </c>
      <c r="L1498" s="7">
        <v>377</v>
      </c>
      <c r="M1498" s="7">
        <v>13</v>
      </c>
      <c r="N1498" s="7">
        <f>VLOOKUP(Todos!$A1498,vlookup_table[#All],2,FALSE)</f>
        <v>1</v>
      </c>
      <c r="O1498" s="7" t="str">
        <f>VLOOKUP(Todos!$A1498,vlookup_table[#All],3,FALSE)</f>
        <v>GA</v>
      </c>
      <c r="P1498" s="7">
        <f>VLOOKUP(Todos!$A1498,vlookup_table[#All],4,FALSE)</f>
        <v>7101</v>
      </c>
      <c r="Q1498" s="9" t="str">
        <f>VLOOKUP(Todos!$A1498,vlookup_table[#All],5,FALSE)</f>
        <v>T2</v>
      </c>
      <c r="R1498" s="9" t="str">
        <f>VLOOKUP(Todos!$A1498,vlookup_table[#All],6,FALSE)</f>
        <v>M</v>
      </c>
      <c r="S1498" s="9">
        <f>VLOOKUP(Todos!$A1498,vlookup_table[#All],7,FALSE)</f>
        <v>16</v>
      </c>
      <c r="T1498" s="9">
        <f>ROUND((9706-Todos!$P1498)/100, 0)</f>
        <v>26</v>
      </c>
      <c r="U1498" s="9" t="str" cm="1">
        <f t="array" ref="U1498">_xlfn.IFS(
    ISNUMBER(SEARCH("C", Q1498)), "Ciudad",
    ISNUMBER(SEARCH("T", Q1498)), "Pueblo",
    ISNUMBER(SEARCH("R", Q1498)), "Rural",
    ISNUMBER(SEARCH("S", Q1498)), "Suburbano",
    ISNUMBER(SEARCH("U", Q1498)), "Urbano"
)</f>
        <v>Pueblo</v>
      </c>
      <c r="V1498" s="24" t="str" cm="1">
        <f t="array" ref="V1498">_xlfn.LET(
    _xlpm.txt, _xlfn.TEXTJOIN("", TRUE, IF(ISNUMBER(--MID(Todos!$H1498, _xlfn.SEQUENCE(LEN(Todos!$H1498)), 1)), MID(Todos!$H1498, _xlfn.SEQUENCE(LEN(Todos!$H1498)), 1), "")),
    IF(ISNUMBER(--RIGHT(_xlpm.txt,1)), _xlpm.txt, LEFT(_xlpm.txt, LEN(_xlpm.txt)-1))
)</f>
        <v>11290</v>
      </c>
      <c r="W1498" s="9" t="str">
        <f>UPPER(LEFT(Todos!$B1498,2))</f>
        <v>GA</v>
      </c>
      <c r="X1498" s="10" t="str" cm="1">
        <f t="array" ref="X1498">+IF(Todos!$C1498 = "",MODE.MATCH(Todos!$C$2:$C$4029),Todos!$C1498)</f>
        <v>M</v>
      </c>
    </row>
    <row r="1499" spans="1:24" x14ac:dyDescent="0.35">
      <c r="A1499" s="18">
        <v>121798</v>
      </c>
      <c r="B1499" s="12" t="s">
        <v>21</v>
      </c>
      <c r="C1499" s="12" t="s">
        <v>14</v>
      </c>
      <c r="D1499" s="12">
        <v>612</v>
      </c>
      <c r="E1499" s="12">
        <v>508</v>
      </c>
      <c r="F1499" s="12">
        <v>547</v>
      </c>
      <c r="G1499" s="12">
        <v>0</v>
      </c>
      <c r="H1499" s="12">
        <v>23219</v>
      </c>
      <c r="I1499" s="12">
        <v>18</v>
      </c>
      <c r="J1499" s="12">
        <v>51</v>
      </c>
      <c r="K1499" s="12">
        <v>510</v>
      </c>
      <c r="L1499" s="12">
        <v>551</v>
      </c>
      <c r="M1499" s="12">
        <v>12.33333333</v>
      </c>
      <c r="N1499" s="12">
        <f>VLOOKUP(Todos!$A1499,vlookup_table[#All],2,FALSE)</f>
        <v>1</v>
      </c>
      <c r="O1499" s="12" t="str">
        <f>VLOOKUP(Todos!$A1499,vlookup_table[#All],3,FALSE)</f>
        <v>TX</v>
      </c>
      <c r="P1499" s="12">
        <f>VLOOKUP(Todos!$A1499,vlookup_table[#All],4,FALSE)</f>
        <v>3601</v>
      </c>
      <c r="Q1499" s="14" t="str">
        <f>VLOOKUP(Todos!$A1499,vlookup_table[#All],5,FALSE)</f>
        <v>U1</v>
      </c>
      <c r="R1499" s="14" t="str">
        <f>VLOOKUP(Todos!$A1499,vlookup_table[#All],6,FALSE)</f>
        <v>M</v>
      </c>
      <c r="S1499" s="14">
        <f>VLOOKUP(Todos!$A1499,vlookup_table[#All],7,FALSE)</f>
        <v>15</v>
      </c>
      <c r="T1499" s="14">
        <f>ROUND((9706-Todos!$P1499)/100, 0)</f>
        <v>61</v>
      </c>
      <c r="U1499" s="14" t="str" cm="1">
        <f t="array" ref="U1499">_xlfn.IFS(
    ISNUMBER(SEARCH("C", Q1499)), "Ciudad",
    ISNUMBER(SEARCH("T", Q1499)), "Pueblo",
    ISNUMBER(SEARCH("R", Q1499)), "Rural",
    ISNUMBER(SEARCH("S", Q1499)), "Suburbano",
    ISNUMBER(SEARCH("U", Q1499)), "Urbano"
)</f>
        <v>Urbano</v>
      </c>
      <c r="V1499" s="25" t="str" cm="1">
        <f t="array" ref="V1499">_xlfn.LET(
    _xlpm.txt, _xlfn.TEXTJOIN("", TRUE, IF(ISNUMBER(--MID(Todos!$H1499, _xlfn.SEQUENCE(LEN(Todos!$H1499)), 1)), MID(Todos!$H1499, _xlfn.SEQUENCE(LEN(Todos!$H1499)), 1), "")),
    IF(ISNUMBER(--RIGHT(_xlpm.txt,1)), _xlpm.txt, LEFT(_xlpm.txt, LEN(_xlpm.txt)-1))
)</f>
        <v>23219</v>
      </c>
      <c r="W1499" s="14" t="str">
        <f>UPPER(LEFT(Todos!$B1499,2))</f>
        <v>TX</v>
      </c>
      <c r="X1499" s="15" t="str" cm="1">
        <f t="array" ref="X1499">+IF(Todos!$C1499 = "",MODE.MATCH(Todos!$C$2:$C$4029),Todos!$C1499)</f>
        <v>M</v>
      </c>
    </row>
    <row r="1500" spans="1:24" x14ac:dyDescent="0.35">
      <c r="A1500" s="19">
        <v>86322</v>
      </c>
      <c r="B1500" s="7" t="s">
        <v>53</v>
      </c>
      <c r="C1500" s="7" t="s">
        <v>17</v>
      </c>
      <c r="D1500" s="7">
        <v>213</v>
      </c>
      <c r="E1500" s="7">
        <v>222</v>
      </c>
      <c r="F1500" s="7">
        <v>329</v>
      </c>
      <c r="G1500" s="7">
        <v>1</v>
      </c>
      <c r="H1500" s="7">
        <v>12227</v>
      </c>
      <c r="I1500" s="7">
        <v>1</v>
      </c>
      <c r="J1500" s="7">
        <v>57</v>
      </c>
      <c r="K1500" s="7">
        <v>273</v>
      </c>
      <c r="L1500" s="7">
        <v>283</v>
      </c>
      <c r="M1500" s="7">
        <v>5.125</v>
      </c>
      <c r="N1500" s="7">
        <f>VLOOKUP(Todos!$A1500,vlookup_table[#All],2,FALSE)</f>
        <v>0</v>
      </c>
      <c r="O1500" s="7" t="str">
        <f>VLOOKUP(Todos!$A1500,vlookup_table[#All],3,FALSE)</f>
        <v>SD</v>
      </c>
      <c r="P1500" s="7">
        <f>VLOOKUP(Todos!$A1500,vlookup_table[#All],4,FALSE)</f>
        <v>6701</v>
      </c>
      <c r="Q1500" s="9" t="str">
        <f>VLOOKUP(Todos!$A1500,vlookup_table[#All],5,FALSE)</f>
        <v>T2</v>
      </c>
      <c r="R1500" s="9" t="str">
        <f>VLOOKUP(Todos!$A1500,vlookup_table[#All],6,FALSE)</f>
        <v>F</v>
      </c>
      <c r="S1500" s="9">
        <f>VLOOKUP(Todos!$A1500,vlookup_table[#All],7,FALSE)</f>
        <v>5</v>
      </c>
      <c r="T1500" s="9">
        <f>ROUND((9706-Todos!$P1500)/100, 0)</f>
        <v>30</v>
      </c>
      <c r="U1500" s="9" t="str" cm="1">
        <f t="array" ref="U1500">_xlfn.IFS(
    ISNUMBER(SEARCH("C", Q1500)), "Ciudad",
    ISNUMBER(SEARCH("T", Q1500)), "Pueblo",
    ISNUMBER(SEARCH("R", Q1500)), "Rural",
    ISNUMBER(SEARCH("S", Q1500)), "Suburbano",
    ISNUMBER(SEARCH("U", Q1500)), "Urbano"
)</f>
        <v>Pueblo</v>
      </c>
      <c r="V1500" s="24" t="str" cm="1">
        <f t="array" ref="V1500">_xlfn.LET(
    _xlpm.txt, _xlfn.TEXTJOIN("", TRUE, IF(ISNUMBER(--MID(Todos!$H1500, _xlfn.SEQUENCE(LEN(Todos!$H1500)), 1)), MID(Todos!$H1500, _xlfn.SEQUENCE(LEN(Todos!$H1500)), 1), "")),
    IF(ISNUMBER(--RIGHT(_xlpm.txt,1)), _xlpm.txt, LEFT(_xlpm.txt, LEN(_xlpm.txt)-1))
)</f>
        <v>12227</v>
      </c>
      <c r="W1500" s="9" t="str">
        <f>UPPER(LEFT(Todos!$B1500,2))</f>
        <v>SD</v>
      </c>
      <c r="X1500" s="10" t="str" cm="1">
        <f t="array" ref="X1500">+IF(Todos!$C1500 = "",MODE.MATCH(Todos!$C$2:$C$4029),Todos!$C1500)</f>
        <v>F</v>
      </c>
    </row>
    <row r="1501" spans="1:24" x14ac:dyDescent="0.35">
      <c r="A1501" s="18">
        <v>56886</v>
      </c>
      <c r="B1501" s="12" t="s">
        <v>58</v>
      </c>
      <c r="C1501" s="12" t="s">
        <v>14</v>
      </c>
      <c r="D1501" s="12">
        <v>1111</v>
      </c>
      <c r="E1501" s="12">
        <v>506</v>
      </c>
      <c r="F1501" s="12">
        <v>636</v>
      </c>
      <c r="G1501" s="12">
        <v>2</v>
      </c>
      <c r="H1501" s="12">
        <v>21181</v>
      </c>
      <c r="I1501" s="12">
        <v>4</v>
      </c>
      <c r="J1501" s="12">
        <v>52</v>
      </c>
      <c r="K1501" s="12">
        <v>591</v>
      </c>
      <c r="L1501" s="12">
        <v>552</v>
      </c>
      <c r="M1501" s="12">
        <v>6.6363636359999996</v>
      </c>
      <c r="N1501" s="12">
        <f>VLOOKUP(Todos!$A1501,vlookup_table[#All],2,FALSE)</f>
        <v>1</v>
      </c>
      <c r="O1501" s="12" t="str">
        <f>VLOOKUP(Todos!$A1501,vlookup_table[#All],3,FALSE)</f>
        <v>KY</v>
      </c>
      <c r="P1501" s="12">
        <f>VLOOKUP(Todos!$A1501,vlookup_table[#All],4,FALSE)</f>
        <v>2601</v>
      </c>
      <c r="Q1501" s="14" t="str">
        <f>VLOOKUP(Todos!$A1501,vlookup_table[#All],5,FALSE)</f>
        <v>S1</v>
      </c>
      <c r="R1501" s="14" t="str">
        <f>VLOOKUP(Todos!$A1501,vlookup_table[#All],6,FALSE)</f>
        <v>M</v>
      </c>
      <c r="S1501" s="14">
        <f>VLOOKUP(Todos!$A1501,vlookup_table[#All],7,FALSE)</f>
        <v>12</v>
      </c>
      <c r="T1501" s="14">
        <f>ROUND((9706-Todos!$P1501)/100, 0)</f>
        <v>71</v>
      </c>
      <c r="U1501" s="14" t="str" cm="1">
        <f t="array" ref="U1501">_xlfn.IFS(
    ISNUMBER(SEARCH("C", Q1501)), "Ciudad",
    ISNUMBER(SEARCH("T", Q1501)), "Pueblo",
    ISNUMBER(SEARCH("R", Q1501)), "Rural",
    ISNUMBER(SEARCH("S", Q1501)), "Suburbano",
    ISNUMBER(SEARCH("U", Q1501)), "Urbano"
)</f>
        <v>Suburbano</v>
      </c>
      <c r="V1501" s="25" t="str" cm="1">
        <f t="array" ref="V1501">_xlfn.LET(
    _xlpm.txt, _xlfn.TEXTJOIN("", TRUE, IF(ISNUMBER(--MID(Todos!$H1501, _xlfn.SEQUENCE(LEN(Todos!$H1501)), 1)), MID(Todos!$H1501, _xlfn.SEQUENCE(LEN(Todos!$H1501)), 1), "")),
    IF(ISNUMBER(--RIGHT(_xlpm.txt,1)), _xlpm.txt, LEFT(_xlpm.txt, LEN(_xlpm.txt)-1))
)</f>
        <v>21181</v>
      </c>
      <c r="W1501" s="14" t="str">
        <f>UPPER(LEFT(Todos!$B1501,2))</f>
        <v>KY</v>
      </c>
      <c r="X1501" s="15" t="str" cm="1">
        <f t="array" ref="X1501">+IF(Todos!$C1501 = "",MODE.MATCH(Todos!$C$2:$C$4029),Todos!$C1501)</f>
        <v>M</v>
      </c>
    </row>
    <row r="1502" spans="1:24" x14ac:dyDescent="0.35">
      <c r="A1502" s="19">
        <v>177613</v>
      </c>
      <c r="B1502" s="7" t="s">
        <v>51</v>
      </c>
      <c r="C1502" s="7" t="s">
        <v>14</v>
      </c>
      <c r="D1502" s="7">
        <v>803</v>
      </c>
      <c r="E1502" s="7">
        <v>222</v>
      </c>
      <c r="F1502" s="7">
        <v>326</v>
      </c>
      <c r="G1502" s="7">
        <v>4</v>
      </c>
      <c r="H1502" s="7">
        <v>11846</v>
      </c>
      <c r="I1502" s="7">
        <v>3</v>
      </c>
      <c r="J1502" s="7">
        <v>36</v>
      </c>
      <c r="K1502" s="7">
        <v>240</v>
      </c>
      <c r="L1502" s="7">
        <v>311</v>
      </c>
      <c r="M1502" s="7">
        <v>19.23076923</v>
      </c>
      <c r="N1502" s="7">
        <f>VLOOKUP(Todos!$A1502,vlookup_table[#All],2,FALSE)</f>
        <v>0</v>
      </c>
      <c r="O1502" s="7" t="str">
        <f>VLOOKUP(Todos!$A1502,vlookup_table[#All],3,FALSE)</f>
        <v>OR</v>
      </c>
      <c r="P1502" s="7">
        <f>VLOOKUP(Todos!$A1502,vlookup_table[#All],4,FALSE)</f>
        <v>0</v>
      </c>
      <c r="Q1502" s="9" t="str">
        <f>VLOOKUP(Todos!$A1502,vlookup_table[#All],5,FALSE)</f>
        <v>R2</v>
      </c>
      <c r="R1502" s="9" t="str">
        <f>VLOOKUP(Todos!$A1502,vlookup_table[#All],6,FALSE)</f>
        <v>M</v>
      </c>
      <c r="S1502" s="9">
        <f>VLOOKUP(Todos!$A1502,vlookup_table[#All],7,FALSE)</f>
        <v>20</v>
      </c>
      <c r="T1502" s="9">
        <f>ROUND((9706-Todos!$P1502)/100, 0)</f>
        <v>97</v>
      </c>
      <c r="U1502" s="9" t="str" cm="1">
        <f t="array" ref="U1502">_xlfn.IFS(
    ISNUMBER(SEARCH("C", Q1502)), "Ciudad",
    ISNUMBER(SEARCH("T", Q1502)), "Pueblo",
    ISNUMBER(SEARCH("R", Q1502)), "Rural",
    ISNUMBER(SEARCH("S", Q1502)), "Suburbano",
    ISNUMBER(SEARCH("U", Q1502)), "Urbano"
)</f>
        <v>Rural</v>
      </c>
      <c r="V1502" s="24" t="str" cm="1">
        <f t="array" ref="V1502">_xlfn.LET(
    _xlpm.txt, _xlfn.TEXTJOIN("", TRUE, IF(ISNUMBER(--MID(Todos!$H1502, _xlfn.SEQUENCE(LEN(Todos!$H1502)), 1)), MID(Todos!$H1502, _xlfn.SEQUENCE(LEN(Todos!$H1502)), 1), "")),
    IF(ISNUMBER(--RIGHT(_xlpm.txt,1)), _xlpm.txt, LEFT(_xlpm.txt, LEN(_xlpm.txt)-1))
)</f>
        <v>11846</v>
      </c>
      <c r="W1502" s="9" t="str">
        <f>UPPER(LEFT(Todos!$B1502,2))</f>
        <v>OR</v>
      </c>
      <c r="X1502" s="10" t="str" cm="1">
        <f t="array" ref="X1502">+IF(Todos!$C1502 = "",MODE.MATCH(Todos!$C$2:$C$4029),Todos!$C1502)</f>
        <v>M</v>
      </c>
    </row>
    <row r="1503" spans="1:24" x14ac:dyDescent="0.35">
      <c r="A1503" s="18">
        <v>43492</v>
      </c>
      <c r="B1503" s="12" t="s">
        <v>13</v>
      </c>
      <c r="C1503" s="12" t="s">
        <v>17</v>
      </c>
      <c r="D1503" s="12">
        <v>665</v>
      </c>
      <c r="E1503" s="12">
        <v>240</v>
      </c>
      <c r="F1503" s="12">
        <v>312</v>
      </c>
      <c r="G1503" s="12">
        <v>2</v>
      </c>
      <c r="H1503" s="12">
        <v>11939</v>
      </c>
      <c r="I1503" s="12">
        <v>1</v>
      </c>
      <c r="J1503" s="12">
        <v>26</v>
      </c>
      <c r="K1503" s="12">
        <v>264</v>
      </c>
      <c r="L1503" s="12">
        <v>273</v>
      </c>
      <c r="M1503" s="12">
        <v>7</v>
      </c>
      <c r="N1503" s="12">
        <f>VLOOKUP(Todos!$A1503,vlookup_table[#All],2,FALSE)</f>
        <v>0</v>
      </c>
      <c r="O1503" s="12" t="str">
        <f>VLOOKUP(Todos!$A1503,vlookup_table[#All],3,FALSE)</f>
        <v>FL</v>
      </c>
      <c r="P1503" s="12">
        <f>VLOOKUP(Todos!$A1503,vlookup_table[#All],4,FALSE)</f>
        <v>0</v>
      </c>
      <c r="Q1503" s="14" t="str">
        <f>VLOOKUP(Todos!$A1503,vlookup_table[#All],5,FALSE)</f>
        <v>S2</v>
      </c>
      <c r="R1503" s="14" t="str">
        <f>VLOOKUP(Todos!$A1503,vlookup_table[#All],6,FALSE)</f>
        <v>F</v>
      </c>
      <c r="S1503" s="14">
        <f>VLOOKUP(Todos!$A1503,vlookup_table[#All],7,FALSE)</f>
        <v>12</v>
      </c>
      <c r="T1503" s="14">
        <f>ROUND((9706-Todos!$P1503)/100, 0)</f>
        <v>97</v>
      </c>
      <c r="U1503" s="14" t="str" cm="1">
        <f t="array" ref="U1503">_xlfn.IFS(
    ISNUMBER(SEARCH("C", Q1503)), "Ciudad",
    ISNUMBER(SEARCH("T", Q1503)), "Pueblo",
    ISNUMBER(SEARCH("R", Q1503)), "Rural",
    ISNUMBER(SEARCH("S", Q1503)), "Suburbano",
    ISNUMBER(SEARCH("U", Q1503)), "Urbano"
)</f>
        <v>Suburbano</v>
      </c>
      <c r="V1503" s="25" t="str" cm="1">
        <f t="array" ref="V1503">_xlfn.LET(
    _xlpm.txt, _xlfn.TEXTJOIN("", TRUE, IF(ISNUMBER(--MID(Todos!$H1503, _xlfn.SEQUENCE(LEN(Todos!$H1503)), 1)), MID(Todos!$H1503, _xlfn.SEQUENCE(LEN(Todos!$H1503)), 1), "")),
    IF(ISNUMBER(--RIGHT(_xlpm.txt,1)), _xlpm.txt, LEFT(_xlpm.txt, LEN(_xlpm.txt)-1))
)</f>
        <v>11939</v>
      </c>
      <c r="W1503" s="14" t="str">
        <f>UPPER(LEFT(Todos!$B1503,2))</f>
        <v>FL</v>
      </c>
      <c r="X1503" s="15" t="str" cm="1">
        <f t="array" ref="X1503">+IF(Todos!$C1503 = "",MODE.MATCH(Todos!$C$2:$C$4029),Todos!$C1503)</f>
        <v>F</v>
      </c>
    </row>
    <row r="1504" spans="1:24" x14ac:dyDescent="0.35">
      <c r="A1504" s="19">
        <v>931</v>
      </c>
      <c r="B1504" s="7" t="s">
        <v>51</v>
      </c>
      <c r="C1504" s="7" t="s">
        <v>14</v>
      </c>
      <c r="D1504" s="7">
        <v>646</v>
      </c>
      <c r="E1504" s="7">
        <v>239</v>
      </c>
      <c r="F1504" s="7">
        <v>328</v>
      </c>
      <c r="G1504" s="7">
        <v>1</v>
      </c>
      <c r="H1504" s="7">
        <v>10757</v>
      </c>
      <c r="I1504" s="7">
        <v>6</v>
      </c>
      <c r="J1504" s="7">
        <v>58</v>
      </c>
      <c r="K1504" s="7">
        <v>249</v>
      </c>
      <c r="L1504" s="7">
        <v>305</v>
      </c>
      <c r="M1504" s="7">
        <v>5.0999999999999996</v>
      </c>
      <c r="N1504" s="7">
        <f>VLOOKUP(Todos!$A1504,vlookup_table[#All],2,FALSE)</f>
        <v>1002</v>
      </c>
      <c r="O1504" s="7" t="str">
        <f>VLOOKUP(Todos!$A1504,vlookup_table[#All],3,FALSE)</f>
        <v>OR</v>
      </c>
      <c r="P1504" s="7">
        <f>VLOOKUP(Todos!$A1504,vlookup_table[#All],4,FALSE)</f>
        <v>4711</v>
      </c>
      <c r="Q1504" s="9" t="str">
        <f>VLOOKUP(Todos!$A1504,vlookup_table[#All],5,FALSE)</f>
        <v>R2</v>
      </c>
      <c r="R1504" s="9" t="str">
        <f>VLOOKUP(Todos!$A1504,vlookup_table[#All],6,FALSE)</f>
        <v>M</v>
      </c>
      <c r="S1504" s="9">
        <f>VLOOKUP(Todos!$A1504,vlookup_table[#All],7,FALSE)</f>
        <v>12</v>
      </c>
      <c r="T1504" s="9">
        <f>ROUND((9706-Todos!$P1504)/100, 0)</f>
        <v>50</v>
      </c>
      <c r="U1504" s="9" t="str" cm="1">
        <f t="array" ref="U1504">_xlfn.IFS(
    ISNUMBER(SEARCH("C", Q1504)), "Ciudad",
    ISNUMBER(SEARCH("T", Q1504)), "Pueblo",
    ISNUMBER(SEARCH("R", Q1504)), "Rural",
    ISNUMBER(SEARCH("S", Q1504)), "Suburbano",
    ISNUMBER(SEARCH("U", Q1504)), "Urbano"
)</f>
        <v>Rural</v>
      </c>
      <c r="V1504" s="24" t="str" cm="1">
        <f t="array" ref="V1504">_xlfn.LET(
    _xlpm.txt, _xlfn.TEXTJOIN("", TRUE, IF(ISNUMBER(--MID(Todos!$H1504, _xlfn.SEQUENCE(LEN(Todos!$H1504)), 1)), MID(Todos!$H1504, _xlfn.SEQUENCE(LEN(Todos!$H1504)), 1), "")),
    IF(ISNUMBER(--RIGHT(_xlpm.txt,1)), _xlpm.txt, LEFT(_xlpm.txt, LEN(_xlpm.txt)-1))
)</f>
        <v>10757</v>
      </c>
      <c r="W1504" s="9" t="str">
        <f>UPPER(LEFT(Todos!$B1504,2))</f>
        <v>OR</v>
      </c>
      <c r="X1504" s="10" t="str" cm="1">
        <f t="array" ref="X1504">+IF(Todos!$C1504 = "",MODE.MATCH(Todos!$C$2:$C$4029),Todos!$C1504)</f>
        <v>M</v>
      </c>
    </row>
    <row r="1505" spans="1:24" x14ac:dyDescent="0.35">
      <c r="A1505" s="18">
        <v>19510</v>
      </c>
      <c r="B1505" s="12" t="s">
        <v>18</v>
      </c>
      <c r="C1505" s="12" t="s">
        <v>14</v>
      </c>
      <c r="D1505" s="12">
        <v>2441</v>
      </c>
      <c r="E1505" s="12">
        <v>579</v>
      </c>
      <c r="F1505" s="12">
        <v>866</v>
      </c>
      <c r="G1505" s="12">
        <v>67</v>
      </c>
      <c r="H1505" s="12">
        <v>46160</v>
      </c>
      <c r="I1505" s="12">
        <v>2</v>
      </c>
      <c r="J1505" s="12">
        <v>54</v>
      </c>
      <c r="K1505" s="12">
        <v>740</v>
      </c>
      <c r="L1505" s="12">
        <v>697</v>
      </c>
      <c r="M1505" s="12">
        <v>11</v>
      </c>
      <c r="N1505" s="12">
        <f>VLOOKUP(Todos!$A1505,vlookup_table[#All],2,FALSE)</f>
        <v>0</v>
      </c>
      <c r="O1505" s="12" t="str">
        <f>VLOOKUP(Todos!$A1505,vlookup_table[#All],3,FALSE)</f>
        <v>NC</v>
      </c>
      <c r="P1505" s="12">
        <f>VLOOKUP(Todos!$A1505,vlookup_table[#All],4,FALSE)</f>
        <v>2001</v>
      </c>
      <c r="Q1505" s="14" t="str">
        <f>VLOOKUP(Todos!$A1505,vlookup_table[#All],5,FALSE)</f>
        <v>C1</v>
      </c>
      <c r="R1505" s="14" t="str">
        <f>VLOOKUP(Todos!$A1505,vlookup_table[#All],6,FALSE)</f>
        <v>M</v>
      </c>
      <c r="S1505" s="14">
        <f>VLOOKUP(Todos!$A1505,vlookup_table[#All],7,FALSE)</f>
        <v>125</v>
      </c>
      <c r="T1505" s="14">
        <f>ROUND((9706-Todos!$P1505)/100, 0)</f>
        <v>77</v>
      </c>
      <c r="U1505" s="14" t="str" cm="1">
        <f t="array" ref="U1505">_xlfn.IFS(
    ISNUMBER(SEARCH("C", Q1505)), "Ciudad",
    ISNUMBER(SEARCH("T", Q1505)), "Pueblo",
    ISNUMBER(SEARCH("R", Q1505)), "Rural",
    ISNUMBER(SEARCH("S", Q1505)), "Suburbano",
    ISNUMBER(SEARCH("U", Q1505)), "Urbano"
)</f>
        <v>Ciudad</v>
      </c>
      <c r="V1505" s="25" t="str" cm="1">
        <f t="array" ref="V1505">_xlfn.LET(
    _xlpm.txt, _xlfn.TEXTJOIN("", TRUE, IF(ISNUMBER(--MID(Todos!$H1505, _xlfn.SEQUENCE(LEN(Todos!$H1505)), 1)), MID(Todos!$H1505, _xlfn.SEQUENCE(LEN(Todos!$H1505)), 1), "")),
    IF(ISNUMBER(--RIGHT(_xlpm.txt,1)), _xlpm.txt, LEFT(_xlpm.txt, LEN(_xlpm.txt)-1))
)</f>
        <v>46160</v>
      </c>
      <c r="W1505" s="14" t="str">
        <f>UPPER(LEFT(Todos!$B1505,2))</f>
        <v>NC</v>
      </c>
      <c r="X1505" s="15" t="str" cm="1">
        <f t="array" ref="X1505">+IF(Todos!$C1505 = "",MODE.MATCH(Todos!$C$2:$C$4029),Todos!$C1505)</f>
        <v>M</v>
      </c>
    </row>
    <row r="1506" spans="1:24" x14ac:dyDescent="0.35">
      <c r="A1506" s="19">
        <v>38165</v>
      </c>
      <c r="B1506" s="7" t="s">
        <v>22</v>
      </c>
      <c r="C1506" s="7" t="s">
        <v>17</v>
      </c>
      <c r="D1506" s="7">
        <v>1985</v>
      </c>
      <c r="E1506" s="7">
        <v>414</v>
      </c>
      <c r="F1506" s="7">
        <v>490</v>
      </c>
      <c r="G1506" s="7">
        <v>48</v>
      </c>
      <c r="H1506" s="7">
        <v>17181</v>
      </c>
      <c r="I1506" s="7">
        <v>12</v>
      </c>
      <c r="J1506" s="7">
        <v>38</v>
      </c>
      <c r="K1506" s="7">
        <v>446</v>
      </c>
      <c r="L1506" s="7">
        <v>467</v>
      </c>
      <c r="M1506" s="7">
        <v>10.363636359999999</v>
      </c>
      <c r="N1506" s="7">
        <f>VLOOKUP(Todos!$A1506,vlookup_table[#All],2,FALSE)</f>
        <v>1002</v>
      </c>
      <c r="O1506" s="7" t="str">
        <f>VLOOKUP(Todos!$A1506,vlookup_table[#All],3,FALSE)</f>
        <v>CA</v>
      </c>
      <c r="P1506" s="7">
        <f>VLOOKUP(Todos!$A1506,vlookup_table[#All],4,FALSE)</f>
        <v>4607</v>
      </c>
      <c r="Q1506" s="9" t="str">
        <f>VLOOKUP(Todos!$A1506,vlookup_table[#All],5,FALSE)</f>
        <v>U2</v>
      </c>
      <c r="R1506" s="9" t="str">
        <f>VLOOKUP(Todos!$A1506,vlookup_table[#All],6,FALSE)</f>
        <v>F</v>
      </c>
      <c r="S1506" s="9">
        <f>VLOOKUP(Todos!$A1506,vlookup_table[#All],7,FALSE)</f>
        <v>14</v>
      </c>
      <c r="T1506" s="9">
        <f>ROUND((9706-Todos!$P1506)/100, 0)</f>
        <v>51</v>
      </c>
      <c r="U1506" s="9" t="str" cm="1">
        <f t="array" ref="U1506">_xlfn.IFS(
    ISNUMBER(SEARCH("C", Q1506)), "Ciudad",
    ISNUMBER(SEARCH("T", Q1506)), "Pueblo",
    ISNUMBER(SEARCH("R", Q1506)), "Rural",
    ISNUMBER(SEARCH("S", Q1506)), "Suburbano",
    ISNUMBER(SEARCH("U", Q1506)), "Urbano"
)</f>
        <v>Urbano</v>
      </c>
      <c r="V1506" s="24" t="str" cm="1">
        <f t="array" ref="V1506">_xlfn.LET(
    _xlpm.txt, _xlfn.TEXTJOIN("", TRUE, IF(ISNUMBER(--MID(Todos!$H1506, _xlfn.SEQUENCE(LEN(Todos!$H1506)), 1)), MID(Todos!$H1506, _xlfn.SEQUENCE(LEN(Todos!$H1506)), 1), "")),
    IF(ISNUMBER(--RIGHT(_xlpm.txt,1)), _xlpm.txt, LEFT(_xlpm.txt, LEN(_xlpm.txt)-1))
)</f>
        <v>17181</v>
      </c>
      <c r="W1506" s="9" t="str">
        <f>UPPER(LEFT(Todos!$B1506,2))</f>
        <v>CA</v>
      </c>
      <c r="X1506" s="10" t="str" cm="1">
        <f t="array" ref="X1506">+IF(Todos!$C1506 = "",MODE.MATCH(Todos!$C$2:$C$4029),Todos!$C1506)</f>
        <v>F</v>
      </c>
    </row>
    <row r="1507" spans="1:24" x14ac:dyDescent="0.35">
      <c r="A1507" s="18">
        <v>171879</v>
      </c>
      <c r="B1507" s="12" t="s">
        <v>22</v>
      </c>
      <c r="C1507" s="12" t="s">
        <v>17</v>
      </c>
      <c r="D1507" s="12">
        <v>1016</v>
      </c>
      <c r="E1507" s="12">
        <v>235</v>
      </c>
      <c r="F1507" s="12">
        <v>303</v>
      </c>
      <c r="G1507" s="12">
        <v>1</v>
      </c>
      <c r="H1507" s="12">
        <v>12496</v>
      </c>
      <c r="I1507" s="12">
        <v>6</v>
      </c>
      <c r="J1507" s="12">
        <v>66</v>
      </c>
      <c r="K1507" s="12">
        <v>246</v>
      </c>
      <c r="L1507" s="12">
        <v>278</v>
      </c>
      <c r="M1507" s="12">
        <v>20</v>
      </c>
      <c r="N1507" s="12">
        <f>VLOOKUP(Todos!$A1507,vlookup_table[#All],2,FALSE)</f>
        <v>0</v>
      </c>
      <c r="O1507" s="12" t="str">
        <f>VLOOKUP(Todos!$A1507,vlookup_table[#All],3,FALSE)</f>
        <v>CA</v>
      </c>
      <c r="P1507" s="12">
        <f>VLOOKUP(Todos!$A1507,vlookup_table[#All],4,FALSE)</f>
        <v>0</v>
      </c>
      <c r="Q1507" s="14" t="str">
        <f>VLOOKUP(Todos!$A1507,vlookup_table[#All],5,FALSE)</f>
        <v>U3</v>
      </c>
      <c r="R1507" s="14" t="str">
        <f>VLOOKUP(Todos!$A1507,vlookup_table[#All],6,FALSE)</f>
        <v>F</v>
      </c>
      <c r="S1507" s="14">
        <f>VLOOKUP(Todos!$A1507,vlookup_table[#All],7,FALSE)</f>
        <v>20</v>
      </c>
      <c r="T1507" s="14">
        <f>ROUND((9706-Todos!$P1507)/100, 0)</f>
        <v>97</v>
      </c>
      <c r="U1507" s="14" t="str" cm="1">
        <f t="array" ref="U1507">_xlfn.IFS(
    ISNUMBER(SEARCH("C", Q1507)), "Ciudad",
    ISNUMBER(SEARCH("T", Q1507)), "Pueblo",
    ISNUMBER(SEARCH("R", Q1507)), "Rural",
    ISNUMBER(SEARCH("S", Q1507)), "Suburbano",
    ISNUMBER(SEARCH("U", Q1507)), "Urbano"
)</f>
        <v>Urbano</v>
      </c>
      <c r="V1507" s="25" t="str" cm="1">
        <f t="array" ref="V1507">_xlfn.LET(
    _xlpm.txt, _xlfn.TEXTJOIN("", TRUE, IF(ISNUMBER(--MID(Todos!$H1507, _xlfn.SEQUENCE(LEN(Todos!$H1507)), 1)), MID(Todos!$H1507, _xlfn.SEQUENCE(LEN(Todos!$H1507)), 1), "")),
    IF(ISNUMBER(--RIGHT(_xlpm.txt,1)), _xlpm.txt, LEFT(_xlpm.txt, LEN(_xlpm.txt)-1))
)</f>
        <v>12496</v>
      </c>
      <c r="W1507" s="14" t="str">
        <f>UPPER(LEFT(Todos!$B1507,2))</f>
        <v>CA</v>
      </c>
      <c r="X1507" s="15" t="str" cm="1">
        <f t="array" ref="X1507">+IF(Todos!$C1507 = "",MODE.MATCH(Todos!$C$2:$C$4029),Todos!$C1507)</f>
        <v>F</v>
      </c>
    </row>
    <row r="1508" spans="1:24" x14ac:dyDescent="0.35">
      <c r="A1508" s="19">
        <v>135248</v>
      </c>
      <c r="B1508" s="7" t="s">
        <v>65</v>
      </c>
      <c r="C1508" s="7" t="s">
        <v>14</v>
      </c>
      <c r="D1508" s="7">
        <v>596</v>
      </c>
      <c r="E1508" s="7">
        <v>308</v>
      </c>
      <c r="F1508" s="7">
        <v>361</v>
      </c>
      <c r="G1508" s="7">
        <v>0</v>
      </c>
      <c r="H1508" s="7">
        <v>11474</v>
      </c>
      <c r="I1508" s="7">
        <v>2</v>
      </c>
      <c r="J1508" s="7">
        <v>42</v>
      </c>
      <c r="K1508" s="7">
        <v>316</v>
      </c>
      <c r="L1508" s="7">
        <v>345</v>
      </c>
      <c r="M1508" s="7">
        <v>11.81818182</v>
      </c>
      <c r="N1508" s="7">
        <f>VLOOKUP(Todos!$A1508,vlookup_table[#All],2,FALSE)</f>
        <v>1</v>
      </c>
      <c r="O1508" s="7" t="str">
        <f>VLOOKUP(Todos!$A1508,vlookup_table[#All],3,FALSE)</f>
        <v>AZ</v>
      </c>
      <c r="P1508" s="7">
        <f>VLOOKUP(Todos!$A1508,vlookup_table[#All],4,FALSE)</f>
        <v>1612</v>
      </c>
      <c r="Q1508" s="9" t="str">
        <f>VLOOKUP(Todos!$A1508,vlookup_table[#All],5,FALSE)</f>
        <v>U2</v>
      </c>
      <c r="R1508" s="9" t="str">
        <f>VLOOKUP(Todos!$A1508,vlookup_table[#All],6,FALSE)</f>
        <v>M</v>
      </c>
      <c r="S1508" s="9">
        <f>VLOOKUP(Todos!$A1508,vlookup_table[#All],7,FALSE)</f>
        <v>20</v>
      </c>
      <c r="T1508" s="9">
        <f>ROUND((9706-Todos!$P1508)/100, 0)</f>
        <v>81</v>
      </c>
      <c r="U1508" s="9" t="str" cm="1">
        <f t="array" ref="U1508">_xlfn.IFS(
    ISNUMBER(SEARCH("C", Q1508)), "Ciudad",
    ISNUMBER(SEARCH("T", Q1508)), "Pueblo",
    ISNUMBER(SEARCH("R", Q1508)), "Rural",
    ISNUMBER(SEARCH("S", Q1508)), "Suburbano",
    ISNUMBER(SEARCH("U", Q1508)), "Urbano"
)</f>
        <v>Urbano</v>
      </c>
      <c r="V1508" s="24" t="str" cm="1">
        <f t="array" ref="V1508">_xlfn.LET(
    _xlpm.txt, _xlfn.TEXTJOIN("", TRUE, IF(ISNUMBER(--MID(Todos!$H1508, _xlfn.SEQUENCE(LEN(Todos!$H1508)), 1)), MID(Todos!$H1508, _xlfn.SEQUENCE(LEN(Todos!$H1508)), 1), "")),
    IF(ISNUMBER(--RIGHT(_xlpm.txt,1)), _xlpm.txt, LEFT(_xlpm.txt, LEN(_xlpm.txt)-1))
)</f>
        <v>11474</v>
      </c>
      <c r="W1508" s="9" t="str">
        <f>UPPER(LEFT(Todos!$B1508,2))</f>
        <v>AR</v>
      </c>
      <c r="X1508" s="10" t="str" cm="1">
        <f t="array" ref="X1508">+IF(Todos!$C1508 = "",MODE.MATCH(Todos!$C$2:$C$4029),Todos!$C1508)</f>
        <v>M</v>
      </c>
    </row>
    <row r="1509" spans="1:24" x14ac:dyDescent="0.35">
      <c r="A1509" s="18">
        <v>187171</v>
      </c>
      <c r="B1509" s="12" t="s">
        <v>65</v>
      </c>
      <c r="C1509" s="12" t="s">
        <v>14</v>
      </c>
      <c r="D1509" s="12">
        <v>851</v>
      </c>
      <c r="E1509" s="12">
        <v>299</v>
      </c>
      <c r="F1509" s="12">
        <v>387</v>
      </c>
      <c r="G1509" s="12">
        <v>0</v>
      </c>
      <c r="H1509" s="12">
        <v>19138</v>
      </c>
      <c r="I1509" s="12">
        <v>9</v>
      </c>
      <c r="J1509" s="12">
        <v>10</v>
      </c>
      <c r="K1509" s="12">
        <v>363</v>
      </c>
      <c r="L1509" s="12">
        <v>330</v>
      </c>
      <c r="M1509" s="12">
        <v>15</v>
      </c>
      <c r="N1509" s="12">
        <f>VLOOKUP(Todos!$A1509,vlookup_table[#All],2,FALSE)</f>
        <v>1</v>
      </c>
      <c r="O1509" s="12" t="str">
        <f>VLOOKUP(Todos!$A1509,vlookup_table[#All],3,FALSE)</f>
        <v>AZ</v>
      </c>
      <c r="P1509" s="12">
        <f>VLOOKUP(Todos!$A1509,vlookup_table[#All],4,FALSE)</f>
        <v>0</v>
      </c>
      <c r="Q1509" s="14" t="str">
        <f>VLOOKUP(Todos!$A1509,vlookup_table[#All],5,FALSE)</f>
        <v>C2</v>
      </c>
      <c r="R1509" s="14" t="str">
        <f>VLOOKUP(Todos!$A1509,vlookup_table[#All],6,FALSE)</f>
        <v>M</v>
      </c>
      <c r="S1509" s="14">
        <f>VLOOKUP(Todos!$A1509,vlookup_table[#All],7,FALSE)</f>
        <v>15</v>
      </c>
      <c r="T1509" s="14">
        <f>ROUND((9706-Todos!$P1509)/100, 0)</f>
        <v>97</v>
      </c>
      <c r="U1509" s="14" t="str" cm="1">
        <f t="array" ref="U1509">_xlfn.IFS(
    ISNUMBER(SEARCH("C", Q1509)), "Ciudad",
    ISNUMBER(SEARCH("T", Q1509)), "Pueblo",
    ISNUMBER(SEARCH("R", Q1509)), "Rural",
    ISNUMBER(SEARCH("S", Q1509)), "Suburbano",
    ISNUMBER(SEARCH("U", Q1509)), "Urbano"
)</f>
        <v>Ciudad</v>
      </c>
      <c r="V1509" s="25" t="str" cm="1">
        <f t="array" ref="V1509">_xlfn.LET(
    _xlpm.txt, _xlfn.TEXTJOIN("", TRUE, IF(ISNUMBER(--MID(Todos!$H1509, _xlfn.SEQUENCE(LEN(Todos!$H1509)), 1)), MID(Todos!$H1509, _xlfn.SEQUENCE(LEN(Todos!$H1509)), 1), "")),
    IF(ISNUMBER(--RIGHT(_xlpm.txt,1)), _xlpm.txt, LEFT(_xlpm.txt, LEN(_xlpm.txt)-1))
)</f>
        <v>19138</v>
      </c>
      <c r="W1509" s="14" t="str">
        <f>UPPER(LEFT(Todos!$B1509,2))</f>
        <v>AR</v>
      </c>
      <c r="X1509" s="15" t="str" cm="1">
        <f t="array" ref="X1509">+IF(Todos!$C1509 = "",MODE.MATCH(Todos!$C$2:$C$4029),Todos!$C1509)</f>
        <v>M</v>
      </c>
    </row>
    <row r="1510" spans="1:24" x14ac:dyDescent="0.35">
      <c r="A1510" s="19">
        <v>77915</v>
      </c>
      <c r="B1510" s="7" t="s">
        <v>36</v>
      </c>
      <c r="C1510" s="7" t="s">
        <v>52</v>
      </c>
      <c r="D1510" s="7">
        <v>477</v>
      </c>
      <c r="E1510" s="7">
        <v>278</v>
      </c>
      <c r="F1510" s="7">
        <v>375</v>
      </c>
      <c r="G1510" s="7">
        <v>0</v>
      </c>
      <c r="H1510" s="7">
        <v>11950</v>
      </c>
      <c r="I1510" s="7">
        <v>7</v>
      </c>
      <c r="J1510" s="7">
        <v>66</v>
      </c>
      <c r="K1510" s="7">
        <v>321</v>
      </c>
      <c r="L1510" s="7">
        <v>303</v>
      </c>
      <c r="M1510" s="7">
        <v>8.5714285710000002</v>
      </c>
      <c r="N1510" s="7">
        <f>VLOOKUP(Todos!$A1510,vlookup_table[#All],2,FALSE)</f>
        <v>0</v>
      </c>
      <c r="O1510" s="7" t="str">
        <f>VLOOKUP(Todos!$A1510,vlookup_table[#All],3,FALSE)</f>
        <v>WI</v>
      </c>
      <c r="P1510" s="7">
        <f>VLOOKUP(Todos!$A1510,vlookup_table[#All],4,FALSE)</f>
        <v>2212</v>
      </c>
      <c r="Q1510" s="9" t="str">
        <f>VLOOKUP(Todos!$A1510,vlookup_table[#All],5,FALSE)</f>
        <v>S3</v>
      </c>
      <c r="R1510" s="9" t="str">
        <f>VLOOKUP(Todos!$A1510,vlookup_table[#All],6,FALSE)</f>
        <v>M</v>
      </c>
      <c r="S1510" s="9">
        <f>VLOOKUP(Todos!$A1510,vlookup_table[#All],7,FALSE)</f>
        <v>15</v>
      </c>
      <c r="T1510" s="9">
        <f>ROUND((9706-Todos!$P1510)/100, 0)</f>
        <v>75</v>
      </c>
      <c r="U1510" s="9" t="str" cm="1">
        <f t="array" ref="U1510">_xlfn.IFS(
    ISNUMBER(SEARCH("C", Q1510)), "Ciudad",
    ISNUMBER(SEARCH("T", Q1510)), "Pueblo",
    ISNUMBER(SEARCH("R", Q1510)), "Rural",
    ISNUMBER(SEARCH("S", Q1510)), "Suburbano",
    ISNUMBER(SEARCH("U", Q1510)), "Urbano"
)</f>
        <v>Suburbano</v>
      </c>
      <c r="V1510" s="24" t="str" cm="1">
        <f t="array" ref="V1510">_xlfn.LET(
    _xlpm.txt, _xlfn.TEXTJOIN("", TRUE, IF(ISNUMBER(--MID(Todos!$H1510, _xlfn.SEQUENCE(LEN(Todos!$H1510)), 1)), MID(Todos!$H1510, _xlfn.SEQUENCE(LEN(Todos!$H1510)), 1), "")),
    IF(ISNUMBER(--RIGHT(_xlpm.txt,1)), _xlpm.txt, LEFT(_xlpm.txt, LEN(_xlpm.txt)-1))
)</f>
        <v>11950</v>
      </c>
      <c r="W1510" s="9" t="str">
        <f>UPPER(LEFT(Todos!$B1510,2))</f>
        <v>WI</v>
      </c>
      <c r="X1510" s="10" t="str" cm="1">
        <f t="array" ref="X1510">+IF(Todos!$C1510 = "",MODE.MATCH(Todos!$C$2:$C$4029),Todos!$C1510)</f>
        <v>male</v>
      </c>
    </row>
    <row r="1511" spans="1:24" x14ac:dyDescent="0.35">
      <c r="A1511" s="18">
        <v>64419</v>
      </c>
      <c r="B1511" s="12" t="s">
        <v>34</v>
      </c>
      <c r="C1511" s="12" t="s">
        <v>14</v>
      </c>
      <c r="D1511" s="12">
        <v>725</v>
      </c>
      <c r="E1511" s="12">
        <v>305</v>
      </c>
      <c r="F1511" s="12">
        <v>360</v>
      </c>
      <c r="G1511" s="12">
        <v>1</v>
      </c>
      <c r="H1511" s="12">
        <v>13264</v>
      </c>
      <c r="I1511" s="12">
        <v>2</v>
      </c>
      <c r="J1511" s="12">
        <v>77</v>
      </c>
      <c r="K1511" s="12">
        <v>309</v>
      </c>
      <c r="L1511" s="12">
        <v>349</v>
      </c>
      <c r="M1511" s="12">
        <v>10.222222220000001</v>
      </c>
      <c r="N1511" s="12">
        <f>VLOOKUP(Todos!$A1511,vlookup_table[#All],2,FALSE)</f>
        <v>1</v>
      </c>
      <c r="O1511" s="12" t="str">
        <f>VLOOKUP(Todos!$A1511,vlookup_table[#All],3,FALSE)</f>
        <v>IN</v>
      </c>
      <c r="P1511" s="12">
        <f>VLOOKUP(Todos!$A1511,vlookup_table[#All],4,FALSE)</f>
        <v>0</v>
      </c>
      <c r="Q1511" s="14" t="str">
        <f>VLOOKUP(Todos!$A1511,vlookup_table[#All],5,FALSE)</f>
        <v>R2</v>
      </c>
      <c r="R1511" s="14" t="str">
        <f>VLOOKUP(Todos!$A1511,vlookup_table[#All],6,FALSE)</f>
        <v>M</v>
      </c>
      <c r="S1511" s="14">
        <f>VLOOKUP(Todos!$A1511,vlookup_table[#All],7,FALSE)</f>
        <v>14</v>
      </c>
      <c r="T1511" s="14">
        <f>ROUND((9706-Todos!$P1511)/100, 0)</f>
        <v>97</v>
      </c>
      <c r="U1511" s="14" t="str" cm="1">
        <f t="array" ref="U1511">_xlfn.IFS(
    ISNUMBER(SEARCH("C", Q1511)), "Ciudad",
    ISNUMBER(SEARCH("T", Q1511)), "Pueblo",
    ISNUMBER(SEARCH("R", Q1511)), "Rural",
    ISNUMBER(SEARCH("S", Q1511)), "Suburbano",
    ISNUMBER(SEARCH("U", Q1511)), "Urbano"
)</f>
        <v>Rural</v>
      </c>
      <c r="V1511" s="25" t="str" cm="1">
        <f t="array" ref="V1511">_xlfn.LET(
    _xlpm.txt, _xlfn.TEXTJOIN("", TRUE, IF(ISNUMBER(--MID(Todos!$H1511, _xlfn.SEQUENCE(LEN(Todos!$H1511)), 1)), MID(Todos!$H1511, _xlfn.SEQUENCE(LEN(Todos!$H1511)), 1), "")),
    IF(ISNUMBER(--RIGHT(_xlpm.txt,1)), _xlpm.txt, LEFT(_xlpm.txt, LEN(_xlpm.txt)-1))
)</f>
        <v>13264</v>
      </c>
      <c r="W1511" s="14" t="str">
        <f>UPPER(LEFT(Todos!$B1511,2))</f>
        <v>IN</v>
      </c>
      <c r="X1511" s="15" t="str" cm="1">
        <f t="array" ref="X1511">+IF(Todos!$C1511 = "",MODE.MATCH(Todos!$C$2:$C$4029),Todos!$C1511)</f>
        <v>M</v>
      </c>
    </row>
    <row r="1512" spans="1:24" x14ac:dyDescent="0.35">
      <c r="A1512" s="19">
        <v>51185</v>
      </c>
      <c r="B1512" s="7" t="s">
        <v>54</v>
      </c>
      <c r="C1512" s="7" t="s">
        <v>14</v>
      </c>
      <c r="D1512" s="7">
        <v>457</v>
      </c>
      <c r="E1512" s="7">
        <v>186</v>
      </c>
      <c r="F1512" s="7">
        <v>292</v>
      </c>
      <c r="G1512" s="7">
        <v>0</v>
      </c>
      <c r="H1512" s="7">
        <v>10259</v>
      </c>
      <c r="I1512" s="7">
        <v>0</v>
      </c>
      <c r="J1512" s="7">
        <v>78</v>
      </c>
      <c r="K1512" s="7">
        <v>242</v>
      </c>
      <c r="L1512" s="7">
        <v>237</v>
      </c>
      <c r="M1512" s="7">
        <v>9.3333333330000006</v>
      </c>
      <c r="N1512" s="7">
        <f>VLOOKUP(Todos!$A1512,vlookup_table[#All],2,FALSE)</f>
        <v>1</v>
      </c>
      <c r="O1512" s="7" t="str">
        <f>VLOOKUP(Todos!$A1512,vlookup_table[#All],3,FALSE)</f>
        <v>TN</v>
      </c>
      <c r="P1512" s="7">
        <f>VLOOKUP(Todos!$A1512,vlookup_table[#All],4,FALSE)</f>
        <v>0</v>
      </c>
      <c r="Q1512" s="9" t="str">
        <f>VLOOKUP(Todos!$A1512,vlookup_table[#All],5,FALSE)</f>
        <v>R2</v>
      </c>
      <c r="R1512" s="9" t="str">
        <f>VLOOKUP(Todos!$A1512,vlookup_table[#All],6,FALSE)</f>
        <v>M</v>
      </c>
      <c r="S1512" s="9">
        <f>VLOOKUP(Todos!$A1512,vlookup_table[#All],7,FALSE)</f>
        <v>10</v>
      </c>
      <c r="T1512" s="9">
        <f>ROUND((9706-Todos!$P1512)/100, 0)</f>
        <v>97</v>
      </c>
      <c r="U1512" s="9" t="str" cm="1">
        <f t="array" ref="U1512">_xlfn.IFS(
    ISNUMBER(SEARCH("C", Q1512)), "Ciudad",
    ISNUMBER(SEARCH("T", Q1512)), "Pueblo",
    ISNUMBER(SEARCH("R", Q1512)), "Rural",
    ISNUMBER(SEARCH("S", Q1512)), "Suburbano",
    ISNUMBER(SEARCH("U", Q1512)), "Urbano"
)</f>
        <v>Rural</v>
      </c>
      <c r="V1512" s="24" t="str" cm="1">
        <f t="array" ref="V1512">_xlfn.LET(
    _xlpm.txt, _xlfn.TEXTJOIN("", TRUE, IF(ISNUMBER(--MID(Todos!$H1512, _xlfn.SEQUENCE(LEN(Todos!$H1512)), 1)), MID(Todos!$H1512, _xlfn.SEQUENCE(LEN(Todos!$H1512)), 1), "")),
    IF(ISNUMBER(--RIGHT(_xlpm.txt,1)), _xlpm.txt, LEFT(_xlpm.txt, LEN(_xlpm.txt)-1))
)</f>
        <v>10259</v>
      </c>
      <c r="W1512" s="9" t="str">
        <f>UPPER(LEFT(Todos!$B1512,2))</f>
        <v>TN</v>
      </c>
      <c r="X1512" s="10" t="str" cm="1">
        <f t="array" ref="X1512">+IF(Todos!$C1512 = "",MODE.MATCH(Todos!$C$2:$C$4029),Todos!$C1512)</f>
        <v>M</v>
      </c>
    </row>
    <row r="1513" spans="1:24" x14ac:dyDescent="0.35">
      <c r="A1513" s="18">
        <v>79116</v>
      </c>
      <c r="B1513" s="12" t="s">
        <v>36</v>
      </c>
      <c r="C1513" s="12" t="s">
        <v>17</v>
      </c>
      <c r="D1513" s="12">
        <v>377</v>
      </c>
      <c r="E1513" s="12">
        <v>311</v>
      </c>
      <c r="F1513" s="12">
        <v>375</v>
      </c>
      <c r="G1513" s="12">
        <v>0</v>
      </c>
      <c r="H1513" s="12">
        <v>10276</v>
      </c>
      <c r="I1513" s="12">
        <v>4</v>
      </c>
      <c r="J1513" s="12">
        <v>49</v>
      </c>
      <c r="K1513" s="12">
        <v>363</v>
      </c>
      <c r="L1513" s="12">
        <v>320</v>
      </c>
      <c r="M1513" s="12">
        <v>5</v>
      </c>
      <c r="N1513" s="12">
        <f>VLOOKUP(Todos!$A1513,vlookup_table[#All],2,FALSE)</f>
        <v>0</v>
      </c>
      <c r="O1513" s="12" t="str">
        <f>VLOOKUP(Todos!$A1513,vlookup_table[#All],3,FALSE)</f>
        <v>WI</v>
      </c>
      <c r="P1513" s="12">
        <f>VLOOKUP(Todos!$A1513,vlookup_table[#All],4,FALSE)</f>
        <v>3601</v>
      </c>
      <c r="Q1513" s="14" t="str">
        <f>VLOOKUP(Todos!$A1513,vlookup_table[#All],5,FALSE)</f>
        <v>C2</v>
      </c>
      <c r="R1513" s="14" t="str">
        <f>VLOOKUP(Todos!$A1513,vlookup_table[#All],6,FALSE)</f>
        <v>F</v>
      </c>
      <c r="S1513" s="14">
        <f>VLOOKUP(Todos!$A1513,vlookup_table[#All],7,FALSE)</f>
        <v>10</v>
      </c>
      <c r="T1513" s="14">
        <f>ROUND((9706-Todos!$P1513)/100, 0)</f>
        <v>61</v>
      </c>
      <c r="U1513" s="14" t="str" cm="1">
        <f t="array" ref="U1513">_xlfn.IFS(
    ISNUMBER(SEARCH("C", Q1513)), "Ciudad",
    ISNUMBER(SEARCH("T", Q1513)), "Pueblo",
    ISNUMBER(SEARCH("R", Q1513)), "Rural",
    ISNUMBER(SEARCH("S", Q1513)), "Suburbano",
    ISNUMBER(SEARCH("U", Q1513)), "Urbano"
)</f>
        <v>Ciudad</v>
      </c>
      <c r="V1513" s="25" t="str" cm="1">
        <f t="array" ref="V1513">_xlfn.LET(
    _xlpm.txt, _xlfn.TEXTJOIN("", TRUE, IF(ISNUMBER(--MID(Todos!$H1513, _xlfn.SEQUENCE(LEN(Todos!$H1513)), 1)), MID(Todos!$H1513, _xlfn.SEQUENCE(LEN(Todos!$H1513)), 1), "")),
    IF(ISNUMBER(--RIGHT(_xlpm.txt,1)), _xlpm.txt, LEFT(_xlpm.txt, LEN(_xlpm.txt)-1))
)</f>
        <v>10276</v>
      </c>
      <c r="W1513" s="14" t="str">
        <f>UPPER(LEFT(Todos!$B1513,2))</f>
        <v>WI</v>
      </c>
      <c r="X1513" s="15" t="str" cm="1">
        <f t="array" ref="X1513">+IF(Todos!$C1513 = "",MODE.MATCH(Todos!$C$2:$C$4029),Todos!$C1513)</f>
        <v>F</v>
      </c>
    </row>
    <row r="1514" spans="1:24" x14ac:dyDescent="0.35">
      <c r="A1514" s="19">
        <v>68951</v>
      </c>
      <c r="B1514" s="7" t="s">
        <v>30</v>
      </c>
      <c r="C1514" s="7" t="s">
        <v>14</v>
      </c>
      <c r="D1514" s="7">
        <v>1223</v>
      </c>
      <c r="E1514" s="7">
        <v>575</v>
      </c>
      <c r="F1514" s="7">
        <v>704</v>
      </c>
      <c r="G1514" s="7">
        <v>8</v>
      </c>
      <c r="H1514" s="7">
        <v>27751</v>
      </c>
      <c r="I1514" s="7">
        <v>4</v>
      </c>
      <c r="J1514" s="7">
        <v>68</v>
      </c>
      <c r="K1514" s="7">
        <v>644</v>
      </c>
      <c r="L1514" s="7">
        <v>638</v>
      </c>
      <c r="M1514" s="7">
        <v>25</v>
      </c>
      <c r="N1514" s="7">
        <f>VLOOKUP(Todos!$A1514,vlookup_table[#All],2,FALSE)</f>
        <v>1</v>
      </c>
      <c r="O1514" s="7" t="str">
        <f>VLOOKUP(Todos!$A1514,vlookup_table[#All],3,FALSE)</f>
        <v>MI</v>
      </c>
      <c r="P1514" s="7">
        <f>VLOOKUP(Todos!$A1514,vlookup_table[#All],4,FALSE)</f>
        <v>7107</v>
      </c>
      <c r="Q1514" s="9" t="str">
        <f>VLOOKUP(Todos!$A1514,vlookup_table[#All],5,FALSE)</f>
        <v>S1</v>
      </c>
      <c r="R1514" s="9" t="str">
        <f>VLOOKUP(Todos!$A1514,vlookup_table[#All],6,FALSE)</f>
        <v>M</v>
      </c>
      <c r="S1514" s="9">
        <f>VLOOKUP(Todos!$A1514,vlookup_table[#All],7,FALSE)</f>
        <v>25</v>
      </c>
      <c r="T1514" s="9">
        <f>ROUND((9706-Todos!$P1514)/100, 0)</f>
        <v>26</v>
      </c>
      <c r="U1514" s="9" t="str" cm="1">
        <f t="array" ref="U1514">_xlfn.IFS(
    ISNUMBER(SEARCH("C", Q1514)), "Ciudad",
    ISNUMBER(SEARCH("T", Q1514)), "Pueblo",
    ISNUMBER(SEARCH("R", Q1514)), "Rural",
    ISNUMBER(SEARCH("S", Q1514)), "Suburbano",
    ISNUMBER(SEARCH("U", Q1514)), "Urbano"
)</f>
        <v>Suburbano</v>
      </c>
      <c r="V1514" s="24" t="str" cm="1">
        <f t="array" ref="V1514">_xlfn.LET(
    _xlpm.txt, _xlfn.TEXTJOIN("", TRUE, IF(ISNUMBER(--MID(Todos!$H1514, _xlfn.SEQUENCE(LEN(Todos!$H1514)), 1)), MID(Todos!$H1514, _xlfn.SEQUENCE(LEN(Todos!$H1514)), 1), "")),
    IF(ISNUMBER(--RIGHT(_xlpm.txt,1)), _xlpm.txt, LEFT(_xlpm.txt, LEN(_xlpm.txt)-1))
)</f>
        <v>27751</v>
      </c>
      <c r="W1514" s="9" t="str">
        <f>UPPER(LEFT(Todos!$B1514,2))</f>
        <v>MI</v>
      </c>
      <c r="X1514" s="10" t="str" cm="1">
        <f t="array" ref="X1514">+IF(Todos!$C1514 = "",MODE.MATCH(Todos!$C$2:$C$4029),Todos!$C1514)</f>
        <v>M</v>
      </c>
    </row>
    <row r="1515" spans="1:24" x14ac:dyDescent="0.35">
      <c r="A1515" s="18">
        <v>50570</v>
      </c>
      <c r="B1515" s="12" t="s">
        <v>54</v>
      </c>
      <c r="C1515" s="12" t="s">
        <v>14</v>
      </c>
      <c r="D1515" s="12">
        <v>308</v>
      </c>
      <c r="E1515" s="12">
        <v>182</v>
      </c>
      <c r="F1515" s="12">
        <v>269</v>
      </c>
      <c r="G1515" s="12">
        <v>0</v>
      </c>
      <c r="H1515" s="12">
        <v>9150</v>
      </c>
      <c r="I1515" s="12">
        <v>0</v>
      </c>
      <c r="J1515" s="12">
        <v>76</v>
      </c>
      <c r="K1515" s="12">
        <v>220</v>
      </c>
      <c r="L1515" s="12">
        <v>231</v>
      </c>
      <c r="M1515" s="12">
        <v>10</v>
      </c>
      <c r="N1515" s="12">
        <f>VLOOKUP(Todos!$A1515,vlookup_table[#All],2,FALSE)</f>
        <v>1</v>
      </c>
      <c r="O1515" s="12" t="str">
        <f>VLOOKUP(Todos!$A1515,vlookup_table[#All],3,FALSE)</f>
        <v>TN</v>
      </c>
      <c r="P1515" s="12">
        <f>VLOOKUP(Todos!$A1515,vlookup_table[#All],4,FALSE)</f>
        <v>0</v>
      </c>
      <c r="Q1515" s="14" t="str">
        <f>VLOOKUP(Todos!$A1515,vlookup_table[#All],5,FALSE)</f>
        <v>R3</v>
      </c>
      <c r="R1515" s="14" t="str">
        <f>VLOOKUP(Todos!$A1515,vlookup_table[#All],6,FALSE)</f>
        <v>M</v>
      </c>
      <c r="S1515" s="14">
        <f>VLOOKUP(Todos!$A1515,vlookup_table[#All],7,FALSE)</f>
        <v>10</v>
      </c>
      <c r="T1515" s="14">
        <f>ROUND((9706-Todos!$P1515)/100, 0)</f>
        <v>97</v>
      </c>
      <c r="U1515" s="14" t="str" cm="1">
        <f t="array" ref="U1515">_xlfn.IFS(
    ISNUMBER(SEARCH("C", Q1515)), "Ciudad",
    ISNUMBER(SEARCH("T", Q1515)), "Pueblo",
    ISNUMBER(SEARCH("R", Q1515)), "Rural",
    ISNUMBER(SEARCH("S", Q1515)), "Suburbano",
    ISNUMBER(SEARCH("U", Q1515)), "Urbano"
)</f>
        <v>Rural</v>
      </c>
      <c r="V1515" s="25" t="str" cm="1">
        <f t="array" ref="V1515">_xlfn.LET(
    _xlpm.txt, _xlfn.TEXTJOIN("", TRUE, IF(ISNUMBER(--MID(Todos!$H1515, _xlfn.SEQUENCE(LEN(Todos!$H1515)), 1)), MID(Todos!$H1515, _xlfn.SEQUENCE(LEN(Todos!$H1515)), 1), "")),
    IF(ISNUMBER(--RIGHT(_xlpm.txt,1)), _xlpm.txt, LEFT(_xlpm.txt, LEN(_xlpm.txt)-1))
)</f>
        <v>9150</v>
      </c>
      <c r="W1515" s="14" t="str">
        <f>UPPER(LEFT(Todos!$B1515,2))</f>
        <v>TN</v>
      </c>
      <c r="X1515" s="15" t="str" cm="1">
        <f t="array" ref="X1515">+IF(Todos!$C1515 = "",MODE.MATCH(Todos!$C$2:$C$4029),Todos!$C1515)</f>
        <v>M</v>
      </c>
    </row>
    <row r="1516" spans="1:24" x14ac:dyDescent="0.35">
      <c r="A1516" s="19">
        <v>90775</v>
      </c>
      <c r="B1516" s="7" t="s">
        <v>16</v>
      </c>
      <c r="C1516" s="7" t="s">
        <v>14</v>
      </c>
      <c r="D1516" s="7">
        <v>1097</v>
      </c>
      <c r="E1516" s="7">
        <v>312</v>
      </c>
      <c r="F1516" s="7">
        <v>473</v>
      </c>
      <c r="G1516" s="7">
        <v>3</v>
      </c>
      <c r="H1516" s="7">
        <v>16896</v>
      </c>
      <c r="I1516" s="7">
        <v>10</v>
      </c>
      <c r="J1516" s="7">
        <v>79</v>
      </c>
      <c r="K1516" s="7">
        <v>463</v>
      </c>
      <c r="L1516" s="7">
        <v>371</v>
      </c>
      <c r="M1516" s="7">
        <v>10.71428571</v>
      </c>
      <c r="N1516" s="7">
        <f>VLOOKUP(Todos!$A1516,vlookup_table[#All],2,FALSE)</f>
        <v>1</v>
      </c>
      <c r="O1516" s="7" t="str">
        <f>VLOOKUP(Todos!$A1516,vlookup_table[#All],3,FALSE)</f>
        <v>IL</v>
      </c>
      <c r="P1516" s="7">
        <f>VLOOKUP(Todos!$A1516,vlookup_table[#All],4,FALSE)</f>
        <v>5103</v>
      </c>
      <c r="Q1516" s="9" t="str">
        <f>VLOOKUP(Todos!$A1516,vlookup_table[#All],5,FALSE)</f>
        <v>S2</v>
      </c>
      <c r="R1516" s="9" t="str">
        <f>VLOOKUP(Todos!$A1516,vlookup_table[#All],6,FALSE)</f>
        <v>M</v>
      </c>
      <c r="S1516" s="9">
        <f>VLOOKUP(Todos!$A1516,vlookup_table[#All],7,FALSE)</f>
        <v>17</v>
      </c>
      <c r="T1516" s="9">
        <f>ROUND((9706-Todos!$P1516)/100, 0)</f>
        <v>46</v>
      </c>
      <c r="U1516" s="9" t="str" cm="1">
        <f t="array" ref="U1516">_xlfn.IFS(
    ISNUMBER(SEARCH("C", Q1516)), "Ciudad",
    ISNUMBER(SEARCH("T", Q1516)), "Pueblo",
    ISNUMBER(SEARCH("R", Q1516)), "Rural",
    ISNUMBER(SEARCH("S", Q1516)), "Suburbano",
    ISNUMBER(SEARCH("U", Q1516)), "Urbano"
)</f>
        <v>Suburbano</v>
      </c>
      <c r="V1516" s="24" t="str" cm="1">
        <f t="array" ref="V1516">_xlfn.LET(
    _xlpm.txt, _xlfn.TEXTJOIN("", TRUE, IF(ISNUMBER(--MID(Todos!$H1516, _xlfn.SEQUENCE(LEN(Todos!$H1516)), 1)), MID(Todos!$H1516, _xlfn.SEQUENCE(LEN(Todos!$H1516)), 1), "")),
    IF(ISNUMBER(--RIGHT(_xlpm.txt,1)), _xlpm.txt, LEFT(_xlpm.txt, LEN(_xlpm.txt)-1))
)</f>
        <v>16896</v>
      </c>
      <c r="W1516" s="9" t="str">
        <f>UPPER(LEFT(Todos!$B1516,2))</f>
        <v>IL</v>
      </c>
      <c r="X1516" s="10" t="str" cm="1">
        <f t="array" ref="X1516">+IF(Todos!$C1516 = "",MODE.MATCH(Todos!$C$2:$C$4029),Todos!$C1516)</f>
        <v>M</v>
      </c>
    </row>
    <row r="1517" spans="1:24" x14ac:dyDescent="0.35">
      <c r="A1517" s="18">
        <v>186375</v>
      </c>
      <c r="B1517" s="12" t="s">
        <v>51</v>
      </c>
      <c r="C1517" s="12" t="s">
        <v>14</v>
      </c>
      <c r="D1517" s="12">
        <v>1060</v>
      </c>
      <c r="E1517" s="12">
        <v>340</v>
      </c>
      <c r="F1517" s="12">
        <v>500</v>
      </c>
      <c r="G1517" s="12">
        <v>11</v>
      </c>
      <c r="H1517" s="12">
        <v>19213</v>
      </c>
      <c r="I1517" s="12">
        <v>5</v>
      </c>
      <c r="J1517" s="12">
        <v>32</v>
      </c>
      <c r="K1517" s="12">
        <v>425</v>
      </c>
      <c r="L1517" s="12">
        <v>422</v>
      </c>
      <c r="M1517" s="12">
        <v>15</v>
      </c>
      <c r="N1517" s="12">
        <f>VLOOKUP(Todos!$A1517,vlookup_table[#All],2,FALSE)</f>
        <v>0</v>
      </c>
      <c r="O1517" s="12" t="str">
        <f>VLOOKUP(Todos!$A1517,vlookup_table[#All],3,FALSE)</f>
        <v>OR</v>
      </c>
      <c r="P1517" s="12">
        <f>VLOOKUP(Todos!$A1517,vlookup_table[#All],4,FALSE)</f>
        <v>0</v>
      </c>
      <c r="Q1517" s="14" t="str">
        <f>VLOOKUP(Todos!$A1517,vlookup_table[#All],5,FALSE)</f>
        <v>C1</v>
      </c>
      <c r="R1517" s="14" t="str">
        <f>VLOOKUP(Todos!$A1517,vlookup_table[#All],6,FALSE)</f>
        <v>M</v>
      </c>
      <c r="S1517" s="14">
        <f>VLOOKUP(Todos!$A1517,vlookup_table[#All],7,FALSE)</f>
        <v>10</v>
      </c>
      <c r="T1517" s="14">
        <f>ROUND((9706-Todos!$P1517)/100, 0)</f>
        <v>97</v>
      </c>
      <c r="U1517" s="14" t="str" cm="1">
        <f t="array" ref="U1517">_xlfn.IFS(
    ISNUMBER(SEARCH("C", Q1517)), "Ciudad",
    ISNUMBER(SEARCH("T", Q1517)), "Pueblo",
    ISNUMBER(SEARCH("R", Q1517)), "Rural",
    ISNUMBER(SEARCH("S", Q1517)), "Suburbano",
    ISNUMBER(SEARCH("U", Q1517)), "Urbano"
)</f>
        <v>Ciudad</v>
      </c>
      <c r="V1517" s="25" t="str" cm="1">
        <f t="array" ref="V1517">_xlfn.LET(
    _xlpm.txt, _xlfn.TEXTJOIN("", TRUE, IF(ISNUMBER(--MID(Todos!$H1517, _xlfn.SEQUENCE(LEN(Todos!$H1517)), 1)), MID(Todos!$H1517, _xlfn.SEQUENCE(LEN(Todos!$H1517)), 1), "")),
    IF(ISNUMBER(--RIGHT(_xlpm.txt,1)), _xlpm.txt, LEFT(_xlpm.txt, LEN(_xlpm.txt)-1))
)</f>
        <v>19213</v>
      </c>
      <c r="W1517" s="14" t="str">
        <f>UPPER(LEFT(Todos!$B1517,2))</f>
        <v>OR</v>
      </c>
      <c r="X1517" s="15" t="str" cm="1">
        <f t="array" ref="X1517">+IF(Todos!$C1517 = "",MODE.MATCH(Todos!$C$2:$C$4029),Todos!$C1517)</f>
        <v>M</v>
      </c>
    </row>
    <row r="1518" spans="1:24" x14ac:dyDescent="0.35">
      <c r="A1518" s="19">
        <v>90765</v>
      </c>
      <c r="B1518" s="7" t="s">
        <v>16</v>
      </c>
      <c r="C1518" s="7" t="s">
        <v>17</v>
      </c>
      <c r="D1518" s="7">
        <v>870</v>
      </c>
      <c r="E1518" s="7">
        <v>356</v>
      </c>
      <c r="F1518" s="7">
        <v>420</v>
      </c>
      <c r="G1518" s="7">
        <v>0</v>
      </c>
      <c r="H1518" s="7">
        <v>17028</v>
      </c>
      <c r="I1518" s="7">
        <v>20</v>
      </c>
      <c r="J1518" s="7">
        <v>64</v>
      </c>
      <c r="K1518" s="7">
        <v>405</v>
      </c>
      <c r="L1518" s="7">
        <v>361</v>
      </c>
      <c r="M1518" s="7">
        <v>26.666666670000001</v>
      </c>
      <c r="N1518" s="7">
        <f>VLOOKUP(Todos!$A1518,vlookup_table[#All],2,FALSE)</f>
        <v>3</v>
      </c>
      <c r="O1518" s="7" t="str">
        <f>VLOOKUP(Todos!$A1518,vlookup_table[#All],3,FALSE)</f>
        <v>IL</v>
      </c>
      <c r="P1518" s="7">
        <f>VLOOKUP(Todos!$A1518,vlookup_table[#All],4,FALSE)</f>
        <v>0</v>
      </c>
      <c r="Q1518" s="9" t="str">
        <f>VLOOKUP(Todos!$A1518,vlookup_table[#All],5,FALSE)</f>
        <v>U2</v>
      </c>
      <c r="R1518" s="9" t="str">
        <f>VLOOKUP(Todos!$A1518,vlookup_table[#All],6,FALSE)</f>
        <v>F</v>
      </c>
      <c r="S1518" s="9">
        <f>VLOOKUP(Todos!$A1518,vlookup_table[#All],7,FALSE)</f>
        <v>20</v>
      </c>
      <c r="T1518" s="9">
        <f>ROUND((9706-Todos!$P1518)/100, 0)</f>
        <v>97</v>
      </c>
      <c r="U1518" s="9" t="str" cm="1">
        <f t="array" ref="U1518">_xlfn.IFS(
    ISNUMBER(SEARCH("C", Q1518)), "Ciudad",
    ISNUMBER(SEARCH("T", Q1518)), "Pueblo",
    ISNUMBER(SEARCH("R", Q1518)), "Rural",
    ISNUMBER(SEARCH("S", Q1518)), "Suburbano",
    ISNUMBER(SEARCH("U", Q1518)), "Urbano"
)</f>
        <v>Urbano</v>
      </c>
      <c r="V1518" s="24" t="str" cm="1">
        <f t="array" ref="V1518">_xlfn.LET(
    _xlpm.txt, _xlfn.TEXTJOIN("", TRUE, IF(ISNUMBER(--MID(Todos!$H1518, _xlfn.SEQUENCE(LEN(Todos!$H1518)), 1)), MID(Todos!$H1518, _xlfn.SEQUENCE(LEN(Todos!$H1518)), 1), "")),
    IF(ISNUMBER(--RIGHT(_xlpm.txt,1)), _xlpm.txt, LEFT(_xlpm.txt, LEN(_xlpm.txt)-1))
)</f>
        <v>17028</v>
      </c>
      <c r="W1518" s="9" t="str">
        <f>UPPER(LEFT(Todos!$B1518,2))</f>
        <v>IL</v>
      </c>
      <c r="X1518" s="10" t="str" cm="1">
        <f t="array" ref="X1518">+IF(Todos!$C1518 = "",MODE.MATCH(Todos!$C$2:$C$4029),Todos!$C1518)</f>
        <v>F</v>
      </c>
    </row>
    <row r="1519" spans="1:24" x14ac:dyDescent="0.35">
      <c r="A1519" s="18">
        <v>76128</v>
      </c>
      <c r="B1519" s="12" t="s">
        <v>48</v>
      </c>
      <c r="C1519" s="12" t="s">
        <v>14</v>
      </c>
      <c r="D1519" s="12">
        <v>543</v>
      </c>
      <c r="E1519" s="12">
        <v>271</v>
      </c>
      <c r="F1519" s="12">
        <v>387</v>
      </c>
      <c r="G1519" s="12">
        <v>0</v>
      </c>
      <c r="H1519" s="12">
        <v>12961</v>
      </c>
      <c r="I1519" s="12">
        <v>2</v>
      </c>
      <c r="J1519" s="12">
        <v>83</v>
      </c>
      <c r="K1519" s="12">
        <v>349</v>
      </c>
      <c r="L1519" s="12">
        <v>339</v>
      </c>
      <c r="M1519" s="12">
        <v>4.9642857139999998</v>
      </c>
      <c r="N1519" s="12">
        <f>VLOOKUP(Todos!$A1519,vlookup_table[#All],2,FALSE)</f>
        <v>0</v>
      </c>
      <c r="O1519" s="12" t="str">
        <f>VLOOKUP(Todos!$A1519,vlookup_table[#All],3,FALSE)</f>
        <v>IA</v>
      </c>
      <c r="P1519" s="12">
        <f>VLOOKUP(Todos!$A1519,vlookup_table[#All],4,FALSE)</f>
        <v>3201</v>
      </c>
      <c r="Q1519" s="14" t="str">
        <f>VLOOKUP(Todos!$A1519,vlookup_table[#All],5,FALSE)</f>
        <v>R2</v>
      </c>
      <c r="R1519" s="14" t="str">
        <f>VLOOKUP(Todos!$A1519,vlookup_table[#All],6,FALSE)</f>
        <v>M</v>
      </c>
      <c r="S1519" s="14">
        <f>VLOOKUP(Todos!$A1519,vlookup_table[#All],7,FALSE)</f>
        <v>5</v>
      </c>
      <c r="T1519" s="14">
        <f>ROUND((9706-Todos!$P1519)/100, 0)</f>
        <v>65</v>
      </c>
      <c r="U1519" s="14" t="str" cm="1">
        <f t="array" ref="U1519">_xlfn.IFS(
    ISNUMBER(SEARCH("C", Q1519)), "Ciudad",
    ISNUMBER(SEARCH("T", Q1519)), "Pueblo",
    ISNUMBER(SEARCH("R", Q1519)), "Rural",
    ISNUMBER(SEARCH("S", Q1519)), "Suburbano",
    ISNUMBER(SEARCH("U", Q1519)), "Urbano"
)</f>
        <v>Rural</v>
      </c>
      <c r="V1519" s="25" t="str" cm="1">
        <f t="array" ref="V1519">_xlfn.LET(
    _xlpm.txt, _xlfn.TEXTJOIN("", TRUE, IF(ISNUMBER(--MID(Todos!$H1519, _xlfn.SEQUENCE(LEN(Todos!$H1519)), 1)), MID(Todos!$H1519, _xlfn.SEQUENCE(LEN(Todos!$H1519)), 1), "")),
    IF(ISNUMBER(--RIGHT(_xlpm.txt,1)), _xlpm.txt, LEFT(_xlpm.txt, LEN(_xlpm.txt)-1))
)</f>
        <v>12961</v>
      </c>
      <c r="W1519" s="14" t="str">
        <f>UPPER(LEFT(Todos!$B1519,2))</f>
        <v>IA</v>
      </c>
      <c r="X1519" s="15" t="str" cm="1">
        <f t="array" ref="X1519">+IF(Todos!$C1519 = "",MODE.MATCH(Todos!$C$2:$C$4029),Todos!$C1519)</f>
        <v>M</v>
      </c>
    </row>
    <row r="1520" spans="1:24" x14ac:dyDescent="0.35">
      <c r="A1520" s="19">
        <v>28082</v>
      </c>
      <c r="B1520" s="7" t="s">
        <v>40</v>
      </c>
      <c r="C1520" s="7"/>
      <c r="D1520" s="7">
        <v>1063</v>
      </c>
      <c r="E1520" s="7">
        <v>477</v>
      </c>
      <c r="F1520" s="7">
        <v>558</v>
      </c>
      <c r="G1520" s="7">
        <v>7</v>
      </c>
      <c r="H1520" s="7">
        <v>18253</v>
      </c>
      <c r="I1520" s="7">
        <v>2</v>
      </c>
      <c r="J1520" s="7">
        <v>65</v>
      </c>
      <c r="K1520" s="7">
        <v>529</v>
      </c>
      <c r="L1520" s="7">
        <v>526</v>
      </c>
      <c r="M1520" s="7">
        <v>15</v>
      </c>
      <c r="N1520" s="7">
        <f>VLOOKUP(Todos!$A1520,vlookup_table[#All],2,FALSE)</f>
        <v>0</v>
      </c>
      <c r="O1520" s="7" t="str">
        <f>VLOOKUP(Todos!$A1520,vlookup_table[#All],3,FALSE)</f>
        <v>GA</v>
      </c>
      <c r="P1520" s="7">
        <f>VLOOKUP(Todos!$A1520,vlookup_table[#All],4,FALSE)</f>
        <v>0</v>
      </c>
      <c r="Q1520" s="9" t="str">
        <f>VLOOKUP(Todos!$A1520,vlookup_table[#All],5,FALSE)</f>
        <v>T2</v>
      </c>
      <c r="R1520" s="9" t="str">
        <f>VLOOKUP(Todos!$A1520,vlookup_table[#All],6,FALSE)</f>
        <v/>
      </c>
      <c r="S1520" s="9">
        <f>VLOOKUP(Todos!$A1520,vlookup_table[#All],7,FALSE)</f>
        <v>20</v>
      </c>
      <c r="T1520" s="9">
        <f>ROUND((9706-Todos!$P1520)/100, 0)</f>
        <v>97</v>
      </c>
      <c r="U1520" s="9" t="str" cm="1">
        <f t="array" ref="U1520">_xlfn.IFS(
    ISNUMBER(SEARCH("C", Q1520)), "Ciudad",
    ISNUMBER(SEARCH("T", Q1520)), "Pueblo",
    ISNUMBER(SEARCH("R", Q1520)), "Rural",
    ISNUMBER(SEARCH("S", Q1520)), "Suburbano",
    ISNUMBER(SEARCH("U", Q1520)), "Urbano"
)</f>
        <v>Pueblo</v>
      </c>
      <c r="V1520" s="24" t="str" cm="1">
        <f t="array" ref="V1520">_xlfn.LET(
    _xlpm.txt, _xlfn.TEXTJOIN("", TRUE, IF(ISNUMBER(--MID(Todos!$H1520, _xlfn.SEQUENCE(LEN(Todos!$H1520)), 1)), MID(Todos!$H1520, _xlfn.SEQUENCE(LEN(Todos!$H1520)), 1), "")),
    IF(ISNUMBER(--RIGHT(_xlpm.txt,1)), _xlpm.txt, LEFT(_xlpm.txt, LEN(_xlpm.txt)-1))
)</f>
        <v>18253</v>
      </c>
      <c r="W1520" s="9" t="str">
        <f>UPPER(LEFT(Todos!$B1520,2))</f>
        <v>GA</v>
      </c>
      <c r="X1520" s="10" t="e" cm="1">
        <f t="array" aca="1" ref="X1520" ca="1">+IF(Todos!$C1520 = "",MODE.MATCH(Todos!$C$2:$C$4029),Todos!$C1520)</f>
        <v>#NAME?</v>
      </c>
    </row>
    <row r="1521" spans="1:24" x14ac:dyDescent="0.35">
      <c r="A1521" s="18">
        <v>47869</v>
      </c>
      <c r="B1521" s="12" t="s">
        <v>44</v>
      </c>
      <c r="C1521" s="12" t="s">
        <v>17</v>
      </c>
      <c r="D1521" s="12">
        <v>402</v>
      </c>
      <c r="E1521" s="12">
        <v>186</v>
      </c>
      <c r="F1521" s="12">
        <v>287</v>
      </c>
      <c r="G1521" s="12">
        <v>0</v>
      </c>
      <c r="H1521" s="12">
        <v>10573</v>
      </c>
      <c r="I1521" s="12">
        <v>1</v>
      </c>
      <c r="J1521" s="12">
        <v>71</v>
      </c>
      <c r="K1521" s="12">
        <v>240</v>
      </c>
      <c r="L1521" s="12">
        <v>230</v>
      </c>
      <c r="M1521" s="12">
        <v>37.200000000000003</v>
      </c>
      <c r="N1521" s="12">
        <f>VLOOKUP(Todos!$A1521,vlookup_table[#All],2,FALSE)</f>
        <v>2</v>
      </c>
      <c r="O1521" s="12" t="str">
        <f>VLOOKUP(Todos!$A1521,vlookup_table[#All],3,FALSE)</f>
        <v>AL</v>
      </c>
      <c r="P1521" s="12">
        <f>VLOOKUP(Todos!$A1521,vlookup_table[#All],4,FALSE)</f>
        <v>2401</v>
      </c>
      <c r="Q1521" s="14" t="str">
        <f>VLOOKUP(Todos!$A1521,vlookup_table[#All],5,FALSE)</f>
        <v>C3</v>
      </c>
      <c r="R1521" s="14" t="str">
        <f>VLOOKUP(Todos!$A1521,vlookup_table[#All],6,FALSE)</f>
        <v>F</v>
      </c>
      <c r="S1521" s="14">
        <f>VLOOKUP(Todos!$A1521,vlookup_table[#All],7,FALSE)</f>
        <v>20</v>
      </c>
      <c r="T1521" s="14">
        <f>ROUND((9706-Todos!$P1521)/100, 0)</f>
        <v>73</v>
      </c>
      <c r="U1521" s="14" t="str" cm="1">
        <f t="array" ref="U1521">_xlfn.IFS(
    ISNUMBER(SEARCH("C", Q1521)), "Ciudad",
    ISNUMBER(SEARCH("T", Q1521)), "Pueblo",
    ISNUMBER(SEARCH("R", Q1521)), "Rural",
    ISNUMBER(SEARCH("S", Q1521)), "Suburbano",
    ISNUMBER(SEARCH("U", Q1521)), "Urbano"
)</f>
        <v>Ciudad</v>
      </c>
      <c r="V1521" s="25" t="str" cm="1">
        <f t="array" ref="V1521">_xlfn.LET(
    _xlpm.txt, _xlfn.TEXTJOIN("", TRUE, IF(ISNUMBER(--MID(Todos!$H1521, _xlfn.SEQUENCE(LEN(Todos!$H1521)), 1)), MID(Todos!$H1521, _xlfn.SEQUENCE(LEN(Todos!$H1521)), 1), "")),
    IF(ISNUMBER(--RIGHT(_xlpm.txt,1)), _xlpm.txt, LEFT(_xlpm.txt, LEN(_xlpm.txt)-1))
)</f>
        <v>10573</v>
      </c>
      <c r="W1521" s="14" t="str">
        <f>UPPER(LEFT(Todos!$B1521,2))</f>
        <v>AL</v>
      </c>
      <c r="X1521" s="15" t="str" cm="1">
        <f t="array" ref="X1521">+IF(Todos!$C1521 = "",MODE.MATCH(Todos!$C$2:$C$4029),Todos!$C1521)</f>
        <v>F</v>
      </c>
    </row>
    <row r="1522" spans="1:24" x14ac:dyDescent="0.35">
      <c r="A1522" s="19">
        <v>176740</v>
      </c>
      <c r="B1522" s="7" t="s">
        <v>51</v>
      </c>
      <c r="C1522" s="7" t="s">
        <v>14</v>
      </c>
      <c r="D1522" s="7">
        <v>770</v>
      </c>
      <c r="E1522" s="7">
        <v>228</v>
      </c>
      <c r="F1522" s="7">
        <v>318</v>
      </c>
      <c r="G1522" s="7">
        <v>3</v>
      </c>
      <c r="H1522" s="7">
        <v>12603</v>
      </c>
      <c r="I1522" s="7">
        <v>3</v>
      </c>
      <c r="J1522" s="7">
        <v>47</v>
      </c>
      <c r="K1522" s="7">
        <v>282</v>
      </c>
      <c r="L1522" s="7">
        <v>272</v>
      </c>
      <c r="M1522" s="7">
        <v>20</v>
      </c>
      <c r="N1522" s="7">
        <f>VLOOKUP(Todos!$A1522,vlookup_table[#All],2,FALSE)</f>
        <v>1</v>
      </c>
      <c r="O1522" s="7" t="str">
        <f>VLOOKUP(Todos!$A1522,vlookup_table[#All],3,FALSE)</f>
        <v>OR</v>
      </c>
      <c r="P1522" s="7">
        <f>VLOOKUP(Todos!$A1522,vlookup_table[#All],4,FALSE)</f>
        <v>0</v>
      </c>
      <c r="Q1522" s="9" t="str">
        <f>VLOOKUP(Todos!$A1522,vlookup_table[#All],5,FALSE)</f>
        <v>C1</v>
      </c>
      <c r="R1522" s="9" t="str">
        <f>VLOOKUP(Todos!$A1522,vlookup_table[#All],6,FALSE)</f>
        <v>M</v>
      </c>
      <c r="S1522" s="9">
        <f>VLOOKUP(Todos!$A1522,vlookup_table[#All],7,FALSE)</f>
        <v>30</v>
      </c>
      <c r="T1522" s="9">
        <f>ROUND((9706-Todos!$P1522)/100, 0)</f>
        <v>97</v>
      </c>
      <c r="U1522" s="9" t="str" cm="1">
        <f t="array" ref="U1522">_xlfn.IFS(
    ISNUMBER(SEARCH("C", Q1522)), "Ciudad",
    ISNUMBER(SEARCH("T", Q1522)), "Pueblo",
    ISNUMBER(SEARCH("R", Q1522)), "Rural",
    ISNUMBER(SEARCH("S", Q1522)), "Suburbano",
    ISNUMBER(SEARCH("U", Q1522)), "Urbano"
)</f>
        <v>Ciudad</v>
      </c>
      <c r="V1522" s="24" t="str" cm="1">
        <f t="array" ref="V1522">_xlfn.LET(
    _xlpm.txt, _xlfn.TEXTJOIN("", TRUE, IF(ISNUMBER(--MID(Todos!$H1522, _xlfn.SEQUENCE(LEN(Todos!$H1522)), 1)), MID(Todos!$H1522, _xlfn.SEQUENCE(LEN(Todos!$H1522)), 1), "")),
    IF(ISNUMBER(--RIGHT(_xlpm.txt,1)), _xlpm.txt, LEFT(_xlpm.txt, LEN(_xlpm.txt)-1))
)</f>
        <v>12603</v>
      </c>
      <c r="W1522" s="9" t="str">
        <f>UPPER(LEFT(Todos!$B1522,2))</f>
        <v>OR</v>
      </c>
      <c r="X1522" s="10" t="str" cm="1">
        <f t="array" ref="X1522">+IF(Todos!$C1522 = "",MODE.MATCH(Todos!$C$2:$C$4029),Todos!$C1522)</f>
        <v>M</v>
      </c>
    </row>
    <row r="1523" spans="1:24" x14ac:dyDescent="0.35">
      <c r="A1523" s="18">
        <v>48487</v>
      </c>
      <c r="B1523" s="12" t="s">
        <v>44</v>
      </c>
      <c r="C1523" s="12" t="s">
        <v>17</v>
      </c>
      <c r="D1523" s="12">
        <v>364</v>
      </c>
      <c r="E1523" s="12">
        <v>170</v>
      </c>
      <c r="F1523" s="12">
        <v>277</v>
      </c>
      <c r="G1523" s="12">
        <v>0</v>
      </c>
      <c r="H1523" s="12">
        <v>8962</v>
      </c>
      <c r="I1523" s="12">
        <v>0</v>
      </c>
      <c r="J1523" s="12">
        <v>92</v>
      </c>
      <c r="K1523" s="12">
        <v>231</v>
      </c>
      <c r="L1523" s="12">
        <v>221</v>
      </c>
      <c r="M1523" s="12">
        <v>10</v>
      </c>
      <c r="N1523" s="12">
        <f>VLOOKUP(Todos!$A1523,vlookup_table[#All],2,FALSE)</f>
        <v>0</v>
      </c>
      <c r="O1523" s="12" t="str">
        <f>VLOOKUP(Todos!$A1523,vlookup_table[#All],3,FALSE)</f>
        <v>AL</v>
      </c>
      <c r="P1523" s="12">
        <f>VLOOKUP(Todos!$A1523,vlookup_table[#All],4,FALSE)</f>
        <v>4601</v>
      </c>
      <c r="Q1523" s="14" t="str">
        <f>VLOOKUP(Todos!$A1523,vlookup_table[#All],5,FALSE)</f>
        <v>R3</v>
      </c>
      <c r="R1523" s="14" t="str">
        <f>VLOOKUP(Todos!$A1523,vlookup_table[#All],6,FALSE)</f>
        <v>F</v>
      </c>
      <c r="S1523" s="14">
        <f>VLOOKUP(Todos!$A1523,vlookup_table[#All],7,FALSE)</f>
        <v>25</v>
      </c>
      <c r="T1523" s="14">
        <f>ROUND((9706-Todos!$P1523)/100, 0)</f>
        <v>51</v>
      </c>
      <c r="U1523" s="14" t="str" cm="1">
        <f t="array" ref="U1523">_xlfn.IFS(
    ISNUMBER(SEARCH("C", Q1523)), "Ciudad",
    ISNUMBER(SEARCH("T", Q1523)), "Pueblo",
    ISNUMBER(SEARCH("R", Q1523)), "Rural",
    ISNUMBER(SEARCH("S", Q1523)), "Suburbano",
    ISNUMBER(SEARCH("U", Q1523)), "Urbano"
)</f>
        <v>Rural</v>
      </c>
      <c r="V1523" s="25" t="str" cm="1">
        <f t="array" ref="V1523">_xlfn.LET(
    _xlpm.txt, _xlfn.TEXTJOIN("", TRUE, IF(ISNUMBER(--MID(Todos!$H1523, _xlfn.SEQUENCE(LEN(Todos!$H1523)), 1)), MID(Todos!$H1523, _xlfn.SEQUENCE(LEN(Todos!$H1523)), 1), "")),
    IF(ISNUMBER(--RIGHT(_xlpm.txt,1)), _xlpm.txt, LEFT(_xlpm.txt, LEN(_xlpm.txt)-1))
)</f>
        <v>8962</v>
      </c>
      <c r="W1523" s="14" t="str">
        <f>UPPER(LEFT(Todos!$B1523,2))</f>
        <v>AL</v>
      </c>
      <c r="X1523" s="15" t="str" cm="1">
        <f t="array" ref="X1523">+IF(Todos!$C1523 = "",MODE.MATCH(Todos!$C$2:$C$4029),Todos!$C1523)</f>
        <v>F</v>
      </c>
    </row>
    <row r="1524" spans="1:24" x14ac:dyDescent="0.35">
      <c r="A1524" s="19">
        <v>2490</v>
      </c>
      <c r="B1524" s="7" t="s">
        <v>47</v>
      </c>
      <c r="C1524" s="7" t="s">
        <v>14</v>
      </c>
      <c r="D1524" s="7">
        <v>620</v>
      </c>
      <c r="E1524" s="7">
        <v>323</v>
      </c>
      <c r="F1524" s="7">
        <v>373</v>
      </c>
      <c r="G1524" s="7">
        <v>0</v>
      </c>
      <c r="H1524" s="7">
        <v>11492</v>
      </c>
      <c r="I1524" s="7">
        <v>2</v>
      </c>
      <c r="J1524" s="7">
        <v>69</v>
      </c>
      <c r="K1524" s="7">
        <v>358</v>
      </c>
      <c r="L1524" s="7">
        <v>348</v>
      </c>
      <c r="M1524" s="7">
        <v>3.3551612899999999</v>
      </c>
      <c r="N1524" s="7">
        <f>VLOOKUP(Todos!$A1524,vlookup_table[#All],2,FALSE)</f>
        <v>0</v>
      </c>
      <c r="O1524" s="7" t="str">
        <f>VLOOKUP(Todos!$A1524,vlookup_table[#All],3,FALSE)</f>
        <v>SC</v>
      </c>
      <c r="P1524" s="7">
        <f>VLOOKUP(Todos!$A1524,vlookup_table[#All],4,FALSE)</f>
        <v>2901</v>
      </c>
      <c r="Q1524" s="9" t="str">
        <f>VLOOKUP(Todos!$A1524,vlookup_table[#All],5,FALSE)</f>
        <v>T2</v>
      </c>
      <c r="R1524" s="9" t="str">
        <f>VLOOKUP(Todos!$A1524,vlookup_table[#All],6,FALSE)</f>
        <v>M</v>
      </c>
      <c r="S1524" s="9">
        <f>VLOOKUP(Todos!$A1524,vlookup_table[#All],7,FALSE)</f>
        <v>3</v>
      </c>
      <c r="T1524" s="9">
        <f>ROUND((9706-Todos!$P1524)/100, 0)</f>
        <v>68</v>
      </c>
      <c r="U1524" s="9" t="str" cm="1">
        <f t="array" ref="U1524">_xlfn.IFS(
    ISNUMBER(SEARCH("C", Q1524)), "Ciudad",
    ISNUMBER(SEARCH("T", Q1524)), "Pueblo",
    ISNUMBER(SEARCH("R", Q1524)), "Rural",
    ISNUMBER(SEARCH("S", Q1524)), "Suburbano",
    ISNUMBER(SEARCH("U", Q1524)), "Urbano"
)</f>
        <v>Pueblo</v>
      </c>
      <c r="V1524" s="24" t="str" cm="1">
        <f t="array" ref="V1524">_xlfn.LET(
    _xlpm.txt, _xlfn.TEXTJOIN("", TRUE, IF(ISNUMBER(--MID(Todos!$H1524, _xlfn.SEQUENCE(LEN(Todos!$H1524)), 1)), MID(Todos!$H1524, _xlfn.SEQUENCE(LEN(Todos!$H1524)), 1), "")),
    IF(ISNUMBER(--RIGHT(_xlpm.txt,1)), _xlpm.txt, LEFT(_xlpm.txt, LEN(_xlpm.txt)-1))
)</f>
        <v>11492</v>
      </c>
      <c r="W1524" s="9" t="str">
        <f>UPPER(LEFT(Todos!$B1524,2))</f>
        <v>SC</v>
      </c>
      <c r="X1524" s="10" t="str" cm="1">
        <f t="array" ref="X1524">+IF(Todos!$C1524 = "",MODE.MATCH(Todos!$C$2:$C$4029),Todos!$C1524)</f>
        <v>M</v>
      </c>
    </row>
    <row r="1525" spans="1:24" x14ac:dyDescent="0.35">
      <c r="A1525" s="18">
        <v>41312</v>
      </c>
      <c r="B1525" s="12" t="s">
        <v>13</v>
      </c>
      <c r="C1525" s="12" t="s">
        <v>17</v>
      </c>
      <c r="D1525" s="12">
        <v>577</v>
      </c>
      <c r="E1525" s="12">
        <v>157</v>
      </c>
      <c r="F1525" s="12">
        <v>373</v>
      </c>
      <c r="G1525" s="12">
        <v>0</v>
      </c>
      <c r="H1525" s="12">
        <v>10497</v>
      </c>
      <c r="I1525" s="12">
        <v>8</v>
      </c>
      <c r="J1525" s="12">
        <v>45</v>
      </c>
      <c r="K1525" s="12">
        <v>324</v>
      </c>
      <c r="L1525" s="12">
        <v>224</v>
      </c>
      <c r="M1525" s="12">
        <v>11.09090909</v>
      </c>
      <c r="N1525" s="12">
        <f>VLOOKUP(Todos!$A1525,vlookup_table[#All],2,FALSE)</f>
        <v>2</v>
      </c>
      <c r="O1525" s="12" t="str">
        <f>VLOOKUP(Todos!$A1525,vlookup_table[#All],3,FALSE)</f>
        <v>FL</v>
      </c>
      <c r="P1525" s="12">
        <f>VLOOKUP(Todos!$A1525,vlookup_table[#All],4,FALSE)</f>
        <v>2912</v>
      </c>
      <c r="Q1525" s="14" t="str">
        <f>VLOOKUP(Todos!$A1525,vlookup_table[#All],5,FALSE)</f>
        <v>U3</v>
      </c>
      <c r="R1525" s="14" t="str">
        <f>VLOOKUP(Todos!$A1525,vlookup_table[#All],6,FALSE)</f>
        <v>F</v>
      </c>
      <c r="S1525" s="14">
        <f>VLOOKUP(Todos!$A1525,vlookup_table[#All],7,FALSE)</f>
        <v>23</v>
      </c>
      <c r="T1525" s="14">
        <f>ROUND((9706-Todos!$P1525)/100, 0)</f>
        <v>68</v>
      </c>
      <c r="U1525" s="14" t="str" cm="1">
        <f t="array" ref="U1525">_xlfn.IFS(
    ISNUMBER(SEARCH("C", Q1525)), "Ciudad",
    ISNUMBER(SEARCH("T", Q1525)), "Pueblo",
    ISNUMBER(SEARCH("R", Q1525)), "Rural",
    ISNUMBER(SEARCH("S", Q1525)), "Suburbano",
    ISNUMBER(SEARCH("U", Q1525)), "Urbano"
)</f>
        <v>Urbano</v>
      </c>
      <c r="V1525" s="25" t="str" cm="1">
        <f t="array" ref="V1525">_xlfn.LET(
    _xlpm.txt, _xlfn.TEXTJOIN("", TRUE, IF(ISNUMBER(--MID(Todos!$H1525, _xlfn.SEQUENCE(LEN(Todos!$H1525)), 1)), MID(Todos!$H1525, _xlfn.SEQUENCE(LEN(Todos!$H1525)), 1), "")),
    IF(ISNUMBER(--RIGHT(_xlpm.txt,1)), _xlpm.txt, LEFT(_xlpm.txt, LEN(_xlpm.txt)-1))
)</f>
        <v>10497</v>
      </c>
      <c r="W1525" s="14" t="str">
        <f>UPPER(LEFT(Todos!$B1525,2))</f>
        <v>FL</v>
      </c>
      <c r="X1525" s="15" t="str" cm="1">
        <f t="array" ref="X1525">+IF(Todos!$C1525 = "",MODE.MATCH(Todos!$C$2:$C$4029),Todos!$C1525)</f>
        <v>F</v>
      </c>
    </row>
    <row r="1526" spans="1:24" x14ac:dyDescent="0.35">
      <c r="A1526" s="19">
        <v>17094</v>
      </c>
      <c r="B1526" s="7" t="s">
        <v>18</v>
      </c>
      <c r="C1526" s="7" t="s">
        <v>20</v>
      </c>
      <c r="D1526" s="7">
        <v>897</v>
      </c>
      <c r="E1526" s="7">
        <v>454</v>
      </c>
      <c r="F1526" s="7">
        <v>479</v>
      </c>
      <c r="G1526" s="7">
        <v>0</v>
      </c>
      <c r="H1526" s="7">
        <v>15887</v>
      </c>
      <c r="I1526" s="7">
        <v>1</v>
      </c>
      <c r="J1526" s="7">
        <v>60</v>
      </c>
      <c r="K1526" s="7">
        <v>473</v>
      </c>
      <c r="L1526" s="7">
        <v>444</v>
      </c>
      <c r="M1526" s="7">
        <v>13</v>
      </c>
      <c r="N1526" s="7">
        <f>VLOOKUP(Todos!$A1526,vlookup_table[#All],2,FALSE)</f>
        <v>0</v>
      </c>
      <c r="O1526" s="7" t="str">
        <f>VLOOKUP(Todos!$A1526,vlookup_table[#All],3,FALSE)</f>
        <v>NC</v>
      </c>
      <c r="P1526" s="7">
        <f>VLOOKUP(Todos!$A1526,vlookup_table[#All],4,FALSE)</f>
        <v>4001</v>
      </c>
      <c r="Q1526" s="9" t="str">
        <f>VLOOKUP(Todos!$A1526,vlookup_table[#All],5,FALSE)</f>
        <v>T1</v>
      </c>
      <c r="R1526" s="9" t="str">
        <f>VLOOKUP(Todos!$A1526,vlookup_table[#All],6,FALSE)</f>
        <v>F</v>
      </c>
      <c r="S1526" s="9">
        <f>VLOOKUP(Todos!$A1526,vlookup_table[#All],7,FALSE)</f>
        <v>15</v>
      </c>
      <c r="T1526" s="9">
        <f>ROUND((9706-Todos!$P1526)/100, 0)</f>
        <v>57</v>
      </c>
      <c r="U1526" s="9" t="str" cm="1">
        <f t="array" ref="U1526">_xlfn.IFS(
    ISNUMBER(SEARCH("C", Q1526)), "Ciudad",
    ISNUMBER(SEARCH("T", Q1526)), "Pueblo",
    ISNUMBER(SEARCH("R", Q1526)), "Rural",
    ISNUMBER(SEARCH("S", Q1526)), "Suburbano",
    ISNUMBER(SEARCH("U", Q1526)), "Urbano"
)</f>
        <v>Pueblo</v>
      </c>
      <c r="V1526" s="24" t="str" cm="1">
        <f t="array" ref="V1526">_xlfn.LET(
    _xlpm.txt, _xlfn.TEXTJOIN("", TRUE, IF(ISNUMBER(--MID(Todos!$H1526, _xlfn.SEQUENCE(LEN(Todos!$H1526)), 1)), MID(Todos!$H1526, _xlfn.SEQUENCE(LEN(Todos!$H1526)), 1), "")),
    IF(ISNUMBER(--RIGHT(_xlpm.txt,1)), _xlpm.txt, LEFT(_xlpm.txt, LEN(_xlpm.txt)-1))
)</f>
        <v>15887</v>
      </c>
      <c r="W1526" s="9" t="str">
        <f>UPPER(LEFT(Todos!$B1526,2))</f>
        <v>NC</v>
      </c>
      <c r="X1526" s="10" t="str" cm="1">
        <f t="array" ref="X1526">+IF(Todos!$C1526 = "",MODE.MATCH(Todos!$C$2:$C$4029),Todos!$C1526)</f>
        <v>female</v>
      </c>
    </row>
    <row r="1527" spans="1:24" x14ac:dyDescent="0.35">
      <c r="A1527" s="18">
        <v>56787</v>
      </c>
      <c r="B1527" s="12" t="s">
        <v>58</v>
      </c>
      <c r="C1527" s="12" t="s">
        <v>14</v>
      </c>
      <c r="D1527" s="12">
        <v>651</v>
      </c>
      <c r="E1527" s="12">
        <v>321</v>
      </c>
      <c r="F1527" s="12">
        <v>359</v>
      </c>
      <c r="G1527" s="12">
        <v>0</v>
      </c>
      <c r="H1527" s="12">
        <v>15114</v>
      </c>
      <c r="I1527" s="12">
        <v>7</v>
      </c>
      <c r="J1527" s="12">
        <v>76</v>
      </c>
      <c r="K1527" s="12">
        <v>345</v>
      </c>
      <c r="L1527" s="12">
        <v>361</v>
      </c>
      <c r="M1527" s="12">
        <v>9.6666666669999994</v>
      </c>
      <c r="N1527" s="12">
        <f>VLOOKUP(Todos!$A1527,vlookup_table[#All],2,FALSE)</f>
        <v>1</v>
      </c>
      <c r="O1527" s="12" t="str">
        <f>VLOOKUP(Todos!$A1527,vlookup_table[#All],3,FALSE)</f>
        <v>KY</v>
      </c>
      <c r="P1527" s="12">
        <f>VLOOKUP(Todos!$A1527,vlookup_table[#All],4,FALSE)</f>
        <v>6508</v>
      </c>
      <c r="Q1527" s="14" t="str">
        <f>VLOOKUP(Todos!$A1527,vlookup_table[#All],5,FALSE)</f>
        <v>S2</v>
      </c>
      <c r="R1527" s="14" t="str">
        <f>VLOOKUP(Todos!$A1527,vlookup_table[#All],6,FALSE)</f>
        <v>M</v>
      </c>
      <c r="S1527" s="14">
        <f>VLOOKUP(Todos!$A1527,vlookup_table[#All],7,FALSE)</f>
        <v>13</v>
      </c>
      <c r="T1527" s="14">
        <f>ROUND((9706-Todos!$P1527)/100, 0)</f>
        <v>32</v>
      </c>
      <c r="U1527" s="14" t="str" cm="1">
        <f t="array" ref="U1527">_xlfn.IFS(
    ISNUMBER(SEARCH("C", Q1527)), "Ciudad",
    ISNUMBER(SEARCH("T", Q1527)), "Pueblo",
    ISNUMBER(SEARCH("R", Q1527)), "Rural",
    ISNUMBER(SEARCH("S", Q1527)), "Suburbano",
    ISNUMBER(SEARCH("U", Q1527)), "Urbano"
)</f>
        <v>Suburbano</v>
      </c>
      <c r="V1527" s="25" t="str" cm="1">
        <f t="array" ref="V1527">_xlfn.LET(
    _xlpm.txt, _xlfn.TEXTJOIN("", TRUE, IF(ISNUMBER(--MID(Todos!$H1527, _xlfn.SEQUENCE(LEN(Todos!$H1527)), 1)), MID(Todos!$H1527, _xlfn.SEQUENCE(LEN(Todos!$H1527)), 1), "")),
    IF(ISNUMBER(--RIGHT(_xlpm.txt,1)), _xlpm.txt, LEFT(_xlpm.txt, LEN(_xlpm.txt)-1))
)</f>
        <v>15114</v>
      </c>
      <c r="W1527" s="14" t="str">
        <f>UPPER(LEFT(Todos!$B1527,2))</f>
        <v>KY</v>
      </c>
      <c r="X1527" s="15" t="str" cm="1">
        <f t="array" ref="X1527">+IF(Todos!$C1527 = "",MODE.MATCH(Todos!$C$2:$C$4029),Todos!$C1527)</f>
        <v>M</v>
      </c>
    </row>
    <row r="1528" spans="1:24" x14ac:dyDescent="0.35">
      <c r="A1528" s="19">
        <v>164167</v>
      </c>
      <c r="B1528" s="7" t="s">
        <v>22</v>
      </c>
      <c r="C1528" s="7" t="s">
        <v>17</v>
      </c>
      <c r="D1528" s="7">
        <v>2292</v>
      </c>
      <c r="E1528" s="7">
        <v>642</v>
      </c>
      <c r="F1528" s="7">
        <v>710</v>
      </c>
      <c r="G1528" s="7">
        <v>70</v>
      </c>
      <c r="H1528" s="7">
        <v>22186</v>
      </c>
      <c r="I1528" s="7">
        <v>13</v>
      </c>
      <c r="J1528" s="7">
        <v>52</v>
      </c>
      <c r="K1528" s="7">
        <v>670</v>
      </c>
      <c r="L1528" s="7">
        <v>680</v>
      </c>
      <c r="M1528" s="7">
        <v>6.4</v>
      </c>
      <c r="N1528" s="7">
        <f>VLOOKUP(Todos!$A1528,vlookup_table[#All],2,FALSE)</f>
        <v>0</v>
      </c>
      <c r="O1528" s="7" t="str">
        <f>VLOOKUP(Todos!$A1528,vlookup_table[#All],3,FALSE)</f>
        <v>CA</v>
      </c>
      <c r="P1528" s="7">
        <f>VLOOKUP(Todos!$A1528,vlookup_table[#All],4,FALSE)</f>
        <v>5301</v>
      </c>
      <c r="Q1528" s="9" t="str">
        <f>VLOOKUP(Todos!$A1528,vlookup_table[#All],5,FALSE)</f>
        <v>S1</v>
      </c>
      <c r="R1528" s="9" t="str">
        <f>VLOOKUP(Todos!$A1528,vlookup_table[#All],6,FALSE)</f>
        <v>F</v>
      </c>
      <c r="S1528" s="9">
        <f>VLOOKUP(Todos!$A1528,vlookup_table[#All],7,FALSE)</f>
        <v>13</v>
      </c>
      <c r="T1528" s="9">
        <f>ROUND((9706-Todos!$P1528)/100, 0)</f>
        <v>44</v>
      </c>
      <c r="U1528" s="9" t="str" cm="1">
        <f t="array" ref="U1528">_xlfn.IFS(
    ISNUMBER(SEARCH("C", Q1528)), "Ciudad",
    ISNUMBER(SEARCH("T", Q1528)), "Pueblo",
    ISNUMBER(SEARCH("R", Q1528)), "Rural",
    ISNUMBER(SEARCH("S", Q1528)), "Suburbano",
    ISNUMBER(SEARCH("U", Q1528)), "Urbano"
)</f>
        <v>Suburbano</v>
      </c>
      <c r="V1528" s="24" t="str" cm="1">
        <f t="array" ref="V1528">_xlfn.LET(
    _xlpm.txt, _xlfn.TEXTJOIN("", TRUE, IF(ISNUMBER(--MID(Todos!$H1528, _xlfn.SEQUENCE(LEN(Todos!$H1528)), 1)), MID(Todos!$H1528, _xlfn.SEQUENCE(LEN(Todos!$H1528)), 1), "")),
    IF(ISNUMBER(--RIGHT(_xlpm.txt,1)), _xlpm.txt, LEFT(_xlpm.txt, LEN(_xlpm.txt)-1))
)</f>
        <v>22186</v>
      </c>
      <c r="W1528" s="9" t="str">
        <f>UPPER(LEFT(Todos!$B1528,2))</f>
        <v>CA</v>
      </c>
      <c r="X1528" s="10" t="str" cm="1">
        <f t="array" ref="X1528">+IF(Todos!$C1528 = "",MODE.MATCH(Todos!$C$2:$C$4029),Todos!$C1528)</f>
        <v>F</v>
      </c>
    </row>
    <row r="1529" spans="1:24" x14ac:dyDescent="0.35">
      <c r="A1529" s="18">
        <v>41785</v>
      </c>
      <c r="B1529" s="12" t="s">
        <v>13</v>
      </c>
      <c r="C1529" s="12" t="s">
        <v>17</v>
      </c>
      <c r="D1529" s="12">
        <v>972</v>
      </c>
      <c r="E1529" s="12">
        <v>316</v>
      </c>
      <c r="F1529" s="12">
        <v>462</v>
      </c>
      <c r="G1529" s="12">
        <v>12</v>
      </c>
      <c r="H1529" s="12">
        <v>20831</v>
      </c>
      <c r="I1529" s="12">
        <v>19</v>
      </c>
      <c r="J1529" s="12">
        <v>10</v>
      </c>
      <c r="K1529" s="12">
        <v>367</v>
      </c>
      <c r="L1529" s="12">
        <v>388</v>
      </c>
      <c r="M1529" s="12">
        <v>11.2</v>
      </c>
      <c r="N1529" s="12">
        <f>VLOOKUP(Todos!$A1529,vlookup_table[#All],2,FALSE)</f>
        <v>0</v>
      </c>
      <c r="O1529" s="12" t="str">
        <f>VLOOKUP(Todos!$A1529,vlookup_table[#All],3,FALSE)</f>
        <v>FL</v>
      </c>
      <c r="P1529" s="12">
        <f>VLOOKUP(Todos!$A1529,vlookup_table[#All],4,FALSE)</f>
        <v>2811</v>
      </c>
      <c r="Q1529" s="14" t="str">
        <f>VLOOKUP(Todos!$A1529,vlookup_table[#All],5,FALSE)</f>
        <v>C1</v>
      </c>
      <c r="R1529" s="14" t="str">
        <f>VLOOKUP(Todos!$A1529,vlookup_table[#All],6,FALSE)</f>
        <v>F</v>
      </c>
      <c r="S1529" s="14">
        <f>VLOOKUP(Todos!$A1529,vlookup_table[#All],7,FALSE)</f>
        <v>17</v>
      </c>
      <c r="T1529" s="14">
        <f>ROUND((9706-Todos!$P1529)/100, 0)</f>
        <v>69</v>
      </c>
      <c r="U1529" s="14" t="str" cm="1">
        <f t="array" ref="U1529">_xlfn.IFS(
    ISNUMBER(SEARCH("C", Q1529)), "Ciudad",
    ISNUMBER(SEARCH("T", Q1529)), "Pueblo",
    ISNUMBER(SEARCH("R", Q1529)), "Rural",
    ISNUMBER(SEARCH("S", Q1529)), "Suburbano",
    ISNUMBER(SEARCH("U", Q1529)), "Urbano"
)</f>
        <v>Ciudad</v>
      </c>
      <c r="V1529" s="25" t="str" cm="1">
        <f t="array" ref="V1529">_xlfn.LET(
    _xlpm.txt, _xlfn.TEXTJOIN("", TRUE, IF(ISNUMBER(--MID(Todos!$H1529, _xlfn.SEQUENCE(LEN(Todos!$H1529)), 1)), MID(Todos!$H1529, _xlfn.SEQUENCE(LEN(Todos!$H1529)), 1), "")),
    IF(ISNUMBER(--RIGHT(_xlpm.txt,1)), _xlpm.txt, LEFT(_xlpm.txt, LEN(_xlpm.txt)-1))
)</f>
        <v>20831</v>
      </c>
      <c r="W1529" s="14" t="str">
        <f>UPPER(LEFT(Todos!$B1529,2))</f>
        <v>FL</v>
      </c>
      <c r="X1529" s="15" t="str" cm="1">
        <f t="array" ref="X1529">+IF(Todos!$C1529 = "",MODE.MATCH(Todos!$C$2:$C$4029),Todos!$C1529)</f>
        <v>F</v>
      </c>
    </row>
    <row r="1530" spans="1:24" x14ac:dyDescent="0.35">
      <c r="A1530" s="19">
        <v>126959</v>
      </c>
      <c r="B1530" s="7" t="s">
        <v>21</v>
      </c>
      <c r="C1530" s="7" t="s">
        <v>14</v>
      </c>
      <c r="D1530" s="7">
        <v>1035</v>
      </c>
      <c r="E1530" s="7">
        <v>273</v>
      </c>
      <c r="F1530" s="7">
        <v>471</v>
      </c>
      <c r="G1530" s="7">
        <v>10</v>
      </c>
      <c r="H1530" s="7">
        <v>14432</v>
      </c>
      <c r="I1530" s="7">
        <v>3</v>
      </c>
      <c r="J1530" s="7">
        <v>73</v>
      </c>
      <c r="K1530" s="7">
        <v>386</v>
      </c>
      <c r="L1530" s="7">
        <v>356</v>
      </c>
      <c r="M1530" s="7">
        <v>11.42857143</v>
      </c>
      <c r="N1530" s="7">
        <f>VLOOKUP(Todos!$A1530,vlookup_table[#All],2,FALSE)</f>
        <v>1</v>
      </c>
      <c r="O1530" s="7" t="str">
        <f>VLOOKUP(Todos!$A1530,vlookup_table[#All],3,FALSE)</f>
        <v>TX</v>
      </c>
      <c r="P1530" s="7">
        <f>VLOOKUP(Todos!$A1530,vlookup_table[#All],4,FALSE)</f>
        <v>5601</v>
      </c>
      <c r="Q1530" s="9" t="str">
        <f>VLOOKUP(Todos!$A1530,vlookup_table[#All],5,FALSE)</f>
        <v>R1</v>
      </c>
      <c r="R1530" s="9" t="str">
        <f>VLOOKUP(Todos!$A1530,vlookup_table[#All],6,FALSE)</f>
        <v>M</v>
      </c>
      <c r="S1530" s="9">
        <f>VLOOKUP(Todos!$A1530,vlookup_table[#All],7,FALSE)</f>
        <v>15</v>
      </c>
      <c r="T1530" s="9">
        <f>ROUND((9706-Todos!$P1530)/100, 0)</f>
        <v>41</v>
      </c>
      <c r="U1530" s="9" t="str" cm="1">
        <f t="array" ref="U1530">_xlfn.IFS(
    ISNUMBER(SEARCH("C", Q1530)), "Ciudad",
    ISNUMBER(SEARCH("T", Q1530)), "Pueblo",
    ISNUMBER(SEARCH("R", Q1530)), "Rural",
    ISNUMBER(SEARCH("S", Q1530)), "Suburbano",
    ISNUMBER(SEARCH("U", Q1530)), "Urbano"
)</f>
        <v>Rural</v>
      </c>
      <c r="V1530" s="24" t="str" cm="1">
        <f t="array" ref="V1530">_xlfn.LET(
    _xlpm.txt, _xlfn.TEXTJOIN("", TRUE, IF(ISNUMBER(--MID(Todos!$H1530, _xlfn.SEQUENCE(LEN(Todos!$H1530)), 1)), MID(Todos!$H1530, _xlfn.SEQUENCE(LEN(Todos!$H1530)), 1), "")),
    IF(ISNUMBER(--RIGHT(_xlpm.txt,1)), _xlpm.txt, LEFT(_xlpm.txt, LEN(_xlpm.txt)-1))
)</f>
        <v>14432</v>
      </c>
      <c r="W1530" s="9" t="str">
        <f>UPPER(LEFT(Todos!$B1530,2))</f>
        <v>TX</v>
      </c>
      <c r="X1530" s="10" t="str" cm="1">
        <f t="array" ref="X1530">+IF(Todos!$C1530 = "",MODE.MATCH(Todos!$C$2:$C$4029),Todos!$C1530)</f>
        <v>M</v>
      </c>
    </row>
    <row r="1531" spans="1:24" x14ac:dyDescent="0.35">
      <c r="A1531" s="18">
        <v>29526</v>
      </c>
      <c r="B1531" s="12" t="s">
        <v>40</v>
      </c>
      <c r="C1531" s="12" t="s">
        <v>17</v>
      </c>
      <c r="D1531" s="12">
        <v>431</v>
      </c>
      <c r="E1531" s="12">
        <v>258</v>
      </c>
      <c r="F1531" s="12">
        <v>319</v>
      </c>
      <c r="G1531" s="12">
        <v>0</v>
      </c>
      <c r="H1531" s="12">
        <v>9791</v>
      </c>
      <c r="I1531" s="12">
        <v>0</v>
      </c>
      <c r="J1531" s="12">
        <v>81</v>
      </c>
      <c r="K1531" s="12">
        <v>283</v>
      </c>
      <c r="L1531" s="12">
        <v>289</v>
      </c>
      <c r="M1531" s="12">
        <v>7.25</v>
      </c>
      <c r="N1531" s="12">
        <f>VLOOKUP(Todos!$A1531,vlookup_table[#All],2,FALSE)</f>
        <v>28</v>
      </c>
      <c r="O1531" s="12" t="str">
        <f>VLOOKUP(Todos!$A1531,vlookup_table[#All],3,FALSE)</f>
        <v>GA</v>
      </c>
      <c r="P1531" s="12">
        <f>VLOOKUP(Todos!$A1531,vlookup_table[#All],4,FALSE)</f>
        <v>4001</v>
      </c>
      <c r="Q1531" s="14" t="str">
        <f>VLOOKUP(Todos!$A1531,vlookup_table[#All],5,FALSE)</f>
        <v>R3</v>
      </c>
      <c r="R1531" s="14" t="str">
        <f>VLOOKUP(Todos!$A1531,vlookup_table[#All],6,FALSE)</f>
        <v>F</v>
      </c>
      <c r="S1531" s="14">
        <f>VLOOKUP(Todos!$A1531,vlookup_table[#All],7,FALSE)</f>
        <v>10</v>
      </c>
      <c r="T1531" s="14">
        <f>ROUND((9706-Todos!$P1531)/100, 0)</f>
        <v>57</v>
      </c>
      <c r="U1531" s="14" t="str" cm="1">
        <f t="array" ref="U1531">_xlfn.IFS(
    ISNUMBER(SEARCH("C", Q1531)), "Ciudad",
    ISNUMBER(SEARCH("T", Q1531)), "Pueblo",
    ISNUMBER(SEARCH("R", Q1531)), "Rural",
    ISNUMBER(SEARCH("S", Q1531)), "Suburbano",
    ISNUMBER(SEARCH("U", Q1531)), "Urbano"
)</f>
        <v>Rural</v>
      </c>
      <c r="V1531" s="25" t="str" cm="1">
        <f t="array" ref="V1531">_xlfn.LET(
    _xlpm.txt, _xlfn.TEXTJOIN("", TRUE, IF(ISNUMBER(--MID(Todos!$H1531, _xlfn.SEQUENCE(LEN(Todos!$H1531)), 1)), MID(Todos!$H1531, _xlfn.SEQUENCE(LEN(Todos!$H1531)), 1), "")),
    IF(ISNUMBER(--RIGHT(_xlpm.txt,1)), _xlpm.txt, LEFT(_xlpm.txt, LEN(_xlpm.txt)-1))
)</f>
        <v>9791</v>
      </c>
      <c r="W1531" s="14" t="str">
        <f>UPPER(LEFT(Todos!$B1531,2))</f>
        <v>GA</v>
      </c>
      <c r="X1531" s="15" t="str" cm="1">
        <f t="array" ref="X1531">+IF(Todos!$C1531 = "",MODE.MATCH(Todos!$C$2:$C$4029),Todos!$C1531)</f>
        <v>F</v>
      </c>
    </row>
    <row r="1532" spans="1:24" x14ac:dyDescent="0.35">
      <c r="A1532" s="19">
        <v>142901</v>
      </c>
      <c r="B1532" s="7" t="s">
        <v>22</v>
      </c>
      <c r="C1532" s="7" t="s">
        <v>17</v>
      </c>
      <c r="D1532" s="7">
        <v>4947</v>
      </c>
      <c r="E1532" s="7">
        <v>586</v>
      </c>
      <c r="F1532" s="7">
        <v>748</v>
      </c>
      <c r="G1532" s="7">
        <v>99</v>
      </c>
      <c r="H1532" s="7">
        <v>33685</v>
      </c>
      <c r="I1532" s="7">
        <v>19</v>
      </c>
      <c r="J1532" s="7">
        <v>38</v>
      </c>
      <c r="K1532" s="7">
        <v>608</v>
      </c>
      <c r="L1532" s="7">
        <v>682</v>
      </c>
      <c r="M1532" s="7">
        <v>10</v>
      </c>
      <c r="N1532" s="7">
        <f>VLOOKUP(Todos!$A1532,vlookup_table[#All],2,FALSE)</f>
        <v>2</v>
      </c>
      <c r="O1532" s="7" t="str">
        <f>VLOOKUP(Todos!$A1532,vlookup_table[#All],3,FALSE)</f>
        <v>CA</v>
      </c>
      <c r="P1532" s="7">
        <f>VLOOKUP(Todos!$A1532,vlookup_table[#All],4,FALSE)</f>
        <v>2101</v>
      </c>
      <c r="Q1532" s="9" t="str">
        <f>VLOOKUP(Todos!$A1532,vlookup_table[#All],5,FALSE)</f>
        <v>U1</v>
      </c>
      <c r="R1532" s="9" t="str">
        <f>VLOOKUP(Todos!$A1532,vlookup_table[#All],6,FALSE)</f>
        <v>F</v>
      </c>
      <c r="S1532" s="9">
        <f>VLOOKUP(Todos!$A1532,vlookup_table[#All],7,FALSE)</f>
        <v>10</v>
      </c>
      <c r="T1532" s="9">
        <f>ROUND((9706-Todos!$P1532)/100, 0)</f>
        <v>76</v>
      </c>
      <c r="U1532" s="9" t="str" cm="1">
        <f t="array" ref="U1532">_xlfn.IFS(
    ISNUMBER(SEARCH("C", Q1532)), "Ciudad",
    ISNUMBER(SEARCH("T", Q1532)), "Pueblo",
    ISNUMBER(SEARCH("R", Q1532)), "Rural",
    ISNUMBER(SEARCH("S", Q1532)), "Suburbano",
    ISNUMBER(SEARCH("U", Q1532)), "Urbano"
)</f>
        <v>Urbano</v>
      </c>
      <c r="V1532" s="24" t="str" cm="1">
        <f t="array" ref="V1532">_xlfn.LET(
    _xlpm.txt, _xlfn.TEXTJOIN("", TRUE, IF(ISNUMBER(--MID(Todos!$H1532, _xlfn.SEQUENCE(LEN(Todos!$H1532)), 1)), MID(Todos!$H1532, _xlfn.SEQUENCE(LEN(Todos!$H1532)), 1), "")),
    IF(ISNUMBER(--RIGHT(_xlpm.txt,1)), _xlpm.txt, LEFT(_xlpm.txt, LEN(_xlpm.txt)-1))
)</f>
        <v>33685</v>
      </c>
      <c r="W1532" s="9" t="str">
        <f>UPPER(LEFT(Todos!$B1532,2))</f>
        <v>CA</v>
      </c>
      <c r="X1532" s="10" t="str" cm="1">
        <f t="array" ref="X1532">+IF(Todos!$C1532 = "",MODE.MATCH(Todos!$C$2:$C$4029),Todos!$C1532)</f>
        <v>F</v>
      </c>
    </row>
    <row r="1533" spans="1:24" x14ac:dyDescent="0.35">
      <c r="A1533" s="18">
        <v>105827</v>
      </c>
      <c r="B1533" s="12" t="s">
        <v>28</v>
      </c>
      <c r="C1533" s="12" t="s">
        <v>17</v>
      </c>
      <c r="D1533" s="12">
        <v>351</v>
      </c>
      <c r="E1533" s="12">
        <v>213</v>
      </c>
      <c r="F1533" s="12">
        <v>356</v>
      </c>
      <c r="G1533" s="12">
        <v>0</v>
      </c>
      <c r="H1533" s="12">
        <v>9679</v>
      </c>
      <c r="I1533" s="12">
        <v>2</v>
      </c>
      <c r="J1533" s="12">
        <v>62</v>
      </c>
      <c r="K1533" s="12">
        <v>245</v>
      </c>
      <c r="L1533" s="12">
        <v>225</v>
      </c>
      <c r="M1533" s="12">
        <v>12.89473684</v>
      </c>
      <c r="N1533" s="12">
        <f>VLOOKUP(Todos!$A1533,vlookup_table[#All],2,FALSE)</f>
        <v>0</v>
      </c>
      <c r="O1533" s="12" t="str">
        <f>VLOOKUP(Todos!$A1533,vlookup_table[#All],3,FALSE)</f>
        <v>KS</v>
      </c>
      <c r="P1533" s="12">
        <f>VLOOKUP(Todos!$A1533,vlookup_table[#All],4,FALSE)</f>
        <v>5001</v>
      </c>
      <c r="Q1533" s="14" t="str">
        <f>VLOOKUP(Todos!$A1533,vlookup_table[#All],5,FALSE)</f>
        <v>C3</v>
      </c>
      <c r="R1533" s="14" t="str">
        <f>VLOOKUP(Todos!$A1533,vlookup_table[#All],6,FALSE)</f>
        <v>F</v>
      </c>
      <c r="S1533" s="14">
        <f>VLOOKUP(Todos!$A1533,vlookup_table[#All],7,FALSE)</f>
        <v>20</v>
      </c>
      <c r="T1533" s="14">
        <f>ROUND((9706-Todos!$P1533)/100, 0)</f>
        <v>47</v>
      </c>
      <c r="U1533" s="14" t="str" cm="1">
        <f t="array" ref="U1533">_xlfn.IFS(
    ISNUMBER(SEARCH("C", Q1533)), "Ciudad",
    ISNUMBER(SEARCH("T", Q1533)), "Pueblo",
    ISNUMBER(SEARCH("R", Q1533)), "Rural",
    ISNUMBER(SEARCH("S", Q1533)), "Suburbano",
    ISNUMBER(SEARCH("U", Q1533)), "Urbano"
)</f>
        <v>Ciudad</v>
      </c>
      <c r="V1533" s="25" t="str" cm="1">
        <f t="array" ref="V1533">_xlfn.LET(
    _xlpm.txt, _xlfn.TEXTJOIN("", TRUE, IF(ISNUMBER(--MID(Todos!$H1533, _xlfn.SEQUENCE(LEN(Todos!$H1533)), 1)), MID(Todos!$H1533, _xlfn.SEQUENCE(LEN(Todos!$H1533)), 1), "")),
    IF(ISNUMBER(--RIGHT(_xlpm.txt,1)), _xlpm.txt, LEFT(_xlpm.txt, LEN(_xlpm.txt)-1))
)</f>
        <v>9679</v>
      </c>
      <c r="W1533" s="14" t="str">
        <f>UPPER(LEFT(Todos!$B1533,2))</f>
        <v>KS</v>
      </c>
      <c r="X1533" s="15" t="str" cm="1">
        <f t="array" ref="X1533">+IF(Todos!$C1533 = "",MODE.MATCH(Todos!$C$2:$C$4029),Todos!$C1533)</f>
        <v>F</v>
      </c>
    </row>
    <row r="1534" spans="1:24" x14ac:dyDescent="0.35">
      <c r="A1534" s="19">
        <v>159439</v>
      </c>
      <c r="B1534" s="7" t="s">
        <v>22</v>
      </c>
      <c r="C1534" s="7" t="s">
        <v>14</v>
      </c>
      <c r="D1534" s="7">
        <v>439</v>
      </c>
      <c r="E1534" s="7">
        <v>203</v>
      </c>
      <c r="F1534" s="7">
        <v>228</v>
      </c>
      <c r="G1534" s="7">
        <v>0</v>
      </c>
      <c r="H1534" s="7">
        <v>5774</v>
      </c>
      <c r="I1534" s="7">
        <v>26</v>
      </c>
      <c r="J1534" s="7">
        <v>57</v>
      </c>
      <c r="K1534" s="7">
        <v>203</v>
      </c>
      <c r="L1534" s="7">
        <v>230</v>
      </c>
      <c r="M1534" s="7">
        <v>5.6363636359999996</v>
      </c>
      <c r="N1534" s="7">
        <f>VLOOKUP(Todos!$A1534,vlookup_table[#All],2,FALSE)</f>
        <v>1</v>
      </c>
      <c r="O1534" s="7" t="str">
        <f>VLOOKUP(Todos!$A1534,vlookup_table[#All],3,FALSE)</f>
        <v>CA</v>
      </c>
      <c r="P1534" s="7">
        <f>VLOOKUP(Todos!$A1534,vlookup_table[#All],4,FALSE)</f>
        <v>0</v>
      </c>
      <c r="Q1534" s="9" t="str">
        <f>VLOOKUP(Todos!$A1534,vlookup_table[#All],5,FALSE)</f>
        <v>R3</v>
      </c>
      <c r="R1534" s="9" t="str">
        <f>VLOOKUP(Todos!$A1534,vlookup_table[#All],6,FALSE)</f>
        <v>M</v>
      </c>
      <c r="S1534" s="9">
        <f>VLOOKUP(Todos!$A1534,vlookup_table[#All],7,FALSE)</f>
        <v>5</v>
      </c>
      <c r="T1534" s="9">
        <f>ROUND((9706-Todos!$P1534)/100, 0)</f>
        <v>97</v>
      </c>
      <c r="U1534" s="9" t="str" cm="1">
        <f t="array" ref="U1534">_xlfn.IFS(
    ISNUMBER(SEARCH("C", Q1534)), "Ciudad",
    ISNUMBER(SEARCH("T", Q1534)), "Pueblo",
    ISNUMBER(SEARCH("R", Q1534)), "Rural",
    ISNUMBER(SEARCH("S", Q1534)), "Suburbano",
    ISNUMBER(SEARCH("U", Q1534)), "Urbano"
)</f>
        <v>Rural</v>
      </c>
      <c r="V1534" s="24" t="str" cm="1">
        <f t="array" ref="V1534">_xlfn.LET(
    _xlpm.txt, _xlfn.TEXTJOIN("", TRUE, IF(ISNUMBER(--MID(Todos!$H1534, _xlfn.SEQUENCE(LEN(Todos!$H1534)), 1)), MID(Todos!$H1534, _xlfn.SEQUENCE(LEN(Todos!$H1534)), 1), "")),
    IF(ISNUMBER(--RIGHT(_xlpm.txt,1)), _xlpm.txt, LEFT(_xlpm.txt, LEN(_xlpm.txt)-1))
)</f>
        <v>5774</v>
      </c>
      <c r="W1534" s="9" t="str">
        <f>UPPER(LEFT(Todos!$B1534,2))</f>
        <v>CA</v>
      </c>
      <c r="X1534" s="10" t="str" cm="1">
        <f t="array" ref="X1534">+IF(Todos!$C1534 = "",MODE.MATCH(Todos!$C$2:$C$4029),Todos!$C1534)</f>
        <v>M</v>
      </c>
    </row>
    <row r="1535" spans="1:24" x14ac:dyDescent="0.35">
      <c r="A1535" s="18">
        <v>11459</v>
      </c>
      <c r="B1535" s="12" t="s">
        <v>22</v>
      </c>
      <c r="C1535" s="12" t="s">
        <v>14</v>
      </c>
      <c r="D1535" s="12">
        <v>1967</v>
      </c>
      <c r="E1535" s="12">
        <v>371</v>
      </c>
      <c r="F1535" s="12">
        <v>482</v>
      </c>
      <c r="G1535" s="12">
        <v>49</v>
      </c>
      <c r="H1535" s="12">
        <v>15962</v>
      </c>
      <c r="I1535" s="12">
        <v>6</v>
      </c>
      <c r="J1535" s="12">
        <v>53</v>
      </c>
      <c r="K1535" s="12">
        <v>418</v>
      </c>
      <c r="L1535" s="12">
        <v>438</v>
      </c>
      <c r="M1535" s="12">
        <v>5.2618518520000004</v>
      </c>
      <c r="N1535" s="12">
        <f>VLOOKUP(Todos!$A1535,vlookup_table[#All],2,FALSE)</f>
        <v>1</v>
      </c>
      <c r="O1535" s="12" t="str">
        <f>VLOOKUP(Todos!$A1535,vlookup_table[#All],3,FALSE)</f>
        <v>CA</v>
      </c>
      <c r="P1535" s="12">
        <f>VLOOKUP(Todos!$A1535,vlookup_table[#All],4,FALSE)</f>
        <v>0</v>
      </c>
      <c r="Q1535" s="14" t="str">
        <f>VLOOKUP(Todos!$A1535,vlookup_table[#All],5,FALSE)</f>
        <v>T2</v>
      </c>
      <c r="R1535" s="14" t="str">
        <f>VLOOKUP(Todos!$A1535,vlookup_table[#All],6,FALSE)</f>
        <v>M</v>
      </c>
      <c r="S1535" s="14">
        <f>VLOOKUP(Todos!$A1535,vlookup_table[#All],7,FALSE)</f>
        <v>7</v>
      </c>
      <c r="T1535" s="14">
        <f>ROUND((9706-Todos!$P1535)/100, 0)</f>
        <v>97</v>
      </c>
      <c r="U1535" s="14" t="str" cm="1">
        <f t="array" ref="U1535">_xlfn.IFS(
    ISNUMBER(SEARCH("C", Q1535)), "Ciudad",
    ISNUMBER(SEARCH("T", Q1535)), "Pueblo",
    ISNUMBER(SEARCH("R", Q1535)), "Rural",
    ISNUMBER(SEARCH("S", Q1535)), "Suburbano",
    ISNUMBER(SEARCH("U", Q1535)), "Urbano"
)</f>
        <v>Pueblo</v>
      </c>
      <c r="V1535" s="25" t="str" cm="1">
        <f t="array" ref="V1535">_xlfn.LET(
    _xlpm.txt, _xlfn.TEXTJOIN("", TRUE, IF(ISNUMBER(--MID(Todos!$H1535, _xlfn.SEQUENCE(LEN(Todos!$H1535)), 1)), MID(Todos!$H1535, _xlfn.SEQUENCE(LEN(Todos!$H1535)), 1), "")),
    IF(ISNUMBER(--RIGHT(_xlpm.txt,1)), _xlpm.txt, LEFT(_xlpm.txt, LEN(_xlpm.txt)-1))
)</f>
        <v>15962</v>
      </c>
      <c r="W1535" s="14" t="str">
        <f>UPPER(LEFT(Todos!$B1535,2))</f>
        <v>CA</v>
      </c>
      <c r="X1535" s="15" t="str" cm="1">
        <f t="array" ref="X1535">+IF(Todos!$C1535 = "",MODE.MATCH(Todos!$C$2:$C$4029),Todos!$C1535)</f>
        <v>M</v>
      </c>
    </row>
    <row r="1536" spans="1:24" x14ac:dyDescent="0.35">
      <c r="A1536" s="19">
        <v>129268</v>
      </c>
      <c r="B1536" s="7" t="s">
        <v>49</v>
      </c>
      <c r="C1536" s="7" t="s">
        <v>17</v>
      </c>
      <c r="D1536" s="7">
        <v>952</v>
      </c>
      <c r="E1536" s="7">
        <v>394</v>
      </c>
      <c r="F1536" s="7">
        <v>457</v>
      </c>
      <c r="G1536" s="7">
        <v>1</v>
      </c>
      <c r="H1536" s="7">
        <v>15275</v>
      </c>
      <c r="I1536" s="7">
        <v>1</v>
      </c>
      <c r="J1536" s="7">
        <v>47</v>
      </c>
      <c r="K1536" s="7">
        <v>407</v>
      </c>
      <c r="L1536" s="7">
        <v>436</v>
      </c>
      <c r="M1536" s="7">
        <v>6.1428571429999996</v>
      </c>
      <c r="N1536" s="7">
        <f>VLOOKUP(Todos!$A1536,vlookup_table[#All],2,FALSE)</f>
        <v>2</v>
      </c>
      <c r="O1536" s="7" t="str">
        <f>VLOOKUP(Todos!$A1536,vlookup_table[#All],3,FALSE)</f>
        <v>CO</v>
      </c>
      <c r="P1536" s="7">
        <f>VLOOKUP(Todos!$A1536,vlookup_table[#All],4,FALSE)</f>
        <v>3109</v>
      </c>
      <c r="Q1536" s="9" t="str">
        <f>VLOOKUP(Todos!$A1536,vlookup_table[#All],5,FALSE)</f>
        <v>S1</v>
      </c>
      <c r="R1536" s="9" t="str">
        <f>VLOOKUP(Todos!$A1536,vlookup_table[#All],6,FALSE)</f>
        <v>F</v>
      </c>
      <c r="S1536" s="9">
        <f>VLOOKUP(Todos!$A1536,vlookup_table[#All],7,FALSE)</f>
        <v>10</v>
      </c>
      <c r="T1536" s="9">
        <f>ROUND((9706-Todos!$P1536)/100, 0)</f>
        <v>66</v>
      </c>
      <c r="U1536" s="9" t="str" cm="1">
        <f t="array" ref="U1536">_xlfn.IFS(
    ISNUMBER(SEARCH("C", Q1536)), "Ciudad",
    ISNUMBER(SEARCH("T", Q1536)), "Pueblo",
    ISNUMBER(SEARCH("R", Q1536)), "Rural",
    ISNUMBER(SEARCH("S", Q1536)), "Suburbano",
    ISNUMBER(SEARCH("U", Q1536)), "Urbano"
)</f>
        <v>Suburbano</v>
      </c>
      <c r="V1536" s="24" t="str" cm="1">
        <f t="array" ref="V1536">_xlfn.LET(
    _xlpm.txt, _xlfn.TEXTJOIN("", TRUE, IF(ISNUMBER(--MID(Todos!$H1536, _xlfn.SEQUENCE(LEN(Todos!$H1536)), 1)), MID(Todos!$H1536, _xlfn.SEQUENCE(LEN(Todos!$H1536)), 1), "")),
    IF(ISNUMBER(--RIGHT(_xlpm.txt,1)), _xlpm.txt, LEFT(_xlpm.txt, LEN(_xlpm.txt)-1))
)</f>
        <v>15275</v>
      </c>
      <c r="W1536" s="9" t="str">
        <f>UPPER(LEFT(Todos!$B1536,2))</f>
        <v>CO</v>
      </c>
      <c r="X1536" s="10" t="str" cm="1">
        <f t="array" ref="X1536">+IF(Todos!$C1536 = "",MODE.MATCH(Todos!$C$2:$C$4029),Todos!$C1536)</f>
        <v>F</v>
      </c>
    </row>
    <row r="1537" spans="1:24" x14ac:dyDescent="0.35">
      <c r="A1537" s="18">
        <v>122256</v>
      </c>
      <c r="B1537" s="12" t="s">
        <v>21</v>
      </c>
      <c r="C1537" s="12" t="s">
        <v>17</v>
      </c>
      <c r="D1537" s="12">
        <v>637</v>
      </c>
      <c r="E1537" s="12">
        <v>404</v>
      </c>
      <c r="F1537" s="12">
        <v>457</v>
      </c>
      <c r="G1537" s="12">
        <v>0</v>
      </c>
      <c r="H1537" s="12">
        <v>13216</v>
      </c>
      <c r="I1537" s="12">
        <v>35</v>
      </c>
      <c r="J1537" s="12">
        <v>37</v>
      </c>
      <c r="K1537" s="12">
        <v>407</v>
      </c>
      <c r="L1537" s="12">
        <v>446</v>
      </c>
      <c r="M1537" s="12">
        <v>4.7142857139999998</v>
      </c>
      <c r="N1537" s="12">
        <f>VLOOKUP(Todos!$A1537,vlookup_table[#All],2,FALSE)</f>
        <v>0</v>
      </c>
      <c r="O1537" s="12" t="str">
        <f>VLOOKUP(Todos!$A1537,vlookup_table[#All],3,FALSE)</f>
        <v>TX</v>
      </c>
      <c r="P1537" s="12">
        <f>VLOOKUP(Todos!$A1537,vlookup_table[#All],4,FALSE)</f>
        <v>5401</v>
      </c>
      <c r="Q1537" s="14" t="str">
        <f>VLOOKUP(Todos!$A1537,vlookup_table[#All],5,FALSE)</f>
        <v>U1</v>
      </c>
      <c r="R1537" s="14" t="str">
        <f>VLOOKUP(Todos!$A1537,vlookup_table[#All],6,FALSE)</f>
        <v>F</v>
      </c>
      <c r="S1537" s="14">
        <f>VLOOKUP(Todos!$A1537,vlookup_table[#All],7,FALSE)</f>
        <v>20</v>
      </c>
      <c r="T1537" s="14">
        <f>ROUND((9706-Todos!$P1537)/100, 0)</f>
        <v>43</v>
      </c>
      <c r="U1537" s="14" t="str" cm="1">
        <f t="array" ref="U1537">_xlfn.IFS(
    ISNUMBER(SEARCH("C", Q1537)), "Ciudad",
    ISNUMBER(SEARCH("T", Q1537)), "Pueblo",
    ISNUMBER(SEARCH("R", Q1537)), "Rural",
    ISNUMBER(SEARCH("S", Q1537)), "Suburbano",
    ISNUMBER(SEARCH("U", Q1537)), "Urbano"
)</f>
        <v>Urbano</v>
      </c>
      <c r="V1537" s="25" t="str" cm="1">
        <f t="array" ref="V1537">_xlfn.LET(
    _xlpm.txt, _xlfn.TEXTJOIN("", TRUE, IF(ISNUMBER(--MID(Todos!$H1537, _xlfn.SEQUENCE(LEN(Todos!$H1537)), 1)), MID(Todos!$H1537, _xlfn.SEQUENCE(LEN(Todos!$H1537)), 1), "")),
    IF(ISNUMBER(--RIGHT(_xlpm.txt,1)), _xlpm.txt, LEFT(_xlpm.txt, LEN(_xlpm.txt)-1))
)</f>
        <v>13216</v>
      </c>
      <c r="W1537" s="14" t="str">
        <f>UPPER(LEFT(Todos!$B1537,2))</f>
        <v>TX</v>
      </c>
      <c r="X1537" s="15" t="str" cm="1">
        <f t="array" ref="X1537">+IF(Todos!$C1537 = "",MODE.MATCH(Todos!$C$2:$C$4029),Todos!$C1537)</f>
        <v>F</v>
      </c>
    </row>
    <row r="1538" spans="1:24" x14ac:dyDescent="0.35">
      <c r="A1538" s="19">
        <v>92355</v>
      </c>
      <c r="B1538" s="7" t="s">
        <v>16</v>
      </c>
      <c r="C1538" s="7" t="s">
        <v>14</v>
      </c>
      <c r="D1538" s="7">
        <v>1413</v>
      </c>
      <c r="E1538" s="7">
        <v>414</v>
      </c>
      <c r="F1538" s="7">
        <v>539</v>
      </c>
      <c r="G1538" s="7">
        <v>6</v>
      </c>
      <c r="H1538" s="7">
        <v>30680</v>
      </c>
      <c r="I1538" s="7">
        <v>8</v>
      </c>
      <c r="J1538" s="7">
        <v>68</v>
      </c>
      <c r="K1538" s="7">
        <v>482</v>
      </c>
      <c r="L1538" s="7">
        <v>489</v>
      </c>
      <c r="M1538" s="7">
        <v>8</v>
      </c>
      <c r="N1538" s="7">
        <f>VLOOKUP(Todos!$A1538,vlookup_table[#All],2,FALSE)</f>
        <v>1</v>
      </c>
      <c r="O1538" s="7" t="str">
        <f>VLOOKUP(Todos!$A1538,vlookup_table[#All],3,FALSE)</f>
        <v>IL</v>
      </c>
      <c r="P1538" s="7">
        <f>VLOOKUP(Todos!$A1538,vlookup_table[#All],4,FALSE)</f>
        <v>2601</v>
      </c>
      <c r="Q1538" s="9" t="str">
        <f>VLOOKUP(Todos!$A1538,vlookup_table[#All],5,FALSE)</f>
        <v>C1</v>
      </c>
      <c r="R1538" s="9" t="str">
        <f>VLOOKUP(Todos!$A1538,vlookup_table[#All],6,FALSE)</f>
        <v>M</v>
      </c>
      <c r="S1538" s="9">
        <f>VLOOKUP(Todos!$A1538,vlookup_table[#All],7,FALSE)</f>
        <v>25</v>
      </c>
      <c r="T1538" s="9">
        <f>ROUND((9706-Todos!$P1538)/100, 0)</f>
        <v>71</v>
      </c>
      <c r="U1538" s="9" t="str" cm="1">
        <f t="array" ref="U1538">_xlfn.IFS(
    ISNUMBER(SEARCH("C", Q1538)), "Ciudad",
    ISNUMBER(SEARCH("T", Q1538)), "Pueblo",
    ISNUMBER(SEARCH("R", Q1538)), "Rural",
    ISNUMBER(SEARCH("S", Q1538)), "Suburbano",
    ISNUMBER(SEARCH("U", Q1538)), "Urbano"
)</f>
        <v>Ciudad</v>
      </c>
      <c r="V1538" s="24" t="str" cm="1">
        <f t="array" ref="V1538">_xlfn.LET(
    _xlpm.txt, _xlfn.TEXTJOIN("", TRUE, IF(ISNUMBER(--MID(Todos!$H1538, _xlfn.SEQUENCE(LEN(Todos!$H1538)), 1)), MID(Todos!$H1538, _xlfn.SEQUENCE(LEN(Todos!$H1538)), 1), "")),
    IF(ISNUMBER(--RIGHT(_xlpm.txt,1)), _xlpm.txt, LEFT(_xlpm.txt, LEN(_xlpm.txt)-1))
)</f>
        <v>30680</v>
      </c>
      <c r="W1538" s="9" t="str">
        <f>UPPER(LEFT(Todos!$B1538,2))</f>
        <v>IL</v>
      </c>
      <c r="X1538" s="10" t="str" cm="1">
        <f t="array" ref="X1538">+IF(Todos!$C1538 = "",MODE.MATCH(Todos!$C$2:$C$4029),Todos!$C1538)</f>
        <v>M</v>
      </c>
    </row>
    <row r="1539" spans="1:24" x14ac:dyDescent="0.35">
      <c r="A1539" s="18">
        <v>59811</v>
      </c>
      <c r="B1539" s="12" t="s">
        <v>34</v>
      </c>
      <c r="C1539" s="12" t="s">
        <v>17</v>
      </c>
      <c r="D1539" s="12">
        <v>360</v>
      </c>
      <c r="E1539" s="12">
        <v>206</v>
      </c>
      <c r="F1539" s="12">
        <v>307</v>
      </c>
      <c r="G1539" s="12">
        <v>0</v>
      </c>
      <c r="H1539" s="12">
        <v>9936</v>
      </c>
      <c r="I1539" s="12">
        <v>1</v>
      </c>
      <c r="J1539" s="12">
        <v>76</v>
      </c>
      <c r="K1539" s="12">
        <v>266</v>
      </c>
      <c r="L1539" s="12">
        <v>252</v>
      </c>
      <c r="M1539" s="12">
        <v>15.28571429</v>
      </c>
      <c r="N1539" s="12">
        <f>VLOOKUP(Todos!$A1539,vlookup_table[#All],2,FALSE)</f>
        <v>0</v>
      </c>
      <c r="O1539" s="12" t="str">
        <f>VLOOKUP(Todos!$A1539,vlookup_table[#All],3,FALSE)</f>
        <v>IN</v>
      </c>
      <c r="P1539" s="12">
        <f>VLOOKUP(Todos!$A1539,vlookup_table[#All],4,FALSE)</f>
        <v>0</v>
      </c>
      <c r="Q1539" s="14" t="str">
        <f>VLOOKUP(Todos!$A1539,vlookup_table[#All],5,FALSE)</f>
        <v>T3</v>
      </c>
      <c r="R1539" s="14" t="str">
        <f>VLOOKUP(Todos!$A1539,vlookup_table[#All],6,FALSE)</f>
        <v>F</v>
      </c>
      <c r="S1539" s="14">
        <f>VLOOKUP(Todos!$A1539,vlookup_table[#All],7,FALSE)</f>
        <v>5</v>
      </c>
      <c r="T1539" s="14">
        <f>ROUND((9706-Todos!$P1539)/100, 0)</f>
        <v>97</v>
      </c>
      <c r="U1539" s="14" t="str" cm="1">
        <f t="array" ref="U1539">_xlfn.IFS(
    ISNUMBER(SEARCH("C", Q1539)), "Ciudad",
    ISNUMBER(SEARCH("T", Q1539)), "Pueblo",
    ISNUMBER(SEARCH("R", Q1539)), "Rural",
    ISNUMBER(SEARCH("S", Q1539)), "Suburbano",
    ISNUMBER(SEARCH("U", Q1539)), "Urbano"
)</f>
        <v>Pueblo</v>
      </c>
      <c r="V1539" s="25" t="str" cm="1">
        <f t="array" ref="V1539">_xlfn.LET(
    _xlpm.txt, _xlfn.TEXTJOIN("", TRUE, IF(ISNUMBER(--MID(Todos!$H1539, _xlfn.SEQUENCE(LEN(Todos!$H1539)), 1)), MID(Todos!$H1539, _xlfn.SEQUENCE(LEN(Todos!$H1539)), 1), "")),
    IF(ISNUMBER(--RIGHT(_xlpm.txt,1)), _xlpm.txt, LEFT(_xlpm.txt, LEN(_xlpm.txt)-1))
)</f>
        <v>9936</v>
      </c>
      <c r="W1539" s="14" t="str">
        <f>UPPER(LEFT(Todos!$B1539,2))</f>
        <v>IN</v>
      </c>
      <c r="X1539" s="15" t="str" cm="1">
        <f t="array" ref="X1539">+IF(Todos!$C1539 = "",MODE.MATCH(Todos!$C$2:$C$4029),Todos!$C1539)</f>
        <v>F</v>
      </c>
    </row>
    <row r="1540" spans="1:24" x14ac:dyDescent="0.35">
      <c r="A1540" s="19">
        <v>173497</v>
      </c>
      <c r="B1540" s="7" t="s">
        <v>38</v>
      </c>
      <c r="C1540" s="7" t="s">
        <v>17</v>
      </c>
      <c r="D1540" s="7">
        <v>3676</v>
      </c>
      <c r="E1540" s="7">
        <v>683</v>
      </c>
      <c r="F1540" s="7">
        <v>722</v>
      </c>
      <c r="G1540" s="7">
        <v>91</v>
      </c>
      <c r="H1540" s="7">
        <v>23977</v>
      </c>
      <c r="I1540" s="7">
        <v>6</v>
      </c>
      <c r="J1540" s="7">
        <v>68</v>
      </c>
      <c r="K1540" s="7">
        <v>692</v>
      </c>
      <c r="L1540" s="7">
        <v>724</v>
      </c>
      <c r="M1540" s="7">
        <v>20</v>
      </c>
      <c r="N1540" s="7">
        <f>VLOOKUP(Todos!$A1540,vlookup_table[#All],2,FALSE)</f>
        <v>2</v>
      </c>
      <c r="O1540" s="7" t="str">
        <f>VLOOKUP(Todos!$A1540,vlookup_table[#All],3,FALSE)</f>
        <v>HI</v>
      </c>
      <c r="P1540" s="7">
        <f>VLOOKUP(Todos!$A1540,vlookup_table[#All],4,FALSE)</f>
        <v>2801</v>
      </c>
      <c r="Q1540" s="9" t="str">
        <f>VLOOKUP(Todos!$A1540,vlookup_table[#All],5,FALSE)</f>
        <v>S1</v>
      </c>
      <c r="R1540" s="9" t="str">
        <f>VLOOKUP(Todos!$A1540,vlookup_table[#All],6,FALSE)</f>
        <v>F</v>
      </c>
      <c r="S1540" s="9">
        <f>VLOOKUP(Todos!$A1540,vlookup_table[#All],7,FALSE)</f>
        <v>5</v>
      </c>
      <c r="T1540" s="9">
        <f>ROUND((9706-Todos!$P1540)/100, 0)</f>
        <v>69</v>
      </c>
      <c r="U1540" s="9" t="str" cm="1">
        <f t="array" ref="U1540">_xlfn.IFS(
    ISNUMBER(SEARCH("C", Q1540)), "Ciudad",
    ISNUMBER(SEARCH("T", Q1540)), "Pueblo",
    ISNUMBER(SEARCH("R", Q1540)), "Rural",
    ISNUMBER(SEARCH("S", Q1540)), "Suburbano",
    ISNUMBER(SEARCH("U", Q1540)), "Urbano"
)</f>
        <v>Suburbano</v>
      </c>
      <c r="V1540" s="24" t="str" cm="1">
        <f t="array" ref="V1540">_xlfn.LET(
    _xlpm.txt, _xlfn.TEXTJOIN("", TRUE, IF(ISNUMBER(--MID(Todos!$H1540, _xlfn.SEQUENCE(LEN(Todos!$H1540)), 1)), MID(Todos!$H1540, _xlfn.SEQUENCE(LEN(Todos!$H1540)), 1), "")),
    IF(ISNUMBER(--RIGHT(_xlpm.txt,1)), _xlpm.txt, LEFT(_xlpm.txt, LEN(_xlpm.txt)-1))
)</f>
        <v>23977</v>
      </c>
      <c r="W1540" s="9" t="str">
        <f>UPPER(LEFT(Todos!$B1540,2))</f>
        <v>HI</v>
      </c>
      <c r="X1540" s="10" t="str" cm="1">
        <f t="array" ref="X1540">+IF(Todos!$C1540 = "",MODE.MATCH(Todos!$C$2:$C$4029),Todos!$C1540)</f>
        <v>F</v>
      </c>
    </row>
    <row r="1541" spans="1:24" x14ac:dyDescent="0.35">
      <c r="A1541" s="18">
        <v>177017</v>
      </c>
      <c r="B1541" s="12" t="s">
        <v>51</v>
      </c>
      <c r="C1541" s="12" t="s">
        <v>14</v>
      </c>
      <c r="D1541" s="12">
        <v>719</v>
      </c>
      <c r="E1541" s="12">
        <v>224</v>
      </c>
      <c r="F1541" s="12">
        <v>321</v>
      </c>
      <c r="G1541" s="12">
        <v>6</v>
      </c>
      <c r="H1541" s="12">
        <v>12226</v>
      </c>
      <c r="I1541" s="12">
        <v>3</v>
      </c>
      <c r="J1541" s="12">
        <v>42</v>
      </c>
      <c r="K1541" s="12">
        <v>269</v>
      </c>
      <c r="L1541" s="12">
        <v>280</v>
      </c>
      <c r="M1541" s="12">
        <v>7.6</v>
      </c>
      <c r="N1541" s="12">
        <f>VLOOKUP(Todos!$A1541,vlookup_table[#All],2,FALSE)</f>
        <v>1</v>
      </c>
      <c r="O1541" s="12" t="str">
        <f>VLOOKUP(Todos!$A1541,vlookup_table[#All],3,FALSE)</f>
        <v>OR</v>
      </c>
      <c r="P1541" s="12">
        <f>VLOOKUP(Todos!$A1541,vlookup_table[#All],4,FALSE)</f>
        <v>0</v>
      </c>
      <c r="Q1541" s="14" t="str">
        <f>VLOOKUP(Todos!$A1541,vlookup_table[#All],5,FALSE)</f>
        <v>R2</v>
      </c>
      <c r="R1541" s="14" t="str">
        <f>VLOOKUP(Todos!$A1541,vlookup_table[#All],6,FALSE)</f>
        <v>M</v>
      </c>
      <c r="S1541" s="14">
        <f>VLOOKUP(Todos!$A1541,vlookup_table[#All],7,FALSE)</f>
        <v>15</v>
      </c>
      <c r="T1541" s="14">
        <f>ROUND((9706-Todos!$P1541)/100, 0)</f>
        <v>97</v>
      </c>
      <c r="U1541" s="14" t="str" cm="1">
        <f t="array" ref="U1541">_xlfn.IFS(
    ISNUMBER(SEARCH("C", Q1541)), "Ciudad",
    ISNUMBER(SEARCH("T", Q1541)), "Pueblo",
    ISNUMBER(SEARCH("R", Q1541)), "Rural",
    ISNUMBER(SEARCH("S", Q1541)), "Suburbano",
    ISNUMBER(SEARCH("U", Q1541)), "Urbano"
)</f>
        <v>Rural</v>
      </c>
      <c r="V1541" s="25" t="str" cm="1">
        <f t="array" ref="V1541">_xlfn.LET(
    _xlpm.txt, _xlfn.TEXTJOIN("", TRUE, IF(ISNUMBER(--MID(Todos!$H1541, _xlfn.SEQUENCE(LEN(Todos!$H1541)), 1)), MID(Todos!$H1541, _xlfn.SEQUENCE(LEN(Todos!$H1541)), 1), "")),
    IF(ISNUMBER(--RIGHT(_xlpm.txt,1)), _xlpm.txt, LEFT(_xlpm.txt, LEN(_xlpm.txt)-1))
)</f>
        <v>12226</v>
      </c>
      <c r="W1541" s="14" t="str">
        <f>UPPER(LEFT(Todos!$B1541,2))</f>
        <v>OR</v>
      </c>
      <c r="X1541" s="15" t="str" cm="1">
        <f t="array" ref="X1541">+IF(Todos!$C1541 = "",MODE.MATCH(Todos!$C$2:$C$4029),Todos!$C1541)</f>
        <v>M</v>
      </c>
    </row>
    <row r="1542" spans="1:24" x14ac:dyDescent="0.35">
      <c r="A1542" s="19">
        <v>15350</v>
      </c>
      <c r="B1542" s="7" t="s">
        <v>18</v>
      </c>
      <c r="C1542" s="7" t="s">
        <v>20</v>
      </c>
      <c r="D1542" s="7">
        <v>1071</v>
      </c>
      <c r="E1542" s="7">
        <v>357</v>
      </c>
      <c r="F1542" s="7">
        <v>575</v>
      </c>
      <c r="G1542" s="7">
        <v>18</v>
      </c>
      <c r="H1542" s="7">
        <v>23527</v>
      </c>
      <c r="I1542" s="7">
        <v>5</v>
      </c>
      <c r="J1542" s="7">
        <v>55</v>
      </c>
      <c r="K1542" s="7">
        <v>494</v>
      </c>
      <c r="L1542" s="7">
        <v>490</v>
      </c>
      <c r="M1542" s="7">
        <v>17.5</v>
      </c>
      <c r="N1542" s="7">
        <f>VLOOKUP(Todos!$A1542,vlookup_table[#All],2,FALSE)</f>
        <v>28</v>
      </c>
      <c r="O1542" s="7" t="str">
        <f>VLOOKUP(Todos!$A1542,vlookup_table[#All],3,FALSE)</f>
        <v>NC</v>
      </c>
      <c r="P1542" s="7">
        <f>VLOOKUP(Todos!$A1542,vlookup_table[#All],4,FALSE)</f>
        <v>2701</v>
      </c>
      <c r="Q1542" s="9" t="str">
        <f>VLOOKUP(Todos!$A1542,vlookup_table[#All],5,FALSE)</f>
        <v>C1</v>
      </c>
      <c r="R1542" s="9" t="str">
        <f>VLOOKUP(Todos!$A1542,vlookup_table[#All],6,FALSE)</f>
        <v>F</v>
      </c>
      <c r="S1542" s="9">
        <f>VLOOKUP(Todos!$A1542,vlookup_table[#All],7,FALSE)</f>
        <v>15</v>
      </c>
      <c r="T1542" s="9">
        <f>ROUND((9706-Todos!$P1542)/100, 0)</f>
        <v>70</v>
      </c>
      <c r="U1542" s="9" t="str" cm="1">
        <f t="array" ref="U1542">_xlfn.IFS(
    ISNUMBER(SEARCH("C", Q1542)), "Ciudad",
    ISNUMBER(SEARCH("T", Q1542)), "Pueblo",
    ISNUMBER(SEARCH("R", Q1542)), "Rural",
    ISNUMBER(SEARCH("S", Q1542)), "Suburbano",
    ISNUMBER(SEARCH("U", Q1542)), "Urbano"
)</f>
        <v>Ciudad</v>
      </c>
      <c r="V1542" s="24" t="str" cm="1">
        <f t="array" ref="V1542">_xlfn.LET(
    _xlpm.txt, _xlfn.TEXTJOIN("", TRUE, IF(ISNUMBER(--MID(Todos!$H1542, _xlfn.SEQUENCE(LEN(Todos!$H1542)), 1)), MID(Todos!$H1542, _xlfn.SEQUENCE(LEN(Todos!$H1542)), 1), "")),
    IF(ISNUMBER(--RIGHT(_xlpm.txt,1)), _xlpm.txt, LEFT(_xlpm.txt, LEN(_xlpm.txt)-1))
)</f>
        <v>23527</v>
      </c>
      <c r="W1542" s="9" t="str">
        <f>UPPER(LEFT(Todos!$B1542,2))</f>
        <v>NC</v>
      </c>
      <c r="X1542" s="10" t="str" cm="1">
        <f t="array" ref="X1542">+IF(Todos!$C1542 = "",MODE.MATCH(Todos!$C$2:$C$4029),Todos!$C1542)</f>
        <v>female</v>
      </c>
    </row>
    <row r="1543" spans="1:24" x14ac:dyDescent="0.35">
      <c r="A1543" s="18">
        <v>4629</v>
      </c>
      <c r="B1543" s="12" t="s">
        <v>49</v>
      </c>
      <c r="C1543" s="12" t="s">
        <v>14</v>
      </c>
      <c r="D1543" s="12">
        <v>1460</v>
      </c>
      <c r="E1543" s="12">
        <v>551</v>
      </c>
      <c r="F1543" s="12">
        <v>668</v>
      </c>
      <c r="G1543" s="12">
        <v>12</v>
      </c>
      <c r="H1543" s="12">
        <v>21916</v>
      </c>
      <c r="I1543" s="12">
        <v>3</v>
      </c>
      <c r="J1543" s="12">
        <v>36</v>
      </c>
      <c r="K1543" s="12">
        <v>565</v>
      </c>
      <c r="L1543" s="12">
        <v>641</v>
      </c>
      <c r="M1543" s="12">
        <v>7.1029411769999999</v>
      </c>
      <c r="N1543" s="12">
        <f>VLOOKUP(Todos!$A1543,vlookup_table[#All],2,FALSE)</f>
        <v>1</v>
      </c>
      <c r="O1543" s="12" t="str">
        <f>VLOOKUP(Todos!$A1543,vlookup_table[#All],3,FALSE)</f>
        <v>CO</v>
      </c>
      <c r="P1543" s="12">
        <f>VLOOKUP(Todos!$A1543,vlookup_table[#All],4,FALSE)</f>
        <v>2302</v>
      </c>
      <c r="Q1543" s="14" t="str">
        <f>VLOOKUP(Todos!$A1543,vlookup_table[#All],5,FALSE)</f>
        <v>C1</v>
      </c>
      <c r="R1543" s="14" t="str">
        <f>VLOOKUP(Todos!$A1543,vlookup_table[#All],6,FALSE)</f>
        <v>M</v>
      </c>
      <c r="S1543" s="14">
        <f>VLOOKUP(Todos!$A1543,vlookup_table[#All],7,FALSE)</f>
        <v>15</v>
      </c>
      <c r="T1543" s="14">
        <f>ROUND((9706-Todos!$P1543)/100, 0)</f>
        <v>74</v>
      </c>
      <c r="U1543" s="14" t="str" cm="1">
        <f t="array" ref="U1543">_xlfn.IFS(
    ISNUMBER(SEARCH("C", Q1543)), "Ciudad",
    ISNUMBER(SEARCH("T", Q1543)), "Pueblo",
    ISNUMBER(SEARCH("R", Q1543)), "Rural",
    ISNUMBER(SEARCH("S", Q1543)), "Suburbano",
    ISNUMBER(SEARCH("U", Q1543)), "Urbano"
)</f>
        <v>Ciudad</v>
      </c>
      <c r="V1543" s="25" t="str" cm="1">
        <f t="array" ref="V1543">_xlfn.LET(
    _xlpm.txt, _xlfn.TEXTJOIN("", TRUE, IF(ISNUMBER(--MID(Todos!$H1543, _xlfn.SEQUENCE(LEN(Todos!$H1543)), 1)), MID(Todos!$H1543, _xlfn.SEQUENCE(LEN(Todos!$H1543)), 1), "")),
    IF(ISNUMBER(--RIGHT(_xlpm.txt,1)), _xlpm.txt, LEFT(_xlpm.txt, LEN(_xlpm.txt)-1))
)</f>
        <v>21916</v>
      </c>
      <c r="W1543" s="14" t="str">
        <f>UPPER(LEFT(Todos!$B1543,2))</f>
        <v>CO</v>
      </c>
      <c r="X1543" s="15" t="str" cm="1">
        <f t="array" ref="X1543">+IF(Todos!$C1543 = "",MODE.MATCH(Todos!$C$2:$C$4029),Todos!$C1543)</f>
        <v>M</v>
      </c>
    </row>
    <row r="1544" spans="1:24" x14ac:dyDescent="0.35">
      <c r="A1544" s="19">
        <v>162598</v>
      </c>
      <c r="B1544" s="7" t="s">
        <v>22</v>
      </c>
      <c r="C1544" s="7" t="s">
        <v>17</v>
      </c>
      <c r="D1544" s="7">
        <v>2766</v>
      </c>
      <c r="E1544" s="7">
        <v>362</v>
      </c>
      <c r="F1544" s="7">
        <v>439</v>
      </c>
      <c r="G1544" s="7">
        <v>84</v>
      </c>
      <c r="H1544" s="7">
        <v>17063</v>
      </c>
      <c r="I1544" s="7">
        <v>24</v>
      </c>
      <c r="J1544" s="7">
        <v>53</v>
      </c>
      <c r="K1544" s="7">
        <v>433</v>
      </c>
      <c r="L1544" s="7">
        <v>398</v>
      </c>
      <c r="M1544" s="7">
        <v>13</v>
      </c>
      <c r="N1544" s="7">
        <f>VLOOKUP(Todos!$A1544,vlookup_table[#All],2,FALSE)</f>
        <v>2</v>
      </c>
      <c r="O1544" s="7" t="str">
        <f>VLOOKUP(Todos!$A1544,vlookup_table[#All],3,FALSE)</f>
        <v>CA</v>
      </c>
      <c r="P1544" s="7">
        <f>VLOOKUP(Todos!$A1544,vlookup_table[#All],4,FALSE)</f>
        <v>2001</v>
      </c>
      <c r="Q1544" s="9" t="str">
        <f>VLOOKUP(Todos!$A1544,vlookup_table[#All],5,FALSE)</f>
        <v>S1</v>
      </c>
      <c r="R1544" s="9" t="str">
        <f>VLOOKUP(Todos!$A1544,vlookup_table[#All],6,FALSE)</f>
        <v>F</v>
      </c>
      <c r="S1544" s="9">
        <f>VLOOKUP(Todos!$A1544,vlookup_table[#All],7,FALSE)</f>
        <v>20</v>
      </c>
      <c r="T1544" s="9">
        <f>ROUND((9706-Todos!$P1544)/100, 0)</f>
        <v>77</v>
      </c>
      <c r="U1544" s="9" t="str" cm="1">
        <f t="array" ref="U1544">_xlfn.IFS(
    ISNUMBER(SEARCH("C", Q1544)), "Ciudad",
    ISNUMBER(SEARCH("T", Q1544)), "Pueblo",
    ISNUMBER(SEARCH("R", Q1544)), "Rural",
    ISNUMBER(SEARCH("S", Q1544)), "Suburbano",
    ISNUMBER(SEARCH("U", Q1544)), "Urbano"
)</f>
        <v>Suburbano</v>
      </c>
      <c r="V1544" s="24" t="str" cm="1">
        <f t="array" ref="V1544">_xlfn.LET(
    _xlpm.txt, _xlfn.TEXTJOIN("", TRUE, IF(ISNUMBER(--MID(Todos!$H1544, _xlfn.SEQUENCE(LEN(Todos!$H1544)), 1)), MID(Todos!$H1544, _xlfn.SEQUENCE(LEN(Todos!$H1544)), 1), "")),
    IF(ISNUMBER(--RIGHT(_xlpm.txt,1)), _xlpm.txt, LEFT(_xlpm.txt, LEN(_xlpm.txt)-1))
)</f>
        <v>17063</v>
      </c>
      <c r="W1544" s="9" t="str">
        <f>UPPER(LEFT(Todos!$B1544,2))</f>
        <v>CA</v>
      </c>
      <c r="X1544" s="10" t="str" cm="1">
        <f t="array" ref="X1544">+IF(Todos!$C1544 = "",MODE.MATCH(Todos!$C$2:$C$4029),Todos!$C1544)</f>
        <v>F</v>
      </c>
    </row>
    <row r="1545" spans="1:24" x14ac:dyDescent="0.35">
      <c r="A1545" s="18">
        <v>178949</v>
      </c>
      <c r="B1545" s="12" t="s">
        <v>41</v>
      </c>
      <c r="C1545" s="12" t="s">
        <v>52</v>
      </c>
      <c r="D1545" s="12">
        <v>3442</v>
      </c>
      <c r="E1545" s="12">
        <v>658</v>
      </c>
      <c r="F1545" s="12">
        <v>793</v>
      </c>
      <c r="G1545" s="12">
        <v>77</v>
      </c>
      <c r="H1545" s="12">
        <v>28222</v>
      </c>
      <c r="I1545" s="12">
        <v>10</v>
      </c>
      <c r="J1545" s="12">
        <v>46</v>
      </c>
      <c r="K1545" s="12">
        <v>671</v>
      </c>
      <c r="L1545" s="12">
        <v>749</v>
      </c>
      <c r="M1545" s="12">
        <v>10</v>
      </c>
      <c r="N1545" s="12">
        <f>VLOOKUP(Todos!$A1545,vlookup_table[#All],2,FALSE)</f>
        <v>1</v>
      </c>
      <c r="O1545" s="12" t="str">
        <f>VLOOKUP(Todos!$A1545,vlookup_table[#All],3,FALSE)</f>
        <v>WA</v>
      </c>
      <c r="P1545" s="12">
        <f>VLOOKUP(Todos!$A1545,vlookup_table[#All],4,FALSE)</f>
        <v>3901</v>
      </c>
      <c r="Q1545" s="14" t="str">
        <f>VLOOKUP(Todos!$A1545,vlookup_table[#All],5,FALSE)</f>
        <v>S1</v>
      </c>
      <c r="R1545" s="14" t="str">
        <f>VLOOKUP(Todos!$A1545,vlookup_table[#All],6,FALSE)</f>
        <v>M</v>
      </c>
      <c r="S1545" s="14">
        <f>VLOOKUP(Todos!$A1545,vlookup_table[#All],7,FALSE)</f>
        <v>15</v>
      </c>
      <c r="T1545" s="14">
        <f>ROUND((9706-Todos!$P1545)/100, 0)</f>
        <v>58</v>
      </c>
      <c r="U1545" s="14" t="str" cm="1">
        <f t="array" ref="U1545">_xlfn.IFS(
    ISNUMBER(SEARCH("C", Q1545)), "Ciudad",
    ISNUMBER(SEARCH("T", Q1545)), "Pueblo",
    ISNUMBER(SEARCH("R", Q1545)), "Rural",
    ISNUMBER(SEARCH("S", Q1545)), "Suburbano",
    ISNUMBER(SEARCH("U", Q1545)), "Urbano"
)</f>
        <v>Suburbano</v>
      </c>
      <c r="V1545" s="25" t="str" cm="1">
        <f t="array" ref="V1545">_xlfn.LET(
    _xlpm.txt, _xlfn.TEXTJOIN("", TRUE, IF(ISNUMBER(--MID(Todos!$H1545, _xlfn.SEQUENCE(LEN(Todos!$H1545)), 1)), MID(Todos!$H1545, _xlfn.SEQUENCE(LEN(Todos!$H1545)), 1), "")),
    IF(ISNUMBER(--RIGHT(_xlpm.txt,1)), _xlpm.txt, LEFT(_xlpm.txt, LEN(_xlpm.txt)-1))
)</f>
        <v>28222</v>
      </c>
      <c r="W1545" s="14" t="str">
        <f>UPPER(LEFT(Todos!$B1545,2))</f>
        <v>WA</v>
      </c>
      <c r="X1545" s="15" t="str" cm="1">
        <f t="array" ref="X1545">+IF(Todos!$C1545 = "",MODE.MATCH(Todos!$C$2:$C$4029),Todos!$C1545)</f>
        <v>male</v>
      </c>
    </row>
    <row r="1546" spans="1:24" x14ac:dyDescent="0.35">
      <c r="A1546" s="19">
        <v>189880</v>
      </c>
      <c r="B1546" s="7" t="s">
        <v>57</v>
      </c>
      <c r="C1546" s="7" t="s">
        <v>17</v>
      </c>
      <c r="D1546" s="7">
        <v>528</v>
      </c>
      <c r="E1546" s="7">
        <v>204</v>
      </c>
      <c r="F1546" s="7">
        <v>335</v>
      </c>
      <c r="G1546" s="7">
        <v>0</v>
      </c>
      <c r="H1546" s="7">
        <v>11183</v>
      </c>
      <c r="I1546" s="7">
        <v>2</v>
      </c>
      <c r="J1546" s="7">
        <v>69</v>
      </c>
      <c r="K1546" s="7">
        <v>271</v>
      </c>
      <c r="L1546" s="7">
        <v>243</v>
      </c>
      <c r="M1546" s="7">
        <v>8.3333333330000006</v>
      </c>
      <c r="N1546" s="7">
        <f>VLOOKUP(Todos!$A1546,vlookup_table[#All],2,FALSE)</f>
        <v>2</v>
      </c>
      <c r="O1546" s="7" t="str">
        <f>VLOOKUP(Todos!$A1546,vlookup_table[#All],3,FALSE)</f>
        <v>MN</v>
      </c>
      <c r="P1546" s="7">
        <f>VLOOKUP(Todos!$A1546,vlookup_table[#All],4,FALSE)</f>
        <v>1801</v>
      </c>
      <c r="Q1546" s="9" t="str">
        <f>VLOOKUP(Todos!$A1546,vlookup_table[#All],5,FALSE)</f>
        <v>T2</v>
      </c>
      <c r="R1546" s="9" t="str">
        <f>VLOOKUP(Todos!$A1546,vlookup_table[#All],6,FALSE)</f>
        <v>F</v>
      </c>
      <c r="S1546" s="9">
        <f>VLOOKUP(Todos!$A1546,vlookup_table[#All],7,FALSE)</f>
        <v>10</v>
      </c>
      <c r="T1546" s="9">
        <f>ROUND((9706-Todos!$P1546)/100, 0)</f>
        <v>79</v>
      </c>
      <c r="U1546" s="9" t="str" cm="1">
        <f t="array" ref="U1546">_xlfn.IFS(
    ISNUMBER(SEARCH("C", Q1546)), "Ciudad",
    ISNUMBER(SEARCH("T", Q1546)), "Pueblo",
    ISNUMBER(SEARCH("R", Q1546)), "Rural",
    ISNUMBER(SEARCH("S", Q1546)), "Suburbano",
    ISNUMBER(SEARCH("U", Q1546)), "Urbano"
)</f>
        <v>Pueblo</v>
      </c>
      <c r="V1546" s="24" t="str" cm="1">
        <f t="array" ref="V1546">_xlfn.LET(
    _xlpm.txt, _xlfn.TEXTJOIN("", TRUE, IF(ISNUMBER(--MID(Todos!$H1546, _xlfn.SEQUENCE(LEN(Todos!$H1546)), 1)), MID(Todos!$H1546, _xlfn.SEQUENCE(LEN(Todos!$H1546)), 1), "")),
    IF(ISNUMBER(--RIGHT(_xlpm.txt,1)), _xlpm.txt, LEFT(_xlpm.txt, LEN(_xlpm.txt)-1))
)</f>
        <v>11183</v>
      </c>
      <c r="W1546" s="9" t="str">
        <f>UPPER(LEFT(Todos!$B1546,2))</f>
        <v>MN</v>
      </c>
      <c r="X1546" s="10" t="str" cm="1">
        <f t="array" ref="X1546">+IF(Todos!$C1546 = "",MODE.MATCH(Todos!$C$2:$C$4029),Todos!$C1546)</f>
        <v>F</v>
      </c>
    </row>
    <row r="1547" spans="1:24" x14ac:dyDescent="0.35">
      <c r="A1547" s="18">
        <v>132031</v>
      </c>
      <c r="B1547" s="12" t="s">
        <v>55</v>
      </c>
      <c r="C1547" s="12" t="s">
        <v>14</v>
      </c>
      <c r="D1547" s="12">
        <v>1345</v>
      </c>
      <c r="E1547" s="12">
        <v>609</v>
      </c>
      <c r="F1547" s="12">
        <v>678</v>
      </c>
      <c r="G1547" s="12">
        <v>3</v>
      </c>
      <c r="H1547" s="12">
        <v>29493</v>
      </c>
      <c r="I1547" s="12">
        <v>3</v>
      </c>
      <c r="J1547" s="12">
        <v>18</v>
      </c>
      <c r="K1547" s="12">
        <v>635</v>
      </c>
      <c r="L1547" s="12">
        <v>629</v>
      </c>
      <c r="M1547" s="12">
        <v>11</v>
      </c>
      <c r="N1547" s="12">
        <f>VLOOKUP(Todos!$A1547,vlookup_table[#All],2,FALSE)</f>
        <v>1</v>
      </c>
      <c r="O1547" s="12" t="str">
        <f>VLOOKUP(Todos!$A1547,vlookup_table[#All],3,FALSE)</f>
        <v>NM</v>
      </c>
      <c r="P1547" s="12">
        <f>VLOOKUP(Todos!$A1547,vlookup_table[#All],4,FALSE)</f>
        <v>2301</v>
      </c>
      <c r="Q1547" s="14" t="str">
        <f>VLOOKUP(Todos!$A1547,vlookup_table[#All],5,FALSE)</f>
        <v>R2</v>
      </c>
      <c r="R1547" s="14" t="str">
        <f>VLOOKUP(Todos!$A1547,vlookup_table[#All],6,FALSE)</f>
        <v>M</v>
      </c>
      <c r="S1547" s="14">
        <f>VLOOKUP(Todos!$A1547,vlookup_table[#All],7,FALSE)</f>
        <v>23</v>
      </c>
      <c r="T1547" s="14">
        <f>ROUND((9706-Todos!$P1547)/100, 0)</f>
        <v>74</v>
      </c>
      <c r="U1547" s="14" t="str" cm="1">
        <f t="array" ref="U1547">_xlfn.IFS(
    ISNUMBER(SEARCH("C", Q1547)), "Ciudad",
    ISNUMBER(SEARCH("T", Q1547)), "Pueblo",
    ISNUMBER(SEARCH("R", Q1547)), "Rural",
    ISNUMBER(SEARCH("S", Q1547)), "Suburbano",
    ISNUMBER(SEARCH("U", Q1547)), "Urbano"
)</f>
        <v>Rural</v>
      </c>
      <c r="V1547" s="25" t="str" cm="1">
        <f t="array" ref="V1547">_xlfn.LET(
    _xlpm.txt, _xlfn.TEXTJOIN("", TRUE, IF(ISNUMBER(--MID(Todos!$H1547, _xlfn.SEQUENCE(LEN(Todos!$H1547)), 1)), MID(Todos!$H1547, _xlfn.SEQUENCE(LEN(Todos!$H1547)), 1), "")),
    IF(ISNUMBER(--RIGHT(_xlpm.txt,1)), _xlpm.txt, LEFT(_xlpm.txt, LEN(_xlpm.txt)-1))
)</f>
        <v>29493</v>
      </c>
      <c r="W1547" s="14" t="str">
        <f>UPPER(LEFT(Todos!$B1547,2))</f>
        <v>NM</v>
      </c>
      <c r="X1547" s="15" t="str" cm="1">
        <f t="array" ref="X1547">+IF(Todos!$C1547 = "",MODE.MATCH(Todos!$C$2:$C$4029),Todos!$C1547)</f>
        <v>M</v>
      </c>
    </row>
    <row r="1548" spans="1:24" x14ac:dyDescent="0.35">
      <c r="A1548" s="19">
        <v>38111</v>
      </c>
      <c r="B1548" s="7" t="s">
        <v>13</v>
      </c>
      <c r="C1548" s="7" t="s">
        <v>14</v>
      </c>
      <c r="D1548" s="7">
        <v>747</v>
      </c>
      <c r="E1548" s="7">
        <v>380</v>
      </c>
      <c r="F1548" s="7">
        <v>376</v>
      </c>
      <c r="G1548" s="7">
        <v>0</v>
      </c>
      <c r="H1548" s="7">
        <v>17585</v>
      </c>
      <c r="I1548" s="7">
        <v>29</v>
      </c>
      <c r="J1548" s="7">
        <v>25</v>
      </c>
      <c r="K1548" s="7">
        <v>385</v>
      </c>
      <c r="L1548" s="7">
        <v>398</v>
      </c>
      <c r="M1548" s="7">
        <v>4.7222222220000001</v>
      </c>
      <c r="N1548" s="7">
        <f>VLOOKUP(Todos!$A1548,vlookup_table[#All],2,FALSE)</f>
        <v>1</v>
      </c>
      <c r="O1548" s="7" t="str">
        <f>VLOOKUP(Todos!$A1548,vlookup_table[#All],3,FALSE)</f>
        <v>FL</v>
      </c>
      <c r="P1548" s="7">
        <f>VLOOKUP(Todos!$A1548,vlookup_table[#All],4,FALSE)</f>
        <v>1311</v>
      </c>
      <c r="Q1548" s="9" t="str">
        <f>VLOOKUP(Todos!$A1548,vlookup_table[#All],5,FALSE)</f>
        <v>C1</v>
      </c>
      <c r="R1548" s="9" t="str">
        <f>VLOOKUP(Todos!$A1548,vlookup_table[#All],6,FALSE)</f>
        <v>M</v>
      </c>
      <c r="S1548" s="9">
        <f>VLOOKUP(Todos!$A1548,vlookup_table[#All],7,FALSE)</f>
        <v>7</v>
      </c>
      <c r="T1548" s="9">
        <f>ROUND((9706-Todos!$P1548)/100, 0)</f>
        <v>84</v>
      </c>
      <c r="U1548" s="9" t="str" cm="1">
        <f t="array" ref="U1548">_xlfn.IFS(
    ISNUMBER(SEARCH("C", Q1548)), "Ciudad",
    ISNUMBER(SEARCH("T", Q1548)), "Pueblo",
    ISNUMBER(SEARCH("R", Q1548)), "Rural",
    ISNUMBER(SEARCH("S", Q1548)), "Suburbano",
    ISNUMBER(SEARCH("U", Q1548)), "Urbano"
)</f>
        <v>Ciudad</v>
      </c>
      <c r="V1548" s="24" t="str" cm="1">
        <f t="array" ref="V1548">_xlfn.LET(
    _xlpm.txt, _xlfn.TEXTJOIN("", TRUE, IF(ISNUMBER(--MID(Todos!$H1548, _xlfn.SEQUENCE(LEN(Todos!$H1548)), 1)), MID(Todos!$H1548, _xlfn.SEQUENCE(LEN(Todos!$H1548)), 1), "")),
    IF(ISNUMBER(--RIGHT(_xlpm.txt,1)), _xlpm.txt, LEFT(_xlpm.txt, LEN(_xlpm.txt)-1))
)</f>
        <v>17585</v>
      </c>
      <c r="W1548" s="9" t="str">
        <f>UPPER(LEFT(Todos!$B1548,2))</f>
        <v>FL</v>
      </c>
      <c r="X1548" s="10" t="str" cm="1">
        <f t="array" ref="X1548">+IF(Todos!$C1548 = "",MODE.MATCH(Todos!$C$2:$C$4029),Todos!$C1548)</f>
        <v>M</v>
      </c>
    </row>
    <row r="1549" spans="1:24" x14ac:dyDescent="0.35">
      <c r="A1549" s="18">
        <v>21375</v>
      </c>
      <c r="B1549" s="12" t="s">
        <v>18</v>
      </c>
      <c r="C1549" s="12" t="s">
        <v>20</v>
      </c>
      <c r="D1549" s="12">
        <v>498</v>
      </c>
      <c r="E1549" s="12">
        <v>243</v>
      </c>
      <c r="F1549" s="12">
        <v>326</v>
      </c>
      <c r="G1549" s="12">
        <v>1</v>
      </c>
      <c r="H1549" s="12">
        <v>11462</v>
      </c>
      <c r="I1549" s="12">
        <v>0</v>
      </c>
      <c r="J1549" s="12">
        <v>86</v>
      </c>
      <c r="K1549" s="12">
        <v>284</v>
      </c>
      <c r="L1549" s="12">
        <v>285</v>
      </c>
      <c r="M1549" s="12">
        <v>20</v>
      </c>
      <c r="N1549" s="12">
        <f>VLOOKUP(Todos!$A1549,vlookup_table[#All],2,FALSE)</f>
        <v>0</v>
      </c>
      <c r="O1549" s="12" t="str">
        <f>VLOOKUP(Todos!$A1549,vlookup_table[#All],3,FALSE)</f>
        <v>NC</v>
      </c>
      <c r="P1549" s="12">
        <f>VLOOKUP(Todos!$A1549,vlookup_table[#All],4,FALSE)</f>
        <v>5401</v>
      </c>
      <c r="Q1549" s="14" t="str">
        <f>VLOOKUP(Todos!$A1549,vlookup_table[#All],5,FALSE)</f>
        <v>T2</v>
      </c>
      <c r="R1549" s="14" t="str">
        <f>VLOOKUP(Todos!$A1549,vlookup_table[#All],6,FALSE)</f>
        <v>F</v>
      </c>
      <c r="S1549" s="14">
        <f>VLOOKUP(Todos!$A1549,vlookup_table[#All],7,FALSE)</f>
        <v>25</v>
      </c>
      <c r="T1549" s="14">
        <f>ROUND((9706-Todos!$P1549)/100, 0)</f>
        <v>43</v>
      </c>
      <c r="U1549" s="14" t="str" cm="1">
        <f t="array" ref="U1549">_xlfn.IFS(
    ISNUMBER(SEARCH("C", Q1549)), "Ciudad",
    ISNUMBER(SEARCH("T", Q1549)), "Pueblo",
    ISNUMBER(SEARCH("R", Q1549)), "Rural",
    ISNUMBER(SEARCH("S", Q1549)), "Suburbano",
    ISNUMBER(SEARCH("U", Q1549)), "Urbano"
)</f>
        <v>Pueblo</v>
      </c>
      <c r="V1549" s="25" t="str" cm="1">
        <f t="array" ref="V1549">_xlfn.LET(
    _xlpm.txt, _xlfn.TEXTJOIN("", TRUE, IF(ISNUMBER(--MID(Todos!$H1549, _xlfn.SEQUENCE(LEN(Todos!$H1549)), 1)), MID(Todos!$H1549, _xlfn.SEQUENCE(LEN(Todos!$H1549)), 1), "")),
    IF(ISNUMBER(--RIGHT(_xlpm.txt,1)), _xlpm.txt, LEFT(_xlpm.txt, LEN(_xlpm.txt)-1))
)</f>
        <v>11462</v>
      </c>
      <c r="W1549" s="14" t="str">
        <f>UPPER(LEFT(Todos!$B1549,2))</f>
        <v>NC</v>
      </c>
      <c r="X1549" s="15" t="str" cm="1">
        <f t="array" ref="X1549">+IF(Todos!$C1549 = "",MODE.MATCH(Todos!$C$2:$C$4029),Todos!$C1549)</f>
        <v>female</v>
      </c>
    </row>
    <row r="1550" spans="1:24" x14ac:dyDescent="0.35">
      <c r="A1550" s="19">
        <v>31735</v>
      </c>
      <c r="B1550" s="7" t="s">
        <v>13</v>
      </c>
      <c r="C1550" s="7" t="s">
        <v>17</v>
      </c>
      <c r="D1550" s="7">
        <v>881</v>
      </c>
      <c r="E1550" s="7">
        <v>355</v>
      </c>
      <c r="F1550" s="7">
        <v>496</v>
      </c>
      <c r="G1550" s="7">
        <v>5</v>
      </c>
      <c r="H1550" s="7">
        <v>17641</v>
      </c>
      <c r="I1550" s="7">
        <v>3</v>
      </c>
      <c r="J1550" s="7">
        <v>27</v>
      </c>
      <c r="K1550" s="7">
        <v>464</v>
      </c>
      <c r="L1550" s="7">
        <v>388</v>
      </c>
      <c r="M1550" s="7">
        <v>11</v>
      </c>
      <c r="N1550" s="7">
        <f>VLOOKUP(Todos!$A1550,vlookup_table[#All],2,FALSE)</f>
        <v>28</v>
      </c>
      <c r="O1550" s="7" t="str">
        <f>VLOOKUP(Todos!$A1550,vlookup_table[#All],3,FALSE)</f>
        <v>FL</v>
      </c>
      <c r="P1550" s="7">
        <f>VLOOKUP(Todos!$A1550,vlookup_table[#All],4,FALSE)</f>
        <v>0</v>
      </c>
      <c r="Q1550" s="9" t="str">
        <f>VLOOKUP(Todos!$A1550,vlookup_table[#All],5,FALSE)</f>
        <v>T1</v>
      </c>
      <c r="R1550" s="9" t="str">
        <f>VLOOKUP(Todos!$A1550,vlookup_table[#All],6,FALSE)</f>
        <v>F</v>
      </c>
      <c r="S1550" s="9">
        <f>VLOOKUP(Todos!$A1550,vlookup_table[#All],7,FALSE)</f>
        <v>19</v>
      </c>
      <c r="T1550" s="9">
        <f>ROUND((9706-Todos!$P1550)/100, 0)</f>
        <v>97</v>
      </c>
      <c r="U1550" s="9" t="str" cm="1">
        <f t="array" ref="U1550">_xlfn.IFS(
    ISNUMBER(SEARCH("C", Q1550)), "Ciudad",
    ISNUMBER(SEARCH("T", Q1550)), "Pueblo",
    ISNUMBER(SEARCH("R", Q1550)), "Rural",
    ISNUMBER(SEARCH("S", Q1550)), "Suburbano",
    ISNUMBER(SEARCH("U", Q1550)), "Urbano"
)</f>
        <v>Pueblo</v>
      </c>
      <c r="V1550" s="24" t="str" cm="1">
        <f t="array" ref="V1550">_xlfn.LET(
    _xlpm.txt, _xlfn.TEXTJOIN("", TRUE, IF(ISNUMBER(--MID(Todos!$H1550, _xlfn.SEQUENCE(LEN(Todos!$H1550)), 1)), MID(Todos!$H1550, _xlfn.SEQUENCE(LEN(Todos!$H1550)), 1), "")),
    IF(ISNUMBER(--RIGHT(_xlpm.txt,1)), _xlpm.txt, LEFT(_xlpm.txt, LEN(_xlpm.txt)-1))
)</f>
        <v>17641</v>
      </c>
      <c r="W1550" s="9" t="str">
        <f>UPPER(LEFT(Todos!$B1550,2))</f>
        <v>FL</v>
      </c>
      <c r="X1550" s="10" t="str" cm="1">
        <f t="array" ref="X1550">+IF(Todos!$C1550 = "",MODE.MATCH(Todos!$C$2:$C$4029),Todos!$C1550)</f>
        <v>F</v>
      </c>
    </row>
    <row r="1551" spans="1:24" x14ac:dyDescent="0.35">
      <c r="A1551" s="18">
        <v>132456</v>
      </c>
      <c r="B1551" s="12" t="s">
        <v>49</v>
      </c>
      <c r="C1551" s="12" t="s">
        <v>17</v>
      </c>
      <c r="D1551" s="12">
        <v>957</v>
      </c>
      <c r="E1551" s="12">
        <v>319</v>
      </c>
      <c r="F1551" s="12">
        <v>400</v>
      </c>
      <c r="G1551" s="12">
        <v>9</v>
      </c>
      <c r="H1551" s="12">
        <v>13186</v>
      </c>
      <c r="I1551" s="12">
        <v>3</v>
      </c>
      <c r="J1551" s="12">
        <v>49</v>
      </c>
      <c r="K1551" s="12">
        <v>360</v>
      </c>
      <c r="L1551" s="12">
        <v>365</v>
      </c>
      <c r="M1551" s="12">
        <v>5</v>
      </c>
      <c r="N1551" s="12">
        <f>VLOOKUP(Todos!$A1551,vlookup_table[#All],2,FALSE)</f>
        <v>2</v>
      </c>
      <c r="O1551" s="12" t="str">
        <f>VLOOKUP(Todos!$A1551,vlookup_table[#All],3,FALSE)</f>
        <v>CO</v>
      </c>
      <c r="P1551" s="12">
        <f>VLOOKUP(Todos!$A1551,vlookup_table[#All],4,FALSE)</f>
        <v>2201</v>
      </c>
      <c r="Q1551" s="14" t="str">
        <f>VLOOKUP(Todos!$A1551,vlookup_table[#All],5,FALSE)</f>
        <v>R1</v>
      </c>
      <c r="R1551" s="14" t="str">
        <f>VLOOKUP(Todos!$A1551,vlookup_table[#All],6,FALSE)</f>
        <v>F</v>
      </c>
      <c r="S1551" s="14">
        <f>VLOOKUP(Todos!$A1551,vlookup_table[#All],7,FALSE)</f>
        <v>7</v>
      </c>
      <c r="T1551" s="14">
        <f>ROUND((9706-Todos!$P1551)/100, 0)</f>
        <v>75</v>
      </c>
      <c r="U1551" s="14" t="str" cm="1">
        <f t="array" ref="U1551">_xlfn.IFS(
    ISNUMBER(SEARCH("C", Q1551)), "Ciudad",
    ISNUMBER(SEARCH("T", Q1551)), "Pueblo",
    ISNUMBER(SEARCH("R", Q1551)), "Rural",
    ISNUMBER(SEARCH("S", Q1551)), "Suburbano",
    ISNUMBER(SEARCH("U", Q1551)), "Urbano"
)</f>
        <v>Rural</v>
      </c>
      <c r="V1551" s="25" t="str" cm="1">
        <f t="array" ref="V1551">_xlfn.LET(
    _xlpm.txt, _xlfn.TEXTJOIN("", TRUE, IF(ISNUMBER(--MID(Todos!$H1551, _xlfn.SEQUENCE(LEN(Todos!$H1551)), 1)), MID(Todos!$H1551, _xlfn.SEQUENCE(LEN(Todos!$H1551)), 1), "")),
    IF(ISNUMBER(--RIGHT(_xlpm.txt,1)), _xlpm.txt, LEFT(_xlpm.txt, LEN(_xlpm.txt)-1))
)</f>
        <v>13186</v>
      </c>
      <c r="W1551" s="14" t="str">
        <f>UPPER(LEFT(Todos!$B1551,2))</f>
        <v>CO</v>
      </c>
      <c r="X1551" s="15" t="str" cm="1">
        <f t="array" ref="X1551">+IF(Todos!$C1551 = "",MODE.MATCH(Todos!$C$2:$C$4029),Todos!$C1551)</f>
        <v>F</v>
      </c>
    </row>
    <row r="1552" spans="1:24" x14ac:dyDescent="0.35">
      <c r="A1552" s="19">
        <v>121165</v>
      </c>
      <c r="B1552" s="7" t="s">
        <v>21</v>
      </c>
      <c r="C1552" s="7" t="s">
        <v>14</v>
      </c>
      <c r="D1552" s="7">
        <v>920</v>
      </c>
      <c r="E1552" s="7">
        <v>160</v>
      </c>
      <c r="F1552" s="7">
        <v>633</v>
      </c>
      <c r="G1552" s="7">
        <v>8</v>
      </c>
      <c r="H1552" s="7">
        <v>20828</v>
      </c>
      <c r="I1552" s="7">
        <v>12</v>
      </c>
      <c r="J1552" s="7">
        <v>43</v>
      </c>
      <c r="K1552" s="7">
        <v>753</v>
      </c>
      <c r="L1552" s="7">
        <v>348</v>
      </c>
      <c r="M1552" s="7">
        <v>15</v>
      </c>
      <c r="N1552" s="7">
        <f>VLOOKUP(Todos!$A1552,vlookup_table[#All],2,FALSE)</f>
        <v>1</v>
      </c>
      <c r="O1552" s="7" t="str">
        <f>VLOOKUP(Todos!$A1552,vlookup_table[#All],3,FALSE)</f>
        <v>TX</v>
      </c>
      <c r="P1552" s="7">
        <f>VLOOKUP(Todos!$A1552,vlookup_table[#All],4,FALSE)</f>
        <v>6601</v>
      </c>
      <c r="Q1552" s="9" t="str">
        <f>VLOOKUP(Todos!$A1552,vlookup_table[#All],5,FALSE)</f>
        <v>U1</v>
      </c>
      <c r="R1552" s="9" t="str">
        <f>VLOOKUP(Todos!$A1552,vlookup_table[#All],6,FALSE)</f>
        <v>M</v>
      </c>
      <c r="S1552" s="9">
        <f>VLOOKUP(Todos!$A1552,vlookup_table[#All],7,FALSE)</f>
        <v>10</v>
      </c>
      <c r="T1552" s="9">
        <f>ROUND((9706-Todos!$P1552)/100, 0)</f>
        <v>31</v>
      </c>
      <c r="U1552" s="9" t="str" cm="1">
        <f t="array" ref="U1552">_xlfn.IFS(
    ISNUMBER(SEARCH("C", Q1552)), "Ciudad",
    ISNUMBER(SEARCH("T", Q1552)), "Pueblo",
    ISNUMBER(SEARCH("R", Q1552)), "Rural",
    ISNUMBER(SEARCH("S", Q1552)), "Suburbano",
    ISNUMBER(SEARCH("U", Q1552)), "Urbano"
)</f>
        <v>Urbano</v>
      </c>
      <c r="V1552" s="24" t="str" cm="1">
        <f t="array" ref="V1552">_xlfn.LET(
    _xlpm.txt, _xlfn.TEXTJOIN("", TRUE, IF(ISNUMBER(--MID(Todos!$H1552, _xlfn.SEQUENCE(LEN(Todos!$H1552)), 1)), MID(Todos!$H1552, _xlfn.SEQUENCE(LEN(Todos!$H1552)), 1), "")),
    IF(ISNUMBER(--RIGHT(_xlpm.txt,1)), _xlpm.txt, LEFT(_xlpm.txt, LEN(_xlpm.txt)-1))
)</f>
        <v>20828</v>
      </c>
      <c r="W1552" s="9" t="str">
        <f>UPPER(LEFT(Todos!$B1552,2))</f>
        <v>TX</v>
      </c>
      <c r="X1552" s="10" t="str" cm="1">
        <f t="array" ref="X1552">+IF(Todos!$C1552 = "",MODE.MATCH(Todos!$C$2:$C$4029),Todos!$C1552)</f>
        <v>M</v>
      </c>
    </row>
    <row r="1553" spans="1:24" x14ac:dyDescent="0.35">
      <c r="A1553" s="18">
        <v>175226</v>
      </c>
      <c r="B1553" s="12" t="s">
        <v>51</v>
      </c>
      <c r="C1553" s="12" t="s">
        <v>14</v>
      </c>
      <c r="D1553" s="12">
        <v>693</v>
      </c>
      <c r="E1553" s="12">
        <v>213</v>
      </c>
      <c r="F1553" s="12">
        <v>259</v>
      </c>
      <c r="G1553" s="12">
        <v>2</v>
      </c>
      <c r="H1553" s="12">
        <v>10095</v>
      </c>
      <c r="I1553" s="12">
        <v>0</v>
      </c>
      <c r="J1553" s="12">
        <v>61</v>
      </c>
      <c r="K1553" s="12">
        <v>248</v>
      </c>
      <c r="L1553" s="12">
        <v>232</v>
      </c>
      <c r="M1553" s="12">
        <v>7.25</v>
      </c>
      <c r="N1553" s="12">
        <f>VLOOKUP(Todos!$A1553,vlookup_table[#All],2,FALSE)</f>
        <v>1</v>
      </c>
      <c r="O1553" s="12" t="str">
        <f>VLOOKUP(Todos!$A1553,vlookup_table[#All],3,FALSE)</f>
        <v>OR</v>
      </c>
      <c r="P1553" s="12">
        <f>VLOOKUP(Todos!$A1553,vlookup_table[#All],4,FALSE)</f>
        <v>1809</v>
      </c>
      <c r="Q1553" s="14" t="str">
        <f>VLOOKUP(Todos!$A1553,vlookup_table[#All],5,FALSE)</f>
        <v>R2</v>
      </c>
      <c r="R1553" s="14" t="str">
        <f>VLOOKUP(Todos!$A1553,vlookup_table[#All],6,FALSE)</f>
        <v>M</v>
      </c>
      <c r="S1553" s="14">
        <f>VLOOKUP(Todos!$A1553,vlookup_table[#All],7,FALSE)</f>
        <v>11</v>
      </c>
      <c r="T1553" s="14">
        <f>ROUND((9706-Todos!$P1553)/100, 0)</f>
        <v>79</v>
      </c>
      <c r="U1553" s="14" t="str" cm="1">
        <f t="array" ref="U1553">_xlfn.IFS(
    ISNUMBER(SEARCH("C", Q1553)), "Ciudad",
    ISNUMBER(SEARCH("T", Q1553)), "Pueblo",
    ISNUMBER(SEARCH("R", Q1553)), "Rural",
    ISNUMBER(SEARCH("S", Q1553)), "Suburbano",
    ISNUMBER(SEARCH("U", Q1553)), "Urbano"
)</f>
        <v>Rural</v>
      </c>
      <c r="V1553" s="25" t="str" cm="1">
        <f t="array" ref="V1553">_xlfn.LET(
    _xlpm.txt, _xlfn.TEXTJOIN("", TRUE, IF(ISNUMBER(--MID(Todos!$H1553, _xlfn.SEQUENCE(LEN(Todos!$H1553)), 1)), MID(Todos!$H1553, _xlfn.SEQUENCE(LEN(Todos!$H1553)), 1), "")),
    IF(ISNUMBER(--RIGHT(_xlpm.txt,1)), _xlpm.txt, LEFT(_xlpm.txt, LEN(_xlpm.txt)-1))
)</f>
        <v>10095</v>
      </c>
      <c r="W1553" s="14" t="str">
        <f>UPPER(LEFT(Todos!$B1553,2))</f>
        <v>OR</v>
      </c>
      <c r="X1553" s="15" t="str" cm="1">
        <f t="array" ref="X1553">+IF(Todos!$C1553 = "",MODE.MATCH(Todos!$C$2:$C$4029),Todos!$C1553)</f>
        <v>M</v>
      </c>
    </row>
    <row r="1554" spans="1:24" x14ac:dyDescent="0.35">
      <c r="A1554" s="19">
        <v>190534</v>
      </c>
      <c r="B1554" s="7" t="s">
        <v>22</v>
      </c>
      <c r="C1554" s="7" t="s">
        <v>17</v>
      </c>
      <c r="D1554" s="7">
        <v>1922</v>
      </c>
      <c r="E1554" s="7">
        <v>284</v>
      </c>
      <c r="F1554" s="7">
        <v>332</v>
      </c>
      <c r="G1554" s="7">
        <v>44</v>
      </c>
      <c r="H1554" s="7">
        <v>9661</v>
      </c>
      <c r="I1554" s="7">
        <v>35</v>
      </c>
      <c r="J1554" s="7">
        <v>45</v>
      </c>
      <c r="K1554" s="7">
        <v>307</v>
      </c>
      <c r="L1554" s="7">
        <v>300</v>
      </c>
      <c r="M1554" s="7">
        <v>5.5454545450000001</v>
      </c>
      <c r="N1554" s="7">
        <f>VLOOKUP(Todos!$A1554,vlookup_table[#All],2,FALSE)</f>
        <v>0</v>
      </c>
      <c r="O1554" s="7" t="str">
        <f>VLOOKUP(Todos!$A1554,vlookup_table[#All],3,FALSE)</f>
        <v>CA</v>
      </c>
      <c r="P1554" s="7">
        <f>VLOOKUP(Todos!$A1554,vlookup_table[#All],4,FALSE)</f>
        <v>501</v>
      </c>
      <c r="Q1554" s="9" t="str">
        <f>VLOOKUP(Todos!$A1554,vlookup_table[#All],5,FALSE)</f>
        <v>U3</v>
      </c>
      <c r="R1554" s="9" t="str">
        <f>VLOOKUP(Todos!$A1554,vlookup_table[#All],6,FALSE)</f>
        <v>F</v>
      </c>
      <c r="S1554" s="9">
        <f>VLOOKUP(Todos!$A1554,vlookup_table[#All],7,FALSE)</f>
        <v>6</v>
      </c>
      <c r="T1554" s="9">
        <f>ROUND((9706-Todos!$P1554)/100, 0)</f>
        <v>92</v>
      </c>
      <c r="U1554" s="9" t="str" cm="1">
        <f t="array" ref="U1554">_xlfn.IFS(
    ISNUMBER(SEARCH("C", Q1554)), "Ciudad",
    ISNUMBER(SEARCH("T", Q1554)), "Pueblo",
    ISNUMBER(SEARCH("R", Q1554)), "Rural",
    ISNUMBER(SEARCH("S", Q1554)), "Suburbano",
    ISNUMBER(SEARCH("U", Q1554)), "Urbano"
)</f>
        <v>Urbano</v>
      </c>
      <c r="V1554" s="24" t="str" cm="1">
        <f t="array" ref="V1554">_xlfn.LET(
    _xlpm.txt, _xlfn.TEXTJOIN("", TRUE, IF(ISNUMBER(--MID(Todos!$H1554, _xlfn.SEQUENCE(LEN(Todos!$H1554)), 1)), MID(Todos!$H1554, _xlfn.SEQUENCE(LEN(Todos!$H1554)), 1), "")),
    IF(ISNUMBER(--RIGHT(_xlpm.txt,1)), _xlpm.txt, LEFT(_xlpm.txt, LEN(_xlpm.txt)-1))
)</f>
        <v>9661</v>
      </c>
      <c r="W1554" s="9" t="str">
        <f>UPPER(LEFT(Todos!$B1554,2))</f>
        <v>CA</v>
      </c>
      <c r="X1554" s="10" t="str" cm="1">
        <f t="array" ref="X1554">+IF(Todos!$C1554 = "",MODE.MATCH(Todos!$C$2:$C$4029),Todos!$C1554)</f>
        <v>F</v>
      </c>
    </row>
    <row r="1555" spans="1:24" x14ac:dyDescent="0.35">
      <c r="A1555" s="18">
        <v>33383</v>
      </c>
      <c r="B1555" s="12" t="s">
        <v>13</v>
      </c>
      <c r="C1555" s="12" t="s">
        <v>17</v>
      </c>
      <c r="D1555" s="12">
        <v>1473</v>
      </c>
      <c r="E1555" s="12">
        <v>611</v>
      </c>
      <c r="F1555" s="12">
        <v>688</v>
      </c>
      <c r="G1555" s="12">
        <v>17</v>
      </c>
      <c r="H1555" s="12">
        <v>26812</v>
      </c>
      <c r="I1555" s="12">
        <v>10</v>
      </c>
      <c r="J1555" s="12">
        <v>28</v>
      </c>
      <c r="K1555" s="12">
        <v>647</v>
      </c>
      <c r="L1555" s="12">
        <v>649</v>
      </c>
      <c r="M1555" s="12">
        <v>7.3333333329999997</v>
      </c>
      <c r="N1555" s="12">
        <f>VLOOKUP(Todos!$A1555,vlookup_table[#All],2,FALSE)</f>
        <v>28</v>
      </c>
      <c r="O1555" s="12" t="str">
        <f>VLOOKUP(Todos!$A1555,vlookup_table[#All],3,FALSE)</f>
        <v>FL</v>
      </c>
      <c r="P1555" s="12">
        <f>VLOOKUP(Todos!$A1555,vlookup_table[#All],4,FALSE)</f>
        <v>0</v>
      </c>
      <c r="Q1555" s="14" t="str">
        <f>VLOOKUP(Todos!$A1555,vlookup_table[#All],5,FALSE)</f>
        <v>T1</v>
      </c>
      <c r="R1555" s="14" t="str">
        <f>VLOOKUP(Todos!$A1555,vlookup_table[#All],6,FALSE)</f>
        <v>F</v>
      </c>
      <c r="S1555" s="14">
        <f>VLOOKUP(Todos!$A1555,vlookup_table[#All],7,FALSE)</f>
        <v>11</v>
      </c>
      <c r="T1555" s="14">
        <f>ROUND((9706-Todos!$P1555)/100, 0)</f>
        <v>97</v>
      </c>
      <c r="U1555" s="14" t="str" cm="1">
        <f t="array" ref="U1555">_xlfn.IFS(
    ISNUMBER(SEARCH("C", Q1555)), "Ciudad",
    ISNUMBER(SEARCH("T", Q1555)), "Pueblo",
    ISNUMBER(SEARCH("R", Q1555)), "Rural",
    ISNUMBER(SEARCH("S", Q1555)), "Suburbano",
    ISNUMBER(SEARCH("U", Q1555)), "Urbano"
)</f>
        <v>Pueblo</v>
      </c>
      <c r="V1555" s="25" t="str" cm="1">
        <f t="array" ref="V1555">_xlfn.LET(
    _xlpm.txt, _xlfn.TEXTJOIN("", TRUE, IF(ISNUMBER(--MID(Todos!$H1555, _xlfn.SEQUENCE(LEN(Todos!$H1555)), 1)), MID(Todos!$H1555, _xlfn.SEQUENCE(LEN(Todos!$H1555)), 1), "")),
    IF(ISNUMBER(--RIGHT(_xlpm.txt,1)), _xlpm.txt, LEFT(_xlpm.txt, LEN(_xlpm.txt)-1))
)</f>
        <v>26812</v>
      </c>
      <c r="W1555" s="14" t="str">
        <f>UPPER(LEFT(Todos!$B1555,2))</f>
        <v>FL</v>
      </c>
      <c r="X1555" s="15" t="str" cm="1">
        <f t="array" ref="X1555">+IF(Todos!$C1555 = "",MODE.MATCH(Todos!$C$2:$C$4029),Todos!$C1555)</f>
        <v>F</v>
      </c>
    </row>
    <row r="1556" spans="1:24" x14ac:dyDescent="0.35">
      <c r="A1556" s="19">
        <v>64261</v>
      </c>
      <c r="B1556" s="7" t="s">
        <v>34</v>
      </c>
      <c r="C1556" s="7" t="s">
        <v>17</v>
      </c>
      <c r="D1556" s="7">
        <v>369</v>
      </c>
      <c r="E1556" s="7">
        <v>251</v>
      </c>
      <c r="F1556" s="7">
        <v>346</v>
      </c>
      <c r="G1556" s="7">
        <v>0</v>
      </c>
      <c r="H1556" s="7">
        <v>11275</v>
      </c>
      <c r="I1556" s="7">
        <v>1</v>
      </c>
      <c r="J1556" s="7">
        <v>88</v>
      </c>
      <c r="K1556" s="7">
        <v>305</v>
      </c>
      <c r="L1556" s="7">
        <v>295</v>
      </c>
      <c r="M1556" s="7">
        <v>5.625</v>
      </c>
      <c r="N1556" s="7">
        <f>VLOOKUP(Todos!$A1556,vlookup_table[#All],2,FALSE)</f>
        <v>2</v>
      </c>
      <c r="O1556" s="7" t="str">
        <f>VLOOKUP(Todos!$A1556,vlookup_table[#All],3,FALSE)</f>
        <v>IN</v>
      </c>
      <c r="P1556" s="7">
        <f>VLOOKUP(Todos!$A1556,vlookup_table[#All],4,FALSE)</f>
        <v>0</v>
      </c>
      <c r="Q1556" s="9" t="str">
        <f>VLOOKUP(Todos!$A1556,vlookup_table[#All],5,FALSE)</f>
        <v>T2</v>
      </c>
      <c r="R1556" s="9" t="str">
        <f>VLOOKUP(Todos!$A1556,vlookup_table[#All],6,FALSE)</f>
        <v>F</v>
      </c>
      <c r="S1556" s="9">
        <f>VLOOKUP(Todos!$A1556,vlookup_table[#All],7,FALSE)</f>
        <v>10</v>
      </c>
      <c r="T1556" s="9">
        <f>ROUND((9706-Todos!$P1556)/100, 0)</f>
        <v>97</v>
      </c>
      <c r="U1556" s="9" t="str" cm="1">
        <f t="array" ref="U1556">_xlfn.IFS(
    ISNUMBER(SEARCH("C", Q1556)), "Ciudad",
    ISNUMBER(SEARCH("T", Q1556)), "Pueblo",
    ISNUMBER(SEARCH("R", Q1556)), "Rural",
    ISNUMBER(SEARCH("S", Q1556)), "Suburbano",
    ISNUMBER(SEARCH("U", Q1556)), "Urbano"
)</f>
        <v>Pueblo</v>
      </c>
      <c r="V1556" s="24" t="str" cm="1">
        <f t="array" ref="V1556">_xlfn.LET(
    _xlpm.txt, _xlfn.TEXTJOIN("", TRUE, IF(ISNUMBER(--MID(Todos!$H1556, _xlfn.SEQUENCE(LEN(Todos!$H1556)), 1)), MID(Todos!$H1556, _xlfn.SEQUENCE(LEN(Todos!$H1556)), 1), "")),
    IF(ISNUMBER(--RIGHT(_xlpm.txt,1)), _xlpm.txt, LEFT(_xlpm.txt, LEN(_xlpm.txt)-1))
)</f>
        <v>11275</v>
      </c>
      <c r="W1556" s="9" t="str">
        <f>UPPER(LEFT(Todos!$B1556,2))</f>
        <v>IN</v>
      </c>
      <c r="X1556" s="10" t="str" cm="1">
        <f t="array" ref="X1556">+IF(Todos!$C1556 = "",MODE.MATCH(Todos!$C$2:$C$4029),Todos!$C1556)</f>
        <v>F</v>
      </c>
    </row>
    <row r="1557" spans="1:24" x14ac:dyDescent="0.35">
      <c r="A1557" s="18">
        <v>106854</v>
      </c>
      <c r="B1557" s="12" t="s">
        <v>49</v>
      </c>
      <c r="C1557" s="12" t="s">
        <v>17</v>
      </c>
      <c r="D1557" s="12">
        <v>1070</v>
      </c>
      <c r="E1557" s="12">
        <v>505</v>
      </c>
      <c r="F1557" s="12">
        <v>518</v>
      </c>
      <c r="G1557" s="12">
        <v>0</v>
      </c>
      <c r="H1557" s="12">
        <v>16105</v>
      </c>
      <c r="I1557" s="12">
        <v>1</v>
      </c>
      <c r="J1557" s="12">
        <v>34</v>
      </c>
      <c r="K1557" s="12">
        <v>510</v>
      </c>
      <c r="L1557" s="12">
        <v>529</v>
      </c>
      <c r="M1557" s="12">
        <v>7.5833333329999997</v>
      </c>
      <c r="N1557" s="12">
        <f>VLOOKUP(Todos!$A1557,vlookup_table[#All],2,FALSE)</f>
        <v>2</v>
      </c>
      <c r="O1557" s="12" t="str">
        <f>VLOOKUP(Todos!$A1557,vlookup_table[#All],3,FALSE)</f>
        <v>CO</v>
      </c>
      <c r="P1557" s="12">
        <f>VLOOKUP(Todos!$A1557,vlookup_table[#All],4,FALSE)</f>
        <v>0</v>
      </c>
      <c r="Q1557" s="14" t="str">
        <f>VLOOKUP(Todos!$A1557,vlookup_table[#All],5,FALSE)</f>
        <v>T1</v>
      </c>
      <c r="R1557" s="14" t="str">
        <f>VLOOKUP(Todos!$A1557,vlookup_table[#All],6,FALSE)</f>
        <v>F</v>
      </c>
      <c r="S1557" s="14">
        <f>VLOOKUP(Todos!$A1557,vlookup_table[#All],7,FALSE)</f>
        <v>8</v>
      </c>
      <c r="T1557" s="14">
        <f>ROUND((9706-Todos!$P1557)/100, 0)</f>
        <v>97</v>
      </c>
      <c r="U1557" s="14" t="str" cm="1">
        <f t="array" ref="U1557">_xlfn.IFS(
    ISNUMBER(SEARCH("C", Q1557)), "Ciudad",
    ISNUMBER(SEARCH("T", Q1557)), "Pueblo",
    ISNUMBER(SEARCH("R", Q1557)), "Rural",
    ISNUMBER(SEARCH("S", Q1557)), "Suburbano",
    ISNUMBER(SEARCH("U", Q1557)), "Urbano"
)</f>
        <v>Pueblo</v>
      </c>
      <c r="V1557" s="25" t="str" cm="1">
        <f t="array" ref="V1557">_xlfn.LET(
    _xlpm.txt, _xlfn.TEXTJOIN("", TRUE, IF(ISNUMBER(--MID(Todos!$H1557, _xlfn.SEQUENCE(LEN(Todos!$H1557)), 1)), MID(Todos!$H1557, _xlfn.SEQUENCE(LEN(Todos!$H1557)), 1), "")),
    IF(ISNUMBER(--RIGHT(_xlpm.txt,1)), _xlpm.txt, LEFT(_xlpm.txt, LEN(_xlpm.txt)-1))
)</f>
        <v>16105</v>
      </c>
      <c r="W1557" s="14" t="str">
        <f>UPPER(LEFT(Todos!$B1557,2))</f>
        <v>CO</v>
      </c>
      <c r="X1557" s="15" t="str" cm="1">
        <f t="array" ref="X1557">+IF(Todos!$C1557 = "",MODE.MATCH(Todos!$C$2:$C$4029),Todos!$C1557)</f>
        <v>F</v>
      </c>
    </row>
    <row r="1558" spans="1:24" x14ac:dyDescent="0.35">
      <c r="A1558" s="19">
        <v>115676</v>
      </c>
      <c r="B1558" s="7" t="s">
        <v>21</v>
      </c>
      <c r="C1558" s="7"/>
      <c r="D1558" s="7">
        <v>340</v>
      </c>
      <c r="E1558" s="7">
        <v>191</v>
      </c>
      <c r="F1558" s="7">
        <v>237</v>
      </c>
      <c r="G1558" s="7">
        <v>0</v>
      </c>
      <c r="H1558" s="7">
        <v>7393</v>
      </c>
      <c r="I1558" s="7">
        <v>1</v>
      </c>
      <c r="J1558" s="7">
        <v>57</v>
      </c>
      <c r="K1558" s="7">
        <v>221</v>
      </c>
      <c r="L1558" s="7">
        <v>208</v>
      </c>
      <c r="M1558" s="7">
        <v>14.222222220000001</v>
      </c>
      <c r="N1558" s="7">
        <f>VLOOKUP(Todos!$A1558,vlookup_table[#All],2,FALSE)</f>
        <v>4</v>
      </c>
      <c r="O1558" s="7" t="str">
        <f>VLOOKUP(Todos!$A1558,vlookup_table[#All],3,FALSE)</f>
        <v>TX</v>
      </c>
      <c r="P1558" s="7">
        <f>VLOOKUP(Todos!$A1558,vlookup_table[#All],4,FALSE)</f>
        <v>0</v>
      </c>
      <c r="Q1558" s="9" t="str">
        <f>VLOOKUP(Todos!$A1558,vlookup_table[#All],5,FALSE)</f>
        <v>T2</v>
      </c>
      <c r="R1558" s="9" t="str">
        <f>VLOOKUP(Todos!$A1558,vlookup_table[#All],6,FALSE)</f>
        <v/>
      </c>
      <c r="S1558" s="9">
        <f>VLOOKUP(Todos!$A1558,vlookup_table[#All],7,FALSE)</f>
        <v>20</v>
      </c>
      <c r="T1558" s="9">
        <f>ROUND((9706-Todos!$P1558)/100, 0)</f>
        <v>97</v>
      </c>
      <c r="U1558" s="9" t="str" cm="1">
        <f t="array" ref="U1558">_xlfn.IFS(
    ISNUMBER(SEARCH("C", Q1558)), "Ciudad",
    ISNUMBER(SEARCH("T", Q1558)), "Pueblo",
    ISNUMBER(SEARCH("R", Q1558)), "Rural",
    ISNUMBER(SEARCH("S", Q1558)), "Suburbano",
    ISNUMBER(SEARCH("U", Q1558)), "Urbano"
)</f>
        <v>Pueblo</v>
      </c>
      <c r="V1558" s="24" t="str" cm="1">
        <f t="array" ref="V1558">_xlfn.LET(
    _xlpm.txt, _xlfn.TEXTJOIN("", TRUE, IF(ISNUMBER(--MID(Todos!$H1558, _xlfn.SEQUENCE(LEN(Todos!$H1558)), 1)), MID(Todos!$H1558, _xlfn.SEQUENCE(LEN(Todos!$H1558)), 1), "")),
    IF(ISNUMBER(--RIGHT(_xlpm.txt,1)), _xlpm.txt, LEFT(_xlpm.txt, LEN(_xlpm.txt)-1))
)</f>
        <v>7393</v>
      </c>
      <c r="W1558" s="9" t="str">
        <f>UPPER(LEFT(Todos!$B1558,2))</f>
        <v>TX</v>
      </c>
      <c r="X1558" s="10" t="e" cm="1">
        <f t="array" aca="1" ref="X1558" ca="1">+IF(Todos!$C1558 = "",MODE.MATCH(Todos!$C$2:$C$4029),Todos!$C1558)</f>
        <v>#NAME?</v>
      </c>
    </row>
    <row r="1559" spans="1:24" x14ac:dyDescent="0.35">
      <c r="A1559" s="18">
        <v>60195</v>
      </c>
      <c r="B1559" s="12" t="s">
        <v>34</v>
      </c>
      <c r="C1559" s="12" t="s">
        <v>17</v>
      </c>
      <c r="D1559" s="12">
        <v>684</v>
      </c>
      <c r="E1559" s="12">
        <v>272</v>
      </c>
      <c r="F1559" s="12">
        <v>357</v>
      </c>
      <c r="G1559" s="12">
        <v>1</v>
      </c>
      <c r="H1559" s="12">
        <v>14675</v>
      </c>
      <c r="I1559" s="12">
        <v>2</v>
      </c>
      <c r="J1559" s="12">
        <v>74</v>
      </c>
      <c r="K1559" s="12">
        <v>321</v>
      </c>
      <c r="L1559" s="12">
        <v>298</v>
      </c>
      <c r="M1559" s="12">
        <v>13.5</v>
      </c>
      <c r="N1559" s="12">
        <f>VLOOKUP(Todos!$A1559,vlookup_table[#All],2,FALSE)</f>
        <v>0</v>
      </c>
      <c r="O1559" s="12" t="str">
        <f>VLOOKUP(Todos!$A1559,vlookup_table[#All],3,FALSE)</f>
        <v>IN</v>
      </c>
      <c r="P1559" s="12">
        <f>VLOOKUP(Todos!$A1559,vlookup_table[#All],4,FALSE)</f>
        <v>5501</v>
      </c>
      <c r="Q1559" s="14" t="str">
        <f>VLOOKUP(Todos!$A1559,vlookup_table[#All],5,FALSE)</f>
        <v>S1</v>
      </c>
      <c r="R1559" s="14" t="str">
        <f>VLOOKUP(Todos!$A1559,vlookup_table[#All],6,FALSE)</f>
        <v>F</v>
      </c>
      <c r="S1559" s="14">
        <f>VLOOKUP(Todos!$A1559,vlookup_table[#All],7,FALSE)</f>
        <v>25</v>
      </c>
      <c r="T1559" s="14">
        <f>ROUND((9706-Todos!$P1559)/100, 0)</f>
        <v>42</v>
      </c>
      <c r="U1559" s="14" t="str" cm="1">
        <f t="array" ref="U1559">_xlfn.IFS(
    ISNUMBER(SEARCH("C", Q1559)), "Ciudad",
    ISNUMBER(SEARCH("T", Q1559)), "Pueblo",
    ISNUMBER(SEARCH("R", Q1559)), "Rural",
    ISNUMBER(SEARCH("S", Q1559)), "Suburbano",
    ISNUMBER(SEARCH("U", Q1559)), "Urbano"
)</f>
        <v>Suburbano</v>
      </c>
      <c r="V1559" s="25" t="str" cm="1">
        <f t="array" ref="V1559">_xlfn.LET(
    _xlpm.txt, _xlfn.TEXTJOIN("", TRUE, IF(ISNUMBER(--MID(Todos!$H1559, _xlfn.SEQUENCE(LEN(Todos!$H1559)), 1)), MID(Todos!$H1559, _xlfn.SEQUENCE(LEN(Todos!$H1559)), 1), "")),
    IF(ISNUMBER(--RIGHT(_xlpm.txt,1)), _xlpm.txt, LEFT(_xlpm.txt, LEN(_xlpm.txt)-1))
)</f>
        <v>14675</v>
      </c>
      <c r="W1559" s="14" t="str">
        <f>UPPER(LEFT(Todos!$B1559,2))</f>
        <v>IN</v>
      </c>
      <c r="X1559" s="15" t="str" cm="1">
        <f t="array" ref="X1559">+IF(Todos!$C1559 = "",MODE.MATCH(Todos!$C$2:$C$4029),Todos!$C1559)</f>
        <v>F</v>
      </c>
    </row>
    <row r="1560" spans="1:24" x14ac:dyDescent="0.35">
      <c r="A1560" s="19">
        <v>6308</v>
      </c>
      <c r="B1560" s="7" t="s">
        <v>47</v>
      </c>
      <c r="C1560" s="7" t="s">
        <v>14</v>
      </c>
      <c r="D1560" s="7">
        <v>454</v>
      </c>
      <c r="E1560" s="7">
        <v>244</v>
      </c>
      <c r="F1560" s="7">
        <v>320</v>
      </c>
      <c r="G1560" s="7">
        <v>0</v>
      </c>
      <c r="H1560" s="7">
        <v>10904</v>
      </c>
      <c r="I1560" s="7">
        <v>1</v>
      </c>
      <c r="J1560" s="7">
        <v>85</v>
      </c>
      <c r="K1560" s="7">
        <v>285</v>
      </c>
      <c r="L1560" s="7">
        <v>280</v>
      </c>
      <c r="M1560" s="7">
        <v>10.777777779999999</v>
      </c>
      <c r="N1560" s="7">
        <f>VLOOKUP(Todos!$A1560,vlookup_table[#All],2,FALSE)</f>
        <v>0</v>
      </c>
      <c r="O1560" s="7" t="str">
        <f>VLOOKUP(Todos!$A1560,vlookup_table[#All],3,FALSE)</f>
        <v>SC</v>
      </c>
      <c r="P1560" s="7">
        <f>VLOOKUP(Todos!$A1560,vlookup_table[#All],4,FALSE)</f>
        <v>1803</v>
      </c>
      <c r="Q1560" s="9" t="str">
        <f>VLOOKUP(Todos!$A1560,vlookup_table[#All],5,FALSE)</f>
        <v>R2</v>
      </c>
      <c r="R1560" s="9" t="str">
        <f>VLOOKUP(Todos!$A1560,vlookup_table[#All],6,FALSE)</f>
        <v>M</v>
      </c>
      <c r="S1560" s="9">
        <f>VLOOKUP(Todos!$A1560,vlookup_table[#All],7,FALSE)</f>
        <v>12</v>
      </c>
      <c r="T1560" s="9">
        <f>ROUND((9706-Todos!$P1560)/100, 0)</f>
        <v>79</v>
      </c>
      <c r="U1560" s="9" t="str" cm="1">
        <f t="array" ref="U1560">_xlfn.IFS(
    ISNUMBER(SEARCH("C", Q1560)), "Ciudad",
    ISNUMBER(SEARCH("T", Q1560)), "Pueblo",
    ISNUMBER(SEARCH("R", Q1560)), "Rural",
    ISNUMBER(SEARCH("S", Q1560)), "Suburbano",
    ISNUMBER(SEARCH("U", Q1560)), "Urbano"
)</f>
        <v>Rural</v>
      </c>
      <c r="V1560" s="24" t="str" cm="1">
        <f t="array" ref="V1560">_xlfn.LET(
    _xlpm.txt, _xlfn.TEXTJOIN("", TRUE, IF(ISNUMBER(--MID(Todos!$H1560, _xlfn.SEQUENCE(LEN(Todos!$H1560)), 1)), MID(Todos!$H1560, _xlfn.SEQUENCE(LEN(Todos!$H1560)), 1), "")),
    IF(ISNUMBER(--RIGHT(_xlpm.txt,1)), _xlpm.txt, LEFT(_xlpm.txt, LEN(_xlpm.txt)-1))
)</f>
        <v>10904</v>
      </c>
      <c r="W1560" s="9" t="str">
        <f>UPPER(LEFT(Todos!$B1560,2))</f>
        <v>SC</v>
      </c>
      <c r="X1560" s="10" t="str" cm="1">
        <f t="array" ref="X1560">+IF(Todos!$C1560 = "",MODE.MATCH(Todos!$C$2:$C$4029),Todos!$C1560)</f>
        <v>M</v>
      </c>
    </row>
    <row r="1561" spans="1:24" x14ac:dyDescent="0.35">
      <c r="A1561" s="18">
        <v>93883</v>
      </c>
      <c r="B1561" s="12" t="s">
        <v>16</v>
      </c>
      <c r="C1561" s="12" t="s">
        <v>14</v>
      </c>
      <c r="D1561" s="12">
        <v>574</v>
      </c>
      <c r="E1561" s="12">
        <v>289</v>
      </c>
      <c r="F1561" s="12">
        <v>363</v>
      </c>
      <c r="G1561" s="12">
        <v>0</v>
      </c>
      <c r="H1561" s="12">
        <v>11250</v>
      </c>
      <c r="I1561" s="12">
        <v>25</v>
      </c>
      <c r="J1561" s="12">
        <v>69</v>
      </c>
      <c r="K1561" s="12">
        <v>318</v>
      </c>
      <c r="L1561" s="12">
        <v>315</v>
      </c>
      <c r="M1561" s="12">
        <v>3.5555555559999998</v>
      </c>
      <c r="N1561" s="12">
        <f>VLOOKUP(Todos!$A1561,vlookup_table[#All],2,FALSE)</f>
        <v>0</v>
      </c>
      <c r="O1561" s="12" t="str">
        <f>VLOOKUP(Todos!$A1561,vlookup_table[#All],3,FALSE)</f>
        <v>IL</v>
      </c>
      <c r="P1561" s="12">
        <f>VLOOKUP(Todos!$A1561,vlookup_table[#All],4,FALSE)</f>
        <v>4601</v>
      </c>
      <c r="Q1561" s="14" t="str">
        <f>VLOOKUP(Todos!$A1561,vlookup_table[#All],5,FALSE)</f>
        <v>U3</v>
      </c>
      <c r="R1561" s="14" t="str">
        <f>VLOOKUP(Todos!$A1561,vlookup_table[#All],6,FALSE)</f>
        <v>M</v>
      </c>
      <c r="S1561" s="14">
        <f>VLOOKUP(Todos!$A1561,vlookup_table[#All],7,FALSE)</f>
        <v>4</v>
      </c>
      <c r="T1561" s="14">
        <f>ROUND((9706-Todos!$P1561)/100, 0)</f>
        <v>51</v>
      </c>
      <c r="U1561" s="14" t="str" cm="1">
        <f t="array" ref="U1561">_xlfn.IFS(
    ISNUMBER(SEARCH("C", Q1561)), "Ciudad",
    ISNUMBER(SEARCH("T", Q1561)), "Pueblo",
    ISNUMBER(SEARCH("R", Q1561)), "Rural",
    ISNUMBER(SEARCH("S", Q1561)), "Suburbano",
    ISNUMBER(SEARCH("U", Q1561)), "Urbano"
)</f>
        <v>Urbano</v>
      </c>
      <c r="V1561" s="25" t="str" cm="1">
        <f t="array" ref="V1561">_xlfn.LET(
    _xlpm.txt, _xlfn.TEXTJOIN("", TRUE, IF(ISNUMBER(--MID(Todos!$H1561, _xlfn.SEQUENCE(LEN(Todos!$H1561)), 1)), MID(Todos!$H1561, _xlfn.SEQUENCE(LEN(Todos!$H1561)), 1), "")),
    IF(ISNUMBER(--RIGHT(_xlpm.txt,1)), _xlpm.txt, LEFT(_xlpm.txt, LEN(_xlpm.txt)-1))
)</f>
        <v>11250</v>
      </c>
      <c r="W1561" s="14" t="str">
        <f>UPPER(LEFT(Todos!$B1561,2))</f>
        <v>IL</v>
      </c>
      <c r="X1561" s="15" t="str" cm="1">
        <f t="array" ref="X1561">+IF(Todos!$C1561 = "",MODE.MATCH(Todos!$C$2:$C$4029),Todos!$C1561)</f>
        <v>M</v>
      </c>
    </row>
    <row r="1562" spans="1:24" x14ac:dyDescent="0.35">
      <c r="A1562" s="19">
        <v>38812</v>
      </c>
      <c r="B1562" s="7" t="s">
        <v>13</v>
      </c>
      <c r="C1562" s="7" t="s">
        <v>17</v>
      </c>
      <c r="D1562" s="7">
        <v>3772</v>
      </c>
      <c r="E1562" s="7">
        <v>515</v>
      </c>
      <c r="F1562" s="7">
        <v>791</v>
      </c>
      <c r="G1562" s="7">
        <v>87</v>
      </c>
      <c r="H1562" s="7">
        <v>46740</v>
      </c>
      <c r="I1562" s="7">
        <v>17</v>
      </c>
      <c r="J1562" s="7">
        <v>16</v>
      </c>
      <c r="K1562" s="7">
        <v>661</v>
      </c>
      <c r="L1562" s="7">
        <v>647</v>
      </c>
      <c r="M1562" s="7">
        <v>14.33333333</v>
      </c>
      <c r="N1562" s="7">
        <f>VLOOKUP(Todos!$A1562,vlookup_table[#All],2,FALSE)</f>
        <v>2</v>
      </c>
      <c r="O1562" s="7" t="str">
        <f>VLOOKUP(Todos!$A1562,vlookup_table[#All],3,FALSE)</f>
        <v>FL</v>
      </c>
      <c r="P1562" s="7">
        <f>VLOOKUP(Todos!$A1562,vlookup_table[#All],4,FALSE)</f>
        <v>2310</v>
      </c>
      <c r="Q1562" s="9" t="str">
        <f>VLOOKUP(Todos!$A1562,vlookup_table[#All],5,FALSE)</f>
        <v>U1</v>
      </c>
      <c r="R1562" s="9" t="str">
        <f>VLOOKUP(Todos!$A1562,vlookup_table[#All],6,FALSE)</f>
        <v>F</v>
      </c>
      <c r="S1562" s="9">
        <f>VLOOKUP(Todos!$A1562,vlookup_table[#All],7,FALSE)</f>
        <v>17</v>
      </c>
      <c r="T1562" s="9">
        <f>ROUND((9706-Todos!$P1562)/100, 0)</f>
        <v>74</v>
      </c>
      <c r="U1562" s="9" t="str" cm="1">
        <f t="array" ref="U1562">_xlfn.IFS(
    ISNUMBER(SEARCH("C", Q1562)), "Ciudad",
    ISNUMBER(SEARCH("T", Q1562)), "Pueblo",
    ISNUMBER(SEARCH("R", Q1562)), "Rural",
    ISNUMBER(SEARCH("S", Q1562)), "Suburbano",
    ISNUMBER(SEARCH("U", Q1562)), "Urbano"
)</f>
        <v>Urbano</v>
      </c>
      <c r="V1562" s="24" t="str" cm="1">
        <f t="array" ref="V1562">_xlfn.LET(
    _xlpm.txt, _xlfn.TEXTJOIN("", TRUE, IF(ISNUMBER(--MID(Todos!$H1562, _xlfn.SEQUENCE(LEN(Todos!$H1562)), 1)), MID(Todos!$H1562, _xlfn.SEQUENCE(LEN(Todos!$H1562)), 1), "")),
    IF(ISNUMBER(--RIGHT(_xlpm.txt,1)), _xlpm.txt, LEFT(_xlpm.txt, LEN(_xlpm.txt)-1))
)</f>
        <v>46740</v>
      </c>
      <c r="W1562" s="9" t="str">
        <f>UPPER(LEFT(Todos!$B1562,2))</f>
        <v>FL</v>
      </c>
      <c r="X1562" s="10" t="str" cm="1">
        <f t="array" ref="X1562">+IF(Todos!$C1562 = "",MODE.MATCH(Todos!$C$2:$C$4029),Todos!$C1562)</f>
        <v>F</v>
      </c>
    </row>
    <row r="1563" spans="1:24" x14ac:dyDescent="0.35">
      <c r="A1563" s="18">
        <v>15219</v>
      </c>
      <c r="B1563" s="12" t="s">
        <v>18</v>
      </c>
      <c r="C1563" s="12" t="s">
        <v>20</v>
      </c>
      <c r="D1563" s="12">
        <v>730</v>
      </c>
      <c r="E1563" s="12">
        <v>309</v>
      </c>
      <c r="F1563" s="12">
        <v>419</v>
      </c>
      <c r="G1563" s="12">
        <v>1</v>
      </c>
      <c r="H1563" s="12">
        <v>14673</v>
      </c>
      <c r="I1563" s="12">
        <v>1</v>
      </c>
      <c r="J1563" s="12">
        <v>75</v>
      </c>
      <c r="K1563" s="12">
        <v>374</v>
      </c>
      <c r="L1563" s="12">
        <v>365</v>
      </c>
      <c r="M1563" s="12">
        <v>25</v>
      </c>
      <c r="N1563" s="12">
        <f>VLOOKUP(Todos!$A1563,vlookup_table[#All],2,FALSE)</f>
        <v>0</v>
      </c>
      <c r="O1563" s="12" t="str">
        <f>VLOOKUP(Todos!$A1563,vlookup_table[#All],3,FALSE)</f>
        <v>NC</v>
      </c>
      <c r="P1563" s="12">
        <f>VLOOKUP(Todos!$A1563,vlookup_table[#All],4,FALSE)</f>
        <v>0</v>
      </c>
      <c r="Q1563" s="14" t="str">
        <f>VLOOKUP(Todos!$A1563,vlookup_table[#All],5,FALSE)</f>
        <v>T2</v>
      </c>
      <c r="R1563" s="14" t="str">
        <f>VLOOKUP(Todos!$A1563,vlookup_table[#All],6,FALSE)</f>
        <v>F</v>
      </c>
      <c r="S1563" s="14">
        <f>VLOOKUP(Todos!$A1563,vlookup_table[#All],7,FALSE)</f>
        <v>25</v>
      </c>
      <c r="T1563" s="14">
        <f>ROUND((9706-Todos!$P1563)/100, 0)</f>
        <v>97</v>
      </c>
      <c r="U1563" s="14" t="str" cm="1">
        <f t="array" ref="U1563">_xlfn.IFS(
    ISNUMBER(SEARCH("C", Q1563)), "Ciudad",
    ISNUMBER(SEARCH("T", Q1563)), "Pueblo",
    ISNUMBER(SEARCH("R", Q1563)), "Rural",
    ISNUMBER(SEARCH("S", Q1563)), "Suburbano",
    ISNUMBER(SEARCH("U", Q1563)), "Urbano"
)</f>
        <v>Pueblo</v>
      </c>
      <c r="V1563" s="25" t="str" cm="1">
        <f t="array" ref="V1563">_xlfn.LET(
    _xlpm.txt, _xlfn.TEXTJOIN("", TRUE, IF(ISNUMBER(--MID(Todos!$H1563, _xlfn.SEQUENCE(LEN(Todos!$H1563)), 1)), MID(Todos!$H1563, _xlfn.SEQUENCE(LEN(Todos!$H1563)), 1), "")),
    IF(ISNUMBER(--RIGHT(_xlpm.txt,1)), _xlpm.txt, LEFT(_xlpm.txt, LEN(_xlpm.txt)-1))
)</f>
        <v>14673</v>
      </c>
      <c r="W1563" s="14" t="str">
        <f>UPPER(LEFT(Todos!$B1563,2))</f>
        <v>NC</v>
      </c>
      <c r="X1563" s="15" t="str" cm="1">
        <f t="array" ref="X1563">+IF(Todos!$C1563 = "",MODE.MATCH(Todos!$C$2:$C$4029),Todos!$C1563)</f>
        <v>female</v>
      </c>
    </row>
    <row r="1564" spans="1:24" x14ac:dyDescent="0.35">
      <c r="A1564" s="19">
        <v>76442</v>
      </c>
      <c r="B1564" s="7" t="s">
        <v>48</v>
      </c>
      <c r="C1564" s="7" t="s">
        <v>14</v>
      </c>
      <c r="D1564" s="7">
        <v>588</v>
      </c>
      <c r="E1564" s="7">
        <v>332</v>
      </c>
      <c r="F1564" s="7">
        <v>405</v>
      </c>
      <c r="G1564" s="7">
        <v>0</v>
      </c>
      <c r="H1564" s="7">
        <v>11164</v>
      </c>
      <c r="I1564" s="7">
        <v>1</v>
      </c>
      <c r="J1564" s="7">
        <v>67</v>
      </c>
      <c r="K1564" s="7">
        <v>380</v>
      </c>
      <c r="L1564" s="7">
        <v>354</v>
      </c>
      <c r="M1564" s="7">
        <v>4</v>
      </c>
      <c r="N1564" s="7">
        <f>VLOOKUP(Todos!$A1564,vlookup_table[#All],2,FALSE)</f>
        <v>1</v>
      </c>
      <c r="O1564" s="7" t="str">
        <f>VLOOKUP(Todos!$A1564,vlookup_table[#All],3,FALSE)</f>
        <v>IA</v>
      </c>
      <c r="P1564" s="7">
        <f>VLOOKUP(Todos!$A1564,vlookup_table[#All],4,FALSE)</f>
        <v>3801</v>
      </c>
      <c r="Q1564" s="9" t="str">
        <f>VLOOKUP(Todos!$A1564,vlookup_table[#All],5,FALSE)</f>
        <v>R2</v>
      </c>
      <c r="R1564" s="9" t="str">
        <f>VLOOKUP(Todos!$A1564,vlookup_table[#All],6,FALSE)</f>
        <v>M</v>
      </c>
      <c r="S1564" s="9">
        <f>VLOOKUP(Todos!$A1564,vlookup_table[#All],7,FALSE)</f>
        <v>5</v>
      </c>
      <c r="T1564" s="9">
        <f>ROUND((9706-Todos!$P1564)/100, 0)</f>
        <v>59</v>
      </c>
      <c r="U1564" s="9" t="str" cm="1">
        <f t="array" ref="U1564">_xlfn.IFS(
    ISNUMBER(SEARCH("C", Q1564)), "Ciudad",
    ISNUMBER(SEARCH("T", Q1564)), "Pueblo",
    ISNUMBER(SEARCH("R", Q1564)), "Rural",
    ISNUMBER(SEARCH("S", Q1564)), "Suburbano",
    ISNUMBER(SEARCH("U", Q1564)), "Urbano"
)</f>
        <v>Rural</v>
      </c>
      <c r="V1564" s="24" t="str" cm="1">
        <f t="array" ref="V1564">_xlfn.LET(
    _xlpm.txt, _xlfn.TEXTJOIN("", TRUE, IF(ISNUMBER(--MID(Todos!$H1564, _xlfn.SEQUENCE(LEN(Todos!$H1564)), 1)), MID(Todos!$H1564, _xlfn.SEQUENCE(LEN(Todos!$H1564)), 1), "")),
    IF(ISNUMBER(--RIGHT(_xlpm.txt,1)), _xlpm.txt, LEFT(_xlpm.txt, LEN(_xlpm.txt)-1))
)</f>
        <v>11164</v>
      </c>
      <c r="W1564" s="9" t="str">
        <f>UPPER(LEFT(Todos!$B1564,2))</f>
        <v>IA</v>
      </c>
      <c r="X1564" s="10" t="str" cm="1">
        <f t="array" ref="X1564">+IF(Todos!$C1564 = "",MODE.MATCH(Todos!$C$2:$C$4029),Todos!$C1564)</f>
        <v>M</v>
      </c>
    </row>
    <row r="1565" spans="1:24" x14ac:dyDescent="0.35">
      <c r="A1565" s="18">
        <v>175659</v>
      </c>
      <c r="B1565" s="12" t="s">
        <v>51</v>
      </c>
      <c r="C1565" s="12" t="s">
        <v>17</v>
      </c>
      <c r="D1565" s="12">
        <v>1465</v>
      </c>
      <c r="E1565" s="12">
        <v>514</v>
      </c>
      <c r="F1565" s="12">
        <v>720</v>
      </c>
      <c r="G1565" s="12">
        <v>25</v>
      </c>
      <c r="H1565" s="12">
        <v>27151</v>
      </c>
      <c r="I1565" s="12">
        <v>9</v>
      </c>
      <c r="J1565" s="12">
        <v>33</v>
      </c>
      <c r="K1565" s="12">
        <v>638</v>
      </c>
      <c r="L1565" s="12">
        <v>589</v>
      </c>
      <c r="M1565" s="12">
        <v>7.8181818180000002</v>
      </c>
      <c r="N1565" s="12">
        <f>VLOOKUP(Todos!$A1565,vlookup_table[#All],2,FALSE)</f>
        <v>2</v>
      </c>
      <c r="O1565" s="12" t="str">
        <f>VLOOKUP(Todos!$A1565,vlookup_table[#All],3,FALSE)</f>
        <v>OR</v>
      </c>
      <c r="P1565" s="12">
        <f>VLOOKUP(Todos!$A1565,vlookup_table[#All],4,FALSE)</f>
        <v>1504</v>
      </c>
      <c r="Q1565" s="14" t="str">
        <f>VLOOKUP(Todos!$A1565,vlookup_table[#All],5,FALSE)</f>
        <v>S1</v>
      </c>
      <c r="R1565" s="14" t="str">
        <f>VLOOKUP(Todos!$A1565,vlookup_table[#All],6,FALSE)</f>
        <v>F</v>
      </c>
      <c r="S1565" s="14">
        <f>VLOOKUP(Todos!$A1565,vlookup_table[#All],7,FALSE)</f>
        <v>10</v>
      </c>
      <c r="T1565" s="14">
        <f>ROUND((9706-Todos!$P1565)/100, 0)</f>
        <v>82</v>
      </c>
      <c r="U1565" s="14" t="str" cm="1">
        <f t="array" ref="U1565">_xlfn.IFS(
    ISNUMBER(SEARCH("C", Q1565)), "Ciudad",
    ISNUMBER(SEARCH("T", Q1565)), "Pueblo",
    ISNUMBER(SEARCH("R", Q1565)), "Rural",
    ISNUMBER(SEARCH("S", Q1565)), "Suburbano",
    ISNUMBER(SEARCH("U", Q1565)), "Urbano"
)</f>
        <v>Suburbano</v>
      </c>
      <c r="V1565" s="25" t="str" cm="1">
        <f t="array" ref="V1565">_xlfn.LET(
    _xlpm.txt, _xlfn.TEXTJOIN("", TRUE, IF(ISNUMBER(--MID(Todos!$H1565, _xlfn.SEQUENCE(LEN(Todos!$H1565)), 1)), MID(Todos!$H1565, _xlfn.SEQUENCE(LEN(Todos!$H1565)), 1), "")),
    IF(ISNUMBER(--RIGHT(_xlpm.txt,1)), _xlpm.txt, LEFT(_xlpm.txt, LEN(_xlpm.txt)-1))
)</f>
        <v>27151</v>
      </c>
      <c r="W1565" s="14" t="str">
        <f>UPPER(LEFT(Todos!$B1565,2))</f>
        <v>OR</v>
      </c>
      <c r="X1565" s="15" t="str" cm="1">
        <f t="array" ref="X1565">+IF(Todos!$C1565 = "",MODE.MATCH(Todos!$C$2:$C$4029),Todos!$C1565)</f>
        <v>F</v>
      </c>
    </row>
    <row r="1566" spans="1:24" x14ac:dyDescent="0.35">
      <c r="A1566" s="19">
        <v>21859</v>
      </c>
      <c r="B1566" s="7" t="s">
        <v>18</v>
      </c>
      <c r="C1566" s="7" t="s">
        <v>20</v>
      </c>
      <c r="D1566" s="7">
        <v>824</v>
      </c>
      <c r="E1566" s="7">
        <v>285</v>
      </c>
      <c r="F1566" s="7">
        <v>356</v>
      </c>
      <c r="G1566" s="7">
        <v>3</v>
      </c>
      <c r="H1566" s="7">
        <v>13339</v>
      </c>
      <c r="I1566" s="7">
        <v>2</v>
      </c>
      <c r="J1566" s="7">
        <v>59</v>
      </c>
      <c r="K1566" s="7">
        <v>305</v>
      </c>
      <c r="L1566" s="7">
        <v>333</v>
      </c>
      <c r="M1566" s="7">
        <v>9.9090909089999997</v>
      </c>
      <c r="N1566" s="7">
        <f>VLOOKUP(Todos!$A1566,vlookup_table[#All],2,FALSE)</f>
        <v>0</v>
      </c>
      <c r="O1566" s="7" t="str">
        <f>VLOOKUP(Todos!$A1566,vlookup_table[#All],3,FALSE)</f>
        <v>NC</v>
      </c>
      <c r="P1566" s="7">
        <f>VLOOKUP(Todos!$A1566,vlookup_table[#All],4,FALSE)</f>
        <v>3901</v>
      </c>
      <c r="Q1566" s="9" t="str">
        <f>VLOOKUP(Todos!$A1566,vlookup_table[#All],5,FALSE)</f>
        <v>R2</v>
      </c>
      <c r="R1566" s="9" t="str">
        <f>VLOOKUP(Todos!$A1566,vlookup_table[#All],6,FALSE)</f>
        <v>F</v>
      </c>
      <c r="S1566" s="9">
        <f>VLOOKUP(Todos!$A1566,vlookup_table[#All],7,FALSE)</f>
        <v>10</v>
      </c>
      <c r="T1566" s="9">
        <f>ROUND((9706-Todos!$P1566)/100, 0)</f>
        <v>58</v>
      </c>
      <c r="U1566" s="9" t="str" cm="1">
        <f t="array" ref="U1566">_xlfn.IFS(
    ISNUMBER(SEARCH("C", Q1566)), "Ciudad",
    ISNUMBER(SEARCH("T", Q1566)), "Pueblo",
    ISNUMBER(SEARCH("R", Q1566)), "Rural",
    ISNUMBER(SEARCH("S", Q1566)), "Suburbano",
    ISNUMBER(SEARCH("U", Q1566)), "Urbano"
)</f>
        <v>Rural</v>
      </c>
      <c r="V1566" s="24" t="str" cm="1">
        <f t="array" ref="V1566">_xlfn.LET(
    _xlpm.txt, _xlfn.TEXTJOIN("", TRUE, IF(ISNUMBER(--MID(Todos!$H1566, _xlfn.SEQUENCE(LEN(Todos!$H1566)), 1)), MID(Todos!$H1566, _xlfn.SEQUENCE(LEN(Todos!$H1566)), 1), "")),
    IF(ISNUMBER(--RIGHT(_xlpm.txt,1)), _xlpm.txt, LEFT(_xlpm.txt, LEN(_xlpm.txt)-1))
)</f>
        <v>13339</v>
      </c>
      <c r="W1566" s="9" t="str">
        <f>UPPER(LEFT(Todos!$B1566,2))</f>
        <v>NC</v>
      </c>
      <c r="X1566" s="10" t="str" cm="1">
        <f t="array" ref="X1566">+IF(Todos!$C1566 = "",MODE.MATCH(Todos!$C$2:$C$4029),Todos!$C1566)</f>
        <v>female</v>
      </c>
    </row>
    <row r="1567" spans="1:24" x14ac:dyDescent="0.35">
      <c r="A1567" s="18">
        <v>32892</v>
      </c>
      <c r="B1567" s="12" t="s">
        <v>13</v>
      </c>
      <c r="C1567" s="12" t="s">
        <v>14</v>
      </c>
      <c r="D1567" s="12">
        <v>852</v>
      </c>
      <c r="E1567" s="12">
        <v>443</v>
      </c>
      <c r="F1567" s="12">
        <v>497</v>
      </c>
      <c r="G1567" s="12">
        <v>1</v>
      </c>
      <c r="H1567" s="12">
        <v>16681</v>
      </c>
      <c r="I1567" s="12">
        <v>2</v>
      </c>
      <c r="J1567" s="12">
        <v>41</v>
      </c>
      <c r="K1567" s="12">
        <v>446</v>
      </c>
      <c r="L1567" s="12">
        <v>480</v>
      </c>
      <c r="M1567" s="12">
        <v>10.19047619</v>
      </c>
      <c r="N1567" s="12">
        <f>VLOOKUP(Todos!$A1567,vlookup_table[#All],2,FALSE)</f>
        <v>0</v>
      </c>
      <c r="O1567" s="12" t="str">
        <f>VLOOKUP(Todos!$A1567,vlookup_table[#All],3,FALSE)</f>
        <v>FL</v>
      </c>
      <c r="P1567" s="12">
        <f>VLOOKUP(Todos!$A1567,vlookup_table[#All],4,FALSE)</f>
        <v>5010</v>
      </c>
      <c r="Q1567" s="14" t="str">
        <f>VLOOKUP(Todos!$A1567,vlookup_table[#All],5,FALSE)</f>
        <v>S1</v>
      </c>
      <c r="R1567" s="14" t="str">
        <f>VLOOKUP(Todos!$A1567,vlookup_table[#All],6,FALSE)</f>
        <v>M</v>
      </c>
      <c r="S1567" s="14">
        <f>VLOOKUP(Todos!$A1567,vlookup_table[#All],7,FALSE)</f>
        <v>10</v>
      </c>
      <c r="T1567" s="14">
        <f>ROUND((9706-Todos!$P1567)/100, 0)</f>
        <v>47</v>
      </c>
      <c r="U1567" s="14" t="str" cm="1">
        <f t="array" ref="U1567">_xlfn.IFS(
    ISNUMBER(SEARCH("C", Q1567)), "Ciudad",
    ISNUMBER(SEARCH("T", Q1567)), "Pueblo",
    ISNUMBER(SEARCH("R", Q1567)), "Rural",
    ISNUMBER(SEARCH("S", Q1567)), "Suburbano",
    ISNUMBER(SEARCH("U", Q1567)), "Urbano"
)</f>
        <v>Suburbano</v>
      </c>
      <c r="V1567" s="25" t="str" cm="1">
        <f t="array" ref="V1567">_xlfn.LET(
    _xlpm.txt, _xlfn.TEXTJOIN("", TRUE, IF(ISNUMBER(--MID(Todos!$H1567, _xlfn.SEQUENCE(LEN(Todos!$H1567)), 1)), MID(Todos!$H1567, _xlfn.SEQUENCE(LEN(Todos!$H1567)), 1), "")),
    IF(ISNUMBER(--RIGHT(_xlpm.txt,1)), _xlpm.txt, LEFT(_xlpm.txt, LEN(_xlpm.txt)-1))
)</f>
        <v>16681</v>
      </c>
      <c r="W1567" s="14" t="str">
        <f>UPPER(LEFT(Todos!$B1567,2))</f>
        <v>FL</v>
      </c>
      <c r="X1567" s="15" t="str" cm="1">
        <f t="array" ref="X1567">+IF(Todos!$C1567 = "",MODE.MATCH(Todos!$C$2:$C$4029),Todos!$C1567)</f>
        <v>M</v>
      </c>
    </row>
    <row r="1568" spans="1:24" x14ac:dyDescent="0.35">
      <c r="A1568" s="19">
        <v>65740</v>
      </c>
      <c r="B1568" s="7" t="s">
        <v>30</v>
      </c>
      <c r="C1568" s="7" t="s">
        <v>17</v>
      </c>
      <c r="D1568" s="7">
        <v>777</v>
      </c>
      <c r="E1568" s="7">
        <v>444</v>
      </c>
      <c r="F1568" s="7">
        <v>511</v>
      </c>
      <c r="G1568" s="7">
        <v>0</v>
      </c>
      <c r="H1568" s="7">
        <v>16822</v>
      </c>
      <c r="I1568" s="7">
        <v>6</v>
      </c>
      <c r="J1568" s="7">
        <v>81</v>
      </c>
      <c r="K1568" s="7">
        <v>485</v>
      </c>
      <c r="L1568" s="7">
        <v>476</v>
      </c>
      <c r="M1568" s="7">
        <v>9.3000000000000007</v>
      </c>
      <c r="N1568" s="7">
        <f>VLOOKUP(Todos!$A1568,vlookup_table[#All],2,FALSE)</f>
        <v>0</v>
      </c>
      <c r="O1568" s="7" t="str">
        <f>VLOOKUP(Todos!$A1568,vlookup_table[#All],3,FALSE)</f>
        <v>MI</v>
      </c>
      <c r="P1568" s="7">
        <f>VLOOKUP(Todos!$A1568,vlookup_table[#All],4,FALSE)</f>
        <v>6901</v>
      </c>
      <c r="Q1568" s="9" t="str">
        <f>VLOOKUP(Todos!$A1568,vlookup_table[#All],5,FALSE)</f>
        <v>S2</v>
      </c>
      <c r="R1568" s="9" t="str">
        <f>VLOOKUP(Todos!$A1568,vlookup_table[#All],6,FALSE)</f>
        <v>F</v>
      </c>
      <c r="S1568" s="9">
        <f>VLOOKUP(Todos!$A1568,vlookup_table[#All],7,FALSE)</f>
        <v>12</v>
      </c>
      <c r="T1568" s="9">
        <f>ROUND((9706-Todos!$P1568)/100, 0)</f>
        <v>28</v>
      </c>
      <c r="U1568" s="9" t="str" cm="1">
        <f t="array" ref="U1568">_xlfn.IFS(
    ISNUMBER(SEARCH("C", Q1568)), "Ciudad",
    ISNUMBER(SEARCH("T", Q1568)), "Pueblo",
    ISNUMBER(SEARCH("R", Q1568)), "Rural",
    ISNUMBER(SEARCH("S", Q1568)), "Suburbano",
    ISNUMBER(SEARCH("U", Q1568)), "Urbano"
)</f>
        <v>Suburbano</v>
      </c>
      <c r="V1568" s="24" t="str" cm="1">
        <f t="array" ref="V1568">_xlfn.LET(
    _xlpm.txt, _xlfn.TEXTJOIN("", TRUE, IF(ISNUMBER(--MID(Todos!$H1568, _xlfn.SEQUENCE(LEN(Todos!$H1568)), 1)), MID(Todos!$H1568, _xlfn.SEQUENCE(LEN(Todos!$H1568)), 1), "")),
    IF(ISNUMBER(--RIGHT(_xlpm.txt,1)), _xlpm.txt, LEFT(_xlpm.txt, LEN(_xlpm.txt)-1))
)</f>
        <v>16822</v>
      </c>
      <c r="W1568" s="9" t="str">
        <f>UPPER(LEFT(Todos!$B1568,2))</f>
        <v>MI</v>
      </c>
      <c r="X1568" s="10" t="str" cm="1">
        <f t="array" ref="X1568">+IF(Todos!$C1568 = "",MODE.MATCH(Todos!$C$2:$C$4029),Todos!$C1568)</f>
        <v>F</v>
      </c>
    </row>
    <row r="1569" spans="1:24" x14ac:dyDescent="0.35">
      <c r="A1569" s="18">
        <v>117264</v>
      </c>
      <c r="B1569" s="12" t="s">
        <v>21</v>
      </c>
      <c r="C1569" s="12" t="s">
        <v>17</v>
      </c>
      <c r="D1569" s="12">
        <v>532</v>
      </c>
      <c r="E1569" s="12">
        <v>237</v>
      </c>
      <c r="F1569" s="12">
        <v>396</v>
      </c>
      <c r="G1569" s="12">
        <v>0</v>
      </c>
      <c r="H1569" s="12">
        <v>11962</v>
      </c>
      <c r="I1569" s="12">
        <v>5</v>
      </c>
      <c r="J1569" s="12">
        <v>65</v>
      </c>
      <c r="K1569" s="12">
        <v>404</v>
      </c>
      <c r="L1569" s="12">
        <v>297</v>
      </c>
      <c r="M1569" s="12">
        <v>12</v>
      </c>
      <c r="N1569" s="12">
        <f>VLOOKUP(Todos!$A1569,vlookup_table[#All],2,FALSE)</f>
        <v>2</v>
      </c>
      <c r="O1569" s="12" t="str">
        <f>VLOOKUP(Todos!$A1569,vlookup_table[#All],3,FALSE)</f>
        <v>TX</v>
      </c>
      <c r="P1569" s="12">
        <f>VLOOKUP(Todos!$A1569,vlookup_table[#All],4,FALSE)</f>
        <v>5208</v>
      </c>
      <c r="Q1569" s="14" t="str">
        <f>VLOOKUP(Todos!$A1569,vlookup_table[#All],5,FALSE)</f>
        <v>U3</v>
      </c>
      <c r="R1569" s="14" t="str">
        <f>VLOOKUP(Todos!$A1569,vlookup_table[#All],6,FALSE)</f>
        <v>F</v>
      </c>
      <c r="S1569" s="14">
        <f>VLOOKUP(Todos!$A1569,vlookup_table[#All],7,FALSE)</f>
        <v>17</v>
      </c>
      <c r="T1569" s="14">
        <f>ROUND((9706-Todos!$P1569)/100, 0)</f>
        <v>45</v>
      </c>
      <c r="U1569" s="14" t="str" cm="1">
        <f t="array" ref="U1569">_xlfn.IFS(
    ISNUMBER(SEARCH("C", Q1569)), "Ciudad",
    ISNUMBER(SEARCH("T", Q1569)), "Pueblo",
    ISNUMBER(SEARCH("R", Q1569)), "Rural",
    ISNUMBER(SEARCH("S", Q1569)), "Suburbano",
    ISNUMBER(SEARCH("U", Q1569)), "Urbano"
)</f>
        <v>Urbano</v>
      </c>
      <c r="V1569" s="25" t="str" cm="1">
        <f t="array" ref="V1569">_xlfn.LET(
    _xlpm.txt, _xlfn.TEXTJOIN("", TRUE, IF(ISNUMBER(--MID(Todos!$H1569, _xlfn.SEQUENCE(LEN(Todos!$H1569)), 1)), MID(Todos!$H1569, _xlfn.SEQUENCE(LEN(Todos!$H1569)), 1), "")),
    IF(ISNUMBER(--RIGHT(_xlpm.txt,1)), _xlpm.txt, LEFT(_xlpm.txt, LEN(_xlpm.txt)-1))
)</f>
        <v>11962</v>
      </c>
      <c r="W1569" s="14" t="str">
        <f>UPPER(LEFT(Todos!$B1569,2))</f>
        <v>TX</v>
      </c>
      <c r="X1569" s="15" t="str" cm="1">
        <f t="array" ref="X1569">+IF(Todos!$C1569 = "",MODE.MATCH(Todos!$C$2:$C$4029),Todos!$C1569)</f>
        <v>F</v>
      </c>
    </row>
    <row r="1570" spans="1:24" x14ac:dyDescent="0.35">
      <c r="A1570" s="19">
        <v>156344</v>
      </c>
      <c r="B1570" s="7" t="s">
        <v>22</v>
      </c>
      <c r="C1570" s="7" t="s">
        <v>14</v>
      </c>
      <c r="D1570" s="7">
        <v>2917</v>
      </c>
      <c r="E1570" s="7">
        <v>625</v>
      </c>
      <c r="F1570" s="7">
        <v>709</v>
      </c>
      <c r="G1570" s="7">
        <v>93</v>
      </c>
      <c r="H1570" s="7">
        <v>23064</v>
      </c>
      <c r="I1570" s="7">
        <v>13</v>
      </c>
      <c r="J1570" s="7">
        <v>53</v>
      </c>
      <c r="K1570" s="7">
        <v>613</v>
      </c>
      <c r="L1570" s="7">
        <v>712</v>
      </c>
      <c r="M1570" s="7">
        <v>10.09090909</v>
      </c>
      <c r="N1570" s="7">
        <f>VLOOKUP(Todos!$A1570,vlookup_table[#All],2,FALSE)</f>
        <v>1</v>
      </c>
      <c r="O1570" s="7" t="str">
        <f>VLOOKUP(Todos!$A1570,vlookup_table[#All],3,FALSE)</f>
        <v>CA</v>
      </c>
      <c r="P1570" s="7">
        <f>VLOOKUP(Todos!$A1570,vlookup_table[#All],4,FALSE)</f>
        <v>0</v>
      </c>
      <c r="Q1570" s="9" t="str">
        <f>VLOOKUP(Todos!$A1570,vlookup_table[#All],5,FALSE)</f>
        <v>S1</v>
      </c>
      <c r="R1570" s="9" t="str">
        <f>VLOOKUP(Todos!$A1570,vlookup_table[#All],6,FALSE)</f>
        <v>M</v>
      </c>
      <c r="S1570" s="9">
        <f>VLOOKUP(Todos!$A1570,vlookup_table[#All],7,FALSE)</f>
        <v>10</v>
      </c>
      <c r="T1570" s="9">
        <f>ROUND((9706-Todos!$P1570)/100, 0)</f>
        <v>97</v>
      </c>
      <c r="U1570" s="9" t="str" cm="1">
        <f t="array" ref="U1570">_xlfn.IFS(
    ISNUMBER(SEARCH("C", Q1570)), "Ciudad",
    ISNUMBER(SEARCH("T", Q1570)), "Pueblo",
    ISNUMBER(SEARCH("R", Q1570)), "Rural",
    ISNUMBER(SEARCH("S", Q1570)), "Suburbano",
    ISNUMBER(SEARCH("U", Q1570)), "Urbano"
)</f>
        <v>Suburbano</v>
      </c>
      <c r="V1570" s="24" t="str" cm="1">
        <f t="array" ref="V1570">_xlfn.LET(
    _xlpm.txt, _xlfn.TEXTJOIN("", TRUE, IF(ISNUMBER(--MID(Todos!$H1570, _xlfn.SEQUENCE(LEN(Todos!$H1570)), 1)), MID(Todos!$H1570, _xlfn.SEQUENCE(LEN(Todos!$H1570)), 1), "")),
    IF(ISNUMBER(--RIGHT(_xlpm.txt,1)), _xlpm.txt, LEFT(_xlpm.txt, LEN(_xlpm.txt)-1))
)</f>
        <v>23064</v>
      </c>
      <c r="W1570" s="9" t="str">
        <f>UPPER(LEFT(Todos!$B1570,2))</f>
        <v>CA</v>
      </c>
      <c r="X1570" s="10" t="str" cm="1">
        <f t="array" ref="X1570">+IF(Todos!$C1570 = "",MODE.MATCH(Todos!$C$2:$C$4029),Todos!$C1570)</f>
        <v>M</v>
      </c>
    </row>
    <row r="1571" spans="1:24" x14ac:dyDescent="0.35">
      <c r="A1571" s="18">
        <v>152816</v>
      </c>
      <c r="B1571" s="12" t="s">
        <v>22</v>
      </c>
      <c r="C1571" s="12" t="s">
        <v>17</v>
      </c>
      <c r="D1571" s="12">
        <v>1990</v>
      </c>
      <c r="E1571" s="12">
        <v>301</v>
      </c>
      <c r="F1571" s="12">
        <v>395</v>
      </c>
      <c r="G1571" s="12">
        <v>49</v>
      </c>
      <c r="H1571" s="12">
        <v>14403</v>
      </c>
      <c r="I1571" s="12">
        <v>12</v>
      </c>
      <c r="J1571" s="12">
        <v>53</v>
      </c>
      <c r="K1571" s="12">
        <v>326</v>
      </c>
      <c r="L1571" s="12">
        <v>389</v>
      </c>
      <c r="M1571" s="12">
        <v>15</v>
      </c>
      <c r="N1571" s="12">
        <f>VLOOKUP(Todos!$A1571,vlookup_table[#All],2,FALSE)</f>
        <v>2</v>
      </c>
      <c r="O1571" s="12" t="str">
        <f>VLOOKUP(Todos!$A1571,vlookup_table[#All],3,FALSE)</f>
        <v>CA</v>
      </c>
      <c r="P1571" s="12">
        <f>VLOOKUP(Todos!$A1571,vlookup_table[#All],4,FALSE)</f>
        <v>3201</v>
      </c>
      <c r="Q1571" s="14" t="str">
        <f>VLOOKUP(Todos!$A1571,vlookup_table[#All],5,FALSE)</f>
        <v>S2</v>
      </c>
      <c r="R1571" s="14" t="str">
        <f>VLOOKUP(Todos!$A1571,vlookup_table[#All],6,FALSE)</f>
        <v>F</v>
      </c>
      <c r="S1571" s="14">
        <f>VLOOKUP(Todos!$A1571,vlookup_table[#All],7,FALSE)</f>
        <v>35</v>
      </c>
      <c r="T1571" s="14">
        <f>ROUND((9706-Todos!$P1571)/100, 0)</f>
        <v>65</v>
      </c>
      <c r="U1571" s="14" t="str" cm="1">
        <f t="array" ref="U1571">_xlfn.IFS(
    ISNUMBER(SEARCH("C", Q1571)), "Ciudad",
    ISNUMBER(SEARCH("T", Q1571)), "Pueblo",
    ISNUMBER(SEARCH("R", Q1571)), "Rural",
    ISNUMBER(SEARCH("S", Q1571)), "Suburbano",
    ISNUMBER(SEARCH("U", Q1571)), "Urbano"
)</f>
        <v>Suburbano</v>
      </c>
      <c r="V1571" s="25" t="str" cm="1">
        <f t="array" ref="V1571">_xlfn.LET(
    _xlpm.txt, _xlfn.TEXTJOIN("", TRUE, IF(ISNUMBER(--MID(Todos!$H1571, _xlfn.SEQUENCE(LEN(Todos!$H1571)), 1)), MID(Todos!$H1571, _xlfn.SEQUENCE(LEN(Todos!$H1571)), 1), "")),
    IF(ISNUMBER(--RIGHT(_xlpm.txt,1)), _xlpm.txt, LEFT(_xlpm.txt, LEN(_xlpm.txt)-1))
)</f>
        <v>14403</v>
      </c>
      <c r="W1571" s="14" t="str">
        <f>UPPER(LEFT(Todos!$B1571,2))</f>
        <v>CA</v>
      </c>
      <c r="X1571" s="15" t="str" cm="1">
        <f t="array" ref="X1571">+IF(Todos!$C1571 = "",MODE.MATCH(Todos!$C$2:$C$4029),Todos!$C1571)</f>
        <v>F</v>
      </c>
    </row>
    <row r="1572" spans="1:24" x14ac:dyDescent="0.35">
      <c r="A1572" s="19">
        <v>133042</v>
      </c>
      <c r="B1572" s="7" t="s">
        <v>42</v>
      </c>
      <c r="C1572" s="7" t="s">
        <v>14</v>
      </c>
      <c r="D1572" s="7">
        <v>427</v>
      </c>
      <c r="E1572" s="7">
        <v>231</v>
      </c>
      <c r="F1572" s="7">
        <v>341</v>
      </c>
      <c r="G1572" s="7">
        <v>0</v>
      </c>
      <c r="H1572" s="7">
        <v>10388</v>
      </c>
      <c r="I1572" s="7">
        <v>6</v>
      </c>
      <c r="J1572" s="7">
        <v>71</v>
      </c>
      <c r="K1572" s="7">
        <v>290</v>
      </c>
      <c r="L1572" s="7">
        <v>290</v>
      </c>
      <c r="M1572" s="7">
        <v>27.5</v>
      </c>
      <c r="N1572" s="7">
        <f>VLOOKUP(Todos!$A1572,vlookup_table[#All],2,FALSE)</f>
        <v>1</v>
      </c>
      <c r="O1572" s="7" t="str">
        <f>VLOOKUP(Todos!$A1572,vlookup_table[#All],3,FALSE)</f>
        <v>ID</v>
      </c>
      <c r="P1572" s="7">
        <f>VLOOKUP(Todos!$A1572,vlookup_table[#All],4,FALSE)</f>
        <v>1301</v>
      </c>
      <c r="Q1572" s="9" t="str">
        <f>VLOOKUP(Todos!$A1572,vlookup_table[#All],5,FALSE)</f>
        <v>R3</v>
      </c>
      <c r="R1572" s="9" t="str">
        <f>VLOOKUP(Todos!$A1572,vlookup_table[#All],6,FALSE)</f>
        <v>M</v>
      </c>
      <c r="S1572" s="9">
        <f>VLOOKUP(Todos!$A1572,vlookup_table[#All],7,FALSE)</f>
        <v>40</v>
      </c>
      <c r="T1572" s="9">
        <f>ROUND((9706-Todos!$P1572)/100, 0)</f>
        <v>84</v>
      </c>
      <c r="U1572" s="9" t="str" cm="1">
        <f t="array" ref="U1572">_xlfn.IFS(
    ISNUMBER(SEARCH("C", Q1572)), "Ciudad",
    ISNUMBER(SEARCH("T", Q1572)), "Pueblo",
    ISNUMBER(SEARCH("R", Q1572)), "Rural",
    ISNUMBER(SEARCH("S", Q1572)), "Suburbano",
    ISNUMBER(SEARCH("U", Q1572)), "Urbano"
)</f>
        <v>Rural</v>
      </c>
      <c r="V1572" s="24" t="str" cm="1">
        <f t="array" ref="V1572">_xlfn.LET(
    _xlpm.txt, _xlfn.TEXTJOIN("", TRUE, IF(ISNUMBER(--MID(Todos!$H1572, _xlfn.SEQUENCE(LEN(Todos!$H1572)), 1)), MID(Todos!$H1572, _xlfn.SEQUENCE(LEN(Todos!$H1572)), 1), "")),
    IF(ISNUMBER(--RIGHT(_xlpm.txt,1)), _xlpm.txt, LEFT(_xlpm.txt, LEN(_xlpm.txt)-1))
)</f>
        <v>10388</v>
      </c>
      <c r="W1572" s="9" t="str">
        <f>UPPER(LEFT(Todos!$B1572,2))</f>
        <v>ID</v>
      </c>
      <c r="X1572" s="10" t="str" cm="1">
        <f t="array" ref="X1572">+IF(Todos!$C1572 = "",MODE.MATCH(Todos!$C$2:$C$4029),Todos!$C1572)</f>
        <v>M</v>
      </c>
    </row>
    <row r="1573" spans="1:24" x14ac:dyDescent="0.35">
      <c r="A1573" s="18">
        <v>9063</v>
      </c>
      <c r="B1573" s="12" t="s">
        <v>65</v>
      </c>
      <c r="C1573" s="12" t="s">
        <v>14</v>
      </c>
      <c r="D1573" s="12">
        <v>844</v>
      </c>
      <c r="E1573" s="12">
        <v>293</v>
      </c>
      <c r="F1573" s="12">
        <v>390</v>
      </c>
      <c r="G1573" s="12">
        <v>0</v>
      </c>
      <c r="H1573" s="12">
        <v>19809</v>
      </c>
      <c r="I1573" s="12">
        <v>7</v>
      </c>
      <c r="J1573" s="12">
        <v>1</v>
      </c>
      <c r="K1573" s="12">
        <v>336</v>
      </c>
      <c r="L1573" s="12">
        <v>333</v>
      </c>
      <c r="M1573" s="12">
        <v>9.8666666670000005</v>
      </c>
      <c r="N1573" s="12">
        <f>VLOOKUP(Todos!$A1573,vlookup_table[#All],2,FALSE)</f>
        <v>1</v>
      </c>
      <c r="O1573" s="12" t="str">
        <f>VLOOKUP(Todos!$A1573,vlookup_table[#All],3,FALSE)</f>
        <v>AZ</v>
      </c>
      <c r="P1573" s="12">
        <f>VLOOKUP(Todos!$A1573,vlookup_table[#All],4,FALSE)</f>
        <v>1601</v>
      </c>
      <c r="Q1573" s="14" t="str">
        <f>VLOOKUP(Todos!$A1573,vlookup_table[#All],5,FALSE)</f>
        <v/>
      </c>
      <c r="R1573" s="14" t="str">
        <f>VLOOKUP(Todos!$A1573,vlookup_table[#All],6,FALSE)</f>
        <v>M</v>
      </c>
      <c r="S1573" s="14">
        <f>VLOOKUP(Todos!$A1573,vlookup_table[#All],7,FALSE)</f>
        <v>10</v>
      </c>
      <c r="T1573" s="14">
        <f>ROUND((9706-Todos!$P1573)/100, 0)</f>
        <v>81</v>
      </c>
      <c r="U1573" s="14" t="e" cm="1">
        <f t="array" ref="U1573">_xlfn.IFS(
    ISNUMBER(SEARCH("C", Q1573)), "Ciudad",
    ISNUMBER(SEARCH("T", Q1573)), "Pueblo",
    ISNUMBER(SEARCH("R", Q1573)), "Rural",
    ISNUMBER(SEARCH("S", Q1573)), "Suburbano",
    ISNUMBER(SEARCH("U", Q1573)), "Urbano"
)</f>
        <v>#N/A</v>
      </c>
      <c r="V1573" s="25" t="str" cm="1">
        <f t="array" ref="V1573">_xlfn.LET(
    _xlpm.txt, _xlfn.TEXTJOIN("", TRUE, IF(ISNUMBER(--MID(Todos!$H1573, _xlfn.SEQUENCE(LEN(Todos!$H1573)), 1)), MID(Todos!$H1573, _xlfn.SEQUENCE(LEN(Todos!$H1573)), 1), "")),
    IF(ISNUMBER(--RIGHT(_xlpm.txt,1)), _xlpm.txt, LEFT(_xlpm.txt, LEN(_xlpm.txt)-1))
)</f>
        <v>19809</v>
      </c>
      <c r="W1573" s="14" t="str">
        <f>UPPER(LEFT(Todos!$B1573,2))</f>
        <v>AR</v>
      </c>
      <c r="X1573" s="15" t="str" cm="1">
        <f t="array" ref="X1573">+IF(Todos!$C1573 = "",MODE.MATCH(Todos!$C$2:$C$4029),Todos!$C1573)</f>
        <v>M</v>
      </c>
    </row>
    <row r="1574" spans="1:24" x14ac:dyDescent="0.35">
      <c r="A1574" s="19">
        <v>127527</v>
      </c>
      <c r="B1574" s="7" t="s">
        <v>21</v>
      </c>
      <c r="C1574" s="7" t="s">
        <v>14</v>
      </c>
      <c r="D1574" s="7">
        <v>822</v>
      </c>
      <c r="E1574" s="7">
        <v>228</v>
      </c>
      <c r="F1574" s="7">
        <v>385</v>
      </c>
      <c r="G1574" s="7">
        <v>2</v>
      </c>
      <c r="H1574" s="7">
        <v>11594</v>
      </c>
      <c r="I1574" s="7">
        <v>9</v>
      </c>
      <c r="J1574" s="7">
        <v>72</v>
      </c>
      <c r="K1574" s="7">
        <v>322</v>
      </c>
      <c r="L1574" s="7">
        <v>321</v>
      </c>
      <c r="M1574" s="7">
        <v>10.75</v>
      </c>
      <c r="N1574" s="7">
        <f>VLOOKUP(Todos!$A1574,vlookup_table[#All],2,FALSE)</f>
        <v>1002</v>
      </c>
      <c r="O1574" s="7" t="str">
        <f>VLOOKUP(Todos!$A1574,vlookup_table[#All],3,FALSE)</f>
        <v>TX</v>
      </c>
      <c r="P1574" s="7">
        <f>VLOOKUP(Todos!$A1574,vlookup_table[#All],4,FALSE)</f>
        <v>6002</v>
      </c>
      <c r="Q1574" s="9" t="str">
        <f>VLOOKUP(Todos!$A1574,vlookup_table[#All],5,FALSE)</f>
        <v>R1</v>
      </c>
      <c r="R1574" s="9" t="str">
        <f>VLOOKUP(Todos!$A1574,vlookup_table[#All],6,FALSE)</f>
        <v>M</v>
      </c>
      <c r="S1574" s="9">
        <f>VLOOKUP(Todos!$A1574,vlookup_table[#All],7,FALSE)</f>
        <v>12</v>
      </c>
      <c r="T1574" s="9">
        <f>ROUND((9706-Todos!$P1574)/100, 0)</f>
        <v>37</v>
      </c>
      <c r="U1574" s="9" t="str" cm="1">
        <f t="array" ref="U1574">_xlfn.IFS(
    ISNUMBER(SEARCH("C", Q1574)), "Ciudad",
    ISNUMBER(SEARCH("T", Q1574)), "Pueblo",
    ISNUMBER(SEARCH("R", Q1574)), "Rural",
    ISNUMBER(SEARCH("S", Q1574)), "Suburbano",
    ISNUMBER(SEARCH("U", Q1574)), "Urbano"
)</f>
        <v>Rural</v>
      </c>
      <c r="V1574" s="24" t="str" cm="1">
        <f t="array" ref="V1574">_xlfn.LET(
    _xlpm.txt, _xlfn.TEXTJOIN("", TRUE, IF(ISNUMBER(--MID(Todos!$H1574, _xlfn.SEQUENCE(LEN(Todos!$H1574)), 1)), MID(Todos!$H1574, _xlfn.SEQUENCE(LEN(Todos!$H1574)), 1), "")),
    IF(ISNUMBER(--RIGHT(_xlpm.txt,1)), _xlpm.txt, LEFT(_xlpm.txt, LEN(_xlpm.txt)-1))
)</f>
        <v>11594</v>
      </c>
      <c r="W1574" s="9" t="str">
        <f>UPPER(LEFT(Todos!$B1574,2))</f>
        <v>TX</v>
      </c>
      <c r="X1574" s="10" t="str" cm="1">
        <f t="array" ref="X1574">+IF(Todos!$C1574 = "",MODE.MATCH(Todos!$C$2:$C$4029),Todos!$C1574)</f>
        <v>M</v>
      </c>
    </row>
    <row r="1575" spans="1:24" x14ac:dyDescent="0.35">
      <c r="A1575" s="18">
        <v>24940</v>
      </c>
      <c r="B1575" s="12" t="s">
        <v>47</v>
      </c>
      <c r="C1575" s="12" t="s">
        <v>17</v>
      </c>
      <c r="D1575" s="12">
        <v>761</v>
      </c>
      <c r="E1575" s="12">
        <v>396</v>
      </c>
      <c r="F1575" s="12">
        <v>464</v>
      </c>
      <c r="G1575" s="12">
        <v>2</v>
      </c>
      <c r="H1575" s="12">
        <v>15429</v>
      </c>
      <c r="I1575" s="12">
        <v>2</v>
      </c>
      <c r="J1575" s="12">
        <v>62</v>
      </c>
      <c r="K1575" s="12">
        <v>422</v>
      </c>
      <c r="L1575" s="12">
        <v>425</v>
      </c>
      <c r="M1575" s="12">
        <v>6.4666666670000001</v>
      </c>
      <c r="N1575" s="12">
        <f>VLOOKUP(Todos!$A1575,vlookup_table[#All],2,FALSE)</f>
        <v>0</v>
      </c>
      <c r="O1575" s="12" t="str">
        <f>VLOOKUP(Todos!$A1575,vlookup_table[#All],3,FALSE)</f>
        <v>SC</v>
      </c>
      <c r="P1575" s="12">
        <f>VLOOKUP(Todos!$A1575,vlookup_table[#All],4,FALSE)</f>
        <v>0</v>
      </c>
      <c r="Q1575" s="14" t="str">
        <f>VLOOKUP(Todos!$A1575,vlookup_table[#All],5,FALSE)</f>
        <v>T1</v>
      </c>
      <c r="R1575" s="14" t="str">
        <f>VLOOKUP(Todos!$A1575,vlookup_table[#All],6,FALSE)</f>
        <v>F</v>
      </c>
      <c r="S1575" s="14">
        <f>VLOOKUP(Todos!$A1575,vlookup_table[#All],7,FALSE)</f>
        <v>15</v>
      </c>
      <c r="T1575" s="14">
        <f>ROUND((9706-Todos!$P1575)/100, 0)</f>
        <v>97</v>
      </c>
      <c r="U1575" s="14" t="str" cm="1">
        <f t="array" ref="U1575">_xlfn.IFS(
    ISNUMBER(SEARCH("C", Q1575)), "Ciudad",
    ISNUMBER(SEARCH("T", Q1575)), "Pueblo",
    ISNUMBER(SEARCH("R", Q1575)), "Rural",
    ISNUMBER(SEARCH("S", Q1575)), "Suburbano",
    ISNUMBER(SEARCH("U", Q1575)), "Urbano"
)</f>
        <v>Pueblo</v>
      </c>
      <c r="V1575" s="25" t="str" cm="1">
        <f t="array" ref="V1575">_xlfn.LET(
    _xlpm.txt, _xlfn.TEXTJOIN("", TRUE, IF(ISNUMBER(--MID(Todos!$H1575, _xlfn.SEQUENCE(LEN(Todos!$H1575)), 1)), MID(Todos!$H1575, _xlfn.SEQUENCE(LEN(Todos!$H1575)), 1), "")),
    IF(ISNUMBER(--RIGHT(_xlpm.txt,1)), _xlpm.txt, LEFT(_xlpm.txt, LEN(_xlpm.txt)-1))
)</f>
        <v>15429</v>
      </c>
      <c r="W1575" s="14" t="str">
        <f>UPPER(LEFT(Todos!$B1575,2))</f>
        <v>SC</v>
      </c>
      <c r="X1575" s="15" t="str" cm="1">
        <f t="array" ref="X1575">+IF(Todos!$C1575 = "",MODE.MATCH(Todos!$C$2:$C$4029),Todos!$C1575)</f>
        <v>F</v>
      </c>
    </row>
    <row r="1576" spans="1:24" x14ac:dyDescent="0.35">
      <c r="A1576" s="19">
        <v>40520</v>
      </c>
      <c r="B1576" s="7" t="s">
        <v>13</v>
      </c>
      <c r="C1576" s="7" t="s">
        <v>17</v>
      </c>
      <c r="D1576" s="7">
        <v>965</v>
      </c>
      <c r="E1576" s="7">
        <v>356</v>
      </c>
      <c r="F1576" s="7">
        <v>495</v>
      </c>
      <c r="G1576" s="7">
        <v>7</v>
      </c>
      <c r="H1576" s="7">
        <v>19633</v>
      </c>
      <c r="I1576" s="7">
        <v>8</v>
      </c>
      <c r="J1576" s="7">
        <v>24</v>
      </c>
      <c r="K1576" s="7">
        <v>453</v>
      </c>
      <c r="L1576" s="7">
        <v>426</v>
      </c>
      <c r="M1576" s="7">
        <v>9.538461539</v>
      </c>
      <c r="N1576" s="7">
        <f>VLOOKUP(Todos!$A1576,vlookup_table[#All],2,FALSE)</f>
        <v>0</v>
      </c>
      <c r="O1576" s="7" t="str">
        <f>VLOOKUP(Todos!$A1576,vlookup_table[#All],3,FALSE)</f>
        <v>FL</v>
      </c>
      <c r="P1576" s="7">
        <f>VLOOKUP(Todos!$A1576,vlookup_table[#All],4,FALSE)</f>
        <v>1012</v>
      </c>
      <c r="Q1576" s="9" t="str">
        <f>VLOOKUP(Todos!$A1576,vlookup_table[#All],5,FALSE)</f>
        <v>S1</v>
      </c>
      <c r="R1576" s="9" t="str">
        <f>VLOOKUP(Todos!$A1576,vlookup_table[#All],6,FALSE)</f>
        <v>F</v>
      </c>
      <c r="S1576" s="9">
        <f>VLOOKUP(Todos!$A1576,vlookup_table[#All],7,FALSE)</f>
        <v>10</v>
      </c>
      <c r="T1576" s="9">
        <f>ROUND((9706-Todos!$P1576)/100, 0)</f>
        <v>87</v>
      </c>
      <c r="U1576" s="9" t="str" cm="1">
        <f t="array" ref="U1576">_xlfn.IFS(
    ISNUMBER(SEARCH("C", Q1576)), "Ciudad",
    ISNUMBER(SEARCH("T", Q1576)), "Pueblo",
    ISNUMBER(SEARCH("R", Q1576)), "Rural",
    ISNUMBER(SEARCH("S", Q1576)), "Suburbano",
    ISNUMBER(SEARCH("U", Q1576)), "Urbano"
)</f>
        <v>Suburbano</v>
      </c>
      <c r="V1576" s="24" t="str" cm="1">
        <f t="array" ref="V1576">_xlfn.LET(
    _xlpm.txt, _xlfn.TEXTJOIN("", TRUE, IF(ISNUMBER(--MID(Todos!$H1576, _xlfn.SEQUENCE(LEN(Todos!$H1576)), 1)), MID(Todos!$H1576, _xlfn.SEQUENCE(LEN(Todos!$H1576)), 1), "")),
    IF(ISNUMBER(--RIGHT(_xlpm.txt,1)), _xlpm.txt, LEFT(_xlpm.txt, LEN(_xlpm.txt)-1))
)</f>
        <v>19633</v>
      </c>
      <c r="W1576" s="9" t="str">
        <f>UPPER(LEFT(Todos!$B1576,2))</f>
        <v>FL</v>
      </c>
      <c r="X1576" s="10" t="str" cm="1">
        <f t="array" ref="X1576">+IF(Todos!$C1576 = "",MODE.MATCH(Todos!$C$2:$C$4029),Todos!$C1576)</f>
        <v>F</v>
      </c>
    </row>
    <row r="1577" spans="1:24" x14ac:dyDescent="0.35">
      <c r="A1577" s="18">
        <v>101263</v>
      </c>
      <c r="B1577" s="12" t="s">
        <v>37</v>
      </c>
      <c r="C1577" s="12" t="s">
        <v>17</v>
      </c>
      <c r="D1577" s="12">
        <v>150</v>
      </c>
      <c r="E1577" s="12">
        <v>162</v>
      </c>
      <c r="F1577" s="12">
        <v>239</v>
      </c>
      <c r="G1577" s="12">
        <v>0</v>
      </c>
      <c r="H1577" s="12">
        <v>8299</v>
      </c>
      <c r="I1577" s="12">
        <v>1</v>
      </c>
      <c r="J1577" s="12">
        <v>85</v>
      </c>
      <c r="K1577" s="12">
        <v>197</v>
      </c>
      <c r="L1577" s="12">
        <v>198</v>
      </c>
      <c r="M1577" s="12">
        <v>6.3333333329999997</v>
      </c>
      <c r="N1577" s="12">
        <f>VLOOKUP(Todos!$A1577,vlookup_table[#All],2,FALSE)</f>
        <v>28</v>
      </c>
      <c r="O1577" s="12" t="str">
        <f>VLOOKUP(Todos!$A1577,vlookup_table[#All],3,FALSE)</f>
        <v>MO</v>
      </c>
      <c r="P1577" s="12">
        <f>VLOOKUP(Todos!$A1577,vlookup_table[#All],4,FALSE)</f>
        <v>1601</v>
      </c>
      <c r="Q1577" s="14" t="str">
        <f>VLOOKUP(Todos!$A1577,vlookup_table[#All],5,FALSE)</f>
        <v>R3</v>
      </c>
      <c r="R1577" s="14" t="str">
        <f>VLOOKUP(Todos!$A1577,vlookup_table[#All],6,FALSE)</f>
        <v>F</v>
      </c>
      <c r="S1577" s="14">
        <f>VLOOKUP(Todos!$A1577,vlookup_table[#All],7,FALSE)</f>
        <v>10</v>
      </c>
      <c r="T1577" s="14">
        <f>ROUND((9706-Todos!$P1577)/100, 0)</f>
        <v>81</v>
      </c>
      <c r="U1577" s="14" t="str" cm="1">
        <f t="array" ref="U1577">_xlfn.IFS(
    ISNUMBER(SEARCH("C", Q1577)), "Ciudad",
    ISNUMBER(SEARCH("T", Q1577)), "Pueblo",
    ISNUMBER(SEARCH("R", Q1577)), "Rural",
    ISNUMBER(SEARCH("S", Q1577)), "Suburbano",
    ISNUMBER(SEARCH("U", Q1577)), "Urbano"
)</f>
        <v>Rural</v>
      </c>
      <c r="V1577" s="25" t="str" cm="1">
        <f t="array" ref="V1577">_xlfn.LET(
    _xlpm.txt, _xlfn.TEXTJOIN("", TRUE, IF(ISNUMBER(--MID(Todos!$H1577, _xlfn.SEQUENCE(LEN(Todos!$H1577)), 1)), MID(Todos!$H1577, _xlfn.SEQUENCE(LEN(Todos!$H1577)), 1), "")),
    IF(ISNUMBER(--RIGHT(_xlpm.txt,1)), _xlpm.txt, LEFT(_xlpm.txt, LEN(_xlpm.txt)-1))
)</f>
        <v>8299</v>
      </c>
      <c r="W1577" s="14" t="str">
        <f>UPPER(LEFT(Todos!$B1577,2))</f>
        <v>MO</v>
      </c>
      <c r="X1577" s="15" t="str" cm="1">
        <f t="array" ref="X1577">+IF(Todos!$C1577 = "",MODE.MATCH(Todos!$C$2:$C$4029),Todos!$C1577)</f>
        <v>F</v>
      </c>
    </row>
    <row r="1578" spans="1:24" x14ac:dyDescent="0.35">
      <c r="A1578" s="19">
        <v>130185</v>
      </c>
      <c r="B1578" s="7" t="s">
        <v>49</v>
      </c>
      <c r="C1578" s="7" t="s">
        <v>17</v>
      </c>
      <c r="D1578" s="7">
        <v>607</v>
      </c>
      <c r="E1578" s="7">
        <v>239</v>
      </c>
      <c r="F1578" s="7">
        <v>279</v>
      </c>
      <c r="G1578" s="7">
        <v>0</v>
      </c>
      <c r="H1578" s="7">
        <v>10199</v>
      </c>
      <c r="I1578" s="7">
        <v>5</v>
      </c>
      <c r="J1578" s="7">
        <v>57</v>
      </c>
      <c r="K1578" s="7">
        <v>260</v>
      </c>
      <c r="L1578" s="7">
        <v>256</v>
      </c>
      <c r="M1578" s="7">
        <v>3.6</v>
      </c>
      <c r="N1578" s="7">
        <f>VLOOKUP(Todos!$A1578,vlookup_table[#All],2,FALSE)</f>
        <v>2</v>
      </c>
      <c r="O1578" s="7" t="str">
        <f>VLOOKUP(Todos!$A1578,vlookup_table[#All],3,FALSE)</f>
        <v>CO</v>
      </c>
      <c r="P1578" s="7">
        <f>VLOOKUP(Todos!$A1578,vlookup_table[#All],4,FALSE)</f>
        <v>1601</v>
      </c>
      <c r="Q1578" s="9" t="str">
        <f>VLOOKUP(Todos!$A1578,vlookup_table[#All],5,FALSE)</f>
        <v>U3</v>
      </c>
      <c r="R1578" s="9" t="str">
        <f>VLOOKUP(Todos!$A1578,vlookup_table[#All],6,FALSE)</f>
        <v>F</v>
      </c>
      <c r="S1578" s="9">
        <f>VLOOKUP(Todos!$A1578,vlookup_table[#All],7,FALSE)</f>
        <v>3</v>
      </c>
      <c r="T1578" s="9">
        <f>ROUND((9706-Todos!$P1578)/100, 0)</f>
        <v>81</v>
      </c>
      <c r="U1578" s="9" t="str" cm="1">
        <f t="array" ref="U1578">_xlfn.IFS(
    ISNUMBER(SEARCH("C", Q1578)), "Ciudad",
    ISNUMBER(SEARCH("T", Q1578)), "Pueblo",
    ISNUMBER(SEARCH("R", Q1578)), "Rural",
    ISNUMBER(SEARCH("S", Q1578)), "Suburbano",
    ISNUMBER(SEARCH("U", Q1578)), "Urbano"
)</f>
        <v>Urbano</v>
      </c>
      <c r="V1578" s="24" t="str" cm="1">
        <f t="array" ref="V1578">_xlfn.LET(
    _xlpm.txt, _xlfn.TEXTJOIN("", TRUE, IF(ISNUMBER(--MID(Todos!$H1578, _xlfn.SEQUENCE(LEN(Todos!$H1578)), 1)), MID(Todos!$H1578, _xlfn.SEQUENCE(LEN(Todos!$H1578)), 1), "")),
    IF(ISNUMBER(--RIGHT(_xlpm.txt,1)), _xlpm.txt, LEFT(_xlpm.txt, LEN(_xlpm.txt)-1))
)</f>
        <v>10199</v>
      </c>
      <c r="W1578" s="9" t="str">
        <f>UPPER(LEFT(Todos!$B1578,2))</f>
        <v>CO</v>
      </c>
      <c r="X1578" s="10" t="str" cm="1">
        <f t="array" ref="X1578">+IF(Todos!$C1578 = "",MODE.MATCH(Todos!$C$2:$C$4029),Todos!$C1578)</f>
        <v>F</v>
      </c>
    </row>
    <row r="1579" spans="1:24" x14ac:dyDescent="0.35">
      <c r="A1579" s="18">
        <v>84599</v>
      </c>
      <c r="B1579" s="12" t="s">
        <v>57</v>
      </c>
      <c r="C1579" s="12" t="s">
        <v>17</v>
      </c>
      <c r="D1579" s="12">
        <v>760</v>
      </c>
      <c r="E1579" s="12">
        <v>469</v>
      </c>
      <c r="F1579" s="12">
        <v>544</v>
      </c>
      <c r="G1579" s="12">
        <v>0</v>
      </c>
      <c r="H1579" s="12">
        <v>17948</v>
      </c>
      <c r="I1579" s="12">
        <v>0</v>
      </c>
      <c r="J1579" s="12">
        <v>66</v>
      </c>
      <c r="K1579" s="12">
        <v>505</v>
      </c>
      <c r="L1579" s="12">
        <v>492</v>
      </c>
      <c r="M1579" s="12">
        <v>7.8</v>
      </c>
      <c r="N1579" s="12">
        <f>VLOOKUP(Todos!$A1579,vlookup_table[#All],2,FALSE)</f>
        <v>28</v>
      </c>
      <c r="O1579" s="12" t="str">
        <f>VLOOKUP(Todos!$A1579,vlookup_table[#All],3,FALSE)</f>
        <v>MN</v>
      </c>
      <c r="P1579" s="12">
        <f>VLOOKUP(Todos!$A1579,vlookup_table[#All],4,FALSE)</f>
        <v>5801</v>
      </c>
      <c r="Q1579" s="14" t="str">
        <f>VLOOKUP(Todos!$A1579,vlookup_table[#All],5,FALSE)</f>
        <v>C2</v>
      </c>
      <c r="R1579" s="14" t="str">
        <f>VLOOKUP(Todos!$A1579,vlookup_table[#All],6,FALSE)</f>
        <v>F</v>
      </c>
      <c r="S1579" s="14">
        <f>VLOOKUP(Todos!$A1579,vlookup_table[#All],7,FALSE)</f>
        <v>11</v>
      </c>
      <c r="T1579" s="14">
        <f>ROUND((9706-Todos!$P1579)/100, 0)</f>
        <v>39</v>
      </c>
      <c r="U1579" s="14" t="str" cm="1">
        <f t="array" ref="U1579">_xlfn.IFS(
    ISNUMBER(SEARCH("C", Q1579)), "Ciudad",
    ISNUMBER(SEARCH("T", Q1579)), "Pueblo",
    ISNUMBER(SEARCH("R", Q1579)), "Rural",
    ISNUMBER(SEARCH("S", Q1579)), "Suburbano",
    ISNUMBER(SEARCH("U", Q1579)), "Urbano"
)</f>
        <v>Ciudad</v>
      </c>
      <c r="V1579" s="25" t="str" cm="1">
        <f t="array" ref="V1579">_xlfn.LET(
    _xlpm.txt, _xlfn.TEXTJOIN("", TRUE, IF(ISNUMBER(--MID(Todos!$H1579, _xlfn.SEQUENCE(LEN(Todos!$H1579)), 1)), MID(Todos!$H1579, _xlfn.SEQUENCE(LEN(Todos!$H1579)), 1), "")),
    IF(ISNUMBER(--RIGHT(_xlpm.txt,1)), _xlpm.txt, LEFT(_xlpm.txt, LEN(_xlpm.txt)-1))
)</f>
        <v>17948</v>
      </c>
      <c r="W1579" s="14" t="str">
        <f>UPPER(LEFT(Todos!$B1579,2))</f>
        <v>MN</v>
      </c>
      <c r="X1579" s="15" t="str" cm="1">
        <f t="array" ref="X1579">+IF(Todos!$C1579 = "",MODE.MATCH(Todos!$C$2:$C$4029),Todos!$C1579)</f>
        <v>F</v>
      </c>
    </row>
    <row r="1580" spans="1:24" x14ac:dyDescent="0.35">
      <c r="A1580" s="19">
        <v>95208</v>
      </c>
      <c r="B1580" s="7" t="s">
        <v>16</v>
      </c>
      <c r="C1580" s="7" t="s">
        <v>17</v>
      </c>
      <c r="D1580" s="7">
        <v>445</v>
      </c>
      <c r="E1580" s="7">
        <v>234</v>
      </c>
      <c r="F1580" s="7">
        <v>306</v>
      </c>
      <c r="G1580" s="7">
        <v>0</v>
      </c>
      <c r="H1580" s="7">
        <v>10475</v>
      </c>
      <c r="I1580" s="7">
        <v>1</v>
      </c>
      <c r="J1580" s="7">
        <v>84</v>
      </c>
      <c r="K1580" s="7">
        <v>253</v>
      </c>
      <c r="L1580" s="7">
        <v>270</v>
      </c>
      <c r="M1580" s="7">
        <v>8.9</v>
      </c>
      <c r="N1580" s="7">
        <f>VLOOKUP(Todos!$A1580,vlookup_table[#All],2,FALSE)</f>
        <v>0</v>
      </c>
      <c r="O1580" s="7" t="str">
        <f>VLOOKUP(Todos!$A1580,vlookup_table[#All],3,FALSE)</f>
        <v>IL</v>
      </c>
      <c r="P1580" s="7">
        <f>VLOOKUP(Todos!$A1580,vlookup_table[#All],4,FALSE)</f>
        <v>2312</v>
      </c>
      <c r="Q1580" s="9" t="str">
        <f>VLOOKUP(Todos!$A1580,vlookup_table[#All],5,FALSE)</f>
        <v>R2</v>
      </c>
      <c r="R1580" s="9" t="str">
        <f>VLOOKUP(Todos!$A1580,vlookup_table[#All],6,FALSE)</f>
        <v>F</v>
      </c>
      <c r="S1580" s="9">
        <f>VLOOKUP(Todos!$A1580,vlookup_table[#All],7,FALSE)</f>
        <v>10</v>
      </c>
      <c r="T1580" s="9">
        <f>ROUND((9706-Todos!$P1580)/100, 0)</f>
        <v>74</v>
      </c>
      <c r="U1580" s="9" t="str" cm="1">
        <f t="array" ref="U1580">_xlfn.IFS(
    ISNUMBER(SEARCH("C", Q1580)), "Ciudad",
    ISNUMBER(SEARCH("T", Q1580)), "Pueblo",
    ISNUMBER(SEARCH("R", Q1580)), "Rural",
    ISNUMBER(SEARCH("S", Q1580)), "Suburbano",
    ISNUMBER(SEARCH("U", Q1580)), "Urbano"
)</f>
        <v>Rural</v>
      </c>
      <c r="V1580" s="24" t="str" cm="1">
        <f t="array" ref="V1580">_xlfn.LET(
    _xlpm.txt, _xlfn.TEXTJOIN("", TRUE, IF(ISNUMBER(--MID(Todos!$H1580, _xlfn.SEQUENCE(LEN(Todos!$H1580)), 1)), MID(Todos!$H1580, _xlfn.SEQUENCE(LEN(Todos!$H1580)), 1), "")),
    IF(ISNUMBER(--RIGHT(_xlpm.txt,1)), _xlpm.txt, LEFT(_xlpm.txt, LEN(_xlpm.txt)-1))
)</f>
        <v>10475</v>
      </c>
      <c r="W1580" s="9" t="str">
        <f>UPPER(LEFT(Todos!$B1580,2))</f>
        <v>IL</v>
      </c>
      <c r="X1580" s="10" t="str" cm="1">
        <f t="array" ref="X1580">+IF(Todos!$C1580 = "",MODE.MATCH(Todos!$C$2:$C$4029),Todos!$C1580)</f>
        <v>F</v>
      </c>
    </row>
    <row r="1581" spans="1:24" x14ac:dyDescent="0.35">
      <c r="A1581" s="18">
        <v>129822</v>
      </c>
      <c r="B1581" s="12" t="s">
        <v>49</v>
      </c>
      <c r="C1581" s="12" t="s">
        <v>17</v>
      </c>
      <c r="D1581" s="12">
        <v>1331</v>
      </c>
      <c r="E1581" s="12">
        <v>503</v>
      </c>
      <c r="F1581" s="12">
        <v>635</v>
      </c>
      <c r="G1581" s="12">
        <v>13</v>
      </c>
      <c r="H1581" s="12">
        <v>22045</v>
      </c>
      <c r="I1581" s="12">
        <v>7</v>
      </c>
      <c r="J1581" s="12">
        <v>26</v>
      </c>
      <c r="K1581" s="12">
        <v>579</v>
      </c>
      <c r="L1581" s="12">
        <v>561</v>
      </c>
      <c r="M1581" s="12">
        <v>12.2</v>
      </c>
      <c r="N1581" s="12">
        <f>VLOOKUP(Todos!$A1581,vlookup_table[#All],2,FALSE)</f>
        <v>28</v>
      </c>
      <c r="O1581" s="12" t="str">
        <f>VLOOKUP(Todos!$A1581,vlookup_table[#All],3,FALSE)</f>
        <v>CO</v>
      </c>
      <c r="P1581" s="12">
        <f>VLOOKUP(Todos!$A1581,vlookup_table[#All],4,FALSE)</f>
        <v>4701</v>
      </c>
      <c r="Q1581" s="14" t="str">
        <f>VLOOKUP(Todos!$A1581,vlookup_table[#All],5,FALSE)</f>
        <v>S1</v>
      </c>
      <c r="R1581" s="14" t="str">
        <f>VLOOKUP(Todos!$A1581,vlookup_table[#All],6,FALSE)</f>
        <v>F</v>
      </c>
      <c r="S1581" s="14">
        <f>VLOOKUP(Todos!$A1581,vlookup_table[#All],7,FALSE)</f>
        <v>20</v>
      </c>
      <c r="T1581" s="14">
        <f>ROUND((9706-Todos!$P1581)/100, 0)</f>
        <v>50</v>
      </c>
      <c r="U1581" s="14" t="str" cm="1">
        <f t="array" ref="U1581">_xlfn.IFS(
    ISNUMBER(SEARCH("C", Q1581)), "Ciudad",
    ISNUMBER(SEARCH("T", Q1581)), "Pueblo",
    ISNUMBER(SEARCH("R", Q1581)), "Rural",
    ISNUMBER(SEARCH("S", Q1581)), "Suburbano",
    ISNUMBER(SEARCH("U", Q1581)), "Urbano"
)</f>
        <v>Suburbano</v>
      </c>
      <c r="V1581" s="25" t="str" cm="1">
        <f t="array" ref="V1581">_xlfn.LET(
    _xlpm.txt, _xlfn.TEXTJOIN("", TRUE, IF(ISNUMBER(--MID(Todos!$H1581, _xlfn.SEQUENCE(LEN(Todos!$H1581)), 1)), MID(Todos!$H1581, _xlfn.SEQUENCE(LEN(Todos!$H1581)), 1), "")),
    IF(ISNUMBER(--RIGHT(_xlpm.txt,1)), _xlpm.txt, LEFT(_xlpm.txt, LEN(_xlpm.txt)-1))
)</f>
        <v>22045</v>
      </c>
      <c r="W1581" s="14" t="str">
        <f>UPPER(LEFT(Todos!$B1581,2))</f>
        <v>CO</v>
      </c>
      <c r="X1581" s="15" t="str" cm="1">
        <f t="array" ref="X1581">+IF(Todos!$C1581 = "",MODE.MATCH(Todos!$C$2:$C$4029),Todos!$C1581)</f>
        <v>F</v>
      </c>
    </row>
    <row r="1582" spans="1:24" x14ac:dyDescent="0.35">
      <c r="A1582" s="19">
        <v>97026</v>
      </c>
      <c r="B1582" s="7" t="s">
        <v>16</v>
      </c>
      <c r="C1582" s="7" t="s">
        <v>17</v>
      </c>
      <c r="D1582" s="7">
        <v>598</v>
      </c>
      <c r="E1582" s="7">
        <v>371</v>
      </c>
      <c r="F1582" s="7">
        <v>487</v>
      </c>
      <c r="G1582" s="7">
        <v>0</v>
      </c>
      <c r="H1582" s="7">
        <v>16242</v>
      </c>
      <c r="I1582" s="7">
        <v>2</v>
      </c>
      <c r="J1582" s="7">
        <v>73</v>
      </c>
      <c r="K1582" s="7">
        <v>453</v>
      </c>
      <c r="L1582" s="7">
        <v>419</v>
      </c>
      <c r="M1582" s="7">
        <v>11.5</v>
      </c>
      <c r="N1582" s="7">
        <f>VLOOKUP(Todos!$A1582,vlookup_table[#All],2,FALSE)</f>
        <v>0</v>
      </c>
      <c r="O1582" s="7" t="str">
        <f>VLOOKUP(Todos!$A1582,vlookup_table[#All],3,FALSE)</f>
        <v>IL</v>
      </c>
      <c r="P1582" s="7">
        <f>VLOOKUP(Todos!$A1582,vlookup_table[#All],4,FALSE)</f>
        <v>4701</v>
      </c>
      <c r="Q1582" s="9" t="str">
        <f>VLOOKUP(Todos!$A1582,vlookup_table[#All],5,FALSE)</f>
        <v>C1</v>
      </c>
      <c r="R1582" s="9" t="str">
        <f>VLOOKUP(Todos!$A1582,vlookup_table[#All],6,FALSE)</f>
        <v>F</v>
      </c>
      <c r="S1582" s="9">
        <f>VLOOKUP(Todos!$A1582,vlookup_table[#All],7,FALSE)</f>
        <v>10</v>
      </c>
      <c r="T1582" s="9">
        <f>ROUND((9706-Todos!$P1582)/100, 0)</f>
        <v>50</v>
      </c>
      <c r="U1582" s="9" t="str" cm="1">
        <f t="array" ref="U1582">_xlfn.IFS(
    ISNUMBER(SEARCH("C", Q1582)), "Ciudad",
    ISNUMBER(SEARCH("T", Q1582)), "Pueblo",
    ISNUMBER(SEARCH("R", Q1582)), "Rural",
    ISNUMBER(SEARCH("S", Q1582)), "Suburbano",
    ISNUMBER(SEARCH("U", Q1582)), "Urbano"
)</f>
        <v>Ciudad</v>
      </c>
      <c r="V1582" s="24" t="str" cm="1">
        <f t="array" ref="V1582">_xlfn.LET(
    _xlpm.txt, _xlfn.TEXTJOIN("", TRUE, IF(ISNUMBER(--MID(Todos!$H1582, _xlfn.SEQUENCE(LEN(Todos!$H1582)), 1)), MID(Todos!$H1582, _xlfn.SEQUENCE(LEN(Todos!$H1582)), 1), "")),
    IF(ISNUMBER(--RIGHT(_xlpm.txt,1)), _xlpm.txt, LEFT(_xlpm.txt, LEN(_xlpm.txt)-1))
)</f>
        <v>16242</v>
      </c>
      <c r="W1582" s="9" t="str">
        <f>UPPER(LEFT(Todos!$B1582,2))</f>
        <v>IL</v>
      </c>
      <c r="X1582" s="10" t="str" cm="1">
        <f t="array" ref="X1582">+IF(Todos!$C1582 = "",MODE.MATCH(Todos!$C$2:$C$4029),Todos!$C1582)</f>
        <v>F</v>
      </c>
    </row>
    <row r="1583" spans="1:24" x14ac:dyDescent="0.35">
      <c r="A1583" s="18">
        <v>165378</v>
      </c>
      <c r="B1583" s="12" t="s">
        <v>22</v>
      </c>
      <c r="C1583" s="12" t="s">
        <v>17</v>
      </c>
      <c r="D1583" s="12">
        <v>3997</v>
      </c>
      <c r="E1583" s="12">
        <v>896</v>
      </c>
      <c r="F1583" s="12">
        <v>945</v>
      </c>
      <c r="G1583" s="12">
        <v>97</v>
      </c>
      <c r="H1583" s="12">
        <v>41664</v>
      </c>
      <c r="I1583" s="12">
        <v>16</v>
      </c>
      <c r="J1583" s="12">
        <v>49</v>
      </c>
      <c r="K1583" s="12">
        <v>915</v>
      </c>
      <c r="L1583" s="12">
        <v>919</v>
      </c>
      <c r="M1583" s="12">
        <v>10.625</v>
      </c>
      <c r="N1583" s="12">
        <f>VLOOKUP(Todos!$A1583,vlookup_table[#All],2,FALSE)</f>
        <v>0</v>
      </c>
      <c r="O1583" s="12" t="str">
        <f>VLOOKUP(Todos!$A1583,vlookup_table[#All],3,FALSE)</f>
        <v>CA</v>
      </c>
      <c r="P1583" s="12">
        <f>VLOOKUP(Todos!$A1583,vlookup_table[#All],4,FALSE)</f>
        <v>6006</v>
      </c>
      <c r="Q1583" s="14" t="str">
        <f>VLOOKUP(Todos!$A1583,vlookup_table[#All],5,FALSE)</f>
        <v>S1</v>
      </c>
      <c r="R1583" s="14" t="str">
        <f>VLOOKUP(Todos!$A1583,vlookup_table[#All],6,FALSE)</f>
        <v>F</v>
      </c>
      <c r="S1583" s="14">
        <f>VLOOKUP(Todos!$A1583,vlookup_table[#All],7,FALSE)</f>
        <v>23</v>
      </c>
      <c r="T1583" s="14">
        <f>ROUND((9706-Todos!$P1583)/100, 0)</f>
        <v>37</v>
      </c>
      <c r="U1583" s="14" t="str" cm="1">
        <f t="array" ref="U1583">_xlfn.IFS(
    ISNUMBER(SEARCH("C", Q1583)), "Ciudad",
    ISNUMBER(SEARCH("T", Q1583)), "Pueblo",
    ISNUMBER(SEARCH("R", Q1583)), "Rural",
    ISNUMBER(SEARCH("S", Q1583)), "Suburbano",
    ISNUMBER(SEARCH("U", Q1583)), "Urbano"
)</f>
        <v>Suburbano</v>
      </c>
      <c r="V1583" s="25" t="str" cm="1">
        <f t="array" ref="V1583">_xlfn.LET(
    _xlpm.txt, _xlfn.TEXTJOIN("", TRUE, IF(ISNUMBER(--MID(Todos!$H1583, _xlfn.SEQUENCE(LEN(Todos!$H1583)), 1)), MID(Todos!$H1583, _xlfn.SEQUENCE(LEN(Todos!$H1583)), 1), "")),
    IF(ISNUMBER(--RIGHT(_xlpm.txt,1)), _xlpm.txt, LEFT(_xlpm.txt, LEN(_xlpm.txt)-1))
)</f>
        <v>41664</v>
      </c>
      <c r="W1583" s="14" t="str">
        <f>UPPER(LEFT(Todos!$B1583,2))</f>
        <v>CA</v>
      </c>
      <c r="X1583" s="15" t="str" cm="1">
        <f t="array" ref="X1583">+IF(Todos!$C1583 = "",MODE.MATCH(Todos!$C$2:$C$4029),Todos!$C1583)</f>
        <v>F</v>
      </c>
    </row>
    <row r="1584" spans="1:24" x14ac:dyDescent="0.35">
      <c r="A1584" s="19">
        <v>160196</v>
      </c>
      <c r="B1584" s="7" t="s">
        <v>22</v>
      </c>
      <c r="C1584" s="7" t="s">
        <v>17</v>
      </c>
      <c r="D1584" s="7">
        <v>3461</v>
      </c>
      <c r="E1584" s="7">
        <v>404</v>
      </c>
      <c r="F1584" s="7">
        <v>514</v>
      </c>
      <c r="G1584" s="7">
        <v>90</v>
      </c>
      <c r="H1584" s="7">
        <v>17618</v>
      </c>
      <c r="I1584" s="7">
        <v>3</v>
      </c>
      <c r="J1584" s="7">
        <v>67</v>
      </c>
      <c r="K1584" s="7">
        <v>423</v>
      </c>
      <c r="L1584" s="7">
        <v>479</v>
      </c>
      <c r="M1584" s="7">
        <v>6.153846154</v>
      </c>
      <c r="N1584" s="7">
        <f>VLOOKUP(Todos!$A1584,vlookup_table[#All],2,FALSE)</f>
        <v>0</v>
      </c>
      <c r="O1584" s="7" t="str">
        <f>VLOOKUP(Todos!$A1584,vlookup_table[#All],3,FALSE)</f>
        <v>CA</v>
      </c>
      <c r="P1584" s="7">
        <f>VLOOKUP(Todos!$A1584,vlookup_table[#All],4,FALSE)</f>
        <v>5101</v>
      </c>
      <c r="Q1584" s="9" t="str">
        <f>VLOOKUP(Todos!$A1584,vlookup_table[#All],5,FALSE)</f>
        <v>T1</v>
      </c>
      <c r="R1584" s="9" t="str">
        <f>VLOOKUP(Todos!$A1584,vlookup_table[#All],6,FALSE)</f>
        <v>F</v>
      </c>
      <c r="S1584" s="9">
        <f>VLOOKUP(Todos!$A1584,vlookup_table[#All],7,FALSE)</f>
        <v>10</v>
      </c>
      <c r="T1584" s="9">
        <f>ROUND((9706-Todos!$P1584)/100, 0)</f>
        <v>46</v>
      </c>
      <c r="U1584" s="9" t="str" cm="1">
        <f t="array" ref="U1584">_xlfn.IFS(
    ISNUMBER(SEARCH("C", Q1584)), "Ciudad",
    ISNUMBER(SEARCH("T", Q1584)), "Pueblo",
    ISNUMBER(SEARCH("R", Q1584)), "Rural",
    ISNUMBER(SEARCH("S", Q1584)), "Suburbano",
    ISNUMBER(SEARCH("U", Q1584)), "Urbano"
)</f>
        <v>Pueblo</v>
      </c>
      <c r="V1584" s="24" t="str" cm="1">
        <f t="array" ref="V1584">_xlfn.LET(
    _xlpm.txt, _xlfn.TEXTJOIN("", TRUE, IF(ISNUMBER(--MID(Todos!$H1584, _xlfn.SEQUENCE(LEN(Todos!$H1584)), 1)), MID(Todos!$H1584, _xlfn.SEQUENCE(LEN(Todos!$H1584)), 1), "")),
    IF(ISNUMBER(--RIGHT(_xlpm.txt,1)), _xlpm.txt, LEFT(_xlpm.txt, LEN(_xlpm.txt)-1))
)</f>
        <v>17618</v>
      </c>
      <c r="W1584" s="9" t="str">
        <f>UPPER(LEFT(Todos!$B1584,2))</f>
        <v>CA</v>
      </c>
      <c r="X1584" s="10" t="str" cm="1">
        <f t="array" ref="X1584">+IF(Todos!$C1584 = "",MODE.MATCH(Todos!$C$2:$C$4029),Todos!$C1584)</f>
        <v>F</v>
      </c>
    </row>
    <row r="1585" spans="1:24" x14ac:dyDescent="0.35">
      <c r="A1585" s="18">
        <v>57052</v>
      </c>
      <c r="B1585" s="12" t="s">
        <v>58</v>
      </c>
      <c r="C1585" s="12" t="s">
        <v>31</v>
      </c>
      <c r="D1585" s="12">
        <v>683</v>
      </c>
      <c r="E1585" s="12">
        <v>267</v>
      </c>
      <c r="F1585" s="12">
        <v>362</v>
      </c>
      <c r="G1585" s="12">
        <v>2</v>
      </c>
      <c r="H1585" s="12">
        <v>11879</v>
      </c>
      <c r="I1585" s="12">
        <v>1</v>
      </c>
      <c r="J1585" s="12">
        <v>84</v>
      </c>
      <c r="K1585" s="12">
        <v>309</v>
      </c>
      <c r="L1585" s="12">
        <v>325</v>
      </c>
      <c r="M1585" s="12">
        <v>16.571428569999998</v>
      </c>
      <c r="N1585" s="12">
        <f>VLOOKUP(Todos!$A1585,vlookup_table[#All],2,FALSE)</f>
        <v>0</v>
      </c>
      <c r="O1585" s="12" t="str">
        <f>VLOOKUP(Todos!$A1585,vlookup_table[#All],3,FALSE)</f>
        <v>KY</v>
      </c>
      <c r="P1585" s="12">
        <f>VLOOKUP(Todos!$A1585,vlookup_table[#All],4,FALSE)</f>
        <v>4701</v>
      </c>
      <c r="Q1585" s="14" t="str">
        <f>VLOOKUP(Todos!$A1585,vlookup_table[#All],5,FALSE)</f>
        <v>R2</v>
      </c>
      <c r="R1585" s="14" t="str">
        <f>VLOOKUP(Todos!$A1585,vlookup_table[#All],6,FALSE)</f>
        <v>U</v>
      </c>
      <c r="S1585" s="14">
        <f>VLOOKUP(Todos!$A1585,vlookup_table[#All],7,FALSE)</f>
        <v>29</v>
      </c>
      <c r="T1585" s="14">
        <f>ROUND((9706-Todos!$P1585)/100, 0)</f>
        <v>50</v>
      </c>
      <c r="U1585" s="14" t="str" cm="1">
        <f t="array" ref="U1585">_xlfn.IFS(
    ISNUMBER(SEARCH("C", Q1585)), "Ciudad",
    ISNUMBER(SEARCH("T", Q1585)), "Pueblo",
    ISNUMBER(SEARCH("R", Q1585)), "Rural",
    ISNUMBER(SEARCH("S", Q1585)), "Suburbano",
    ISNUMBER(SEARCH("U", Q1585)), "Urbano"
)</f>
        <v>Rural</v>
      </c>
      <c r="V1585" s="25" t="str" cm="1">
        <f t="array" ref="V1585">_xlfn.LET(
    _xlpm.txt, _xlfn.TEXTJOIN("", TRUE, IF(ISNUMBER(--MID(Todos!$H1585, _xlfn.SEQUENCE(LEN(Todos!$H1585)), 1)), MID(Todos!$H1585, _xlfn.SEQUENCE(LEN(Todos!$H1585)), 1), "")),
    IF(ISNUMBER(--RIGHT(_xlpm.txt,1)), _xlpm.txt, LEFT(_xlpm.txt, LEN(_xlpm.txt)-1))
)</f>
        <v>11879</v>
      </c>
      <c r="W1585" s="14" t="str">
        <f>UPPER(LEFT(Todos!$B1585,2))</f>
        <v>KY</v>
      </c>
      <c r="X1585" s="15" t="str" cm="1">
        <f t="array" ref="X1585">+IF(Todos!$C1585 = "",MODE.MATCH(Todos!$C$2:$C$4029),Todos!$C1585)</f>
        <v>U</v>
      </c>
    </row>
    <row r="1586" spans="1:24" x14ac:dyDescent="0.35">
      <c r="A1586" s="19">
        <v>144577</v>
      </c>
      <c r="B1586" s="7" t="s">
        <v>22</v>
      </c>
      <c r="C1586" s="7" t="s">
        <v>14</v>
      </c>
      <c r="D1586" s="7">
        <v>5739</v>
      </c>
      <c r="E1586" s="7">
        <v>634</v>
      </c>
      <c r="F1586" s="7">
        <v>810</v>
      </c>
      <c r="G1586" s="7">
        <v>97</v>
      </c>
      <c r="H1586" s="7">
        <v>45680</v>
      </c>
      <c r="I1586" s="7">
        <v>8</v>
      </c>
      <c r="J1586" s="7">
        <v>45</v>
      </c>
      <c r="K1586" s="7">
        <v>670</v>
      </c>
      <c r="L1586" s="7">
        <v>792</v>
      </c>
      <c r="M1586" s="7">
        <v>9.2857142859999993</v>
      </c>
      <c r="N1586" s="7">
        <f>VLOOKUP(Todos!$A1586,vlookup_table[#All],2,FALSE)</f>
        <v>1</v>
      </c>
      <c r="O1586" s="7" t="str">
        <f>VLOOKUP(Todos!$A1586,vlookup_table[#All],3,FALSE)</f>
        <v>CA</v>
      </c>
      <c r="P1586" s="7">
        <f>VLOOKUP(Todos!$A1586,vlookup_table[#All],4,FALSE)</f>
        <v>1603</v>
      </c>
      <c r="Q1586" s="9" t="str">
        <f>VLOOKUP(Todos!$A1586,vlookup_table[#All],5,FALSE)</f>
        <v>U1</v>
      </c>
      <c r="R1586" s="9" t="str">
        <f>VLOOKUP(Todos!$A1586,vlookup_table[#All],6,FALSE)</f>
        <v>M</v>
      </c>
      <c r="S1586" s="9">
        <f>VLOOKUP(Todos!$A1586,vlookup_table[#All],7,FALSE)</f>
        <v>15</v>
      </c>
      <c r="T1586" s="9">
        <f>ROUND((9706-Todos!$P1586)/100, 0)</f>
        <v>81</v>
      </c>
      <c r="U1586" s="9" t="str" cm="1">
        <f t="array" ref="U1586">_xlfn.IFS(
    ISNUMBER(SEARCH("C", Q1586)), "Ciudad",
    ISNUMBER(SEARCH("T", Q1586)), "Pueblo",
    ISNUMBER(SEARCH("R", Q1586)), "Rural",
    ISNUMBER(SEARCH("S", Q1586)), "Suburbano",
    ISNUMBER(SEARCH("U", Q1586)), "Urbano"
)</f>
        <v>Urbano</v>
      </c>
      <c r="V1586" s="24" t="str" cm="1">
        <f t="array" ref="V1586">_xlfn.LET(
    _xlpm.txt, _xlfn.TEXTJOIN("", TRUE, IF(ISNUMBER(--MID(Todos!$H1586, _xlfn.SEQUENCE(LEN(Todos!$H1586)), 1)), MID(Todos!$H1586, _xlfn.SEQUENCE(LEN(Todos!$H1586)), 1), "")),
    IF(ISNUMBER(--RIGHT(_xlpm.txt,1)), _xlpm.txt, LEFT(_xlpm.txt, LEN(_xlpm.txt)-1))
)</f>
        <v>45680</v>
      </c>
      <c r="W1586" s="9" t="str">
        <f>UPPER(LEFT(Todos!$B1586,2))</f>
        <v>CA</v>
      </c>
      <c r="X1586" s="10" t="str" cm="1">
        <f t="array" ref="X1586">+IF(Todos!$C1586 = "",MODE.MATCH(Todos!$C$2:$C$4029),Todos!$C1586)</f>
        <v>M</v>
      </c>
    </row>
    <row r="1587" spans="1:24" x14ac:dyDescent="0.35">
      <c r="A1587" s="18">
        <v>103591</v>
      </c>
      <c r="B1587" s="12" t="s">
        <v>37</v>
      </c>
      <c r="C1587" s="12" t="s">
        <v>14</v>
      </c>
      <c r="D1587" s="12">
        <v>150</v>
      </c>
      <c r="E1587" s="12">
        <v>202</v>
      </c>
      <c r="F1587" s="12">
        <v>258</v>
      </c>
      <c r="G1587" s="12">
        <v>0</v>
      </c>
      <c r="H1587" s="12">
        <v>8084</v>
      </c>
      <c r="I1587" s="12">
        <v>1</v>
      </c>
      <c r="J1587" s="12">
        <v>90</v>
      </c>
      <c r="K1587" s="12">
        <v>251</v>
      </c>
      <c r="L1587" s="12">
        <v>223</v>
      </c>
      <c r="M1587" s="12">
        <v>6.1</v>
      </c>
      <c r="N1587" s="12">
        <f>VLOOKUP(Todos!$A1587,vlookup_table[#All],2,FALSE)</f>
        <v>39002</v>
      </c>
      <c r="O1587" s="12" t="str">
        <f>VLOOKUP(Todos!$A1587,vlookup_table[#All],3,FALSE)</f>
        <v>MO</v>
      </c>
      <c r="P1587" s="12">
        <f>VLOOKUP(Todos!$A1587,vlookup_table[#All],4,FALSE)</f>
        <v>0</v>
      </c>
      <c r="Q1587" s="14" t="str">
        <f>VLOOKUP(Todos!$A1587,vlookup_table[#All],5,FALSE)</f>
        <v>R2</v>
      </c>
      <c r="R1587" s="14" t="str">
        <f>VLOOKUP(Todos!$A1587,vlookup_table[#All],6,FALSE)</f>
        <v>M</v>
      </c>
      <c r="S1587" s="14">
        <f>VLOOKUP(Todos!$A1587,vlookup_table[#All],7,FALSE)</f>
        <v>3</v>
      </c>
      <c r="T1587" s="14">
        <f>ROUND((9706-Todos!$P1587)/100, 0)</f>
        <v>97</v>
      </c>
      <c r="U1587" s="14" t="str" cm="1">
        <f t="array" ref="U1587">_xlfn.IFS(
    ISNUMBER(SEARCH("C", Q1587)), "Ciudad",
    ISNUMBER(SEARCH("T", Q1587)), "Pueblo",
    ISNUMBER(SEARCH("R", Q1587)), "Rural",
    ISNUMBER(SEARCH("S", Q1587)), "Suburbano",
    ISNUMBER(SEARCH("U", Q1587)), "Urbano"
)</f>
        <v>Rural</v>
      </c>
      <c r="V1587" s="25" t="str" cm="1">
        <f t="array" ref="V1587">_xlfn.LET(
    _xlpm.txt, _xlfn.TEXTJOIN("", TRUE, IF(ISNUMBER(--MID(Todos!$H1587, _xlfn.SEQUENCE(LEN(Todos!$H1587)), 1)), MID(Todos!$H1587, _xlfn.SEQUENCE(LEN(Todos!$H1587)), 1), "")),
    IF(ISNUMBER(--RIGHT(_xlpm.txt,1)), _xlpm.txt, LEFT(_xlpm.txt, LEN(_xlpm.txt)-1))
)</f>
        <v>8084</v>
      </c>
      <c r="W1587" s="14" t="str">
        <f>UPPER(LEFT(Todos!$B1587,2))</f>
        <v>MO</v>
      </c>
      <c r="X1587" s="15" t="str" cm="1">
        <f t="array" ref="X1587">+IF(Todos!$C1587 = "",MODE.MATCH(Todos!$C$2:$C$4029),Todos!$C1587)</f>
        <v>M</v>
      </c>
    </row>
    <row r="1588" spans="1:24" x14ac:dyDescent="0.35">
      <c r="A1588" s="19">
        <v>111708</v>
      </c>
      <c r="B1588" s="7" t="s">
        <v>33</v>
      </c>
      <c r="C1588" s="7" t="s">
        <v>61</v>
      </c>
      <c r="D1588" s="7">
        <v>502</v>
      </c>
      <c r="E1588" s="7">
        <v>247</v>
      </c>
      <c r="F1588" s="7">
        <v>336</v>
      </c>
      <c r="G1588" s="7">
        <v>0</v>
      </c>
      <c r="H1588" s="7">
        <v>11053</v>
      </c>
      <c r="I1588" s="7">
        <v>2</v>
      </c>
      <c r="J1588" s="7">
        <v>75</v>
      </c>
      <c r="K1588" s="7">
        <v>298</v>
      </c>
      <c r="L1588" s="7">
        <v>292</v>
      </c>
      <c r="M1588" s="7">
        <v>9</v>
      </c>
      <c r="N1588" s="7">
        <f>VLOOKUP(Todos!$A1588,vlookup_table[#All],2,FALSE)</f>
        <v>0</v>
      </c>
      <c r="O1588" s="7" t="str">
        <f>VLOOKUP(Todos!$A1588,vlookup_table[#All],3,FALSE)</f>
        <v>AR</v>
      </c>
      <c r="P1588" s="7">
        <f>VLOOKUP(Todos!$A1588,vlookup_table[#All],4,FALSE)</f>
        <v>0</v>
      </c>
      <c r="Q1588" s="9" t="str">
        <f>VLOOKUP(Todos!$A1588,vlookup_table[#All],5,FALSE)</f>
        <v>S1</v>
      </c>
      <c r="R1588" s="9" t="str">
        <f>VLOOKUP(Todos!$A1588,vlookup_table[#All],6,FALSE)</f>
        <v>F</v>
      </c>
      <c r="S1588" s="9">
        <f>VLOOKUP(Todos!$A1588,vlookup_table[#All],7,FALSE)</f>
        <v>15</v>
      </c>
      <c r="T1588" s="9">
        <f>ROUND((9706-Todos!$P1588)/100, 0)</f>
        <v>97</v>
      </c>
      <c r="U1588" s="9" t="str" cm="1">
        <f t="array" ref="U1588">_xlfn.IFS(
    ISNUMBER(SEARCH("C", Q1588)), "Ciudad",
    ISNUMBER(SEARCH("T", Q1588)), "Pueblo",
    ISNUMBER(SEARCH("R", Q1588)), "Rural",
    ISNUMBER(SEARCH("S", Q1588)), "Suburbano",
    ISNUMBER(SEARCH("U", Q1588)), "Urbano"
)</f>
        <v>Suburbano</v>
      </c>
      <c r="V1588" s="24" t="str" cm="1">
        <f t="array" ref="V1588">_xlfn.LET(
    _xlpm.txt, _xlfn.TEXTJOIN("", TRUE, IF(ISNUMBER(--MID(Todos!$H1588, _xlfn.SEQUENCE(LEN(Todos!$H1588)), 1)), MID(Todos!$H1588, _xlfn.SEQUENCE(LEN(Todos!$H1588)), 1), "")),
    IF(ISNUMBER(--RIGHT(_xlpm.txt,1)), _xlpm.txt, LEFT(_xlpm.txt, LEN(_xlpm.txt)-1))
)</f>
        <v>11053</v>
      </c>
      <c r="W1588" s="9" t="str">
        <f>UPPER(LEFT(Todos!$B1588,2))</f>
        <v>AR</v>
      </c>
      <c r="X1588" s="10" t="str" cm="1">
        <f t="array" ref="X1588">+IF(Todos!$C1588 = "",MODE.MATCH(Todos!$C$2:$C$4029),Todos!$C1588)</f>
        <v>Female</v>
      </c>
    </row>
    <row r="1589" spans="1:24" x14ac:dyDescent="0.35">
      <c r="A1589" s="18">
        <v>89030</v>
      </c>
      <c r="B1589" s="12" t="s">
        <v>16</v>
      </c>
      <c r="C1589" s="12" t="s">
        <v>17</v>
      </c>
      <c r="D1589" s="12">
        <v>539</v>
      </c>
      <c r="E1589" s="12">
        <v>268</v>
      </c>
      <c r="F1589" s="12">
        <v>384</v>
      </c>
      <c r="G1589" s="12">
        <v>0</v>
      </c>
      <c r="H1589" s="12">
        <v>10905</v>
      </c>
      <c r="I1589" s="12">
        <v>15</v>
      </c>
      <c r="J1589" s="12">
        <v>45</v>
      </c>
      <c r="K1589" s="12">
        <v>303</v>
      </c>
      <c r="L1589" s="12">
        <v>377</v>
      </c>
      <c r="M1589" s="12">
        <v>5.625</v>
      </c>
      <c r="N1589" s="12">
        <f>VLOOKUP(Todos!$A1589,vlookup_table[#All],2,FALSE)</f>
        <v>0</v>
      </c>
      <c r="O1589" s="12" t="str">
        <f>VLOOKUP(Todos!$A1589,vlookup_table[#All],3,FALSE)</f>
        <v>IL</v>
      </c>
      <c r="P1589" s="12">
        <f>VLOOKUP(Todos!$A1589,vlookup_table[#All],4,FALSE)</f>
        <v>2501</v>
      </c>
      <c r="Q1589" s="14" t="str">
        <f>VLOOKUP(Todos!$A1589,vlookup_table[#All],5,FALSE)</f>
        <v>U3</v>
      </c>
      <c r="R1589" s="14" t="str">
        <f>VLOOKUP(Todos!$A1589,vlookup_table[#All],6,FALSE)</f>
        <v>F</v>
      </c>
      <c r="S1589" s="14">
        <f>VLOOKUP(Todos!$A1589,vlookup_table[#All],7,FALSE)</f>
        <v>11</v>
      </c>
      <c r="T1589" s="14">
        <f>ROUND((9706-Todos!$P1589)/100, 0)</f>
        <v>72</v>
      </c>
      <c r="U1589" s="14" t="str" cm="1">
        <f t="array" ref="U1589">_xlfn.IFS(
    ISNUMBER(SEARCH("C", Q1589)), "Ciudad",
    ISNUMBER(SEARCH("T", Q1589)), "Pueblo",
    ISNUMBER(SEARCH("R", Q1589)), "Rural",
    ISNUMBER(SEARCH("S", Q1589)), "Suburbano",
    ISNUMBER(SEARCH("U", Q1589)), "Urbano"
)</f>
        <v>Urbano</v>
      </c>
      <c r="V1589" s="25" t="str" cm="1">
        <f t="array" ref="V1589">_xlfn.LET(
    _xlpm.txt, _xlfn.TEXTJOIN("", TRUE, IF(ISNUMBER(--MID(Todos!$H1589, _xlfn.SEQUENCE(LEN(Todos!$H1589)), 1)), MID(Todos!$H1589, _xlfn.SEQUENCE(LEN(Todos!$H1589)), 1), "")),
    IF(ISNUMBER(--RIGHT(_xlpm.txt,1)), _xlpm.txt, LEFT(_xlpm.txt, LEN(_xlpm.txt)-1))
)</f>
        <v>10905</v>
      </c>
      <c r="W1589" s="14" t="str">
        <f>UPPER(LEFT(Todos!$B1589,2))</f>
        <v>IL</v>
      </c>
      <c r="X1589" s="15" t="str" cm="1">
        <f t="array" ref="X1589">+IF(Todos!$C1589 = "",MODE.MATCH(Todos!$C$2:$C$4029),Todos!$C1589)</f>
        <v>F</v>
      </c>
    </row>
    <row r="1590" spans="1:24" x14ac:dyDescent="0.35">
      <c r="A1590" s="19">
        <v>169678</v>
      </c>
      <c r="B1590" s="7" t="s">
        <v>22</v>
      </c>
      <c r="C1590" s="7" t="s">
        <v>17</v>
      </c>
      <c r="D1590" s="7">
        <v>1856</v>
      </c>
      <c r="E1590" s="7">
        <v>504</v>
      </c>
      <c r="F1590" s="7">
        <v>536</v>
      </c>
      <c r="G1590" s="7">
        <v>33</v>
      </c>
      <c r="H1590" s="7">
        <v>17132</v>
      </c>
      <c r="I1590" s="7">
        <v>6</v>
      </c>
      <c r="J1590" s="7">
        <v>63</v>
      </c>
      <c r="K1590" s="7">
        <v>523</v>
      </c>
      <c r="L1590" s="7">
        <v>516</v>
      </c>
      <c r="M1590" s="7">
        <v>13</v>
      </c>
      <c r="N1590" s="7">
        <f>VLOOKUP(Todos!$A1590,vlookup_table[#All],2,FALSE)</f>
        <v>0</v>
      </c>
      <c r="O1590" s="7" t="str">
        <f>VLOOKUP(Todos!$A1590,vlookup_table[#All],3,FALSE)</f>
        <v>CA</v>
      </c>
      <c r="P1590" s="7">
        <f>VLOOKUP(Todos!$A1590,vlookup_table[#All],4,FALSE)</f>
        <v>2401</v>
      </c>
      <c r="Q1590" s="9" t="str">
        <f>VLOOKUP(Todos!$A1590,vlookup_table[#All],5,FALSE)</f>
        <v>S1</v>
      </c>
      <c r="R1590" s="9" t="str">
        <f>VLOOKUP(Todos!$A1590,vlookup_table[#All],6,FALSE)</f>
        <v>F</v>
      </c>
      <c r="S1590" s="9">
        <f>VLOOKUP(Todos!$A1590,vlookup_table[#All],7,FALSE)</f>
        <v>20</v>
      </c>
      <c r="T1590" s="9">
        <f>ROUND((9706-Todos!$P1590)/100, 0)</f>
        <v>73</v>
      </c>
      <c r="U1590" s="9" t="str" cm="1">
        <f t="array" ref="U1590">_xlfn.IFS(
    ISNUMBER(SEARCH("C", Q1590)), "Ciudad",
    ISNUMBER(SEARCH("T", Q1590)), "Pueblo",
    ISNUMBER(SEARCH("R", Q1590)), "Rural",
    ISNUMBER(SEARCH("S", Q1590)), "Suburbano",
    ISNUMBER(SEARCH("U", Q1590)), "Urbano"
)</f>
        <v>Suburbano</v>
      </c>
      <c r="V1590" s="24" t="str" cm="1">
        <f t="array" ref="V1590">_xlfn.LET(
    _xlpm.txt, _xlfn.TEXTJOIN("", TRUE, IF(ISNUMBER(--MID(Todos!$H1590, _xlfn.SEQUENCE(LEN(Todos!$H1590)), 1)), MID(Todos!$H1590, _xlfn.SEQUENCE(LEN(Todos!$H1590)), 1), "")),
    IF(ISNUMBER(--RIGHT(_xlpm.txt,1)), _xlpm.txt, LEFT(_xlpm.txt, LEN(_xlpm.txt)-1))
)</f>
        <v>17132</v>
      </c>
      <c r="W1590" s="9" t="str">
        <f>UPPER(LEFT(Todos!$B1590,2))</f>
        <v>CA</v>
      </c>
      <c r="X1590" s="10" t="str" cm="1">
        <f t="array" ref="X1590">+IF(Todos!$C1590 = "",MODE.MATCH(Todos!$C$2:$C$4029),Todos!$C1590)</f>
        <v>F</v>
      </c>
    </row>
    <row r="1591" spans="1:24" x14ac:dyDescent="0.35">
      <c r="A1591" s="18">
        <v>95831</v>
      </c>
      <c r="B1591" s="12" t="s">
        <v>16</v>
      </c>
      <c r="C1591" s="12" t="s">
        <v>14</v>
      </c>
      <c r="D1591" s="12">
        <v>301</v>
      </c>
      <c r="E1591" s="12">
        <v>238</v>
      </c>
      <c r="F1591" s="12">
        <v>347</v>
      </c>
      <c r="G1591" s="12">
        <v>0</v>
      </c>
      <c r="H1591" s="12">
        <v>12366</v>
      </c>
      <c r="I1591" s="12">
        <v>0</v>
      </c>
      <c r="J1591" s="12">
        <v>80</v>
      </c>
      <c r="K1591" s="12">
        <v>354</v>
      </c>
      <c r="L1591" s="12">
        <v>267</v>
      </c>
      <c r="M1591" s="12">
        <v>10.5</v>
      </c>
      <c r="N1591" s="12">
        <f>VLOOKUP(Todos!$A1591,vlookup_table[#All],2,FALSE)</f>
        <v>1</v>
      </c>
      <c r="O1591" s="12" t="str">
        <f>VLOOKUP(Todos!$A1591,vlookup_table[#All],3,FALSE)</f>
        <v>IL</v>
      </c>
      <c r="P1591" s="12">
        <f>VLOOKUP(Todos!$A1591,vlookup_table[#All],4,FALSE)</f>
        <v>2701</v>
      </c>
      <c r="Q1591" s="14" t="str">
        <f>VLOOKUP(Todos!$A1591,vlookup_table[#All],5,FALSE)</f>
        <v>R2</v>
      </c>
      <c r="R1591" s="14" t="str">
        <f>VLOOKUP(Todos!$A1591,vlookup_table[#All],6,FALSE)</f>
        <v>M</v>
      </c>
      <c r="S1591" s="14">
        <f>VLOOKUP(Todos!$A1591,vlookup_table[#All],7,FALSE)</f>
        <v>10</v>
      </c>
      <c r="T1591" s="14">
        <f>ROUND((9706-Todos!$P1591)/100, 0)</f>
        <v>70</v>
      </c>
      <c r="U1591" s="14" t="str" cm="1">
        <f t="array" ref="U1591">_xlfn.IFS(
    ISNUMBER(SEARCH("C", Q1591)), "Ciudad",
    ISNUMBER(SEARCH("T", Q1591)), "Pueblo",
    ISNUMBER(SEARCH("R", Q1591)), "Rural",
    ISNUMBER(SEARCH("S", Q1591)), "Suburbano",
    ISNUMBER(SEARCH("U", Q1591)), "Urbano"
)</f>
        <v>Rural</v>
      </c>
      <c r="V1591" s="25" t="str" cm="1">
        <f t="array" ref="V1591">_xlfn.LET(
    _xlpm.txt, _xlfn.TEXTJOIN("", TRUE, IF(ISNUMBER(--MID(Todos!$H1591, _xlfn.SEQUENCE(LEN(Todos!$H1591)), 1)), MID(Todos!$H1591, _xlfn.SEQUENCE(LEN(Todos!$H1591)), 1), "")),
    IF(ISNUMBER(--RIGHT(_xlpm.txt,1)), _xlpm.txt, LEFT(_xlpm.txt, LEN(_xlpm.txt)-1))
)</f>
        <v>12366</v>
      </c>
      <c r="W1591" s="14" t="str">
        <f>UPPER(LEFT(Todos!$B1591,2))</f>
        <v>IL</v>
      </c>
      <c r="X1591" s="15" t="str" cm="1">
        <f t="array" ref="X1591">+IF(Todos!$C1591 = "",MODE.MATCH(Todos!$C$2:$C$4029),Todos!$C1591)</f>
        <v>M</v>
      </c>
    </row>
    <row r="1592" spans="1:24" x14ac:dyDescent="0.35">
      <c r="A1592" s="19">
        <v>48047</v>
      </c>
      <c r="B1592" s="7" t="s">
        <v>44</v>
      </c>
      <c r="C1592" s="7" t="s">
        <v>17</v>
      </c>
      <c r="D1592" s="7">
        <v>1075</v>
      </c>
      <c r="E1592" s="7">
        <v>511</v>
      </c>
      <c r="F1592" s="7">
        <v>590</v>
      </c>
      <c r="G1592" s="7">
        <v>6</v>
      </c>
      <c r="H1592" s="7">
        <v>20216</v>
      </c>
      <c r="I1592" s="7">
        <v>4</v>
      </c>
      <c r="J1592" s="7">
        <v>41</v>
      </c>
      <c r="K1592" s="7">
        <v>556</v>
      </c>
      <c r="L1592" s="7">
        <v>552</v>
      </c>
      <c r="M1592" s="7">
        <v>5.8</v>
      </c>
      <c r="N1592" s="7">
        <f>VLOOKUP(Todos!$A1592,vlookup_table[#All],2,FALSE)</f>
        <v>0</v>
      </c>
      <c r="O1592" s="7" t="str">
        <f>VLOOKUP(Todos!$A1592,vlookup_table[#All],3,FALSE)</f>
        <v>AL</v>
      </c>
      <c r="P1592" s="7">
        <f>VLOOKUP(Todos!$A1592,vlookup_table[#All],4,FALSE)</f>
        <v>0</v>
      </c>
      <c r="Q1592" s="9" t="str">
        <f>VLOOKUP(Todos!$A1592,vlookup_table[#All],5,FALSE)</f>
        <v>T1</v>
      </c>
      <c r="R1592" s="9" t="str">
        <f>VLOOKUP(Todos!$A1592,vlookup_table[#All],6,FALSE)</f>
        <v>F</v>
      </c>
      <c r="S1592" s="9">
        <f>VLOOKUP(Todos!$A1592,vlookup_table[#All],7,FALSE)</f>
        <v>6</v>
      </c>
      <c r="T1592" s="9">
        <f>ROUND((9706-Todos!$P1592)/100, 0)</f>
        <v>97</v>
      </c>
      <c r="U1592" s="9" t="str" cm="1">
        <f t="array" ref="U1592">_xlfn.IFS(
    ISNUMBER(SEARCH("C", Q1592)), "Ciudad",
    ISNUMBER(SEARCH("T", Q1592)), "Pueblo",
    ISNUMBER(SEARCH("R", Q1592)), "Rural",
    ISNUMBER(SEARCH("S", Q1592)), "Suburbano",
    ISNUMBER(SEARCH("U", Q1592)), "Urbano"
)</f>
        <v>Pueblo</v>
      </c>
      <c r="V1592" s="24" t="str" cm="1">
        <f t="array" ref="V1592">_xlfn.LET(
    _xlpm.txt, _xlfn.TEXTJOIN("", TRUE, IF(ISNUMBER(--MID(Todos!$H1592, _xlfn.SEQUENCE(LEN(Todos!$H1592)), 1)), MID(Todos!$H1592, _xlfn.SEQUENCE(LEN(Todos!$H1592)), 1), "")),
    IF(ISNUMBER(--RIGHT(_xlpm.txt,1)), _xlpm.txt, LEFT(_xlpm.txt, LEN(_xlpm.txt)-1))
)</f>
        <v>20216</v>
      </c>
      <c r="W1592" s="9" t="str">
        <f>UPPER(LEFT(Todos!$B1592,2))</f>
        <v>AL</v>
      </c>
      <c r="X1592" s="10" t="str" cm="1">
        <f t="array" ref="X1592">+IF(Todos!$C1592 = "",MODE.MATCH(Todos!$C$2:$C$4029),Todos!$C1592)</f>
        <v>F</v>
      </c>
    </row>
    <row r="1593" spans="1:24" x14ac:dyDescent="0.35">
      <c r="A1593" s="18">
        <v>156378</v>
      </c>
      <c r="B1593" s="12" t="s">
        <v>22</v>
      </c>
      <c r="C1593" s="12" t="s">
        <v>17</v>
      </c>
      <c r="D1593" s="12">
        <v>5000</v>
      </c>
      <c r="E1593" s="12">
        <v>738</v>
      </c>
      <c r="F1593" s="12">
        <v>959</v>
      </c>
      <c r="G1593" s="12">
        <v>99</v>
      </c>
      <c r="H1593" s="12">
        <v>50907</v>
      </c>
      <c r="I1593" s="12">
        <v>9</v>
      </c>
      <c r="J1593" s="12">
        <v>48</v>
      </c>
      <c r="K1593" s="12">
        <v>963</v>
      </c>
      <c r="L1593" s="12">
        <v>797</v>
      </c>
      <c r="M1593" s="12">
        <v>11</v>
      </c>
      <c r="N1593" s="12">
        <f>VLOOKUP(Todos!$A1593,vlookup_table[#All],2,FALSE)</f>
        <v>0</v>
      </c>
      <c r="O1593" s="12" t="str">
        <f>VLOOKUP(Todos!$A1593,vlookup_table[#All],3,FALSE)</f>
        <v>CA</v>
      </c>
      <c r="P1593" s="12">
        <f>VLOOKUP(Todos!$A1593,vlookup_table[#All],4,FALSE)</f>
        <v>2807</v>
      </c>
      <c r="Q1593" s="14" t="str">
        <f>VLOOKUP(Todos!$A1593,vlookup_table[#All],5,FALSE)</f>
        <v>S1</v>
      </c>
      <c r="R1593" s="14" t="str">
        <f>VLOOKUP(Todos!$A1593,vlookup_table[#All],6,FALSE)</f>
        <v>F</v>
      </c>
      <c r="S1593" s="14">
        <f>VLOOKUP(Todos!$A1593,vlookup_table[#All],7,FALSE)</f>
        <v>13</v>
      </c>
      <c r="T1593" s="14">
        <f>ROUND((9706-Todos!$P1593)/100, 0)</f>
        <v>69</v>
      </c>
      <c r="U1593" s="14" t="str" cm="1">
        <f t="array" ref="U1593">_xlfn.IFS(
    ISNUMBER(SEARCH("C", Q1593)), "Ciudad",
    ISNUMBER(SEARCH("T", Q1593)), "Pueblo",
    ISNUMBER(SEARCH("R", Q1593)), "Rural",
    ISNUMBER(SEARCH("S", Q1593)), "Suburbano",
    ISNUMBER(SEARCH("U", Q1593)), "Urbano"
)</f>
        <v>Suburbano</v>
      </c>
      <c r="V1593" s="25" t="str" cm="1">
        <f t="array" ref="V1593">_xlfn.LET(
    _xlpm.txt, _xlfn.TEXTJOIN("", TRUE, IF(ISNUMBER(--MID(Todos!$H1593, _xlfn.SEQUENCE(LEN(Todos!$H1593)), 1)), MID(Todos!$H1593, _xlfn.SEQUENCE(LEN(Todos!$H1593)), 1), "")),
    IF(ISNUMBER(--RIGHT(_xlpm.txt,1)), _xlpm.txt, LEFT(_xlpm.txt, LEN(_xlpm.txt)-1))
)</f>
        <v>50907</v>
      </c>
      <c r="W1593" s="14" t="str">
        <f>UPPER(LEFT(Todos!$B1593,2))</f>
        <v>CA</v>
      </c>
      <c r="X1593" s="15" t="str" cm="1">
        <f t="array" ref="X1593">+IF(Todos!$C1593 = "",MODE.MATCH(Todos!$C$2:$C$4029),Todos!$C1593)</f>
        <v>F</v>
      </c>
    </row>
    <row r="1594" spans="1:24" x14ac:dyDescent="0.35">
      <c r="A1594" s="19">
        <v>58130</v>
      </c>
      <c r="B1594" s="7" t="s">
        <v>58</v>
      </c>
      <c r="C1594" s="7" t="s">
        <v>17</v>
      </c>
      <c r="D1594" s="7">
        <v>283</v>
      </c>
      <c r="E1594" s="7">
        <v>149</v>
      </c>
      <c r="F1594" s="7">
        <v>227</v>
      </c>
      <c r="G1594" s="7">
        <v>0</v>
      </c>
      <c r="H1594" s="7">
        <v>7466</v>
      </c>
      <c r="I1594" s="7">
        <v>0</v>
      </c>
      <c r="J1594" s="7">
        <v>73</v>
      </c>
      <c r="K1594" s="7">
        <v>168</v>
      </c>
      <c r="L1594" s="7">
        <v>207</v>
      </c>
      <c r="M1594" s="7">
        <v>5.1111111109999996</v>
      </c>
      <c r="N1594" s="7">
        <f>VLOOKUP(Todos!$A1594,vlookup_table[#All],2,FALSE)</f>
        <v>0</v>
      </c>
      <c r="O1594" s="7" t="str">
        <f>VLOOKUP(Todos!$A1594,vlookup_table[#All],3,FALSE)</f>
        <v>KY</v>
      </c>
      <c r="P1594" s="7">
        <f>VLOOKUP(Todos!$A1594,vlookup_table[#All],4,FALSE)</f>
        <v>0</v>
      </c>
      <c r="Q1594" s="9" t="str">
        <f>VLOOKUP(Todos!$A1594,vlookup_table[#All],5,FALSE)</f>
        <v>R3</v>
      </c>
      <c r="R1594" s="9" t="str">
        <f>VLOOKUP(Todos!$A1594,vlookup_table[#All],6,FALSE)</f>
        <v>F</v>
      </c>
      <c r="S1594" s="9">
        <f>VLOOKUP(Todos!$A1594,vlookup_table[#All],7,FALSE)</f>
        <v>7</v>
      </c>
      <c r="T1594" s="9">
        <f>ROUND((9706-Todos!$P1594)/100, 0)</f>
        <v>97</v>
      </c>
      <c r="U1594" s="9" t="str" cm="1">
        <f t="array" ref="U1594">_xlfn.IFS(
    ISNUMBER(SEARCH("C", Q1594)), "Ciudad",
    ISNUMBER(SEARCH("T", Q1594)), "Pueblo",
    ISNUMBER(SEARCH("R", Q1594)), "Rural",
    ISNUMBER(SEARCH("S", Q1594)), "Suburbano",
    ISNUMBER(SEARCH("U", Q1594)), "Urbano"
)</f>
        <v>Rural</v>
      </c>
      <c r="V1594" s="24" t="str" cm="1">
        <f t="array" ref="V1594">_xlfn.LET(
    _xlpm.txt, _xlfn.TEXTJOIN("", TRUE, IF(ISNUMBER(--MID(Todos!$H1594, _xlfn.SEQUENCE(LEN(Todos!$H1594)), 1)), MID(Todos!$H1594, _xlfn.SEQUENCE(LEN(Todos!$H1594)), 1), "")),
    IF(ISNUMBER(--RIGHT(_xlpm.txt,1)), _xlpm.txt, LEFT(_xlpm.txt, LEN(_xlpm.txt)-1))
)</f>
        <v>7466</v>
      </c>
      <c r="W1594" s="9" t="str">
        <f>UPPER(LEFT(Todos!$B1594,2))</f>
        <v>KY</v>
      </c>
      <c r="X1594" s="10" t="str" cm="1">
        <f t="array" ref="X1594">+IF(Todos!$C1594 = "",MODE.MATCH(Todos!$C$2:$C$4029),Todos!$C1594)</f>
        <v>F</v>
      </c>
    </row>
    <row r="1595" spans="1:24" x14ac:dyDescent="0.35">
      <c r="A1595" s="18">
        <v>111459</v>
      </c>
      <c r="B1595" s="12" t="s">
        <v>33</v>
      </c>
      <c r="C1595" s="12" t="s">
        <v>61</v>
      </c>
      <c r="D1595" s="12">
        <v>1054</v>
      </c>
      <c r="E1595" s="12">
        <v>584</v>
      </c>
      <c r="F1595" s="12">
        <v>726</v>
      </c>
      <c r="G1595" s="12">
        <v>11</v>
      </c>
      <c r="H1595" s="12">
        <v>26074</v>
      </c>
      <c r="I1595" s="12">
        <v>2</v>
      </c>
      <c r="J1595" s="12">
        <v>63</v>
      </c>
      <c r="K1595" s="12">
        <v>644</v>
      </c>
      <c r="L1595" s="12">
        <v>652</v>
      </c>
      <c r="M1595" s="12">
        <v>13.53846154</v>
      </c>
      <c r="N1595" s="12">
        <f>VLOOKUP(Todos!$A1595,vlookup_table[#All],2,FALSE)</f>
        <v>28</v>
      </c>
      <c r="O1595" s="12" t="str">
        <f>VLOOKUP(Todos!$A1595,vlookup_table[#All],3,FALSE)</f>
        <v>AR</v>
      </c>
      <c r="P1595" s="12">
        <f>VLOOKUP(Todos!$A1595,vlookup_table[#All],4,FALSE)</f>
        <v>5801</v>
      </c>
      <c r="Q1595" s="14" t="str">
        <f>VLOOKUP(Todos!$A1595,vlookup_table[#All],5,FALSE)</f>
        <v>C1</v>
      </c>
      <c r="R1595" s="14" t="str">
        <f>VLOOKUP(Todos!$A1595,vlookup_table[#All],6,FALSE)</f>
        <v>F</v>
      </c>
      <c r="S1595" s="14">
        <f>VLOOKUP(Todos!$A1595,vlookup_table[#All],7,FALSE)</f>
        <v>20</v>
      </c>
      <c r="T1595" s="14">
        <f>ROUND((9706-Todos!$P1595)/100, 0)</f>
        <v>39</v>
      </c>
      <c r="U1595" s="14" t="str" cm="1">
        <f t="array" ref="U1595">_xlfn.IFS(
    ISNUMBER(SEARCH("C", Q1595)), "Ciudad",
    ISNUMBER(SEARCH("T", Q1595)), "Pueblo",
    ISNUMBER(SEARCH("R", Q1595)), "Rural",
    ISNUMBER(SEARCH("S", Q1595)), "Suburbano",
    ISNUMBER(SEARCH("U", Q1595)), "Urbano"
)</f>
        <v>Ciudad</v>
      </c>
      <c r="V1595" s="25" t="str" cm="1">
        <f t="array" ref="V1595">_xlfn.LET(
    _xlpm.txt, _xlfn.TEXTJOIN("", TRUE, IF(ISNUMBER(--MID(Todos!$H1595, _xlfn.SEQUENCE(LEN(Todos!$H1595)), 1)), MID(Todos!$H1595, _xlfn.SEQUENCE(LEN(Todos!$H1595)), 1), "")),
    IF(ISNUMBER(--RIGHT(_xlpm.txt,1)), _xlpm.txt, LEFT(_xlpm.txt, LEN(_xlpm.txt)-1))
)</f>
        <v>26074</v>
      </c>
      <c r="W1595" s="14" t="str">
        <f>UPPER(LEFT(Todos!$B1595,2))</f>
        <v>AR</v>
      </c>
      <c r="X1595" s="15" t="str" cm="1">
        <f t="array" ref="X1595">+IF(Todos!$C1595 = "",MODE.MATCH(Todos!$C$2:$C$4029),Todos!$C1595)</f>
        <v>Female</v>
      </c>
    </row>
    <row r="1596" spans="1:24" x14ac:dyDescent="0.35">
      <c r="A1596" s="19">
        <v>77574</v>
      </c>
      <c r="B1596" s="7" t="s">
        <v>36</v>
      </c>
      <c r="C1596" s="7" t="s">
        <v>17</v>
      </c>
      <c r="D1596" s="7">
        <v>1260</v>
      </c>
      <c r="E1596" s="7">
        <v>252</v>
      </c>
      <c r="F1596" s="7">
        <v>404</v>
      </c>
      <c r="G1596" s="7">
        <v>24</v>
      </c>
      <c r="H1596" s="7">
        <v>17617</v>
      </c>
      <c r="I1596" s="7">
        <v>6</v>
      </c>
      <c r="J1596" s="7">
        <v>79</v>
      </c>
      <c r="K1596" s="7">
        <v>357</v>
      </c>
      <c r="L1596" s="7">
        <v>309</v>
      </c>
      <c r="M1596" s="7">
        <v>4.8571428570000004</v>
      </c>
      <c r="N1596" s="7">
        <f>VLOOKUP(Todos!$A1596,vlookup_table[#All],2,FALSE)</f>
        <v>2</v>
      </c>
      <c r="O1596" s="7" t="str">
        <f>VLOOKUP(Todos!$A1596,vlookup_table[#All],3,FALSE)</f>
        <v>WI</v>
      </c>
      <c r="P1596" s="7">
        <f>VLOOKUP(Todos!$A1596,vlookup_table[#All],4,FALSE)</f>
        <v>2301</v>
      </c>
      <c r="Q1596" s="9" t="str">
        <f>VLOOKUP(Todos!$A1596,vlookup_table[#All],5,FALSE)</f>
        <v>C2</v>
      </c>
      <c r="R1596" s="9" t="str">
        <f>VLOOKUP(Todos!$A1596,vlookup_table[#All],6,FALSE)</f>
        <v>F</v>
      </c>
      <c r="S1596" s="9">
        <f>VLOOKUP(Todos!$A1596,vlookup_table[#All],7,FALSE)</f>
        <v>5</v>
      </c>
      <c r="T1596" s="9">
        <f>ROUND((9706-Todos!$P1596)/100, 0)</f>
        <v>74</v>
      </c>
      <c r="U1596" s="9" t="str" cm="1">
        <f t="array" ref="U1596">_xlfn.IFS(
    ISNUMBER(SEARCH("C", Q1596)), "Ciudad",
    ISNUMBER(SEARCH("T", Q1596)), "Pueblo",
    ISNUMBER(SEARCH("R", Q1596)), "Rural",
    ISNUMBER(SEARCH("S", Q1596)), "Suburbano",
    ISNUMBER(SEARCH("U", Q1596)), "Urbano"
)</f>
        <v>Ciudad</v>
      </c>
      <c r="V1596" s="24" t="str" cm="1">
        <f t="array" ref="V1596">_xlfn.LET(
    _xlpm.txt, _xlfn.TEXTJOIN("", TRUE, IF(ISNUMBER(--MID(Todos!$H1596, _xlfn.SEQUENCE(LEN(Todos!$H1596)), 1)), MID(Todos!$H1596, _xlfn.SEQUENCE(LEN(Todos!$H1596)), 1), "")),
    IF(ISNUMBER(--RIGHT(_xlpm.txt,1)), _xlpm.txt, LEFT(_xlpm.txt, LEN(_xlpm.txt)-1))
)</f>
        <v>17617</v>
      </c>
      <c r="W1596" s="9" t="str">
        <f>UPPER(LEFT(Todos!$B1596,2))</f>
        <v>WI</v>
      </c>
      <c r="X1596" s="10" t="str" cm="1">
        <f t="array" ref="X1596">+IF(Todos!$C1596 = "",MODE.MATCH(Todos!$C$2:$C$4029),Todos!$C1596)</f>
        <v>F</v>
      </c>
    </row>
    <row r="1597" spans="1:24" x14ac:dyDescent="0.35">
      <c r="A1597" s="18">
        <v>157536</v>
      </c>
      <c r="B1597" s="12" t="s">
        <v>22</v>
      </c>
      <c r="C1597" s="12" t="s">
        <v>17</v>
      </c>
      <c r="D1597" s="12">
        <v>3009</v>
      </c>
      <c r="E1597" s="12">
        <v>411</v>
      </c>
      <c r="F1597" s="12">
        <v>546</v>
      </c>
      <c r="G1597" s="12">
        <v>85</v>
      </c>
      <c r="H1597" s="12">
        <v>20728</v>
      </c>
      <c r="I1597" s="12">
        <v>12</v>
      </c>
      <c r="J1597" s="12">
        <v>39</v>
      </c>
      <c r="K1597" s="12">
        <v>455</v>
      </c>
      <c r="L1597" s="12">
        <v>493</v>
      </c>
      <c r="M1597" s="12">
        <v>12.5</v>
      </c>
      <c r="N1597" s="12">
        <f>VLOOKUP(Todos!$A1597,vlookup_table[#All],2,FALSE)</f>
        <v>2</v>
      </c>
      <c r="O1597" s="12" t="str">
        <f>VLOOKUP(Todos!$A1597,vlookup_table[#All],3,FALSE)</f>
        <v>CA</v>
      </c>
      <c r="P1597" s="12">
        <f>VLOOKUP(Todos!$A1597,vlookup_table[#All],4,FALSE)</f>
        <v>1901</v>
      </c>
      <c r="Q1597" s="14" t="str">
        <f>VLOOKUP(Todos!$A1597,vlookup_table[#All],5,FALSE)</f>
        <v>C2</v>
      </c>
      <c r="R1597" s="14" t="str">
        <f>VLOOKUP(Todos!$A1597,vlookup_table[#All],6,FALSE)</f>
        <v>F</v>
      </c>
      <c r="S1597" s="14">
        <f>VLOOKUP(Todos!$A1597,vlookup_table[#All],7,FALSE)</f>
        <v>17</v>
      </c>
      <c r="T1597" s="14">
        <f>ROUND((9706-Todos!$P1597)/100, 0)</f>
        <v>78</v>
      </c>
      <c r="U1597" s="14" t="str" cm="1">
        <f t="array" ref="U1597">_xlfn.IFS(
    ISNUMBER(SEARCH("C", Q1597)), "Ciudad",
    ISNUMBER(SEARCH("T", Q1597)), "Pueblo",
    ISNUMBER(SEARCH("R", Q1597)), "Rural",
    ISNUMBER(SEARCH("S", Q1597)), "Suburbano",
    ISNUMBER(SEARCH("U", Q1597)), "Urbano"
)</f>
        <v>Ciudad</v>
      </c>
      <c r="V1597" s="25" t="str" cm="1">
        <f t="array" ref="V1597">_xlfn.LET(
    _xlpm.txt, _xlfn.TEXTJOIN("", TRUE, IF(ISNUMBER(--MID(Todos!$H1597, _xlfn.SEQUENCE(LEN(Todos!$H1597)), 1)), MID(Todos!$H1597, _xlfn.SEQUENCE(LEN(Todos!$H1597)), 1), "")),
    IF(ISNUMBER(--RIGHT(_xlpm.txt,1)), _xlpm.txt, LEFT(_xlpm.txt, LEN(_xlpm.txt)-1))
)</f>
        <v>20728</v>
      </c>
      <c r="W1597" s="14" t="str">
        <f>UPPER(LEFT(Todos!$B1597,2))</f>
        <v>CA</v>
      </c>
      <c r="X1597" s="15" t="str" cm="1">
        <f t="array" ref="X1597">+IF(Todos!$C1597 = "",MODE.MATCH(Todos!$C$2:$C$4029),Todos!$C1597)</f>
        <v>F</v>
      </c>
    </row>
    <row r="1598" spans="1:24" x14ac:dyDescent="0.35">
      <c r="A1598" s="19">
        <v>86270</v>
      </c>
      <c r="B1598" s="7" t="s">
        <v>53</v>
      </c>
      <c r="C1598" s="7" t="s">
        <v>14</v>
      </c>
      <c r="D1598" s="7">
        <v>462</v>
      </c>
      <c r="E1598" s="7">
        <v>224</v>
      </c>
      <c r="F1598" s="7">
        <v>253</v>
      </c>
      <c r="G1598" s="7">
        <v>0</v>
      </c>
      <c r="H1598" s="7">
        <v>8866</v>
      </c>
      <c r="I1598" s="7">
        <v>1</v>
      </c>
      <c r="J1598" s="7">
        <v>55</v>
      </c>
      <c r="K1598" s="7">
        <v>264</v>
      </c>
      <c r="L1598" s="7">
        <v>248</v>
      </c>
      <c r="M1598" s="7">
        <v>8</v>
      </c>
      <c r="N1598" s="7">
        <f>VLOOKUP(Todos!$A1598,vlookup_table[#All],2,FALSE)</f>
        <v>2</v>
      </c>
      <c r="O1598" s="7" t="str">
        <f>VLOOKUP(Todos!$A1598,vlookup_table[#All],3,FALSE)</f>
        <v>SD</v>
      </c>
      <c r="P1598" s="7">
        <f>VLOOKUP(Todos!$A1598,vlookup_table[#All],4,FALSE)</f>
        <v>5501</v>
      </c>
      <c r="Q1598" s="9" t="str">
        <f>VLOOKUP(Todos!$A1598,vlookup_table[#All],5,FALSE)</f>
        <v>C2</v>
      </c>
      <c r="R1598" s="9" t="str">
        <f>VLOOKUP(Todos!$A1598,vlookup_table[#All],6,FALSE)</f>
        <v>M</v>
      </c>
      <c r="S1598" s="9">
        <f>VLOOKUP(Todos!$A1598,vlookup_table[#All],7,FALSE)</f>
        <v>16</v>
      </c>
      <c r="T1598" s="9">
        <f>ROUND((9706-Todos!$P1598)/100, 0)</f>
        <v>42</v>
      </c>
      <c r="U1598" s="9" t="str" cm="1">
        <f t="array" ref="U1598">_xlfn.IFS(
    ISNUMBER(SEARCH("C", Q1598)), "Ciudad",
    ISNUMBER(SEARCH("T", Q1598)), "Pueblo",
    ISNUMBER(SEARCH("R", Q1598)), "Rural",
    ISNUMBER(SEARCH("S", Q1598)), "Suburbano",
    ISNUMBER(SEARCH("U", Q1598)), "Urbano"
)</f>
        <v>Ciudad</v>
      </c>
      <c r="V1598" s="24" t="str" cm="1">
        <f t="array" ref="V1598">_xlfn.LET(
    _xlpm.txt, _xlfn.TEXTJOIN("", TRUE, IF(ISNUMBER(--MID(Todos!$H1598, _xlfn.SEQUENCE(LEN(Todos!$H1598)), 1)), MID(Todos!$H1598, _xlfn.SEQUENCE(LEN(Todos!$H1598)), 1), "")),
    IF(ISNUMBER(--RIGHT(_xlpm.txt,1)), _xlpm.txt, LEFT(_xlpm.txt, LEN(_xlpm.txt)-1))
)</f>
        <v>8866</v>
      </c>
      <c r="W1598" s="9" t="str">
        <f>UPPER(LEFT(Todos!$B1598,2))</f>
        <v>SD</v>
      </c>
      <c r="X1598" s="10" t="str" cm="1">
        <f t="array" ref="X1598">+IF(Todos!$C1598 = "",MODE.MATCH(Todos!$C$2:$C$4029),Todos!$C1598)</f>
        <v>M</v>
      </c>
    </row>
    <row r="1599" spans="1:24" x14ac:dyDescent="0.35">
      <c r="A1599" s="18">
        <v>71882</v>
      </c>
      <c r="B1599" s="12" t="s">
        <v>30</v>
      </c>
      <c r="C1599" s="12" t="s">
        <v>17</v>
      </c>
      <c r="D1599" s="12">
        <v>574</v>
      </c>
      <c r="E1599" s="12">
        <v>299</v>
      </c>
      <c r="F1599" s="12">
        <v>420</v>
      </c>
      <c r="G1599" s="12">
        <v>0</v>
      </c>
      <c r="H1599" s="12">
        <v>17296</v>
      </c>
      <c r="I1599" s="12">
        <v>3</v>
      </c>
      <c r="J1599" s="12">
        <v>72</v>
      </c>
      <c r="K1599" s="12">
        <v>363</v>
      </c>
      <c r="L1599" s="12">
        <v>360</v>
      </c>
      <c r="M1599" s="12">
        <v>6.1666666670000003</v>
      </c>
      <c r="N1599" s="12">
        <f>VLOOKUP(Todos!$A1599,vlookup_table[#All],2,FALSE)</f>
        <v>0</v>
      </c>
      <c r="O1599" s="12" t="str">
        <f>VLOOKUP(Todos!$A1599,vlookup_table[#All],3,FALSE)</f>
        <v>MI</v>
      </c>
      <c r="P1599" s="12">
        <f>VLOOKUP(Todos!$A1599,vlookup_table[#All],4,FALSE)</f>
        <v>0</v>
      </c>
      <c r="Q1599" s="14" t="str">
        <f>VLOOKUP(Todos!$A1599,vlookup_table[#All],5,FALSE)</f>
        <v>C2</v>
      </c>
      <c r="R1599" s="14" t="str">
        <f>VLOOKUP(Todos!$A1599,vlookup_table[#All],6,FALSE)</f>
        <v>F</v>
      </c>
      <c r="S1599" s="14">
        <f>VLOOKUP(Todos!$A1599,vlookup_table[#All],7,FALSE)</f>
        <v>14</v>
      </c>
      <c r="T1599" s="14">
        <f>ROUND((9706-Todos!$P1599)/100, 0)</f>
        <v>97</v>
      </c>
      <c r="U1599" s="14" t="str" cm="1">
        <f t="array" ref="U1599">_xlfn.IFS(
    ISNUMBER(SEARCH("C", Q1599)), "Ciudad",
    ISNUMBER(SEARCH("T", Q1599)), "Pueblo",
    ISNUMBER(SEARCH("R", Q1599)), "Rural",
    ISNUMBER(SEARCH("S", Q1599)), "Suburbano",
    ISNUMBER(SEARCH("U", Q1599)), "Urbano"
)</f>
        <v>Ciudad</v>
      </c>
      <c r="V1599" s="25" t="str" cm="1">
        <f t="array" ref="V1599">_xlfn.LET(
    _xlpm.txt, _xlfn.TEXTJOIN("", TRUE, IF(ISNUMBER(--MID(Todos!$H1599, _xlfn.SEQUENCE(LEN(Todos!$H1599)), 1)), MID(Todos!$H1599, _xlfn.SEQUENCE(LEN(Todos!$H1599)), 1), "")),
    IF(ISNUMBER(--RIGHT(_xlpm.txt,1)), _xlpm.txt, LEFT(_xlpm.txt, LEN(_xlpm.txt)-1))
)</f>
        <v>17296</v>
      </c>
      <c r="W1599" s="14" t="str">
        <f>UPPER(LEFT(Todos!$B1599,2))</f>
        <v>MI</v>
      </c>
      <c r="X1599" s="15" t="str" cm="1">
        <f t="array" ref="X1599">+IF(Todos!$C1599 = "",MODE.MATCH(Todos!$C$2:$C$4029),Todos!$C1599)</f>
        <v>F</v>
      </c>
    </row>
    <row r="1600" spans="1:24" x14ac:dyDescent="0.35">
      <c r="A1600" s="19">
        <v>53213</v>
      </c>
      <c r="B1600" s="7" t="s">
        <v>54</v>
      </c>
      <c r="C1600" s="7" t="s">
        <v>17</v>
      </c>
      <c r="D1600" s="7">
        <v>402</v>
      </c>
      <c r="E1600" s="7">
        <v>194</v>
      </c>
      <c r="F1600" s="7">
        <v>267</v>
      </c>
      <c r="G1600" s="7">
        <v>0</v>
      </c>
      <c r="H1600" s="7">
        <v>8742</v>
      </c>
      <c r="I1600" s="7">
        <v>0</v>
      </c>
      <c r="J1600" s="7">
        <v>84</v>
      </c>
      <c r="K1600" s="7">
        <v>229</v>
      </c>
      <c r="L1600" s="7">
        <v>234</v>
      </c>
      <c r="M1600" s="7">
        <v>12</v>
      </c>
      <c r="N1600" s="7">
        <f>VLOOKUP(Todos!$A1600,vlookup_table[#All],2,FALSE)</f>
        <v>0</v>
      </c>
      <c r="O1600" s="7" t="str">
        <f>VLOOKUP(Todos!$A1600,vlookup_table[#All],3,FALSE)</f>
        <v>TN</v>
      </c>
      <c r="P1600" s="7">
        <f>VLOOKUP(Todos!$A1600,vlookup_table[#All],4,FALSE)</f>
        <v>4401</v>
      </c>
      <c r="Q1600" s="9" t="str">
        <f>VLOOKUP(Todos!$A1600,vlookup_table[#All],5,FALSE)</f>
        <v>R3</v>
      </c>
      <c r="R1600" s="9" t="str">
        <f>VLOOKUP(Todos!$A1600,vlookup_table[#All],6,FALSE)</f>
        <v>F</v>
      </c>
      <c r="S1600" s="9">
        <f>VLOOKUP(Todos!$A1600,vlookup_table[#All],7,FALSE)</f>
        <v>15</v>
      </c>
      <c r="T1600" s="9">
        <f>ROUND((9706-Todos!$P1600)/100, 0)</f>
        <v>53</v>
      </c>
      <c r="U1600" s="9" t="str" cm="1">
        <f t="array" ref="U1600">_xlfn.IFS(
    ISNUMBER(SEARCH("C", Q1600)), "Ciudad",
    ISNUMBER(SEARCH("T", Q1600)), "Pueblo",
    ISNUMBER(SEARCH("R", Q1600)), "Rural",
    ISNUMBER(SEARCH("S", Q1600)), "Suburbano",
    ISNUMBER(SEARCH("U", Q1600)), "Urbano"
)</f>
        <v>Rural</v>
      </c>
      <c r="V1600" s="24" t="str" cm="1">
        <f t="array" ref="V1600">_xlfn.LET(
    _xlpm.txt, _xlfn.TEXTJOIN("", TRUE, IF(ISNUMBER(--MID(Todos!$H1600, _xlfn.SEQUENCE(LEN(Todos!$H1600)), 1)), MID(Todos!$H1600, _xlfn.SEQUENCE(LEN(Todos!$H1600)), 1), "")),
    IF(ISNUMBER(--RIGHT(_xlpm.txt,1)), _xlpm.txt, LEFT(_xlpm.txt, LEN(_xlpm.txt)-1))
)</f>
        <v>8742</v>
      </c>
      <c r="W1600" s="9" t="str">
        <f>UPPER(LEFT(Todos!$B1600,2))</f>
        <v>TN</v>
      </c>
      <c r="X1600" s="10" t="str" cm="1">
        <f t="array" ref="X1600">+IF(Todos!$C1600 = "",MODE.MATCH(Todos!$C$2:$C$4029),Todos!$C1600)</f>
        <v>F</v>
      </c>
    </row>
    <row r="1601" spans="1:24" x14ac:dyDescent="0.35">
      <c r="A1601" s="18">
        <v>121292</v>
      </c>
      <c r="B1601" s="12" t="s">
        <v>21</v>
      </c>
      <c r="C1601" s="12" t="s">
        <v>17</v>
      </c>
      <c r="D1601" s="12">
        <v>557</v>
      </c>
      <c r="E1601" s="12">
        <v>211</v>
      </c>
      <c r="F1601" s="12">
        <v>205</v>
      </c>
      <c r="G1601" s="12">
        <v>0</v>
      </c>
      <c r="H1601" s="12">
        <v>5550</v>
      </c>
      <c r="I1601" s="12">
        <v>30</v>
      </c>
      <c r="J1601" s="12">
        <v>60</v>
      </c>
      <c r="K1601" s="12">
        <v>188</v>
      </c>
      <c r="L1601" s="12">
        <v>221</v>
      </c>
      <c r="M1601" s="12">
        <v>13</v>
      </c>
      <c r="N1601" s="12">
        <f>VLOOKUP(Todos!$A1601,vlookup_table[#All],2,FALSE)</f>
        <v>3</v>
      </c>
      <c r="O1601" s="12" t="str">
        <f>VLOOKUP(Todos!$A1601,vlookup_table[#All],3,FALSE)</f>
        <v>TX</v>
      </c>
      <c r="P1601" s="12">
        <f>VLOOKUP(Todos!$A1601,vlookup_table[#All],4,FALSE)</f>
        <v>0</v>
      </c>
      <c r="Q1601" s="14" t="str">
        <f>VLOOKUP(Todos!$A1601,vlookup_table[#All],5,FALSE)</f>
        <v>U3</v>
      </c>
      <c r="R1601" s="14" t="str">
        <f>VLOOKUP(Todos!$A1601,vlookup_table[#All],6,FALSE)</f>
        <v>F</v>
      </c>
      <c r="S1601" s="14">
        <f>VLOOKUP(Todos!$A1601,vlookup_table[#All],7,FALSE)</f>
        <v>16</v>
      </c>
      <c r="T1601" s="14">
        <f>ROUND((9706-Todos!$P1601)/100, 0)</f>
        <v>97</v>
      </c>
      <c r="U1601" s="14" t="str" cm="1">
        <f t="array" ref="U1601">_xlfn.IFS(
    ISNUMBER(SEARCH("C", Q1601)), "Ciudad",
    ISNUMBER(SEARCH("T", Q1601)), "Pueblo",
    ISNUMBER(SEARCH("R", Q1601)), "Rural",
    ISNUMBER(SEARCH("S", Q1601)), "Suburbano",
    ISNUMBER(SEARCH("U", Q1601)), "Urbano"
)</f>
        <v>Urbano</v>
      </c>
      <c r="V1601" s="25" t="str" cm="1">
        <f t="array" ref="V1601">_xlfn.LET(
    _xlpm.txt, _xlfn.TEXTJOIN("", TRUE, IF(ISNUMBER(--MID(Todos!$H1601, _xlfn.SEQUENCE(LEN(Todos!$H1601)), 1)), MID(Todos!$H1601, _xlfn.SEQUENCE(LEN(Todos!$H1601)), 1), "")),
    IF(ISNUMBER(--RIGHT(_xlpm.txt,1)), _xlpm.txt, LEFT(_xlpm.txt, LEN(_xlpm.txt)-1))
)</f>
        <v>5550</v>
      </c>
      <c r="W1601" s="14" t="str">
        <f>UPPER(LEFT(Todos!$B1601,2))</f>
        <v>TX</v>
      </c>
      <c r="X1601" s="15" t="str" cm="1">
        <f t="array" ref="X1601">+IF(Todos!$C1601 = "",MODE.MATCH(Todos!$C$2:$C$4029),Todos!$C1601)</f>
        <v>F</v>
      </c>
    </row>
    <row r="1602" spans="1:24" x14ac:dyDescent="0.35">
      <c r="A1602" s="19">
        <v>101614</v>
      </c>
      <c r="B1602" s="7" t="s">
        <v>37</v>
      </c>
      <c r="C1602" s="7" t="s">
        <v>17</v>
      </c>
      <c r="D1602" s="7">
        <v>320</v>
      </c>
      <c r="E1602" s="7">
        <v>148</v>
      </c>
      <c r="F1602" s="7">
        <v>233</v>
      </c>
      <c r="G1602" s="7">
        <v>0</v>
      </c>
      <c r="H1602" s="7">
        <v>9379</v>
      </c>
      <c r="I1602" s="7">
        <v>0</v>
      </c>
      <c r="J1602" s="7">
        <v>78</v>
      </c>
      <c r="K1602" s="7">
        <v>183</v>
      </c>
      <c r="L1602" s="7">
        <v>202</v>
      </c>
      <c r="M1602" s="7">
        <v>13.33333333</v>
      </c>
      <c r="N1602" s="7">
        <f>VLOOKUP(Todos!$A1602,vlookup_table[#All],2,FALSE)</f>
        <v>0</v>
      </c>
      <c r="O1602" s="7" t="str">
        <f>VLOOKUP(Todos!$A1602,vlookup_table[#All],3,FALSE)</f>
        <v>MO</v>
      </c>
      <c r="P1602" s="7">
        <f>VLOOKUP(Todos!$A1602,vlookup_table[#All],4,FALSE)</f>
        <v>4401</v>
      </c>
      <c r="Q1602" s="9" t="str">
        <f>VLOOKUP(Todos!$A1602,vlookup_table[#All],5,FALSE)</f>
        <v>R2</v>
      </c>
      <c r="R1602" s="9" t="str">
        <f>VLOOKUP(Todos!$A1602,vlookup_table[#All],6,FALSE)</f>
        <v>F</v>
      </c>
      <c r="S1602" s="9">
        <f>VLOOKUP(Todos!$A1602,vlookup_table[#All],7,FALSE)</f>
        <v>21</v>
      </c>
      <c r="T1602" s="9">
        <f>ROUND((9706-Todos!$P1602)/100, 0)</f>
        <v>53</v>
      </c>
      <c r="U1602" s="9" t="str" cm="1">
        <f t="array" ref="U1602">_xlfn.IFS(
    ISNUMBER(SEARCH("C", Q1602)), "Ciudad",
    ISNUMBER(SEARCH("T", Q1602)), "Pueblo",
    ISNUMBER(SEARCH("R", Q1602)), "Rural",
    ISNUMBER(SEARCH("S", Q1602)), "Suburbano",
    ISNUMBER(SEARCH("U", Q1602)), "Urbano"
)</f>
        <v>Rural</v>
      </c>
      <c r="V1602" s="24" t="str" cm="1">
        <f t="array" ref="V1602">_xlfn.LET(
    _xlpm.txt, _xlfn.TEXTJOIN("", TRUE, IF(ISNUMBER(--MID(Todos!$H1602, _xlfn.SEQUENCE(LEN(Todos!$H1602)), 1)), MID(Todos!$H1602, _xlfn.SEQUENCE(LEN(Todos!$H1602)), 1), "")),
    IF(ISNUMBER(--RIGHT(_xlpm.txt,1)), _xlpm.txt, LEFT(_xlpm.txt, LEN(_xlpm.txt)-1))
)</f>
        <v>9379</v>
      </c>
      <c r="W1602" s="9" t="str">
        <f>UPPER(LEFT(Todos!$B1602,2))</f>
        <v>MO</v>
      </c>
      <c r="X1602" s="10" t="str" cm="1">
        <f t="array" ref="X1602">+IF(Todos!$C1602 = "",MODE.MATCH(Todos!$C$2:$C$4029),Todos!$C1602)</f>
        <v>F</v>
      </c>
    </row>
    <row r="1603" spans="1:24" x14ac:dyDescent="0.35">
      <c r="A1603" s="18">
        <v>161479</v>
      </c>
      <c r="B1603" s="12" t="s">
        <v>51</v>
      </c>
      <c r="C1603" s="12" t="s">
        <v>17</v>
      </c>
      <c r="D1603" s="12">
        <v>758</v>
      </c>
      <c r="E1603" s="12">
        <v>407</v>
      </c>
      <c r="F1603" s="12">
        <v>457</v>
      </c>
      <c r="G1603" s="12">
        <v>0</v>
      </c>
      <c r="H1603" s="12">
        <v>17576</v>
      </c>
      <c r="I1603" s="12">
        <v>4</v>
      </c>
      <c r="J1603" s="12">
        <v>53</v>
      </c>
      <c r="K1603" s="12">
        <v>409</v>
      </c>
      <c r="L1603" s="12">
        <v>455</v>
      </c>
      <c r="M1603" s="12">
        <v>7.4545454549999999</v>
      </c>
      <c r="N1603" s="12">
        <f>VLOOKUP(Todos!$A1603,vlookup_table[#All],2,FALSE)</f>
        <v>2</v>
      </c>
      <c r="O1603" s="12" t="str">
        <f>VLOOKUP(Todos!$A1603,vlookup_table[#All],3,FALSE)</f>
        <v>OR</v>
      </c>
      <c r="P1603" s="12">
        <f>VLOOKUP(Todos!$A1603,vlookup_table[#All],4,FALSE)</f>
        <v>2101</v>
      </c>
      <c r="Q1603" s="14" t="str">
        <f>VLOOKUP(Todos!$A1603,vlookup_table[#All],5,FALSE)</f>
        <v>S2</v>
      </c>
      <c r="R1603" s="14" t="str">
        <f>VLOOKUP(Todos!$A1603,vlookup_table[#All],6,FALSE)</f>
        <v>F</v>
      </c>
      <c r="S1603" s="14">
        <f>VLOOKUP(Todos!$A1603,vlookup_table[#All],7,FALSE)</f>
        <v>11</v>
      </c>
      <c r="T1603" s="14">
        <f>ROUND((9706-Todos!$P1603)/100, 0)</f>
        <v>76</v>
      </c>
      <c r="U1603" s="14" t="str" cm="1">
        <f t="array" ref="U1603">_xlfn.IFS(
    ISNUMBER(SEARCH("C", Q1603)), "Ciudad",
    ISNUMBER(SEARCH("T", Q1603)), "Pueblo",
    ISNUMBER(SEARCH("R", Q1603)), "Rural",
    ISNUMBER(SEARCH("S", Q1603)), "Suburbano",
    ISNUMBER(SEARCH("U", Q1603)), "Urbano"
)</f>
        <v>Suburbano</v>
      </c>
      <c r="V1603" s="25" t="str" cm="1">
        <f t="array" ref="V1603">_xlfn.LET(
    _xlpm.txt, _xlfn.TEXTJOIN("", TRUE, IF(ISNUMBER(--MID(Todos!$H1603, _xlfn.SEQUENCE(LEN(Todos!$H1603)), 1)), MID(Todos!$H1603, _xlfn.SEQUENCE(LEN(Todos!$H1603)), 1), "")),
    IF(ISNUMBER(--RIGHT(_xlpm.txt,1)), _xlpm.txt, LEFT(_xlpm.txt, LEN(_xlpm.txt)-1))
)</f>
        <v>17576</v>
      </c>
      <c r="W1603" s="14" t="str">
        <f>UPPER(LEFT(Todos!$B1603,2))</f>
        <v>OR</v>
      </c>
      <c r="X1603" s="15" t="str" cm="1">
        <f t="array" ref="X1603">+IF(Todos!$C1603 = "",MODE.MATCH(Todos!$C$2:$C$4029),Todos!$C1603)</f>
        <v>F</v>
      </c>
    </row>
    <row r="1604" spans="1:24" x14ac:dyDescent="0.35">
      <c r="A1604" s="19">
        <v>74183</v>
      </c>
      <c r="B1604" s="7" t="s">
        <v>30</v>
      </c>
      <c r="C1604" s="7" t="s">
        <v>17</v>
      </c>
      <c r="D1604" s="7">
        <v>836</v>
      </c>
      <c r="E1604" s="7">
        <v>332</v>
      </c>
      <c r="F1604" s="7">
        <v>425</v>
      </c>
      <c r="G1604" s="7">
        <v>15</v>
      </c>
      <c r="H1604" s="7">
        <v>13813</v>
      </c>
      <c r="I1604" s="7">
        <v>3</v>
      </c>
      <c r="J1604" s="7">
        <v>74</v>
      </c>
      <c r="K1604" s="7">
        <v>354</v>
      </c>
      <c r="L1604" s="7">
        <v>380</v>
      </c>
      <c r="M1604" s="7">
        <v>4.4761904760000002</v>
      </c>
      <c r="N1604" s="7">
        <f>VLOOKUP(Todos!$A1604,vlookup_table[#All],2,FALSE)</f>
        <v>2</v>
      </c>
      <c r="O1604" s="7" t="str">
        <f>VLOOKUP(Todos!$A1604,vlookup_table[#All],3,FALSE)</f>
        <v>MI</v>
      </c>
      <c r="P1604" s="7">
        <f>VLOOKUP(Todos!$A1604,vlookup_table[#All],4,FALSE)</f>
        <v>0</v>
      </c>
      <c r="Q1604" s="9" t="str">
        <f>VLOOKUP(Todos!$A1604,vlookup_table[#All],5,FALSE)</f>
        <v/>
      </c>
      <c r="R1604" s="9" t="str">
        <f>VLOOKUP(Todos!$A1604,vlookup_table[#All],6,FALSE)</f>
        <v>F</v>
      </c>
      <c r="S1604" s="9">
        <f>VLOOKUP(Todos!$A1604,vlookup_table[#All],7,FALSE)</f>
        <v>5</v>
      </c>
      <c r="T1604" s="9">
        <f>ROUND((9706-Todos!$P1604)/100, 0)</f>
        <v>97</v>
      </c>
      <c r="U1604" s="9" t="e" cm="1">
        <f t="array" ref="U1604">_xlfn.IFS(
    ISNUMBER(SEARCH("C", Q1604)), "Ciudad",
    ISNUMBER(SEARCH("T", Q1604)), "Pueblo",
    ISNUMBER(SEARCH("R", Q1604)), "Rural",
    ISNUMBER(SEARCH("S", Q1604)), "Suburbano",
    ISNUMBER(SEARCH("U", Q1604)), "Urbano"
)</f>
        <v>#N/A</v>
      </c>
      <c r="V1604" s="24" t="str" cm="1">
        <f t="array" ref="V1604">_xlfn.LET(
    _xlpm.txt, _xlfn.TEXTJOIN("", TRUE, IF(ISNUMBER(--MID(Todos!$H1604, _xlfn.SEQUENCE(LEN(Todos!$H1604)), 1)), MID(Todos!$H1604, _xlfn.SEQUENCE(LEN(Todos!$H1604)), 1), "")),
    IF(ISNUMBER(--RIGHT(_xlpm.txt,1)), _xlpm.txt, LEFT(_xlpm.txt, LEN(_xlpm.txt)-1))
)</f>
        <v>13813</v>
      </c>
      <c r="W1604" s="9" t="str">
        <f>UPPER(LEFT(Todos!$B1604,2))</f>
        <v>MI</v>
      </c>
      <c r="X1604" s="10" t="str" cm="1">
        <f t="array" ref="X1604">+IF(Todos!$C1604 = "",MODE.MATCH(Todos!$C$2:$C$4029),Todos!$C1604)</f>
        <v>F</v>
      </c>
    </row>
    <row r="1605" spans="1:24" x14ac:dyDescent="0.35">
      <c r="A1605" s="18">
        <v>53611</v>
      </c>
      <c r="B1605" s="12" t="s">
        <v>54</v>
      </c>
      <c r="C1605" s="12" t="s">
        <v>17</v>
      </c>
      <c r="D1605" s="12">
        <v>468</v>
      </c>
      <c r="E1605" s="12">
        <v>245</v>
      </c>
      <c r="F1605" s="12">
        <v>315</v>
      </c>
      <c r="G1605" s="12">
        <v>0</v>
      </c>
      <c r="H1605" s="12">
        <v>11358</v>
      </c>
      <c r="I1605" s="12">
        <v>0</v>
      </c>
      <c r="J1605" s="12">
        <v>66</v>
      </c>
      <c r="K1605" s="12">
        <v>308</v>
      </c>
      <c r="L1605" s="12">
        <v>294</v>
      </c>
      <c r="M1605" s="12">
        <v>8</v>
      </c>
      <c r="N1605" s="12">
        <f>VLOOKUP(Todos!$A1605,vlookup_table[#All],2,FALSE)</f>
        <v>28</v>
      </c>
      <c r="O1605" s="12" t="str">
        <f>VLOOKUP(Todos!$A1605,vlookup_table[#All],3,FALSE)</f>
        <v>TN</v>
      </c>
      <c r="P1605" s="12">
        <f>VLOOKUP(Todos!$A1605,vlookup_table[#All],4,FALSE)</f>
        <v>5401</v>
      </c>
      <c r="Q1605" s="14" t="str">
        <f>VLOOKUP(Todos!$A1605,vlookup_table[#All],5,FALSE)</f>
        <v>S3</v>
      </c>
      <c r="R1605" s="14" t="str">
        <f>VLOOKUP(Todos!$A1605,vlookup_table[#All],6,FALSE)</f>
        <v>F</v>
      </c>
      <c r="S1605" s="14">
        <f>VLOOKUP(Todos!$A1605,vlookup_table[#All],7,FALSE)</f>
        <v>1825</v>
      </c>
      <c r="T1605" s="14">
        <f>ROUND((9706-Todos!$P1605)/100, 0)</f>
        <v>43</v>
      </c>
      <c r="U1605" s="14" t="str" cm="1">
        <f t="array" ref="U1605">_xlfn.IFS(
    ISNUMBER(SEARCH("C", Q1605)), "Ciudad",
    ISNUMBER(SEARCH("T", Q1605)), "Pueblo",
    ISNUMBER(SEARCH("R", Q1605)), "Rural",
    ISNUMBER(SEARCH("S", Q1605)), "Suburbano",
    ISNUMBER(SEARCH("U", Q1605)), "Urbano"
)</f>
        <v>Suburbano</v>
      </c>
      <c r="V1605" s="25" t="str" cm="1">
        <f t="array" ref="V1605">_xlfn.LET(
    _xlpm.txt, _xlfn.TEXTJOIN("", TRUE, IF(ISNUMBER(--MID(Todos!$H1605, _xlfn.SEQUENCE(LEN(Todos!$H1605)), 1)), MID(Todos!$H1605, _xlfn.SEQUENCE(LEN(Todos!$H1605)), 1), "")),
    IF(ISNUMBER(--RIGHT(_xlpm.txt,1)), _xlpm.txt, LEFT(_xlpm.txt, LEN(_xlpm.txt)-1))
)</f>
        <v>11358</v>
      </c>
      <c r="W1605" s="14" t="str">
        <f>UPPER(LEFT(Todos!$B1605,2))</f>
        <v>TN</v>
      </c>
      <c r="X1605" s="15" t="str" cm="1">
        <f t="array" ref="X1605">+IF(Todos!$C1605 = "",MODE.MATCH(Todos!$C$2:$C$4029),Todos!$C1605)</f>
        <v>F</v>
      </c>
    </row>
    <row r="1606" spans="1:24" x14ac:dyDescent="0.35">
      <c r="A1606" s="19">
        <v>143610</v>
      </c>
      <c r="B1606" s="7" t="s">
        <v>22</v>
      </c>
      <c r="C1606" s="7" t="s">
        <v>17</v>
      </c>
      <c r="D1606" s="7">
        <v>5000</v>
      </c>
      <c r="E1606" s="7">
        <v>569</v>
      </c>
      <c r="F1606" s="7">
        <v>932</v>
      </c>
      <c r="G1606" s="7">
        <v>99</v>
      </c>
      <c r="H1606" s="7">
        <v>52576</v>
      </c>
      <c r="I1606" s="7">
        <v>21</v>
      </c>
      <c r="J1606" s="7">
        <v>34</v>
      </c>
      <c r="K1606" s="7">
        <v>936</v>
      </c>
      <c r="L1606" s="7">
        <v>712</v>
      </c>
      <c r="M1606" s="7">
        <v>15</v>
      </c>
      <c r="N1606" s="7">
        <f>VLOOKUP(Todos!$A1606,vlookup_table[#All],2,FALSE)</f>
        <v>0</v>
      </c>
      <c r="O1606" s="7" t="str">
        <f>VLOOKUP(Todos!$A1606,vlookup_table[#All],3,FALSE)</f>
        <v>CA</v>
      </c>
      <c r="P1606" s="7">
        <f>VLOOKUP(Todos!$A1606,vlookup_table[#All],4,FALSE)</f>
        <v>0</v>
      </c>
      <c r="Q1606" s="9" t="str">
        <f>VLOOKUP(Todos!$A1606,vlookup_table[#All],5,FALSE)</f>
        <v>U1</v>
      </c>
      <c r="R1606" s="9" t="str">
        <f>VLOOKUP(Todos!$A1606,vlookup_table[#All],6,FALSE)</f>
        <v>F</v>
      </c>
      <c r="S1606" s="9">
        <f>VLOOKUP(Todos!$A1606,vlookup_table[#All],7,FALSE)</f>
        <v>525</v>
      </c>
      <c r="T1606" s="9">
        <f>ROUND((9706-Todos!$P1606)/100, 0)</f>
        <v>97</v>
      </c>
      <c r="U1606" s="9" t="str" cm="1">
        <f t="array" ref="U1606">_xlfn.IFS(
    ISNUMBER(SEARCH("C", Q1606)), "Ciudad",
    ISNUMBER(SEARCH("T", Q1606)), "Pueblo",
    ISNUMBER(SEARCH("R", Q1606)), "Rural",
    ISNUMBER(SEARCH("S", Q1606)), "Suburbano",
    ISNUMBER(SEARCH("U", Q1606)), "Urbano"
)</f>
        <v>Urbano</v>
      </c>
      <c r="V1606" s="24" t="str" cm="1">
        <f t="array" ref="V1606">_xlfn.LET(
    _xlpm.txt, _xlfn.TEXTJOIN("", TRUE, IF(ISNUMBER(--MID(Todos!$H1606, _xlfn.SEQUENCE(LEN(Todos!$H1606)), 1)), MID(Todos!$H1606, _xlfn.SEQUENCE(LEN(Todos!$H1606)), 1), "")),
    IF(ISNUMBER(--RIGHT(_xlpm.txt,1)), _xlpm.txt, LEFT(_xlpm.txt, LEN(_xlpm.txt)-1))
)</f>
        <v>52576</v>
      </c>
      <c r="W1606" s="9" t="str">
        <f>UPPER(LEFT(Todos!$B1606,2))</f>
        <v>CA</v>
      </c>
      <c r="X1606" s="10" t="str" cm="1">
        <f t="array" ref="X1606">+IF(Todos!$C1606 = "",MODE.MATCH(Todos!$C$2:$C$4029),Todos!$C1606)</f>
        <v>F</v>
      </c>
    </row>
    <row r="1607" spans="1:24" x14ac:dyDescent="0.35">
      <c r="A1607" s="18">
        <v>158534</v>
      </c>
      <c r="B1607" s="12" t="s">
        <v>22</v>
      </c>
      <c r="C1607" s="12" t="s">
        <v>17</v>
      </c>
      <c r="D1607" s="12">
        <v>2541</v>
      </c>
      <c r="E1607" s="12">
        <v>423</v>
      </c>
      <c r="F1607" s="12">
        <v>528</v>
      </c>
      <c r="G1607" s="12">
        <v>75</v>
      </c>
      <c r="H1607" s="12">
        <v>19220</v>
      </c>
      <c r="I1607" s="12">
        <v>16</v>
      </c>
      <c r="J1607" s="12">
        <v>48</v>
      </c>
      <c r="K1607" s="12">
        <v>486</v>
      </c>
      <c r="L1607" s="12">
        <v>454</v>
      </c>
      <c r="M1607" s="12">
        <v>24.285714290000001</v>
      </c>
      <c r="N1607" s="12">
        <f>VLOOKUP(Todos!$A1607,vlookup_table[#All],2,FALSE)</f>
        <v>0</v>
      </c>
      <c r="O1607" s="12" t="str">
        <f>VLOOKUP(Todos!$A1607,vlookup_table[#All],3,FALSE)</f>
        <v>CA</v>
      </c>
      <c r="P1607" s="12">
        <f>VLOOKUP(Todos!$A1607,vlookup_table[#All],4,FALSE)</f>
        <v>4801</v>
      </c>
      <c r="Q1607" s="14" t="str">
        <f>VLOOKUP(Todos!$A1607,vlookup_table[#All],5,FALSE)</f>
        <v>S1</v>
      </c>
      <c r="R1607" s="14" t="str">
        <f>VLOOKUP(Todos!$A1607,vlookup_table[#All],6,FALSE)</f>
        <v>F</v>
      </c>
      <c r="S1607" s="14">
        <f>VLOOKUP(Todos!$A1607,vlookup_table[#All],7,FALSE)</f>
        <v>25</v>
      </c>
      <c r="T1607" s="14">
        <f>ROUND((9706-Todos!$P1607)/100, 0)</f>
        <v>49</v>
      </c>
      <c r="U1607" s="14" t="str" cm="1">
        <f t="array" ref="U1607">_xlfn.IFS(
    ISNUMBER(SEARCH("C", Q1607)), "Ciudad",
    ISNUMBER(SEARCH("T", Q1607)), "Pueblo",
    ISNUMBER(SEARCH("R", Q1607)), "Rural",
    ISNUMBER(SEARCH("S", Q1607)), "Suburbano",
    ISNUMBER(SEARCH("U", Q1607)), "Urbano"
)</f>
        <v>Suburbano</v>
      </c>
      <c r="V1607" s="25" t="str" cm="1">
        <f t="array" ref="V1607">_xlfn.LET(
    _xlpm.txt, _xlfn.TEXTJOIN("", TRUE, IF(ISNUMBER(--MID(Todos!$H1607, _xlfn.SEQUENCE(LEN(Todos!$H1607)), 1)), MID(Todos!$H1607, _xlfn.SEQUENCE(LEN(Todos!$H1607)), 1), "")),
    IF(ISNUMBER(--RIGHT(_xlpm.txt,1)), _xlpm.txt, LEFT(_xlpm.txt, LEN(_xlpm.txt)-1))
)</f>
        <v>19220</v>
      </c>
      <c r="W1607" s="14" t="str">
        <f>UPPER(LEFT(Todos!$B1607,2))</f>
        <v>CA</v>
      </c>
      <c r="X1607" s="15" t="str" cm="1">
        <f t="array" ref="X1607">+IF(Todos!$C1607 = "",MODE.MATCH(Todos!$C$2:$C$4029),Todos!$C1607)</f>
        <v>F</v>
      </c>
    </row>
    <row r="1608" spans="1:24" x14ac:dyDescent="0.35">
      <c r="A1608" s="19">
        <v>66265</v>
      </c>
      <c r="B1608" s="7" t="s">
        <v>30</v>
      </c>
      <c r="C1608" s="7" t="s">
        <v>14</v>
      </c>
      <c r="D1608" s="7">
        <v>497</v>
      </c>
      <c r="E1608" s="7">
        <v>362</v>
      </c>
      <c r="F1608" s="7">
        <v>421</v>
      </c>
      <c r="G1608" s="7">
        <v>0</v>
      </c>
      <c r="H1608" s="7">
        <v>13649</v>
      </c>
      <c r="I1608" s="7">
        <v>7</v>
      </c>
      <c r="J1608" s="7">
        <v>79</v>
      </c>
      <c r="K1608" s="7">
        <v>452</v>
      </c>
      <c r="L1608" s="7">
        <v>384</v>
      </c>
      <c r="M1608" s="7">
        <v>20.416666670000001</v>
      </c>
      <c r="N1608" s="7">
        <f>VLOOKUP(Todos!$A1608,vlookup_table[#All],2,FALSE)</f>
        <v>1</v>
      </c>
      <c r="O1608" s="7" t="str">
        <f>VLOOKUP(Todos!$A1608,vlookup_table[#All],3,FALSE)</f>
        <v>MI</v>
      </c>
      <c r="P1608" s="7">
        <f>VLOOKUP(Todos!$A1608,vlookup_table[#All],4,FALSE)</f>
        <v>4511</v>
      </c>
      <c r="Q1608" s="9" t="str">
        <f>VLOOKUP(Todos!$A1608,vlookup_table[#All],5,FALSE)</f>
        <v>S3</v>
      </c>
      <c r="R1608" s="9" t="str">
        <f>VLOOKUP(Todos!$A1608,vlookup_table[#All],6,FALSE)</f>
        <v>M</v>
      </c>
      <c r="S1608" s="9">
        <f>VLOOKUP(Todos!$A1608,vlookup_table[#All],7,FALSE)</f>
        <v>40</v>
      </c>
      <c r="T1608" s="9">
        <f>ROUND((9706-Todos!$P1608)/100, 0)</f>
        <v>52</v>
      </c>
      <c r="U1608" s="9" t="str" cm="1">
        <f t="array" ref="U1608">_xlfn.IFS(
    ISNUMBER(SEARCH("C", Q1608)), "Ciudad",
    ISNUMBER(SEARCH("T", Q1608)), "Pueblo",
    ISNUMBER(SEARCH("R", Q1608)), "Rural",
    ISNUMBER(SEARCH("S", Q1608)), "Suburbano",
    ISNUMBER(SEARCH("U", Q1608)), "Urbano"
)</f>
        <v>Suburbano</v>
      </c>
      <c r="V1608" s="24" t="str" cm="1">
        <f t="array" ref="V1608">_xlfn.LET(
    _xlpm.txt, _xlfn.TEXTJOIN("", TRUE, IF(ISNUMBER(--MID(Todos!$H1608, _xlfn.SEQUENCE(LEN(Todos!$H1608)), 1)), MID(Todos!$H1608, _xlfn.SEQUENCE(LEN(Todos!$H1608)), 1), "")),
    IF(ISNUMBER(--RIGHT(_xlpm.txt,1)), _xlpm.txt, LEFT(_xlpm.txt, LEN(_xlpm.txt)-1))
)</f>
        <v>13649</v>
      </c>
      <c r="W1608" s="9" t="str">
        <f>UPPER(LEFT(Todos!$B1608,2))</f>
        <v>MI</v>
      </c>
      <c r="X1608" s="10" t="str" cm="1">
        <f t="array" ref="X1608">+IF(Todos!$C1608 = "",MODE.MATCH(Todos!$C$2:$C$4029),Todos!$C1608)</f>
        <v>M</v>
      </c>
    </row>
    <row r="1609" spans="1:24" x14ac:dyDescent="0.35">
      <c r="A1609" s="18">
        <v>141468</v>
      </c>
      <c r="B1609" s="12" t="s">
        <v>24</v>
      </c>
      <c r="C1609" s="12" t="s">
        <v>14</v>
      </c>
      <c r="D1609" s="12">
        <v>1003</v>
      </c>
      <c r="E1609" s="12">
        <v>258</v>
      </c>
      <c r="F1609" s="12">
        <v>386</v>
      </c>
      <c r="G1609" s="12">
        <v>5</v>
      </c>
      <c r="H1609" s="12">
        <v>15748</v>
      </c>
      <c r="I1609" s="12">
        <v>12</v>
      </c>
      <c r="J1609" s="12">
        <v>13</v>
      </c>
      <c r="K1609" s="12">
        <v>322</v>
      </c>
      <c r="L1609" s="12">
        <v>318</v>
      </c>
      <c r="M1609" s="12">
        <v>25</v>
      </c>
      <c r="N1609" s="12">
        <f>VLOOKUP(Todos!$A1609,vlookup_table[#All],2,FALSE)</f>
        <v>0</v>
      </c>
      <c r="O1609" s="12" t="str">
        <f>VLOOKUP(Todos!$A1609,vlookup_table[#All],3,FALSE)</f>
        <v>NV</v>
      </c>
      <c r="P1609" s="12">
        <f>VLOOKUP(Todos!$A1609,vlookup_table[#All],4,FALSE)</f>
        <v>1801</v>
      </c>
      <c r="Q1609" s="14" t="str">
        <f>VLOOKUP(Todos!$A1609,vlookup_table[#All],5,FALSE)</f>
        <v>S2</v>
      </c>
      <c r="R1609" s="14" t="str">
        <f>VLOOKUP(Todos!$A1609,vlookup_table[#All],6,FALSE)</f>
        <v>M</v>
      </c>
      <c r="S1609" s="14">
        <f>VLOOKUP(Todos!$A1609,vlookup_table[#All],7,FALSE)</f>
        <v>25</v>
      </c>
      <c r="T1609" s="14">
        <f>ROUND((9706-Todos!$P1609)/100, 0)</f>
        <v>79</v>
      </c>
      <c r="U1609" s="14" t="str" cm="1">
        <f t="array" ref="U1609">_xlfn.IFS(
    ISNUMBER(SEARCH("C", Q1609)), "Ciudad",
    ISNUMBER(SEARCH("T", Q1609)), "Pueblo",
    ISNUMBER(SEARCH("R", Q1609)), "Rural",
    ISNUMBER(SEARCH("S", Q1609)), "Suburbano",
    ISNUMBER(SEARCH("U", Q1609)), "Urbano"
)</f>
        <v>Suburbano</v>
      </c>
      <c r="V1609" s="25" t="str" cm="1">
        <f t="array" ref="V1609">_xlfn.LET(
    _xlpm.txt, _xlfn.TEXTJOIN("", TRUE, IF(ISNUMBER(--MID(Todos!$H1609, _xlfn.SEQUENCE(LEN(Todos!$H1609)), 1)), MID(Todos!$H1609, _xlfn.SEQUENCE(LEN(Todos!$H1609)), 1), "")),
    IF(ISNUMBER(--RIGHT(_xlpm.txt,1)), _xlpm.txt, LEFT(_xlpm.txt, LEN(_xlpm.txt)-1))
)</f>
        <v>15748</v>
      </c>
      <c r="W1609" s="14" t="str">
        <f>UPPER(LEFT(Todos!$B1609,2))</f>
        <v>NV</v>
      </c>
      <c r="X1609" s="15" t="str" cm="1">
        <f t="array" ref="X1609">+IF(Todos!$C1609 = "",MODE.MATCH(Todos!$C$2:$C$4029),Todos!$C1609)</f>
        <v>M</v>
      </c>
    </row>
    <row r="1610" spans="1:24" x14ac:dyDescent="0.35">
      <c r="A1610" s="19">
        <v>121683</v>
      </c>
      <c r="B1610" s="7" t="s">
        <v>21</v>
      </c>
      <c r="C1610" s="7" t="s">
        <v>14</v>
      </c>
      <c r="D1610" s="7">
        <v>770</v>
      </c>
      <c r="E1610" s="7">
        <v>477</v>
      </c>
      <c r="F1610" s="7">
        <v>578</v>
      </c>
      <c r="G1610" s="7">
        <v>0</v>
      </c>
      <c r="H1610" s="7">
        <v>19810</v>
      </c>
      <c r="I1610" s="7">
        <v>8</v>
      </c>
      <c r="J1610" s="7">
        <v>54</v>
      </c>
      <c r="K1610" s="7">
        <v>522</v>
      </c>
      <c r="L1610" s="7">
        <v>522</v>
      </c>
      <c r="M1610" s="7">
        <v>20</v>
      </c>
      <c r="N1610" s="7">
        <f>VLOOKUP(Todos!$A1610,vlookup_table[#All],2,FALSE)</f>
        <v>1</v>
      </c>
      <c r="O1610" s="7" t="str">
        <f>VLOOKUP(Todos!$A1610,vlookup_table[#All],3,FALSE)</f>
        <v>TX</v>
      </c>
      <c r="P1610" s="7">
        <f>VLOOKUP(Todos!$A1610,vlookup_table[#All],4,FALSE)</f>
        <v>5101</v>
      </c>
      <c r="Q1610" s="9" t="str">
        <f>VLOOKUP(Todos!$A1610,vlookup_table[#All],5,FALSE)</f>
        <v>S1</v>
      </c>
      <c r="R1610" s="9" t="str">
        <f>VLOOKUP(Todos!$A1610,vlookup_table[#All],6,FALSE)</f>
        <v>M</v>
      </c>
      <c r="S1610" s="9">
        <f>VLOOKUP(Todos!$A1610,vlookup_table[#All],7,FALSE)</f>
        <v>10</v>
      </c>
      <c r="T1610" s="9">
        <f>ROUND((9706-Todos!$P1610)/100, 0)</f>
        <v>46</v>
      </c>
      <c r="U1610" s="9" t="str" cm="1">
        <f t="array" ref="U1610">_xlfn.IFS(
    ISNUMBER(SEARCH("C", Q1610)), "Ciudad",
    ISNUMBER(SEARCH("T", Q1610)), "Pueblo",
    ISNUMBER(SEARCH("R", Q1610)), "Rural",
    ISNUMBER(SEARCH("S", Q1610)), "Suburbano",
    ISNUMBER(SEARCH("U", Q1610)), "Urbano"
)</f>
        <v>Suburbano</v>
      </c>
      <c r="V1610" s="24" t="str" cm="1">
        <f t="array" ref="V1610">_xlfn.LET(
    _xlpm.txt, _xlfn.TEXTJOIN("", TRUE, IF(ISNUMBER(--MID(Todos!$H1610, _xlfn.SEQUENCE(LEN(Todos!$H1610)), 1)), MID(Todos!$H1610, _xlfn.SEQUENCE(LEN(Todos!$H1610)), 1), "")),
    IF(ISNUMBER(--RIGHT(_xlpm.txt,1)), _xlpm.txt, LEFT(_xlpm.txt, LEN(_xlpm.txt)-1))
)</f>
        <v>19810</v>
      </c>
      <c r="W1610" s="9" t="str">
        <f>UPPER(LEFT(Todos!$B1610,2))</f>
        <v>TX</v>
      </c>
      <c r="X1610" s="10" t="str" cm="1">
        <f t="array" ref="X1610">+IF(Todos!$C1610 = "",MODE.MATCH(Todos!$C$2:$C$4029),Todos!$C1610)</f>
        <v>M</v>
      </c>
    </row>
    <row r="1611" spans="1:24" x14ac:dyDescent="0.35">
      <c r="A1611" s="18">
        <v>130239</v>
      </c>
      <c r="B1611" s="12" t="s">
        <v>49</v>
      </c>
      <c r="C1611" s="12" t="s">
        <v>14</v>
      </c>
      <c r="D1611" s="12">
        <v>739</v>
      </c>
      <c r="E1611" s="12">
        <v>369</v>
      </c>
      <c r="F1611" s="12">
        <v>428</v>
      </c>
      <c r="G1611" s="12">
        <v>0</v>
      </c>
      <c r="H1611" s="12">
        <v>14453</v>
      </c>
      <c r="I1611" s="12">
        <v>3</v>
      </c>
      <c r="J1611" s="12">
        <v>53</v>
      </c>
      <c r="K1611" s="12">
        <v>368</v>
      </c>
      <c r="L1611" s="12">
        <v>419</v>
      </c>
      <c r="M1611" s="12">
        <v>20</v>
      </c>
      <c r="N1611" s="12">
        <f>VLOOKUP(Todos!$A1611,vlookup_table[#All],2,FALSE)</f>
        <v>0</v>
      </c>
      <c r="O1611" s="12" t="str">
        <f>VLOOKUP(Todos!$A1611,vlookup_table[#All],3,FALSE)</f>
        <v>CO</v>
      </c>
      <c r="P1611" s="12">
        <f>VLOOKUP(Todos!$A1611,vlookup_table[#All],4,FALSE)</f>
        <v>5601</v>
      </c>
      <c r="Q1611" s="14" t="str">
        <f>VLOOKUP(Todos!$A1611,vlookup_table[#All],5,FALSE)</f>
        <v>S2</v>
      </c>
      <c r="R1611" s="14" t="str">
        <f>VLOOKUP(Todos!$A1611,vlookup_table[#All],6,FALSE)</f>
        <v>M</v>
      </c>
      <c r="S1611" s="14">
        <f>VLOOKUP(Todos!$A1611,vlookup_table[#All],7,FALSE)</f>
        <v>20</v>
      </c>
      <c r="T1611" s="14">
        <f>ROUND((9706-Todos!$P1611)/100, 0)</f>
        <v>41</v>
      </c>
      <c r="U1611" s="14" t="str" cm="1">
        <f t="array" ref="U1611">_xlfn.IFS(
    ISNUMBER(SEARCH("C", Q1611)), "Ciudad",
    ISNUMBER(SEARCH("T", Q1611)), "Pueblo",
    ISNUMBER(SEARCH("R", Q1611)), "Rural",
    ISNUMBER(SEARCH("S", Q1611)), "Suburbano",
    ISNUMBER(SEARCH("U", Q1611)), "Urbano"
)</f>
        <v>Suburbano</v>
      </c>
      <c r="V1611" s="25" t="str" cm="1">
        <f t="array" ref="V1611">_xlfn.LET(
    _xlpm.txt, _xlfn.TEXTJOIN("", TRUE, IF(ISNUMBER(--MID(Todos!$H1611, _xlfn.SEQUENCE(LEN(Todos!$H1611)), 1)), MID(Todos!$H1611, _xlfn.SEQUENCE(LEN(Todos!$H1611)), 1), "")),
    IF(ISNUMBER(--RIGHT(_xlpm.txt,1)), _xlpm.txt, LEFT(_xlpm.txt, LEN(_xlpm.txt)-1))
)</f>
        <v>14453</v>
      </c>
      <c r="W1611" s="14" t="str">
        <f>UPPER(LEFT(Todos!$B1611,2))</f>
        <v>CO</v>
      </c>
      <c r="X1611" s="15" t="str" cm="1">
        <f t="array" ref="X1611">+IF(Todos!$C1611 = "",MODE.MATCH(Todos!$C$2:$C$4029),Todos!$C1611)</f>
        <v>M</v>
      </c>
    </row>
    <row r="1612" spans="1:24" x14ac:dyDescent="0.35">
      <c r="A1612" s="19">
        <v>987</v>
      </c>
      <c r="B1612" s="7" t="s">
        <v>40</v>
      </c>
      <c r="C1612" s="7" t="s">
        <v>17</v>
      </c>
      <c r="D1612" s="7">
        <v>2140</v>
      </c>
      <c r="E1612" s="7">
        <v>773</v>
      </c>
      <c r="F1612" s="7">
        <v>850</v>
      </c>
      <c r="G1612" s="7">
        <v>59</v>
      </c>
      <c r="H1612" s="7">
        <v>33069</v>
      </c>
      <c r="I1612" s="7">
        <v>1</v>
      </c>
      <c r="J1612" s="7">
        <v>48</v>
      </c>
      <c r="K1612" s="7">
        <v>789</v>
      </c>
      <c r="L1612" s="7">
        <v>816</v>
      </c>
      <c r="M1612" s="7">
        <v>3.7619047619999999</v>
      </c>
      <c r="N1612" s="7">
        <f>VLOOKUP(Todos!$A1612,vlookup_table[#All],2,FALSE)</f>
        <v>0</v>
      </c>
      <c r="O1612" s="7" t="str">
        <f>VLOOKUP(Todos!$A1612,vlookup_table[#All],3,FALSE)</f>
        <v>GA</v>
      </c>
      <c r="P1612" s="7">
        <f>VLOOKUP(Todos!$A1612,vlookup_table[#All],4,FALSE)</f>
        <v>4301</v>
      </c>
      <c r="Q1612" s="9" t="str">
        <f>VLOOKUP(Todos!$A1612,vlookup_table[#All],5,FALSE)</f>
        <v>S1</v>
      </c>
      <c r="R1612" s="9" t="str">
        <f>VLOOKUP(Todos!$A1612,vlookup_table[#All],6,FALSE)</f>
        <v>F</v>
      </c>
      <c r="S1612" s="9">
        <f>VLOOKUP(Todos!$A1612,vlookup_table[#All],7,FALSE)</f>
        <v>3</v>
      </c>
      <c r="T1612" s="9">
        <f>ROUND((9706-Todos!$P1612)/100, 0)</f>
        <v>54</v>
      </c>
      <c r="U1612" s="9" t="str" cm="1">
        <f t="array" ref="U1612">_xlfn.IFS(
    ISNUMBER(SEARCH("C", Q1612)), "Ciudad",
    ISNUMBER(SEARCH("T", Q1612)), "Pueblo",
    ISNUMBER(SEARCH("R", Q1612)), "Rural",
    ISNUMBER(SEARCH("S", Q1612)), "Suburbano",
    ISNUMBER(SEARCH("U", Q1612)), "Urbano"
)</f>
        <v>Suburbano</v>
      </c>
      <c r="V1612" s="24" t="str" cm="1">
        <f t="array" ref="V1612">_xlfn.LET(
    _xlpm.txt, _xlfn.TEXTJOIN("", TRUE, IF(ISNUMBER(--MID(Todos!$H1612, _xlfn.SEQUENCE(LEN(Todos!$H1612)), 1)), MID(Todos!$H1612, _xlfn.SEQUENCE(LEN(Todos!$H1612)), 1), "")),
    IF(ISNUMBER(--RIGHT(_xlpm.txt,1)), _xlpm.txt, LEFT(_xlpm.txt, LEN(_xlpm.txt)-1))
)</f>
        <v>33069</v>
      </c>
      <c r="W1612" s="9" t="str">
        <f>UPPER(LEFT(Todos!$B1612,2))</f>
        <v>GA</v>
      </c>
      <c r="X1612" s="10" t="str" cm="1">
        <f t="array" ref="X1612">+IF(Todos!$C1612 = "",MODE.MATCH(Todos!$C$2:$C$4029),Todos!$C1612)</f>
        <v>F</v>
      </c>
    </row>
    <row r="1613" spans="1:24" x14ac:dyDescent="0.35">
      <c r="A1613" s="18">
        <v>76585</v>
      </c>
      <c r="B1613" s="12" t="s">
        <v>48</v>
      </c>
      <c r="C1613" s="12" t="s">
        <v>17</v>
      </c>
      <c r="D1613" s="12">
        <v>1282</v>
      </c>
      <c r="E1613" s="12">
        <v>550</v>
      </c>
      <c r="F1613" s="12">
        <v>703</v>
      </c>
      <c r="G1613" s="12">
        <v>15</v>
      </c>
      <c r="H1613" s="12">
        <v>26007</v>
      </c>
      <c r="I1613" s="12">
        <v>2</v>
      </c>
      <c r="J1613" s="12">
        <v>66</v>
      </c>
      <c r="K1613" s="12">
        <v>637</v>
      </c>
      <c r="L1613" s="12">
        <v>607</v>
      </c>
      <c r="M1613" s="12">
        <v>4.8571428570000004</v>
      </c>
      <c r="N1613" s="12">
        <f>VLOOKUP(Todos!$A1613,vlookup_table[#All],2,FALSE)</f>
        <v>0</v>
      </c>
      <c r="O1613" s="12" t="str">
        <f>VLOOKUP(Todos!$A1613,vlookup_table[#All],3,FALSE)</f>
        <v>IA</v>
      </c>
      <c r="P1613" s="12">
        <f>VLOOKUP(Todos!$A1613,vlookup_table[#All],4,FALSE)</f>
        <v>3110</v>
      </c>
      <c r="Q1613" s="14" t="str">
        <f>VLOOKUP(Todos!$A1613,vlookup_table[#All],5,FALSE)</f>
        <v>C1</v>
      </c>
      <c r="R1613" s="14" t="str">
        <f>VLOOKUP(Todos!$A1613,vlookup_table[#All],6,FALSE)</f>
        <v>F</v>
      </c>
      <c r="S1613" s="14">
        <f>VLOOKUP(Todos!$A1613,vlookup_table[#All],7,FALSE)</f>
        <v>5</v>
      </c>
      <c r="T1613" s="14">
        <f>ROUND((9706-Todos!$P1613)/100, 0)</f>
        <v>66</v>
      </c>
      <c r="U1613" s="14" t="str" cm="1">
        <f t="array" ref="U1613">_xlfn.IFS(
    ISNUMBER(SEARCH("C", Q1613)), "Ciudad",
    ISNUMBER(SEARCH("T", Q1613)), "Pueblo",
    ISNUMBER(SEARCH("R", Q1613)), "Rural",
    ISNUMBER(SEARCH("S", Q1613)), "Suburbano",
    ISNUMBER(SEARCH("U", Q1613)), "Urbano"
)</f>
        <v>Ciudad</v>
      </c>
      <c r="V1613" s="25" t="str" cm="1">
        <f t="array" ref="V1613">_xlfn.LET(
    _xlpm.txt, _xlfn.TEXTJOIN("", TRUE, IF(ISNUMBER(--MID(Todos!$H1613, _xlfn.SEQUENCE(LEN(Todos!$H1613)), 1)), MID(Todos!$H1613, _xlfn.SEQUENCE(LEN(Todos!$H1613)), 1), "")),
    IF(ISNUMBER(--RIGHT(_xlpm.txt,1)), _xlpm.txt, LEFT(_xlpm.txt, LEN(_xlpm.txt)-1))
)</f>
        <v>26007</v>
      </c>
      <c r="W1613" s="14" t="str">
        <f>UPPER(LEFT(Todos!$B1613,2))</f>
        <v>IA</v>
      </c>
      <c r="X1613" s="15" t="str" cm="1">
        <f t="array" ref="X1613">+IF(Todos!$C1613 = "",MODE.MATCH(Todos!$C$2:$C$4029),Todos!$C1613)</f>
        <v>F</v>
      </c>
    </row>
    <row r="1614" spans="1:24" x14ac:dyDescent="0.35">
      <c r="A1614" s="19">
        <v>155240</v>
      </c>
      <c r="B1614" s="7" t="s">
        <v>22</v>
      </c>
      <c r="C1614" s="7" t="s">
        <v>17</v>
      </c>
      <c r="D1614" s="7">
        <v>1167</v>
      </c>
      <c r="E1614" s="7">
        <v>211</v>
      </c>
      <c r="F1614" s="7">
        <v>406</v>
      </c>
      <c r="G1614" s="7">
        <v>4</v>
      </c>
      <c r="H1614" s="7">
        <v>16425</v>
      </c>
      <c r="I1614" s="7">
        <v>6</v>
      </c>
      <c r="J1614" s="7">
        <v>21</v>
      </c>
      <c r="K1614" s="7">
        <v>272</v>
      </c>
      <c r="L1614" s="7">
        <v>329</v>
      </c>
      <c r="M1614" s="7">
        <v>11.14285714</v>
      </c>
      <c r="N1614" s="7">
        <f>VLOOKUP(Todos!$A1614,vlookup_table[#All],2,FALSE)</f>
        <v>28</v>
      </c>
      <c r="O1614" s="7" t="str">
        <f>VLOOKUP(Todos!$A1614,vlookup_table[#All],3,FALSE)</f>
        <v>CA</v>
      </c>
      <c r="P1614" s="7">
        <f>VLOOKUP(Todos!$A1614,vlookup_table[#All],4,FALSE)</f>
        <v>2201</v>
      </c>
      <c r="Q1614" s="9" t="str">
        <f>VLOOKUP(Todos!$A1614,vlookup_table[#All],5,FALSE)</f>
        <v>C2</v>
      </c>
      <c r="R1614" s="9" t="str">
        <f>VLOOKUP(Todos!$A1614,vlookup_table[#All],6,FALSE)</f>
        <v>F</v>
      </c>
      <c r="S1614" s="9">
        <f>VLOOKUP(Todos!$A1614,vlookup_table[#All],7,FALSE)</f>
        <v>15</v>
      </c>
      <c r="T1614" s="9">
        <f>ROUND((9706-Todos!$P1614)/100, 0)</f>
        <v>75</v>
      </c>
      <c r="U1614" s="9" t="str" cm="1">
        <f t="array" ref="U1614">_xlfn.IFS(
    ISNUMBER(SEARCH("C", Q1614)), "Ciudad",
    ISNUMBER(SEARCH("T", Q1614)), "Pueblo",
    ISNUMBER(SEARCH("R", Q1614)), "Rural",
    ISNUMBER(SEARCH("S", Q1614)), "Suburbano",
    ISNUMBER(SEARCH("U", Q1614)), "Urbano"
)</f>
        <v>Ciudad</v>
      </c>
      <c r="V1614" s="24" t="str" cm="1">
        <f t="array" ref="V1614">_xlfn.LET(
    _xlpm.txt, _xlfn.TEXTJOIN("", TRUE, IF(ISNUMBER(--MID(Todos!$H1614, _xlfn.SEQUENCE(LEN(Todos!$H1614)), 1)), MID(Todos!$H1614, _xlfn.SEQUENCE(LEN(Todos!$H1614)), 1), "")),
    IF(ISNUMBER(--RIGHT(_xlpm.txt,1)), _xlpm.txt, LEFT(_xlpm.txt, LEN(_xlpm.txt)-1))
)</f>
        <v>16425</v>
      </c>
      <c r="W1614" s="9" t="str">
        <f>UPPER(LEFT(Todos!$B1614,2))</f>
        <v>CA</v>
      </c>
      <c r="X1614" s="10" t="str" cm="1">
        <f t="array" ref="X1614">+IF(Todos!$C1614 = "",MODE.MATCH(Todos!$C$2:$C$4029),Todos!$C1614)</f>
        <v>F</v>
      </c>
    </row>
    <row r="1615" spans="1:24" x14ac:dyDescent="0.35">
      <c r="A1615" s="18">
        <v>147841</v>
      </c>
      <c r="B1615" s="12" t="s">
        <v>22</v>
      </c>
      <c r="C1615" s="12" t="s">
        <v>17</v>
      </c>
      <c r="D1615" s="12">
        <v>5626</v>
      </c>
      <c r="E1615" s="12">
        <v>1023</v>
      </c>
      <c r="F1615" s="12">
        <v>1051</v>
      </c>
      <c r="G1615" s="12">
        <v>98</v>
      </c>
      <c r="H1615" s="12">
        <v>62324</v>
      </c>
      <c r="I1615" s="12">
        <v>20</v>
      </c>
      <c r="J1615" s="12">
        <v>40</v>
      </c>
      <c r="K1615" s="12">
        <v>1109</v>
      </c>
      <c r="L1615" s="12">
        <v>969</v>
      </c>
      <c r="M1615" s="12">
        <v>30.75</v>
      </c>
      <c r="N1615" s="12">
        <f>VLOOKUP(Todos!$A1615,vlookup_table[#All],2,FALSE)</f>
        <v>0</v>
      </c>
      <c r="O1615" s="12" t="str">
        <f>VLOOKUP(Todos!$A1615,vlookup_table[#All],3,FALSE)</f>
        <v>CA</v>
      </c>
      <c r="P1615" s="12">
        <f>VLOOKUP(Todos!$A1615,vlookup_table[#All],4,FALSE)</f>
        <v>1706</v>
      </c>
      <c r="Q1615" s="14" t="str">
        <f>VLOOKUP(Todos!$A1615,vlookup_table[#All],5,FALSE)</f>
        <v>S1</v>
      </c>
      <c r="R1615" s="14" t="str">
        <f>VLOOKUP(Todos!$A1615,vlookup_table[#All],6,FALSE)</f>
        <v>F</v>
      </c>
      <c r="S1615" s="14">
        <f>VLOOKUP(Todos!$A1615,vlookup_table[#All],7,FALSE)</f>
        <v>100</v>
      </c>
      <c r="T1615" s="14">
        <f>ROUND((9706-Todos!$P1615)/100, 0)</f>
        <v>80</v>
      </c>
      <c r="U1615" s="14" t="str" cm="1">
        <f t="array" ref="U1615">_xlfn.IFS(
    ISNUMBER(SEARCH("C", Q1615)), "Ciudad",
    ISNUMBER(SEARCH("T", Q1615)), "Pueblo",
    ISNUMBER(SEARCH("R", Q1615)), "Rural",
    ISNUMBER(SEARCH("S", Q1615)), "Suburbano",
    ISNUMBER(SEARCH("U", Q1615)), "Urbano"
)</f>
        <v>Suburbano</v>
      </c>
      <c r="V1615" s="25" t="str" cm="1">
        <f t="array" ref="V1615">_xlfn.LET(
    _xlpm.txt, _xlfn.TEXTJOIN("", TRUE, IF(ISNUMBER(--MID(Todos!$H1615, _xlfn.SEQUENCE(LEN(Todos!$H1615)), 1)), MID(Todos!$H1615, _xlfn.SEQUENCE(LEN(Todos!$H1615)), 1), "")),
    IF(ISNUMBER(--RIGHT(_xlpm.txt,1)), _xlpm.txt, LEFT(_xlpm.txt, LEN(_xlpm.txt)-1))
)</f>
        <v>62324</v>
      </c>
      <c r="W1615" s="14" t="str">
        <f>UPPER(LEFT(Todos!$B1615,2))</f>
        <v>CA</v>
      </c>
      <c r="X1615" s="15" t="str" cm="1">
        <f t="array" ref="X1615">+IF(Todos!$C1615 = "",MODE.MATCH(Todos!$C$2:$C$4029),Todos!$C1615)</f>
        <v>F</v>
      </c>
    </row>
    <row r="1616" spans="1:24" x14ac:dyDescent="0.35">
      <c r="A1616" s="19">
        <v>140481</v>
      </c>
      <c r="B1616" s="7" t="s">
        <v>55</v>
      </c>
      <c r="C1616" s="7" t="s">
        <v>17</v>
      </c>
      <c r="D1616" s="7">
        <v>636</v>
      </c>
      <c r="E1616" s="7">
        <v>281</v>
      </c>
      <c r="F1616" s="7">
        <v>341</v>
      </c>
      <c r="G1616" s="7">
        <v>1</v>
      </c>
      <c r="H1616" s="7">
        <v>11957</v>
      </c>
      <c r="I1616" s="7">
        <v>4</v>
      </c>
      <c r="J1616" s="7">
        <v>47</v>
      </c>
      <c r="K1616" s="7">
        <v>311</v>
      </c>
      <c r="L1616" s="7">
        <v>295</v>
      </c>
      <c r="M1616" s="7">
        <v>8.75</v>
      </c>
      <c r="N1616" s="7">
        <f>VLOOKUP(Todos!$A1616,vlookup_table[#All],2,FALSE)</f>
        <v>2</v>
      </c>
      <c r="O1616" s="7" t="str">
        <f>VLOOKUP(Todos!$A1616,vlookup_table[#All],3,FALSE)</f>
        <v>NM</v>
      </c>
      <c r="P1616" s="7">
        <f>VLOOKUP(Todos!$A1616,vlookup_table[#All],4,FALSE)</f>
        <v>5201</v>
      </c>
      <c r="Q1616" s="9" t="str">
        <f>VLOOKUP(Todos!$A1616,vlookup_table[#All],5,FALSE)</f>
        <v>T3</v>
      </c>
      <c r="R1616" s="9" t="str">
        <f>VLOOKUP(Todos!$A1616,vlookup_table[#All],6,FALSE)</f>
        <v>F</v>
      </c>
      <c r="S1616" s="9">
        <f>VLOOKUP(Todos!$A1616,vlookup_table[#All],7,FALSE)</f>
        <v>20</v>
      </c>
      <c r="T1616" s="9">
        <f>ROUND((9706-Todos!$P1616)/100, 0)</f>
        <v>45</v>
      </c>
      <c r="U1616" s="9" t="str" cm="1">
        <f t="array" ref="U1616">_xlfn.IFS(
    ISNUMBER(SEARCH("C", Q1616)), "Ciudad",
    ISNUMBER(SEARCH("T", Q1616)), "Pueblo",
    ISNUMBER(SEARCH("R", Q1616)), "Rural",
    ISNUMBER(SEARCH("S", Q1616)), "Suburbano",
    ISNUMBER(SEARCH("U", Q1616)), "Urbano"
)</f>
        <v>Pueblo</v>
      </c>
      <c r="V1616" s="24" t="str" cm="1">
        <f t="array" ref="V1616">_xlfn.LET(
    _xlpm.txt, _xlfn.TEXTJOIN("", TRUE, IF(ISNUMBER(--MID(Todos!$H1616, _xlfn.SEQUENCE(LEN(Todos!$H1616)), 1)), MID(Todos!$H1616, _xlfn.SEQUENCE(LEN(Todos!$H1616)), 1), "")),
    IF(ISNUMBER(--RIGHT(_xlpm.txt,1)), _xlpm.txt, LEFT(_xlpm.txt, LEN(_xlpm.txt)-1))
)</f>
        <v>11957</v>
      </c>
      <c r="W1616" s="9" t="str">
        <f>UPPER(LEFT(Todos!$B1616,2))</f>
        <v>NM</v>
      </c>
      <c r="X1616" s="10" t="str" cm="1">
        <f t="array" ref="X1616">+IF(Todos!$C1616 = "",MODE.MATCH(Todos!$C$2:$C$4029),Todos!$C1616)</f>
        <v>F</v>
      </c>
    </row>
    <row r="1617" spans="1:24" x14ac:dyDescent="0.35">
      <c r="A1617" s="18">
        <v>159034</v>
      </c>
      <c r="B1617" s="12" t="s">
        <v>22</v>
      </c>
      <c r="C1617" s="12" t="s">
        <v>14</v>
      </c>
      <c r="D1617" s="12">
        <v>1834</v>
      </c>
      <c r="E1617" s="12">
        <v>442</v>
      </c>
      <c r="F1617" s="12">
        <v>420</v>
      </c>
      <c r="G1617" s="12">
        <v>23</v>
      </c>
      <c r="H1617" s="12">
        <v>11448</v>
      </c>
      <c r="I1617" s="12">
        <v>20</v>
      </c>
      <c r="J1617" s="12">
        <v>46</v>
      </c>
      <c r="K1617" s="12">
        <v>371</v>
      </c>
      <c r="L1617" s="12">
        <v>441</v>
      </c>
      <c r="M1617" s="12">
        <v>14.8</v>
      </c>
      <c r="N1617" s="12">
        <f>VLOOKUP(Todos!$A1617,vlookup_table[#All],2,FALSE)</f>
        <v>1</v>
      </c>
      <c r="O1617" s="12" t="str">
        <f>VLOOKUP(Todos!$A1617,vlookup_table[#All],3,FALSE)</f>
        <v>CA</v>
      </c>
      <c r="P1617" s="12">
        <f>VLOOKUP(Todos!$A1617,vlookup_table[#All],4,FALSE)</f>
        <v>1601</v>
      </c>
      <c r="Q1617" s="14" t="str">
        <f>VLOOKUP(Todos!$A1617,vlookup_table[#All],5,FALSE)</f>
        <v>U2</v>
      </c>
      <c r="R1617" s="14" t="str">
        <f>VLOOKUP(Todos!$A1617,vlookup_table[#All],6,FALSE)</f>
        <v>M</v>
      </c>
      <c r="S1617" s="14">
        <f>VLOOKUP(Todos!$A1617,vlookup_table[#All],7,FALSE)</f>
        <v>21</v>
      </c>
      <c r="T1617" s="14">
        <f>ROUND((9706-Todos!$P1617)/100, 0)</f>
        <v>81</v>
      </c>
      <c r="U1617" s="14" t="str" cm="1">
        <f t="array" ref="U1617">_xlfn.IFS(
    ISNUMBER(SEARCH("C", Q1617)), "Ciudad",
    ISNUMBER(SEARCH("T", Q1617)), "Pueblo",
    ISNUMBER(SEARCH("R", Q1617)), "Rural",
    ISNUMBER(SEARCH("S", Q1617)), "Suburbano",
    ISNUMBER(SEARCH("U", Q1617)), "Urbano"
)</f>
        <v>Urbano</v>
      </c>
      <c r="V1617" s="25" t="str" cm="1">
        <f t="array" ref="V1617">_xlfn.LET(
    _xlpm.txt, _xlfn.TEXTJOIN("", TRUE, IF(ISNUMBER(--MID(Todos!$H1617, _xlfn.SEQUENCE(LEN(Todos!$H1617)), 1)), MID(Todos!$H1617, _xlfn.SEQUENCE(LEN(Todos!$H1617)), 1), "")),
    IF(ISNUMBER(--RIGHT(_xlpm.txt,1)), _xlpm.txt, LEFT(_xlpm.txt, LEN(_xlpm.txt)-1))
)</f>
        <v>11448</v>
      </c>
      <c r="W1617" s="14" t="str">
        <f>UPPER(LEFT(Todos!$B1617,2))</f>
        <v>CA</v>
      </c>
      <c r="X1617" s="15" t="str" cm="1">
        <f t="array" ref="X1617">+IF(Todos!$C1617 = "",MODE.MATCH(Todos!$C$2:$C$4029),Todos!$C1617)</f>
        <v>M</v>
      </c>
    </row>
    <row r="1618" spans="1:24" x14ac:dyDescent="0.35">
      <c r="A1618" s="19">
        <v>3933</v>
      </c>
      <c r="B1618" s="7" t="s">
        <v>16</v>
      </c>
      <c r="C1618" s="7" t="s">
        <v>14</v>
      </c>
      <c r="D1618" s="7">
        <v>912</v>
      </c>
      <c r="E1618" s="7">
        <v>334</v>
      </c>
      <c r="F1618" s="7">
        <v>453</v>
      </c>
      <c r="G1618" s="7">
        <v>0</v>
      </c>
      <c r="H1618" s="7">
        <v>14883</v>
      </c>
      <c r="I1618" s="7">
        <v>18</v>
      </c>
      <c r="J1618" s="7">
        <v>78</v>
      </c>
      <c r="K1618" s="7">
        <v>393</v>
      </c>
      <c r="L1618" s="7">
        <v>375</v>
      </c>
      <c r="M1618" s="7">
        <v>8.5625</v>
      </c>
      <c r="N1618" s="7">
        <f>VLOOKUP(Todos!$A1618,vlookup_table[#All],2,FALSE)</f>
        <v>1</v>
      </c>
      <c r="O1618" s="7" t="str">
        <f>VLOOKUP(Todos!$A1618,vlookup_table[#All],3,FALSE)</f>
        <v>IL</v>
      </c>
      <c r="P1618" s="7">
        <f>VLOOKUP(Todos!$A1618,vlookup_table[#All],4,FALSE)</f>
        <v>6606</v>
      </c>
      <c r="Q1618" s="9" t="str">
        <f>VLOOKUP(Todos!$A1618,vlookup_table[#All],5,FALSE)</f>
        <v>U2</v>
      </c>
      <c r="R1618" s="9" t="str">
        <f>VLOOKUP(Todos!$A1618,vlookup_table[#All],6,FALSE)</f>
        <v>M</v>
      </c>
      <c r="S1618" s="9">
        <f>VLOOKUP(Todos!$A1618,vlookup_table[#All],7,FALSE)</f>
        <v>20</v>
      </c>
      <c r="T1618" s="9">
        <f>ROUND((9706-Todos!$P1618)/100, 0)</f>
        <v>31</v>
      </c>
      <c r="U1618" s="9" t="str" cm="1">
        <f t="array" ref="U1618">_xlfn.IFS(
    ISNUMBER(SEARCH("C", Q1618)), "Ciudad",
    ISNUMBER(SEARCH("T", Q1618)), "Pueblo",
    ISNUMBER(SEARCH("R", Q1618)), "Rural",
    ISNUMBER(SEARCH("S", Q1618)), "Suburbano",
    ISNUMBER(SEARCH("U", Q1618)), "Urbano"
)</f>
        <v>Urbano</v>
      </c>
      <c r="V1618" s="24" t="str" cm="1">
        <f t="array" ref="V1618">_xlfn.LET(
    _xlpm.txt, _xlfn.TEXTJOIN("", TRUE, IF(ISNUMBER(--MID(Todos!$H1618, _xlfn.SEQUENCE(LEN(Todos!$H1618)), 1)), MID(Todos!$H1618, _xlfn.SEQUENCE(LEN(Todos!$H1618)), 1), "")),
    IF(ISNUMBER(--RIGHT(_xlpm.txt,1)), _xlpm.txt, LEFT(_xlpm.txt, LEN(_xlpm.txt)-1))
)</f>
        <v>14883</v>
      </c>
      <c r="W1618" s="9" t="str">
        <f>UPPER(LEFT(Todos!$B1618,2))</f>
        <v>IL</v>
      </c>
      <c r="X1618" s="10" t="str" cm="1">
        <f t="array" ref="X1618">+IF(Todos!$C1618 = "",MODE.MATCH(Todos!$C$2:$C$4029),Todos!$C1618)</f>
        <v>M</v>
      </c>
    </row>
    <row r="1619" spans="1:24" x14ac:dyDescent="0.35">
      <c r="A1619" s="18">
        <v>167138</v>
      </c>
      <c r="B1619" s="12" t="s">
        <v>22</v>
      </c>
      <c r="C1619" s="12" t="s">
        <v>17</v>
      </c>
      <c r="D1619" s="12">
        <v>2125</v>
      </c>
      <c r="E1619" s="12">
        <v>375</v>
      </c>
      <c r="F1619" s="12">
        <v>468</v>
      </c>
      <c r="G1619" s="12">
        <v>58</v>
      </c>
      <c r="H1619" s="12">
        <v>21196</v>
      </c>
      <c r="I1619" s="12">
        <v>9</v>
      </c>
      <c r="J1619" s="12">
        <v>57</v>
      </c>
      <c r="K1619" s="12">
        <v>399</v>
      </c>
      <c r="L1619" s="12">
        <v>411</v>
      </c>
      <c r="M1619" s="12">
        <v>20</v>
      </c>
      <c r="N1619" s="12">
        <f>VLOOKUP(Todos!$A1619,vlookup_table[#All],2,FALSE)</f>
        <v>0</v>
      </c>
      <c r="O1619" s="12" t="str">
        <f>VLOOKUP(Todos!$A1619,vlookup_table[#All],3,FALSE)</f>
        <v>CA</v>
      </c>
      <c r="P1619" s="12">
        <f>VLOOKUP(Todos!$A1619,vlookup_table[#All],4,FALSE)</f>
        <v>5301</v>
      </c>
      <c r="Q1619" s="14" t="str">
        <f>VLOOKUP(Todos!$A1619,vlookup_table[#All],5,FALSE)</f>
        <v>U1</v>
      </c>
      <c r="R1619" s="14" t="str">
        <f>VLOOKUP(Todos!$A1619,vlookup_table[#All],6,FALSE)</f>
        <v>F</v>
      </c>
      <c r="S1619" s="14">
        <f>VLOOKUP(Todos!$A1619,vlookup_table[#All],7,FALSE)</f>
        <v>30</v>
      </c>
      <c r="T1619" s="14">
        <f>ROUND((9706-Todos!$P1619)/100, 0)</f>
        <v>44</v>
      </c>
      <c r="U1619" s="14" t="str" cm="1">
        <f t="array" ref="U1619">_xlfn.IFS(
    ISNUMBER(SEARCH("C", Q1619)), "Ciudad",
    ISNUMBER(SEARCH("T", Q1619)), "Pueblo",
    ISNUMBER(SEARCH("R", Q1619)), "Rural",
    ISNUMBER(SEARCH("S", Q1619)), "Suburbano",
    ISNUMBER(SEARCH("U", Q1619)), "Urbano"
)</f>
        <v>Urbano</v>
      </c>
      <c r="V1619" s="25" t="str" cm="1">
        <f t="array" ref="V1619">_xlfn.LET(
    _xlpm.txt, _xlfn.TEXTJOIN("", TRUE, IF(ISNUMBER(--MID(Todos!$H1619, _xlfn.SEQUENCE(LEN(Todos!$H1619)), 1)), MID(Todos!$H1619, _xlfn.SEQUENCE(LEN(Todos!$H1619)), 1), "")),
    IF(ISNUMBER(--RIGHT(_xlpm.txt,1)), _xlpm.txt, LEFT(_xlpm.txt, LEN(_xlpm.txt)-1))
)</f>
        <v>21196</v>
      </c>
      <c r="W1619" s="14" t="str">
        <f>UPPER(LEFT(Todos!$B1619,2))</f>
        <v>CA</v>
      </c>
      <c r="X1619" s="15" t="str" cm="1">
        <f t="array" ref="X1619">+IF(Todos!$C1619 = "",MODE.MATCH(Todos!$C$2:$C$4029),Todos!$C1619)</f>
        <v>F</v>
      </c>
    </row>
    <row r="1620" spans="1:24" x14ac:dyDescent="0.35">
      <c r="A1620" s="19">
        <v>100900</v>
      </c>
      <c r="B1620" s="7" t="s">
        <v>37</v>
      </c>
      <c r="C1620" s="7" t="s">
        <v>17</v>
      </c>
      <c r="D1620" s="7">
        <v>1180</v>
      </c>
      <c r="E1620" s="7">
        <v>513</v>
      </c>
      <c r="F1620" s="7">
        <v>607</v>
      </c>
      <c r="G1620" s="7">
        <v>7</v>
      </c>
      <c r="H1620" s="7">
        <v>19444</v>
      </c>
      <c r="I1620" s="7">
        <v>4</v>
      </c>
      <c r="J1620" s="7">
        <v>55</v>
      </c>
      <c r="K1620" s="7">
        <v>548</v>
      </c>
      <c r="L1620" s="7">
        <v>554</v>
      </c>
      <c r="M1620" s="7">
        <v>5.5</v>
      </c>
      <c r="N1620" s="7">
        <f>VLOOKUP(Todos!$A1620,vlookup_table[#All],2,FALSE)</f>
        <v>2</v>
      </c>
      <c r="O1620" s="7" t="str">
        <f>VLOOKUP(Todos!$A1620,vlookup_table[#All],3,FALSE)</f>
        <v>MO</v>
      </c>
      <c r="P1620" s="7">
        <f>VLOOKUP(Todos!$A1620,vlookup_table[#All],4,FALSE)</f>
        <v>0</v>
      </c>
      <c r="Q1620" s="9" t="str">
        <f>VLOOKUP(Todos!$A1620,vlookup_table[#All],5,FALSE)</f>
        <v>C1</v>
      </c>
      <c r="R1620" s="9" t="str">
        <f>VLOOKUP(Todos!$A1620,vlookup_table[#All],6,FALSE)</f>
        <v>F</v>
      </c>
      <c r="S1620" s="9">
        <f>VLOOKUP(Todos!$A1620,vlookup_table[#All],7,FALSE)</f>
        <v>5</v>
      </c>
      <c r="T1620" s="9">
        <f>ROUND((9706-Todos!$P1620)/100, 0)</f>
        <v>97</v>
      </c>
      <c r="U1620" s="9" t="str" cm="1">
        <f t="array" ref="U1620">_xlfn.IFS(
    ISNUMBER(SEARCH("C", Q1620)), "Ciudad",
    ISNUMBER(SEARCH("T", Q1620)), "Pueblo",
    ISNUMBER(SEARCH("R", Q1620)), "Rural",
    ISNUMBER(SEARCH("S", Q1620)), "Suburbano",
    ISNUMBER(SEARCH("U", Q1620)), "Urbano"
)</f>
        <v>Ciudad</v>
      </c>
      <c r="V1620" s="24" t="str" cm="1">
        <f t="array" ref="V1620">_xlfn.LET(
    _xlpm.txt, _xlfn.TEXTJOIN("", TRUE, IF(ISNUMBER(--MID(Todos!$H1620, _xlfn.SEQUENCE(LEN(Todos!$H1620)), 1)), MID(Todos!$H1620, _xlfn.SEQUENCE(LEN(Todos!$H1620)), 1), "")),
    IF(ISNUMBER(--RIGHT(_xlpm.txt,1)), _xlpm.txt, LEFT(_xlpm.txt, LEN(_xlpm.txt)-1))
)</f>
        <v>19444</v>
      </c>
      <c r="W1620" s="9" t="str">
        <f>UPPER(LEFT(Todos!$B1620,2))</f>
        <v>MO</v>
      </c>
      <c r="X1620" s="10" t="str" cm="1">
        <f t="array" ref="X1620">+IF(Todos!$C1620 = "",MODE.MATCH(Todos!$C$2:$C$4029),Todos!$C1620)</f>
        <v>F</v>
      </c>
    </row>
    <row r="1621" spans="1:24" x14ac:dyDescent="0.35">
      <c r="A1621" s="18">
        <v>161634</v>
      </c>
      <c r="B1621" s="12" t="s">
        <v>22</v>
      </c>
      <c r="C1621" s="12" t="s">
        <v>17</v>
      </c>
      <c r="D1621" s="12">
        <v>669</v>
      </c>
      <c r="E1621" s="12">
        <v>190</v>
      </c>
      <c r="F1621" s="12">
        <v>226</v>
      </c>
      <c r="G1621" s="12">
        <v>0</v>
      </c>
      <c r="H1621" s="12">
        <v>7245</v>
      </c>
      <c r="I1621" s="12">
        <v>28</v>
      </c>
      <c r="J1621" s="12">
        <v>50</v>
      </c>
      <c r="K1621" s="12">
        <v>198</v>
      </c>
      <c r="L1621" s="12">
        <v>214</v>
      </c>
      <c r="M1621" s="12">
        <v>8.4</v>
      </c>
      <c r="N1621" s="12">
        <f>VLOOKUP(Todos!$A1621,vlookup_table[#All],2,FALSE)</f>
        <v>28</v>
      </c>
      <c r="O1621" s="12" t="str">
        <f>VLOOKUP(Todos!$A1621,vlookup_table[#All],3,FALSE)</f>
        <v>CA</v>
      </c>
      <c r="P1621" s="12">
        <f>VLOOKUP(Todos!$A1621,vlookup_table[#All],4,FALSE)</f>
        <v>6302</v>
      </c>
      <c r="Q1621" s="14" t="str">
        <f>VLOOKUP(Todos!$A1621,vlookup_table[#All],5,FALSE)</f>
        <v>C2</v>
      </c>
      <c r="R1621" s="14" t="str">
        <f>VLOOKUP(Todos!$A1621,vlookup_table[#All],6,FALSE)</f>
        <v>F</v>
      </c>
      <c r="S1621" s="14">
        <f>VLOOKUP(Todos!$A1621,vlookup_table[#All],7,FALSE)</f>
        <v>15</v>
      </c>
      <c r="T1621" s="14">
        <f>ROUND((9706-Todos!$P1621)/100, 0)</f>
        <v>34</v>
      </c>
      <c r="U1621" s="14" t="str" cm="1">
        <f t="array" ref="U1621">_xlfn.IFS(
    ISNUMBER(SEARCH("C", Q1621)), "Ciudad",
    ISNUMBER(SEARCH("T", Q1621)), "Pueblo",
    ISNUMBER(SEARCH("R", Q1621)), "Rural",
    ISNUMBER(SEARCH("S", Q1621)), "Suburbano",
    ISNUMBER(SEARCH("U", Q1621)), "Urbano"
)</f>
        <v>Ciudad</v>
      </c>
      <c r="V1621" s="25" t="str" cm="1">
        <f t="array" ref="V1621">_xlfn.LET(
    _xlpm.txt, _xlfn.TEXTJOIN("", TRUE, IF(ISNUMBER(--MID(Todos!$H1621, _xlfn.SEQUENCE(LEN(Todos!$H1621)), 1)), MID(Todos!$H1621, _xlfn.SEQUENCE(LEN(Todos!$H1621)), 1), "")),
    IF(ISNUMBER(--RIGHT(_xlpm.txt,1)), _xlpm.txt, LEFT(_xlpm.txt, LEN(_xlpm.txt)-1))
)</f>
        <v>7245</v>
      </c>
      <c r="W1621" s="14" t="str">
        <f>UPPER(LEFT(Todos!$B1621,2))</f>
        <v>CA</v>
      </c>
      <c r="X1621" s="15" t="str" cm="1">
        <f t="array" ref="X1621">+IF(Todos!$C1621 = "",MODE.MATCH(Todos!$C$2:$C$4029),Todos!$C1621)</f>
        <v>F</v>
      </c>
    </row>
    <row r="1622" spans="1:24" x14ac:dyDescent="0.35">
      <c r="A1622" s="19">
        <v>162945</v>
      </c>
      <c r="B1622" s="7" t="s">
        <v>22</v>
      </c>
      <c r="C1622" s="7" t="s">
        <v>17</v>
      </c>
      <c r="D1622" s="7">
        <v>0</v>
      </c>
      <c r="E1622" s="7">
        <v>132</v>
      </c>
      <c r="F1622" s="7">
        <v>186</v>
      </c>
      <c r="G1622" s="7">
        <v>0</v>
      </c>
      <c r="H1622" s="7">
        <v>9308</v>
      </c>
      <c r="I1622" s="7">
        <v>46</v>
      </c>
      <c r="J1622" s="7">
        <v>21</v>
      </c>
      <c r="K1622" s="7">
        <v>147</v>
      </c>
      <c r="L1622" s="7">
        <v>178</v>
      </c>
      <c r="M1622" s="7">
        <v>4.5</v>
      </c>
      <c r="N1622" s="7">
        <f>VLOOKUP(Todos!$A1622,vlookup_table[#All],2,FALSE)</f>
        <v>0</v>
      </c>
      <c r="O1622" s="7" t="str">
        <f>VLOOKUP(Todos!$A1622,vlookup_table[#All],3,FALSE)</f>
        <v>CA</v>
      </c>
      <c r="P1622" s="7">
        <f>VLOOKUP(Todos!$A1622,vlookup_table[#All],4,FALSE)</f>
        <v>1201</v>
      </c>
      <c r="Q1622" s="9" t="str">
        <f>VLOOKUP(Todos!$A1622,vlookup_table[#All],5,FALSE)</f>
        <v>U4</v>
      </c>
      <c r="R1622" s="9" t="str">
        <f>VLOOKUP(Todos!$A1622,vlookup_table[#All],6,FALSE)</f>
        <v>F</v>
      </c>
      <c r="S1622" s="9">
        <f>VLOOKUP(Todos!$A1622,vlookup_table[#All],7,FALSE)</f>
        <v>5</v>
      </c>
      <c r="T1622" s="9">
        <f>ROUND((9706-Todos!$P1622)/100, 0)</f>
        <v>85</v>
      </c>
      <c r="U1622" s="9" t="str" cm="1">
        <f t="array" ref="U1622">_xlfn.IFS(
    ISNUMBER(SEARCH("C", Q1622)), "Ciudad",
    ISNUMBER(SEARCH("T", Q1622)), "Pueblo",
    ISNUMBER(SEARCH("R", Q1622)), "Rural",
    ISNUMBER(SEARCH("S", Q1622)), "Suburbano",
    ISNUMBER(SEARCH("U", Q1622)), "Urbano"
)</f>
        <v>Urbano</v>
      </c>
      <c r="V1622" s="24" t="str" cm="1">
        <f t="array" ref="V1622">_xlfn.LET(
    _xlpm.txt, _xlfn.TEXTJOIN("", TRUE, IF(ISNUMBER(--MID(Todos!$H1622, _xlfn.SEQUENCE(LEN(Todos!$H1622)), 1)), MID(Todos!$H1622, _xlfn.SEQUENCE(LEN(Todos!$H1622)), 1), "")),
    IF(ISNUMBER(--RIGHT(_xlpm.txt,1)), _xlpm.txt, LEFT(_xlpm.txt, LEN(_xlpm.txt)-1))
)</f>
        <v>9308</v>
      </c>
      <c r="W1622" s="9" t="str">
        <f>UPPER(LEFT(Todos!$B1622,2))</f>
        <v>CA</v>
      </c>
      <c r="X1622" s="10" t="str" cm="1">
        <f t="array" ref="X1622">+IF(Todos!$C1622 = "",MODE.MATCH(Todos!$C$2:$C$4029),Todos!$C1622)</f>
        <v>F</v>
      </c>
    </row>
    <row r="1623" spans="1:24" x14ac:dyDescent="0.35">
      <c r="A1623" s="18">
        <v>12626</v>
      </c>
      <c r="B1623" s="12" t="s">
        <v>40</v>
      </c>
      <c r="C1623" s="12" t="s">
        <v>17</v>
      </c>
      <c r="D1623" s="12">
        <v>533</v>
      </c>
      <c r="E1623" s="12">
        <v>301</v>
      </c>
      <c r="F1623" s="12">
        <v>386</v>
      </c>
      <c r="G1623" s="12">
        <v>0</v>
      </c>
      <c r="H1623" s="12">
        <v>11562</v>
      </c>
      <c r="I1623" s="12">
        <v>5</v>
      </c>
      <c r="J1623" s="12">
        <v>48</v>
      </c>
      <c r="K1623" s="12">
        <v>349</v>
      </c>
      <c r="L1623" s="12">
        <v>339</v>
      </c>
      <c r="M1623" s="12">
        <v>8.1999999999999993</v>
      </c>
      <c r="N1623" s="12">
        <f>VLOOKUP(Todos!$A1623,vlookup_table[#All],2,FALSE)</f>
        <v>2</v>
      </c>
      <c r="O1623" s="12" t="str">
        <f>VLOOKUP(Todos!$A1623,vlookup_table[#All],3,FALSE)</f>
        <v>GA</v>
      </c>
      <c r="P1623" s="12">
        <f>VLOOKUP(Todos!$A1623,vlookup_table[#All],4,FALSE)</f>
        <v>0</v>
      </c>
      <c r="Q1623" s="14" t="str">
        <f>VLOOKUP(Todos!$A1623,vlookup_table[#All],5,FALSE)</f>
        <v>R2</v>
      </c>
      <c r="R1623" s="14" t="str">
        <f>VLOOKUP(Todos!$A1623,vlookup_table[#All],6,FALSE)</f>
        <v>F</v>
      </c>
      <c r="S1623" s="14">
        <f>VLOOKUP(Todos!$A1623,vlookup_table[#All],7,FALSE)</f>
        <v>9</v>
      </c>
      <c r="T1623" s="14">
        <f>ROUND((9706-Todos!$P1623)/100, 0)</f>
        <v>97</v>
      </c>
      <c r="U1623" s="14" t="str" cm="1">
        <f t="array" ref="U1623">_xlfn.IFS(
    ISNUMBER(SEARCH("C", Q1623)), "Ciudad",
    ISNUMBER(SEARCH("T", Q1623)), "Pueblo",
    ISNUMBER(SEARCH("R", Q1623)), "Rural",
    ISNUMBER(SEARCH("S", Q1623)), "Suburbano",
    ISNUMBER(SEARCH("U", Q1623)), "Urbano"
)</f>
        <v>Rural</v>
      </c>
      <c r="V1623" s="25" t="str" cm="1">
        <f t="array" ref="V1623">_xlfn.LET(
    _xlpm.txt, _xlfn.TEXTJOIN("", TRUE, IF(ISNUMBER(--MID(Todos!$H1623, _xlfn.SEQUENCE(LEN(Todos!$H1623)), 1)), MID(Todos!$H1623, _xlfn.SEQUENCE(LEN(Todos!$H1623)), 1), "")),
    IF(ISNUMBER(--RIGHT(_xlpm.txt,1)), _xlpm.txt, LEFT(_xlpm.txt, LEN(_xlpm.txt)-1))
)</f>
        <v>11562</v>
      </c>
      <c r="W1623" s="14" t="str">
        <f>UPPER(LEFT(Todos!$B1623,2))</f>
        <v>GA</v>
      </c>
      <c r="X1623" s="15" t="str" cm="1">
        <f t="array" ref="X1623">+IF(Todos!$C1623 = "",MODE.MATCH(Todos!$C$2:$C$4029),Todos!$C1623)</f>
        <v>F</v>
      </c>
    </row>
    <row r="1624" spans="1:24" x14ac:dyDescent="0.35">
      <c r="A1624" s="19">
        <v>134005</v>
      </c>
      <c r="B1624" s="7" t="s">
        <v>39</v>
      </c>
      <c r="C1624" s="7" t="s">
        <v>14</v>
      </c>
      <c r="D1624" s="7">
        <v>582</v>
      </c>
      <c r="E1624" s="7">
        <v>361</v>
      </c>
      <c r="F1624" s="7">
        <v>392</v>
      </c>
      <c r="G1624" s="7">
        <v>0</v>
      </c>
      <c r="H1624" s="7">
        <v>12270</v>
      </c>
      <c r="I1624" s="7">
        <v>0</v>
      </c>
      <c r="J1624" s="7">
        <v>62</v>
      </c>
      <c r="K1624" s="7">
        <v>368</v>
      </c>
      <c r="L1624" s="7">
        <v>385</v>
      </c>
      <c r="M1624" s="7">
        <v>9.6666666669999994</v>
      </c>
      <c r="N1624" s="7">
        <f>VLOOKUP(Todos!$A1624,vlookup_table[#All],2,FALSE)</f>
        <v>13</v>
      </c>
      <c r="O1624" s="7" t="str">
        <f>VLOOKUP(Todos!$A1624,vlookup_table[#All],3,FALSE)</f>
        <v>UT</v>
      </c>
      <c r="P1624" s="7">
        <f>VLOOKUP(Todos!$A1624,vlookup_table[#All],4,FALSE)</f>
        <v>1409</v>
      </c>
      <c r="Q1624" s="9" t="str">
        <f>VLOOKUP(Todos!$A1624,vlookup_table[#All],5,FALSE)</f>
        <v>C2</v>
      </c>
      <c r="R1624" s="9" t="str">
        <f>VLOOKUP(Todos!$A1624,vlookup_table[#All],6,FALSE)</f>
        <v>M</v>
      </c>
      <c r="S1624" s="9">
        <f>VLOOKUP(Todos!$A1624,vlookup_table[#All],7,FALSE)</f>
        <v>10</v>
      </c>
      <c r="T1624" s="9">
        <f>ROUND((9706-Todos!$P1624)/100, 0)</f>
        <v>83</v>
      </c>
      <c r="U1624" s="9" t="str" cm="1">
        <f t="array" ref="U1624">_xlfn.IFS(
    ISNUMBER(SEARCH("C", Q1624)), "Ciudad",
    ISNUMBER(SEARCH("T", Q1624)), "Pueblo",
    ISNUMBER(SEARCH("R", Q1624)), "Rural",
    ISNUMBER(SEARCH("S", Q1624)), "Suburbano",
    ISNUMBER(SEARCH("U", Q1624)), "Urbano"
)</f>
        <v>Ciudad</v>
      </c>
      <c r="V1624" s="24" t="str" cm="1">
        <f t="array" ref="V1624">_xlfn.LET(
    _xlpm.txt, _xlfn.TEXTJOIN("", TRUE, IF(ISNUMBER(--MID(Todos!$H1624, _xlfn.SEQUENCE(LEN(Todos!$H1624)), 1)), MID(Todos!$H1624, _xlfn.SEQUENCE(LEN(Todos!$H1624)), 1), "")),
    IF(ISNUMBER(--RIGHT(_xlpm.txt,1)), _xlpm.txt, LEFT(_xlpm.txt, LEN(_xlpm.txt)-1))
)</f>
        <v>12270</v>
      </c>
      <c r="W1624" s="9" t="str">
        <f>UPPER(LEFT(Todos!$B1624,2))</f>
        <v>UT</v>
      </c>
      <c r="X1624" s="10" t="str" cm="1">
        <f t="array" ref="X1624">+IF(Todos!$C1624 = "",MODE.MATCH(Todos!$C$2:$C$4029),Todos!$C1624)</f>
        <v>M</v>
      </c>
    </row>
    <row r="1625" spans="1:24" x14ac:dyDescent="0.35">
      <c r="A1625" s="18">
        <v>176948</v>
      </c>
      <c r="B1625" s="12" t="s">
        <v>51</v>
      </c>
      <c r="C1625" s="12" t="s">
        <v>14</v>
      </c>
      <c r="D1625" s="12">
        <v>480</v>
      </c>
      <c r="E1625" s="12">
        <v>203</v>
      </c>
      <c r="F1625" s="12">
        <v>237</v>
      </c>
      <c r="G1625" s="12">
        <v>1</v>
      </c>
      <c r="H1625" s="12">
        <v>8973</v>
      </c>
      <c r="I1625" s="12">
        <v>2</v>
      </c>
      <c r="J1625" s="12">
        <v>50</v>
      </c>
      <c r="K1625" s="12">
        <v>217</v>
      </c>
      <c r="L1625" s="12">
        <v>202</v>
      </c>
      <c r="M1625" s="12">
        <v>17.333333329999999</v>
      </c>
      <c r="N1625" s="12">
        <f>VLOOKUP(Todos!$A1625,vlookup_table[#All],2,FALSE)</f>
        <v>1</v>
      </c>
      <c r="O1625" s="12" t="str">
        <f>VLOOKUP(Todos!$A1625,vlookup_table[#All],3,FALSE)</f>
        <v>OR</v>
      </c>
      <c r="P1625" s="12">
        <f>VLOOKUP(Todos!$A1625,vlookup_table[#All],4,FALSE)</f>
        <v>2401</v>
      </c>
      <c r="Q1625" s="14" t="str">
        <f>VLOOKUP(Todos!$A1625,vlookup_table[#All],5,FALSE)</f>
        <v>T2</v>
      </c>
      <c r="R1625" s="14" t="str">
        <f>VLOOKUP(Todos!$A1625,vlookup_table[#All],6,FALSE)</f>
        <v>M</v>
      </c>
      <c r="S1625" s="14">
        <f>VLOOKUP(Todos!$A1625,vlookup_table[#All],7,FALSE)</f>
        <v>20</v>
      </c>
      <c r="T1625" s="14">
        <f>ROUND((9706-Todos!$P1625)/100, 0)</f>
        <v>73</v>
      </c>
      <c r="U1625" s="14" t="str" cm="1">
        <f t="array" ref="U1625">_xlfn.IFS(
    ISNUMBER(SEARCH("C", Q1625)), "Ciudad",
    ISNUMBER(SEARCH("T", Q1625)), "Pueblo",
    ISNUMBER(SEARCH("R", Q1625)), "Rural",
    ISNUMBER(SEARCH("S", Q1625)), "Suburbano",
    ISNUMBER(SEARCH("U", Q1625)), "Urbano"
)</f>
        <v>Pueblo</v>
      </c>
      <c r="V1625" s="25" t="str" cm="1">
        <f t="array" ref="V1625">_xlfn.LET(
    _xlpm.txt, _xlfn.TEXTJOIN("", TRUE, IF(ISNUMBER(--MID(Todos!$H1625, _xlfn.SEQUENCE(LEN(Todos!$H1625)), 1)), MID(Todos!$H1625, _xlfn.SEQUENCE(LEN(Todos!$H1625)), 1), "")),
    IF(ISNUMBER(--RIGHT(_xlpm.txt,1)), _xlpm.txt, LEFT(_xlpm.txt, LEN(_xlpm.txt)-1))
)</f>
        <v>8973</v>
      </c>
      <c r="W1625" s="14" t="str">
        <f>UPPER(LEFT(Todos!$B1625,2))</f>
        <v>OR</v>
      </c>
      <c r="X1625" s="15" t="str" cm="1">
        <f t="array" ref="X1625">+IF(Todos!$C1625 = "",MODE.MATCH(Todos!$C$2:$C$4029),Todos!$C1625)</f>
        <v>M</v>
      </c>
    </row>
    <row r="1626" spans="1:24" x14ac:dyDescent="0.35">
      <c r="A1626" s="19">
        <v>123270</v>
      </c>
      <c r="B1626" s="7" t="s">
        <v>21</v>
      </c>
      <c r="C1626" s="7" t="s">
        <v>14</v>
      </c>
      <c r="D1626" s="7">
        <v>435</v>
      </c>
      <c r="E1626" s="7">
        <v>174</v>
      </c>
      <c r="F1626" s="7">
        <v>289</v>
      </c>
      <c r="G1626" s="7">
        <v>1</v>
      </c>
      <c r="H1626" s="7">
        <v>7881</v>
      </c>
      <c r="I1626" s="7">
        <v>24</v>
      </c>
      <c r="J1626" s="7">
        <v>63</v>
      </c>
      <c r="K1626" s="7">
        <v>209</v>
      </c>
      <c r="L1626" s="7">
        <v>256</v>
      </c>
      <c r="M1626" s="7">
        <v>12.83333333</v>
      </c>
      <c r="N1626" s="7">
        <f>VLOOKUP(Todos!$A1626,vlookup_table[#All],2,FALSE)</f>
        <v>0</v>
      </c>
      <c r="O1626" s="7" t="str">
        <f>VLOOKUP(Todos!$A1626,vlookup_table[#All],3,FALSE)</f>
        <v>TX</v>
      </c>
      <c r="P1626" s="7">
        <f>VLOOKUP(Todos!$A1626,vlookup_table[#All],4,FALSE)</f>
        <v>3508</v>
      </c>
      <c r="Q1626" s="9" t="str">
        <f>VLOOKUP(Todos!$A1626,vlookup_table[#All],5,FALSE)</f>
        <v>C3</v>
      </c>
      <c r="R1626" s="9" t="str">
        <f>VLOOKUP(Todos!$A1626,vlookup_table[#All],6,FALSE)</f>
        <v>M</v>
      </c>
      <c r="S1626" s="9">
        <f>VLOOKUP(Todos!$A1626,vlookup_table[#All],7,FALSE)</f>
        <v>10</v>
      </c>
      <c r="T1626" s="9">
        <f>ROUND((9706-Todos!$P1626)/100, 0)</f>
        <v>62</v>
      </c>
      <c r="U1626" s="9" t="str" cm="1">
        <f t="array" ref="U1626">_xlfn.IFS(
    ISNUMBER(SEARCH("C", Q1626)), "Ciudad",
    ISNUMBER(SEARCH("T", Q1626)), "Pueblo",
    ISNUMBER(SEARCH("R", Q1626)), "Rural",
    ISNUMBER(SEARCH("S", Q1626)), "Suburbano",
    ISNUMBER(SEARCH("U", Q1626)), "Urbano"
)</f>
        <v>Ciudad</v>
      </c>
      <c r="V1626" s="24" t="str" cm="1">
        <f t="array" ref="V1626">_xlfn.LET(
    _xlpm.txt, _xlfn.TEXTJOIN("", TRUE, IF(ISNUMBER(--MID(Todos!$H1626, _xlfn.SEQUENCE(LEN(Todos!$H1626)), 1)), MID(Todos!$H1626, _xlfn.SEQUENCE(LEN(Todos!$H1626)), 1), "")),
    IF(ISNUMBER(--RIGHT(_xlpm.txt,1)), _xlpm.txt, LEFT(_xlpm.txt, LEN(_xlpm.txt)-1))
)</f>
        <v>7881</v>
      </c>
      <c r="W1626" s="9" t="str">
        <f>UPPER(LEFT(Todos!$B1626,2))</f>
        <v>TX</v>
      </c>
      <c r="X1626" s="10" t="str" cm="1">
        <f t="array" ref="X1626">+IF(Todos!$C1626 = "",MODE.MATCH(Todos!$C$2:$C$4029),Todos!$C1626)</f>
        <v>M</v>
      </c>
    </row>
    <row r="1627" spans="1:24" x14ac:dyDescent="0.35">
      <c r="A1627" s="18">
        <v>133884</v>
      </c>
      <c r="B1627" s="12" t="s">
        <v>42</v>
      </c>
      <c r="C1627" s="12" t="s">
        <v>17</v>
      </c>
      <c r="D1627" s="12">
        <v>609</v>
      </c>
      <c r="E1627" s="12">
        <v>250</v>
      </c>
      <c r="F1627" s="12">
        <v>323</v>
      </c>
      <c r="G1627" s="12">
        <v>1</v>
      </c>
      <c r="H1627" s="12">
        <v>10580</v>
      </c>
      <c r="I1627" s="12">
        <v>1</v>
      </c>
      <c r="J1627" s="12">
        <v>34</v>
      </c>
      <c r="K1627" s="12">
        <v>291</v>
      </c>
      <c r="L1627" s="12">
        <v>290</v>
      </c>
      <c r="M1627" s="12">
        <v>3.9085714290000002</v>
      </c>
      <c r="N1627" s="12">
        <f>VLOOKUP(Todos!$A1627,vlookup_table[#All],2,FALSE)</f>
        <v>0</v>
      </c>
      <c r="O1627" s="12" t="str">
        <f>VLOOKUP(Todos!$A1627,vlookup_table[#All],3,FALSE)</f>
        <v>ID</v>
      </c>
      <c r="P1627" s="12">
        <f>VLOOKUP(Todos!$A1627,vlookup_table[#All],4,FALSE)</f>
        <v>0</v>
      </c>
      <c r="Q1627" s="14" t="str">
        <f>VLOOKUP(Todos!$A1627,vlookup_table[#All],5,FALSE)</f>
        <v>T2</v>
      </c>
      <c r="R1627" s="14" t="str">
        <f>VLOOKUP(Todos!$A1627,vlookup_table[#All],6,FALSE)</f>
        <v>F</v>
      </c>
      <c r="S1627" s="14">
        <f>VLOOKUP(Todos!$A1627,vlookup_table[#All],7,FALSE)</f>
        <v>50</v>
      </c>
      <c r="T1627" s="14">
        <f>ROUND((9706-Todos!$P1627)/100, 0)</f>
        <v>97</v>
      </c>
      <c r="U1627" s="14" t="str" cm="1">
        <f t="array" ref="U1627">_xlfn.IFS(
    ISNUMBER(SEARCH("C", Q1627)), "Ciudad",
    ISNUMBER(SEARCH("T", Q1627)), "Pueblo",
    ISNUMBER(SEARCH("R", Q1627)), "Rural",
    ISNUMBER(SEARCH("S", Q1627)), "Suburbano",
    ISNUMBER(SEARCH("U", Q1627)), "Urbano"
)</f>
        <v>Pueblo</v>
      </c>
      <c r="V1627" s="25" t="str" cm="1">
        <f t="array" ref="V1627">_xlfn.LET(
    _xlpm.txt, _xlfn.TEXTJOIN("", TRUE, IF(ISNUMBER(--MID(Todos!$H1627, _xlfn.SEQUENCE(LEN(Todos!$H1627)), 1)), MID(Todos!$H1627, _xlfn.SEQUENCE(LEN(Todos!$H1627)), 1), "")),
    IF(ISNUMBER(--RIGHT(_xlpm.txt,1)), _xlpm.txt, LEFT(_xlpm.txt, LEN(_xlpm.txt)-1))
)</f>
        <v>10580</v>
      </c>
      <c r="W1627" s="14" t="str">
        <f>UPPER(LEFT(Todos!$B1627,2))</f>
        <v>ID</v>
      </c>
      <c r="X1627" s="15" t="str" cm="1">
        <f t="array" ref="X1627">+IF(Todos!$C1627 = "",MODE.MATCH(Todos!$C$2:$C$4029),Todos!$C1627)</f>
        <v>F</v>
      </c>
    </row>
    <row r="1628" spans="1:24" x14ac:dyDescent="0.35">
      <c r="A1628" s="19">
        <v>21815</v>
      </c>
      <c r="B1628" s="7" t="s">
        <v>18</v>
      </c>
      <c r="C1628" s="7" t="s">
        <v>20</v>
      </c>
      <c r="D1628" s="7">
        <v>548</v>
      </c>
      <c r="E1628" s="7">
        <v>213</v>
      </c>
      <c r="F1628" s="7">
        <v>317</v>
      </c>
      <c r="G1628" s="7">
        <v>0</v>
      </c>
      <c r="H1628" s="7">
        <v>11564</v>
      </c>
      <c r="I1628" s="7">
        <v>1</v>
      </c>
      <c r="J1628" s="7">
        <v>86</v>
      </c>
      <c r="K1628" s="7">
        <v>307</v>
      </c>
      <c r="L1628" s="7">
        <v>256</v>
      </c>
      <c r="M1628" s="7">
        <v>5.8</v>
      </c>
      <c r="N1628" s="7">
        <f>VLOOKUP(Todos!$A1628,vlookup_table[#All],2,FALSE)</f>
        <v>0</v>
      </c>
      <c r="O1628" s="7" t="str">
        <f>VLOOKUP(Todos!$A1628,vlookup_table[#All],3,FALSE)</f>
        <v>NC</v>
      </c>
      <c r="P1628" s="7">
        <f>VLOOKUP(Todos!$A1628,vlookup_table[#All],4,FALSE)</f>
        <v>7101</v>
      </c>
      <c r="Q1628" s="9" t="str">
        <f>VLOOKUP(Todos!$A1628,vlookup_table[#All],5,FALSE)</f>
        <v>T2</v>
      </c>
      <c r="R1628" s="9" t="str">
        <f>VLOOKUP(Todos!$A1628,vlookup_table[#All],6,FALSE)</f>
        <v>F</v>
      </c>
      <c r="S1628" s="9">
        <f>VLOOKUP(Todos!$A1628,vlookup_table[#All],7,FALSE)</f>
        <v>5</v>
      </c>
      <c r="T1628" s="9">
        <f>ROUND((9706-Todos!$P1628)/100, 0)</f>
        <v>26</v>
      </c>
      <c r="U1628" s="9" t="str" cm="1">
        <f t="array" ref="U1628">_xlfn.IFS(
    ISNUMBER(SEARCH("C", Q1628)), "Ciudad",
    ISNUMBER(SEARCH("T", Q1628)), "Pueblo",
    ISNUMBER(SEARCH("R", Q1628)), "Rural",
    ISNUMBER(SEARCH("S", Q1628)), "Suburbano",
    ISNUMBER(SEARCH("U", Q1628)), "Urbano"
)</f>
        <v>Pueblo</v>
      </c>
      <c r="V1628" s="24" t="str" cm="1">
        <f t="array" ref="V1628">_xlfn.LET(
    _xlpm.txt, _xlfn.TEXTJOIN("", TRUE, IF(ISNUMBER(--MID(Todos!$H1628, _xlfn.SEQUENCE(LEN(Todos!$H1628)), 1)), MID(Todos!$H1628, _xlfn.SEQUENCE(LEN(Todos!$H1628)), 1), "")),
    IF(ISNUMBER(--RIGHT(_xlpm.txt,1)), _xlpm.txt, LEFT(_xlpm.txt, LEN(_xlpm.txt)-1))
)</f>
        <v>11564</v>
      </c>
      <c r="W1628" s="9" t="str">
        <f>UPPER(LEFT(Todos!$B1628,2))</f>
        <v>NC</v>
      </c>
      <c r="X1628" s="10" t="str" cm="1">
        <f t="array" ref="X1628">+IF(Todos!$C1628 = "",MODE.MATCH(Todos!$C$2:$C$4029),Todos!$C1628)</f>
        <v>female</v>
      </c>
    </row>
    <row r="1629" spans="1:24" x14ac:dyDescent="0.35">
      <c r="A1629" s="18">
        <v>56700</v>
      </c>
      <c r="B1629" s="12" t="s">
        <v>58</v>
      </c>
      <c r="C1629" s="12" t="s">
        <v>14</v>
      </c>
      <c r="D1629" s="12">
        <v>447</v>
      </c>
      <c r="E1629" s="12">
        <v>214</v>
      </c>
      <c r="F1629" s="12">
        <v>314</v>
      </c>
      <c r="G1629" s="12">
        <v>0</v>
      </c>
      <c r="H1629" s="12">
        <v>12305</v>
      </c>
      <c r="I1629" s="12">
        <v>1</v>
      </c>
      <c r="J1629" s="12">
        <v>88</v>
      </c>
      <c r="K1629" s="12">
        <v>280</v>
      </c>
      <c r="L1629" s="12">
        <v>265</v>
      </c>
      <c r="M1629" s="12">
        <v>12.33333333</v>
      </c>
      <c r="N1629" s="12">
        <f>VLOOKUP(Todos!$A1629,vlookup_table[#All],2,FALSE)</f>
        <v>1</v>
      </c>
      <c r="O1629" s="12" t="str">
        <f>VLOOKUP(Todos!$A1629,vlookup_table[#All],3,FALSE)</f>
        <v>KY</v>
      </c>
      <c r="P1629" s="12">
        <f>VLOOKUP(Todos!$A1629,vlookup_table[#All],4,FALSE)</f>
        <v>0</v>
      </c>
      <c r="Q1629" s="14" t="str">
        <f>VLOOKUP(Todos!$A1629,vlookup_table[#All],5,FALSE)</f>
        <v>C3</v>
      </c>
      <c r="R1629" s="14" t="str">
        <f>VLOOKUP(Todos!$A1629,vlookup_table[#All],6,FALSE)</f>
        <v>M</v>
      </c>
      <c r="S1629" s="14">
        <f>VLOOKUP(Todos!$A1629,vlookup_table[#All],7,FALSE)</f>
        <v>20</v>
      </c>
      <c r="T1629" s="14">
        <f>ROUND((9706-Todos!$P1629)/100, 0)</f>
        <v>97</v>
      </c>
      <c r="U1629" s="14" t="str" cm="1">
        <f t="array" ref="U1629">_xlfn.IFS(
    ISNUMBER(SEARCH("C", Q1629)), "Ciudad",
    ISNUMBER(SEARCH("T", Q1629)), "Pueblo",
    ISNUMBER(SEARCH("R", Q1629)), "Rural",
    ISNUMBER(SEARCH("S", Q1629)), "Suburbano",
    ISNUMBER(SEARCH("U", Q1629)), "Urbano"
)</f>
        <v>Ciudad</v>
      </c>
      <c r="V1629" s="25" t="str" cm="1">
        <f t="array" ref="V1629">_xlfn.LET(
    _xlpm.txt, _xlfn.TEXTJOIN("", TRUE, IF(ISNUMBER(--MID(Todos!$H1629, _xlfn.SEQUENCE(LEN(Todos!$H1629)), 1)), MID(Todos!$H1629, _xlfn.SEQUENCE(LEN(Todos!$H1629)), 1), "")),
    IF(ISNUMBER(--RIGHT(_xlpm.txt,1)), _xlpm.txt, LEFT(_xlpm.txt, LEN(_xlpm.txt)-1))
)</f>
        <v>12305</v>
      </c>
      <c r="W1629" s="14" t="str">
        <f>UPPER(LEFT(Todos!$B1629,2))</f>
        <v>KY</v>
      </c>
      <c r="X1629" s="15" t="str" cm="1">
        <f t="array" ref="X1629">+IF(Todos!$C1629 = "",MODE.MATCH(Todos!$C$2:$C$4029),Todos!$C1629)</f>
        <v>M</v>
      </c>
    </row>
    <row r="1630" spans="1:24" x14ac:dyDescent="0.35">
      <c r="A1630" s="19">
        <v>41920</v>
      </c>
      <c r="B1630" s="7" t="s">
        <v>13</v>
      </c>
      <c r="C1630" s="7" t="s">
        <v>14</v>
      </c>
      <c r="D1630" s="7">
        <v>467</v>
      </c>
      <c r="E1630" s="7">
        <v>192</v>
      </c>
      <c r="F1630" s="7">
        <v>323</v>
      </c>
      <c r="G1630" s="7">
        <v>0</v>
      </c>
      <c r="H1630" s="7">
        <v>10376</v>
      </c>
      <c r="I1630" s="7">
        <v>6</v>
      </c>
      <c r="J1630" s="7">
        <v>33</v>
      </c>
      <c r="K1630" s="7">
        <v>261</v>
      </c>
      <c r="L1630" s="7">
        <v>261</v>
      </c>
      <c r="M1630" s="7">
        <v>15</v>
      </c>
      <c r="N1630" s="7">
        <f>VLOOKUP(Todos!$A1630,vlookup_table[#All],2,FALSE)</f>
        <v>0</v>
      </c>
      <c r="O1630" s="7" t="str">
        <f>VLOOKUP(Todos!$A1630,vlookup_table[#All],3,FALSE)</f>
        <v>FL</v>
      </c>
      <c r="P1630" s="7">
        <f>VLOOKUP(Todos!$A1630,vlookup_table[#All],4,FALSE)</f>
        <v>4201</v>
      </c>
      <c r="Q1630" s="9" t="str">
        <f>VLOOKUP(Todos!$A1630,vlookup_table[#All],5,FALSE)</f>
        <v>U4</v>
      </c>
      <c r="R1630" s="9" t="str">
        <f>VLOOKUP(Todos!$A1630,vlookup_table[#All],6,FALSE)</f>
        <v>M</v>
      </c>
      <c r="S1630" s="9">
        <f>VLOOKUP(Todos!$A1630,vlookup_table[#All],7,FALSE)</f>
        <v>15</v>
      </c>
      <c r="T1630" s="9">
        <f>ROUND((9706-Todos!$P1630)/100, 0)</f>
        <v>55</v>
      </c>
      <c r="U1630" s="9" t="str" cm="1">
        <f t="array" ref="U1630">_xlfn.IFS(
    ISNUMBER(SEARCH("C", Q1630)), "Ciudad",
    ISNUMBER(SEARCH("T", Q1630)), "Pueblo",
    ISNUMBER(SEARCH("R", Q1630)), "Rural",
    ISNUMBER(SEARCH("S", Q1630)), "Suburbano",
    ISNUMBER(SEARCH("U", Q1630)), "Urbano"
)</f>
        <v>Urbano</v>
      </c>
      <c r="V1630" s="24" t="str" cm="1">
        <f t="array" ref="V1630">_xlfn.LET(
    _xlpm.txt, _xlfn.TEXTJOIN("", TRUE, IF(ISNUMBER(--MID(Todos!$H1630, _xlfn.SEQUENCE(LEN(Todos!$H1630)), 1)), MID(Todos!$H1630, _xlfn.SEQUENCE(LEN(Todos!$H1630)), 1), "")),
    IF(ISNUMBER(--RIGHT(_xlpm.txt,1)), _xlpm.txt, LEFT(_xlpm.txt, LEN(_xlpm.txt)-1))
)</f>
        <v>10376</v>
      </c>
      <c r="W1630" s="9" t="str">
        <f>UPPER(LEFT(Todos!$B1630,2))</f>
        <v>FL</v>
      </c>
      <c r="X1630" s="10" t="str" cm="1">
        <f t="array" ref="X1630">+IF(Todos!$C1630 = "",MODE.MATCH(Todos!$C$2:$C$4029),Todos!$C1630)</f>
        <v>M</v>
      </c>
    </row>
    <row r="1631" spans="1:24" x14ac:dyDescent="0.35">
      <c r="A1631" s="18">
        <v>68440</v>
      </c>
      <c r="B1631" s="12" t="s">
        <v>30</v>
      </c>
      <c r="C1631" s="12" t="s">
        <v>14</v>
      </c>
      <c r="D1631" s="12">
        <v>327</v>
      </c>
      <c r="E1631" s="12">
        <v>232</v>
      </c>
      <c r="F1631" s="12">
        <v>325</v>
      </c>
      <c r="G1631" s="12">
        <v>0</v>
      </c>
      <c r="H1631" s="12">
        <v>12587</v>
      </c>
      <c r="I1631" s="12">
        <v>1</v>
      </c>
      <c r="J1631" s="12">
        <v>48</v>
      </c>
      <c r="K1631" s="12">
        <v>256</v>
      </c>
      <c r="L1631" s="12">
        <v>284</v>
      </c>
      <c r="M1631" s="12">
        <v>13.66666667</v>
      </c>
      <c r="N1631" s="12">
        <f>VLOOKUP(Todos!$A1631,vlookup_table[#All],2,FALSE)</f>
        <v>2</v>
      </c>
      <c r="O1631" s="12" t="str">
        <f>VLOOKUP(Todos!$A1631,vlookup_table[#All],3,FALSE)</f>
        <v>MI</v>
      </c>
      <c r="P1631" s="12">
        <f>VLOOKUP(Todos!$A1631,vlookup_table[#All],4,FALSE)</f>
        <v>3101</v>
      </c>
      <c r="Q1631" s="14" t="str">
        <f>VLOOKUP(Todos!$A1631,vlookup_table[#All],5,FALSE)</f>
        <v>U4</v>
      </c>
      <c r="R1631" s="14" t="str">
        <f>VLOOKUP(Todos!$A1631,vlookup_table[#All],6,FALSE)</f>
        <v>M</v>
      </c>
      <c r="S1631" s="14">
        <f>VLOOKUP(Todos!$A1631,vlookup_table[#All],7,FALSE)</f>
        <v>15</v>
      </c>
      <c r="T1631" s="14">
        <f>ROUND((9706-Todos!$P1631)/100, 0)</f>
        <v>66</v>
      </c>
      <c r="U1631" s="14" t="str" cm="1">
        <f t="array" ref="U1631">_xlfn.IFS(
    ISNUMBER(SEARCH("C", Q1631)), "Ciudad",
    ISNUMBER(SEARCH("T", Q1631)), "Pueblo",
    ISNUMBER(SEARCH("R", Q1631)), "Rural",
    ISNUMBER(SEARCH("S", Q1631)), "Suburbano",
    ISNUMBER(SEARCH("U", Q1631)), "Urbano"
)</f>
        <v>Urbano</v>
      </c>
      <c r="V1631" s="25" t="str" cm="1">
        <f t="array" ref="V1631">_xlfn.LET(
    _xlpm.txt, _xlfn.TEXTJOIN("", TRUE, IF(ISNUMBER(--MID(Todos!$H1631, _xlfn.SEQUENCE(LEN(Todos!$H1631)), 1)), MID(Todos!$H1631, _xlfn.SEQUENCE(LEN(Todos!$H1631)), 1), "")),
    IF(ISNUMBER(--RIGHT(_xlpm.txt,1)), _xlpm.txt, LEFT(_xlpm.txt, LEN(_xlpm.txt)-1))
)</f>
        <v>12587</v>
      </c>
      <c r="W1631" s="14" t="str">
        <f>UPPER(LEFT(Todos!$B1631,2))</f>
        <v>MI</v>
      </c>
      <c r="X1631" s="15" t="str" cm="1">
        <f t="array" ref="X1631">+IF(Todos!$C1631 = "",MODE.MATCH(Todos!$C$2:$C$4029),Todos!$C1631)</f>
        <v>M</v>
      </c>
    </row>
    <row r="1632" spans="1:24" x14ac:dyDescent="0.35">
      <c r="A1632" s="19">
        <v>8013</v>
      </c>
      <c r="B1632" s="7" t="s">
        <v>16</v>
      </c>
      <c r="C1632" s="7" t="s">
        <v>17</v>
      </c>
      <c r="D1632" s="7">
        <v>890</v>
      </c>
      <c r="E1632" s="7">
        <v>437</v>
      </c>
      <c r="F1632" s="7">
        <v>455</v>
      </c>
      <c r="G1632" s="7">
        <v>5</v>
      </c>
      <c r="H1632" s="7">
        <v>20927</v>
      </c>
      <c r="I1632" s="7">
        <v>13</v>
      </c>
      <c r="J1632" s="7">
        <v>63</v>
      </c>
      <c r="K1632" s="7">
        <v>426</v>
      </c>
      <c r="L1632" s="7">
        <v>459</v>
      </c>
      <c r="M1632" s="7">
        <v>8.2857142859999993</v>
      </c>
      <c r="N1632" s="7">
        <f>VLOOKUP(Todos!$A1632,vlookup_table[#All],2,FALSE)</f>
        <v>0</v>
      </c>
      <c r="O1632" s="7" t="str">
        <f>VLOOKUP(Todos!$A1632,vlookup_table[#All],3,FALSE)</f>
        <v>IL</v>
      </c>
      <c r="P1632" s="7">
        <f>VLOOKUP(Todos!$A1632,vlookup_table[#All],4,FALSE)</f>
        <v>3701</v>
      </c>
      <c r="Q1632" s="9" t="str">
        <f>VLOOKUP(Todos!$A1632,vlookup_table[#All],5,FALSE)</f>
        <v>S1</v>
      </c>
      <c r="R1632" s="9" t="str">
        <f>VLOOKUP(Todos!$A1632,vlookup_table[#All],6,FALSE)</f>
        <v>F</v>
      </c>
      <c r="S1632" s="9">
        <f>VLOOKUP(Todos!$A1632,vlookup_table[#All],7,FALSE)</f>
        <v>10</v>
      </c>
      <c r="T1632" s="9">
        <f>ROUND((9706-Todos!$P1632)/100, 0)</f>
        <v>60</v>
      </c>
      <c r="U1632" s="9" t="str" cm="1">
        <f t="array" ref="U1632">_xlfn.IFS(
    ISNUMBER(SEARCH("C", Q1632)), "Ciudad",
    ISNUMBER(SEARCH("T", Q1632)), "Pueblo",
    ISNUMBER(SEARCH("R", Q1632)), "Rural",
    ISNUMBER(SEARCH("S", Q1632)), "Suburbano",
    ISNUMBER(SEARCH("U", Q1632)), "Urbano"
)</f>
        <v>Suburbano</v>
      </c>
      <c r="V1632" s="24" t="str" cm="1">
        <f t="array" ref="V1632">_xlfn.LET(
    _xlpm.txt, _xlfn.TEXTJOIN("", TRUE, IF(ISNUMBER(--MID(Todos!$H1632, _xlfn.SEQUENCE(LEN(Todos!$H1632)), 1)), MID(Todos!$H1632, _xlfn.SEQUENCE(LEN(Todos!$H1632)), 1), "")),
    IF(ISNUMBER(--RIGHT(_xlpm.txt,1)), _xlpm.txt, LEFT(_xlpm.txt, LEN(_xlpm.txt)-1))
)</f>
        <v>20927</v>
      </c>
      <c r="W1632" s="9" t="str">
        <f>UPPER(LEFT(Todos!$B1632,2))</f>
        <v>IL</v>
      </c>
      <c r="X1632" s="10" t="str" cm="1">
        <f t="array" ref="X1632">+IF(Todos!$C1632 = "",MODE.MATCH(Todos!$C$2:$C$4029),Todos!$C1632)</f>
        <v>F</v>
      </c>
    </row>
    <row r="1633" spans="1:24" x14ac:dyDescent="0.35">
      <c r="A1633" s="18">
        <v>12801</v>
      </c>
      <c r="B1633" s="12" t="s">
        <v>22</v>
      </c>
      <c r="C1633" s="12" t="s">
        <v>17</v>
      </c>
      <c r="D1633" s="12">
        <v>2947</v>
      </c>
      <c r="E1633" s="12">
        <v>564</v>
      </c>
      <c r="F1633" s="12">
        <v>754</v>
      </c>
      <c r="G1633" s="12">
        <v>86</v>
      </c>
      <c r="H1633" s="12">
        <v>44438</v>
      </c>
      <c r="I1633" s="12">
        <v>9</v>
      </c>
      <c r="J1633" s="12">
        <v>28</v>
      </c>
      <c r="K1633" s="12">
        <v>658</v>
      </c>
      <c r="L1633" s="12">
        <v>665</v>
      </c>
      <c r="M1633" s="12">
        <v>15</v>
      </c>
      <c r="N1633" s="12">
        <f>VLOOKUP(Todos!$A1633,vlookup_table[#All],2,FALSE)</f>
        <v>28</v>
      </c>
      <c r="O1633" s="12" t="str">
        <f>VLOOKUP(Todos!$A1633,vlookup_table[#All],3,FALSE)</f>
        <v>CA</v>
      </c>
      <c r="P1633" s="12">
        <f>VLOOKUP(Todos!$A1633,vlookup_table[#All],4,FALSE)</f>
        <v>2001</v>
      </c>
      <c r="Q1633" s="14" t="str">
        <f>VLOOKUP(Todos!$A1633,vlookup_table[#All],5,FALSE)</f>
        <v>S1</v>
      </c>
      <c r="R1633" s="14" t="str">
        <f>VLOOKUP(Todos!$A1633,vlookup_table[#All],6,FALSE)</f>
        <v>F</v>
      </c>
      <c r="S1633" s="14">
        <f>VLOOKUP(Todos!$A1633,vlookup_table[#All],7,FALSE)</f>
        <v>15</v>
      </c>
      <c r="T1633" s="14">
        <f>ROUND((9706-Todos!$P1633)/100, 0)</f>
        <v>77</v>
      </c>
      <c r="U1633" s="14" t="str" cm="1">
        <f t="array" ref="U1633">_xlfn.IFS(
    ISNUMBER(SEARCH("C", Q1633)), "Ciudad",
    ISNUMBER(SEARCH("T", Q1633)), "Pueblo",
    ISNUMBER(SEARCH("R", Q1633)), "Rural",
    ISNUMBER(SEARCH("S", Q1633)), "Suburbano",
    ISNUMBER(SEARCH("U", Q1633)), "Urbano"
)</f>
        <v>Suburbano</v>
      </c>
      <c r="V1633" s="25" t="str" cm="1">
        <f t="array" ref="V1633">_xlfn.LET(
    _xlpm.txt, _xlfn.TEXTJOIN("", TRUE, IF(ISNUMBER(--MID(Todos!$H1633, _xlfn.SEQUENCE(LEN(Todos!$H1633)), 1)), MID(Todos!$H1633, _xlfn.SEQUENCE(LEN(Todos!$H1633)), 1), "")),
    IF(ISNUMBER(--RIGHT(_xlpm.txt,1)), _xlpm.txt, LEFT(_xlpm.txt, LEN(_xlpm.txt)-1))
)</f>
        <v>44438</v>
      </c>
      <c r="W1633" s="14" t="str">
        <f>UPPER(LEFT(Todos!$B1633,2))</f>
        <v>CA</v>
      </c>
      <c r="X1633" s="15" t="str" cm="1">
        <f t="array" ref="X1633">+IF(Todos!$C1633 = "",MODE.MATCH(Todos!$C$2:$C$4029),Todos!$C1633)</f>
        <v>F</v>
      </c>
    </row>
    <row r="1634" spans="1:24" x14ac:dyDescent="0.35">
      <c r="A1634" s="19">
        <v>36495</v>
      </c>
      <c r="B1634" s="7" t="s">
        <v>13</v>
      </c>
      <c r="C1634" s="7" t="s">
        <v>17</v>
      </c>
      <c r="D1634" s="7">
        <v>679</v>
      </c>
      <c r="E1634" s="7">
        <v>192</v>
      </c>
      <c r="F1634" s="7">
        <v>321</v>
      </c>
      <c r="G1634" s="7">
        <v>0</v>
      </c>
      <c r="H1634" s="7">
        <v>13762</v>
      </c>
      <c r="I1634" s="7">
        <v>28</v>
      </c>
      <c r="J1634" s="7">
        <v>11</v>
      </c>
      <c r="K1634" s="7">
        <v>238</v>
      </c>
      <c r="L1634" s="7">
        <v>242</v>
      </c>
      <c r="M1634" s="7">
        <v>7.4285714289999998</v>
      </c>
      <c r="N1634" s="7">
        <f>VLOOKUP(Todos!$A1634,vlookup_table[#All],2,FALSE)</f>
        <v>0</v>
      </c>
      <c r="O1634" s="7" t="str">
        <f>VLOOKUP(Todos!$A1634,vlookup_table[#All],3,FALSE)</f>
        <v>FL</v>
      </c>
      <c r="P1634" s="7">
        <f>VLOOKUP(Todos!$A1634,vlookup_table[#All],4,FALSE)</f>
        <v>401</v>
      </c>
      <c r="Q1634" s="9" t="str">
        <f>VLOOKUP(Todos!$A1634,vlookup_table[#All],5,FALSE)</f>
        <v>U3</v>
      </c>
      <c r="R1634" s="9" t="str">
        <f>VLOOKUP(Todos!$A1634,vlookup_table[#All],6,FALSE)</f>
        <v>F</v>
      </c>
      <c r="S1634" s="9">
        <f>VLOOKUP(Todos!$A1634,vlookup_table[#All],7,FALSE)</f>
        <v>10</v>
      </c>
      <c r="T1634" s="9">
        <f>ROUND((9706-Todos!$P1634)/100, 0)</f>
        <v>93</v>
      </c>
      <c r="U1634" s="9" t="str" cm="1">
        <f t="array" ref="U1634">_xlfn.IFS(
    ISNUMBER(SEARCH("C", Q1634)), "Ciudad",
    ISNUMBER(SEARCH("T", Q1634)), "Pueblo",
    ISNUMBER(SEARCH("R", Q1634)), "Rural",
    ISNUMBER(SEARCH("S", Q1634)), "Suburbano",
    ISNUMBER(SEARCH("U", Q1634)), "Urbano"
)</f>
        <v>Urbano</v>
      </c>
      <c r="V1634" s="24" t="str" cm="1">
        <f t="array" ref="V1634">_xlfn.LET(
    _xlpm.txt, _xlfn.TEXTJOIN("", TRUE, IF(ISNUMBER(--MID(Todos!$H1634, _xlfn.SEQUENCE(LEN(Todos!$H1634)), 1)), MID(Todos!$H1634, _xlfn.SEQUENCE(LEN(Todos!$H1634)), 1), "")),
    IF(ISNUMBER(--RIGHT(_xlpm.txt,1)), _xlpm.txt, LEFT(_xlpm.txt, LEN(_xlpm.txt)-1))
)</f>
        <v>13762</v>
      </c>
      <c r="W1634" s="9" t="str">
        <f>UPPER(LEFT(Todos!$B1634,2))</f>
        <v>FL</v>
      </c>
      <c r="X1634" s="10" t="str" cm="1">
        <f t="array" ref="X1634">+IF(Todos!$C1634 = "",MODE.MATCH(Todos!$C$2:$C$4029),Todos!$C1634)</f>
        <v>F</v>
      </c>
    </row>
    <row r="1635" spans="1:24" x14ac:dyDescent="0.35">
      <c r="A1635" s="18">
        <v>151730</v>
      </c>
      <c r="B1635" s="12" t="s">
        <v>22</v>
      </c>
      <c r="C1635" s="12" t="s">
        <v>17</v>
      </c>
      <c r="D1635" s="12">
        <v>1522</v>
      </c>
      <c r="E1635" s="12">
        <v>374</v>
      </c>
      <c r="F1635" s="12">
        <v>537</v>
      </c>
      <c r="G1635" s="12">
        <v>9</v>
      </c>
      <c r="H1635" s="12">
        <v>20172</v>
      </c>
      <c r="I1635" s="12">
        <v>3</v>
      </c>
      <c r="J1635" s="12">
        <v>42</v>
      </c>
      <c r="K1635" s="12">
        <v>485</v>
      </c>
      <c r="L1635" s="12">
        <v>453</v>
      </c>
      <c r="M1635" s="12">
        <v>5</v>
      </c>
      <c r="N1635" s="12">
        <f>VLOOKUP(Todos!$A1635,vlookup_table[#All],2,FALSE)</f>
        <v>0</v>
      </c>
      <c r="O1635" s="12" t="str">
        <f>VLOOKUP(Todos!$A1635,vlookup_table[#All],3,FALSE)</f>
        <v>CA</v>
      </c>
      <c r="P1635" s="12">
        <f>VLOOKUP(Todos!$A1635,vlookup_table[#All],4,FALSE)</f>
        <v>0</v>
      </c>
      <c r="Q1635" s="14" t="str">
        <f>VLOOKUP(Todos!$A1635,vlookup_table[#All],5,FALSE)</f>
        <v>U2</v>
      </c>
      <c r="R1635" s="14" t="str">
        <f>VLOOKUP(Todos!$A1635,vlookup_table[#All],6,FALSE)</f>
        <v>F</v>
      </c>
      <c r="S1635" s="14">
        <f>VLOOKUP(Todos!$A1635,vlookup_table[#All],7,FALSE)</f>
        <v>5</v>
      </c>
      <c r="T1635" s="14">
        <f>ROUND((9706-Todos!$P1635)/100, 0)</f>
        <v>97</v>
      </c>
      <c r="U1635" s="14" t="str" cm="1">
        <f t="array" ref="U1635">_xlfn.IFS(
    ISNUMBER(SEARCH("C", Q1635)), "Ciudad",
    ISNUMBER(SEARCH("T", Q1635)), "Pueblo",
    ISNUMBER(SEARCH("R", Q1635)), "Rural",
    ISNUMBER(SEARCH("S", Q1635)), "Suburbano",
    ISNUMBER(SEARCH("U", Q1635)), "Urbano"
)</f>
        <v>Urbano</v>
      </c>
      <c r="V1635" s="25" t="str" cm="1">
        <f t="array" ref="V1635">_xlfn.LET(
    _xlpm.txt, _xlfn.TEXTJOIN("", TRUE, IF(ISNUMBER(--MID(Todos!$H1635, _xlfn.SEQUENCE(LEN(Todos!$H1635)), 1)), MID(Todos!$H1635, _xlfn.SEQUENCE(LEN(Todos!$H1635)), 1), "")),
    IF(ISNUMBER(--RIGHT(_xlpm.txt,1)), _xlpm.txt, LEFT(_xlpm.txt, LEN(_xlpm.txt)-1))
)</f>
        <v>20172</v>
      </c>
      <c r="W1635" s="14" t="str">
        <f>UPPER(LEFT(Todos!$B1635,2))</f>
        <v>CA</v>
      </c>
      <c r="X1635" s="15" t="str" cm="1">
        <f t="array" ref="X1635">+IF(Todos!$C1635 = "",MODE.MATCH(Todos!$C$2:$C$4029),Todos!$C1635)</f>
        <v>F</v>
      </c>
    </row>
    <row r="1636" spans="1:24" x14ac:dyDescent="0.35">
      <c r="A1636" s="19">
        <v>89174</v>
      </c>
      <c r="B1636" s="7" t="s">
        <v>16</v>
      </c>
      <c r="C1636" s="7" t="s">
        <v>14</v>
      </c>
      <c r="D1636" s="7">
        <v>5324</v>
      </c>
      <c r="E1636" s="7">
        <v>1159</v>
      </c>
      <c r="F1636" s="7">
        <v>1217</v>
      </c>
      <c r="G1636" s="7">
        <v>95</v>
      </c>
      <c r="H1636" s="7">
        <v>95913</v>
      </c>
      <c r="I1636" s="7">
        <v>12</v>
      </c>
      <c r="J1636" s="7">
        <v>45</v>
      </c>
      <c r="K1636" s="7">
        <v>1500</v>
      </c>
      <c r="L1636" s="7">
        <v>1053</v>
      </c>
      <c r="M1636" s="7">
        <v>22.25</v>
      </c>
      <c r="N1636" s="7">
        <f>VLOOKUP(Todos!$A1636,vlookup_table[#All],2,FALSE)</f>
        <v>1</v>
      </c>
      <c r="O1636" s="7" t="str">
        <f>VLOOKUP(Todos!$A1636,vlookup_table[#All],3,FALSE)</f>
        <v>IL</v>
      </c>
      <c r="P1636" s="7">
        <f>VLOOKUP(Todos!$A1636,vlookup_table[#All],4,FALSE)</f>
        <v>805</v>
      </c>
      <c r="Q1636" s="9" t="str">
        <f>VLOOKUP(Todos!$A1636,vlookup_table[#All],5,FALSE)</f>
        <v>S1</v>
      </c>
      <c r="R1636" s="9" t="str">
        <f>VLOOKUP(Todos!$A1636,vlookup_table[#All],6,FALSE)</f>
        <v>M</v>
      </c>
      <c r="S1636" s="9">
        <f>VLOOKUP(Todos!$A1636,vlookup_table[#All],7,FALSE)</f>
        <v>20</v>
      </c>
      <c r="T1636" s="9">
        <f>ROUND((9706-Todos!$P1636)/100, 0)</f>
        <v>89</v>
      </c>
      <c r="U1636" s="9" t="str" cm="1">
        <f t="array" ref="U1636">_xlfn.IFS(
    ISNUMBER(SEARCH("C", Q1636)), "Ciudad",
    ISNUMBER(SEARCH("T", Q1636)), "Pueblo",
    ISNUMBER(SEARCH("R", Q1636)), "Rural",
    ISNUMBER(SEARCH("S", Q1636)), "Suburbano",
    ISNUMBER(SEARCH("U", Q1636)), "Urbano"
)</f>
        <v>Suburbano</v>
      </c>
      <c r="V1636" s="24" t="str" cm="1">
        <f t="array" ref="V1636">_xlfn.LET(
    _xlpm.txt, _xlfn.TEXTJOIN("", TRUE, IF(ISNUMBER(--MID(Todos!$H1636, _xlfn.SEQUENCE(LEN(Todos!$H1636)), 1)), MID(Todos!$H1636, _xlfn.SEQUENCE(LEN(Todos!$H1636)), 1), "")),
    IF(ISNUMBER(--RIGHT(_xlpm.txt,1)), _xlpm.txt, LEFT(_xlpm.txt, LEN(_xlpm.txt)-1))
)</f>
        <v>95913</v>
      </c>
      <c r="W1636" s="9" t="str">
        <f>UPPER(LEFT(Todos!$B1636,2))</f>
        <v>IL</v>
      </c>
      <c r="X1636" s="10" t="str" cm="1">
        <f t="array" ref="X1636">+IF(Todos!$C1636 = "",MODE.MATCH(Todos!$C$2:$C$4029),Todos!$C1636)</f>
        <v>M</v>
      </c>
    </row>
    <row r="1637" spans="1:24" x14ac:dyDescent="0.35">
      <c r="A1637" s="18">
        <v>5123</v>
      </c>
      <c r="B1637" s="12" t="s">
        <v>22</v>
      </c>
      <c r="C1637" s="12" t="s">
        <v>17</v>
      </c>
      <c r="D1637" s="12">
        <v>1878</v>
      </c>
      <c r="E1637" s="12">
        <v>351</v>
      </c>
      <c r="F1637" s="12">
        <v>475</v>
      </c>
      <c r="G1637" s="12">
        <v>45</v>
      </c>
      <c r="H1637" s="12">
        <v>15262</v>
      </c>
      <c r="I1637" s="12">
        <v>9</v>
      </c>
      <c r="J1637" s="12">
        <v>62</v>
      </c>
      <c r="K1637" s="12">
        <v>439</v>
      </c>
      <c r="L1637" s="12">
        <v>389</v>
      </c>
      <c r="M1637" s="12">
        <v>5.3</v>
      </c>
      <c r="N1637" s="12">
        <f>VLOOKUP(Todos!$A1637,vlookup_table[#All],2,FALSE)</f>
        <v>2</v>
      </c>
      <c r="O1637" s="12" t="str">
        <f>VLOOKUP(Todos!$A1637,vlookup_table[#All],3,FALSE)</f>
        <v>CA</v>
      </c>
      <c r="P1637" s="12">
        <f>VLOOKUP(Todos!$A1637,vlookup_table[#All],4,FALSE)</f>
        <v>0</v>
      </c>
      <c r="Q1637" s="14" t="str">
        <f>VLOOKUP(Todos!$A1637,vlookup_table[#All],5,FALSE)</f>
        <v>T2</v>
      </c>
      <c r="R1637" s="14" t="str">
        <f>VLOOKUP(Todos!$A1637,vlookup_table[#All],6,FALSE)</f>
        <v>F</v>
      </c>
      <c r="S1637" s="14">
        <f>VLOOKUP(Todos!$A1637,vlookup_table[#All],7,FALSE)</f>
        <v>6</v>
      </c>
      <c r="T1637" s="14">
        <f>ROUND((9706-Todos!$P1637)/100, 0)</f>
        <v>97</v>
      </c>
      <c r="U1637" s="14" t="str" cm="1">
        <f t="array" ref="U1637">_xlfn.IFS(
    ISNUMBER(SEARCH("C", Q1637)), "Ciudad",
    ISNUMBER(SEARCH("T", Q1637)), "Pueblo",
    ISNUMBER(SEARCH("R", Q1637)), "Rural",
    ISNUMBER(SEARCH("S", Q1637)), "Suburbano",
    ISNUMBER(SEARCH("U", Q1637)), "Urbano"
)</f>
        <v>Pueblo</v>
      </c>
      <c r="V1637" s="25" t="str" cm="1">
        <f t="array" ref="V1637">_xlfn.LET(
    _xlpm.txt, _xlfn.TEXTJOIN("", TRUE, IF(ISNUMBER(--MID(Todos!$H1637, _xlfn.SEQUENCE(LEN(Todos!$H1637)), 1)), MID(Todos!$H1637, _xlfn.SEQUENCE(LEN(Todos!$H1637)), 1), "")),
    IF(ISNUMBER(--RIGHT(_xlpm.txt,1)), _xlpm.txt, LEFT(_xlpm.txt, LEN(_xlpm.txt)-1))
)</f>
        <v>15262</v>
      </c>
      <c r="W1637" s="14" t="str">
        <f>UPPER(LEFT(Todos!$B1637,2))</f>
        <v>CA</v>
      </c>
      <c r="X1637" s="15" t="str" cm="1">
        <f t="array" ref="X1637">+IF(Todos!$C1637 = "",MODE.MATCH(Todos!$C$2:$C$4029),Todos!$C1637)</f>
        <v>F</v>
      </c>
    </row>
    <row r="1638" spans="1:24" x14ac:dyDescent="0.35">
      <c r="A1638" s="19">
        <v>3931</v>
      </c>
      <c r="B1638" s="7" t="s">
        <v>34</v>
      </c>
      <c r="C1638" s="7" t="s">
        <v>17</v>
      </c>
      <c r="D1638" s="7">
        <v>529</v>
      </c>
      <c r="E1638" s="7">
        <v>277</v>
      </c>
      <c r="F1638" s="7">
        <v>397</v>
      </c>
      <c r="G1638" s="7">
        <v>0</v>
      </c>
      <c r="H1638" s="7">
        <v>12618</v>
      </c>
      <c r="I1638" s="7">
        <v>2</v>
      </c>
      <c r="J1638" s="7">
        <v>71</v>
      </c>
      <c r="K1638" s="7">
        <v>360</v>
      </c>
      <c r="L1638" s="7">
        <v>345</v>
      </c>
      <c r="M1638" s="7">
        <v>17.5</v>
      </c>
      <c r="N1638" s="7">
        <f>VLOOKUP(Todos!$A1638,vlookup_table[#All],2,FALSE)</f>
        <v>2</v>
      </c>
      <c r="O1638" s="7" t="str">
        <f>VLOOKUP(Todos!$A1638,vlookup_table[#All],3,FALSE)</f>
        <v>IN</v>
      </c>
      <c r="P1638" s="7">
        <f>VLOOKUP(Todos!$A1638,vlookup_table[#All],4,FALSE)</f>
        <v>0</v>
      </c>
      <c r="Q1638" s="9" t="str">
        <f>VLOOKUP(Todos!$A1638,vlookup_table[#All],5,FALSE)</f>
        <v>C2</v>
      </c>
      <c r="R1638" s="9" t="str">
        <f>VLOOKUP(Todos!$A1638,vlookup_table[#All],6,FALSE)</f>
        <v>F</v>
      </c>
      <c r="S1638" s="9">
        <f>VLOOKUP(Todos!$A1638,vlookup_table[#All],7,FALSE)</f>
        <v>10</v>
      </c>
      <c r="T1638" s="9">
        <f>ROUND((9706-Todos!$P1638)/100, 0)</f>
        <v>97</v>
      </c>
      <c r="U1638" s="9" t="str" cm="1">
        <f t="array" ref="U1638">_xlfn.IFS(
    ISNUMBER(SEARCH("C", Q1638)), "Ciudad",
    ISNUMBER(SEARCH("T", Q1638)), "Pueblo",
    ISNUMBER(SEARCH("R", Q1638)), "Rural",
    ISNUMBER(SEARCH("S", Q1638)), "Suburbano",
    ISNUMBER(SEARCH("U", Q1638)), "Urbano"
)</f>
        <v>Ciudad</v>
      </c>
      <c r="V1638" s="24" t="str" cm="1">
        <f t="array" ref="V1638">_xlfn.LET(
    _xlpm.txt, _xlfn.TEXTJOIN("", TRUE, IF(ISNUMBER(--MID(Todos!$H1638, _xlfn.SEQUENCE(LEN(Todos!$H1638)), 1)), MID(Todos!$H1638, _xlfn.SEQUENCE(LEN(Todos!$H1638)), 1), "")),
    IF(ISNUMBER(--RIGHT(_xlpm.txt,1)), _xlpm.txt, LEFT(_xlpm.txt, LEN(_xlpm.txt)-1))
)</f>
        <v>12618</v>
      </c>
      <c r="W1638" s="9" t="str">
        <f>UPPER(LEFT(Todos!$B1638,2))</f>
        <v>IN</v>
      </c>
      <c r="X1638" s="10" t="str" cm="1">
        <f t="array" ref="X1638">+IF(Todos!$C1638 = "",MODE.MATCH(Todos!$C$2:$C$4029),Todos!$C1638)</f>
        <v>F</v>
      </c>
    </row>
    <row r="1639" spans="1:24" x14ac:dyDescent="0.35">
      <c r="A1639" s="18">
        <v>8330</v>
      </c>
      <c r="B1639" s="12" t="s">
        <v>13</v>
      </c>
      <c r="C1639" s="12" t="s">
        <v>17</v>
      </c>
      <c r="D1639" s="12">
        <v>742</v>
      </c>
      <c r="E1639" s="12">
        <v>239</v>
      </c>
      <c r="F1639" s="12">
        <v>356</v>
      </c>
      <c r="G1639" s="12">
        <v>9</v>
      </c>
      <c r="H1639" s="12">
        <v>18464</v>
      </c>
      <c r="I1639" s="12">
        <v>10</v>
      </c>
      <c r="J1639" s="12">
        <v>0</v>
      </c>
      <c r="K1639" s="12">
        <v>293</v>
      </c>
      <c r="L1639" s="12">
        <v>290</v>
      </c>
      <c r="M1639" s="12">
        <v>5.7272727269999999</v>
      </c>
      <c r="N1639" s="12">
        <f>VLOOKUP(Todos!$A1639,vlookup_table[#All],2,FALSE)</f>
        <v>28</v>
      </c>
      <c r="O1639" s="12" t="str">
        <f>VLOOKUP(Todos!$A1639,vlookup_table[#All],3,FALSE)</f>
        <v>FL</v>
      </c>
      <c r="P1639" s="12">
        <f>VLOOKUP(Todos!$A1639,vlookup_table[#All],4,FALSE)</f>
        <v>2501</v>
      </c>
      <c r="Q1639" s="14" t="str">
        <f>VLOOKUP(Todos!$A1639,vlookup_table[#All],5,FALSE)</f>
        <v>C2</v>
      </c>
      <c r="R1639" s="14" t="str">
        <f>VLOOKUP(Todos!$A1639,vlookup_table[#All],6,FALSE)</f>
        <v>F</v>
      </c>
      <c r="S1639" s="14">
        <f>VLOOKUP(Todos!$A1639,vlookup_table[#All],7,FALSE)</f>
        <v>5</v>
      </c>
      <c r="T1639" s="14">
        <f>ROUND((9706-Todos!$P1639)/100, 0)</f>
        <v>72</v>
      </c>
      <c r="U1639" s="14" t="str" cm="1">
        <f t="array" ref="U1639">_xlfn.IFS(
    ISNUMBER(SEARCH("C", Q1639)), "Ciudad",
    ISNUMBER(SEARCH("T", Q1639)), "Pueblo",
    ISNUMBER(SEARCH("R", Q1639)), "Rural",
    ISNUMBER(SEARCH("S", Q1639)), "Suburbano",
    ISNUMBER(SEARCH("U", Q1639)), "Urbano"
)</f>
        <v>Ciudad</v>
      </c>
      <c r="V1639" s="25" t="str" cm="1">
        <f t="array" ref="V1639">_xlfn.LET(
    _xlpm.txt, _xlfn.TEXTJOIN("", TRUE, IF(ISNUMBER(--MID(Todos!$H1639, _xlfn.SEQUENCE(LEN(Todos!$H1639)), 1)), MID(Todos!$H1639, _xlfn.SEQUENCE(LEN(Todos!$H1639)), 1), "")),
    IF(ISNUMBER(--RIGHT(_xlpm.txt,1)), _xlpm.txt, LEFT(_xlpm.txt, LEN(_xlpm.txt)-1))
)</f>
        <v>18464</v>
      </c>
      <c r="W1639" s="14" t="str">
        <f>UPPER(LEFT(Todos!$B1639,2))</f>
        <v>FL</v>
      </c>
      <c r="X1639" s="15" t="str" cm="1">
        <f t="array" ref="X1639">+IF(Todos!$C1639 = "",MODE.MATCH(Todos!$C$2:$C$4029),Todos!$C1639)</f>
        <v>F</v>
      </c>
    </row>
    <row r="1640" spans="1:24" x14ac:dyDescent="0.35">
      <c r="A1640" s="19">
        <v>113354</v>
      </c>
      <c r="B1640" s="7" t="s">
        <v>32</v>
      </c>
      <c r="C1640" s="7" t="s">
        <v>17</v>
      </c>
      <c r="D1640" s="7">
        <v>466</v>
      </c>
      <c r="E1640" s="7">
        <v>332</v>
      </c>
      <c r="F1640" s="7">
        <v>399</v>
      </c>
      <c r="G1640" s="7">
        <v>0</v>
      </c>
      <c r="H1640" s="7">
        <v>12452</v>
      </c>
      <c r="I1640" s="7">
        <v>5</v>
      </c>
      <c r="J1640" s="7">
        <v>69</v>
      </c>
      <c r="K1640" s="7">
        <v>368</v>
      </c>
      <c r="L1640" s="7">
        <v>368</v>
      </c>
      <c r="M1640" s="7">
        <v>10.878787880000001</v>
      </c>
      <c r="N1640" s="7">
        <f>VLOOKUP(Todos!$A1640,vlookup_table[#All],2,FALSE)</f>
        <v>0</v>
      </c>
      <c r="O1640" s="7" t="str">
        <f>VLOOKUP(Todos!$A1640,vlookup_table[#All],3,FALSE)</f>
        <v>OK</v>
      </c>
      <c r="P1640" s="7">
        <f>VLOOKUP(Todos!$A1640,vlookup_table[#All],4,FALSE)</f>
        <v>5501</v>
      </c>
      <c r="Q1640" s="9" t="str">
        <f>VLOOKUP(Todos!$A1640,vlookup_table[#All],5,FALSE)</f>
        <v>S2</v>
      </c>
      <c r="R1640" s="9" t="str">
        <f>VLOOKUP(Todos!$A1640,vlookup_table[#All],6,FALSE)</f>
        <v>F</v>
      </c>
      <c r="S1640" s="9">
        <f>VLOOKUP(Todos!$A1640,vlookup_table[#All],7,FALSE)</f>
        <v>20</v>
      </c>
      <c r="T1640" s="9">
        <f>ROUND((9706-Todos!$P1640)/100, 0)</f>
        <v>42</v>
      </c>
      <c r="U1640" s="9" t="str" cm="1">
        <f t="array" ref="U1640">_xlfn.IFS(
    ISNUMBER(SEARCH("C", Q1640)), "Ciudad",
    ISNUMBER(SEARCH("T", Q1640)), "Pueblo",
    ISNUMBER(SEARCH("R", Q1640)), "Rural",
    ISNUMBER(SEARCH("S", Q1640)), "Suburbano",
    ISNUMBER(SEARCH("U", Q1640)), "Urbano"
)</f>
        <v>Suburbano</v>
      </c>
      <c r="V1640" s="24" t="str" cm="1">
        <f t="array" ref="V1640">_xlfn.LET(
    _xlpm.txt, _xlfn.TEXTJOIN("", TRUE, IF(ISNUMBER(--MID(Todos!$H1640, _xlfn.SEQUENCE(LEN(Todos!$H1640)), 1)), MID(Todos!$H1640, _xlfn.SEQUENCE(LEN(Todos!$H1640)), 1), "")),
    IF(ISNUMBER(--RIGHT(_xlpm.txt,1)), _xlpm.txt, LEFT(_xlpm.txt, LEN(_xlpm.txt)-1))
)</f>
        <v>12452</v>
      </c>
      <c r="W1640" s="9" t="str">
        <f>UPPER(LEFT(Todos!$B1640,2))</f>
        <v>OK</v>
      </c>
      <c r="X1640" s="10" t="str" cm="1">
        <f t="array" ref="X1640">+IF(Todos!$C1640 = "",MODE.MATCH(Todos!$C$2:$C$4029),Todos!$C1640)</f>
        <v>F</v>
      </c>
    </row>
    <row r="1641" spans="1:24" x14ac:dyDescent="0.35">
      <c r="A1641" s="18">
        <v>164296</v>
      </c>
      <c r="B1641" s="12" t="s">
        <v>22</v>
      </c>
      <c r="C1641" s="12" t="s">
        <v>17</v>
      </c>
      <c r="D1641" s="12">
        <v>911</v>
      </c>
      <c r="E1641" s="12">
        <v>325</v>
      </c>
      <c r="F1641" s="12">
        <v>384</v>
      </c>
      <c r="G1641" s="12">
        <v>0</v>
      </c>
      <c r="H1641" s="12">
        <v>16016</v>
      </c>
      <c r="I1641" s="12">
        <v>8</v>
      </c>
      <c r="J1641" s="12">
        <v>58</v>
      </c>
      <c r="K1641" s="12">
        <v>358</v>
      </c>
      <c r="L1641" s="12">
        <v>330</v>
      </c>
      <c r="M1641" s="12">
        <v>5.9444444440000002</v>
      </c>
      <c r="N1641" s="12">
        <f>VLOOKUP(Todos!$A1641,vlookup_table[#All],2,FALSE)</f>
        <v>2</v>
      </c>
      <c r="O1641" s="12" t="str">
        <f>VLOOKUP(Todos!$A1641,vlookup_table[#All],3,FALSE)</f>
        <v>CA</v>
      </c>
      <c r="P1641" s="12">
        <f>VLOOKUP(Todos!$A1641,vlookup_table[#All],4,FALSE)</f>
        <v>3601</v>
      </c>
      <c r="Q1641" s="14" t="str">
        <f>VLOOKUP(Todos!$A1641,vlookup_table[#All],5,FALSE)</f>
        <v>S2</v>
      </c>
      <c r="R1641" s="14" t="str">
        <f>VLOOKUP(Todos!$A1641,vlookup_table[#All],6,FALSE)</f>
        <v>F</v>
      </c>
      <c r="S1641" s="14">
        <f>VLOOKUP(Todos!$A1641,vlookup_table[#All],7,FALSE)</f>
        <v>10</v>
      </c>
      <c r="T1641" s="14">
        <f>ROUND((9706-Todos!$P1641)/100, 0)</f>
        <v>61</v>
      </c>
      <c r="U1641" s="14" t="str" cm="1">
        <f t="array" ref="U1641">_xlfn.IFS(
    ISNUMBER(SEARCH("C", Q1641)), "Ciudad",
    ISNUMBER(SEARCH("T", Q1641)), "Pueblo",
    ISNUMBER(SEARCH("R", Q1641)), "Rural",
    ISNUMBER(SEARCH("S", Q1641)), "Suburbano",
    ISNUMBER(SEARCH("U", Q1641)), "Urbano"
)</f>
        <v>Suburbano</v>
      </c>
      <c r="V1641" s="25" t="str" cm="1">
        <f t="array" ref="V1641">_xlfn.LET(
    _xlpm.txt, _xlfn.TEXTJOIN("", TRUE, IF(ISNUMBER(--MID(Todos!$H1641, _xlfn.SEQUENCE(LEN(Todos!$H1641)), 1)), MID(Todos!$H1641, _xlfn.SEQUENCE(LEN(Todos!$H1641)), 1), "")),
    IF(ISNUMBER(--RIGHT(_xlpm.txt,1)), _xlpm.txt, LEFT(_xlpm.txt, LEN(_xlpm.txt)-1))
)</f>
        <v>16016</v>
      </c>
      <c r="W1641" s="14" t="str">
        <f>UPPER(LEFT(Todos!$B1641,2))</f>
        <v>CA</v>
      </c>
      <c r="X1641" s="15" t="str" cm="1">
        <f t="array" ref="X1641">+IF(Todos!$C1641 = "",MODE.MATCH(Todos!$C$2:$C$4029),Todos!$C1641)</f>
        <v>F</v>
      </c>
    </row>
    <row r="1642" spans="1:24" x14ac:dyDescent="0.35">
      <c r="A1642" s="19">
        <v>184017</v>
      </c>
      <c r="B1642" s="7" t="s">
        <v>41</v>
      </c>
      <c r="C1642" s="7" t="s">
        <v>52</v>
      </c>
      <c r="D1642" s="7">
        <v>952</v>
      </c>
      <c r="E1642" s="7">
        <v>414</v>
      </c>
      <c r="F1642" s="7">
        <v>529</v>
      </c>
      <c r="G1642" s="7">
        <v>4</v>
      </c>
      <c r="H1642" s="7">
        <v>23125</v>
      </c>
      <c r="I1642" s="7">
        <v>2</v>
      </c>
      <c r="J1642" s="7">
        <v>48</v>
      </c>
      <c r="K1642" s="7">
        <v>452</v>
      </c>
      <c r="L1642" s="7">
        <v>484</v>
      </c>
      <c r="M1642" s="7">
        <v>14.222222220000001</v>
      </c>
      <c r="N1642" s="7">
        <f>VLOOKUP(Todos!$A1642,vlookup_table[#All],2,FALSE)</f>
        <v>1002</v>
      </c>
      <c r="O1642" s="7" t="str">
        <f>VLOOKUP(Todos!$A1642,vlookup_table[#All],3,FALSE)</f>
        <v>WA</v>
      </c>
      <c r="P1642" s="7">
        <f>VLOOKUP(Todos!$A1642,vlookup_table[#All],4,FALSE)</f>
        <v>3501</v>
      </c>
      <c r="Q1642" s="9" t="str">
        <f>VLOOKUP(Todos!$A1642,vlookup_table[#All],5,FALSE)</f>
        <v>R1</v>
      </c>
      <c r="R1642" s="9" t="str">
        <f>VLOOKUP(Todos!$A1642,vlookup_table[#All],6,FALSE)</f>
        <v>M</v>
      </c>
      <c r="S1642" s="9">
        <f>VLOOKUP(Todos!$A1642,vlookup_table[#All],7,FALSE)</f>
        <v>20</v>
      </c>
      <c r="T1642" s="9">
        <f>ROUND((9706-Todos!$P1642)/100, 0)</f>
        <v>62</v>
      </c>
      <c r="U1642" s="9" t="str" cm="1">
        <f t="array" ref="U1642">_xlfn.IFS(
    ISNUMBER(SEARCH("C", Q1642)), "Ciudad",
    ISNUMBER(SEARCH("T", Q1642)), "Pueblo",
    ISNUMBER(SEARCH("R", Q1642)), "Rural",
    ISNUMBER(SEARCH("S", Q1642)), "Suburbano",
    ISNUMBER(SEARCH("U", Q1642)), "Urbano"
)</f>
        <v>Rural</v>
      </c>
      <c r="V1642" s="24" t="str" cm="1">
        <f t="array" ref="V1642">_xlfn.LET(
    _xlpm.txt, _xlfn.TEXTJOIN("", TRUE, IF(ISNUMBER(--MID(Todos!$H1642, _xlfn.SEQUENCE(LEN(Todos!$H1642)), 1)), MID(Todos!$H1642, _xlfn.SEQUENCE(LEN(Todos!$H1642)), 1), "")),
    IF(ISNUMBER(--RIGHT(_xlpm.txt,1)), _xlpm.txt, LEFT(_xlpm.txt, LEN(_xlpm.txt)-1))
)</f>
        <v>23125</v>
      </c>
      <c r="W1642" s="9" t="str">
        <f>UPPER(LEFT(Todos!$B1642,2))</f>
        <v>WA</v>
      </c>
      <c r="X1642" s="10" t="str" cm="1">
        <f t="array" ref="X1642">+IF(Todos!$C1642 = "",MODE.MATCH(Todos!$C$2:$C$4029),Todos!$C1642)</f>
        <v>male</v>
      </c>
    </row>
    <row r="1643" spans="1:24" x14ac:dyDescent="0.35">
      <c r="A1643" s="18">
        <v>37852</v>
      </c>
      <c r="B1643" s="12" t="s">
        <v>13</v>
      </c>
      <c r="C1643" s="12" t="s">
        <v>14</v>
      </c>
      <c r="D1643" s="12">
        <v>879</v>
      </c>
      <c r="E1643" s="12">
        <v>235</v>
      </c>
      <c r="F1643" s="12">
        <v>327</v>
      </c>
      <c r="G1643" s="12">
        <v>1</v>
      </c>
      <c r="H1643" s="12">
        <v>9954</v>
      </c>
      <c r="I1643" s="12">
        <v>70</v>
      </c>
      <c r="J1643" s="12">
        <v>17</v>
      </c>
      <c r="K1643" s="12">
        <v>251</v>
      </c>
      <c r="L1643" s="12">
        <v>303</v>
      </c>
      <c r="M1643" s="12">
        <v>10.5</v>
      </c>
      <c r="N1643" s="12">
        <f>VLOOKUP(Todos!$A1643,vlookup_table[#All],2,FALSE)</f>
        <v>0</v>
      </c>
      <c r="O1643" s="12" t="str">
        <f>VLOOKUP(Todos!$A1643,vlookup_table[#All],3,FALSE)</f>
        <v>FL</v>
      </c>
      <c r="P1643" s="12">
        <f>VLOOKUP(Todos!$A1643,vlookup_table[#All],4,FALSE)</f>
        <v>6009</v>
      </c>
      <c r="Q1643" s="14" t="str">
        <f>VLOOKUP(Todos!$A1643,vlookup_table[#All],5,FALSE)</f>
        <v>U3</v>
      </c>
      <c r="R1643" s="14" t="str">
        <f>VLOOKUP(Todos!$A1643,vlookup_table[#All],6,FALSE)</f>
        <v>M</v>
      </c>
      <c r="S1643" s="14">
        <f>VLOOKUP(Todos!$A1643,vlookup_table[#All],7,FALSE)</f>
        <v>20</v>
      </c>
      <c r="T1643" s="14">
        <f>ROUND((9706-Todos!$P1643)/100, 0)</f>
        <v>37</v>
      </c>
      <c r="U1643" s="14" t="str" cm="1">
        <f t="array" ref="U1643">_xlfn.IFS(
    ISNUMBER(SEARCH("C", Q1643)), "Ciudad",
    ISNUMBER(SEARCH("T", Q1643)), "Pueblo",
    ISNUMBER(SEARCH("R", Q1643)), "Rural",
    ISNUMBER(SEARCH("S", Q1643)), "Suburbano",
    ISNUMBER(SEARCH("U", Q1643)), "Urbano"
)</f>
        <v>Urbano</v>
      </c>
      <c r="V1643" s="25" t="str" cm="1">
        <f t="array" ref="V1643">_xlfn.LET(
    _xlpm.txt, _xlfn.TEXTJOIN("", TRUE, IF(ISNUMBER(--MID(Todos!$H1643, _xlfn.SEQUENCE(LEN(Todos!$H1643)), 1)), MID(Todos!$H1643, _xlfn.SEQUENCE(LEN(Todos!$H1643)), 1), "")),
    IF(ISNUMBER(--RIGHT(_xlpm.txt,1)), _xlpm.txt, LEFT(_xlpm.txt, LEN(_xlpm.txt)-1))
)</f>
        <v>9954</v>
      </c>
      <c r="W1643" s="14" t="str">
        <f>UPPER(LEFT(Todos!$B1643,2))</f>
        <v>FL</v>
      </c>
      <c r="X1643" s="15" t="str" cm="1">
        <f t="array" ref="X1643">+IF(Todos!$C1643 = "",MODE.MATCH(Todos!$C$2:$C$4029),Todos!$C1643)</f>
        <v>M</v>
      </c>
    </row>
    <row r="1644" spans="1:24" x14ac:dyDescent="0.35">
      <c r="A1644" s="19">
        <v>64170</v>
      </c>
      <c r="B1644" s="7" t="s">
        <v>34</v>
      </c>
      <c r="C1644" s="7" t="s">
        <v>17</v>
      </c>
      <c r="D1644" s="7">
        <v>573</v>
      </c>
      <c r="E1644" s="7">
        <v>393</v>
      </c>
      <c r="F1644" s="7">
        <v>471</v>
      </c>
      <c r="G1644" s="7">
        <v>1</v>
      </c>
      <c r="H1644" s="7">
        <v>16377</v>
      </c>
      <c r="I1644" s="7">
        <v>0</v>
      </c>
      <c r="J1644" s="7">
        <v>69</v>
      </c>
      <c r="K1644" s="7">
        <v>437</v>
      </c>
      <c r="L1644" s="7">
        <v>413</v>
      </c>
      <c r="M1644" s="7">
        <v>16.285714290000001</v>
      </c>
      <c r="N1644" s="7">
        <f>VLOOKUP(Todos!$A1644,vlookup_table[#All],2,FALSE)</f>
        <v>0</v>
      </c>
      <c r="O1644" s="7" t="str">
        <f>VLOOKUP(Todos!$A1644,vlookup_table[#All],3,FALSE)</f>
        <v>IN</v>
      </c>
      <c r="P1644" s="7">
        <f>VLOOKUP(Todos!$A1644,vlookup_table[#All],4,FALSE)</f>
        <v>3001</v>
      </c>
      <c r="Q1644" s="9" t="str">
        <f>VLOOKUP(Todos!$A1644,vlookup_table[#All],5,FALSE)</f>
        <v>T2</v>
      </c>
      <c r="R1644" s="9" t="str">
        <f>VLOOKUP(Todos!$A1644,vlookup_table[#All],6,FALSE)</f>
        <v>F</v>
      </c>
      <c r="S1644" s="9">
        <f>VLOOKUP(Todos!$A1644,vlookup_table[#All],7,FALSE)</f>
        <v>15</v>
      </c>
      <c r="T1644" s="9">
        <f>ROUND((9706-Todos!$P1644)/100, 0)</f>
        <v>67</v>
      </c>
      <c r="U1644" s="9" t="str" cm="1">
        <f t="array" ref="U1644">_xlfn.IFS(
    ISNUMBER(SEARCH("C", Q1644)), "Ciudad",
    ISNUMBER(SEARCH("T", Q1644)), "Pueblo",
    ISNUMBER(SEARCH("R", Q1644)), "Rural",
    ISNUMBER(SEARCH("S", Q1644)), "Suburbano",
    ISNUMBER(SEARCH("U", Q1644)), "Urbano"
)</f>
        <v>Pueblo</v>
      </c>
      <c r="V1644" s="24" t="str" cm="1">
        <f t="array" ref="V1644">_xlfn.LET(
    _xlpm.txt, _xlfn.TEXTJOIN("", TRUE, IF(ISNUMBER(--MID(Todos!$H1644, _xlfn.SEQUENCE(LEN(Todos!$H1644)), 1)), MID(Todos!$H1644, _xlfn.SEQUENCE(LEN(Todos!$H1644)), 1), "")),
    IF(ISNUMBER(--RIGHT(_xlpm.txt,1)), _xlpm.txt, LEFT(_xlpm.txt, LEN(_xlpm.txt)-1))
)</f>
        <v>16377</v>
      </c>
      <c r="W1644" s="9" t="str">
        <f>UPPER(LEFT(Todos!$B1644,2))</f>
        <v>IN</v>
      </c>
      <c r="X1644" s="10" t="str" cm="1">
        <f t="array" ref="X1644">+IF(Todos!$C1644 = "",MODE.MATCH(Todos!$C$2:$C$4029),Todos!$C1644)</f>
        <v>F</v>
      </c>
    </row>
    <row r="1645" spans="1:24" x14ac:dyDescent="0.35">
      <c r="A1645" s="18">
        <v>152118</v>
      </c>
      <c r="B1645" s="12" t="s">
        <v>22</v>
      </c>
      <c r="C1645" s="12" t="s">
        <v>17</v>
      </c>
      <c r="D1645" s="12">
        <v>1644</v>
      </c>
      <c r="E1645" s="12">
        <v>396</v>
      </c>
      <c r="F1645" s="12">
        <v>489</v>
      </c>
      <c r="G1645" s="12">
        <v>35</v>
      </c>
      <c r="H1645" s="12">
        <v>16298</v>
      </c>
      <c r="I1645" s="12">
        <v>3</v>
      </c>
      <c r="J1645" s="12">
        <v>54</v>
      </c>
      <c r="K1645" s="12">
        <v>426</v>
      </c>
      <c r="L1645" s="12">
        <v>450</v>
      </c>
      <c r="M1645" s="12">
        <v>3</v>
      </c>
      <c r="N1645" s="12">
        <f>VLOOKUP(Todos!$A1645,vlookup_table[#All],2,FALSE)</f>
        <v>2</v>
      </c>
      <c r="O1645" s="12" t="str">
        <f>VLOOKUP(Todos!$A1645,vlookup_table[#All],3,FALSE)</f>
        <v>CA</v>
      </c>
      <c r="P1645" s="12">
        <f>VLOOKUP(Todos!$A1645,vlookup_table[#All],4,FALSE)</f>
        <v>2209</v>
      </c>
      <c r="Q1645" s="14" t="str">
        <f>VLOOKUP(Todos!$A1645,vlookup_table[#All],5,FALSE)</f>
        <v>S2</v>
      </c>
      <c r="R1645" s="14" t="str">
        <f>VLOOKUP(Todos!$A1645,vlookup_table[#All],6,FALSE)</f>
        <v>F</v>
      </c>
      <c r="S1645" s="14">
        <f>VLOOKUP(Todos!$A1645,vlookup_table[#All],7,FALSE)</f>
        <v>4</v>
      </c>
      <c r="T1645" s="14">
        <f>ROUND((9706-Todos!$P1645)/100, 0)</f>
        <v>75</v>
      </c>
      <c r="U1645" s="14" t="str" cm="1">
        <f t="array" ref="U1645">_xlfn.IFS(
    ISNUMBER(SEARCH("C", Q1645)), "Ciudad",
    ISNUMBER(SEARCH("T", Q1645)), "Pueblo",
    ISNUMBER(SEARCH("R", Q1645)), "Rural",
    ISNUMBER(SEARCH("S", Q1645)), "Suburbano",
    ISNUMBER(SEARCH("U", Q1645)), "Urbano"
)</f>
        <v>Suburbano</v>
      </c>
      <c r="V1645" s="25" t="str" cm="1">
        <f t="array" ref="V1645">_xlfn.LET(
    _xlpm.txt, _xlfn.TEXTJOIN("", TRUE, IF(ISNUMBER(--MID(Todos!$H1645, _xlfn.SEQUENCE(LEN(Todos!$H1645)), 1)), MID(Todos!$H1645, _xlfn.SEQUENCE(LEN(Todos!$H1645)), 1), "")),
    IF(ISNUMBER(--RIGHT(_xlpm.txt,1)), _xlpm.txt, LEFT(_xlpm.txt, LEN(_xlpm.txt)-1))
)</f>
        <v>16298</v>
      </c>
      <c r="W1645" s="14" t="str">
        <f>UPPER(LEFT(Todos!$B1645,2))</f>
        <v>CA</v>
      </c>
      <c r="X1645" s="15" t="str" cm="1">
        <f t="array" ref="X1645">+IF(Todos!$C1645 = "",MODE.MATCH(Todos!$C$2:$C$4029),Todos!$C1645)</f>
        <v>F</v>
      </c>
    </row>
    <row r="1646" spans="1:24" x14ac:dyDescent="0.35">
      <c r="A1646" s="19">
        <v>190281</v>
      </c>
      <c r="B1646" s="7" t="s">
        <v>49</v>
      </c>
      <c r="C1646" s="7" t="s">
        <v>17</v>
      </c>
      <c r="D1646" s="7">
        <v>905</v>
      </c>
      <c r="E1646" s="7">
        <v>215</v>
      </c>
      <c r="F1646" s="7">
        <v>331</v>
      </c>
      <c r="G1646" s="7">
        <v>3</v>
      </c>
      <c r="H1646" s="7">
        <v>10917</v>
      </c>
      <c r="I1646" s="7">
        <v>10</v>
      </c>
      <c r="J1646" s="7">
        <v>37</v>
      </c>
      <c r="K1646" s="7">
        <v>245</v>
      </c>
      <c r="L1646" s="7">
        <v>269</v>
      </c>
      <c r="M1646" s="7">
        <v>13.14285714</v>
      </c>
      <c r="N1646" s="7">
        <f>VLOOKUP(Todos!$A1646,vlookup_table[#All],2,FALSE)</f>
        <v>2</v>
      </c>
      <c r="O1646" s="7" t="str">
        <f>VLOOKUP(Todos!$A1646,vlookup_table[#All],3,FALSE)</f>
        <v>CO</v>
      </c>
      <c r="P1646" s="7">
        <f>VLOOKUP(Todos!$A1646,vlookup_table[#All],4,FALSE)</f>
        <v>0</v>
      </c>
      <c r="Q1646" s="9" t="str">
        <f>VLOOKUP(Todos!$A1646,vlookup_table[#All],5,FALSE)</f>
        <v>S3</v>
      </c>
      <c r="R1646" s="9" t="str">
        <f>VLOOKUP(Todos!$A1646,vlookup_table[#All],6,FALSE)</f>
        <v>F</v>
      </c>
      <c r="S1646" s="9">
        <f>VLOOKUP(Todos!$A1646,vlookup_table[#All],7,FALSE)</f>
        <v>25</v>
      </c>
      <c r="T1646" s="9">
        <f>ROUND((9706-Todos!$P1646)/100, 0)</f>
        <v>97</v>
      </c>
      <c r="U1646" s="9" t="str" cm="1">
        <f t="array" ref="U1646">_xlfn.IFS(
    ISNUMBER(SEARCH("C", Q1646)), "Ciudad",
    ISNUMBER(SEARCH("T", Q1646)), "Pueblo",
    ISNUMBER(SEARCH("R", Q1646)), "Rural",
    ISNUMBER(SEARCH("S", Q1646)), "Suburbano",
    ISNUMBER(SEARCH("U", Q1646)), "Urbano"
)</f>
        <v>Suburbano</v>
      </c>
      <c r="V1646" s="24" t="str" cm="1">
        <f t="array" ref="V1646">_xlfn.LET(
    _xlpm.txt, _xlfn.TEXTJOIN("", TRUE, IF(ISNUMBER(--MID(Todos!$H1646, _xlfn.SEQUENCE(LEN(Todos!$H1646)), 1)), MID(Todos!$H1646, _xlfn.SEQUENCE(LEN(Todos!$H1646)), 1), "")),
    IF(ISNUMBER(--RIGHT(_xlpm.txt,1)), _xlpm.txt, LEFT(_xlpm.txt, LEN(_xlpm.txt)-1))
)</f>
        <v>10917</v>
      </c>
      <c r="W1646" s="9" t="str">
        <f>UPPER(LEFT(Todos!$B1646,2))</f>
        <v>CO</v>
      </c>
      <c r="X1646" s="10" t="str" cm="1">
        <f t="array" ref="X1646">+IF(Todos!$C1646 = "",MODE.MATCH(Todos!$C$2:$C$4029),Todos!$C1646)</f>
        <v>F</v>
      </c>
    </row>
    <row r="1647" spans="1:24" x14ac:dyDescent="0.35">
      <c r="A1647" s="18">
        <v>28786</v>
      </c>
      <c r="B1647" s="12" t="s">
        <v>40</v>
      </c>
      <c r="C1647" s="12" t="s">
        <v>17</v>
      </c>
      <c r="D1647" s="12">
        <v>406</v>
      </c>
      <c r="E1647" s="12">
        <v>183</v>
      </c>
      <c r="F1647" s="12">
        <v>287</v>
      </c>
      <c r="G1647" s="12">
        <v>1</v>
      </c>
      <c r="H1647" s="12">
        <v>8848</v>
      </c>
      <c r="I1647" s="12">
        <v>0</v>
      </c>
      <c r="J1647" s="12">
        <v>83</v>
      </c>
      <c r="K1647" s="12">
        <v>225</v>
      </c>
      <c r="L1647" s="12">
        <v>245</v>
      </c>
      <c r="M1647" s="12">
        <v>7.4444444440000002</v>
      </c>
      <c r="N1647" s="12">
        <f>VLOOKUP(Todos!$A1647,vlookup_table[#All],2,FALSE)</f>
        <v>0</v>
      </c>
      <c r="O1647" s="12" t="str">
        <f>VLOOKUP(Todos!$A1647,vlookup_table[#All],3,FALSE)</f>
        <v>GA</v>
      </c>
      <c r="P1647" s="12">
        <f>VLOOKUP(Todos!$A1647,vlookup_table[#All],4,FALSE)</f>
        <v>0</v>
      </c>
      <c r="Q1647" s="14" t="str">
        <f>VLOOKUP(Todos!$A1647,vlookup_table[#All],5,FALSE)</f>
        <v>R3</v>
      </c>
      <c r="R1647" s="14" t="str">
        <f>VLOOKUP(Todos!$A1647,vlookup_table[#All],6,FALSE)</f>
        <v>F</v>
      </c>
      <c r="S1647" s="14">
        <f>VLOOKUP(Todos!$A1647,vlookup_table[#All],7,FALSE)</f>
        <v>10</v>
      </c>
      <c r="T1647" s="14">
        <f>ROUND((9706-Todos!$P1647)/100, 0)</f>
        <v>97</v>
      </c>
      <c r="U1647" s="14" t="str" cm="1">
        <f t="array" ref="U1647">_xlfn.IFS(
    ISNUMBER(SEARCH("C", Q1647)), "Ciudad",
    ISNUMBER(SEARCH("T", Q1647)), "Pueblo",
    ISNUMBER(SEARCH("R", Q1647)), "Rural",
    ISNUMBER(SEARCH("S", Q1647)), "Suburbano",
    ISNUMBER(SEARCH("U", Q1647)), "Urbano"
)</f>
        <v>Rural</v>
      </c>
      <c r="V1647" s="25" t="str" cm="1">
        <f t="array" ref="V1647">_xlfn.LET(
    _xlpm.txt, _xlfn.TEXTJOIN("", TRUE, IF(ISNUMBER(--MID(Todos!$H1647, _xlfn.SEQUENCE(LEN(Todos!$H1647)), 1)), MID(Todos!$H1647, _xlfn.SEQUENCE(LEN(Todos!$H1647)), 1), "")),
    IF(ISNUMBER(--RIGHT(_xlpm.txt,1)), _xlpm.txt, LEFT(_xlpm.txt, LEN(_xlpm.txt)-1))
)</f>
        <v>8848</v>
      </c>
      <c r="W1647" s="14" t="str">
        <f>UPPER(LEFT(Todos!$B1647,2))</f>
        <v>GA</v>
      </c>
      <c r="X1647" s="15" t="str" cm="1">
        <f t="array" ref="X1647">+IF(Todos!$C1647 = "",MODE.MATCH(Todos!$C$2:$C$4029),Todos!$C1647)</f>
        <v>F</v>
      </c>
    </row>
    <row r="1648" spans="1:24" x14ac:dyDescent="0.35">
      <c r="A1648" s="19">
        <v>45551</v>
      </c>
      <c r="B1648" s="7" t="s">
        <v>13</v>
      </c>
      <c r="C1648" s="7"/>
      <c r="D1648" s="7">
        <v>0</v>
      </c>
      <c r="E1648" s="7">
        <v>0</v>
      </c>
      <c r="F1648" s="7">
        <v>0</v>
      </c>
      <c r="G1648" s="7">
        <v>0</v>
      </c>
      <c r="H1648" s="7">
        <v>0</v>
      </c>
      <c r="I1648" s="7">
        <v>0</v>
      </c>
      <c r="J1648" s="7">
        <v>0</v>
      </c>
      <c r="K1648" s="7">
        <v>0</v>
      </c>
      <c r="L1648" s="7">
        <v>0</v>
      </c>
      <c r="M1648" s="7">
        <v>12.5</v>
      </c>
      <c r="N1648" s="7">
        <f>VLOOKUP(Todos!$A1648,vlookup_table[#All],2,FALSE)</f>
        <v>2</v>
      </c>
      <c r="O1648" s="7" t="str">
        <f>VLOOKUP(Todos!$A1648,vlookup_table[#All],3,FALSE)</f>
        <v>FL</v>
      </c>
      <c r="P1648" s="7">
        <f>VLOOKUP(Todos!$A1648,vlookup_table[#All],4,FALSE)</f>
        <v>0</v>
      </c>
      <c r="Q1648" s="9" t="str">
        <f>VLOOKUP(Todos!$A1648,vlookup_table[#All],5,FALSE)</f>
        <v>S3</v>
      </c>
      <c r="R1648" s="9" t="str">
        <f>VLOOKUP(Todos!$A1648,vlookup_table[#All],6,FALSE)</f>
        <v/>
      </c>
      <c r="S1648" s="9">
        <f>VLOOKUP(Todos!$A1648,vlookup_table[#All],7,FALSE)</f>
        <v>15</v>
      </c>
      <c r="T1648" s="9">
        <f>ROUND((9706-Todos!$P1648)/100, 0)</f>
        <v>97</v>
      </c>
      <c r="U1648" s="9" t="str" cm="1">
        <f t="array" ref="U1648">_xlfn.IFS(
    ISNUMBER(SEARCH("C", Q1648)), "Ciudad",
    ISNUMBER(SEARCH("T", Q1648)), "Pueblo",
    ISNUMBER(SEARCH("R", Q1648)), "Rural",
    ISNUMBER(SEARCH("S", Q1648)), "Suburbano",
    ISNUMBER(SEARCH("U", Q1648)), "Urbano"
)</f>
        <v>Suburbano</v>
      </c>
      <c r="V1648" s="24" t="str" cm="1">
        <f t="array" ref="V1648">_xlfn.LET(
    _xlpm.txt, _xlfn.TEXTJOIN("", TRUE, IF(ISNUMBER(--MID(Todos!$H1648, _xlfn.SEQUENCE(LEN(Todos!$H1648)), 1)), MID(Todos!$H1648, _xlfn.SEQUENCE(LEN(Todos!$H1648)), 1), "")),
    IF(ISNUMBER(--RIGHT(_xlpm.txt,1)), _xlpm.txt, LEFT(_xlpm.txt, LEN(_xlpm.txt)-1))
)</f>
        <v>0</v>
      </c>
      <c r="W1648" s="9" t="str">
        <f>UPPER(LEFT(Todos!$B1648,2))</f>
        <v>FL</v>
      </c>
      <c r="X1648" s="10" t="e" cm="1">
        <f t="array" aca="1" ref="X1648" ca="1">+IF(Todos!$C1648 = "",MODE.MATCH(Todos!$C$2:$C$4029),Todos!$C1648)</f>
        <v>#NAME?</v>
      </c>
    </row>
    <row r="1649" spans="1:24" x14ac:dyDescent="0.35">
      <c r="A1649" s="18">
        <v>181931</v>
      </c>
      <c r="B1649" s="12" t="s">
        <v>41</v>
      </c>
      <c r="C1649" s="12" t="s">
        <v>17</v>
      </c>
      <c r="D1649" s="12">
        <v>430</v>
      </c>
      <c r="E1649" s="12">
        <v>221</v>
      </c>
      <c r="F1649" s="12">
        <v>243</v>
      </c>
      <c r="G1649" s="12">
        <v>0</v>
      </c>
      <c r="H1649" s="12">
        <v>8096</v>
      </c>
      <c r="I1649" s="12">
        <v>5</v>
      </c>
      <c r="J1649" s="12">
        <v>59</v>
      </c>
      <c r="K1649" s="12">
        <v>234</v>
      </c>
      <c r="L1649" s="12">
        <v>236</v>
      </c>
      <c r="M1649" s="12">
        <v>10.272727270000001</v>
      </c>
      <c r="N1649" s="12">
        <f>VLOOKUP(Todos!$A1649,vlookup_table[#All],2,FALSE)</f>
        <v>0</v>
      </c>
      <c r="O1649" s="12" t="str">
        <f>VLOOKUP(Todos!$A1649,vlookup_table[#All],3,FALSE)</f>
        <v>WA</v>
      </c>
      <c r="P1649" s="12">
        <f>VLOOKUP(Todos!$A1649,vlookup_table[#All],4,FALSE)</f>
        <v>1909</v>
      </c>
      <c r="Q1649" s="14" t="str">
        <f>VLOOKUP(Todos!$A1649,vlookup_table[#All],5,FALSE)</f>
        <v>U1</v>
      </c>
      <c r="R1649" s="14" t="str">
        <f>VLOOKUP(Todos!$A1649,vlookup_table[#All],6,FALSE)</f>
        <v>F</v>
      </c>
      <c r="S1649" s="14">
        <f>VLOOKUP(Todos!$A1649,vlookup_table[#All],7,FALSE)</f>
        <v>13</v>
      </c>
      <c r="T1649" s="14">
        <f>ROUND((9706-Todos!$P1649)/100, 0)</f>
        <v>78</v>
      </c>
      <c r="U1649" s="14" t="str" cm="1">
        <f t="array" ref="U1649">_xlfn.IFS(
    ISNUMBER(SEARCH("C", Q1649)), "Ciudad",
    ISNUMBER(SEARCH("T", Q1649)), "Pueblo",
    ISNUMBER(SEARCH("R", Q1649)), "Rural",
    ISNUMBER(SEARCH("S", Q1649)), "Suburbano",
    ISNUMBER(SEARCH("U", Q1649)), "Urbano"
)</f>
        <v>Urbano</v>
      </c>
      <c r="V1649" s="25" t="str" cm="1">
        <f t="array" ref="V1649">_xlfn.LET(
    _xlpm.txt, _xlfn.TEXTJOIN("", TRUE, IF(ISNUMBER(--MID(Todos!$H1649, _xlfn.SEQUENCE(LEN(Todos!$H1649)), 1)), MID(Todos!$H1649, _xlfn.SEQUENCE(LEN(Todos!$H1649)), 1), "")),
    IF(ISNUMBER(--RIGHT(_xlpm.txt,1)), _xlpm.txt, LEFT(_xlpm.txt, LEN(_xlpm.txt)-1))
)</f>
        <v>8096</v>
      </c>
      <c r="W1649" s="14" t="str">
        <f>UPPER(LEFT(Todos!$B1649,2))</f>
        <v>WA</v>
      </c>
      <c r="X1649" s="15" t="str" cm="1">
        <f t="array" ref="X1649">+IF(Todos!$C1649 = "",MODE.MATCH(Todos!$C$2:$C$4029),Todos!$C1649)</f>
        <v>F</v>
      </c>
    </row>
    <row r="1650" spans="1:24" x14ac:dyDescent="0.35">
      <c r="A1650" s="19">
        <v>45431</v>
      </c>
      <c r="B1650" s="7" t="s">
        <v>13</v>
      </c>
      <c r="C1650" s="7" t="s">
        <v>17</v>
      </c>
      <c r="D1650" s="7">
        <v>492</v>
      </c>
      <c r="E1650" s="7">
        <v>200</v>
      </c>
      <c r="F1650" s="7">
        <v>288</v>
      </c>
      <c r="G1650" s="7">
        <v>0</v>
      </c>
      <c r="H1650" s="7">
        <v>13616</v>
      </c>
      <c r="I1650" s="7">
        <v>10</v>
      </c>
      <c r="J1650" s="7">
        <v>7</v>
      </c>
      <c r="K1650" s="7">
        <v>244</v>
      </c>
      <c r="L1650" s="7">
        <v>243</v>
      </c>
      <c r="M1650" s="7">
        <v>15</v>
      </c>
      <c r="N1650" s="7">
        <f>VLOOKUP(Todos!$A1650,vlookup_table[#All],2,FALSE)</f>
        <v>1</v>
      </c>
      <c r="O1650" s="7" t="str">
        <f>VLOOKUP(Todos!$A1650,vlookup_table[#All],3,FALSE)</f>
        <v>FL</v>
      </c>
      <c r="P1650" s="7">
        <f>VLOOKUP(Todos!$A1650,vlookup_table[#All],4,FALSE)</f>
        <v>2609</v>
      </c>
      <c r="Q1650" s="9" t="str">
        <f>VLOOKUP(Todos!$A1650,vlookup_table[#All],5,FALSE)</f>
        <v>C3</v>
      </c>
      <c r="R1650" s="9" t="str">
        <f>VLOOKUP(Todos!$A1650,vlookup_table[#All],6,FALSE)</f>
        <v>F</v>
      </c>
      <c r="S1650" s="9">
        <f>VLOOKUP(Todos!$A1650,vlookup_table[#All],7,FALSE)</f>
        <v>20</v>
      </c>
      <c r="T1650" s="9">
        <f>ROUND((9706-Todos!$P1650)/100, 0)</f>
        <v>71</v>
      </c>
      <c r="U1650" s="9" t="str" cm="1">
        <f t="array" ref="U1650">_xlfn.IFS(
    ISNUMBER(SEARCH("C", Q1650)), "Ciudad",
    ISNUMBER(SEARCH("T", Q1650)), "Pueblo",
    ISNUMBER(SEARCH("R", Q1650)), "Rural",
    ISNUMBER(SEARCH("S", Q1650)), "Suburbano",
    ISNUMBER(SEARCH("U", Q1650)), "Urbano"
)</f>
        <v>Ciudad</v>
      </c>
      <c r="V1650" s="24" t="str" cm="1">
        <f t="array" ref="V1650">_xlfn.LET(
    _xlpm.txt, _xlfn.TEXTJOIN("", TRUE, IF(ISNUMBER(--MID(Todos!$H1650, _xlfn.SEQUENCE(LEN(Todos!$H1650)), 1)), MID(Todos!$H1650, _xlfn.SEQUENCE(LEN(Todos!$H1650)), 1), "")),
    IF(ISNUMBER(--RIGHT(_xlpm.txt,1)), _xlpm.txt, LEFT(_xlpm.txt, LEN(_xlpm.txt)-1))
)</f>
        <v>13616</v>
      </c>
      <c r="W1650" s="9" t="str">
        <f>UPPER(LEFT(Todos!$B1650,2))</f>
        <v>FL</v>
      </c>
      <c r="X1650" s="10" t="str" cm="1">
        <f t="array" ref="X1650">+IF(Todos!$C1650 = "",MODE.MATCH(Todos!$C$2:$C$4029),Todos!$C1650)</f>
        <v>F</v>
      </c>
    </row>
    <row r="1651" spans="1:24" x14ac:dyDescent="0.35">
      <c r="A1651" s="18">
        <v>25635</v>
      </c>
      <c r="B1651" s="12" t="s">
        <v>40</v>
      </c>
      <c r="C1651" s="12" t="s">
        <v>14</v>
      </c>
      <c r="D1651" s="12">
        <v>553</v>
      </c>
      <c r="E1651" s="12">
        <v>325</v>
      </c>
      <c r="F1651" s="12">
        <v>345</v>
      </c>
      <c r="G1651" s="12">
        <v>0</v>
      </c>
      <c r="H1651" s="12">
        <v>11881</v>
      </c>
      <c r="I1651" s="12">
        <v>2</v>
      </c>
      <c r="J1651" s="12">
        <v>69</v>
      </c>
      <c r="K1651" s="12">
        <v>334</v>
      </c>
      <c r="L1651" s="12">
        <v>343</v>
      </c>
      <c r="M1651" s="12">
        <v>7.2</v>
      </c>
      <c r="N1651" s="12">
        <f>VLOOKUP(Todos!$A1651,vlookup_table[#All],2,FALSE)</f>
        <v>1</v>
      </c>
      <c r="O1651" s="12" t="str">
        <f>VLOOKUP(Todos!$A1651,vlookup_table[#All],3,FALSE)</f>
        <v>GA</v>
      </c>
      <c r="P1651" s="12">
        <f>VLOOKUP(Todos!$A1651,vlookup_table[#All],4,FALSE)</f>
        <v>2001</v>
      </c>
      <c r="Q1651" s="14" t="str">
        <f>VLOOKUP(Todos!$A1651,vlookup_table[#All],5,FALSE)</f>
        <v>S2</v>
      </c>
      <c r="R1651" s="14" t="str">
        <f>VLOOKUP(Todos!$A1651,vlookup_table[#All],6,FALSE)</f>
        <v>M</v>
      </c>
      <c r="S1651" s="14">
        <f>VLOOKUP(Todos!$A1651,vlookup_table[#All],7,FALSE)</f>
        <v>11</v>
      </c>
      <c r="T1651" s="14">
        <f>ROUND((9706-Todos!$P1651)/100, 0)</f>
        <v>77</v>
      </c>
      <c r="U1651" s="14" t="str" cm="1">
        <f t="array" ref="U1651">_xlfn.IFS(
    ISNUMBER(SEARCH("C", Q1651)), "Ciudad",
    ISNUMBER(SEARCH("T", Q1651)), "Pueblo",
    ISNUMBER(SEARCH("R", Q1651)), "Rural",
    ISNUMBER(SEARCH("S", Q1651)), "Suburbano",
    ISNUMBER(SEARCH("U", Q1651)), "Urbano"
)</f>
        <v>Suburbano</v>
      </c>
      <c r="V1651" s="25" t="str" cm="1">
        <f t="array" ref="V1651">_xlfn.LET(
    _xlpm.txt, _xlfn.TEXTJOIN("", TRUE, IF(ISNUMBER(--MID(Todos!$H1651, _xlfn.SEQUENCE(LEN(Todos!$H1651)), 1)), MID(Todos!$H1651, _xlfn.SEQUENCE(LEN(Todos!$H1651)), 1), "")),
    IF(ISNUMBER(--RIGHT(_xlpm.txt,1)), _xlpm.txt, LEFT(_xlpm.txt, LEN(_xlpm.txt)-1))
)</f>
        <v>11881</v>
      </c>
      <c r="W1651" s="14" t="str">
        <f>UPPER(LEFT(Todos!$B1651,2))</f>
        <v>GA</v>
      </c>
      <c r="X1651" s="15" t="str" cm="1">
        <f t="array" ref="X1651">+IF(Todos!$C1651 = "",MODE.MATCH(Todos!$C$2:$C$4029),Todos!$C1651)</f>
        <v>M</v>
      </c>
    </row>
    <row r="1652" spans="1:24" x14ac:dyDescent="0.35">
      <c r="A1652" s="19">
        <v>135112</v>
      </c>
      <c r="B1652" s="7" t="s">
        <v>65</v>
      </c>
      <c r="C1652" s="7" t="s">
        <v>61</v>
      </c>
      <c r="D1652" s="7">
        <v>719</v>
      </c>
      <c r="E1652" s="7">
        <v>313</v>
      </c>
      <c r="F1652" s="7">
        <v>407</v>
      </c>
      <c r="G1652" s="7">
        <v>1</v>
      </c>
      <c r="H1652" s="7">
        <v>13050</v>
      </c>
      <c r="I1652" s="7">
        <v>2</v>
      </c>
      <c r="J1652" s="7">
        <v>52</v>
      </c>
      <c r="K1652" s="7">
        <v>366</v>
      </c>
      <c r="L1652" s="7">
        <v>331</v>
      </c>
      <c r="M1652" s="7">
        <v>5.4285714289999998</v>
      </c>
      <c r="N1652" s="7">
        <f>VLOOKUP(Todos!$A1652,vlookup_table[#All],2,FALSE)</f>
        <v>0</v>
      </c>
      <c r="O1652" s="7" t="str">
        <f>VLOOKUP(Todos!$A1652,vlookup_table[#All],3,FALSE)</f>
        <v>AZ</v>
      </c>
      <c r="P1652" s="7">
        <f>VLOOKUP(Todos!$A1652,vlookup_table[#All],4,FALSE)</f>
        <v>3001</v>
      </c>
      <c r="Q1652" s="9" t="str">
        <f>VLOOKUP(Todos!$A1652,vlookup_table[#All],5,FALSE)</f>
        <v>U2</v>
      </c>
      <c r="R1652" s="9" t="str">
        <f>VLOOKUP(Todos!$A1652,vlookup_table[#All],6,FALSE)</f>
        <v>F</v>
      </c>
      <c r="S1652" s="9">
        <f>VLOOKUP(Todos!$A1652,vlookup_table[#All],7,FALSE)</f>
        <v>8</v>
      </c>
      <c r="T1652" s="9">
        <f>ROUND((9706-Todos!$P1652)/100, 0)</f>
        <v>67</v>
      </c>
      <c r="U1652" s="9" t="str" cm="1">
        <f t="array" ref="U1652">_xlfn.IFS(
    ISNUMBER(SEARCH("C", Q1652)), "Ciudad",
    ISNUMBER(SEARCH("T", Q1652)), "Pueblo",
    ISNUMBER(SEARCH("R", Q1652)), "Rural",
    ISNUMBER(SEARCH("S", Q1652)), "Suburbano",
    ISNUMBER(SEARCH("U", Q1652)), "Urbano"
)</f>
        <v>Urbano</v>
      </c>
      <c r="V1652" s="24" t="str" cm="1">
        <f t="array" ref="V1652">_xlfn.LET(
    _xlpm.txt, _xlfn.TEXTJOIN("", TRUE, IF(ISNUMBER(--MID(Todos!$H1652, _xlfn.SEQUENCE(LEN(Todos!$H1652)), 1)), MID(Todos!$H1652, _xlfn.SEQUENCE(LEN(Todos!$H1652)), 1), "")),
    IF(ISNUMBER(--RIGHT(_xlpm.txt,1)), _xlpm.txt, LEFT(_xlpm.txt, LEN(_xlpm.txt)-1))
)</f>
        <v>13050</v>
      </c>
      <c r="W1652" s="9" t="str">
        <f>UPPER(LEFT(Todos!$B1652,2))</f>
        <v>AR</v>
      </c>
      <c r="X1652" s="10" t="str" cm="1">
        <f t="array" ref="X1652">+IF(Todos!$C1652 = "",MODE.MATCH(Todos!$C$2:$C$4029),Todos!$C1652)</f>
        <v>Female</v>
      </c>
    </row>
    <row r="1653" spans="1:24" x14ac:dyDescent="0.35">
      <c r="A1653" s="18">
        <v>179111</v>
      </c>
      <c r="B1653" s="12" t="s">
        <v>41</v>
      </c>
      <c r="C1653" s="12" t="s">
        <v>52</v>
      </c>
      <c r="D1653" s="12">
        <v>1761</v>
      </c>
      <c r="E1653" s="12">
        <v>583</v>
      </c>
      <c r="F1653" s="12">
        <v>715</v>
      </c>
      <c r="G1653" s="12">
        <v>31</v>
      </c>
      <c r="H1653" s="12">
        <v>25887</v>
      </c>
      <c r="I1653" s="12">
        <v>13</v>
      </c>
      <c r="J1653" s="12">
        <v>38</v>
      </c>
      <c r="K1653" s="12">
        <v>588</v>
      </c>
      <c r="L1653" s="12">
        <v>692</v>
      </c>
      <c r="M1653" s="12">
        <v>12.5</v>
      </c>
      <c r="N1653" s="12">
        <f>VLOOKUP(Todos!$A1653,vlookup_table[#All],2,FALSE)</f>
        <v>0</v>
      </c>
      <c r="O1653" s="12" t="str">
        <f>VLOOKUP(Todos!$A1653,vlookup_table[#All],3,FALSE)</f>
        <v>WA</v>
      </c>
      <c r="P1653" s="12">
        <f>VLOOKUP(Todos!$A1653,vlookup_table[#All],4,FALSE)</f>
        <v>4201</v>
      </c>
      <c r="Q1653" s="14" t="str">
        <f>VLOOKUP(Todos!$A1653,vlookup_table[#All],5,FALSE)</f>
        <v>S1</v>
      </c>
      <c r="R1653" s="14" t="str">
        <f>VLOOKUP(Todos!$A1653,vlookup_table[#All],6,FALSE)</f>
        <v>M</v>
      </c>
      <c r="S1653" s="14">
        <f>VLOOKUP(Todos!$A1653,vlookup_table[#All],7,FALSE)</f>
        <v>20</v>
      </c>
      <c r="T1653" s="14">
        <f>ROUND((9706-Todos!$P1653)/100, 0)</f>
        <v>55</v>
      </c>
      <c r="U1653" s="14" t="str" cm="1">
        <f t="array" ref="U1653">_xlfn.IFS(
    ISNUMBER(SEARCH("C", Q1653)), "Ciudad",
    ISNUMBER(SEARCH("T", Q1653)), "Pueblo",
    ISNUMBER(SEARCH("R", Q1653)), "Rural",
    ISNUMBER(SEARCH("S", Q1653)), "Suburbano",
    ISNUMBER(SEARCH("U", Q1653)), "Urbano"
)</f>
        <v>Suburbano</v>
      </c>
      <c r="V1653" s="25" t="str" cm="1">
        <f t="array" ref="V1653">_xlfn.LET(
    _xlpm.txt, _xlfn.TEXTJOIN("", TRUE, IF(ISNUMBER(--MID(Todos!$H1653, _xlfn.SEQUENCE(LEN(Todos!$H1653)), 1)), MID(Todos!$H1653, _xlfn.SEQUENCE(LEN(Todos!$H1653)), 1), "")),
    IF(ISNUMBER(--RIGHT(_xlpm.txt,1)), _xlpm.txt, LEFT(_xlpm.txt, LEN(_xlpm.txt)-1))
)</f>
        <v>25887</v>
      </c>
      <c r="W1653" s="14" t="str">
        <f>UPPER(LEFT(Todos!$B1653,2))</f>
        <v>WA</v>
      </c>
      <c r="X1653" s="15" t="str" cm="1">
        <f t="array" ref="X1653">+IF(Todos!$C1653 = "",MODE.MATCH(Todos!$C$2:$C$4029),Todos!$C1653)</f>
        <v>male</v>
      </c>
    </row>
    <row r="1654" spans="1:24" x14ac:dyDescent="0.35">
      <c r="A1654" s="19">
        <v>65596</v>
      </c>
      <c r="B1654" s="7" t="s">
        <v>30</v>
      </c>
      <c r="C1654" s="7" t="s">
        <v>14</v>
      </c>
      <c r="D1654" s="7">
        <v>587</v>
      </c>
      <c r="E1654" s="7">
        <v>438</v>
      </c>
      <c r="F1654" s="7">
        <v>473</v>
      </c>
      <c r="G1654" s="7">
        <v>0</v>
      </c>
      <c r="H1654" s="7">
        <v>14390</v>
      </c>
      <c r="I1654" s="7">
        <v>2</v>
      </c>
      <c r="J1654" s="7">
        <v>89</v>
      </c>
      <c r="K1654" s="7">
        <v>466</v>
      </c>
      <c r="L1654" s="7">
        <v>438</v>
      </c>
      <c r="M1654" s="7">
        <v>4.5909090910000003</v>
      </c>
      <c r="N1654" s="7">
        <f>VLOOKUP(Todos!$A1654,vlookup_table[#All],2,FALSE)</f>
        <v>1002</v>
      </c>
      <c r="O1654" s="7" t="str">
        <f>VLOOKUP(Todos!$A1654,vlookup_table[#All],3,FALSE)</f>
        <v>MI</v>
      </c>
      <c r="P1654" s="7">
        <f>VLOOKUP(Todos!$A1654,vlookup_table[#All],4,FALSE)</f>
        <v>5801</v>
      </c>
      <c r="Q1654" s="9" t="str">
        <f>VLOOKUP(Todos!$A1654,vlookup_table[#All],5,FALSE)</f>
        <v>S2</v>
      </c>
      <c r="R1654" s="9" t="str">
        <f>VLOOKUP(Todos!$A1654,vlookup_table[#All],6,FALSE)</f>
        <v>M</v>
      </c>
      <c r="S1654" s="9">
        <f>VLOOKUP(Todos!$A1654,vlookup_table[#All],7,FALSE)</f>
        <v>9</v>
      </c>
      <c r="T1654" s="9">
        <f>ROUND((9706-Todos!$P1654)/100, 0)</f>
        <v>39</v>
      </c>
      <c r="U1654" s="9" t="str" cm="1">
        <f t="array" ref="U1654">_xlfn.IFS(
    ISNUMBER(SEARCH("C", Q1654)), "Ciudad",
    ISNUMBER(SEARCH("T", Q1654)), "Pueblo",
    ISNUMBER(SEARCH("R", Q1654)), "Rural",
    ISNUMBER(SEARCH("S", Q1654)), "Suburbano",
    ISNUMBER(SEARCH("U", Q1654)), "Urbano"
)</f>
        <v>Suburbano</v>
      </c>
      <c r="V1654" s="24" t="str" cm="1">
        <f t="array" ref="V1654">_xlfn.LET(
    _xlpm.txt, _xlfn.TEXTJOIN("", TRUE, IF(ISNUMBER(--MID(Todos!$H1654, _xlfn.SEQUENCE(LEN(Todos!$H1654)), 1)), MID(Todos!$H1654, _xlfn.SEQUENCE(LEN(Todos!$H1654)), 1), "")),
    IF(ISNUMBER(--RIGHT(_xlpm.txt,1)), _xlpm.txt, LEFT(_xlpm.txt, LEN(_xlpm.txt)-1))
)</f>
        <v>14390</v>
      </c>
      <c r="W1654" s="9" t="str">
        <f>UPPER(LEFT(Todos!$B1654,2))</f>
        <v>MI</v>
      </c>
      <c r="X1654" s="10" t="str" cm="1">
        <f t="array" ref="X1654">+IF(Todos!$C1654 = "",MODE.MATCH(Todos!$C$2:$C$4029),Todos!$C1654)</f>
        <v>M</v>
      </c>
    </row>
    <row r="1655" spans="1:24" x14ac:dyDescent="0.35">
      <c r="A1655" s="18">
        <v>73282</v>
      </c>
      <c r="B1655" s="12" t="s">
        <v>30</v>
      </c>
      <c r="C1655" s="12" t="s">
        <v>14</v>
      </c>
      <c r="D1655" s="12">
        <v>800</v>
      </c>
      <c r="E1655" s="12">
        <v>409</v>
      </c>
      <c r="F1655" s="12">
        <v>478</v>
      </c>
      <c r="G1655" s="12">
        <v>1</v>
      </c>
      <c r="H1655" s="12">
        <v>14218</v>
      </c>
      <c r="I1655" s="12">
        <v>3</v>
      </c>
      <c r="J1655" s="12">
        <v>85</v>
      </c>
      <c r="K1655" s="12">
        <v>448</v>
      </c>
      <c r="L1655" s="12">
        <v>433</v>
      </c>
      <c r="M1655" s="12">
        <v>20.833333329999999</v>
      </c>
      <c r="N1655" s="12">
        <f>VLOOKUP(Todos!$A1655,vlookup_table[#All],2,FALSE)</f>
        <v>1</v>
      </c>
      <c r="O1655" s="12" t="str">
        <f>VLOOKUP(Todos!$A1655,vlookup_table[#All],3,FALSE)</f>
        <v>MI</v>
      </c>
      <c r="P1655" s="12">
        <f>VLOOKUP(Todos!$A1655,vlookup_table[#All],4,FALSE)</f>
        <v>2201</v>
      </c>
      <c r="Q1655" s="14" t="str">
        <f>VLOOKUP(Todos!$A1655,vlookup_table[#All],5,FALSE)</f>
        <v>S2</v>
      </c>
      <c r="R1655" s="14" t="str">
        <f>VLOOKUP(Todos!$A1655,vlookup_table[#All],6,FALSE)</f>
        <v>M</v>
      </c>
      <c r="S1655" s="14">
        <f>VLOOKUP(Todos!$A1655,vlookup_table[#All],7,FALSE)</f>
        <v>25</v>
      </c>
      <c r="T1655" s="14">
        <f>ROUND((9706-Todos!$P1655)/100, 0)</f>
        <v>75</v>
      </c>
      <c r="U1655" s="14" t="str" cm="1">
        <f t="array" ref="U1655">_xlfn.IFS(
    ISNUMBER(SEARCH("C", Q1655)), "Ciudad",
    ISNUMBER(SEARCH("T", Q1655)), "Pueblo",
    ISNUMBER(SEARCH("R", Q1655)), "Rural",
    ISNUMBER(SEARCH("S", Q1655)), "Suburbano",
    ISNUMBER(SEARCH("U", Q1655)), "Urbano"
)</f>
        <v>Suburbano</v>
      </c>
      <c r="V1655" s="25" t="str" cm="1">
        <f t="array" ref="V1655">_xlfn.LET(
    _xlpm.txt, _xlfn.TEXTJOIN("", TRUE, IF(ISNUMBER(--MID(Todos!$H1655, _xlfn.SEQUENCE(LEN(Todos!$H1655)), 1)), MID(Todos!$H1655, _xlfn.SEQUENCE(LEN(Todos!$H1655)), 1), "")),
    IF(ISNUMBER(--RIGHT(_xlpm.txt,1)), _xlpm.txt, LEFT(_xlpm.txt, LEN(_xlpm.txt)-1))
)</f>
        <v>14218</v>
      </c>
      <c r="W1655" s="14" t="str">
        <f>UPPER(LEFT(Todos!$B1655,2))</f>
        <v>MI</v>
      </c>
      <c r="X1655" s="15" t="str" cm="1">
        <f t="array" ref="X1655">+IF(Todos!$C1655 = "",MODE.MATCH(Todos!$C$2:$C$4029),Todos!$C1655)</f>
        <v>M</v>
      </c>
    </row>
    <row r="1656" spans="1:24" x14ac:dyDescent="0.35">
      <c r="A1656" s="19">
        <v>146241</v>
      </c>
      <c r="B1656" s="7" t="s">
        <v>22</v>
      </c>
      <c r="C1656" s="7" t="s">
        <v>14</v>
      </c>
      <c r="D1656" s="7">
        <v>3196</v>
      </c>
      <c r="E1656" s="7">
        <v>655</v>
      </c>
      <c r="F1656" s="7">
        <v>731</v>
      </c>
      <c r="G1656" s="7">
        <v>91</v>
      </c>
      <c r="H1656" s="7">
        <v>21091</v>
      </c>
      <c r="I1656" s="7">
        <v>33</v>
      </c>
      <c r="J1656" s="7">
        <v>41</v>
      </c>
      <c r="K1656" s="7">
        <v>692</v>
      </c>
      <c r="L1656" s="7">
        <v>695</v>
      </c>
      <c r="M1656" s="7">
        <v>30</v>
      </c>
      <c r="N1656" s="7">
        <f>VLOOKUP(Todos!$A1656,vlookup_table[#All],2,FALSE)</f>
        <v>1</v>
      </c>
      <c r="O1656" s="7" t="str">
        <f>VLOOKUP(Todos!$A1656,vlookup_table[#All],3,FALSE)</f>
        <v>CA</v>
      </c>
      <c r="P1656" s="7">
        <f>VLOOKUP(Todos!$A1656,vlookup_table[#All],4,FALSE)</f>
        <v>3401</v>
      </c>
      <c r="Q1656" s="9" t="str">
        <f>VLOOKUP(Todos!$A1656,vlookup_table[#All],5,FALSE)</f>
        <v>U1</v>
      </c>
      <c r="R1656" s="9" t="str">
        <f>VLOOKUP(Todos!$A1656,vlookup_table[#All],6,FALSE)</f>
        <v>M</v>
      </c>
      <c r="S1656" s="9">
        <f>VLOOKUP(Todos!$A1656,vlookup_table[#All],7,FALSE)</f>
        <v>50</v>
      </c>
      <c r="T1656" s="9">
        <f>ROUND((9706-Todos!$P1656)/100, 0)</f>
        <v>63</v>
      </c>
      <c r="U1656" s="9" t="str" cm="1">
        <f t="array" ref="U1656">_xlfn.IFS(
    ISNUMBER(SEARCH("C", Q1656)), "Ciudad",
    ISNUMBER(SEARCH("T", Q1656)), "Pueblo",
    ISNUMBER(SEARCH("R", Q1656)), "Rural",
    ISNUMBER(SEARCH("S", Q1656)), "Suburbano",
    ISNUMBER(SEARCH("U", Q1656)), "Urbano"
)</f>
        <v>Urbano</v>
      </c>
      <c r="V1656" s="24" t="str" cm="1">
        <f t="array" ref="V1656">_xlfn.LET(
    _xlpm.txt, _xlfn.TEXTJOIN("", TRUE, IF(ISNUMBER(--MID(Todos!$H1656, _xlfn.SEQUENCE(LEN(Todos!$H1656)), 1)), MID(Todos!$H1656, _xlfn.SEQUENCE(LEN(Todos!$H1656)), 1), "")),
    IF(ISNUMBER(--RIGHT(_xlpm.txt,1)), _xlpm.txt, LEFT(_xlpm.txt, LEN(_xlpm.txt)-1))
)</f>
        <v>21091</v>
      </c>
      <c r="W1656" s="9" t="str">
        <f>UPPER(LEFT(Todos!$B1656,2))</f>
        <v>CA</v>
      </c>
      <c r="X1656" s="10" t="str" cm="1">
        <f t="array" ref="X1656">+IF(Todos!$C1656 = "",MODE.MATCH(Todos!$C$2:$C$4029),Todos!$C1656)</f>
        <v>M</v>
      </c>
    </row>
    <row r="1657" spans="1:24" x14ac:dyDescent="0.35">
      <c r="A1657" s="18">
        <v>60098</v>
      </c>
      <c r="B1657" s="12" t="s">
        <v>34</v>
      </c>
      <c r="C1657" s="12" t="s">
        <v>14</v>
      </c>
      <c r="D1657" s="12">
        <v>789</v>
      </c>
      <c r="E1657" s="12">
        <v>383</v>
      </c>
      <c r="F1657" s="12">
        <v>462</v>
      </c>
      <c r="G1657" s="12">
        <v>0</v>
      </c>
      <c r="H1657" s="12">
        <v>17643</v>
      </c>
      <c r="I1657" s="12">
        <v>1</v>
      </c>
      <c r="J1657" s="12">
        <v>79</v>
      </c>
      <c r="K1657" s="12">
        <v>434</v>
      </c>
      <c r="L1657" s="12">
        <v>412</v>
      </c>
      <c r="M1657" s="12">
        <v>9.9166666669999994</v>
      </c>
      <c r="N1657" s="12">
        <f>VLOOKUP(Todos!$A1657,vlookup_table[#All],2,FALSE)</f>
        <v>1</v>
      </c>
      <c r="O1657" s="12" t="str">
        <f>VLOOKUP(Todos!$A1657,vlookup_table[#All],3,FALSE)</f>
        <v>IN</v>
      </c>
      <c r="P1657" s="12">
        <f>VLOOKUP(Todos!$A1657,vlookup_table[#All],4,FALSE)</f>
        <v>4106</v>
      </c>
      <c r="Q1657" s="14" t="str">
        <f>VLOOKUP(Todos!$A1657,vlookup_table[#All],5,FALSE)</f>
        <v>S2</v>
      </c>
      <c r="R1657" s="14" t="str">
        <f>VLOOKUP(Todos!$A1657,vlookup_table[#All],6,FALSE)</f>
        <v>M</v>
      </c>
      <c r="S1657" s="14">
        <f>VLOOKUP(Todos!$A1657,vlookup_table[#All],7,FALSE)</f>
        <v>25</v>
      </c>
      <c r="T1657" s="14">
        <f>ROUND((9706-Todos!$P1657)/100, 0)</f>
        <v>56</v>
      </c>
      <c r="U1657" s="14" t="str" cm="1">
        <f t="array" ref="U1657">_xlfn.IFS(
    ISNUMBER(SEARCH("C", Q1657)), "Ciudad",
    ISNUMBER(SEARCH("T", Q1657)), "Pueblo",
    ISNUMBER(SEARCH("R", Q1657)), "Rural",
    ISNUMBER(SEARCH("S", Q1657)), "Suburbano",
    ISNUMBER(SEARCH("U", Q1657)), "Urbano"
)</f>
        <v>Suburbano</v>
      </c>
      <c r="V1657" s="25" t="str" cm="1">
        <f t="array" ref="V1657">_xlfn.LET(
    _xlpm.txt, _xlfn.TEXTJOIN("", TRUE, IF(ISNUMBER(--MID(Todos!$H1657, _xlfn.SEQUENCE(LEN(Todos!$H1657)), 1)), MID(Todos!$H1657, _xlfn.SEQUENCE(LEN(Todos!$H1657)), 1), "")),
    IF(ISNUMBER(--RIGHT(_xlpm.txt,1)), _xlpm.txt, LEFT(_xlpm.txt, LEN(_xlpm.txt)-1))
)</f>
        <v>17643</v>
      </c>
      <c r="W1657" s="14" t="str">
        <f>UPPER(LEFT(Todos!$B1657,2))</f>
        <v>IN</v>
      </c>
      <c r="X1657" s="15" t="str" cm="1">
        <f t="array" ref="X1657">+IF(Todos!$C1657 = "",MODE.MATCH(Todos!$C$2:$C$4029),Todos!$C1657)</f>
        <v>M</v>
      </c>
    </row>
    <row r="1658" spans="1:24" x14ac:dyDescent="0.35">
      <c r="A1658" s="19">
        <v>74361</v>
      </c>
      <c r="B1658" s="7" t="s">
        <v>30</v>
      </c>
      <c r="C1658" s="7" t="s">
        <v>14</v>
      </c>
      <c r="D1658" s="7">
        <v>545</v>
      </c>
      <c r="E1658" s="7">
        <v>265</v>
      </c>
      <c r="F1658" s="7">
        <v>328</v>
      </c>
      <c r="G1658" s="7">
        <v>3</v>
      </c>
      <c r="H1658" s="7">
        <v>10786</v>
      </c>
      <c r="I1658" s="7">
        <v>1</v>
      </c>
      <c r="J1658" s="7">
        <v>84</v>
      </c>
      <c r="K1658" s="7">
        <v>281</v>
      </c>
      <c r="L1658" s="7">
        <v>312</v>
      </c>
      <c r="M1658" s="7">
        <v>10.0625</v>
      </c>
      <c r="N1658" s="7">
        <f>VLOOKUP(Todos!$A1658,vlookup_table[#All],2,FALSE)</f>
        <v>0</v>
      </c>
      <c r="O1658" s="7" t="str">
        <f>VLOOKUP(Todos!$A1658,vlookup_table[#All],3,FALSE)</f>
        <v>MI</v>
      </c>
      <c r="P1658" s="7">
        <f>VLOOKUP(Todos!$A1658,vlookup_table[#All],4,FALSE)</f>
        <v>7012</v>
      </c>
      <c r="Q1658" s="9" t="str">
        <f>VLOOKUP(Todos!$A1658,vlookup_table[#All],5,FALSE)</f>
        <v>R2</v>
      </c>
      <c r="R1658" s="9" t="str">
        <f>VLOOKUP(Todos!$A1658,vlookup_table[#All],6,FALSE)</f>
        <v>M</v>
      </c>
      <c r="S1658" s="9">
        <f>VLOOKUP(Todos!$A1658,vlookup_table[#All],7,FALSE)</f>
        <v>10</v>
      </c>
      <c r="T1658" s="9">
        <f>ROUND((9706-Todos!$P1658)/100, 0)</f>
        <v>27</v>
      </c>
      <c r="U1658" s="9" t="str" cm="1">
        <f t="array" ref="U1658">_xlfn.IFS(
    ISNUMBER(SEARCH("C", Q1658)), "Ciudad",
    ISNUMBER(SEARCH("T", Q1658)), "Pueblo",
    ISNUMBER(SEARCH("R", Q1658)), "Rural",
    ISNUMBER(SEARCH("S", Q1658)), "Suburbano",
    ISNUMBER(SEARCH("U", Q1658)), "Urbano"
)</f>
        <v>Rural</v>
      </c>
      <c r="V1658" s="24" t="str" cm="1">
        <f t="array" ref="V1658">_xlfn.LET(
    _xlpm.txt, _xlfn.TEXTJOIN("", TRUE, IF(ISNUMBER(--MID(Todos!$H1658, _xlfn.SEQUENCE(LEN(Todos!$H1658)), 1)), MID(Todos!$H1658, _xlfn.SEQUENCE(LEN(Todos!$H1658)), 1), "")),
    IF(ISNUMBER(--RIGHT(_xlpm.txt,1)), _xlpm.txt, LEFT(_xlpm.txt, LEN(_xlpm.txt)-1))
)</f>
        <v>10786</v>
      </c>
      <c r="W1658" s="9" t="str">
        <f>UPPER(LEFT(Todos!$B1658,2))</f>
        <v>MI</v>
      </c>
      <c r="X1658" s="10" t="str" cm="1">
        <f t="array" ref="X1658">+IF(Todos!$C1658 = "",MODE.MATCH(Todos!$C$2:$C$4029),Todos!$C1658)</f>
        <v>M</v>
      </c>
    </row>
    <row r="1659" spans="1:24" x14ac:dyDescent="0.35">
      <c r="A1659" s="18">
        <v>82857</v>
      </c>
      <c r="B1659" s="12" t="s">
        <v>57</v>
      </c>
      <c r="C1659" s="12" t="s">
        <v>14</v>
      </c>
      <c r="D1659" s="12">
        <v>745</v>
      </c>
      <c r="E1659" s="12">
        <v>326</v>
      </c>
      <c r="F1659" s="12">
        <v>428</v>
      </c>
      <c r="G1659" s="12">
        <v>1</v>
      </c>
      <c r="H1659" s="12">
        <v>15081</v>
      </c>
      <c r="I1659" s="12">
        <v>3</v>
      </c>
      <c r="J1659" s="12">
        <v>76</v>
      </c>
      <c r="K1659" s="12">
        <v>382</v>
      </c>
      <c r="L1659" s="12">
        <v>374</v>
      </c>
      <c r="M1659" s="12">
        <v>11.42857143</v>
      </c>
      <c r="N1659" s="12">
        <f>VLOOKUP(Todos!$A1659,vlookup_table[#All],2,FALSE)</f>
        <v>1</v>
      </c>
      <c r="O1659" s="12" t="str">
        <f>VLOOKUP(Todos!$A1659,vlookup_table[#All],3,FALSE)</f>
        <v>MN</v>
      </c>
      <c r="P1659" s="12">
        <f>VLOOKUP(Todos!$A1659,vlookup_table[#All],4,FALSE)</f>
        <v>3804</v>
      </c>
      <c r="Q1659" s="14" t="str">
        <f>VLOOKUP(Todos!$A1659,vlookup_table[#All],5,FALSE)</f>
        <v>S1</v>
      </c>
      <c r="R1659" s="14" t="str">
        <f>VLOOKUP(Todos!$A1659,vlookup_table[#All],6,FALSE)</f>
        <v>M</v>
      </c>
      <c r="S1659" s="14">
        <f>VLOOKUP(Todos!$A1659,vlookup_table[#All],7,FALSE)</f>
        <v>10</v>
      </c>
      <c r="T1659" s="14">
        <f>ROUND((9706-Todos!$P1659)/100, 0)</f>
        <v>59</v>
      </c>
      <c r="U1659" s="14" t="str" cm="1">
        <f t="array" ref="U1659">_xlfn.IFS(
    ISNUMBER(SEARCH("C", Q1659)), "Ciudad",
    ISNUMBER(SEARCH("T", Q1659)), "Pueblo",
    ISNUMBER(SEARCH("R", Q1659)), "Rural",
    ISNUMBER(SEARCH("S", Q1659)), "Suburbano",
    ISNUMBER(SEARCH("U", Q1659)), "Urbano"
)</f>
        <v>Suburbano</v>
      </c>
      <c r="V1659" s="25" t="str" cm="1">
        <f t="array" ref="V1659">_xlfn.LET(
    _xlpm.txt, _xlfn.TEXTJOIN("", TRUE, IF(ISNUMBER(--MID(Todos!$H1659, _xlfn.SEQUENCE(LEN(Todos!$H1659)), 1)), MID(Todos!$H1659, _xlfn.SEQUENCE(LEN(Todos!$H1659)), 1), "")),
    IF(ISNUMBER(--RIGHT(_xlpm.txt,1)), _xlpm.txt, LEFT(_xlpm.txt, LEN(_xlpm.txt)-1))
)</f>
        <v>15081</v>
      </c>
      <c r="W1659" s="14" t="str">
        <f>UPPER(LEFT(Todos!$B1659,2))</f>
        <v>MN</v>
      </c>
      <c r="X1659" s="15" t="str" cm="1">
        <f t="array" ref="X1659">+IF(Todos!$C1659 = "",MODE.MATCH(Todos!$C$2:$C$4029),Todos!$C1659)</f>
        <v>M</v>
      </c>
    </row>
    <row r="1660" spans="1:24" x14ac:dyDescent="0.35">
      <c r="A1660" s="19">
        <v>38580</v>
      </c>
      <c r="B1660" s="7" t="s">
        <v>13</v>
      </c>
      <c r="C1660" s="7" t="s">
        <v>14</v>
      </c>
      <c r="D1660" s="7">
        <v>1144</v>
      </c>
      <c r="E1660" s="7">
        <v>333</v>
      </c>
      <c r="F1660" s="7">
        <v>505</v>
      </c>
      <c r="G1660" s="7">
        <v>0</v>
      </c>
      <c r="H1660" s="7">
        <v>16518</v>
      </c>
      <c r="I1660" s="7">
        <v>29</v>
      </c>
      <c r="J1660" s="7">
        <v>27</v>
      </c>
      <c r="K1660" s="7">
        <v>443</v>
      </c>
      <c r="L1660" s="7">
        <v>436</v>
      </c>
      <c r="M1660" s="7">
        <v>14.81818182</v>
      </c>
      <c r="N1660" s="7">
        <f>VLOOKUP(Todos!$A1660,vlookup_table[#All],2,FALSE)</f>
        <v>0</v>
      </c>
      <c r="O1660" s="7" t="str">
        <f>VLOOKUP(Todos!$A1660,vlookup_table[#All],3,FALSE)</f>
        <v>FL</v>
      </c>
      <c r="P1660" s="7">
        <f>VLOOKUP(Todos!$A1660,vlookup_table[#All],4,FALSE)</f>
        <v>3607</v>
      </c>
      <c r="Q1660" s="9" t="str">
        <f>VLOOKUP(Todos!$A1660,vlookup_table[#All],5,FALSE)</f>
        <v>S2</v>
      </c>
      <c r="R1660" s="9" t="str">
        <f>VLOOKUP(Todos!$A1660,vlookup_table[#All],6,FALSE)</f>
        <v>M</v>
      </c>
      <c r="S1660" s="9">
        <f>VLOOKUP(Todos!$A1660,vlookup_table[#All],7,FALSE)</f>
        <v>10</v>
      </c>
      <c r="T1660" s="9">
        <f>ROUND((9706-Todos!$P1660)/100, 0)</f>
        <v>61</v>
      </c>
      <c r="U1660" s="9" t="str" cm="1">
        <f t="array" ref="U1660">_xlfn.IFS(
    ISNUMBER(SEARCH("C", Q1660)), "Ciudad",
    ISNUMBER(SEARCH("T", Q1660)), "Pueblo",
    ISNUMBER(SEARCH("R", Q1660)), "Rural",
    ISNUMBER(SEARCH("S", Q1660)), "Suburbano",
    ISNUMBER(SEARCH("U", Q1660)), "Urbano"
)</f>
        <v>Suburbano</v>
      </c>
      <c r="V1660" s="24" t="str" cm="1">
        <f t="array" ref="V1660">_xlfn.LET(
    _xlpm.txt, _xlfn.TEXTJOIN("", TRUE, IF(ISNUMBER(--MID(Todos!$H1660, _xlfn.SEQUENCE(LEN(Todos!$H1660)), 1)), MID(Todos!$H1660, _xlfn.SEQUENCE(LEN(Todos!$H1660)), 1), "")),
    IF(ISNUMBER(--RIGHT(_xlpm.txt,1)), _xlpm.txt, LEFT(_xlpm.txt, LEN(_xlpm.txt)-1))
)</f>
        <v>16518</v>
      </c>
      <c r="W1660" s="9" t="str">
        <f>UPPER(LEFT(Todos!$B1660,2))</f>
        <v>FL</v>
      </c>
      <c r="X1660" s="10" t="str" cm="1">
        <f t="array" ref="X1660">+IF(Todos!$C1660 = "",MODE.MATCH(Todos!$C$2:$C$4029),Todos!$C1660)</f>
        <v>M</v>
      </c>
    </row>
    <row r="1661" spans="1:24" x14ac:dyDescent="0.35">
      <c r="A1661" s="18">
        <v>36471</v>
      </c>
      <c r="B1661" s="12" t="s">
        <v>13</v>
      </c>
      <c r="C1661" s="12" t="s">
        <v>17</v>
      </c>
      <c r="D1661" s="12">
        <v>730</v>
      </c>
      <c r="E1661" s="12">
        <v>181</v>
      </c>
      <c r="F1661" s="12">
        <v>272</v>
      </c>
      <c r="G1661" s="12">
        <v>1</v>
      </c>
      <c r="H1661" s="12">
        <v>12098</v>
      </c>
      <c r="I1661" s="12">
        <v>33</v>
      </c>
      <c r="J1661" s="12">
        <v>22</v>
      </c>
      <c r="K1661" s="12">
        <v>191</v>
      </c>
      <c r="L1661" s="12">
        <v>287</v>
      </c>
      <c r="M1661" s="12">
        <v>10.5</v>
      </c>
      <c r="N1661" s="12">
        <f>VLOOKUP(Todos!$A1661,vlookup_table[#All],2,FALSE)</f>
        <v>28</v>
      </c>
      <c r="O1661" s="12" t="str">
        <f>VLOOKUP(Todos!$A1661,vlookup_table[#All],3,FALSE)</f>
        <v>FL</v>
      </c>
      <c r="P1661" s="12">
        <f>VLOOKUP(Todos!$A1661,vlookup_table[#All],4,FALSE)</f>
        <v>2710</v>
      </c>
      <c r="Q1661" s="14" t="str">
        <f>VLOOKUP(Todos!$A1661,vlookup_table[#All],5,FALSE)</f>
        <v>U3</v>
      </c>
      <c r="R1661" s="14" t="str">
        <f>VLOOKUP(Todos!$A1661,vlookup_table[#All],6,FALSE)</f>
        <v>F</v>
      </c>
      <c r="S1661" s="14">
        <f>VLOOKUP(Todos!$A1661,vlookup_table[#All],7,FALSE)</f>
        <v>20</v>
      </c>
      <c r="T1661" s="14">
        <f>ROUND((9706-Todos!$P1661)/100, 0)</f>
        <v>70</v>
      </c>
      <c r="U1661" s="14" t="str" cm="1">
        <f t="array" ref="U1661">_xlfn.IFS(
    ISNUMBER(SEARCH("C", Q1661)), "Ciudad",
    ISNUMBER(SEARCH("T", Q1661)), "Pueblo",
    ISNUMBER(SEARCH("R", Q1661)), "Rural",
    ISNUMBER(SEARCH("S", Q1661)), "Suburbano",
    ISNUMBER(SEARCH("U", Q1661)), "Urbano"
)</f>
        <v>Urbano</v>
      </c>
      <c r="V1661" s="25" t="str" cm="1">
        <f t="array" ref="V1661">_xlfn.LET(
    _xlpm.txt, _xlfn.TEXTJOIN("", TRUE, IF(ISNUMBER(--MID(Todos!$H1661, _xlfn.SEQUENCE(LEN(Todos!$H1661)), 1)), MID(Todos!$H1661, _xlfn.SEQUENCE(LEN(Todos!$H1661)), 1), "")),
    IF(ISNUMBER(--RIGHT(_xlpm.txt,1)), _xlpm.txt, LEFT(_xlpm.txt, LEN(_xlpm.txt)-1))
)</f>
        <v>12098</v>
      </c>
      <c r="W1661" s="14" t="str">
        <f>UPPER(LEFT(Todos!$B1661,2))</f>
        <v>FL</v>
      </c>
      <c r="X1661" s="15" t="str" cm="1">
        <f t="array" ref="X1661">+IF(Todos!$C1661 = "",MODE.MATCH(Todos!$C$2:$C$4029),Todos!$C1661)</f>
        <v>F</v>
      </c>
    </row>
    <row r="1662" spans="1:24" x14ac:dyDescent="0.35">
      <c r="A1662" s="19">
        <v>140135</v>
      </c>
      <c r="B1662" s="7" t="s">
        <v>55</v>
      </c>
      <c r="C1662" s="7" t="s">
        <v>17</v>
      </c>
      <c r="D1662" s="7">
        <v>506</v>
      </c>
      <c r="E1662" s="7">
        <v>191</v>
      </c>
      <c r="F1662" s="7">
        <v>273</v>
      </c>
      <c r="G1662" s="7">
        <v>2</v>
      </c>
      <c r="H1662" s="7">
        <v>8923</v>
      </c>
      <c r="I1662" s="7">
        <v>7</v>
      </c>
      <c r="J1662" s="7">
        <v>72</v>
      </c>
      <c r="K1662" s="7">
        <v>214</v>
      </c>
      <c r="L1662" s="7">
        <v>253</v>
      </c>
      <c r="M1662" s="7">
        <v>14.81818182</v>
      </c>
      <c r="N1662" s="7">
        <f>VLOOKUP(Todos!$A1662,vlookup_table[#All],2,FALSE)</f>
        <v>28</v>
      </c>
      <c r="O1662" s="7" t="str">
        <f>VLOOKUP(Todos!$A1662,vlookup_table[#All],3,FALSE)</f>
        <v>NM</v>
      </c>
      <c r="P1662" s="7">
        <f>VLOOKUP(Todos!$A1662,vlookup_table[#All],4,FALSE)</f>
        <v>3901</v>
      </c>
      <c r="Q1662" s="9" t="str">
        <f>VLOOKUP(Todos!$A1662,vlookup_table[#All],5,FALSE)</f>
        <v>R2</v>
      </c>
      <c r="R1662" s="9" t="str">
        <f>VLOOKUP(Todos!$A1662,vlookup_table[#All],6,FALSE)</f>
        <v>F</v>
      </c>
      <c r="S1662" s="9">
        <f>VLOOKUP(Todos!$A1662,vlookup_table[#All],7,FALSE)</f>
        <v>20</v>
      </c>
      <c r="T1662" s="9">
        <f>ROUND((9706-Todos!$P1662)/100, 0)</f>
        <v>58</v>
      </c>
      <c r="U1662" s="9" t="str" cm="1">
        <f t="array" ref="U1662">_xlfn.IFS(
    ISNUMBER(SEARCH("C", Q1662)), "Ciudad",
    ISNUMBER(SEARCH("T", Q1662)), "Pueblo",
    ISNUMBER(SEARCH("R", Q1662)), "Rural",
    ISNUMBER(SEARCH("S", Q1662)), "Suburbano",
    ISNUMBER(SEARCH("U", Q1662)), "Urbano"
)</f>
        <v>Rural</v>
      </c>
      <c r="V1662" s="24" t="str" cm="1">
        <f t="array" ref="V1662">_xlfn.LET(
    _xlpm.txt, _xlfn.TEXTJOIN("", TRUE, IF(ISNUMBER(--MID(Todos!$H1662, _xlfn.SEQUENCE(LEN(Todos!$H1662)), 1)), MID(Todos!$H1662, _xlfn.SEQUENCE(LEN(Todos!$H1662)), 1), "")),
    IF(ISNUMBER(--RIGHT(_xlpm.txt,1)), _xlpm.txt, LEFT(_xlpm.txt, LEN(_xlpm.txt)-1))
)</f>
        <v>8923</v>
      </c>
      <c r="W1662" s="9" t="str">
        <f>UPPER(LEFT(Todos!$B1662,2))</f>
        <v>NM</v>
      </c>
      <c r="X1662" s="10" t="str" cm="1">
        <f t="array" ref="X1662">+IF(Todos!$C1662 = "",MODE.MATCH(Todos!$C$2:$C$4029),Todos!$C1662)</f>
        <v>F</v>
      </c>
    </row>
    <row r="1663" spans="1:24" x14ac:dyDescent="0.35">
      <c r="A1663" s="18">
        <v>133029</v>
      </c>
      <c r="B1663" s="12" t="s">
        <v>42</v>
      </c>
      <c r="C1663" s="12" t="s">
        <v>17</v>
      </c>
      <c r="D1663" s="12">
        <v>488</v>
      </c>
      <c r="E1663" s="12">
        <v>159</v>
      </c>
      <c r="F1663" s="12">
        <v>234</v>
      </c>
      <c r="G1663" s="12">
        <v>0</v>
      </c>
      <c r="H1663" s="12">
        <v>8393</v>
      </c>
      <c r="I1663" s="12">
        <v>1</v>
      </c>
      <c r="J1663" s="12">
        <v>62</v>
      </c>
      <c r="K1663" s="12">
        <v>220</v>
      </c>
      <c r="L1663" s="12">
        <v>203</v>
      </c>
      <c r="M1663" s="12">
        <v>11.94117647</v>
      </c>
      <c r="N1663" s="12">
        <f>VLOOKUP(Todos!$A1663,vlookup_table[#All],2,FALSE)</f>
        <v>0</v>
      </c>
      <c r="O1663" s="12" t="str">
        <f>VLOOKUP(Todos!$A1663,vlookup_table[#All],3,FALSE)</f>
        <v>ID</v>
      </c>
      <c r="P1663" s="12">
        <f>VLOOKUP(Todos!$A1663,vlookup_table[#All],4,FALSE)</f>
        <v>3801</v>
      </c>
      <c r="Q1663" s="14" t="str">
        <f>VLOOKUP(Todos!$A1663,vlookup_table[#All],5,FALSE)</f>
        <v>C2</v>
      </c>
      <c r="R1663" s="14" t="str">
        <f>VLOOKUP(Todos!$A1663,vlookup_table[#All],6,FALSE)</f>
        <v>F</v>
      </c>
      <c r="S1663" s="14">
        <f>VLOOKUP(Todos!$A1663,vlookup_table[#All],7,FALSE)</f>
        <v>5</v>
      </c>
      <c r="T1663" s="14">
        <f>ROUND((9706-Todos!$P1663)/100, 0)</f>
        <v>59</v>
      </c>
      <c r="U1663" s="14" t="str" cm="1">
        <f t="array" ref="U1663">_xlfn.IFS(
    ISNUMBER(SEARCH("C", Q1663)), "Ciudad",
    ISNUMBER(SEARCH("T", Q1663)), "Pueblo",
    ISNUMBER(SEARCH("R", Q1663)), "Rural",
    ISNUMBER(SEARCH("S", Q1663)), "Suburbano",
    ISNUMBER(SEARCH("U", Q1663)), "Urbano"
)</f>
        <v>Ciudad</v>
      </c>
      <c r="V1663" s="25" t="str" cm="1">
        <f t="array" ref="V1663">_xlfn.LET(
    _xlpm.txt, _xlfn.TEXTJOIN("", TRUE, IF(ISNUMBER(--MID(Todos!$H1663, _xlfn.SEQUENCE(LEN(Todos!$H1663)), 1)), MID(Todos!$H1663, _xlfn.SEQUENCE(LEN(Todos!$H1663)), 1), "")),
    IF(ISNUMBER(--RIGHT(_xlpm.txt,1)), _xlpm.txt, LEFT(_xlpm.txt, LEN(_xlpm.txt)-1))
)</f>
        <v>8393</v>
      </c>
      <c r="W1663" s="14" t="str">
        <f>UPPER(LEFT(Todos!$B1663,2))</f>
        <v>ID</v>
      </c>
      <c r="X1663" s="15" t="str" cm="1">
        <f t="array" ref="X1663">+IF(Todos!$C1663 = "",MODE.MATCH(Todos!$C$2:$C$4029),Todos!$C1663)</f>
        <v>F</v>
      </c>
    </row>
    <row r="1664" spans="1:24" x14ac:dyDescent="0.35">
      <c r="A1664" s="19">
        <v>161829</v>
      </c>
      <c r="B1664" s="7" t="s">
        <v>22</v>
      </c>
      <c r="C1664" s="7" t="s">
        <v>17</v>
      </c>
      <c r="D1664" s="7">
        <v>1748</v>
      </c>
      <c r="E1664" s="7">
        <v>351</v>
      </c>
      <c r="F1664" s="7">
        <v>391</v>
      </c>
      <c r="G1664" s="7">
        <v>22</v>
      </c>
      <c r="H1664" s="7">
        <v>14059</v>
      </c>
      <c r="I1664" s="7">
        <v>24</v>
      </c>
      <c r="J1664" s="7">
        <v>24</v>
      </c>
      <c r="K1664" s="7">
        <v>355</v>
      </c>
      <c r="L1664" s="7">
        <v>382</v>
      </c>
      <c r="M1664" s="7">
        <v>5.5238095239999998</v>
      </c>
      <c r="N1664" s="7">
        <f>VLOOKUP(Todos!$A1664,vlookup_table[#All],2,FALSE)</f>
        <v>0</v>
      </c>
      <c r="O1664" s="7" t="str">
        <f>VLOOKUP(Todos!$A1664,vlookup_table[#All],3,FALSE)</f>
        <v>CA</v>
      </c>
      <c r="P1664" s="7">
        <f>VLOOKUP(Todos!$A1664,vlookup_table[#All],4,FALSE)</f>
        <v>3402</v>
      </c>
      <c r="Q1664" s="9" t="str">
        <f>VLOOKUP(Todos!$A1664,vlookup_table[#All],5,FALSE)</f>
        <v>S2</v>
      </c>
      <c r="R1664" s="9" t="str">
        <f>VLOOKUP(Todos!$A1664,vlookup_table[#All],6,FALSE)</f>
        <v>F</v>
      </c>
      <c r="S1664" s="9">
        <f>VLOOKUP(Todos!$A1664,vlookup_table[#All],7,FALSE)</f>
        <v>10</v>
      </c>
      <c r="T1664" s="9">
        <f>ROUND((9706-Todos!$P1664)/100, 0)</f>
        <v>63</v>
      </c>
      <c r="U1664" s="9" t="str" cm="1">
        <f t="array" ref="U1664">_xlfn.IFS(
    ISNUMBER(SEARCH("C", Q1664)), "Ciudad",
    ISNUMBER(SEARCH("T", Q1664)), "Pueblo",
    ISNUMBER(SEARCH("R", Q1664)), "Rural",
    ISNUMBER(SEARCH("S", Q1664)), "Suburbano",
    ISNUMBER(SEARCH("U", Q1664)), "Urbano"
)</f>
        <v>Suburbano</v>
      </c>
      <c r="V1664" s="24" t="str" cm="1">
        <f t="array" ref="V1664">_xlfn.LET(
    _xlpm.txt, _xlfn.TEXTJOIN("", TRUE, IF(ISNUMBER(--MID(Todos!$H1664, _xlfn.SEQUENCE(LEN(Todos!$H1664)), 1)), MID(Todos!$H1664, _xlfn.SEQUENCE(LEN(Todos!$H1664)), 1), "")),
    IF(ISNUMBER(--RIGHT(_xlpm.txt,1)), _xlpm.txt, LEFT(_xlpm.txt, LEN(_xlpm.txt)-1))
)</f>
        <v>14059</v>
      </c>
      <c r="W1664" s="9" t="str">
        <f>UPPER(LEFT(Todos!$B1664,2))</f>
        <v>CA</v>
      </c>
      <c r="X1664" s="10" t="str" cm="1">
        <f t="array" ref="X1664">+IF(Todos!$C1664 = "",MODE.MATCH(Todos!$C$2:$C$4029),Todos!$C1664)</f>
        <v>F</v>
      </c>
    </row>
    <row r="1665" spans="1:24" x14ac:dyDescent="0.35">
      <c r="A1665" s="18">
        <v>168268</v>
      </c>
      <c r="B1665" s="12" t="s">
        <v>22</v>
      </c>
      <c r="C1665" s="12" t="s">
        <v>17</v>
      </c>
      <c r="D1665" s="12">
        <v>2159</v>
      </c>
      <c r="E1665" s="12">
        <v>233</v>
      </c>
      <c r="F1665" s="12">
        <v>394</v>
      </c>
      <c r="G1665" s="12">
        <v>67</v>
      </c>
      <c r="H1665" s="12">
        <v>12950</v>
      </c>
      <c r="I1665" s="12">
        <v>8</v>
      </c>
      <c r="J1665" s="12">
        <v>62</v>
      </c>
      <c r="K1665" s="12">
        <v>280</v>
      </c>
      <c r="L1665" s="12">
        <v>247</v>
      </c>
      <c r="M1665" s="12">
        <v>20.176470590000001</v>
      </c>
      <c r="N1665" s="12">
        <f>VLOOKUP(Todos!$A1665,vlookup_table[#All],2,FALSE)</f>
        <v>0</v>
      </c>
      <c r="O1665" s="12" t="str">
        <f>VLOOKUP(Todos!$A1665,vlookup_table[#All],3,FALSE)</f>
        <v>CA</v>
      </c>
      <c r="P1665" s="12">
        <f>VLOOKUP(Todos!$A1665,vlookup_table[#All],4,FALSE)</f>
        <v>2207</v>
      </c>
      <c r="Q1665" s="14" t="str">
        <f>VLOOKUP(Todos!$A1665,vlookup_table[#All],5,FALSE)</f>
        <v>U2</v>
      </c>
      <c r="R1665" s="14" t="str">
        <f>VLOOKUP(Todos!$A1665,vlookup_table[#All],6,FALSE)</f>
        <v>F</v>
      </c>
      <c r="S1665" s="14">
        <f>VLOOKUP(Todos!$A1665,vlookup_table[#All],7,FALSE)</f>
        <v>15</v>
      </c>
      <c r="T1665" s="14">
        <f>ROUND((9706-Todos!$P1665)/100, 0)</f>
        <v>75</v>
      </c>
      <c r="U1665" s="14" t="str" cm="1">
        <f t="array" ref="U1665">_xlfn.IFS(
    ISNUMBER(SEARCH("C", Q1665)), "Ciudad",
    ISNUMBER(SEARCH("T", Q1665)), "Pueblo",
    ISNUMBER(SEARCH("R", Q1665)), "Rural",
    ISNUMBER(SEARCH("S", Q1665)), "Suburbano",
    ISNUMBER(SEARCH("U", Q1665)), "Urbano"
)</f>
        <v>Urbano</v>
      </c>
      <c r="V1665" s="25" t="str" cm="1">
        <f t="array" ref="V1665">_xlfn.LET(
    _xlpm.txt, _xlfn.TEXTJOIN("", TRUE, IF(ISNUMBER(--MID(Todos!$H1665, _xlfn.SEQUENCE(LEN(Todos!$H1665)), 1)), MID(Todos!$H1665, _xlfn.SEQUENCE(LEN(Todos!$H1665)), 1), "")),
    IF(ISNUMBER(--RIGHT(_xlpm.txt,1)), _xlpm.txt, LEFT(_xlpm.txt, LEN(_xlpm.txt)-1))
)</f>
        <v>12950</v>
      </c>
      <c r="W1665" s="14" t="str">
        <f>UPPER(LEFT(Todos!$B1665,2))</f>
        <v>CA</v>
      </c>
      <c r="X1665" s="15" t="str" cm="1">
        <f t="array" ref="X1665">+IF(Todos!$C1665 = "",MODE.MATCH(Todos!$C$2:$C$4029),Todos!$C1665)</f>
        <v>F</v>
      </c>
    </row>
    <row r="1666" spans="1:24" x14ac:dyDescent="0.35">
      <c r="A1666" s="19">
        <v>19490</v>
      </c>
      <c r="B1666" s="7" t="s">
        <v>18</v>
      </c>
      <c r="C1666" s="7" t="s">
        <v>20</v>
      </c>
      <c r="D1666" s="7">
        <v>739</v>
      </c>
      <c r="E1666" s="7">
        <v>309</v>
      </c>
      <c r="F1666" s="7">
        <v>451</v>
      </c>
      <c r="G1666" s="7">
        <v>0</v>
      </c>
      <c r="H1666" s="7">
        <v>17709</v>
      </c>
      <c r="I1666" s="7">
        <v>5</v>
      </c>
      <c r="J1666" s="7">
        <v>40</v>
      </c>
      <c r="K1666" s="7">
        <v>402</v>
      </c>
      <c r="L1666" s="7">
        <v>405</v>
      </c>
      <c r="M1666" s="7">
        <v>10.42857143</v>
      </c>
      <c r="N1666" s="7">
        <f>VLOOKUP(Todos!$A1666,vlookup_table[#All],2,FALSE)</f>
        <v>28</v>
      </c>
      <c r="O1666" s="7" t="str">
        <f>VLOOKUP(Todos!$A1666,vlookup_table[#All],3,FALSE)</f>
        <v>NC</v>
      </c>
      <c r="P1666" s="7">
        <f>VLOOKUP(Todos!$A1666,vlookup_table[#All],4,FALSE)</f>
        <v>4201</v>
      </c>
      <c r="Q1666" s="9" t="str">
        <f>VLOOKUP(Todos!$A1666,vlookup_table[#All],5,FALSE)</f>
        <v>C2</v>
      </c>
      <c r="R1666" s="9" t="str">
        <f>VLOOKUP(Todos!$A1666,vlookup_table[#All],6,FALSE)</f>
        <v>F</v>
      </c>
      <c r="S1666" s="9">
        <f>VLOOKUP(Todos!$A1666,vlookup_table[#All],7,FALSE)</f>
        <v>10</v>
      </c>
      <c r="T1666" s="9">
        <f>ROUND((9706-Todos!$P1666)/100, 0)</f>
        <v>55</v>
      </c>
      <c r="U1666" s="9" t="str" cm="1">
        <f t="array" ref="U1666">_xlfn.IFS(
    ISNUMBER(SEARCH("C", Q1666)), "Ciudad",
    ISNUMBER(SEARCH("T", Q1666)), "Pueblo",
    ISNUMBER(SEARCH("R", Q1666)), "Rural",
    ISNUMBER(SEARCH("S", Q1666)), "Suburbano",
    ISNUMBER(SEARCH("U", Q1666)), "Urbano"
)</f>
        <v>Ciudad</v>
      </c>
      <c r="V1666" s="24" t="str" cm="1">
        <f t="array" ref="V1666">_xlfn.LET(
    _xlpm.txt, _xlfn.TEXTJOIN("", TRUE, IF(ISNUMBER(--MID(Todos!$H1666, _xlfn.SEQUENCE(LEN(Todos!$H1666)), 1)), MID(Todos!$H1666, _xlfn.SEQUENCE(LEN(Todos!$H1666)), 1), "")),
    IF(ISNUMBER(--RIGHT(_xlpm.txt,1)), _xlpm.txt, LEFT(_xlpm.txt, LEN(_xlpm.txt)-1))
)</f>
        <v>17709</v>
      </c>
      <c r="W1666" s="9" t="str">
        <f>UPPER(LEFT(Todos!$B1666,2))</f>
        <v>NC</v>
      </c>
      <c r="X1666" s="10" t="str" cm="1">
        <f t="array" ref="X1666">+IF(Todos!$C1666 = "",MODE.MATCH(Todos!$C$2:$C$4029),Todos!$C1666)</f>
        <v>female</v>
      </c>
    </row>
    <row r="1667" spans="1:24" x14ac:dyDescent="0.35">
      <c r="A1667" s="18">
        <v>166899</v>
      </c>
      <c r="B1667" s="12" t="s">
        <v>22</v>
      </c>
      <c r="C1667" s="12" t="s">
        <v>17</v>
      </c>
      <c r="D1667" s="12">
        <v>2153</v>
      </c>
      <c r="E1667" s="12">
        <v>320</v>
      </c>
      <c r="F1667" s="12">
        <v>397</v>
      </c>
      <c r="G1667" s="12">
        <v>60</v>
      </c>
      <c r="H1667" s="12">
        <v>15000</v>
      </c>
      <c r="I1667" s="12">
        <v>16</v>
      </c>
      <c r="J1667" s="12">
        <v>46</v>
      </c>
      <c r="K1667" s="12">
        <v>379</v>
      </c>
      <c r="L1667" s="12">
        <v>360</v>
      </c>
      <c r="M1667" s="12">
        <v>22.5</v>
      </c>
      <c r="N1667" s="12">
        <f>VLOOKUP(Todos!$A1667,vlookup_table[#All],2,FALSE)</f>
        <v>2</v>
      </c>
      <c r="O1667" s="12" t="str">
        <f>VLOOKUP(Todos!$A1667,vlookup_table[#All],3,FALSE)</f>
        <v>CA</v>
      </c>
      <c r="P1667" s="12">
        <f>VLOOKUP(Todos!$A1667,vlookup_table[#All],4,FALSE)</f>
        <v>3601</v>
      </c>
      <c r="Q1667" s="14" t="str">
        <f>VLOOKUP(Todos!$A1667,vlookup_table[#All],5,FALSE)</f>
        <v>S2</v>
      </c>
      <c r="R1667" s="14" t="str">
        <f>VLOOKUP(Todos!$A1667,vlookup_table[#All],6,FALSE)</f>
        <v>F</v>
      </c>
      <c r="S1667" s="14">
        <f>VLOOKUP(Todos!$A1667,vlookup_table[#All],7,FALSE)</f>
        <v>35</v>
      </c>
      <c r="T1667" s="14">
        <f>ROUND((9706-Todos!$P1667)/100, 0)</f>
        <v>61</v>
      </c>
      <c r="U1667" s="14" t="str" cm="1">
        <f t="array" ref="U1667">_xlfn.IFS(
    ISNUMBER(SEARCH("C", Q1667)), "Ciudad",
    ISNUMBER(SEARCH("T", Q1667)), "Pueblo",
    ISNUMBER(SEARCH("R", Q1667)), "Rural",
    ISNUMBER(SEARCH("S", Q1667)), "Suburbano",
    ISNUMBER(SEARCH("U", Q1667)), "Urbano"
)</f>
        <v>Suburbano</v>
      </c>
      <c r="V1667" s="25" t="str" cm="1">
        <f t="array" ref="V1667">_xlfn.LET(
    _xlpm.txt, _xlfn.TEXTJOIN("", TRUE, IF(ISNUMBER(--MID(Todos!$H1667, _xlfn.SEQUENCE(LEN(Todos!$H1667)), 1)), MID(Todos!$H1667, _xlfn.SEQUENCE(LEN(Todos!$H1667)), 1), "")),
    IF(ISNUMBER(--RIGHT(_xlpm.txt,1)), _xlpm.txt, LEFT(_xlpm.txt, LEN(_xlpm.txt)-1))
)</f>
        <v>15000</v>
      </c>
      <c r="W1667" s="14" t="str">
        <f>UPPER(LEFT(Todos!$B1667,2))</f>
        <v>CA</v>
      </c>
      <c r="X1667" s="15" t="str" cm="1">
        <f t="array" ref="X1667">+IF(Todos!$C1667 = "",MODE.MATCH(Todos!$C$2:$C$4029),Todos!$C1667)</f>
        <v>F</v>
      </c>
    </row>
    <row r="1668" spans="1:24" x14ac:dyDescent="0.35">
      <c r="A1668" s="19">
        <v>145982</v>
      </c>
      <c r="B1668" s="7" t="s">
        <v>22</v>
      </c>
      <c r="C1668" s="7" t="s">
        <v>17</v>
      </c>
      <c r="D1668" s="7">
        <v>2051</v>
      </c>
      <c r="E1668" s="7">
        <v>523</v>
      </c>
      <c r="F1668" s="7">
        <v>561</v>
      </c>
      <c r="G1668" s="7">
        <v>54</v>
      </c>
      <c r="H1668" s="7">
        <v>19319</v>
      </c>
      <c r="I1668" s="7">
        <v>10</v>
      </c>
      <c r="J1668" s="7">
        <v>55</v>
      </c>
      <c r="K1668" s="7">
        <v>545</v>
      </c>
      <c r="L1668" s="7">
        <v>543</v>
      </c>
      <c r="M1668" s="7">
        <v>33</v>
      </c>
      <c r="N1668" s="7">
        <f>VLOOKUP(Todos!$A1668,vlookup_table[#All],2,FALSE)</f>
        <v>0</v>
      </c>
      <c r="O1668" s="7" t="str">
        <f>VLOOKUP(Todos!$A1668,vlookup_table[#All],3,FALSE)</f>
        <v>CA</v>
      </c>
      <c r="P1668" s="7">
        <f>VLOOKUP(Todos!$A1668,vlookup_table[#All],4,FALSE)</f>
        <v>5801</v>
      </c>
      <c r="Q1668" s="9" t="str">
        <f>VLOOKUP(Todos!$A1668,vlookup_table[#All],5,FALSE)</f>
        <v>S2</v>
      </c>
      <c r="R1668" s="9" t="str">
        <f>VLOOKUP(Todos!$A1668,vlookup_table[#All],6,FALSE)</f>
        <v>F</v>
      </c>
      <c r="S1668" s="9">
        <f>VLOOKUP(Todos!$A1668,vlookup_table[#All],7,FALSE)</f>
        <v>30</v>
      </c>
      <c r="T1668" s="9">
        <f>ROUND((9706-Todos!$P1668)/100, 0)</f>
        <v>39</v>
      </c>
      <c r="U1668" s="9" t="str" cm="1">
        <f t="array" ref="U1668">_xlfn.IFS(
    ISNUMBER(SEARCH("C", Q1668)), "Ciudad",
    ISNUMBER(SEARCH("T", Q1668)), "Pueblo",
    ISNUMBER(SEARCH("R", Q1668)), "Rural",
    ISNUMBER(SEARCH("S", Q1668)), "Suburbano",
    ISNUMBER(SEARCH("U", Q1668)), "Urbano"
)</f>
        <v>Suburbano</v>
      </c>
      <c r="V1668" s="24" t="str" cm="1">
        <f t="array" ref="V1668">_xlfn.LET(
    _xlpm.txt, _xlfn.TEXTJOIN("", TRUE, IF(ISNUMBER(--MID(Todos!$H1668, _xlfn.SEQUENCE(LEN(Todos!$H1668)), 1)), MID(Todos!$H1668, _xlfn.SEQUENCE(LEN(Todos!$H1668)), 1), "")),
    IF(ISNUMBER(--RIGHT(_xlpm.txt,1)), _xlpm.txt, LEFT(_xlpm.txt, LEN(_xlpm.txt)-1))
)</f>
        <v>19319</v>
      </c>
      <c r="W1668" s="9" t="str">
        <f>UPPER(LEFT(Todos!$B1668,2))</f>
        <v>CA</v>
      </c>
      <c r="X1668" s="10" t="str" cm="1">
        <f t="array" ref="X1668">+IF(Todos!$C1668 = "",MODE.MATCH(Todos!$C$2:$C$4029),Todos!$C1668)</f>
        <v>F</v>
      </c>
    </row>
    <row r="1669" spans="1:24" x14ac:dyDescent="0.35">
      <c r="A1669" s="18">
        <v>187764</v>
      </c>
      <c r="B1669" s="12" t="s">
        <v>65</v>
      </c>
      <c r="C1669" s="12"/>
      <c r="D1669" s="12">
        <v>1553</v>
      </c>
      <c r="E1669" s="12">
        <v>634</v>
      </c>
      <c r="F1669" s="12">
        <v>725</v>
      </c>
      <c r="G1669" s="12">
        <v>32</v>
      </c>
      <c r="H1669" s="12">
        <v>29972</v>
      </c>
      <c r="I1669" s="12">
        <v>4</v>
      </c>
      <c r="J1669" s="12">
        <v>17</v>
      </c>
      <c r="K1669" s="12">
        <v>653</v>
      </c>
      <c r="L1669" s="12">
        <v>694</v>
      </c>
      <c r="M1669" s="12">
        <v>23.333333329999999</v>
      </c>
      <c r="N1669" s="12">
        <f>VLOOKUP(Todos!$A1669,vlookup_table[#All],2,FALSE)</f>
        <v>0</v>
      </c>
      <c r="O1669" s="12" t="str">
        <f>VLOOKUP(Todos!$A1669,vlookup_table[#All],3,FALSE)</f>
        <v>AZ</v>
      </c>
      <c r="P1669" s="12">
        <f>VLOOKUP(Todos!$A1669,vlookup_table[#All],4,FALSE)</f>
        <v>0</v>
      </c>
      <c r="Q1669" s="14" t="str">
        <f>VLOOKUP(Todos!$A1669,vlookup_table[#All],5,FALSE)</f>
        <v/>
      </c>
      <c r="R1669" s="14" t="str">
        <f>VLOOKUP(Todos!$A1669,vlookup_table[#All],6,FALSE)</f>
        <v/>
      </c>
      <c r="S1669" s="14">
        <f>VLOOKUP(Todos!$A1669,vlookup_table[#All],7,FALSE)</f>
        <v>25</v>
      </c>
      <c r="T1669" s="14">
        <f>ROUND((9706-Todos!$P1669)/100, 0)</f>
        <v>97</v>
      </c>
      <c r="U1669" s="14" t="e" cm="1">
        <f t="array" ref="U1669">_xlfn.IFS(
    ISNUMBER(SEARCH("C", Q1669)), "Ciudad",
    ISNUMBER(SEARCH("T", Q1669)), "Pueblo",
    ISNUMBER(SEARCH("R", Q1669)), "Rural",
    ISNUMBER(SEARCH("S", Q1669)), "Suburbano",
    ISNUMBER(SEARCH("U", Q1669)), "Urbano"
)</f>
        <v>#N/A</v>
      </c>
      <c r="V1669" s="25" t="str" cm="1">
        <f t="array" ref="V1669">_xlfn.LET(
    _xlpm.txt, _xlfn.TEXTJOIN("", TRUE, IF(ISNUMBER(--MID(Todos!$H1669, _xlfn.SEQUENCE(LEN(Todos!$H1669)), 1)), MID(Todos!$H1669, _xlfn.SEQUENCE(LEN(Todos!$H1669)), 1), "")),
    IF(ISNUMBER(--RIGHT(_xlpm.txt,1)), _xlpm.txt, LEFT(_xlpm.txt, LEN(_xlpm.txt)-1))
)</f>
        <v>29972</v>
      </c>
      <c r="W1669" s="14" t="str">
        <f>UPPER(LEFT(Todos!$B1669,2))</f>
        <v>AR</v>
      </c>
      <c r="X1669" s="15" t="e" cm="1">
        <f t="array" aca="1" ref="X1669" ca="1">+IF(Todos!$C1669 = "",MODE.MATCH(Todos!$C$2:$C$4029),Todos!$C1669)</f>
        <v>#NAME?</v>
      </c>
    </row>
    <row r="1670" spans="1:24" x14ac:dyDescent="0.35">
      <c r="A1670" s="19">
        <v>171227</v>
      </c>
      <c r="B1670" s="7" t="s">
        <v>22</v>
      </c>
      <c r="C1670" s="7" t="s">
        <v>14</v>
      </c>
      <c r="D1670" s="7">
        <v>986</v>
      </c>
      <c r="E1670" s="7">
        <v>354</v>
      </c>
      <c r="F1670" s="7">
        <v>405</v>
      </c>
      <c r="G1670" s="7">
        <v>1</v>
      </c>
      <c r="H1670" s="7">
        <v>13968</v>
      </c>
      <c r="I1670" s="7">
        <v>5</v>
      </c>
      <c r="J1670" s="7">
        <v>58</v>
      </c>
      <c r="K1670" s="7">
        <v>389</v>
      </c>
      <c r="L1670" s="7">
        <v>369</v>
      </c>
      <c r="M1670" s="7">
        <v>7.6</v>
      </c>
      <c r="N1670" s="7">
        <f>VLOOKUP(Todos!$A1670,vlookup_table[#All],2,FALSE)</f>
        <v>1</v>
      </c>
      <c r="O1670" s="7" t="str">
        <f>VLOOKUP(Todos!$A1670,vlookup_table[#All],3,FALSE)</f>
        <v>CA</v>
      </c>
      <c r="P1670" s="7">
        <f>VLOOKUP(Todos!$A1670,vlookup_table[#All],4,FALSE)</f>
        <v>0</v>
      </c>
      <c r="Q1670" s="9" t="str">
        <f>VLOOKUP(Todos!$A1670,vlookup_table[#All],5,FALSE)</f>
        <v>S2</v>
      </c>
      <c r="R1670" s="9" t="str">
        <f>VLOOKUP(Todos!$A1670,vlookup_table[#All],6,FALSE)</f>
        <v>M</v>
      </c>
      <c r="S1670" s="9">
        <f>VLOOKUP(Todos!$A1670,vlookup_table[#All],7,FALSE)</f>
        <v>7</v>
      </c>
      <c r="T1670" s="9">
        <f>ROUND((9706-Todos!$P1670)/100, 0)</f>
        <v>97</v>
      </c>
      <c r="U1670" s="9" t="str" cm="1">
        <f t="array" ref="U1670">_xlfn.IFS(
    ISNUMBER(SEARCH("C", Q1670)), "Ciudad",
    ISNUMBER(SEARCH("T", Q1670)), "Pueblo",
    ISNUMBER(SEARCH("R", Q1670)), "Rural",
    ISNUMBER(SEARCH("S", Q1670)), "Suburbano",
    ISNUMBER(SEARCH("U", Q1670)), "Urbano"
)</f>
        <v>Suburbano</v>
      </c>
      <c r="V1670" s="24" t="str" cm="1">
        <f t="array" ref="V1670">_xlfn.LET(
    _xlpm.txt, _xlfn.TEXTJOIN("", TRUE, IF(ISNUMBER(--MID(Todos!$H1670, _xlfn.SEQUENCE(LEN(Todos!$H1670)), 1)), MID(Todos!$H1670, _xlfn.SEQUENCE(LEN(Todos!$H1670)), 1), "")),
    IF(ISNUMBER(--RIGHT(_xlpm.txt,1)), _xlpm.txt, LEFT(_xlpm.txt, LEN(_xlpm.txt)-1))
)</f>
        <v>13968</v>
      </c>
      <c r="W1670" s="9" t="str">
        <f>UPPER(LEFT(Todos!$B1670,2))</f>
        <v>CA</v>
      </c>
      <c r="X1670" s="10" t="str" cm="1">
        <f t="array" ref="X1670">+IF(Todos!$C1670 = "",MODE.MATCH(Todos!$C$2:$C$4029),Todos!$C1670)</f>
        <v>M</v>
      </c>
    </row>
    <row r="1671" spans="1:24" x14ac:dyDescent="0.35">
      <c r="A1671" s="18">
        <v>27419</v>
      </c>
      <c r="B1671" s="12" t="s">
        <v>40</v>
      </c>
      <c r="C1671" s="12" t="s">
        <v>14</v>
      </c>
      <c r="D1671" s="12">
        <v>442</v>
      </c>
      <c r="E1671" s="12">
        <v>218</v>
      </c>
      <c r="F1671" s="12">
        <v>286</v>
      </c>
      <c r="G1671" s="12">
        <v>0</v>
      </c>
      <c r="H1671" s="12">
        <v>9399</v>
      </c>
      <c r="I1671" s="12">
        <v>0</v>
      </c>
      <c r="J1671" s="12">
        <v>78</v>
      </c>
      <c r="K1671" s="12">
        <v>253</v>
      </c>
      <c r="L1671" s="12">
        <v>257</v>
      </c>
      <c r="M1671" s="12">
        <v>15</v>
      </c>
      <c r="N1671" s="12">
        <f>VLOOKUP(Todos!$A1671,vlookup_table[#All],2,FALSE)</f>
        <v>1</v>
      </c>
      <c r="O1671" s="12" t="str">
        <f>VLOOKUP(Todos!$A1671,vlookup_table[#All],3,FALSE)</f>
        <v>GA</v>
      </c>
      <c r="P1671" s="12">
        <f>VLOOKUP(Todos!$A1671,vlookup_table[#All],4,FALSE)</f>
        <v>0</v>
      </c>
      <c r="Q1671" s="14" t="str">
        <f>VLOOKUP(Todos!$A1671,vlookup_table[#All],5,FALSE)</f>
        <v>R3</v>
      </c>
      <c r="R1671" s="14" t="str">
        <f>VLOOKUP(Todos!$A1671,vlookup_table[#All],6,FALSE)</f>
        <v>M</v>
      </c>
      <c r="S1671" s="14">
        <f>VLOOKUP(Todos!$A1671,vlookup_table[#All],7,FALSE)</f>
        <v>20</v>
      </c>
      <c r="T1671" s="14">
        <f>ROUND((9706-Todos!$P1671)/100, 0)</f>
        <v>97</v>
      </c>
      <c r="U1671" s="14" t="str" cm="1">
        <f t="array" ref="U1671">_xlfn.IFS(
    ISNUMBER(SEARCH("C", Q1671)), "Ciudad",
    ISNUMBER(SEARCH("T", Q1671)), "Pueblo",
    ISNUMBER(SEARCH("R", Q1671)), "Rural",
    ISNUMBER(SEARCH("S", Q1671)), "Suburbano",
    ISNUMBER(SEARCH("U", Q1671)), "Urbano"
)</f>
        <v>Rural</v>
      </c>
      <c r="V1671" s="25" t="str" cm="1">
        <f t="array" ref="V1671">_xlfn.LET(
    _xlpm.txt, _xlfn.TEXTJOIN("", TRUE, IF(ISNUMBER(--MID(Todos!$H1671, _xlfn.SEQUENCE(LEN(Todos!$H1671)), 1)), MID(Todos!$H1671, _xlfn.SEQUENCE(LEN(Todos!$H1671)), 1), "")),
    IF(ISNUMBER(--RIGHT(_xlpm.txt,1)), _xlpm.txt, LEFT(_xlpm.txt, LEN(_xlpm.txt)-1))
)</f>
        <v>9399</v>
      </c>
      <c r="W1671" s="14" t="str">
        <f>UPPER(LEFT(Todos!$B1671,2))</f>
        <v>GA</v>
      </c>
      <c r="X1671" s="15" t="str" cm="1">
        <f t="array" ref="X1671">+IF(Todos!$C1671 = "",MODE.MATCH(Todos!$C$2:$C$4029),Todos!$C1671)</f>
        <v>M</v>
      </c>
    </row>
    <row r="1672" spans="1:24" x14ac:dyDescent="0.35">
      <c r="A1672" s="19">
        <v>106488</v>
      </c>
      <c r="B1672" s="7" t="s">
        <v>28</v>
      </c>
      <c r="C1672" s="7" t="s">
        <v>17</v>
      </c>
      <c r="D1672" s="7">
        <v>405</v>
      </c>
      <c r="E1672" s="7">
        <v>241</v>
      </c>
      <c r="F1672" s="7">
        <v>349</v>
      </c>
      <c r="G1672" s="7">
        <v>0</v>
      </c>
      <c r="H1672" s="7">
        <v>11254</v>
      </c>
      <c r="I1672" s="7">
        <v>4</v>
      </c>
      <c r="J1672" s="7">
        <v>59</v>
      </c>
      <c r="K1672" s="7">
        <v>274</v>
      </c>
      <c r="L1672" s="7">
        <v>291</v>
      </c>
      <c r="M1672" s="7">
        <v>21.06666667</v>
      </c>
      <c r="N1672" s="7">
        <f>VLOOKUP(Todos!$A1672,vlookup_table[#All],2,FALSE)</f>
        <v>0</v>
      </c>
      <c r="O1672" s="7" t="str">
        <f>VLOOKUP(Todos!$A1672,vlookup_table[#All],3,FALSE)</f>
        <v>KS</v>
      </c>
      <c r="P1672" s="7">
        <f>VLOOKUP(Todos!$A1672,vlookup_table[#All],4,FALSE)</f>
        <v>0</v>
      </c>
      <c r="Q1672" s="9" t="str">
        <f>VLOOKUP(Todos!$A1672,vlookup_table[#All],5,FALSE)</f>
        <v>R2</v>
      </c>
      <c r="R1672" s="9" t="str">
        <f>VLOOKUP(Todos!$A1672,vlookup_table[#All],6,FALSE)</f>
        <v>F</v>
      </c>
      <c r="S1672" s="9">
        <f>VLOOKUP(Todos!$A1672,vlookup_table[#All],7,FALSE)</f>
        <v>26</v>
      </c>
      <c r="T1672" s="9">
        <f>ROUND((9706-Todos!$P1672)/100, 0)</f>
        <v>97</v>
      </c>
      <c r="U1672" s="9" t="str" cm="1">
        <f t="array" ref="U1672">_xlfn.IFS(
    ISNUMBER(SEARCH("C", Q1672)), "Ciudad",
    ISNUMBER(SEARCH("T", Q1672)), "Pueblo",
    ISNUMBER(SEARCH("R", Q1672)), "Rural",
    ISNUMBER(SEARCH("S", Q1672)), "Suburbano",
    ISNUMBER(SEARCH("U", Q1672)), "Urbano"
)</f>
        <v>Rural</v>
      </c>
      <c r="V1672" s="24" t="str" cm="1">
        <f t="array" ref="V1672">_xlfn.LET(
    _xlpm.txt, _xlfn.TEXTJOIN("", TRUE, IF(ISNUMBER(--MID(Todos!$H1672, _xlfn.SEQUENCE(LEN(Todos!$H1672)), 1)), MID(Todos!$H1672, _xlfn.SEQUENCE(LEN(Todos!$H1672)), 1), "")),
    IF(ISNUMBER(--RIGHT(_xlpm.txt,1)), _xlpm.txt, LEFT(_xlpm.txt, LEN(_xlpm.txt)-1))
)</f>
        <v>11254</v>
      </c>
      <c r="W1672" s="9" t="str">
        <f>UPPER(LEFT(Todos!$B1672,2))</f>
        <v>KS</v>
      </c>
      <c r="X1672" s="10" t="str" cm="1">
        <f t="array" ref="X1672">+IF(Todos!$C1672 = "",MODE.MATCH(Todos!$C$2:$C$4029),Todos!$C1672)</f>
        <v>F</v>
      </c>
    </row>
    <row r="1673" spans="1:24" x14ac:dyDescent="0.35">
      <c r="A1673" s="18">
        <v>70722</v>
      </c>
      <c r="B1673" s="12" t="s">
        <v>30</v>
      </c>
      <c r="C1673" s="12" t="s">
        <v>17</v>
      </c>
      <c r="D1673" s="12">
        <v>355</v>
      </c>
      <c r="E1673" s="12">
        <v>252</v>
      </c>
      <c r="F1673" s="12">
        <v>309</v>
      </c>
      <c r="G1673" s="12">
        <v>0</v>
      </c>
      <c r="H1673" s="12">
        <v>10409</v>
      </c>
      <c r="I1673" s="12">
        <v>2</v>
      </c>
      <c r="J1673" s="12">
        <v>93</v>
      </c>
      <c r="K1673" s="12">
        <v>292</v>
      </c>
      <c r="L1673" s="12">
        <v>271</v>
      </c>
      <c r="M1673" s="12">
        <v>12.33333333</v>
      </c>
      <c r="N1673" s="12">
        <f>VLOOKUP(Todos!$A1673,vlookup_table[#All],2,FALSE)</f>
        <v>0</v>
      </c>
      <c r="O1673" s="12" t="str">
        <f>VLOOKUP(Todos!$A1673,vlookup_table[#All],3,FALSE)</f>
        <v>MI</v>
      </c>
      <c r="P1673" s="12">
        <f>VLOOKUP(Todos!$A1673,vlookup_table[#All],4,FALSE)</f>
        <v>907</v>
      </c>
      <c r="Q1673" s="14" t="str">
        <f>VLOOKUP(Todos!$A1673,vlookup_table[#All],5,FALSE)</f>
        <v>C3</v>
      </c>
      <c r="R1673" s="14" t="str">
        <f>VLOOKUP(Todos!$A1673,vlookup_table[#All],6,FALSE)</f>
        <v>F</v>
      </c>
      <c r="S1673" s="14">
        <f>VLOOKUP(Todos!$A1673,vlookup_table[#All],7,FALSE)</f>
        <v>16</v>
      </c>
      <c r="T1673" s="14">
        <f>ROUND((9706-Todos!$P1673)/100, 0)</f>
        <v>88</v>
      </c>
      <c r="U1673" s="14" t="str" cm="1">
        <f t="array" ref="U1673">_xlfn.IFS(
    ISNUMBER(SEARCH("C", Q1673)), "Ciudad",
    ISNUMBER(SEARCH("T", Q1673)), "Pueblo",
    ISNUMBER(SEARCH("R", Q1673)), "Rural",
    ISNUMBER(SEARCH("S", Q1673)), "Suburbano",
    ISNUMBER(SEARCH("U", Q1673)), "Urbano"
)</f>
        <v>Ciudad</v>
      </c>
      <c r="V1673" s="25" t="str" cm="1">
        <f t="array" ref="V1673">_xlfn.LET(
    _xlpm.txt, _xlfn.TEXTJOIN("", TRUE, IF(ISNUMBER(--MID(Todos!$H1673, _xlfn.SEQUENCE(LEN(Todos!$H1673)), 1)), MID(Todos!$H1673, _xlfn.SEQUENCE(LEN(Todos!$H1673)), 1), "")),
    IF(ISNUMBER(--RIGHT(_xlpm.txt,1)), _xlpm.txt, LEFT(_xlpm.txt, LEN(_xlpm.txt)-1))
)</f>
        <v>10409</v>
      </c>
      <c r="W1673" s="14" t="str">
        <f>UPPER(LEFT(Todos!$B1673,2))</f>
        <v>MI</v>
      </c>
      <c r="X1673" s="15" t="str" cm="1">
        <f t="array" ref="X1673">+IF(Todos!$C1673 = "",MODE.MATCH(Todos!$C$2:$C$4029),Todos!$C1673)</f>
        <v>F</v>
      </c>
    </row>
    <row r="1674" spans="1:24" x14ac:dyDescent="0.35">
      <c r="A1674" s="19">
        <v>187495</v>
      </c>
      <c r="B1674" s="7" t="s">
        <v>32</v>
      </c>
      <c r="C1674" s="7" t="s">
        <v>14</v>
      </c>
      <c r="D1674" s="7">
        <v>922</v>
      </c>
      <c r="E1674" s="7">
        <v>374</v>
      </c>
      <c r="F1674" s="7">
        <v>501</v>
      </c>
      <c r="G1674" s="7">
        <v>3</v>
      </c>
      <c r="H1674" s="7">
        <v>16125</v>
      </c>
      <c r="I1674" s="7">
        <v>2</v>
      </c>
      <c r="J1674" s="7">
        <v>66</v>
      </c>
      <c r="K1674" s="7">
        <v>442</v>
      </c>
      <c r="L1674" s="7">
        <v>449</v>
      </c>
      <c r="M1674" s="7">
        <v>14</v>
      </c>
      <c r="N1674" s="7">
        <f>VLOOKUP(Todos!$A1674,vlookup_table[#All],2,FALSE)</f>
        <v>1</v>
      </c>
      <c r="O1674" s="7" t="str">
        <f>VLOOKUP(Todos!$A1674,vlookup_table[#All],3,FALSE)</f>
        <v>OK</v>
      </c>
      <c r="P1674" s="7">
        <f>VLOOKUP(Todos!$A1674,vlookup_table[#All],4,FALSE)</f>
        <v>0</v>
      </c>
      <c r="Q1674" s="9" t="str">
        <f>VLOOKUP(Todos!$A1674,vlookup_table[#All],5,FALSE)</f>
        <v>T1</v>
      </c>
      <c r="R1674" s="9" t="str">
        <f>VLOOKUP(Todos!$A1674,vlookup_table[#All],6,FALSE)</f>
        <v>M</v>
      </c>
      <c r="S1674" s="9">
        <f>VLOOKUP(Todos!$A1674,vlookup_table[#All],7,FALSE)</f>
        <v>17</v>
      </c>
      <c r="T1674" s="9">
        <f>ROUND((9706-Todos!$P1674)/100, 0)</f>
        <v>97</v>
      </c>
      <c r="U1674" s="9" t="str" cm="1">
        <f t="array" ref="U1674">_xlfn.IFS(
    ISNUMBER(SEARCH("C", Q1674)), "Ciudad",
    ISNUMBER(SEARCH("T", Q1674)), "Pueblo",
    ISNUMBER(SEARCH("R", Q1674)), "Rural",
    ISNUMBER(SEARCH("S", Q1674)), "Suburbano",
    ISNUMBER(SEARCH("U", Q1674)), "Urbano"
)</f>
        <v>Pueblo</v>
      </c>
      <c r="V1674" s="24" t="str" cm="1">
        <f t="array" ref="V1674">_xlfn.LET(
    _xlpm.txt, _xlfn.TEXTJOIN("", TRUE, IF(ISNUMBER(--MID(Todos!$H1674, _xlfn.SEQUENCE(LEN(Todos!$H1674)), 1)), MID(Todos!$H1674, _xlfn.SEQUENCE(LEN(Todos!$H1674)), 1), "")),
    IF(ISNUMBER(--RIGHT(_xlpm.txt,1)), _xlpm.txt, LEFT(_xlpm.txt, LEN(_xlpm.txt)-1))
)</f>
        <v>16125</v>
      </c>
      <c r="W1674" s="9" t="str">
        <f>UPPER(LEFT(Todos!$B1674,2))</f>
        <v>OK</v>
      </c>
      <c r="X1674" s="10" t="str" cm="1">
        <f t="array" ref="X1674">+IF(Todos!$C1674 = "",MODE.MATCH(Todos!$C$2:$C$4029),Todos!$C1674)</f>
        <v>M</v>
      </c>
    </row>
    <row r="1675" spans="1:24" x14ac:dyDescent="0.35">
      <c r="A1675" s="18">
        <v>18543</v>
      </c>
      <c r="B1675" s="12" t="s">
        <v>18</v>
      </c>
      <c r="C1675" s="12" t="s">
        <v>20</v>
      </c>
      <c r="D1675" s="12">
        <v>506</v>
      </c>
      <c r="E1675" s="12">
        <v>243</v>
      </c>
      <c r="F1675" s="12">
        <v>336</v>
      </c>
      <c r="G1675" s="12">
        <v>0</v>
      </c>
      <c r="H1675" s="12">
        <v>11973</v>
      </c>
      <c r="I1675" s="12">
        <v>0</v>
      </c>
      <c r="J1675" s="12">
        <v>89</v>
      </c>
      <c r="K1675" s="12">
        <v>285</v>
      </c>
      <c r="L1675" s="12">
        <v>294</v>
      </c>
      <c r="M1675" s="12">
        <v>9.0909090910000003</v>
      </c>
      <c r="N1675" s="12">
        <f>VLOOKUP(Todos!$A1675,vlookup_table[#All],2,FALSE)</f>
        <v>0</v>
      </c>
      <c r="O1675" s="12" t="str">
        <f>VLOOKUP(Todos!$A1675,vlookup_table[#All],3,FALSE)</f>
        <v>NC</v>
      </c>
      <c r="P1675" s="12">
        <f>VLOOKUP(Todos!$A1675,vlookup_table[#All],4,FALSE)</f>
        <v>6001</v>
      </c>
      <c r="Q1675" s="14" t="str">
        <f>VLOOKUP(Todos!$A1675,vlookup_table[#All],5,FALSE)</f>
        <v>T2</v>
      </c>
      <c r="R1675" s="14" t="str">
        <f>VLOOKUP(Todos!$A1675,vlookup_table[#All],6,FALSE)</f>
        <v>F</v>
      </c>
      <c r="S1675" s="14">
        <f>VLOOKUP(Todos!$A1675,vlookup_table[#All],7,FALSE)</f>
        <v>14</v>
      </c>
      <c r="T1675" s="14">
        <f>ROUND((9706-Todos!$P1675)/100, 0)</f>
        <v>37</v>
      </c>
      <c r="U1675" s="14" t="str" cm="1">
        <f t="array" ref="U1675">_xlfn.IFS(
    ISNUMBER(SEARCH("C", Q1675)), "Ciudad",
    ISNUMBER(SEARCH("T", Q1675)), "Pueblo",
    ISNUMBER(SEARCH("R", Q1675)), "Rural",
    ISNUMBER(SEARCH("S", Q1675)), "Suburbano",
    ISNUMBER(SEARCH("U", Q1675)), "Urbano"
)</f>
        <v>Pueblo</v>
      </c>
      <c r="V1675" s="25" t="str" cm="1">
        <f t="array" ref="V1675">_xlfn.LET(
    _xlpm.txt, _xlfn.TEXTJOIN("", TRUE, IF(ISNUMBER(--MID(Todos!$H1675, _xlfn.SEQUENCE(LEN(Todos!$H1675)), 1)), MID(Todos!$H1675, _xlfn.SEQUENCE(LEN(Todos!$H1675)), 1), "")),
    IF(ISNUMBER(--RIGHT(_xlpm.txt,1)), _xlpm.txt, LEFT(_xlpm.txt, LEN(_xlpm.txt)-1))
)</f>
        <v>11973</v>
      </c>
      <c r="W1675" s="14" t="str">
        <f>UPPER(LEFT(Todos!$B1675,2))</f>
        <v>NC</v>
      </c>
      <c r="X1675" s="15" t="str" cm="1">
        <f t="array" ref="X1675">+IF(Todos!$C1675 = "",MODE.MATCH(Todos!$C$2:$C$4029),Todos!$C1675)</f>
        <v>female</v>
      </c>
    </row>
    <row r="1676" spans="1:24" x14ac:dyDescent="0.35">
      <c r="A1676" s="19">
        <v>38707</v>
      </c>
      <c r="B1676" s="7" t="s">
        <v>13</v>
      </c>
      <c r="C1676" s="7" t="s">
        <v>14</v>
      </c>
      <c r="D1676" s="7">
        <v>3333</v>
      </c>
      <c r="E1676" s="7">
        <v>390</v>
      </c>
      <c r="F1676" s="7">
        <v>815</v>
      </c>
      <c r="G1676" s="7">
        <v>79</v>
      </c>
      <c r="H1676" s="7">
        <v>48235</v>
      </c>
      <c r="I1676" s="7">
        <v>5</v>
      </c>
      <c r="J1676" s="7">
        <v>20</v>
      </c>
      <c r="K1676" s="7">
        <v>609</v>
      </c>
      <c r="L1676" s="7">
        <v>549</v>
      </c>
      <c r="M1676" s="7">
        <v>10</v>
      </c>
      <c r="N1676" s="7">
        <f>VLOOKUP(Todos!$A1676,vlookup_table[#All],2,FALSE)</f>
        <v>1</v>
      </c>
      <c r="O1676" s="7" t="str">
        <f>VLOOKUP(Todos!$A1676,vlookup_table[#All],3,FALSE)</f>
        <v>FL</v>
      </c>
      <c r="P1676" s="7">
        <f>VLOOKUP(Todos!$A1676,vlookup_table[#All],4,FALSE)</f>
        <v>0</v>
      </c>
      <c r="Q1676" s="9" t="str">
        <f>VLOOKUP(Todos!$A1676,vlookup_table[#All],5,FALSE)</f>
        <v>C1</v>
      </c>
      <c r="R1676" s="9" t="str">
        <f>VLOOKUP(Todos!$A1676,vlookup_table[#All],6,FALSE)</f>
        <v>M</v>
      </c>
      <c r="S1676" s="9">
        <f>VLOOKUP(Todos!$A1676,vlookup_table[#All],7,FALSE)</f>
        <v>17</v>
      </c>
      <c r="T1676" s="9">
        <f>ROUND((9706-Todos!$P1676)/100, 0)</f>
        <v>97</v>
      </c>
      <c r="U1676" s="9" t="str" cm="1">
        <f t="array" ref="U1676">_xlfn.IFS(
    ISNUMBER(SEARCH("C", Q1676)), "Ciudad",
    ISNUMBER(SEARCH("T", Q1676)), "Pueblo",
    ISNUMBER(SEARCH("R", Q1676)), "Rural",
    ISNUMBER(SEARCH("S", Q1676)), "Suburbano",
    ISNUMBER(SEARCH("U", Q1676)), "Urbano"
)</f>
        <v>Ciudad</v>
      </c>
      <c r="V1676" s="24" t="str" cm="1">
        <f t="array" ref="V1676">_xlfn.LET(
    _xlpm.txt, _xlfn.TEXTJOIN("", TRUE, IF(ISNUMBER(--MID(Todos!$H1676, _xlfn.SEQUENCE(LEN(Todos!$H1676)), 1)), MID(Todos!$H1676, _xlfn.SEQUENCE(LEN(Todos!$H1676)), 1), "")),
    IF(ISNUMBER(--RIGHT(_xlpm.txt,1)), _xlpm.txt, LEFT(_xlpm.txt, LEN(_xlpm.txt)-1))
)</f>
        <v>48235</v>
      </c>
      <c r="W1676" s="9" t="str">
        <f>UPPER(LEFT(Todos!$B1676,2))</f>
        <v>FL</v>
      </c>
      <c r="X1676" s="10" t="str" cm="1">
        <f t="array" ref="X1676">+IF(Todos!$C1676 = "",MODE.MATCH(Todos!$C$2:$C$4029),Todos!$C1676)</f>
        <v>M</v>
      </c>
    </row>
    <row r="1677" spans="1:24" x14ac:dyDescent="0.35">
      <c r="A1677" s="18">
        <v>138528</v>
      </c>
      <c r="B1677" s="12" t="s">
        <v>65</v>
      </c>
      <c r="C1677" s="12" t="s">
        <v>14</v>
      </c>
      <c r="D1677" s="12">
        <v>723</v>
      </c>
      <c r="E1677" s="12">
        <v>265</v>
      </c>
      <c r="F1677" s="12">
        <v>485</v>
      </c>
      <c r="G1677" s="12">
        <v>0</v>
      </c>
      <c r="H1677" s="12">
        <v>17145</v>
      </c>
      <c r="I1677" s="12">
        <v>7</v>
      </c>
      <c r="J1677" s="12">
        <v>42</v>
      </c>
      <c r="K1677" s="12">
        <v>361</v>
      </c>
      <c r="L1677" s="12">
        <v>351</v>
      </c>
      <c r="M1677" s="12">
        <v>18.399999999999999</v>
      </c>
      <c r="N1677" s="12">
        <f>VLOOKUP(Todos!$A1677,vlookup_table[#All],2,FALSE)</f>
        <v>1</v>
      </c>
      <c r="O1677" s="12" t="str">
        <f>VLOOKUP(Todos!$A1677,vlookup_table[#All],3,FALSE)</f>
        <v>AZ</v>
      </c>
      <c r="P1677" s="12">
        <f>VLOOKUP(Todos!$A1677,vlookup_table[#All],4,FALSE)</f>
        <v>2406</v>
      </c>
      <c r="Q1677" s="14" t="str">
        <f>VLOOKUP(Todos!$A1677,vlookup_table[#All],5,FALSE)</f>
        <v>S2</v>
      </c>
      <c r="R1677" s="14" t="str">
        <f>VLOOKUP(Todos!$A1677,vlookup_table[#All],6,FALSE)</f>
        <v>M</v>
      </c>
      <c r="S1677" s="14">
        <f>VLOOKUP(Todos!$A1677,vlookup_table[#All],7,FALSE)</f>
        <v>26</v>
      </c>
      <c r="T1677" s="14">
        <f>ROUND((9706-Todos!$P1677)/100, 0)</f>
        <v>73</v>
      </c>
      <c r="U1677" s="14" t="str" cm="1">
        <f t="array" ref="U1677">_xlfn.IFS(
    ISNUMBER(SEARCH("C", Q1677)), "Ciudad",
    ISNUMBER(SEARCH("T", Q1677)), "Pueblo",
    ISNUMBER(SEARCH("R", Q1677)), "Rural",
    ISNUMBER(SEARCH("S", Q1677)), "Suburbano",
    ISNUMBER(SEARCH("U", Q1677)), "Urbano"
)</f>
        <v>Suburbano</v>
      </c>
      <c r="V1677" s="25" t="str" cm="1">
        <f t="array" ref="V1677">_xlfn.LET(
    _xlpm.txt, _xlfn.TEXTJOIN("", TRUE, IF(ISNUMBER(--MID(Todos!$H1677, _xlfn.SEQUENCE(LEN(Todos!$H1677)), 1)), MID(Todos!$H1677, _xlfn.SEQUENCE(LEN(Todos!$H1677)), 1), "")),
    IF(ISNUMBER(--RIGHT(_xlpm.txt,1)), _xlpm.txt, LEFT(_xlpm.txt, LEN(_xlpm.txt)-1))
)</f>
        <v>17145</v>
      </c>
      <c r="W1677" s="14" t="str">
        <f>UPPER(LEFT(Todos!$B1677,2))</f>
        <v>AR</v>
      </c>
      <c r="X1677" s="15" t="str" cm="1">
        <f t="array" ref="X1677">+IF(Todos!$C1677 = "",MODE.MATCH(Todos!$C$2:$C$4029),Todos!$C1677)</f>
        <v>M</v>
      </c>
    </row>
    <row r="1678" spans="1:24" x14ac:dyDescent="0.35">
      <c r="A1678" s="19">
        <v>177960</v>
      </c>
      <c r="B1678" s="7" t="s">
        <v>51</v>
      </c>
      <c r="C1678" s="7" t="s">
        <v>14</v>
      </c>
      <c r="D1678" s="7">
        <v>528</v>
      </c>
      <c r="E1678" s="7">
        <v>284</v>
      </c>
      <c r="F1678" s="7">
        <v>359</v>
      </c>
      <c r="G1678" s="7">
        <v>0</v>
      </c>
      <c r="H1678" s="7">
        <v>11925</v>
      </c>
      <c r="I1678" s="7">
        <v>1</v>
      </c>
      <c r="J1678" s="7">
        <v>51</v>
      </c>
      <c r="K1678" s="7">
        <v>338</v>
      </c>
      <c r="L1678" s="7">
        <v>306</v>
      </c>
      <c r="M1678" s="7">
        <v>12.47826087</v>
      </c>
      <c r="N1678" s="7">
        <f>VLOOKUP(Todos!$A1678,vlookup_table[#All],2,FALSE)</f>
        <v>1</v>
      </c>
      <c r="O1678" s="7" t="str">
        <f>VLOOKUP(Todos!$A1678,vlookup_table[#All],3,FALSE)</f>
        <v>OR</v>
      </c>
      <c r="P1678" s="7">
        <f>VLOOKUP(Todos!$A1678,vlookup_table[#All],4,FALSE)</f>
        <v>3803</v>
      </c>
      <c r="Q1678" s="9" t="str">
        <f>VLOOKUP(Todos!$A1678,vlookup_table[#All],5,FALSE)</f>
        <v>T2</v>
      </c>
      <c r="R1678" s="9" t="str">
        <f>VLOOKUP(Todos!$A1678,vlookup_table[#All],6,FALSE)</f>
        <v>M</v>
      </c>
      <c r="S1678" s="9">
        <f>VLOOKUP(Todos!$A1678,vlookup_table[#All],7,FALSE)</f>
        <v>25</v>
      </c>
      <c r="T1678" s="9">
        <f>ROUND((9706-Todos!$P1678)/100, 0)</f>
        <v>59</v>
      </c>
      <c r="U1678" s="9" t="str" cm="1">
        <f t="array" ref="U1678">_xlfn.IFS(
    ISNUMBER(SEARCH("C", Q1678)), "Ciudad",
    ISNUMBER(SEARCH("T", Q1678)), "Pueblo",
    ISNUMBER(SEARCH("R", Q1678)), "Rural",
    ISNUMBER(SEARCH("S", Q1678)), "Suburbano",
    ISNUMBER(SEARCH("U", Q1678)), "Urbano"
)</f>
        <v>Pueblo</v>
      </c>
      <c r="V1678" s="24" t="str" cm="1">
        <f t="array" ref="V1678">_xlfn.LET(
    _xlpm.txt, _xlfn.TEXTJOIN("", TRUE, IF(ISNUMBER(--MID(Todos!$H1678, _xlfn.SEQUENCE(LEN(Todos!$H1678)), 1)), MID(Todos!$H1678, _xlfn.SEQUENCE(LEN(Todos!$H1678)), 1), "")),
    IF(ISNUMBER(--RIGHT(_xlpm.txt,1)), _xlpm.txt, LEFT(_xlpm.txt, LEN(_xlpm.txt)-1))
)</f>
        <v>11925</v>
      </c>
      <c r="W1678" s="9" t="str">
        <f>UPPER(LEFT(Todos!$B1678,2))</f>
        <v>OR</v>
      </c>
      <c r="X1678" s="10" t="str" cm="1">
        <f t="array" ref="X1678">+IF(Todos!$C1678 = "",MODE.MATCH(Todos!$C$2:$C$4029),Todos!$C1678)</f>
        <v>M</v>
      </c>
    </row>
    <row r="1679" spans="1:24" x14ac:dyDescent="0.35">
      <c r="A1679" s="18">
        <v>97221</v>
      </c>
      <c r="B1679" s="12" t="s">
        <v>16</v>
      </c>
      <c r="C1679" s="12" t="s">
        <v>17</v>
      </c>
      <c r="D1679" s="12">
        <v>418</v>
      </c>
      <c r="E1679" s="12">
        <v>330</v>
      </c>
      <c r="F1679" s="12">
        <v>430</v>
      </c>
      <c r="G1679" s="12">
        <v>0</v>
      </c>
      <c r="H1679" s="12">
        <v>14006</v>
      </c>
      <c r="I1679" s="12">
        <v>0</v>
      </c>
      <c r="J1679" s="12">
        <v>90</v>
      </c>
      <c r="K1679" s="12">
        <v>343</v>
      </c>
      <c r="L1679" s="12">
        <v>381</v>
      </c>
      <c r="M1679" s="12">
        <v>11</v>
      </c>
      <c r="N1679" s="12">
        <f>VLOOKUP(Todos!$A1679,vlookup_table[#All],2,FALSE)</f>
        <v>0</v>
      </c>
      <c r="O1679" s="12" t="str">
        <f>VLOOKUP(Todos!$A1679,vlookup_table[#All],3,FALSE)</f>
        <v>IL</v>
      </c>
      <c r="P1679" s="12">
        <f>VLOOKUP(Todos!$A1679,vlookup_table[#All],4,FALSE)</f>
        <v>3101</v>
      </c>
      <c r="Q1679" s="14" t="str">
        <f>VLOOKUP(Todos!$A1679,vlookup_table[#All],5,FALSE)</f>
        <v>R2</v>
      </c>
      <c r="R1679" s="14" t="str">
        <f>VLOOKUP(Todos!$A1679,vlookup_table[#All],6,FALSE)</f>
        <v>F</v>
      </c>
      <c r="S1679" s="14">
        <f>VLOOKUP(Todos!$A1679,vlookup_table[#All],7,FALSE)</f>
        <v>25</v>
      </c>
      <c r="T1679" s="14">
        <f>ROUND((9706-Todos!$P1679)/100, 0)</f>
        <v>66</v>
      </c>
      <c r="U1679" s="14" t="str" cm="1">
        <f t="array" ref="U1679">_xlfn.IFS(
    ISNUMBER(SEARCH("C", Q1679)), "Ciudad",
    ISNUMBER(SEARCH("T", Q1679)), "Pueblo",
    ISNUMBER(SEARCH("R", Q1679)), "Rural",
    ISNUMBER(SEARCH("S", Q1679)), "Suburbano",
    ISNUMBER(SEARCH("U", Q1679)), "Urbano"
)</f>
        <v>Rural</v>
      </c>
      <c r="V1679" s="25" t="str" cm="1">
        <f t="array" ref="V1679">_xlfn.LET(
    _xlpm.txt, _xlfn.TEXTJOIN("", TRUE, IF(ISNUMBER(--MID(Todos!$H1679, _xlfn.SEQUENCE(LEN(Todos!$H1679)), 1)), MID(Todos!$H1679, _xlfn.SEQUENCE(LEN(Todos!$H1679)), 1), "")),
    IF(ISNUMBER(--RIGHT(_xlpm.txt,1)), _xlpm.txt, LEFT(_xlpm.txt, LEN(_xlpm.txt)-1))
)</f>
        <v>14006</v>
      </c>
      <c r="W1679" s="14" t="str">
        <f>UPPER(LEFT(Todos!$B1679,2))</f>
        <v>IL</v>
      </c>
      <c r="X1679" s="15" t="str" cm="1">
        <f t="array" ref="X1679">+IF(Todos!$C1679 = "",MODE.MATCH(Todos!$C$2:$C$4029),Todos!$C1679)</f>
        <v>F</v>
      </c>
    </row>
    <row r="1680" spans="1:24" x14ac:dyDescent="0.35">
      <c r="A1680" s="19">
        <v>158816</v>
      </c>
      <c r="B1680" s="7" t="s">
        <v>22</v>
      </c>
      <c r="C1680" s="7" t="s">
        <v>17</v>
      </c>
      <c r="D1680" s="7">
        <v>2322</v>
      </c>
      <c r="E1680" s="7">
        <v>469</v>
      </c>
      <c r="F1680" s="7">
        <v>498</v>
      </c>
      <c r="G1680" s="7">
        <v>76</v>
      </c>
      <c r="H1680" s="7">
        <v>18806</v>
      </c>
      <c r="I1680" s="7">
        <v>12</v>
      </c>
      <c r="J1680" s="7">
        <v>48</v>
      </c>
      <c r="K1680" s="7">
        <v>472</v>
      </c>
      <c r="L1680" s="7">
        <v>499</v>
      </c>
      <c r="M1680" s="7">
        <v>7.84375</v>
      </c>
      <c r="N1680" s="7">
        <f>VLOOKUP(Todos!$A1680,vlookup_table[#All],2,FALSE)</f>
        <v>2</v>
      </c>
      <c r="O1680" s="7" t="str">
        <f>VLOOKUP(Todos!$A1680,vlookup_table[#All],3,FALSE)</f>
        <v>CA</v>
      </c>
      <c r="P1680" s="7">
        <f>VLOOKUP(Todos!$A1680,vlookup_table[#All],4,FALSE)</f>
        <v>3601</v>
      </c>
      <c r="Q1680" s="9" t="str">
        <f>VLOOKUP(Todos!$A1680,vlookup_table[#All],5,FALSE)</f>
        <v>C1</v>
      </c>
      <c r="R1680" s="9" t="str">
        <f>VLOOKUP(Todos!$A1680,vlookup_table[#All],6,FALSE)</f>
        <v>F</v>
      </c>
      <c r="S1680" s="9">
        <f>VLOOKUP(Todos!$A1680,vlookup_table[#All],7,FALSE)</f>
        <v>11</v>
      </c>
      <c r="T1680" s="9">
        <f>ROUND((9706-Todos!$P1680)/100, 0)</f>
        <v>61</v>
      </c>
      <c r="U1680" s="9" t="str" cm="1">
        <f t="array" ref="U1680">_xlfn.IFS(
    ISNUMBER(SEARCH("C", Q1680)), "Ciudad",
    ISNUMBER(SEARCH("T", Q1680)), "Pueblo",
    ISNUMBER(SEARCH("R", Q1680)), "Rural",
    ISNUMBER(SEARCH("S", Q1680)), "Suburbano",
    ISNUMBER(SEARCH("U", Q1680)), "Urbano"
)</f>
        <v>Ciudad</v>
      </c>
      <c r="V1680" s="24" t="str" cm="1">
        <f t="array" ref="V1680">_xlfn.LET(
    _xlpm.txt, _xlfn.TEXTJOIN("", TRUE, IF(ISNUMBER(--MID(Todos!$H1680, _xlfn.SEQUENCE(LEN(Todos!$H1680)), 1)), MID(Todos!$H1680, _xlfn.SEQUENCE(LEN(Todos!$H1680)), 1), "")),
    IF(ISNUMBER(--RIGHT(_xlpm.txt,1)), _xlpm.txt, LEFT(_xlpm.txt, LEN(_xlpm.txt)-1))
)</f>
        <v>18806</v>
      </c>
      <c r="W1680" s="9" t="str">
        <f>UPPER(LEFT(Todos!$B1680,2))</f>
        <v>CA</v>
      </c>
      <c r="X1680" s="10" t="str" cm="1">
        <f t="array" ref="X1680">+IF(Todos!$C1680 = "",MODE.MATCH(Todos!$C$2:$C$4029),Todos!$C1680)</f>
        <v>F</v>
      </c>
    </row>
    <row r="1681" spans="1:24" x14ac:dyDescent="0.35">
      <c r="A1681" s="18">
        <v>93713</v>
      </c>
      <c r="B1681" s="12" t="s">
        <v>16</v>
      </c>
      <c r="C1681" s="12" t="s">
        <v>17</v>
      </c>
      <c r="D1681" s="12">
        <v>704</v>
      </c>
      <c r="E1681" s="12">
        <v>314</v>
      </c>
      <c r="F1681" s="12">
        <v>415</v>
      </c>
      <c r="G1681" s="12">
        <v>0</v>
      </c>
      <c r="H1681" s="12">
        <v>11865</v>
      </c>
      <c r="I1681" s="12">
        <v>19</v>
      </c>
      <c r="J1681" s="12">
        <v>73</v>
      </c>
      <c r="K1681" s="12">
        <v>349</v>
      </c>
      <c r="L1681" s="12">
        <v>358</v>
      </c>
      <c r="M1681" s="12">
        <v>13</v>
      </c>
      <c r="N1681" s="12">
        <f>VLOOKUP(Todos!$A1681,vlookup_table[#All],2,FALSE)</f>
        <v>0</v>
      </c>
      <c r="O1681" s="12" t="str">
        <f>VLOOKUP(Todos!$A1681,vlookup_table[#All],3,FALSE)</f>
        <v>IL</v>
      </c>
      <c r="P1681" s="12">
        <f>VLOOKUP(Todos!$A1681,vlookup_table[#All],4,FALSE)</f>
        <v>3101</v>
      </c>
      <c r="Q1681" s="14" t="str">
        <f>VLOOKUP(Todos!$A1681,vlookup_table[#All],5,FALSE)</f>
        <v>U3</v>
      </c>
      <c r="R1681" s="14" t="str">
        <f>VLOOKUP(Todos!$A1681,vlookup_table[#All],6,FALSE)</f>
        <v>F</v>
      </c>
      <c r="S1681" s="14">
        <f>VLOOKUP(Todos!$A1681,vlookup_table[#All],7,FALSE)</f>
        <v>20</v>
      </c>
      <c r="T1681" s="14">
        <f>ROUND((9706-Todos!$P1681)/100, 0)</f>
        <v>66</v>
      </c>
      <c r="U1681" s="14" t="str" cm="1">
        <f t="array" ref="U1681">_xlfn.IFS(
    ISNUMBER(SEARCH("C", Q1681)), "Ciudad",
    ISNUMBER(SEARCH("T", Q1681)), "Pueblo",
    ISNUMBER(SEARCH("R", Q1681)), "Rural",
    ISNUMBER(SEARCH("S", Q1681)), "Suburbano",
    ISNUMBER(SEARCH("U", Q1681)), "Urbano"
)</f>
        <v>Urbano</v>
      </c>
      <c r="V1681" s="25" t="str" cm="1">
        <f t="array" ref="V1681">_xlfn.LET(
    _xlpm.txt, _xlfn.TEXTJOIN("", TRUE, IF(ISNUMBER(--MID(Todos!$H1681, _xlfn.SEQUENCE(LEN(Todos!$H1681)), 1)), MID(Todos!$H1681, _xlfn.SEQUENCE(LEN(Todos!$H1681)), 1), "")),
    IF(ISNUMBER(--RIGHT(_xlpm.txt,1)), _xlpm.txt, LEFT(_xlpm.txt, LEN(_xlpm.txt)-1))
)</f>
        <v>11865</v>
      </c>
      <c r="W1681" s="14" t="str">
        <f>UPPER(LEFT(Todos!$B1681,2))</f>
        <v>IL</v>
      </c>
      <c r="X1681" s="15" t="str" cm="1">
        <f t="array" ref="X1681">+IF(Todos!$C1681 = "",MODE.MATCH(Todos!$C$2:$C$4029),Todos!$C1681)</f>
        <v>F</v>
      </c>
    </row>
    <row r="1682" spans="1:24" x14ac:dyDescent="0.35">
      <c r="A1682" s="19">
        <v>135535</v>
      </c>
      <c r="B1682" s="7" t="s">
        <v>65</v>
      </c>
      <c r="C1682" s="7" t="s">
        <v>61</v>
      </c>
      <c r="D1682" s="7">
        <v>1060</v>
      </c>
      <c r="E1682" s="7">
        <v>519</v>
      </c>
      <c r="F1682" s="7">
        <v>631</v>
      </c>
      <c r="G1682" s="7">
        <v>0</v>
      </c>
      <c r="H1682" s="7">
        <v>18341</v>
      </c>
      <c r="I1682" s="7">
        <v>5</v>
      </c>
      <c r="J1682" s="7">
        <v>42</v>
      </c>
      <c r="K1682" s="7">
        <v>602</v>
      </c>
      <c r="L1682" s="7">
        <v>559</v>
      </c>
      <c r="M1682" s="7">
        <v>6.3571428570000004</v>
      </c>
      <c r="N1682" s="7">
        <f>VLOOKUP(Todos!$A1682,vlookup_table[#All],2,FALSE)</f>
        <v>28</v>
      </c>
      <c r="O1682" s="7" t="str">
        <f>VLOOKUP(Todos!$A1682,vlookup_table[#All],3,FALSE)</f>
        <v>AZ</v>
      </c>
      <c r="P1682" s="7">
        <f>VLOOKUP(Todos!$A1682,vlookup_table[#All],4,FALSE)</f>
        <v>4707</v>
      </c>
      <c r="Q1682" s="9" t="str">
        <f>VLOOKUP(Todos!$A1682,vlookup_table[#All],5,FALSE)</f>
        <v>U1</v>
      </c>
      <c r="R1682" s="9" t="str">
        <f>VLOOKUP(Todos!$A1682,vlookup_table[#All],6,FALSE)</f>
        <v>F</v>
      </c>
      <c r="S1682" s="9">
        <f>VLOOKUP(Todos!$A1682,vlookup_table[#All],7,FALSE)</f>
        <v>13</v>
      </c>
      <c r="T1682" s="9">
        <f>ROUND((9706-Todos!$P1682)/100, 0)</f>
        <v>50</v>
      </c>
      <c r="U1682" s="9" t="str" cm="1">
        <f t="array" ref="U1682">_xlfn.IFS(
    ISNUMBER(SEARCH("C", Q1682)), "Ciudad",
    ISNUMBER(SEARCH("T", Q1682)), "Pueblo",
    ISNUMBER(SEARCH("R", Q1682)), "Rural",
    ISNUMBER(SEARCH("S", Q1682)), "Suburbano",
    ISNUMBER(SEARCH("U", Q1682)), "Urbano"
)</f>
        <v>Urbano</v>
      </c>
      <c r="V1682" s="24" t="str" cm="1">
        <f t="array" ref="V1682">_xlfn.LET(
    _xlpm.txt, _xlfn.TEXTJOIN("", TRUE, IF(ISNUMBER(--MID(Todos!$H1682, _xlfn.SEQUENCE(LEN(Todos!$H1682)), 1)), MID(Todos!$H1682, _xlfn.SEQUENCE(LEN(Todos!$H1682)), 1), "")),
    IF(ISNUMBER(--RIGHT(_xlpm.txt,1)), _xlpm.txt, LEFT(_xlpm.txt, LEN(_xlpm.txt)-1))
)</f>
        <v>18341</v>
      </c>
      <c r="W1682" s="9" t="str">
        <f>UPPER(LEFT(Todos!$B1682,2))</f>
        <v>AR</v>
      </c>
      <c r="X1682" s="10" t="str" cm="1">
        <f t="array" ref="X1682">+IF(Todos!$C1682 = "",MODE.MATCH(Todos!$C$2:$C$4029),Todos!$C1682)</f>
        <v>Female</v>
      </c>
    </row>
    <row r="1683" spans="1:24" x14ac:dyDescent="0.35">
      <c r="A1683" s="18">
        <v>91194</v>
      </c>
      <c r="B1683" s="12" t="s">
        <v>16</v>
      </c>
      <c r="C1683" s="12" t="s">
        <v>17</v>
      </c>
      <c r="D1683" s="12">
        <v>539</v>
      </c>
      <c r="E1683" s="12">
        <v>254</v>
      </c>
      <c r="F1683" s="12">
        <v>343</v>
      </c>
      <c r="G1683" s="12">
        <v>0</v>
      </c>
      <c r="H1683" s="12">
        <v>12966</v>
      </c>
      <c r="I1683" s="12">
        <v>8</v>
      </c>
      <c r="J1683" s="12">
        <v>80</v>
      </c>
      <c r="K1683" s="12">
        <v>348</v>
      </c>
      <c r="L1683" s="12">
        <v>297</v>
      </c>
      <c r="M1683" s="12">
        <v>7.8947368420000004</v>
      </c>
      <c r="N1683" s="12">
        <f>VLOOKUP(Todos!$A1683,vlookup_table[#All],2,FALSE)</f>
        <v>0</v>
      </c>
      <c r="O1683" s="12" t="str">
        <f>VLOOKUP(Todos!$A1683,vlookup_table[#All],3,FALSE)</f>
        <v>IL</v>
      </c>
      <c r="P1683" s="12">
        <f>VLOOKUP(Todos!$A1683,vlookup_table[#All],4,FALSE)</f>
        <v>5001</v>
      </c>
      <c r="Q1683" s="14" t="str">
        <f>VLOOKUP(Todos!$A1683,vlookup_table[#All],5,FALSE)</f>
        <v>C3</v>
      </c>
      <c r="R1683" s="14" t="str">
        <f>VLOOKUP(Todos!$A1683,vlookup_table[#All],6,FALSE)</f>
        <v>F</v>
      </c>
      <c r="S1683" s="14">
        <f>VLOOKUP(Todos!$A1683,vlookup_table[#All],7,FALSE)</f>
        <v>7</v>
      </c>
      <c r="T1683" s="14">
        <f>ROUND((9706-Todos!$P1683)/100, 0)</f>
        <v>47</v>
      </c>
      <c r="U1683" s="14" t="str" cm="1">
        <f t="array" ref="U1683">_xlfn.IFS(
    ISNUMBER(SEARCH("C", Q1683)), "Ciudad",
    ISNUMBER(SEARCH("T", Q1683)), "Pueblo",
    ISNUMBER(SEARCH("R", Q1683)), "Rural",
    ISNUMBER(SEARCH("S", Q1683)), "Suburbano",
    ISNUMBER(SEARCH("U", Q1683)), "Urbano"
)</f>
        <v>Ciudad</v>
      </c>
      <c r="V1683" s="25" t="str" cm="1">
        <f t="array" ref="V1683">_xlfn.LET(
    _xlpm.txt, _xlfn.TEXTJOIN("", TRUE, IF(ISNUMBER(--MID(Todos!$H1683, _xlfn.SEQUENCE(LEN(Todos!$H1683)), 1)), MID(Todos!$H1683, _xlfn.SEQUENCE(LEN(Todos!$H1683)), 1), "")),
    IF(ISNUMBER(--RIGHT(_xlpm.txt,1)), _xlpm.txt, LEFT(_xlpm.txt, LEN(_xlpm.txt)-1))
)</f>
        <v>12966</v>
      </c>
      <c r="W1683" s="14" t="str">
        <f>UPPER(LEFT(Todos!$B1683,2))</f>
        <v>IL</v>
      </c>
      <c r="X1683" s="15" t="str" cm="1">
        <f t="array" ref="X1683">+IF(Todos!$C1683 = "",MODE.MATCH(Todos!$C$2:$C$4029),Todos!$C1683)</f>
        <v>F</v>
      </c>
    </row>
    <row r="1684" spans="1:24" x14ac:dyDescent="0.35">
      <c r="A1684" s="19">
        <v>62232</v>
      </c>
      <c r="B1684" s="7" t="s">
        <v>34</v>
      </c>
      <c r="C1684" s="7" t="s">
        <v>17</v>
      </c>
      <c r="D1684" s="7">
        <v>1097</v>
      </c>
      <c r="E1684" s="7">
        <v>485</v>
      </c>
      <c r="F1684" s="7">
        <v>601</v>
      </c>
      <c r="G1684" s="7">
        <v>4</v>
      </c>
      <c r="H1684" s="7">
        <v>21132</v>
      </c>
      <c r="I1684" s="7">
        <v>2</v>
      </c>
      <c r="J1684" s="7">
        <v>64</v>
      </c>
      <c r="K1684" s="7">
        <v>562</v>
      </c>
      <c r="L1684" s="7">
        <v>534</v>
      </c>
      <c r="M1684" s="7">
        <v>14.6</v>
      </c>
      <c r="N1684" s="7">
        <f>VLOOKUP(Todos!$A1684,vlookup_table[#All],2,FALSE)</f>
        <v>0</v>
      </c>
      <c r="O1684" s="7" t="str">
        <f>VLOOKUP(Todos!$A1684,vlookup_table[#All],3,FALSE)</f>
        <v>IN</v>
      </c>
      <c r="P1684" s="7">
        <f>VLOOKUP(Todos!$A1684,vlookup_table[#All],4,FALSE)</f>
        <v>4206</v>
      </c>
      <c r="Q1684" s="9" t="str">
        <f>VLOOKUP(Todos!$A1684,vlookup_table[#All],5,FALSE)</f>
        <v>T1</v>
      </c>
      <c r="R1684" s="9" t="str">
        <f>VLOOKUP(Todos!$A1684,vlookup_table[#All],6,FALSE)</f>
        <v>F</v>
      </c>
      <c r="S1684" s="9">
        <f>VLOOKUP(Todos!$A1684,vlookup_table[#All],7,FALSE)</f>
        <v>19</v>
      </c>
      <c r="T1684" s="9">
        <f>ROUND((9706-Todos!$P1684)/100, 0)</f>
        <v>55</v>
      </c>
      <c r="U1684" s="9" t="str" cm="1">
        <f t="array" ref="U1684">_xlfn.IFS(
    ISNUMBER(SEARCH("C", Q1684)), "Ciudad",
    ISNUMBER(SEARCH("T", Q1684)), "Pueblo",
    ISNUMBER(SEARCH("R", Q1684)), "Rural",
    ISNUMBER(SEARCH("S", Q1684)), "Suburbano",
    ISNUMBER(SEARCH("U", Q1684)), "Urbano"
)</f>
        <v>Pueblo</v>
      </c>
      <c r="V1684" s="24" t="str" cm="1">
        <f t="array" ref="V1684">_xlfn.LET(
    _xlpm.txt, _xlfn.TEXTJOIN("", TRUE, IF(ISNUMBER(--MID(Todos!$H1684, _xlfn.SEQUENCE(LEN(Todos!$H1684)), 1)), MID(Todos!$H1684, _xlfn.SEQUENCE(LEN(Todos!$H1684)), 1), "")),
    IF(ISNUMBER(--RIGHT(_xlpm.txt,1)), _xlpm.txt, LEFT(_xlpm.txt, LEN(_xlpm.txt)-1))
)</f>
        <v>21132</v>
      </c>
      <c r="W1684" s="9" t="str">
        <f>UPPER(LEFT(Todos!$B1684,2))</f>
        <v>IN</v>
      </c>
      <c r="X1684" s="10" t="str" cm="1">
        <f t="array" ref="X1684">+IF(Todos!$C1684 = "",MODE.MATCH(Todos!$C$2:$C$4029),Todos!$C1684)</f>
        <v>F</v>
      </c>
    </row>
    <row r="1685" spans="1:24" x14ac:dyDescent="0.35">
      <c r="A1685" s="18">
        <v>91507</v>
      </c>
      <c r="B1685" s="12" t="s">
        <v>16</v>
      </c>
      <c r="C1685" s="12" t="s">
        <v>17</v>
      </c>
      <c r="D1685" s="12">
        <v>1058</v>
      </c>
      <c r="E1685" s="12">
        <v>479</v>
      </c>
      <c r="F1685" s="12">
        <v>562</v>
      </c>
      <c r="G1685" s="12">
        <v>1</v>
      </c>
      <c r="H1685" s="12">
        <v>18116</v>
      </c>
      <c r="I1685" s="12">
        <v>2</v>
      </c>
      <c r="J1685" s="12">
        <v>86</v>
      </c>
      <c r="K1685" s="12">
        <v>499</v>
      </c>
      <c r="L1685" s="12">
        <v>525</v>
      </c>
      <c r="M1685" s="12">
        <v>8.75</v>
      </c>
      <c r="N1685" s="12">
        <f>VLOOKUP(Todos!$A1685,vlookup_table[#All],2,FALSE)</f>
        <v>0</v>
      </c>
      <c r="O1685" s="12" t="str">
        <f>VLOOKUP(Todos!$A1685,vlookup_table[#All],3,FALSE)</f>
        <v>IL</v>
      </c>
      <c r="P1685" s="12">
        <f>VLOOKUP(Todos!$A1685,vlookup_table[#All],4,FALSE)</f>
        <v>3601</v>
      </c>
      <c r="Q1685" s="14" t="str">
        <f>VLOOKUP(Todos!$A1685,vlookup_table[#All],5,FALSE)</f>
        <v>S1</v>
      </c>
      <c r="R1685" s="14" t="str">
        <f>VLOOKUP(Todos!$A1685,vlookup_table[#All],6,FALSE)</f>
        <v>F</v>
      </c>
      <c r="S1685" s="14">
        <f>VLOOKUP(Todos!$A1685,vlookup_table[#All],7,FALSE)</f>
        <v>14</v>
      </c>
      <c r="T1685" s="14">
        <f>ROUND((9706-Todos!$P1685)/100, 0)</f>
        <v>61</v>
      </c>
      <c r="U1685" s="14" t="str" cm="1">
        <f t="array" ref="U1685">_xlfn.IFS(
    ISNUMBER(SEARCH("C", Q1685)), "Ciudad",
    ISNUMBER(SEARCH("T", Q1685)), "Pueblo",
    ISNUMBER(SEARCH("R", Q1685)), "Rural",
    ISNUMBER(SEARCH("S", Q1685)), "Suburbano",
    ISNUMBER(SEARCH("U", Q1685)), "Urbano"
)</f>
        <v>Suburbano</v>
      </c>
      <c r="V1685" s="25" t="str" cm="1">
        <f t="array" ref="V1685">_xlfn.LET(
    _xlpm.txt, _xlfn.TEXTJOIN("", TRUE, IF(ISNUMBER(--MID(Todos!$H1685, _xlfn.SEQUENCE(LEN(Todos!$H1685)), 1)), MID(Todos!$H1685, _xlfn.SEQUENCE(LEN(Todos!$H1685)), 1), "")),
    IF(ISNUMBER(--RIGHT(_xlpm.txt,1)), _xlpm.txt, LEFT(_xlpm.txt, LEN(_xlpm.txt)-1))
)</f>
        <v>18116</v>
      </c>
      <c r="W1685" s="14" t="str">
        <f>UPPER(LEFT(Todos!$B1685,2))</f>
        <v>IL</v>
      </c>
      <c r="X1685" s="15" t="str" cm="1">
        <f t="array" ref="X1685">+IF(Todos!$C1685 = "",MODE.MATCH(Todos!$C$2:$C$4029),Todos!$C1685)</f>
        <v>F</v>
      </c>
    </row>
    <row r="1686" spans="1:24" x14ac:dyDescent="0.35">
      <c r="A1686" s="19">
        <v>153467</v>
      </c>
      <c r="B1686" s="7" t="s">
        <v>22</v>
      </c>
      <c r="C1686" s="7" t="s">
        <v>14</v>
      </c>
      <c r="D1686" s="7">
        <v>1971</v>
      </c>
      <c r="E1686" s="7">
        <v>553</v>
      </c>
      <c r="F1686" s="7">
        <v>607</v>
      </c>
      <c r="G1686" s="7">
        <v>46</v>
      </c>
      <c r="H1686" s="7">
        <v>17576</v>
      </c>
      <c r="I1686" s="7">
        <v>13</v>
      </c>
      <c r="J1686" s="7">
        <v>39</v>
      </c>
      <c r="K1686" s="7">
        <v>605</v>
      </c>
      <c r="L1686" s="7">
        <v>559</v>
      </c>
      <c r="M1686" s="7">
        <v>15</v>
      </c>
      <c r="N1686" s="7">
        <f>VLOOKUP(Todos!$A1686,vlookup_table[#All],2,FALSE)</f>
        <v>1</v>
      </c>
      <c r="O1686" s="7" t="str">
        <f>VLOOKUP(Todos!$A1686,vlookup_table[#All],3,FALSE)</f>
        <v>CA</v>
      </c>
      <c r="P1686" s="7">
        <f>VLOOKUP(Todos!$A1686,vlookup_table[#All],4,FALSE)</f>
        <v>2301</v>
      </c>
      <c r="Q1686" s="9" t="str">
        <f>VLOOKUP(Todos!$A1686,vlookup_table[#All],5,FALSE)</f>
        <v>S1</v>
      </c>
      <c r="R1686" s="9" t="str">
        <f>VLOOKUP(Todos!$A1686,vlookup_table[#All],6,FALSE)</f>
        <v>M</v>
      </c>
      <c r="S1686" s="9">
        <f>VLOOKUP(Todos!$A1686,vlookup_table[#All],7,FALSE)</f>
        <v>21</v>
      </c>
      <c r="T1686" s="9">
        <f>ROUND((9706-Todos!$P1686)/100, 0)</f>
        <v>74</v>
      </c>
      <c r="U1686" s="9" t="str" cm="1">
        <f t="array" ref="U1686">_xlfn.IFS(
    ISNUMBER(SEARCH("C", Q1686)), "Ciudad",
    ISNUMBER(SEARCH("T", Q1686)), "Pueblo",
    ISNUMBER(SEARCH("R", Q1686)), "Rural",
    ISNUMBER(SEARCH("S", Q1686)), "Suburbano",
    ISNUMBER(SEARCH("U", Q1686)), "Urbano"
)</f>
        <v>Suburbano</v>
      </c>
      <c r="V1686" s="24" t="str" cm="1">
        <f t="array" ref="V1686">_xlfn.LET(
    _xlpm.txt, _xlfn.TEXTJOIN("", TRUE, IF(ISNUMBER(--MID(Todos!$H1686, _xlfn.SEQUENCE(LEN(Todos!$H1686)), 1)), MID(Todos!$H1686, _xlfn.SEQUENCE(LEN(Todos!$H1686)), 1), "")),
    IF(ISNUMBER(--RIGHT(_xlpm.txt,1)), _xlpm.txt, LEFT(_xlpm.txt, LEN(_xlpm.txt)-1))
)</f>
        <v>17576</v>
      </c>
      <c r="W1686" s="9" t="str">
        <f>UPPER(LEFT(Todos!$B1686,2))</f>
        <v>CA</v>
      </c>
      <c r="X1686" s="10" t="str" cm="1">
        <f t="array" ref="X1686">+IF(Todos!$C1686 = "",MODE.MATCH(Todos!$C$2:$C$4029),Todos!$C1686)</f>
        <v>M</v>
      </c>
    </row>
    <row r="1687" spans="1:24" x14ac:dyDescent="0.35">
      <c r="A1687" s="18">
        <v>28718</v>
      </c>
      <c r="B1687" s="12" t="s">
        <v>40</v>
      </c>
      <c r="C1687" s="12" t="s">
        <v>14</v>
      </c>
      <c r="D1687" s="12">
        <v>512</v>
      </c>
      <c r="E1687" s="12">
        <v>190</v>
      </c>
      <c r="F1687" s="12">
        <v>297</v>
      </c>
      <c r="G1687" s="12">
        <v>0</v>
      </c>
      <c r="H1687" s="12">
        <v>9317</v>
      </c>
      <c r="I1687" s="12">
        <v>31</v>
      </c>
      <c r="J1687" s="12">
        <v>55</v>
      </c>
      <c r="K1687" s="12">
        <v>237</v>
      </c>
      <c r="L1687" s="12">
        <v>248</v>
      </c>
      <c r="M1687" s="12">
        <v>20</v>
      </c>
      <c r="N1687" s="12">
        <f>VLOOKUP(Todos!$A1687,vlookup_table[#All],2,FALSE)</f>
        <v>1</v>
      </c>
      <c r="O1687" s="12" t="str">
        <f>VLOOKUP(Todos!$A1687,vlookup_table[#All],3,FALSE)</f>
        <v>GA</v>
      </c>
      <c r="P1687" s="12">
        <f>VLOOKUP(Todos!$A1687,vlookup_table[#All],4,FALSE)</f>
        <v>2201</v>
      </c>
      <c r="Q1687" s="14" t="str">
        <f>VLOOKUP(Todos!$A1687,vlookup_table[#All],5,FALSE)</f>
        <v>C3</v>
      </c>
      <c r="R1687" s="14" t="str">
        <f>VLOOKUP(Todos!$A1687,vlookup_table[#All],6,FALSE)</f>
        <v>M</v>
      </c>
      <c r="S1687" s="14">
        <f>VLOOKUP(Todos!$A1687,vlookup_table[#All],7,FALSE)</f>
        <v>20</v>
      </c>
      <c r="T1687" s="14">
        <f>ROUND((9706-Todos!$P1687)/100, 0)</f>
        <v>75</v>
      </c>
      <c r="U1687" s="14" t="str" cm="1">
        <f t="array" ref="U1687">_xlfn.IFS(
    ISNUMBER(SEARCH("C", Q1687)), "Ciudad",
    ISNUMBER(SEARCH("T", Q1687)), "Pueblo",
    ISNUMBER(SEARCH("R", Q1687)), "Rural",
    ISNUMBER(SEARCH("S", Q1687)), "Suburbano",
    ISNUMBER(SEARCH("U", Q1687)), "Urbano"
)</f>
        <v>Ciudad</v>
      </c>
      <c r="V1687" s="25" t="str" cm="1">
        <f t="array" ref="V1687">_xlfn.LET(
    _xlpm.txt, _xlfn.TEXTJOIN("", TRUE, IF(ISNUMBER(--MID(Todos!$H1687, _xlfn.SEQUENCE(LEN(Todos!$H1687)), 1)), MID(Todos!$H1687, _xlfn.SEQUENCE(LEN(Todos!$H1687)), 1), "")),
    IF(ISNUMBER(--RIGHT(_xlpm.txt,1)), _xlpm.txt, LEFT(_xlpm.txt, LEN(_xlpm.txt)-1))
)</f>
        <v>9317</v>
      </c>
      <c r="W1687" s="14" t="str">
        <f>UPPER(LEFT(Todos!$B1687,2))</f>
        <v>GA</v>
      </c>
      <c r="X1687" s="15" t="str" cm="1">
        <f t="array" ref="X1687">+IF(Todos!$C1687 = "",MODE.MATCH(Todos!$C$2:$C$4029),Todos!$C1687)</f>
        <v>M</v>
      </c>
    </row>
    <row r="1688" spans="1:24" x14ac:dyDescent="0.35">
      <c r="A1688" s="19">
        <v>119902</v>
      </c>
      <c r="B1688" s="7" t="s">
        <v>21</v>
      </c>
      <c r="C1688" s="7" t="s">
        <v>14</v>
      </c>
      <c r="D1688" s="7">
        <v>321</v>
      </c>
      <c r="E1688" s="7">
        <v>170</v>
      </c>
      <c r="F1688" s="7">
        <v>271</v>
      </c>
      <c r="G1688" s="7">
        <v>1</v>
      </c>
      <c r="H1688" s="7">
        <v>9720</v>
      </c>
      <c r="I1688" s="7">
        <v>0</v>
      </c>
      <c r="J1688" s="7">
        <v>81</v>
      </c>
      <c r="K1688" s="7">
        <v>189</v>
      </c>
      <c r="L1688" s="7">
        <v>233</v>
      </c>
      <c r="M1688" s="7">
        <v>10</v>
      </c>
      <c r="N1688" s="7">
        <f>VLOOKUP(Todos!$A1688,vlookup_table[#All],2,FALSE)</f>
        <v>1</v>
      </c>
      <c r="O1688" s="7" t="str">
        <f>VLOOKUP(Todos!$A1688,vlookup_table[#All],3,FALSE)</f>
        <v>TX</v>
      </c>
      <c r="P1688" s="7">
        <f>VLOOKUP(Todos!$A1688,vlookup_table[#All],4,FALSE)</f>
        <v>2201</v>
      </c>
      <c r="Q1688" s="9" t="str">
        <f>VLOOKUP(Todos!$A1688,vlookup_table[#All],5,FALSE)</f>
        <v>R3</v>
      </c>
      <c r="R1688" s="9" t="str">
        <f>VLOOKUP(Todos!$A1688,vlookup_table[#All],6,FALSE)</f>
        <v>M</v>
      </c>
      <c r="S1688" s="9">
        <f>VLOOKUP(Todos!$A1688,vlookup_table[#All],7,FALSE)</f>
        <v>5</v>
      </c>
      <c r="T1688" s="9">
        <f>ROUND((9706-Todos!$P1688)/100, 0)</f>
        <v>75</v>
      </c>
      <c r="U1688" s="9" t="str" cm="1">
        <f t="array" ref="U1688">_xlfn.IFS(
    ISNUMBER(SEARCH("C", Q1688)), "Ciudad",
    ISNUMBER(SEARCH("T", Q1688)), "Pueblo",
    ISNUMBER(SEARCH("R", Q1688)), "Rural",
    ISNUMBER(SEARCH("S", Q1688)), "Suburbano",
    ISNUMBER(SEARCH("U", Q1688)), "Urbano"
)</f>
        <v>Rural</v>
      </c>
      <c r="V1688" s="24" t="str" cm="1">
        <f t="array" ref="V1688">_xlfn.LET(
    _xlpm.txt, _xlfn.TEXTJOIN("", TRUE, IF(ISNUMBER(--MID(Todos!$H1688, _xlfn.SEQUENCE(LEN(Todos!$H1688)), 1)), MID(Todos!$H1688, _xlfn.SEQUENCE(LEN(Todos!$H1688)), 1), "")),
    IF(ISNUMBER(--RIGHT(_xlpm.txt,1)), _xlpm.txt, LEFT(_xlpm.txt, LEN(_xlpm.txt)-1))
)</f>
        <v>9720</v>
      </c>
      <c r="W1688" s="9" t="str">
        <f>UPPER(LEFT(Todos!$B1688,2))</f>
        <v>TX</v>
      </c>
      <c r="X1688" s="10" t="str" cm="1">
        <f t="array" ref="X1688">+IF(Todos!$C1688 = "",MODE.MATCH(Todos!$C$2:$C$4029),Todos!$C1688)</f>
        <v>M</v>
      </c>
    </row>
    <row r="1689" spans="1:24" x14ac:dyDescent="0.35">
      <c r="A1689" s="18">
        <v>179339</v>
      </c>
      <c r="B1689" s="12" t="s">
        <v>41</v>
      </c>
      <c r="C1689" s="12" t="s">
        <v>52</v>
      </c>
      <c r="D1689" s="12">
        <v>2321</v>
      </c>
      <c r="E1689" s="12">
        <v>631</v>
      </c>
      <c r="F1689" s="12">
        <v>718</v>
      </c>
      <c r="G1689" s="12">
        <v>65</v>
      </c>
      <c r="H1689" s="12">
        <v>21434</v>
      </c>
      <c r="I1689" s="12">
        <v>2</v>
      </c>
      <c r="J1689" s="12">
        <v>61</v>
      </c>
      <c r="K1689" s="12">
        <v>638</v>
      </c>
      <c r="L1689" s="12">
        <v>713</v>
      </c>
      <c r="M1689" s="12">
        <v>6.7</v>
      </c>
      <c r="N1689" s="12">
        <f>VLOOKUP(Todos!$A1689,vlookup_table[#All],2,FALSE)</f>
        <v>0</v>
      </c>
      <c r="O1689" s="12" t="str">
        <f>VLOOKUP(Todos!$A1689,vlookup_table[#All],3,FALSE)</f>
        <v>WA</v>
      </c>
      <c r="P1689" s="12">
        <f>VLOOKUP(Todos!$A1689,vlookup_table[#All],4,FALSE)</f>
        <v>9310</v>
      </c>
      <c r="Q1689" s="14" t="str">
        <f>VLOOKUP(Todos!$A1689,vlookup_table[#All],5,FALSE)</f>
        <v>T1</v>
      </c>
      <c r="R1689" s="14" t="str">
        <f>VLOOKUP(Todos!$A1689,vlookup_table[#All],6,FALSE)</f>
        <v>M</v>
      </c>
      <c r="S1689" s="14">
        <f>VLOOKUP(Todos!$A1689,vlookup_table[#All],7,FALSE)</f>
        <v>13</v>
      </c>
      <c r="T1689" s="14">
        <f>ROUND((9706-Todos!$P1689)/100, 0)</f>
        <v>4</v>
      </c>
      <c r="U1689" s="14" t="str" cm="1">
        <f t="array" ref="U1689">_xlfn.IFS(
    ISNUMBER(SEARCH("C", Q1689)), "Ciudad",
    ISNUMBER(SEARCH("T", Q1689)), "Pueblo",
    ISNUMBER(SEARCH("R", Q1689)), "Rural",
    ISNUMBER(SEARCH("S", Q1689)), "Suburbano",
    ISNUMBER(SEARCH("U", Q1689)), "Urbano"
)</f>
        <v>Pueblo</v>
      </c>
      <c r="V1689" s="25" t="str" cm="1">
        <f t="array" ref="V1689">_xlfn.LET(
    _xlpm.txt, _xlfn.TEXTJOIN("", TRUE, IF(ISNUMBER(--MID(Todos!$H1689, _xlfn.SEQUENCE(LEN(Todos!$H1689)), 1)), MID(Todos!$H1689, _xlfn.SEQUENCE(LEN(Todos!$H1689)), 1), "")),
    IF(ISNUMBER(--RIGHT(_xlpm.txt,1)), _xlpm.txt, LEFT(_xlpm.txt, LEN(_xlpm.txt)-1))
)</f>
        <v>21434</v>
      </c>
      <c r="W1689" s="14" t="str">
        <f>UPPER(LEFT(Todos!$B1689,2))</f>
        <v>WA</v>
      </c>
      <c r="X1689" s="15" t="str" cm="1">
        <f t="array" ref="X1689">+IF(Todos!$C1689 = "",MODE.MATCH(Todos!$C$2:$C$4029),Todos!$C1689)</f>
        <v>male</v>
      </c>
    </row>
    <row r="1690" spans="1:24" x14ac:dyDescent="0.35">
      <c r="A1690" s="19">
        <v>74880</v>
      </c>
      <c r="B1690" s="7" t="s">
        <v>48</v>
      </c>
      <c r="C1690" s="7" t="s">
        <v>17</v>
      </c>
      <c r="D1690" s="7">
        <v>622</v>
      </c>
      <c r="E1690" s="7">
        <v>347</v>
      </c>
      <c r="F1690" s="7">
        <v>416</v>
      </c>
      <c r="G1690" s="7">
        <v>0</v>
      </c>
      <c r="H1690" s="7">
        <v>15808</v>
      </c>
      <c r="I1690" s="7">
        <v>0</v>
      </c>
      <c r="J1690" s="7">
        <v>88</v>
      </c>
      <c r="K1690" s="7">
        <v>378</v>
      </c>
      <c r="L1690" s="7">
        <v>401</v>
      </c>
      <c r="M1690" s="7">
        <v>15</v>
      </c>
      <c r="N1690" s="7">
        <f>VLOOKUP(Todos!$A1690,vlookup_table[#All],2,FALSE)</f>
        <v>0</v>
      </c>
      <c r="O1690" s="7" t="str">
        <f>VLOOKUP(Todos!$A1690,vlookup_table[#All],3,FALSE)</f>
        <v>IA</v>
      </c>
      <c r="P1690" s="7">
        <f>VLOOKUP(Todos!$A1690,vlookup_table[#All],4,FALSE)</f>
        <v>2201</v>
      </c>
      <c r="Q1690" s="9" t="str">
        <f>VLOOKUP(Todos!$A1690,vlookup_table[#All],5,FALSE)</f>
        <v>T2</v>
      </c>
      <c r="R1690" s="9" t="str">
        <f>VLOOKUP(Todos!$A1690,vlookup_table[#All],6,FALSE)</f>
        <v>F</v>
      </c>
      <c r="S1690" s="9">
        <f>VLOOKUP(Todos!$A1690,vlookup_table[#All],7,FALSE)</f>
        <v>25</v>
      </c>
      <c r="T1690" s="9">
        <f>ROUND((9706-Todos!$P1690)/100, 0)</f>
        <v>75</v>
      </c>
      <c r="U1690" s="9" t="str" cm="1">
        <f t="array" ref="U1690">_xlfn.IFS(
    ISNUMBER(SEARCH("C", Q1690)), "Ciudad",
    ISNUMBER(SEARCH("T", Q1690)), "Pueblo",
    ISNUMBER(SEARCH("R", Q1690)), "Rural",
    ISNUMBER(SEARCH("S", Q1690)), "Suburbano",
    ISNUMBER(SEARCH("U", Q1690)), "Urbano"
)</f>
        <v>Pueblo</v>
      </c>
      <c r="V1690" s="24" t="str" cm="1">
        <f t="array" ref="V1690">_xlfn.LET(
    _xlpm.txt, _xlfn.TEXTJOIN("", TRUE, IF(ISNUMBER(--MID(Todos!$H1690, _xlfn.SEQUENCE(LEN(Todos!$H1690)), 1)), MID(Todos!$H1690, _xlfn.SEQUENCE(LEN(Todos!$H1690)), 1), "")),
    IF(ISNUMBER(--RIGHT(_xlpm.txt,1)), _xlpm.txt, LEFT(_xlpm.txt, LEN(_xlpm.txt)-1))
)</f>
        <v>15808</v>
      </c>
      <c r="W1690" s="9" t="str">
        <f>UPPER(LEFT(Todos!$B1690,2))</f>
        <v>IA</v>
      </c>
      <c r="X1690" s="10" t="str" cm="1">
        <f t="array" ref="X1690">+IF(Todos!$C1690 = "",MODE.MATCH(Todos!$C$2:$C$4029),Todos!$C1690)</f>
        <v>F</v>
      </c>
    </row>
    <row r="1691" spans="1:24" x14ac:dyDescent="0.35">
      <c r="A1691" s="18">
        <v>29988</v>
      </c>
      <c r="B1691" s="12" t="s">
        <v>40</v>
      </c>
      <c r="C1691" s="12" t="s">
        <v>14</v>
      </c>
      <c r="D1691" s="12">
        <v>351</v>
      </c>
      <c r="E1691" s="12">
        <v>171</v>
      </c>
      <c r="F1691" s="12">
        <v>237</v>
      </c>
      <c r="G1691" s="12">
        <v>0</v>
      </c>
      <c r="H1691" s="12">
        <v>8814</v>
      </c>
      <c r="I1691" s="12">
        <v>0</v>
      </c>
      <c r="J1691" s="12">
        <v>78</v>
      </c>
      <c r="K1691" s="12">
        <v>186</v>
      </c>
      <c r="L1691" s="12">
        <v>219</v>
      </c>
      <c r="M1691" s="12">
        <v>25</v>
      </c>
      <c r="N1691" s="12">
        <f>VLOOKUP(Todos!$A1691,vlookup_table[#All],2,FALSE)</f>
        <v>1</v>
      </c>
      <c r="O1691" s="12" t="str">
        <f>VLOOKUP(Todos!$A1691,vlookup_table[#All],3,FALSE)</f>
        <v>GA</v>
      </c>
      <c r="P1691" s="12">
        <f>VLOOKUP(Todos!$A1691,vlookup_table[#All],4,FALSE)</f>
        <v>0</v>
      </c>
      <c r="Q1691" s="14" t="str">
        <f>VLOOKUP(Todos!$A1691,vlookup_table[#All],5,FALSE)</f>
        <v>R1</v>
      </c>
      <c r="R1691" s="14" t="str">
        <f>VLOOKUP(Todos!$A1691,vlookup_table[#All],6,FALSE)</f>
        <v>M</v>
      </c>
      <c r="S1691" s="14">
        <f>VLOOKUP(Todos!$A1691,vlookup_table[#All],7,FALSE)</f>
        <v>25</v>
      </c>
      <c r="T1691" s="14">
        <f>ROUND((9706-Todos!$P1691)/100, 0)</f>
        <v>97</v>
      </c>
      <c r="U1691" s="14" t="str" cm="1">
        <f t="array" ref="U1691">_xlfn.IFS(
    ISNUMBER(SEARCH("C", Q1691)), "Ciudad",
    ISNUMBER(SEARCH("T", Q1691)), "Pueblo",
    ISNUMBER(SEARCH("R", Q1691)), "Rural",
    ISNUMBER(SEARCH("S", Q1691)), "Suburbano",
    ISNUMBER(SEARCH("U", Q1691)), "Urbano"
)</f>
        <v>Rural</v>
      </c>
      <c r="V1691" s="25" t="str" cm="1">
        <f t="array" ref="V1691">_xlfn.LET(
    _xlpm.txt, _xlfn.TEXTJOIN("", TRUE, IF(ISNUMBER(--MID(Todos!$H1691, _xlfn.SEQUENCE(LEN(Todos!$H1691)), 1)), MID(Todos!$H1691, _xlfn.SEQUENCE(LEN(Todos!$H1691)), 1), "")),
    IF(ISNUMBER(--RIGHT(_xlpm.txt,1)), _xlpm.txt, LEFT(_xlpm.txt, LEN(_xlpm.txt)-1))
)</f>
        <v>8814</v>
      </c>
      <c r="W1691" s="14" t="str">
        <f>UPPER(LEFT(Todos!$B1691,2))</f>
        <v>GA</v>
      </c>
      <c r="X1691" s="15" t="str" cm="1">
        <f t="array" ref="X1691">+IF(Todos!$C1691 = "",MODE.MATCH(Todos!$C$2:$C$4029),Todos!$C1691)</f>
        <v>M</v>
      </c>
    </row>
    <row r="1692" spans="1:24" x14ac:dyDescent="0.35">
      <c r="A1692" s="19">
        <v>132508</v>
      </c>
      <c r="B1692" s="7" t="s">
        <v>67</v>
      </c>
      <c r="C1692" s="7" t="s">
        <v>17</v>
      </c>
      <c r="D1692" s="7">
        <v>540</v>
      </c>
      <c r="E1692" s="7">
        <v>191</v>
      </c>
      <c r="F1692" s="7">
        <v>237</v>
      </c>
      <c r="G1692" s="7">
        <v>0</v>
      </c>
      <c r="H1692" s="7">
        <v>10336</v>
      </c>
      <c r="I1692" s="7">
        <v>2</v>
      </c>
      <c r="J1692" s="7">
        <v>34</v>
      </c>
      <c r="K1692" s="7">
        <v>215</v>
      </c>
      <c r="L1692" s="7">
        <v>195</v>
      </c>
      <c r="M1692" s="7">
        <v>10.5</v>
      </c>
      <c r="N1692" s="7">
        <f>VLOOKUP(Todos!$A1692,vlookup_table[#All],2,FALSE)</f>
        <v>28</v>
      </c>
      <c r="O1692" s="7" t="str">
        <f>VLOOKUP(Todos!$A1692,vlookup_table[#All],3,FALSE)</f>
        <v>WY</v>
      </c>
      <c r="P1692" s="7">
        <f>VLOOKUP(Todos!$A1692,vlookup_table[#All],4,FALSE)</f>
        <v>0</v>
      </c>
      <c r="Q1692" s="9" t="str">
        <f>VLOOKUP(Todos!$A1692,vlookup_table[#All],5,FALSE)</f>
        <v>C2</v>
      </c>
      <c r="R1692" s="9" t="str">
        <f>VLOOKUP(Todos!$A1692,vlookup_table[#All],6,FALSE)</f>
        <v>F</v>
      </c>
      <c r="S1692" s="9">
        <f>VLOOKUP(Todos!$A1692,vlookup_table[#All],7,FALSE)</f>
        <v>10</v>
      </c>
      <c r="T1692" s="9">
        <f>ROUND((9706-Todos!$P1692)/100, 0)</f>
        <v>97</v>
      </c>
      <c r="U1692" s="9" t="str" cm="1">
        <f t="array" ref="U1692">_xlfn.IFS(
    ISNUMBER(SEARCH("C", Q1692)), "Ciudad",
    ISNUMBER(SEARCH("T", Q1692)), "Pueblo",
    ISNUMBER(SEARCH("R", Q1692)), "Rural",
    ISNUMBER(SEARCH("S", Q1692)), "Suburbano",
    ISNUMBER(SEARCH("U", Q1692)), "Urbano"
)</f>
        <v>Ciudad</v>
      </c>
      <c r="V1692" s="24" t="str" cm="1">
        <f t="array" ref="V1692">_xlfn.LET(
    _xlpm.txt, _xlfn.TEXTJOIN("", TRUE, IF(ISNUMBER(--MID(Todos!$H1692, _xlfn.SEQUENCE(LEN(Todos!$H1692)), 1)), MID(Todos!$H1692, _xlfn.SEQUENCE(LEN(Todos!$H1692)), 1), "")),
    IF(ISNUMBER(--RIGHT(_xlpm.txt,1)), _xlpm.txt, LEFT(_xlpm.txt, LEN(_xlpm.txt)-1))
)</f>
        <v>10336</v>
      </c>
      <c r="W1692" s="9" t="str">
        <f>UPPER(LEFT(Todos!$B1692,2))</f>
        <v>WY</v>
      </c>
      <c r="X1692" s="10" t="str" cm="1">
        <f t="array" ref="X1692">+IF(Todos!$C1692 = "",MODE.MATCH(Todos!$C$2:$C$4029),Todos!$C1692)</f>
        <v>F</v>
      </c>
    </row>
    <row r="1693" spans="1:24" x14ac:dyDescent="0.35">
      <c r="A1693" s="18">
        <v>144351</v>
      </c>
      <c r="B1693" s="12" t="s">
        <v>22</v>
      </c>
      <c r="C1693" s="12" t="s">
        <v>17</v>
      </c>
      <c r="D1693" s="12">
        <v>2855</v>
      </c>
      <c r="E1693" s="12">
        <v>311</v>
      </c>
      <c r="F1693" s="12">
        <v>537</v>
      </c>
      <c r="G1693" s="12">
        <v>78</v>
      </c>
      <c r="H1693" s="12">
        <v>18525</v>
      </c>
      <c r="I1693" s="12">
        <v>28</v>
      </c>
      <c r="J1693" s="12">
        <v>47</v>
      </c>
      <c r="K1693" s="12">
        <v>385</v>
      </c>
      <c r="L1693" s="12">
        <v>484</v>
      </c>
      <c r="M1693" s="12">
        <v>11.46153846</v>
      </c>
      <c r="N1693" s="12">
        <f>VLOOKUP(Todos!$A1693,vlookup_table[#All],2,FALSE)</f>
        <v>0</v>
      </c>
      <c r="O1693" s="12" t="str">
        <f>VLOOKUP(Todos!$A1693,vlookup_table[#All],3,FALSE)</f>
        <v>CA</v>
      </c>
      <c r="P1693" s="12">
        <f>VLOOKUP(Todos!$A1693,vlookup_table[#All],4,FALSE)</f>
        <v>3609</v>
      </c>
      <c r="Q1693" s="14" t="str">
        <f>VLOOKUP(Todos!$A1693,vlookup_table[#All],5,FALSE)</f>
        <v>U2</v>
      </c>
      <c r="R1693" s="14" t="str">
        <f>VLOOKUP(Todos!$A1693,vlookup_table[#All],6,FALSE)</f>
        <v>F</v>
      </c>
      <c r="S1693" s="14">
        <f>VLOOKUP(Todos!$A1693,vlookup_table[#All],7,FALSE)</f>
        <v>40</v>
      </c>
      <c r="T1693" s="14">
        <f>ROUND((9706-Todos!$P1693)/100, 0)</f>
        <v>61</v>
      </c>
      <c r="U1693" s="14" t="str" cm="1">
        <f t="array" ref="U1693">_xlfn.IFS(
    ISNUMBER(SEARCH("C", Q1693)), "Ciudad",
    ISNUMBER(SEARCH("T", Q1693)), "Pueblo",
    ISNUMBER(SEARCH("R", Q1693)), "Rural",
    ISNUMBER(SEARCH("S", Q1693)), "Suburbano",
    ISNUMBER(SEARCH("U", Q1693)), "Urbano"
)</f>
        <v>Urbano</v>
      </c>
      <c r="V1693" s="25" t="str" cm="1">
        <f t="array" ref="V1693">_xlfn.LET(
    _xlpm.txt, _xlfn.TEXTJOIN("", TRUE, IF(ISNUMBER(--MID(Todos!$H1693, _xlfn.SEQUENCE(LEN(Todos!$H1693)), 1)), MID(Todos!$H1693, _xlfn.SEQUENCE(LEN(Todos!$H1693)), 1), "")),
    IF(ISNUMBER(--RIGHT(_xlpm.txt,1)), _xlpm.txt, LEFT(_xlpm.txt, LEN(_xlpm.txt)-1))
)</f>
        <v>18525</v>
      </c>
      <c r="W1693" s="14" t="str">
        <f>UPPER(LEFT(Todos!$B1693,2))</f>
        <v>CA</v>
      </c>
      <c r="X1693" s="15" t="str" cm="1">
        <f t="array" ref="X1693">+IF(Todos!$C1693 = "",MODE.MATCH(Todos!$C$2:$C$4029),Todos!$C1693)</f>
        <v>F</v>
      </c>
    </row>
    <row r="1694" spans="1:24" x14ac:dyDescent="0.35">
      <c r="A1694" s="19">
        <v>38388</v>
      </c>
      <c r="B1694" s="7" t="s">
        <v>13</v>
      </c>
      <c r="C1694" s="7" t="s">
        <v>17</v>
      </c>
      <c r="D1694" s="7">
        <v>955</v>
      </c>
      <c r="E1694" s="7">
        <v>324</v>
      </c>
      <c r="F1694" s="7">
        <v>444</v>
      </c>
      <c r="G1694" s="7">
        <v>2</v>
      </c>
      <c r="H1694" s="7">
        <v>12645</v>
      </c>
      <c r="I1694" s="7">
        <v>71</v>
      </c>
      <c r="J1694" s="7">
        <v>17</v>
      </c>
      <c r="K1694" s="7">
        <v>379</v>
      </c>
      <c r="L1694" s="7">
        <v>397</v>
      </c>
      <c r="M1694" s="7">
        <v>7.2643478259999998</v>
      </c>
      <c r="N1694" s="7">
        <f>VLOOKUP(Todos!$A1694,vlookup_table[#All],2,FALSE)</f>
        <v>2</v>
      </c>
      <c r="O1694" s="7" t="str">
        <f>VLOOKUP(Todos!$A1694,vlookup_table[#All],3,FALSE)</f>
        <v>FL</v>
      </c>
      <c r="P1694" s="7">
        <f>VLOOKUP(Todos!$A1694,vlookup_table[#All],4,FALSE)</f>
        <v>4810</v>
      </c>
      <c r="Q1694" s="9" t="str">
        <f>VLOOKUP(Todos!$A1694,vlookup_table[#All],5,FALSE)</f>
        <v>U2</v>
      </c>
      <c r="R1694" s="9" t="str">
        <f>VLOOKUP(Todos!$A1694,vlookup_table[#All],6,FALSE)</f>
        <v>F</v>
      </c>
      <c r="S1694" s="9">
        <f>VLOOKUP(Todos!$A1694,vlookup_table[#All],7,FALSE)</f>
        <v>10</v>
      </c>
      <c r="T1694" s="9">
        <f>ROUND((9706-Todos!$P1694)/100, 0)</f>
        <v>49</v>
      </c>
      <c r="U1694" s="9" t="str" cm="1">
        <f t="array" ref="U1694">_xlfn.IFS(
    ISNUMBER(SEARCH("C", Q1694)), "Ciudad",
    ISNUMBER(SEARCH("T", Q1694)), "Pueblo",
    ISNUMBER(SEARCH("R", Q1694)), "Rural",
    ISNUMBER(SEARCH("S", Q1694)), "Suburbano",
    ISNUMBER(SEARCH("U", Q1694)), "Urbano"
)</f>
        <v>Urbano</v>
      </c>
      <c r="V1694" s="24" t="str" cm="1">
        <f t="array" ref="V1694">_xlfn.LET(
    _xlpm.txt, _xlfn.TEXTJOIN("", TRUE, IF(ISNUMBER(--MID(Todos!$H1694, _xlfn.SEQUENCE(LEN(Todos!$H1694)), 1)), MID(Todos!$H1694, _xlfn.SEQUENCE(LEN(Todos!$H1694)), 1), "")),
    IF(ISNUMBER(--RIGHT(_xlpm.txt,1)), _xlpm.txt, LEFT(_xlpm.txt, LEN(_xlpm.txt)-1))
)</f>
        <v>12645</v>
      </c>
      <c r="W1694" s="9" t="str">
        <f>UPPER(LEFT(Todos!$B1694,2))</f>
        <v>FL</v>
      </c>
      <c r="X1694" s="10" t="str" cm="1">
        <f t="array" ref="X1694">+IF(Todos!$C1694 = "",MODE.MATCH(Todos!$C$2:$C$4029),Todos!$C1694)</f>
        <v>F</v>
      </c>
    </row>
    <row r="1695" spans="1:24" x14ac:dyDescent="0.35">
      <c r="A1695" s="18">
        <v>176863</v>
      </c>
      <c r="B1695" s="12" t="s">
        <v>51</v>
      </c>
      <c r="C1695" s="12" t="s">
        <v>14</v>
      </c>
      <c r="D1695" s="12">
        <v>442</v>
      </c>
      <c r="E1695" s="12">
        <v>156</v>
      </c>
      <c r="F1695" s="12">
        <v>191</v>
      </c>
      <c r="G1695" s="12">
        <v>0</v>
      </c>
      <c r="H1695" s="12">
        <v>6370</v>
      </c>
      <c r="I1695" s="12">
        <v>2</v>
      </c>
      <c r="J1695" s="12">
        <v>53</v>
      </c>
      <c r="K1695" s="12">
        <v>195</v>
      </c>
      <c r="L1695" s="12">
        <v>165</v>
      </c>
      <c r="M1695" s="12">
        <v>16.5</v>
      </c>
      <c r="N1695" s="12">
        <f>VLOOKUP(Todos!$A1695,vlookup_table[#All],2,FALSE)</f>
        <v>1</v>
      </c>
      <c r="O1695" s="12" t="str">
        <f>VLOOKUP(Todos!$A1695,vlookup_table[#All],3,FALSE)</f>
        <v>OR</v>
      </c>
      <c r="P1695" s="12">
        <f>VLOOKUP(Todos!$A1695,vlookup_table[#All],4,FALSE)</f>
        <v>6101</v>
      </c>
      <c r="Q1695" s="14" t="str">
        <f>VLOOKUP(Todos!$A1695,vlookup_table[#All],5,FALSE)</f>
        <v>R3</v>
      </c>
      <c r="R1695" s="14" t="str">
        <f>VLOOKUP(Todos!$A1695,vlookup_table[#All],6,FALSE)</f>
        <v>M</v>
      </c>
      <c r="S1695" s="14">
        <f>VLOOKUP(Todos!$A1695,vlookup_table[#All],7,FALSE)</f>
        <v>20</v>
      </c>
      <c r="T1695" s="14">
        <f>ROUND((9706-Todos!$P1695)/100, 0)</f>
        <v>36</v>
      </c>
      <c r="U1695" s="14" t="str" cm="1">
        <f t="array" ref="U1695">_xlfn.IFS(
    ISNUMBER(SEARCH("C", Q1695)), "Ciudad",
    ISNUMBER(SEARCH("T", Q1695)), "Pueblo",
    ISNUMBER(SEARCH("R", Q1695)), "Rural",
    ISNUMBER(SEARCH("S", Q1695)), "Suburbano",
    ISNUMBER(SEARCH("U", Q1695)), "Urbano"
)</f>
        <v>Rural</v>
      </c>
      <c r="V1695" s="25" t="str" cm="1">
        <f t="array" ref="V1695">_xlfn.LET(
    _xlpm.txt, _xlfn.TEXTJOIN("", TRUE, IF(ISNUMBER(--MID(Todos!$H1695, _xlfn.SEQUENCE(LEN(Todos!$H1695)), 1)), MID(Todos!$H1695, _xlfn.SEQUENCE(LEN(Todos!$H1695)), 1), "")),
    IF(ISNUMBER(--RIGHT(_xlpm.txt,1)), _xlpm.txt, LEFT(_xlpm.txt, LEN(_xlpm.txt)-1))
)</f>
        <v>6370</v>
      </c>
      <c r="W1695" s="14" t="str">
        <f>UPPER(LEFT(Todos!$B1695,2))</f>
        <v>OR</v>
      </c>
      <c r="X1695" s="15" t="str" cm="1">
        <f t="array" ref="X1695">+IF(Todos!$C1695 = "",MODE.MATCH(Todos!$C$2:$C$4029),Todos!$C1695)</f>
        <v>M</v>
      </c>
    </row>
    <row r="1696" spans="1:24" x14ac:dyDescent="0.35">
      <c r="A1696" s="19">
        <v>70696</v>
      </c>
      <c r="B1696" s="7" t="s">
        <v>30</v>
      </c>
      <c r="C1696" s="7" t="s">
        <v>17</v>
      </c>
      <c r="D1696" s="7">
        <v>569</v>
      </c>
      <c r="E1696" s="7">
        <v>356</v>
      </c>
      <c r="F1696" s="7">
        <v>515</v>
      </c>
      <c r="G1696" s="7">
        <v>2</v>
      </c>
      <c r="H1696" s="7">
        <v>19771</v>
      </c>
      <c r="I1696" s="7">
        <v>2</v>
      </c>
      <c r="J1696" s="7">
        <v>83</v>
      </c>
      <c r="K1696" s="7">
        <v>384</v>
      </c>
      <c r="L1696" s="7">
        <v>440</v>
      </c>
      <c r="M1696" s="7">
        <v>6.75</v>
      </c>
      <c r="N1696" s="7">
        <f>VLOOKUP(Todos!$A1696,vlookup_table[#All],2,FALSE)</f>
        <v>0</v>
      </c>
      <c r="O1696" s="7" t="str">
        <f>VLOOKUP(Todos!$A1696,vlookup_table[#All],3,FALSE)</f>
        <v>MI</v>
      </c>
      <c r="P1696" s="7">
        <f>VLOOKUP(Todos!$A1696,vlookup_table[#All],4,FALSE)</f>
        <v>4701</v>
      </c>
      <c r="Q1696" s="9" t="str">
        <f>VLOOKUP(Todos!$A1696,vlookup_table[#All],5,FALSE)</f>
        <v>C2</v>
      </c>
      <c r="R1696" s="9" t="str">
        <f>VLOOKUP(Todos!$A1696,vlookup_table[#All],6,FALSE)</f>
        <v>F</v>
      </c>
      <c r="S1696" s="9">
        <f>VLOOKUP(Todos!$A1696,vlookup_table[#All],7,FALSE)</f>
        <v>12</v>
      </c>
      <c r="T1696" s="9">
        <f>ROUND((9706-Todos!$P1696)/100, 0)</f>
        <v>50</v>
      </c>
      <c r="U1696" s="9" t="str" cm="1">
        <f t="array" ref="U1696">_xlfn.IFS(
    ISNUMBER(SEARCH("C", Q1696)), "Ciudad",
    ISNUMBER(SEARCH("T", Q1696)), "Pueblo",
    ISNUMBER(SEARCH("R", Q1696)), "Rural",
    ISNUMBER(SEARCH("S", Q1696)), "Suburbano",
    ISNUMBER(SEARCH("U", Q1696)), "Urbano"
)</f>
        <v>Ciudad</v>
      </c>
      <c r="V1696" s="24" t="str" cm="1">
        <f t="array" ref="V1696">_xlfn.LET(
    _xlpm.txt, _xlfn.TEXTJOIN("", TRUE, IF(ISNUMBER(--MID(Todos!$H1696, _xlfn.SEQUENCE(LEN(Todos!$H1696)), 1)), MID(Todos!$H1696, _xlfn.SEQUENCE(LEN(Todos!$H1696)), 1), "")),
    IF(ISNUMBER(--RIGHT(_xlpm.txt,1)), _xlpm.txt, LEFT(_xlpm.txt, LEN(_xlpm.txt)-1))
)</f>
        <v>19771</v>
      </c>
      <c r="W1696" s="9" t="str">
        <f>UPPER(LEFT(Todos!$B1696,2))</f>
        <v>MI</v>
      </c>
      <c r="X1696" s="10" t="str" cm="1">
        <f t="array" ref="X1696">+IF(Todos!$C1696 = "",MODE.MATCH(Todos!$C$2:$C$4029),Todos!$C1696)</f>
        <v>F</v>
      </c>
    </row>
    <row r="1697" spans="1:24" x14ac:dyDescent="0.35">
      <c r="A1697" s="18">
        <v>151819</v>
      </c>
      <c r="B1697" s="12" t="s">
        <v>22</v>
      </c>
      <c r="C1697" s="12" t="s">
        <v>14</v>
      </c>
      <c r="D1697" s="12">
        <v>1170</v>
      </c>
      <c r="E1697" s="12">
        <v>210</v>
      </c>
      <c r="F1697" s="12">
        <v>255</v>
      </c>
      <c r="G1697" s="12">
        <v>3</v>
      </c>
      <c r="H1697" s="12">
        <v>7629</v>
      </c>
      <c r="I1697" s="12">
        <v>40</v>
      </c>
      <c r="J1697" s="12">
        <v>50</v>
      </c>
      <c r="K1697" s="12">
        <v>220</v>
      </c>
      <c r="L1697" s="12">
        <v>252</v>
      </c>
      <c r="M1697" s="12">
        <v>5.7</v>
      </c>
      <c r="N1697" s="12">
        <f>VLOOKUP(Todos!$A1697,vlookup_table[#All],2,FALSE)</f>
        <v>0</v>
      </c>
      <c r="O1697" s="12" t="str">
        <f>VLOOKUP(Todos!$A1697,vlookup_table[#All],3,FALSE)</f>
        <v>CA</v>
      </c>
      <c r="P1697" s="12">
        <f>VLOOKUP(Todos!$A1697,vlookup_table[#All],4,FALSE)</f>
        <v>4601</v>
      </c>
      <c r="Q1697" s="14" t="str">
        <f>VLOOKUP(Todos!$A1697,vlookup_table[#All],5,FALSE)</f>
        <v>U4</v>
      </c>
      <c r="R1697" s="14" t="str">
        <f>VLOOKUP(Todos!$A1697,vlookup_table[#All],6,FALSE)</f>
        <v>M</v>
      </c>
      <c r="S1697" s="14">
        <f>VLOOKUP(Todos!$A1697,vlookup_table[#All],7,FALSE)</f>
        <v>6</v>
      </c>
      <c r="T1697" s="14">
        <f>ROUND((9706-Todos!$P1697)/100, 0)</f>
        <v>51</v>
      </c>
      <c r="U1697" s="14" t="str" cm="1">
        <f t="array" ref="U1697">_xlfn.IFS(
    ISNUMBER(SEARCH("C", Q1697)), "Ciudad",
    ISNUMBER(SEARCH("T", Q1697)), "Pueblo",
    ISNUMBER(SEARCH("R", Q1697)), "Rural",
    ISNUMBER(SEARCH("S", Q1697)), "Suburbano",
    ISNUMBER(SEARCH("U", Q1697)), "Urbano"
)</f>
        <v>Urbano</v>
      </c>
      <c r="V1697" s="25" t="str" cm="1">
        <f t="array" ref="V1697">_xlfn.LET(
    _xlpm.txt, _xlfn.TEXTJOIN("", TRUE, IF(ISNUMBER(--MID(Todos!$H1697, _xlfn.SEQUENCE(LEN(Todos!$H1697)), 1)), MID(Todos!$H1697, _xlfn.SEQUENCE(LEN(Todos!$H1697)), 1), "")),
    IF(ISNUMBER(--RIGHT(_xlpm.txt,1)), _xlpm.txt, LEFT(_xlpm.txt, LEN(_xlpm.txt)-1))
)</f>
        <v>7629</v>
      </c>
      <c r="W1697" s="14" t="str">
        <f>UPPER(LEFT(Todos!$B1697,2))</f>
        <v>CA</v>
      </c>
      <c r="X1697" s="15" t="str" cm="1">
        <f t="array" ref="X1697">+IF(Todos!$C1697 = "",MODE.MATCH(Todos!$C$2:$C$4029),Todos!$C1697)</f>
        <v>M</v>
      </c>
    </row>
    <row r="1698" spans="1:24" x14ac:dyDescent="0.35">
      <c r="A1698" s="19">
        <v>146500</v>
      </c>
      <c r="B1698" s="7" t="s">
        <v>22</v>
      </c>
      <c r="C1698" s="7" t="s">
        <v>17</v>
      </c>
      <c r="D1698" s="7">
        <v>2353</v>
      </c>
      <c r="E1698" s="7">
        <v>301</v>
      </c>
      <c r="F1698" s="7">
        <v>367</v>
      </c>
      <c r="G1698" s="7">
        <v>71</v>
      </c>
      <c r="H1698" s="7">
        <v>10333</v>
      </c>
      <c r="I1698" s="7">
        <v>46</v>
      </c>
      <c r="J1698" s="7">
        <v>33</v>
      </c>
      <c r="K1698" s="7">
        <v>316</v>
      </c>
      <c r="L1698" s="7">
        <v>333</v>
      </c>
      <c r="M1698" s="7">
        <v>25</v>
      </c>
      <c r="N1698" s="7">
        <f>VLOOKUP(Todos!$A1698,vlookup_table[#All],2,FALSE)</f>
        <v>28</v>
      </c>
      <c r="O1698" s="7" t="str">
        <f>VLOOKUP(Todos!$A1698,vlookup_table[#All],3,FALSE)</f>
        <v>CA</v>
      </c>
      <c r="P1698" s="7">
        <f>VLOOKUP(Todos!$A1698,vlookup_table[#All],4,FALSE)</f>
        <v>2201</v>
      </c>
      <c r="Q1698" s="9" t="str">
        <f>VLOOKUP(Todos!$A1698,vlookup_table[#All],5,FALSE)</f>
        <v>S2</v>
      </c>
      <c r="R1698" s="9" t="str">
        <f>VLOOKUP(Todos!$A1698,vlookup_table[#All],6,FALSE)</f>
        <v>F</v>
      </c>
      <c r="S1698" s="9">
        <f>VLOOKUP(Todos!$A1698,vlookup_table[#All],7,FALSE)</f>
        <v>25</v>
      </c>
      <c r="T1698" s="9">
        <f>ROUND((9706-Todos!$P1698)/100, 0)</f>
        <v>75</v>
      </c>
      <c r="U1698" s="9" t="str" cm="1">
        <f t="array" ref="U1698">_xlfn.IFS(
    ISNUMBER(SEARCH("C", Q1698)), "Ciudad",
    ISNUMBER(SEARCH("T", Q1698)), "Pueblo",
    ISNUMBER(SEARCH("R", Q1698)), "Rural",
    ISNUMBER(SEARCH("S", Q1698)), "Suburbano",
    ISNUMBER(SEARCH("U", Q1698)), "Urbano"
)</f>
        <v>Suburbano</v>
      </c>
      <c r="V1698" s="24" t="str" cm="1">
        <f t="array" ref="V1698">_xlfn.LET(
    _xlpm.txt, _xlfn.TEXTJOIN("", TRUE, IF(ISNUMBER(--MID(Todos!$H1698, _xlfn.SEQUENCE(LEN(Todos!$H1698)), 1)), MID(Todos!$H1698, _xlfn.SEQUENCE(LEN(Todos!$H1698)), 1), "")),
    IF(ISNUMBER(--RIGHT(_xlpm.txt,1)), _xlpm.txt, LEFT(_xlpm.txt, LEN(_xlpm.txt)-1))
)</f>
        <v>10333</v>
      </c>
      <c r="W1698" s="9" t="str">
        <f>UPPER(LEFT(Todos!$B1698,2))</f>
        <v>CA</v>
      </c>
      <c r="X1698" s="10" t="str" cm="1">
        <f t="array" ref="X1698">+IF(Todos!$C1698 = "",MODE.MATCH(Todos!$C$2:$C$4029),Todos!$C1698)</f>
        <v>F</v>
      </c>
    </row>
    <row r="1699" spans="1:24" x14ac:dyDescent="0.35">
      <c r="A1699" s="18">
        <v>72679</v>
      </c>
      <c r="B1699" s="12" t="s">
        <v>30</v>
      </c>
      <c r="C1699" s="12" t="s">
        <v>17</v>
      </c>
      <c r="D1699" s="12">
        <v>330</v>
      </c>
      <c r="E1699" s="12">
        <v>249</v>
      </c>
      <c r="F1699" s="12">
        <v>357</v>
      </c>
      <c r="G1699" s="12">
        <v>0</v>
      </c>
      <c r="H1699" s="12">
        <v>10932</v>
      </c>
      <c r="I1699" s="12">
        <v>1</v>
      </c>
      <c r="J1699" s="12">
        <v>84</v>
      </c>
      <c r="K1699" s="12">
        <v>317</v>
      </c>
      <c r="L1699" s="12">
        <v>289</v>
      </c>
      <c r="M1699" s="12">
        <v>7.3333333329999997</v>
      </c>
      <c r="N1699" s="12">
        <f>VLOOKUP(Todos!$A1699,vlookup_table[#All],2,FALSE)</f>
        <v>0</v>
      </c>
      <c r="O1699" s="12" t="str">
        <f>VLOOKUP(Todos!$A1699,vlookup_table[#All],3,FALSE)</f>
        <v>MI</v>
      </c>
      <c r="P1699" s="12">
        <f>VLOOKUP(Todos!$A1699,vlookup_table[#All],4,FALSE)</f>
        <v>6401</v>
      </c>
      <c r="Q1699" s="14" t="str">
        <f>VLOOKUP(Todos!$A1699,vlookup_table[#All],5,FALSE)</f>
        <v>R2</v>
      </c>
      <c r="R1699" s="14" t="str">
        <f>VLOOKUP(Todos!$A1699,vlookup_table[#All],6,FALSE)</f>
        <v>F</v>
      </c>
      <c r="S1699" s="14">
        <f>VLOOKUP(Todos!$A1699,vlookup_table[#All],7,FALSE)</f>
        <v>10</v>
      </c>
      <c r="T1699" s="14">
        <f>ROUND((9706-Todos!$P1699)/100, 0)</f>
        <v>33</v>
      </c>
      <c r="U1699" s="14" t="str" cm="1">
        <f t="array" ref="U1699">_xlfn.IFS(
    ISNUMBER(SEARCH("C", Q1699)), "Ciudad",
    ISNUMBER(SEARCH("T", Q1699)), "Pueblo",
    ISNUMBER(SEARCH("R", Q1699)), "Rural",
    ISNUMBER(SEARCH("S", Q1699)), "Suburbano",
    ISNUMBER(SEARCH("U", Q1699)), "Urbano"
)</f>
        <v>Rural</v>
      </c>
      <c r="V1699" s="25" t="str" cm="1">
        <f t="array" ref="V1699">_xlfn.LET(
    _xlpm.txt, _xlfn.TEXTJOIN("", TRUE, IF(ISNUMBER(--MID(Todos!$H1699, _xlfn.SEQUENCE(LEN(Todos!$H1699)), 1)), MID(Todos!$H1699, _xlfn.SEQUENCE(LEN(Todos!$H1699)), 1), "")),
    IF(ISNUMBER(--RIGHT(_xlpm.txt,1)), _xlpm.txt, LEFT(_xlpm.txt, LEN(_xlpm.txt)-1))
)</f>
        <v>10932</v>
      </c>
      <c r="W1699" s="14" t="str">
        <f>UPPER(LEFT(Todos!$B1699,2))</f>
        <v>MI</v>
      </c>
      <c r="X1699" s="15" t="str" cm="1">
        <f t="array" ref="X1699">+IF(Todos!$C1699 = "",MODE.MATCH(Todos!$C$2:$C$4029),Todos!$C1699)</f>
        <v>F</v>
      </c>
    </row>
    <row r="1700" spans="1:24" x14ac:dyDescent="0.35">
      <c r="A1700" s="19">
        <v>61805</v>
      </c>
      <c r="B1700" s="7" t="s">
        <v>34</v>
      </c>
      <c r="C1700" s="7" t="s">
        <v>17</v>
      </c>
      <c r="D1700" s="7">
        <v>428</v>
      </c>
      <c r="E1700" s="7">
        <v>253</v>
      </c>
      <c r="F1700" s="7">
        <v>319</v>
      </c>
      <c r="G1700" s="7">
        <v>0</v>
      </c>
      <c r="H1700" s="7">
        <v>10747</v>
      </c>
      <c r="I1700" s="7">
        <v>0</v>
      </c>
      <c r="J1700" s="7">
        <v>79</v>
      </c>
      <c r="K1700" s="7">
        <v>294</v>
      </c>
      <c r="L1700" s="7">
        <v>284</v>
      </c>
      <c r="M1700" s="7">
        <v>2.625</v>
      </c>
      <c r="N1700" s="7">
        <f>VLOOKUP(Todos!$A1700,vlookup_table[#All],2,FALSE)</f>
        <v>0</v>
      </c>
      <c r="O1700" s="7" t="str">
        <f>VLOOKUP(Todos!$A1700,vlookup_table[#All],3,FALSE)</f>
        <v>IN</v>
      </c>
      <c r="P1700" s="7">
        <f>VLOOKUP(Todos!$A1700,vlookup_table[#All],4,FALSE)</f>
        <v>0</v>
      </c>
      <c r="Q1700" s="9" t="str">
        <f>VLOOKUP(Todos!$A1700,vlookup_table[#All],5,FALSE)</f>
        <v>R2</v>
      </c>
      <c r="R1700" s="9" t="str">
        <f>VLOOKUP(Todos!$A1700,vlookup_table[#All],6,FALSE)</f>
        <v>F</v>
      </c>
      <c r="S1700" s="9">
        <f>VLOOKUP(Todos!$A1700,vlookup_table[#All],7,FALSE)</f>
        <v>5</v>
      </c>
      <c r="T1700" s="9">
        <f>ROUND((9706-Todos!$P1700)/100, 0)</f>
        <v>97</v>
      </c>
      <c r="U1700" s="9" t="str" cm="1">
        <f t="array" ref="U1700">_xlfn.IFS(
    ISNUMBER(SEARCH("C", Q1700)), "Ciudad",
    ISNUMBER(SEARCH("T", Q1700)), "Pueblo",
    ISNUMBER(SEARCH("R", Q1700)), "Rural",
    ISNUMBER(SEARCH("S", Q1700)), "Suburbano",
    ISNUMBER(SEARCH("U", Q1700)), "Urbano"
)</f>
        <v>Rural</v>
      </c>
      <c r="V1700" s="24" t="str" cm="1">
        <f t="array" ref="V1700">_xlfn.LET(
    _xlpm.txt, _xlfn.TEXTJOIN("", TRUE, IF(ISNUMBER(--MID(Todos!$H1700, _xlfn.SEQUENCE(LEN(Todos!$H1700)), 1)), MID(Todos!$H1700, _xlfn.SEQUENCE(LEN(Todos!$H1700)), 1), "")),
    IF(ISNUMBER(--RIGHT(_xlpm.txt,1)), _xlpm.txt, LEFT(_xlpm.txt, LEN(_xlpm.txt)-1))
)</f>
        <v>10747</v>
      </c>
      <c r="W1700" s="9" t="str">
        <f>UPPER(LEFT(Todos!$B1700,2))</f>
        <v>IN</v>
      </c>
      <c r="X1700" s="10" t="str" cm="1">
        <f t="array" ref="X1700">+IF(Todos!$C1700 = "",MODE.MATCH(Todos!$C$2:$C$4029),Todos!$C1700)</f>
        <v>F</v>
      </c>
    </row>
    <row r="1701" spans="1:24" x14ac:dyDescent="0.35">
      <c r="A1701" s="18">
        <v>142742</v>
      </c>
      <c r="B1701" s="12" t="s">
        <v>22</v>
      </c>
      <c r="C1701" s="12" t="s">
        <v>17</v>
      </c>
      <c r="D1701" s="12">
        <v>1713</v>
      </c>
      <c r="E1701" s="12">
        <v>217</v>
      </c>
      <c r="F1701" s="12">
        <v>334</v>
      </c>
      <c r="G1701" s="12">
        <v>41</v>
      </c>
      <c r="H1701" s="12">
        <v>9763</v>
      </c>
      <c r="I1701" s="12">
        <v>59</v>
      </c>
      <c r="J1701" s="12">
        <v>26</v>
      </c>
      <c r="K1701" s="12">
        <v>244</v>
      </c>
      <c r="L1701" s="12">
        <v>310</v>
      </c>
      <c r="M1701" s="12">
        <v>15</v>
      </c>
      <c r="N1701" s="12">
        <f>VLOOKUP(Todos!$A1701,vlookup_table[#All],2,FALSE)</f>
        <v>2</v>
      </c>
      <c r="O1701" s="12" t="str">
        <f>VLOOKUP(Todos!$A1701,vlookup_table[#All],3,FALSE)</f>
        <v>CA</v>
      </c>
      <c r="P1701" s="12">
        <f>VLOOKUP(Todos!$A1701,vlookup_table[#All],4,FALSE)</f>
        <v>4801</v>
      </c>
      <c r="Q1701" s="14" t="str">
        <f>VLOOKUP(Todos!$A1701,vlookup_table[#All],5,FALSE)</f>
        <v>U3</v>
      </c>
      <c r="R1701" s="14" t="str">
        <f>VLOOKUP(Todos!$A1701,vlookup_table[#All],6,FALSE)</f>
        <v>F</v>
      </c>
      <c r="S1701" s="14">
        <f>VLOOKUP(Todos!$A1701,vlookup_table[#All],7,FALSE)</f>
        <v>15</v>
      </c>
      <c r="T1701" s="14">
        <f>ROUND((9706-Todos!$P1701)/100, 0)</f>
        <v>49</v>
      </c>
      <c r="U1701" s="14" t="str" cm="1">
        <f t="array" ref="U1701">_xlfn.IFS(
    ISNUMBER(SEARCH("C", Q1701)), "Ciudad",
    ISNUMBER(SEARCH("T", Q1701)), "Pueblo",
    ISNUMBER(SEARCH("R", Q1701)), "Rural",
    ISNUMBER(SEARCH("S", Q1701)), "Suburbano",
    ISNUMBER(SEARCH("U", Q1701)), "Urbano"
)</f>
        <v>Urbano</v>
      </c>
      <c r="V1701" s="25" t="str" cm="1">
        <f t="array" ref="V1701">_xlfn.LET(
    _xlpm.txt, _xlfn.TEXTJOIN("", TRUE, IF(ISNUMBER(--MID(Todos!$H1701, _xlfn.SEQUENCE(LEN(Todos!$H1701)), 1)), MID(Todos!$H1701, _xlfn.SEQUENCE(LEN(Todos!$H1701)), 1), "")),
    IF(ISNUMBER(--RIGHT(_xlpm.txt,1)), _xlpm.txt, LEFT(_xlpm.txt, LEN(_xlpm.txt)-1))
)</f>
        <v>9763</v>
      </c>
      <c r="W1701" s="14" t="str">
        <f>UPPER(LEFT(Todos!$B1701,2))</f>
        <v>CA</v>
      </c>
      <c r="X1701" s="15" t="str" cm="1">
        <f t="array" ref="X1701">+IF(Todos!$C1701 = "",MODE.MATCH(Todos!$C$2:$C$4029),Todos!$C1701)</f>
        <v>F</v>
      </c>
    </row>
    <row r="1702" spans="1:24" x14ac:dyDescent="0.35">
      <c r="A1702" s="19">
        <v>29342</v>
      </c>
      <c r="B1702" s="7" t="s">
        <v>40</v>
      </c>
      <c r="C1702" s="7" t="s">
        <v>17</v>
      </c>
      <c r="D1702" s="7">
        <v>618</v>
      </c>
      <c r="E1702" s="7">
        <v>278</v>
      </c>
      <c r="F1702" s="7">
        <v>364</v>
      </c>
      <c r="G1702" s="7">
        <v>0</v>
      </c>
      <c r="H1702" s="7">
        <v>11899</v>
      </c>
      <c r="I1702" s="7">
        <v>1</v>
      </c>
      <c r="J1702" s="7">
        <v>81</v>
      </c>
      <c r="K1702" s="7">
        <v>291</v>
      </c>
      <c r="L1702" s="7">
        <v>322</v>
      </c>
      <c r="M1702" s="7">
        <v>7.2857142860000002</v>
      </c>
      <c r="N1702" s="7">
        <f>VLOOKUP(Todos!$A1702,vlookup_table[#All],2,FALSE)</f>
        <v>0</v>
      </c>
      <c r="O1702" s="7" t="str">
        <f>VLOOKUP(Todos!$A1702,vlookup_table[#All],3,FALSE)</f>
        <v>GA</v>
      </c>
      <c r="P1702" s="7">
        <f>VLOOKUP(Todos!$A1702,vlookup_table[#All],4,FALSE)</f>
        <v>0</v>
      </c>
      <c r="Q1702" s="9" t="str">
        <f>VLOOKUP(Todos!$A1702,vlookup_table[#All],5,FALSE)</f>
        <v/>
      </c>
      <c r="R1702" s="9" t="str">
        <f>VLOOKUP(Todos!$A1702,vlookup_table[#All],6,FALSE)</f>
        <v>F</v>
      </c>
      <c r="S1702" s="9">
        <f>VLOOKUP(Todos!$A1702,vlookup_table[#All],7,FALSE)</f>
        <v>10</v>
      </c>
      <c r="T1702" s="9">
        <f>ROUND((9706-Todos!$P1702)/100, 0)</f>
        <v>97</v>
      </c>
      <c r="U1702" s="9" t="e" cm="1">
        <f t="array" ref="U1702">_xlfn.IFS(
    ISNUMBER(SEARCH("C", Q1702)), "Ciudad",
    ISNUMBER(SEARCH("T", Q1702)), "Pueblo",
    ISNUMBER(SEARCH("R", Q1702)), "Rural",
    ISNUMBER(SEARCH("S", Q1702)), "Suburbano",
    ISNUMBER(SEARCH("U", Q1702)), "Urbano"
)</f>
        <v>#N/A</v>
      </c>
      <c r="V1702" s="24" t="str" cm="1">
        <f t="array" ref="V1702">_xlfn.LET(
    _xlpm.txt, _xlfn.TEXTJOIN("", TRUE, IF(ISNUMBER(--MID(Todos!$H1702, _xlfn.SEQUENCE(LEN(Todos!$H1702)), 1)), MID(Todos!$H1702, _xlfn.SEQUENCE(LEN(Todos!$H1702)), 1), "")),
    IF(ISNUMBER(--RIGHT(_xlpm.txt,1)), _xlpm.txt, LEFT(_xlpm.txt, LEN(_xlpm.txt)-1))
)</f>
        <v>11899</v>
      </c>
      <c r="W1702" s="9" t="str">
        <f>UPPER(LEFT(Todos!$B1702,2))</f>
        <v>GA</v>
      </c>
      <c r="X1702" s="10" t="str" cm="1">
        <f t="array" ref="X1702">+IF(Todos!$C1702 = "",MODE.MATCH(Todos!$C$2:$C$4029),Todos!$C1702)</f>
        <v>F</v>
      </c>
    </row>
    <row r="1703" spans="1:24" x14ac:dyDescent="0.35">
      <c r="A1703" s="18">
        <v>49712</v>
      </c>
      <c r="B1703" s="12" t="s">
        <v>44</v>
      </c>
      <c r="C1703" s="12" t="s">
        <v>27</v>
      </c>
      <c r="D1703" s="12">
        <v>310</v>
      </c>
      <c r="E1703" s="12">
        <v>243</v>
      </c>
      <c r="F1703" s="12">
        <v>297</v>
      </c>
      <c r="G1703" s="12">
        <v>1</v>
      </c>
      <c r="H1703" s="12">
        <v>9642</v>
      </c>
      <c r="I1703" s="12">
        <v>0</v>
      </c>
      <c r="J1703" s="12">
        <v>94</v>
      </c>
      <c r="K1703" s="12">
        <v>308</v>
      </c>
      <c r="L1703" s="12">
        <v>265</v>
      </c>
      <c r="M1703" s="12">
        <v>11.2</v>
      </c>
      <c r="N1703" s="12">
        <f>VLOOKUP(Todos!$A1703,vlookup_table[#All],2,FALSE)</f>
        <v>1</v>
      </c>
      <c r="O1703" s="12" t="str">
        <f>VLOOKUP(Todos!$A1703,vlookup_table[#All],3,FALSE)</f>
        <v>AL</v>
      </c>
      <c r="P1703" s="12">
        <f>VLOOKUP(Todos!$A1703,vlookup_table[#All],4,FALSE)</f>
        <v>0</v>
      </c>
      <c r="Q1703" s="14" t="str">
        <f>VLOOKUP(Todos!$A1703,vlookup_table[#All],5,FALSE)</f>
        <v>R3</v>
      </c>
      <c r="R1703" s="14" t="str">
        <f>VLOOKUP(Todos!$A1703,vlookup_table[#All],6,FALSE)</f>
        <v>M</v>
      </c>
      <c r="S1703" s="14">
        <f>VLOOKUP(Todos!$A1703,vlookup_table[#All],7,FALSE)</f>
        <v>17</v>
      </c>
      <c r="T1703" s="14">
        <f>ROUND((9706-Todos!$P1703)/100, 0)</f>
        <v>97</v>
      </c>
      <c r="U1703" s="14" t="str" cm="1">
        <f t="array" ref="U1703">_xlfn.IFS(
    ISNUMBER(SEARCH("C", Q1703)), "Ciudad",
    ISNUMBER(SEARCH("T", Q1703)), "Pueblo",
    ISNUMBER(SEARCH("R", Q1703)), "Rural",
    ISNUMBER(SEARCH("S", Q1703)), "Suburbano",
    ISNUMBER(SEARCH("U", Q1703)), "Urbano"
)</f>
        <v>Rural</v>
      </c>
      <c r="V1703" s="25" t="str" cm="1">
        <f t="array" ref="V1703">_xlfn.LET(
    _xlpm.txt, _xlfn.TEXTJOIN("", TRUE, IF(ISNUMBER(--MID(Todos!$H1703, _xlfn.SEQUENCE(LEN(Todos!$H1703)), 1)), MID(Todos!$H1703, _xlfn.SEQUENCE(LEN(Todos!$H1703)), 1), "")),
    IF(ISNUMBER(--RIGHT(_xlpm.txt,1)), _xlpm.txt, LEFT(_xlpm.txt, LEN(_xlpm.txt)-1))
)</f>
        <v>9642</v>
      </c>
      <c r="W1703" s="14" t="str">
        <f>UPPER(LEFT(Todos!$B1703,2))</f>
        <v>AL</v>
      </c>
      <c r="X1703" s="15" t="str" cm="1">
        <f t="array" ref="X1703">+IF(Todos!$C1703 = "",MODE.MATCH(Todos!$C$2:$C$4029),Todos!$C1703)</f>
        <v>Male</v>
      </c>
    </row>
    <row r="1704" spans="1:24" x14ac:dyDescent="0.35">
      <c r="A1704" s="19">
        <v>53529</v>
      </c>
      <c r="B1704" s="7" t="s">
        <v>69</v>
      </c>
      <c r="C1704" s="7" t="s">
        <v>17</v>
      </c>
      <c r="D1704" s="7">
        <v>1183</v>
      </c>
      <c r="E1704" s="7">
        <v>496</v>
      </c>
      <c r="F1704" s="7">
        <v>654</v>
      </c>
      <c r="G1704" s="7">
        <v>1</v>
      </c>
      <c r="H1704" s="7">
        <v>27491</v>
      </c>
      <c r="I1704" s="7">
        <v>0</v>
      </c>
      <c r="J1704" s="7">
        <v>44</v>
      </c>
      <c r="K1704" s="7">
        <v>603</v>
      </c>
      <c r="L1704" s="7">
        <v>566</v>
      </c>
      <c r="M1704" s="7">
        <v>10.65217391</v>
      </c>
      <c r="N1704" s="7">
        <f>VLOOKUP(Todos!$A1704,vlookup_table[#All],2,FALSE)</f>
        <v>0</v>
      </c>
      <c r="O1704" s="7" t="str">
        <f>VLOOKUP(Todos!$A1704,vlookup_table[#All],3,FALSE)</f>
        <v>TN</v>
      </c>
      <c r="P1704" s="7">
        <f>VLOOKUP(Todos!$A1704,vlookup_table[#All],4,FALSE)</f>
        <v>0</v>
      </c>
      <c r="Q1704" s="9" t="str">
        <f>VLOOKUP(Todos!$A1704,vlookup_table[#All],5,FALSE)</f>
        <v>S1</v>
      </c>
      <c r="R1704" s="9" t="str">
        <f>VLOOKUP(Todos!$A1704,vlookup_table[#All],6,FALSE)</f>
        <v>F</v>
      </c>
      <c r="S1704" s="9">
        <f>VLOOKUP(Todos!$A1704,vlookup_table[#All],7,FALSE)</f>
        <v>5</v>
      </c>
      <c r="T1704" s="9">
        <f>ROUND((9706-Todos!$P1704)/100, 0)</f>
        <v>97</v>
      </c>
      <c r="U1704" s="9" t="str" cm="1">
        <f t="array" ref="U1704">_xlfn.IFS(
    ISNUMBER(SEARCH("C", Q1704)), "Ciudad",
    ISNUMBER(SEARCH("T", Q1704)), "Pueblo",
    ISNUMBER(SEARCH("R", Q1704)), "Rural",
    ISNUMBER(SEARCH("S", Q1704)), "Suburbano",
    ISNUMBER(SEARCH("U", Q1704)), "Urbano"
)</f>
        <v>Suburbano</v>
      </c>
      <c r="V1704" s="24" t="str" cm="1">
        <f t="array" ref="V1704">_xlfn.LET(
    _xlpm.txt, _xlfn.TEXTJOIN("", TRUE, IF(ISNUMBER(--MID(Todos!$H1704, _xlfn.SEQUENCE(LEN(Todos!$H1704)), 1)), MID(Todos!$H1704, _xlfn.SEQUENCE(LEN(Todos!$H1704)), 1), "")),
    IF(ISNUMBER(--RIGHT(_xlpm.txt,1)), _xlpm.txt, LEFT(_xlpm.txt, LEN(_xlpm.txt)-1))
)</f>
        <v>27491</v>
      </c>
      <c r="W1704" s="9" t="str">
        <f>UPPER(LEFT(Todos!$B1704,2))</f>
        <v>TE</v>
      </c>
      <c r="X1704" s="10" t="str" cm="1">
        <f t="array" ref="X1704">+IF(Todos!$C1704 = "",MODE.MATCH(Todos!$C$2:$C$4029),Todos!$C1704)</f>
        <v>F</v>
      </c>
    </row>
    <row r="1705" spans="1:24" x14ac:dyDescent="0.35">
      <c r="A1705" s="18">
        <v>70803</v>
      </c>
      <c r="B1705" s="12" t="s">
        <v>30</v>
      </c>
      <c r="C1705" s="12" t="s">
        <v>14</v>
      </c>
      <c r="D1705" s="12">
        <v>299</v>
      </c>
      <c r="E1705" s="12">
        <v>244</v>
      </c>
      <c r="F1705" s="12">
        <v>303</v>
      </c>
      <c r="G1705" s="12">
        <v>0</v>
      </c>
      <c r="H1705" s="12">
        <v>10136</v>
      </c>
      <c r="I1705" s="12">
        <v>6</v>
      </c>
      <c r="J1705" s="12">
        <v>77</v>
      </c>
      <c r="K1705" s="12">
        <v>267</v>
      </c>
      <c r="L1705" s="12">
        <v>263</v>
      </c>
      <c r="M1705" s="12">
        <v>4.9375</v>
      </c>
      <c r="N1705" s="12">
        <f>VLOOKUP(Todos!$A1705,vlookup_table[#All],2,FALSE)</f>
        <v>1</v>
      </c>
      <c r="O1705" s="12" t="str">
        <f>VLOOKUP(Todos!$A1705,vlookup_table[#All],3,FALSE)</f>
        <v>MI</v>
      </c>
      <c r="P1705" s="12">
        <f>VLOOKUP(Todos!$A1705,vlookup_table[#All],4,FALSE)</f>
        <v>1112</v>
      </c>
      <c r="Q1705" s="14" t="str">
        <f>VLOOKUP(Todos!$A1705,vlookup_table[#All],5,FALSE)</f>
        <v>R3</v>
      </c>
      <c r="R1705" s="14" t="str">
        <f>VLOOKUP(Todos!$A1705,vlookup_table[#All],6,FALSE)</f>
        <v>M</v>
      </c>
      <c r="S1705" s="14">
        <f>VLOOKUP(Todos!$A1705,vlookup_table[#All],7,FALSE)</f>
        <v>4</v>
      </c>
      <c r="T1705" s="14">
        <f>ROUND((9706-Todos!$P1705)/100, 0)</f>
        <v>86</v>
      </c>
      <c r="U1705" s="14" t="str" cm="1">
        <f t="array" ref="U1705">_xlfn.IFS(
    ISNUMBER(SEARCH("C", Q1705)), "Ciudad",
    ISNUMBER(SEARCH("T", Q1705)), "Pueblo",
    ISNUMBER(SEARCH("R", Q1705)), "Rural",
    ISNUMBER(SEARCH("S", Q1705)), "Suburbano",
    ISNUMBER(SEARCH("U", Q1705)), "Urbano"
)</f>
        <v>Rural</v>
      </c>
      <c r="V1705" s="25" t="str" cm="1">
        <f t="array" ref="V1705">_xlfn.LET(
    _xlpm.txt, _xlfn.TEXTJOIN("", TRUE, IF(ISNUMBER(--MID(Todos!$H1705, _xlfn.SEQUENCE(LEN(Todos!$H1705)), 1)), MID(Todos!$H1705, _xlfn.SEQUENCE(LEN(Todos!$H1705)), 1), "")),
    IF(ISNUMBER(--RIGHT(_xlpm.txt,1)), _xlpm.txt, LEFT(_xlpm.txt, LEN(_xlpm.txt)-1))
)</f>
        <v>10136</v>
      </c>
      <c r="W1705" s="14" t="str">
        <f>UPPER(LEFT(Todos!$B1705,2))</f>
        <v>MI</v>
      </c>
      <c r="X1705" s="15" t="str" cm="1">
        <f t="array" ref="X1705">+IF(Todos!$C1705 = "",MODE.MATCH(Todos!$C$2:$C$4029),Todos!$C1705)</f>
        <v>M</v>
      </c>
    </row>
    <row r="1706" spans="1:24" x14ac:dyDescent="0.35">
      <c r="A1706" s="19">
        <v>20721</v>
      </c>
      <c r="B1706" s="7" t="s">
        <v>18</v>
      </c>
      <c r="C1706" s="7" t="s">
        <v>20</v>
      </c>
      <c r="D1706" s="7">
        <v>504</v>
      </c>
      <c r="E1706" s="7">
        <v>238</v>
      </c>
      <c r="F1706" s="7">
        <v>424</v>
      </c>
      <c r="G1706" s="7">
        <v>1</v>
      </c>
      <c r="H1706" s="7">
        <v>14205</v>
      </c>
      <c r="I1706" s="7">
        <v>0</v>
      </c>
      <c r="J1706" s="7">
        <v>60</v>
      </c>
      <c r="K1706" s="7">
        <v>355</v>
      </c>
      <c r="L1706" s="7">
        <v>319</v>
      </c>
      <c r="M1706" s="7">
        <v>8.5</v>
      </c>
      <c r="N1706" s="7">
        <f>VLOOKUP(Todos!$A1706,vlookup_table[#All],2,FALSE)</f>
        <v>0</v>
      </c>
      <c r="O1706" s="7" t="str">
        <f>VLOOKUP(Todos!$A1706,vlookup_table[#All],3,FALSE)</f>
        <v>NC</v>
      </c>
      <c r="P1706" s="7">
        <f>VLOOKUP(Todos!$A1706,vlookup_table[#All],4,FALSE)</f>
        <v>5805</v>
      </c>
      <c r="Q1706" s="9" t="str">
        <f>VLOOKUP(Todos!$A1706,vlookup_table[#All],5,FALSE)</f>
        <v>R2</v>
      </c>
      <c r="R1706" s="9" t="str">
        <f>VLOOKUP(Todos!$A1706,vlookup_table[#All],6,FALSE)</f>
        <v>F</v>
      </c>
      <c r="S1706" s="9">
        <f>VLOOKUP(Todos!$A1706,vlookup_table[#All],7,FALSE)</f>
        <v>10</v>
      </c>
      <c r="T1706" s="9">
        <f>ROUND((9706-Todos!$P1706)/100, 0)</f>
        <v>39</v>
      </c>
      <c r="U1706" s="9" t="str" cm="1">
        <f t="array" ref="U1706">_xlfn.IFS(
    ISNUMBER(SEARCH("C", Q1706)), "Ciudad",
    ISNUMBER(SEARCH("T", Q1706)), "Pueblo",
    ISNUMBER(SEARCH("R", Q1706)), "Rural",
    ISNUMBER(SEARCH("S", Q1706)), "Suburbano",
    ISNUMBER(SEARCH("U", Q1706)), "Urbano"
)</f>
        <v>Rural</v>
      </c>
      <c r="V1706" s="24" t="str" cm="1">
        <f t="array" ref="V1706">_xlfn.LET(
    _xlpm.txt, _xlfn.TEXTJOIN("", TRUE, IF(ISNUMBER(--MID(Todos!$H1706, _xlfn.SEQUENCE(LEN(Todos!$H1706)), 1)), MID(Todos!$H1706, _xlfn.SEQUENCE(LEN(Todos!$H1706)), 1), "")),
    IF(ISNUMBER(--RIGHT(_xlpm.txt,1)), _xlpm.txt, LEFT(_xlpm.txt, LEN(_xlpm.txt)-1))
)</f>
        <v>14205</v>
      </c>
      <c r="W1706" s="9" t="str">
        <f>UPPER(LEFT(Todos!$B1706,2))</f>
        <v>NC</v>
      </c>
      <c r="X1706" s="10" t="str" cm="1">
        <f t="array" ref="X1706">+IF(Todos!$C1706 = "",MODE.MATCH(Todos!$C$2:$C$4029),Todos!$C1706)</f>
        <v>female</v>
      </c>
    </row>
    <row r="1707" spans="1:24" x14ac:dyDescent="0.35">
      <c r="A1707" s="18">
        <v>15445</v>
      </c>
      <c r="B1707" s="12" t="s">
        <v>18</v>
      </c>
      <c r="C1707" s="12" t="s">
        <v>14</v>
      </c>
      <c r="D1707" s="12">
        <v>782</v>
      </c>
      <c r="E1707" s="12">
        <v>223</v>
      </c>
      <c r="F1707" s="12">
        <v>357</v>
      </c>
      <c r="G1707" s="12">
        <v>0</v>
      </c>
      <c r="H1707" s="12">
        <v>11910</v>
      </c>
      <c r="I1707" s="12">
        <v>5</v>
      </c>
      <c r="J1707" s="12">
        <v>45</v>
      </c>
      <c r="K1707" s="12">
        <v>341</v>
      </c>
      <c r="L1707" s="12">
        <v>272</v>
      </c>
      <c r="M1707" s="12">
        <v>10.23076923</v>
      </c>
      <c r="N1707" s="12">
        <f>VLOOKUP(Todos!$A1707,vlookup_table[#All],2,FALSE)</f>
        <v>1</v>
      </c>
      <c r="O1707" s="12" t="str">
        <f>VLOOKUP(Todos!$A1707,vlookup_table[#All],3,FALSE)</f>
        <v>NC</v>
      </c>
      <c r="P1707" s="12">
        <f>VLOOKUP(Todos!$A1707,vlookup_table[#All],4,FALSE)</f>
        <v>5501</v>
      </c>
      <c r="Q1707" s="14" t="str">
        <f>VLOOKUP(Todos!$A1707,vlookup_table[#All],5,FALSE)</f>
        <v>C2</v>
      </c>
      <c r="R1707" s="14" t="str">
        <f>VLOOKUP(Todos!$A1707,vlookup_table[#All],6,FALSE)</f>
        <v>M</v>
      </c>
      <c r="S1707" s="14">
        <f>VLOOKUP(Todos!$A1707,vlookup_table[#All],7,FALSE)</f>
        <v>20</v>
      </c>
      <c r="T1707" s="14">
        <f>ROUND((9706-Todos!$P1707)/100, 0)</f>
        <v>42</v>
      </c>
      <c r="U1707" s="14" t="str" cm="1">
        <f t="array" ref="U1707">_xlfn.IFS(
    ISNUMBER(SEARCH("C", Q1707)), "Ciudad",
    ISNUMBER(SEARCH("T", Q1707)), "Pueblo",
    ISNUMBER(SEARCH("R", Q1707)), "Rural",
    ISNUMBER(SEARCH("S", Q1707)), "Suburbano",
    ISNUMBER(SEARCH("U", Q1707)), "Urbano"
)</f>
        <v>Ciudad</v>
      </c>
      <c r="V1707" s="25" t="str" cm="1">
        <f t="array" ref="V1707">_xlfn.LET(
    _xlpm.txt, _xlfn.TEXTJOIN("", TRUE, IF(ISNUMBER(--MID(Todos!$H1707, _xlfn.SEQUENCE(LEN(Todos!$H1707)), 1)), MID(Todos!$H1707, _xlfn.SEQUENCE(LEN(Todos!$H1707)), 1), "")),
    IF(ISNUMBER(--RIGHT(_xlpm.txt,1)), _xlpm.txt, LEFT(_xlpm.txt, LEN(_xlpm.txt)-1))
)</f>
        <v>11910</v>
      </c>
      <c r="W1707" s="14" t="str">
        <f>UPPER(LEFT(Todos!$B1707,2))</f>
        <v>NC</v>
      </c>
      <c r="X1707" s="15" t="str" cm="1">
        <f t="array" ref="X1707">+IF(Todos!$C1707 = "",MODE.MATCH(Todos!$C$2:$C$4029),Todos!$C1707)</f>
        <v>M</v>
      </c>
    </row>
    <row r="1708" spans="1:24" x14ac:dyDescent="0.35">
      <c r="A1708" s="19">
        <v>24030</v>
      </c>
      <c r="B1708" s="7" t="s">
        <v>47</v>
      </c>
      <c r="C1708" s="7" t="s">
        <v>17</v>
      </c>
      <c r="D1708" s="7">
        <v>383</v>
      </c>
      <c r="E1708" s="7">
        <v>76</v>
      </c>
      <c r="F1708" s="7">
        <v>180</v>
      </c>
      <c r="G1708" s="7">
        <v>0</v>
      </c>
      <c r="H1708" s="7">
        <v>5990</v>
      </c>
      <c r="I1708" s="7">
        <v>0</v>
      </c>
      <c r="J1708" s="7">
        <v>78</v>
      </c>
      <c r="K1708" s="7">
        <v>134</v>
      </c>
      <c r="L1708" s="7">
        <v>135</v>
      </c>
      <c r="M1708" s="7">
        <v>12.2</v>
      </c>
      <c r="N1708" s="7">
        <f>VLOOKUP(Todos!$A1708,vlookup_table[#All],2,FALSE)</f>
        <v>0</v>
      </c>
      <c r="O1708" s="7" t="str">
        <f>VLOOKUP(Todos!$A1708,vlookup_table[#All],3,FALSE)</f>
        <v>SC</v>
      </c>
      <c r="P1708" s="7">
        <f>VLOOKUP(Todos!$A1708,vlookup_table[#All],4,FALSE)</f>
        <v>3306</v>
      </c>
      <c r="Q1708" s="9" t="str">
        <f>VLOOKUP(Todos!$A1708,vlookup_table[#All],5,FALSE)</f>
        <v>T3</v>
      </c>
      <c r="R1708" s="9" t="str">
        <f>VLOOKUP(Todos!$A1708,vlookup_table[#All],6,FALSE)</f>
        <v>F</v>
      </c>
      <c r="S1708" s="9">
        <f>VLOOKUP(Todos!$A1708,vlookup_table[#All],7,FALSE)</f>
        <v>20</v>
      </c>
      <c r="T1708" s="9">
        <f>ROUND((9706-Todos!$P1708)/100, 0)</f>
        <v>64</v>
      </c>
      <c r="U1708" s="9" t="str" cm="1">
        <f t="array" ref="U1708">_xlfn.IFS(
    ISNUMBER(SEARCH("C", Q1708)), "Ciudad",
    ISNUMBER(SEARCH("T", Q1708)), "Pueblo",
    ISNUMBER(SEARCH("R", Q1708)), "Rural",
    ISNUMBER(SEARCH("S", Q1708)), "Suburbano",
    ISNUMBER(SEARCH("U", Q1708)), "Urbano"
)</f>
        <v>Pueblo</v>
      </c>
      <c r="V1708" s="24" t="str" cm="1">
        <f t="array" ref="V1708">_xlfn.LET(
    _xlpm.txt, _xlfn.TEXTJOIN("", TRUE, IF(ISNUMBER(--MID(Todos!$H1708, _xlfn.SEQUENCE(LEN(Todos!$H1708)), 1)), MID(Todos!$H1708, _xlfn.SEQUENCE(LEN(Todos!$H1708)), 1), "")),
    IF(ISNUMBER(--RIGHT(_xlpm.txt,1)), _xlpm.txt, LEFT(_xlpm.txt, LEN(_xlpm.txt)-1))
)</f>
        <v>5990</v>
      </c>
      <c r="W1708" s="9" t="str">
        <f>UPPER(LEFT(Todos!$B1708,2))</f>
        <v>SC</v>
      </c>
      <c r="X1708" s="10" t="str" cm="1">
        <f t="array" ref="X1708">+IF(Todos!$C1708 = "",MODE.MATCH(Todos!$C$2:$C$4029),Todos!$C1708)</f>
        <v>F</v>
      </c>
    </row>
    <row r="1709" spans="1:24" x14ac:dyDescent="0.35">
      <c r="A1709" s="18">
        <v>150177</v>
      </c>
      <c r="B1709" s="12" t="s">
        <v>22</v>
      </c>
      <c r="C1709" s="12" t="s">
        <v>14</v>
      </c>
      <c r="D1709" s="12">
        <v>2044</v>
      </c>
      <c r="E1709" s="12">
        <v>329</v>
      </c>
      <c r="F1709" s="12">
        <v>423</v>
      </c>
      <c r="G1709" s="12">
        <v>53</v>
      </c>
      <c r="H1709" s="12">
        <v>13686</v>
      </c>
      <c r="I1709" s="12">
        <v>27</v>
      </c>
      <c r="J1709" s="12">
        <v>47</v>
      </c>
      <c r="K1709" s="12">
        <v>337</v>
      </c>
      <c r="L1709" s="12">
        <v>397</v>
      </c>
      <c r="M1709" s="12">
        <v>10.75</v>
      </c>
      <c r="N1709" s="12">
        <f>VLOOKUP(Todos!$A1709,vlookup_table[#All],2,FALSE)</f>
        <v>0</v>
      </c>
      <c r="O1709" s="12" t="str">
        <f>VLOOKUP(Todos!$A1709,vlookup_table[#All],3,FALSE)</f>
        <v>CA</v>
      </c>
      <c r="P1709" s="12">
        <f>VLOOKUP(Todos!$A1709,vlookup_table[#All],4,FALSE)</f>
        <v>2001</v>
      </c>
      <c r="Q1709" s="14" t="str">
        <f>VLOOKUP(Todos!$A1709,vlookup_table[#All],5,FALSE)</f>
        <v>S2</v>
      </c>
      <c r="R1709" s="14" t="str">
        <f>VLOOKUP(Todos!$A1709,vlookup_table[#All],6,FALSE)</f>
        <v>M</v>
      </c>
      <c r="S1709" s="14">
        <f>VLOOKUP(Todos!$A1709,vlookup_table[#All],7,FALSE)</f>
        <v>20</v>
      </c>
      <c r="T1709" s="14">
        <f>ROUND((9706-Todos!$P1709)/100, 0)</f>
        <v>77</v>
      </c>
      <c r="U1709" s="14" t="str" cm="1">
        <f t="array" ref="U1709">_xlfn.IFS(
    ISNUMBER(SEARCH("C", Q1709)), "Ciudad",
    ISNUMBER(SEARCH("T", Q1709)), "Pueblo",
    ISNUMBER(SEARCH("R", Q1709)), "Rural",
    ISNUMBER(SEARCH("S", Q1709)), "Suburbano",
    ISNUMBER(SEARCH("U", Q1709)), "Urbano"
)</f>
        <v>Suburbano</v>
      </c>
      <c r="V1709" s="25" t="str" cm="1">
        <f t="array" ref="V1709">_xlfn.LET(
    _xlpm.txt, _xlfn.TEXTJOIN("", TRUE, IF(ISNUMBER(--MID(Todos!$H1709, _xlfn.SEQUENCE(LEN(Todos!$H1709)), 1)), MID(Todos!$H1709, _xlfn.SEQUENCE(LEN(Todos!$H1709)), 1), "")),
    IF(ISNUMBER(--RIGHT(_xlpm.txt,1)), _xlpm.txt, LEFT(_xlpm.txt, LEN(_xlpm.txt)-1))
)</f>
        <v>13686</v>
      </c>
      <c r="W1709" s="14" t="str">
        <f>UPPER(LEFT(Todos!$B1709,2))</f>
        <v>CA</v>
      </c>
      <c r="X1709" s="15" t="str" cm="1">
        <f t="array" ref="X1709">+IF(Todos!$C1709 = "",MODE.MATCH(Todos!$C$2:$C$4029),Todos!$C1709)</f>
        <v>M</v>
      </c>
    </row>
    <row r="1710" spans="1:24" x14ac:dyDescent="0.35">
      <c r="A1710" s="19">
        <v>137540</v>
      </c>
      <c r="B1710" s="7" t="s">
        <v>65</v>
      </c>
      <c r="C1710" s="7" t="s">
        <v>61</v>
      </c>
      <c r="D1710" s="7">
        <v>2158</v>
      </c>
      <c r="E1710" s="7">
        <v>411</v>
      </c>
      <c r="F1710" s="7">
        <v>640</v>
      </c>
      <c r="G1710" s="7">
        <v>54</v>
      </c>
      <c r="H1710" s="7">
        <v>33235</v>
      </c>
      <c r="I1710" s="7">
        <v>7</v>
      </c>
      <c r="J1710" s="7">
        <v>12</v>
      </c>
      <c r="K1710" s="7">
        <v>516</v>
      </c>
      <c r="L1710" s="7">
        <v>535</v>
      </c>
      <c r="M1710" s="7">
        <v>9</v>
      </c>
      <c r="N1710" s="7">
        <f>VLOOKUP(Todos!$A1710,vlookup_table[#All],2,FALSE)</f>
        <v>2</v>
      </c>
      <c r="O1710" s="7" t="str">
        <f>VLOOKUP(Todos!$A1710,vlookup_table[#All],3,FALSE)</f>
        <v>AZ</v>
      </c>
      <c r="P1710" s="7">
        <f>VLOOKUP(Todos!$A1710,vlookup_table[#All],4,FALSE)</f>
        <v>4801</v>
      </c>
      <c r="Q1710" s="9" t="str">
        <f>VLOOKUP(Todos!$A1710,vlookup_table[#All],5,FALSE)</f>
        <v>C1</v>
      </c>
      <c r="R1710" s="9" t="str">
        <f>VLOOKUP(Todos!$A1710,vlookup_table[#All],6,FALSE)</f>
        <v>F</v>
      </c>
      <c r="S1710" s="9">
        <f>VLOOKUP(Todos!$A1710,vlookup_table[#All],7,FALSE)</f>
        <v>10</v>
      </c>
      <c r="T1710" s="9">
        <f>ROUND((9706-Todos!$P1710)/100, 0)</f>
        <v>49</v>
      </c>
      <c r="U1710" s="9" t="str" cm="1">
        <f t="array" ref="U1710">_xlfn.IFS(
    ISNUMBER(SEARCH("C", Q1710)), "Ciudad",
    ISNUMBER(SEARCH("T", Q1710)), "Pueblo",
    ISNUMBER(SEARCH("R", Q1710)), "Rural",
    ISNUMBER(SEARCH("S", Q1710)), "Suburbano",
    ISNUMBER(SEARCH("U", Q1710)), "Urbano"
)</f>
        <v>Ciudad</v>
      </c>
      <c r="V1710" s="24" t="str" cm="1">
        <f t="array" ref="V1710">_xlfn.LET(
    _xlpm.txt, _xlfn.TEXTJOIN("", TRUE, IF(ISNUMBER(--MID(Todos!$H1710, _xlfn.SEQUENCE(LEN(Todos!$H1710)), 1)), MID(Todos!$H1710, _xlfn.SEQUENCE(LEN(Todos!$H1710)), 1), "")),
    IF(ISNUMBER(--RIGHT(_xlpm.txt,1)), _xlpm.txt, LEFT(_xlpm.txt, LEN(_xlpm.txt)-1))
)</f>
        <v>33235</v>
      </c>
      <c r="W1710" s="9" t="str">
        <f>UPPER(LEFT(Todos!$B1710,2))</f>
        <v>AR</v>
      </c>
      <c r="X1710" s="10" t="str" cm="1">
        <f t="array" ref="X1710">+IF(Todos!$C1710 = "",MODE.MATCH(Todos!$C$2:$C$4029),Todos!$C1710)</f>
        <v>Female</v>
      </c>
    </row>
    <row r="1711" spans="1:24" x14ac:dyDescent="0.35">
      <c r="A1711" s="18">
        <v>13496</v>
      </c>
      <c r="B1711" s="12" t="s">
        <v>22</v>
      </c>
      <c r="C1711" s="12" t="s">
        <v>17</v>
      </c>
      <c r="D1711" s="12">
        <v>3222</v>
      </c>
      <c r="E1711" s="12">
        <v>569</v>
      </c>
      <c r="F1711" s="12">
        <v>652</v>
      </c>
      <c r="G1711" s="12">
        <v>93</v>
      </c>
      <c r="H1711" s="12">
        <v>34407</v>
      </c>
      <c r="I1711" s="12">
        <v>23</v>
      </c>
      <c r="J1711" s="12">
        <v>35</v>
      </c>
      <c r="K1711" s="12">
        <v>614</v>
      </c>
      <c r="L1711" s="12">
        <v>607</v>
      </c>
      <c r="M1711" s="12">
        <v>16.545454549999999</v>
      </c>
      <c r="N1711" s="12">
        <f>VLOOKUP(Todos!$A1711,vlookup_table[#All],2,FALSE)</f>
        <v>28</v>
      </c>
      <c r="O1711" s="12" t="str">
        <f>VLOOKUP(Todos!$A1711,vlookup_table[#All],3,FALSE)</f>
        <v>CA</v>
      </c>
      <c r="P1711" s="12">
        <f>VLOOKUP(Todos!$A1711,vlookup_table[#All],4,FALSE)</f>
        <v>2801</v>
      </c>
      <c r="Q1711" s="14" t="str">
        <f>VLOOKUP(Todos!$A1711,vlookup_table[#All],5,FALSE)</f>
        <v>U1</v>
      </c>
      <c r="R1711" s="14" t="str">
        <f>VLOOKUP(Todos!$A1711,vlookup_table[#All],6,FALSE)</f>
        <v>F</v>
      </c>
      <c r="S1711" s="14">
        <f>VLOOKUP(Todos!$A1711,vlookup_table[#All],7,FALSE)</f>
        <v>25</v>
      </c>
      <c r="T1711" s="14">
        <f>ROUND((9706-Todos!$P1711)/100, 0)</f>
        <v>69</v>
      </c>
      <c r="U1711" s="14" t="str" cm="1">
        <f t="array" ref="U1711">_xlfn.IFS(
    ISNUMBER(SEARCH("C", Q1711)), "Ciudad",
    ISNUMBER(SEARCH("T", Q1711)), "Pueblo",
    ISNUMBER(SEARCH("R", Q1711)), "Rural",
    ISNUMBER(SEARCH("S", Q1711)), "Suburbano",
    ISNUMBER(SEARCH("U", Q1711)), "Urbano"
)</f>
        <v>Urbano</v>
      </c>
      <c r="V1711" s="25" t="str" cm="1">
        <f t="array" ref="V1711">_xlfn.LET(
    _xlpm.txt, _xlfn.TEXTJOIN("", TRUE, IF(ISNUMBER(--MID(Todos!$H1711, _xlfn.SEQUENCE(LEN(Todos!$H1711)), 1)), MID(Todos!$H1711, _xlfn.SEQUENCE(LEN(Todos!$H1711)), 1), "")),
    IF(ISNUMBER(--RIGHT(_xlpm.txt,1)), _xlpm.txt, LEFT(_xlpm.txt, LEN(_xlpm.txt)-1))
)</f>
        <v>34407</v>
      </c>
      <c r="W1711" s="14" t="str">
        <f>UPPER(LEFT(Todos!$B1711,2))</f>
        <v>CA</v>
      </c>
      <c r="X1711" s="15" t="str" cm="1">
        <f t="array" ref="X1711">+IF(Todos!$C1711 = "",MODE.MATCH(Todos!$C$2:$C$4029),Todos!$C1711)</f>
        <v>F</v>
      </c>
    </row>
    <row r="1712" spans="1:24" x14ac:dyDescent="0.35">
      <c r="A1712" s="19">
        <v>28040</v>
      </c>
      <c r="B1712" s="7" t="s">
        <v>40</v>
      </c>
      <c r="C1712" s="7" t="s">
        <v>14</v>
      </c>
      <c r="D1712" s="7">
        <v>866</v>
      </c>
      <c r="E1712" s="7">
        <v>463</v>
      </c>
      <c r="F1712" s="7">
        <v>492</v>
      </c>
      <c r="G1712" s="7">
        <v>1</v>
      </c>
      <c r="H1712" s="7">
        <v>15563</v>
      </c>
      <c r="I1712" s="7">
        <v>1</v>
      </c>
      <c r="J1712" s="7">
        <v>66</v>
      </c>
      <c r="K1712" s="7">
        <v>475</v>
      </c>
      <c r="L1712" s="7">
        <v>467</v>
      </c>
      <c r="M1712" s="7">
        <v>7.5454545450000001</v>
      </c>
      <c r="N1712" s="7">
        <f>VLOOKUP(Todos!$A1712,vlookup_table[#All],2,FALSE)</f>
        <v>1</v>
      </c>
      <c r="O1712" s="7" t="str">
        <f>VLOOKUP(Todos!$A1712,vlookup_table[#All],3,FALSE)</f>
        <v>GA</v>
      </c>
      <c r="P1712" s="7">
        <f>VLOOKUP(Todos!$A1712,vlookup_table[#All],4,FALSE)</f>
        <v>2901</v>
      </c>
      <c r="Q1712" s="9" t="str">
        <f>VLOOKUP(Todos!$A1712,vlookup_table[#All],5,FALSE)</f>
        <v>T2</v>
      </c>
      <c r="R1712" s="9" t="str">
        <f>VLOOKUP(Todos!$A1712,vlookup_table[#All],6,FALSE)</f>
        <v>M</v>
      </c>
      <c r="S1712" s="9">
        <f>VLOOKUP(Todos!$A1712,vlookup_table[#All],7,FALSE)</f>
        <v>11</v>
      </c>
      <c r="T1712" s="9">
        <f>ROUND((9706-Todos!$P1712)/100, 0)</f>
        <v>68</v>
      </c>
      <c r="U1712" s="9" t="str" cm="1">
        <f t="array" ref="U1712">_xlfn.IFS(
    ISNUMBER(SEARCH("C", Q1712)), "Ciudad",
    ISNUMBER(SEARCH("T", Q1712)), "Pueblo",
    ISNUMBER(SEARCH("R", Q1712)), "Rural",
    ISNUMBER(SEARCH("S", Q1712)), "Suburbano",
    ISNUMBER(SEARCH("U", Q1712)), "Urbano"
)</f>
        <v>Pueblo</v>
      </c>
      <c r="V1712" s="24" t="str" cm="1">
        <f t="array" ref="V1712">_xlfn.LET(
    _xlpm.txt, _xlfn.TEXTJOIN("", TRUE, IF(ISNUMBER(--MID(Todos!$H1712, _xlfn.SEQUENCE(LEN(Todos!$H1712)), 1)), MID(Todos!$H1712, _xlfn.SEQUENCE(LEN(Todos!$H1712)), 1), "")),
    IF(ISNUMBER(--RIGHT(_xlpm.txt,1)), _xlpm.txt, LEFT(_xlpm.txt, LEN(_xlpm.txt)-1))
)</f>
        <v>15563</v>
      </c>
      <c r="W1712" s="9" t="str">
        <f>UPPER(LEFT(Todos!$B1712,2))</f>
        <v>GA</v>
      </c>
      <c r="X1712" s="10" t="str" cm="1">
        <f t="array" ref="X1712">+IF(Todos!$C1712 = "",MODE.MATCH(Todos!$C$2:$C$4029),Todos!$C1712)</f>
        <v>M</v>
      </c>
    </row>
    <row r="1713" spans="1:24" x14ac:dyDescent="0.35">
      <c r="A1713" s="18">
        <v>156174</v>
      </c>
      <c r="B1713" s="12" t="s">
        <v>24</v>
      </c>
      <c r="C1713" s="12" t="s">
        <v>14</v>
      </c>
      <c r="D1713" s="12">
        <v>899</v>
      </c>
      <c r="E1713" s="12">
        <v>479</v>
      </c>
      <c r="F1713" s="12">
        <v>535</v>
      </c>
      <c r="G1713" s="12">
        <v>1</v>
      </c>
      <c r="H1713" s="12">
        <v>15544</v>
      </c>
      <c r="I1713" s="12">
        <v>2</v>
      </c>
      <c r="J1713" s="12">
        <v>26</v>
      </c>
      <c r="K1713" s="12">
        <v>486</v>
      </c>
      <c r="L1713" s="12">
        <v>542</v>
      </c>
      <c r="M1713" s="12">
        <v>9.4444444440000002</v>
      </c>
      <c r="N1713" s="12">
        <f>VLOOKUP(Todos!$A1713,vlookup_table[#All],2,FALSE)</f>
        <v>1</v>
      </c>
      <c r="O1713" s="12" t="str">
        <f>VLOOKUP(Todos!$A1713,vlookup_table[#All],3,FALSE)</f>
        <v>NV</v>
      </c>
      <c r="P1713" s="12">
        <f>VLOOKUP(Todos!$A1713,vlookup_table[#All],4,FALSE)</f>
        <v>2601</v>
      </c>
      <c r="Q1713" s="14" t="str">
        <f>VLOOKUP(Todos!$A1713,vlookup_table[#All],5,FALSE)</f>
        <v>C2</v>
      </c>
      <c r="R1713" s="14" t="str">
        <f>VLOOKUP(Todos!$A1713,vlookup_table[#All],6,FALSE)</f>
        <v>M</v>
      </c>
      <c r="S1713" s="14">
        <f>VLOOKUP(Todos!$A1713,vlookup_table[#All],7,FALSE)</f>
        <v>10</v>
      </c>
      <c r="T1713" s="14">
        <f>ROUND((9706-Todos!$P1713)/100, 0)</f>
        <v>71</v>
      </c>
      <c r="U1713" s="14" t="str" cm="1">
        <f t="array" ref="U1713">_xlfn.IFS(
    ISNUMBER(SEARCH("C", Q1713)), "Ciudad",
    ISNUMBER(SEARCH("T", Q1713)), "Pueblo",
    ISNUMBER(SEARCH("R", Q1713)), "Rural",
    ISNUMBER(SEARCH("S", Q1713)), "Suburbano",
    ISNUMBER(SEARCH("U", Q1713)), "Urbano"
)</f>
        <v>Ciudad</v>
      </c>
      <c r="V1713" s="25" t="str" cm="1">
        <f t="array" ref="V1713">_xlfn.LET(
    _xlpm.txt, _xlfn.TEXTJOIN("", TRUE, IF(ISNUMBER(--MID(Todos!$H1713, _xlfn.SEQUENCE(LEN(Todos!$H1713)), 1)), MID(Todos!$H1713, _xlfn.SEQUENCE(LEN(Todos!$H1713)), 1), "")),
    IF(ISNUMBER(--RIGHT(_xlpm.txt,1)), _xlpm.txt, LEFT(_xlpm.txt, LEN(_xlpm.txt)-1))
)</f>
        <v>15544</v>
      </c>
      <c r="W1713" s="14" t="str">
        <f>UPPER(LEFT(Todos!$B1713,2))</f>
        <v>NV</v>
      </c>
      <c r="X1713" s="15" t="str" cm="1">
        <f t="array" ref="X1713">+IF(Todos!$C1713 = "",MODE.MATCH(Todos!$C$2:$C$4029),Todos!$C1713)</f>
        <v>M</v>
      </c>
    </row>
    <row r="1714" spans="1:24" x14ac:dyDescent="0.35">
      <c r="A1714" s="19">
        <v>75461</v>
      </c>
      <c r="B1714" s="7" t="s">
        <v>48</v>
      </c>
      <c r="C1714" s="7"/>
      <c r="D1714" s="7">
        <v>221</v>
      </c>
      <c r="E1714" s="7">
        <v>216</v>
      </c>
      <c r="F1714" s="7">
        <v>304</v>
      </c>
      <c r="G1714" s="7">
        <v>0</v>
      </c>
      <c r="H1714" s="7">
        <v>10791</v>
      </c>
      <c r="I1714" s="7">
        <v>0</v>
      </c>
      <c r="J1714" s="7">
        <v>87</v>
      </c>
      <c r="K1714" s="7">
        <v>274</v>
      </c>
      <c r="L1714" s="7">
        <v>252</v>
      </c>
      <c r="M1714" s="7">
        <v>11.33333333</v>
      </c>
      <c r="N1714" s="7">
        <f>VLOOKUP(Todos!$A1714,vlookup_table[#All],2,FALSE)</f>
        <v>2</v>
      </c>
      <c r="O1714" s="7" t="str">
        <f>VLOOKUP(Todos!$A1714,vlookup_table[#All],3,FALSE)</f>
        <v>IA</v>
      </c>
      <c r="P1714" s="7">
        <f>VLOOKUP(Todos!$A1714,vlookup_table[#All],4,FALSE)</f>
        <v>1612</v>
      </c>
      <c r="Q1714" s="9" t="str">
        <f>VLOOKUP(Todos!$A1714,vlookup_table[#All],5,FALSE)</f>
        <v/>
      </c>
      <c r="R1714" s="9" t="str">
        <f>VLOOKUP(Todos!$A1714,vlookup_table[#All],6,FALSE)</f>
        <v/>
      </c>
      <c r="S1714" s="9">
        <f>VLOOKUP(Todos!$A1714,vlookup_table[#All],7,FALSE)</f>
        <v>15</v>
      </c>
      <c r="T1714" s="9">
        <f>ROUND((9706-Todos!$P1714)/100, 0)</f>
        <v>81</v>
      </c>
      <c r="U1714" s="9" t="e" cm="1">
        <f t="array" ref="U1714">_xlfn.IFS(
    ISNUMBER(SEARCH("C", Q1714)), "Ciudad",
    ISNUMBER(SEARCH("T", Q1714)), "Pueblo",
    ISNUMBER(SEARCH("R", Q1714)), "Rural",
    ISNUMBER(SEARCH("S", Q1714)), "Suburbano",
    ISNUMBER(SEARCH("U", Q1714)), "Urbano"
)</f>
        <v>#N/A</v>
      </c>
      <c r="V1714" s="24" t="str" cm="1">
        <f t="array" ref="V1714">_xlfn.LET(
    _xlpm.txt, _xlfn.TEXTJOIN("", TRUE, IF(ISNUMBER(--MID(Todos!$H1714, _xlfn.SEQUENCE(LEN(Todos!$H1714)), 1)), MID(Todos!$H1714, _xlfn.SEQUENCE(LEN(Todos!$H1714)), 1), "")),
    IF(ISNUMBER(--RIGHT(_xlpm.txt,1)), _xlpm.txt, LEFT(_xlpm.txt, LEN(_xlpm.txt)-1))
)</f>
        <v>10791</v>
      </c>
      <c r="W1714" s="9" t="str">
        <f>UPPER(LEFT(Todos!$B1714,2))</f>
        <v>IA</v>
      </c>
      <c r="X1714" s="10" t="e" cm="1">
        <f t="array" aca="1" ref="X1714" ca="1">+IF(Todos!$C1714 = "",MODE.MATCH(Todos!$C$2:$C$4029),Todos!$C1714)</f>
        <v>#NAME?</v>
      </c>
    </row>
    <row r="1715" spans="1:24" x14ac:dyDescent="0.35">
      <c r="A1715" s="18">
        <v>2781</v>
      </c>
      <c r="B1715" s="12" t="s">
        <v>22</v>
      </c>
      <c r="C1715" s="12" t="s">
        <v>17</v>
      </c>
      <c r="D1715" s="12">
        <v>2432</v>
      </c>
      <c r="E1715" s="12">
        <v>340</v>
      </c>
      <c r="F1715" s="12">
        <v>432</v>
      </c>
      <c r="G1715" s="12">
        <v>72</v>
      </c>
      <c r="H1715" s="12">
        <v>13558</v>
      </c>
      <c r="I1715" s="12">
        <v>42</v>
      </c>
      <c r="J1715" s="12">
        <v>37</v>
      </c>
      <c r="K1715" s="12">
        <v>364</v>
      </c>
      <c r="L1715" s="12">
        <v>397</v>
      </c>
      <c r="M1715" s="12">
        <v>9</v>
      </c>
      <c r="N1715" s="12">
        <f>VLOOKUP(Todos!$A1715,vlookup_table[#All],2,FALSE)</f>
        <v>0</v>
      </c>
      <c r="O1715" s="12" t="str">
        <f>VLOOKUP(Todos!$A1715,vlookup_table[#All],3,FALSE)</f>
        <v>CA</v>
      </c>
      <c r="P1715" s="12">
        <f>VLOOKUP(Todos!$A1715,vlookup_table[#All],4,FALSE)</f>
        <v>4501</v>
      </c>
      <c r="Q1715" s="14" t="str">
        <f>VLOOKUP(Todos!$A1715,vlookup_table[#All],5,FALSE)</f>
        <v>U2</v>
      </c>
      <c r="R1715" s="14" t="str">
        <f>VLOOKUP(Todos!$A1715,vlookup_table[#All],6,FALSE)</f>
        <v>F</v>
      </c>
      <c r="S1715" s="14">
        <f>VLOOKUP(Todos!$A1715,vlookup_table[#All],7,FALSE)</f>
        <v>20</v>
      </c>
      <c r="T1715" s="14">
        <f>ROUND((9706-Todos!$P1715)/100, 0)</f>
        <v>52</v>
      </c>
      <c r="U1715" s="14" t="str" cm="1">
        <f t="array" ref="U1715">_xlfn.IFS(
    ISNUMBER(SEARCH("C", Q1715)), "Ciudad",
    ISNUMBER(SEARCH("T", Q1715)), "Pueblo",
    ISNUMBER(SEARCH("R", Q1715)), "Rural",
    ISNUMBER(SEARCH("S", Q1715)), "Suburbano",
    ISNUMBER(SEARCH("U", Q1715)), "Urbano"
)</f>
        <v>Urbano</v>
      </c>
      <c r="V1715" s="25" t="str" cm="1">
        <f t="array" ref="V1715">_xlfn.LET(
    _xlpm.txt, _xlfn.TEXTJOIN("", TRUE, IF(ISNUMBER(--MID(Todos!$H1715, _xlfn.SEQUENCE(LEN(Todos!$H1715)), 1)), MID(Todos!$H1715, _xlfn.SEQUENCE(LEN(Todos!$H1715)), 1), "")),
    IF(ISNUMBER(--RIGHT(_xlpm.txt,1)), _xlpm.txt, LEFT(_xlpm.txt, LEN(_xlpm.txt)-1))
)</f>
        <v>13558</v>
      </c>
      <c r="W1715" s="14" t="str">
        <f>UPPER(LEFT(Todos!$B1715,2))</f>
        <v>CA</v>
      </c>
      <c r="X1715" s="15" t="str" cm="1">
        <f t="array" ref="X1715">+IF(Todos!$C1715 = "",MODE.MATCH(Todos!$C$2:$C$4029),Todos!$C1715)</f>
        <v>F</v>
      </c>
    </row>
    <row r="1716" spans="1:24" x14ac:dyDescent="0.35">
      <c r="A1716" s="19">
        <v>85476</v>
      </c>
      <c r="B1716" s="7" t="s">
        <v>57</v>
      </c>
      <c r="C1716" s="7" t="s">
        <v>17</v>
      </c>
      <c r="D1716" s="7">
        <v>198</v>
      </c>
      <c r="E1716" s="7">
        <v>173</v>
      </c>
      <c r="F1716" s="7">
        <v>238</v>
      </c>
      <c r="G1716" s="7">
        <v>0</v>
      </c>
      <c r="H1716" s="7">
        <v>7616</v>
      </c>
      <c r="I1716" s="7">
        <v>1</v>
      </c>
      <c r="J1716" s="7">
        <v>83</v>
      </c>
      <c r="K1716" s="7">
        <v>209</v>
      </c>
      <c r="L1716" s="7">
        <v>208</v>
      </c>
      <c r="M1716" s="7">
        <v>5</v>
      </c>
      <c r="N1716" s="7">
        <f>VLOOKUP(Todos!$A1716,vlookup_table[#All],2,FALSE)</f>
        <v>2</v>
      </c>
      <c r="O1716" s="7" t="str">
        <f>VLOOKUP(Todos!$A1716,vlookup_table[#All],3,FALSE)</f>
        <v>MN</v>
      </c>
      <c r="P1716" s="7">
        <f>VLOOKUP(Todos!$A1716,vlookup_table[#All],4,FALSE)</f>
        <v>3801</v>
      </c>
      <c r="Q1716" s="9" t="str">
        <f>VLOOKUP(Todos!$A1716,vlookup_table[#All],5,FALSE)</f>
        <v>R3</v>
      </c>
      <c r="R1716" s="9" t="str">
        <f>VLOOKUP(Todos!$A1716,vlookup_table[#All],6,FALSE)</f>
        <v>F</v>
      </c>
      <c r="S1716" s="9">
        <f>VLOOKUP(Todos!$A1716,vlookup_table[#All],7,FALSE)</f>
        <v>5</v>
      </c>
      <c r="T1716" s="9">
        <f>ROUND((9706-Todos!$P1716)/100, 0)</f>
        <v>59</v>
      </c>
      <c r="U1716" s="9" t="str" cm="1">
        <f t="array" ref="U1716">_xlfn.IFS(
    ISNUMBER(SEARCH("C", Q1716)), "Ciudad",
    ISNUMBER(SEARCH("T", Q1716)), "Pueblo",
    ISNUMBER(SEARCH("R", Q1716)), "Rural",
    ISNUMBER(SEARCH("S", Q1716)), "Suburbano",
    ISNUMBER(SEARCH("U", Q1716)), "Urbano"
)</f>
        <v>Rural</v>
      </c>
      <c r="V1716" s="24" t="str" cm="1">
        <f t="array" ref="V1716">_xlfn.LET(
    _xlpm.txt, _xlfn.TEXTJOIN("", TRUE, IF(ISNUMBER(--MID(Todos!$H1716, _xlfn.SEQUENCE(LEN(Todos!$H1716)), 1)), MID(Todos!$H1716, _xlfn.SEQUENCE(LEN(Todos!$H1716)), 1), "")),
    IF(ISNUMBER(--RIGHT(_xlpm.txt,1)), _xlpm.txt, LEFT(_xlpm.txt, LEN(_xlpm.txt)-1))
)</f>
        <v>7616</v>
      </c>
      <c r="W1716" s="9" t="str">
        <f>UPPER(LEFT(Todos!$B1716,2))</f>
        <v>MN</v>
      </c>
      <c r="X1716" s="10" t="str" cm="1">
        <f t="array" ref="X1716">+IF(Todos!$C1716 = "",MODE.MATCH(Todos!$C$2:$C$4029),Todos!$C1716)</f>
        <v>F</v>
      </c>
    </row>
    <row r="1717" spans="1:24" x14ac:dyDescent="0.35">
      <c r="A1717" s="18">
        <v>177640</v>
      </c>
      <c r="B1717" s="12" t="s">
        <v>51</v>
      </c>
      <c r="C1717" s="12" t="s">
        <v>14</v>
      </c>
      <c r="D1717" s="12">
        <v>600</v>
      </c>
      <c r="E1717" s="12">
        <v>236</v>
      </c>
      <c r="F1717" s="12">
        <v>275</v>
      </c>
      <c r="G1717" s="12">
        <v>2</v>
      </c>
      <c r="H1717" s="12">
        <v>9757</v>
      </c>
      <c r="I1717" s="12">
        <v>1</v>
      </c>
      <c r="J1717" s="12">
        <v>44</v>
      </c>
      <c r="K1717" s="12">
        <v>256</v>
      </c>
      <c r="L1717" s="12">
        <v>273</v>
      </c>
      <c r="M1717" s="12">
        <v>18.958333329999999</v>
      </c>
      <c r="N1717" s="12">
        <f>VLOOKUP(Todos!$A1717,vlookup_table[#All],2,FALSE)</f>
        <v>1</v>
      </c>
      <c r="O1717" s="12" t="str">
        <f>VLOOKUP(Todos!$A1717,vlookup_table[#All],3,FALSE)</f>
        <v>OR</v>
      </c>
      <c r="P1717" s="12">
        <f>VLOOKUP(Todos!$A1717,vlookup_table[#All],4,FALSE)</f>
        <v>4911</v>
      </c>
      <c r="Q1717" s="14" t="str">
        <f>VLOOKUP(Todos!$A1717,vlookup_table[#All],5,FALSE)</f>
        <v>R2</v>
      </c>
      <c r="R1717" s="14" t="str">
        <f>VLOOKUP(Todos!$A1717,vlookup_table[#All],6,FALSE)</f>
        <v>M</v>
      </c>
      <c r="S1717" s="14">
        <f>VLOOKUP(Todos!$A1717,vlookup_table[#All],7,FALSE)</f>
        <v>30</v>
      </c>
      <c r="T1717" s="14">
        <f>ROUND((9706-Todos!$P1717)/100, 0)</f>
        <v>48</v>
      </c>
      <c r="U1717" s="14" t="str" cm="1">
        <f t="array" ref="U1717">_xlfn.IFS(
    ISNUMBER(SEARCH("C", Q1717)), "Ciudad",
    ISNUMBER(SEARCH("T", Q1717)), "Pueblo",
    ISNUMBER(SEARCH("R", Q1717)), "Rural",
    ISNUMBER(SEARCH("S", Q1717)), "Suburbano",
    ISNUMBER(SEARCH("U", Q1717)), "Urbano"
)</f>
        <v>Rural</v>
      </c>
      <c r="V1717" s="25" t="str" cm="1">
        <f t="array" ref="V1717">_xlfn.LET(
    _xlpm.txt, _xlfn.TEXTJOIN("", TRUE, IF(ISNUMBER(--MID(Todos!$H1717, _xlfn.SEQUENCE(LEN(Todos!$H1717)), 1)), MID(Todos!$H1717, _xlfn.SEQUENCE(LEN(Todos!$H1717)), 1), "")),
    IF(ISNUMBER(--RIGHT(_xlpm.txt,1)), _xlpm.txt, LEFT(_xlpm.txt, LEN(_xlpm.txt)-1))
)</f>
        <v>9757</v>
      </c>
      <c r="W1717" s="14" t="str">
        <f>UPPER(LEFT(Todos!$B1717,2))</f>
        <v>OR</v>
      </c>
      <c r="X1717" s="15" t="str" cm="1">
        <f t="array" ref="X1717">+IF(Todos!$C1717 = "",MODE.MATCH(Todos!$C$2:$C$4029),Todos!$C1717)</f>
        <v>M</v>
      </c>
    </row>
    <row r="1718" spans="1:24" x14ac:dyDescent="0.35">
      <c r="A1718" s="19">
        <v>183052</v>
      </c>
      <c r="B1718" s="7" t="s">
        <v>41</v>
      </c>
      <c r="C1718" s="7" t="s">
        <v>52</v>
      </c>
      <c r="D1718" s="7">
        <v>944</v>
      </c>
      <c r="E1718" s="7">
        <v>395</v>
      </c>
      <c r="F1718" s="7">
        <v>461</v>
      </c>
      <c r="G1718" s="7">
        <v>5</v>
      </c>
      <c r="H1718" s="7">
        <v>13714</v>
      </c>
      <c r="I1718" s="7">
        <v>3</v>
      </c>
      <c r="J1718" s="7">
        <v>38</v>
      </c>
      <c r="K1718" s="7">
        <v>417</v>
      </c>
      <c r="L1718" s="7">
        <v>414</v>
      </c>
      <c r="M1718" s="7">
        <v>5.266666667</v>
      </c>
      <c r="N1718" s="7">
        <f>VLOOKUP(Todos!$A1718,vlookup_table[#All],2,FALSE)</f>
        <v>1</v>
      </c>
      <c r="O1718" s="7" t="str">
        <f>VLOOKUP(Todos!$A1718,vlookup_table[#All],3,FALSE)</f>
        <v>WA</v>
      </c>
      <c r="P1718" s="7">
        <f>VLOOKUP(Todos!$A1718,vlookup_table[#All],4,FALSE)</f>
        <v>3511</v>
      </c>
      <c r="Q1718" s="9" t="str">
        <f>VLOOKUP(Todos!$A1718,vlookup_table[#All],5,FALSE)</f>
        <v>T2</v>
      </c>
      <c r="R1718" s="9" t="str">
        <f>VLOOKUP(Todos!$A1718,vlookup_table[#All],6,FALSE)</f>
        <v>M</v>
      </c>
      <c r="S1718" s="9">
        <f>VLOOKUP(Todos!$A1718,vlookup_table[#All],7,FALSE)</f>
        <v>5</v>
      </c>
      <c r="T1718" s="9">
        <f>ROUND((9706-Todos!$P1718)/100, 0)</f>
        <v>62</v>
      </c>
      <c r="U1718" s="9" t="str" cm="1">
        <f t="array" ref="U1718">_xlfn.IFS(
    ISNUMBER(SEARCH("C", Q1718)), "Ciudad",
    ISNUMBER(SEARCH("T", Q1718)), "Pueblo",
    ISNUMBER(SEARCH("R", Q1718)), "Rural",
    ISNUMBER(SEARCH("S", Q1718)), "Suburbano",
    ISNUMBER(SEARCH("U", Q1718)), "Urbano"
)</f>
        <v>Pueblo</v>
      </c>
      <c r="V1718" s="24" t="str" cm="1">
        <f t="array" ref="V1718">_xlfn.LET(
    _xlpm.txt, _xlfn.TEXTJOIN("", TRUE, IF(ISNUMBER(--MID(Todos!$H1718, _xlfn.SEQUENCE(LEN(Todos!$H1718)), 1)), MID(Todos!$H1718, _xlfn.SEQUENCE(LEN(Todos!$H1718)), 1), "")),
    IF(ISNUMBER(--RIGHT(_xlpm.txt,1)), _xlpm.txt, LEFT(_xlpm.txt, LEN(_xlpm.txt)-1))
)</f>
        <v>13714</v>
      </c>
      <c r="W1718" s="9" t="str">
        <f>UPPER(LEFT(Todos!$B1718,2))</f>
        <v>WA</v>
      </c>
      <c r="X1718" s="10" t="str" cm="1">
        <f t="array" ref="X1718">+IF(Todos!$C1718 = "",MODE.MATCH(Todos!$C$2:$C$4029),Todos!$C1718)</f>
        <v>male</v>
      </c>
    </row>
    <row r="1719" spans="1:24" x14ac:dyDescent="0.35">
      <c r="A1719" s="18">
        <v>115935</v>
      </c>
      <c r="B1719" s="12" t="s">
        <v>21</v>
      </c>
      <c r="C1719" s="12" t="s">
        <v>17</v>
      </c>
      <c r="D1719" s="12">
        <v>463</v>
      </c>
      <c r="E1719" s="12">
        <v>404</v>
      </c>
      <c r="F1719" s="12">
        <v>470</v>
      </c>
      <c r="G1719" s="12">
        <v>0</v>
      </c>
      <c r="H1719" s="12">
        <v>16020</v>
      </c>
      <c r="I1719" s="12">
        <v>3</v>
      </c>
      <c r="J1719" s="12">
        <v>46</v>
      </c>
      <c r="K1719" s="12">
        <v>416</v>
      </c>
      <c r="L1719" s="12">
        <v>427</v>
      </c>
      <c r="M1719" s="12">
        <v>10.4</v>
      </c>
      <c r="N1719" s="12">
        <f>VLOOKUP(Todos!$A1719,vlookup_table[#All],2,FALSE)</f>
        <v>28</v>
      </c>
      <c r="O1719" s="12" t="str">
        <f>VLOOKUP(Todos!$A1719,vlookup_table[#All],3,FALSE)</f>
        <v>TX</v>
      </c>
      <c r="P1719" s="12">
        <f>VLOOKUP(Todos!$A1719,vlookup_table[#All],4,FALSE)</f>
        <v>0</v>
      </c>
      <c r="Q1719" s="14" t="str">
        <f>VLOOKUP(Todos!$A1719,vlookup_table[#All],5,FALSE)</f>
        <v>C2</v>
      </c>
      <c r="R1719" s="14" t="str">
        <f>VLOOKUP(Todos!$A1719,vlookup_table[#All],6,FALSE)</f>
        <v>F</v>
      </c>
      <c r="S1719" s="14">
        <f>VLOOKUP(Todos!$A1719,vlookup_table[#All],7,FALSE)</f>
        <v>20</v>
      </c>
      <c r="T1719" s="14">
        <f>ROUND((9706-Todos!$P1719)/100, 0)</f>
        <v>97</v>
      </c>
      <c r="U1719" s="14" t="str" cm="1">
        <f t="array" ref="U1719">_xlfn.IFS(
    ISNUMBER(SEARCH("C", Q1719)), "Ciudad",
    ISNUMBER(SEARCH("T", Q1719)), "Pueblo",
    ISNUMBER(SEARCH("R", Q1719)), "Rural",
    ISNUMBER(SEARCH("S", Q1719)), "Suburbano",
    ISNUMBER(SEARCH("U", Q1719)), "Urbano"
)</f>
        <v>Ciudad</v>
      </c>
      <c r="V1719" s="25" t="str" cm="1">
        <f t="array" ref="V1719">_xlfn.LET(
    _xlpm.txt, _xlfn.TEXTJOIN("", TRUE, IF(ISNUMBER(--MID(Todos!$H1719, _xlfn.SEQUENCE(LEN(Todos!$H1719)), 1)), MID(Todos!$H1719, _xlfn.SEQUENCE(LEN(Todos!$H1719)), 1), "")),
    IF(ISNUMBER(--RIGHT(_xlpm.txt,1)), _xlpm.txt, LEFT(_xlpm.txt, LEN(_xlpm.txt)-1))
)</f>
        <v>16020</v>
      </c>
      <c r="W1719" s="14" t="str">
        <f>UPPER(LEFT(Todos!$B1719,2))</f>
        <v>TX</v>
      </c>
      <c r="X1719" s="15" t="str" cm="1">
        <f t="array" ref="X1719">+IF(Todos!$C1719 = "",MODE.MATCH(Todos!$C$2:$C$4029),Todos!$C1719)</f>
        <v>F</v>
      </c>
    </row>
    <row r="1720" spans="1:24" x14ac:dyDescent="0.35">
      <c r="A1720" s="19">
        <v>103872</v>
      </c>
      <c r="B1720" s="7" t="s">
        <v>37</v>
      </c>
      <c r="C1720" s="7" t="s">
        <v>17</v>
      </c>
      <c r="D1720" s="7">
        <v>290</v>
      </c>
      <c r="E1720" s="7">
        <v>182</v>
      </c>
      <c r="F1720" s="7">
        <v>277</v>
      </c>
      <c r="G1720" s="7">
        <v>0</v>
      </c>
      <c r="H1720" s="7">
        <v>9887</v>
      </c>
      <c r="I1720" s="7">
        <v>1</v>
      </c>
      <c r="J1720" s="7">
        <v>76</v>
      </c>
      <c r="K1720" s="7">
        <v>228</v>
      </c>
      <c r="L1720" s="7">
        <v>235</v>
      </c>
      <c r="M1720" s="7">
        <v>20</v>
      </c>
      <c r="N1720" s="7">
        <f>VLOOKUP(Todos!$A1720,vlookup_table[#All],2,FALSE)</f>
        <v>2</v>
      </c>
      <c r="O1720" s="7" t="str">
        <f>VLOOKUP(Todos!$A1720,vlookup_table[#All],3,FALSE)</f>
        <v>MO</v>
      </c>
      <c r="P1720" s="7">
        <f>VLOOKUP(Todos!$A1720,vlookup_table[#All],4,FALSE)</f>
        <v>3401</v>
      </c>
      <c r="Q1720" s="9" t="str">
        <f>VLOOKUP(Todos!$A1720,vlookup_table[#All],5,FALSE)</f>
        <v>R3</v>
      </c>
      <c r="R1720" s="9" t="str">
        <f>VLOOKUP(Todos!$A1720,vlookup_table[#All],6,FALSE)</f>
        <v>F</v>
      </c>
      <c r="S1720" s="9">
        <f>VLOOKUP(Todos!$A1720,vlookup_table[#All],7,FALSE)</f>
        <v>20</v>
      </c>
      <c r="T1720" s="9">
        <f>ROUND((9706-Todos!$P1720)/100, 0)</f>
        <v>63</v>
      </c>
      <c r="U1720" s="9" t="str" cm="1">
        <f t="array" ref="U1720">_xlfn.IFS(
    ISNUMBER(SEARCH("C", Q1720)), "Ciudad",
    ISNUMBER(SEARCH("T", Q1720)), "Pueblo",
    ISNUMBER(SEARCH("R", Q1720)), "Rural",
    ISNUMBER(SEARCH("S", Q1720)), "Suburbano",
    ISNUMBER(SEARCH("U", Q1720)), "Urbano"
)</f>
        <v>Rural</v>
      </c>
      <c r="V1720" s="24" t="str" cm="1">
        <f t="array" ref="V1720">_xlfn.LET(
    _xlpm.txt, _xlfn.TEXTJOIN("", TRUE, IF(ISNUMBER(--MID(Todos!$H1720, _xlfn.SEQUENCE(LEN(Todos!$H1720)), 1)), MID(Todos!$H1720, _xlfn.SEQUENCE(LEN(Todos!$H1720)), 1), "")),
    IF(ISNUMBER(--RIGHT(_xlpm.txt,1)), _xlpm.txt, LEFT(_xlpm.txt, LEN(_xlpm.txt)-1))
)</f>
        <v>9887</v>
      </c>
      <c r="W1720" s="9" t="str">
        <f>UPPER(LEFT(Todos!$B1720,2))</f>
        <v>MO</v>
      </c>
      <c r="X1720" s="10" t="str" cm="1">
        <f t="array" ref="X1720">+IF(Todos!$C1720 = "",MODE.MATCH(Todos!$C$2:$C$4029),Todos!$C1720)</f>
        <v>F</v>
      </c>
    </row>
    <row r="1721" spans="1:24" x14ac:dyDescent="0.35">
      <c r="A1721" s="18">
        <v>10064</v>
      </c>
      <c r="B1721" s="12" t="s">
        <v>34</v>
      </c>
      <c r="C1721" s="12" t="s">
        <v>17</v>
      </c>
      <c r="D1721" s="12">
        <v>694</v>
      </c>
      <c r="E1721" s="12">
        <v>270</v>
      </c>
      <c r="F1721" s="12">
        <v>450</v>
      </c>
      <c r="G1721" s="12">
        <v>1</v>
      </c>
      <c r="H1721" s="12">
        <v>14428</v>
      </c>
      <c r="I1721" s="12">
        <v>0</v>
      </c>
      <c r="J1721" s="12">
        <v>76</v>
      </c>
      <c r="K1721" s="12">
        <v>376</v>
      </c>
      <c r="L1721" s="12">
        <v>339</v>
      </c>
      <c r="M1721" s="12">
        <v>13</v>
      </c>
      <c r="N1721" s="12">
        <f>VLOOKUP(Todos!$A1721,vlookup_table[#All],2,FALSE)</f>
        <v>0</v>
      </c>
      <c r="O1721" s="12" t="str">
        <f>VLOOKUP(Todos!$A1721,vlookup_table[#All],3,FALSE)</f>
        <v>IN</v>
      </c>
      <c r="P1721" s="12">
        <f>VLOOKUP(Todos!$A1721,vlookup_table[#All],4,FALSE)</f>
        <v>0</v>
      </c>
      <c r="Q1721" s="14" t="str">
        <f>VLOOKUP(Todos!$A1721,vlookup_table[#All],5,FALSE)</f>
        <v>T3</v>
      </c>
      <c r="R1721" s="14" t="str">
        <f>VLOOKUP(Todos!$A1721,vlookup_table[#All],6,FALSE)</f>
        <v>F</v>
      </c>
      <c r="S1721" s="14">
        <f>VLOOKUP(Todos!$A1721,vlookup_table[#All],7,FALSE)</f>
        <v>18</v>
      </c>
      <c r="T1721" s="14">
        <f>ROUND((9706-Todos!$P1721)/100, 0)</f>
        <v>97</v>
      </c>
      <c r="U1721" s="14" t="str" cm="1">
        <f t="array" ref="U1721">_xlfn.IFS(
    ISNUMBER(SEARCH("C", Q1721)), "Ciudad",
    ISNUMBER(SEARCH("T", Q1721)), "Pueblo",
    ISNUMBER(SEARCH("R", Q1721)), "Rural",
    ISNUMBER(SEARCH("S", Q1721)), "Suburbano",
    ISNUMBER(SEARCH("U", Q1721)), "Urbano"
)</f>
        <v>Pueblo</v>
      </c>
      <c r="V1721" s="25" t="str" cm="1">
        <f t="array" ref="V1721">_xlfn.LET(
    _xlpm.txt, _xlfn.TEXTJOIN("", TRUE, IF(ISNUMBER(--MID(Todos!$H1721, _xlfn.SEQUENCE(LEN(Todos!$H1721)), 1)), MID(Todos!$H1721, _xlfn.SEQUENCE(LEN(Todos!$H1721)), 1), "")),
    IF(ISNUMBER(--RIGHT(_xlpm.txt,1)), _xlpm.txt, LEFT(_xlpm.txt, LEN(_xlpm.txt)-1))
)</f>
        <v>14428</v>
      </c>
      <c r="W1721" s="14" t="str">
        <f>UPPER(LEFT(Todos!$B1721,2))</f>
        <v>IN</v>
      </c>
      <c r="X1721" s="15" t="str" cm="1">
        <f t="array" ref="X1721">+IF(Todos!$C1721 = "",MODE.MATCH(Todos!$C$2:$C$4029),Todos!$C1721)</f>
        <v>F</v>
      </c>
    </row>
    <row r="1722" spans="1:24" x14ac:dyDescent="0.35">
      <c r="A1722" s="19">
        <v>84854</v>
      </c>
      <c r="B1722" s="7" t="s">
        <v>57</v>
      </c>
      <c r="C1722" s="7" t="s">
        <v>17</v>
      </c>
      <c r="D1722" s="7">
        <v>797</v>
      </c>
      <c r="E1722" s="7">
        <v>259</v>
      </c>
      <c r="F1722" s="7">
        <v>392</v>
      </c>
      <c r="G1722" s="7">
        <v>0</v>
      </c>
      <c r="H1722" s="7">
        <v>12827</v>
      </c>
      <c r="I1722" s="7">
        <v>4</v>
      </c>
      <c r="J1722" s="7">
        <v>70</v>
      </c>
      <c r="K1722" s="7">
        <v>378</v>
      </c>
      <c r="L1722" s="7">
        <v>318</v>
      </c>
      <c r="M1722" s="7">
        <v>3.1612903229999998</v>
      </c>
      <c r="N1722" s="7">
        <f>VLOOKUP(Todos!$A1722,vlookup_table[#All],2,FALSE)</f>
        <v>0</v>
      </c>
      <c r="O1722" s="7" t="str">
        <f>VLOOKUP(Todos!$A1722,vlookup_table[#All],3,FALSE)</f>
        <v>MN</v>
      </c>
      <c r="P1722" s="7">
        <f>VLOOKUP(Todos!$A1722,vlookup_table[#All],4,FALSE)</f>
        <v>3701</v>
      </c>
      <c r="Q1722" s="9" t="str">
        <f>VLOOKUP(Todos!$A1722,vlookup_table[#All],5,FALSE)</f>
        <v>C2</v>
      </c>
      <c r="R1722" s="9" t="str">
        <f>VLOOKUP(Todos!$A1722,vlookup_table[#All],6,FALSE)</f>
        <v>F</v>
      </c>
      <c r="S1722" s="9">
        <f>VLOOKUP(Todos!$A1722,vlookup_table[#All],7,FALSE)</f>
        <v>3</v>
      </c>
      <c r="T1722" s="9">
        <f>ROUND((9706-Todos!$P1722)/100, 0)</f>
        <v>60</v>
      </c>
      <c r="U1722" s="9" t="str" cm="1">
        <f t="array" ref="U1722">_xlfn.IFS(
    ISNUMBER(SEARCH("C", Q1722)), "Ciudad",
    ISNUMBER(SEARCH("T", Q1722)), "Pueblo",
    ISNUMBER(SEARCH("R", Q1722)), "Rural",
    ISNUMBER(SEARCH("S", Q1722)), "Suburbano",
    ISNUMBER(SEARCH("U", Q1722)), "Urbano"
)</f>
        <v>Ciudad</v>
      </c>
      <c r="V1722" s="24" t="str" cm="1">
        <f t="array" ref="V1722">_xlfn.LET(
    _xlpm.txt, _xlfn.TEXTJOIN("", TRUE, IF(ISNUMBER(--MID(Todos!$H1722, _xlfn.SEQUENCE(LEN(Todos!$H1722)), 1)), MID(Todos!$H1722, _xlfn.SEQUENCE(LEN(Todos!$H1722)), 1), "")),
    IF(ISNUMBER(--RIGHT(_xlpm.txt,1)), _xlpm.txt, LEFT(_xlpm.txt, LEN(_xlpm.txt)-1))
)</f>
        <v>12827</v>
      </c>
      <c r="W1722" s="9" t="str">
        <f>UPPER(LEFT(Todos!$B1722,2))</f>
        <v>MN</v>
      </c>
      <c r="X1722" s="10" t="str" cm="1">
        <f t="array" ref="X1722">+IF(Todos!$C1722 = "",MODE.MATCH(Todos!$C$2:$C$4029),Todos!$C1722)</f>
        <v>F</v>
      </c>
    </row>
    <row r="1723" spans="1:24" x14ac:dyDescent="0.35">
      <c r="A1723" s="18">
        <v>106430</v>
      </c>
      <c r="B1723" s="12" t="s">
        <v>28</v>
      </c>
      <c r="C1723" s="12" t="s">
        <v>17</v>
      </c>
      <c r="D1723" s="12">
        <v>589</v>
      </c>
      <c r="E1723" s="12">
        <v>282</v>
      </c>
      <c r="F1723" s="12">
        <v>366</v>
      </c>
      <c r="G1723" s="12">
        <v>0</v>
      </c>
      <c r="H1723" s="12">
        <v>16020</v>
      </c>
      <c r="I1723" s="12">
        <v>0</v>
      </c>
      <c r="J1723" s="12">
        <v>74</v>
      </c>
      <c r="K1723" s="12">
        <v>286</v>
      </c>
      <c r="L1723" s="12">
        <v>337</v>
      </c>
      <c r="M1723" s="12">
        <v>10</v>
      </c>
      <c r="N1723" s="12">
        <f>VLOOKUP(Todos!$A1723,vlookup_table[#All],2,FALSE)</f>
        <v>3</v>
      </c>
      <c r="O1723" s="12" t="str">
        <f>VLOOKUP(Todos!$A1723,vlookup_table[#All],3,FALSE)</f>
        <v>KS</v>
      </c>
      <c r="P1723" s="12">
        <f>VLOOKUP(Todos!$A1723,vlookup_table[#All],4,FALSE)</f>
        <v>5104</v>
      </c>
      <c r="Q1723" s="14" t="str">
        <f>VLOOKUP(Todos!$A1723,vlookup_table[#All],5,FALSE)</f>
        <v>T2</v>
      </c>
      <c r="R1723" s="14" t="str">
        <f>VLOOKUP(Todos!$A1723,vlookup_table[#All],6,FALSE)</f>
        <v>F</v>
      </c>
      <c r="S1723" s="14">
        <f>VLOOKUP(Todos!$A1723,vlookup_table[#All],7,FALSE)</f>
        <v>14</v>
      </c>
      <c r="T1723" s="14">
        <f>ROUND((9706-Todos!$P1723)/100, 0)</f>
        <v>46</v>
      </c>
      <c r="U1723" s="14" t="str" cm="1">
        <f t="array" ref="U1723">_xlfn.IFS(
    ISNUMBER(SEARCH("C", Q1723)), "Ciudad",
    ISNUMBER(SEARCH("T", Q1723)), "Pueblo",
    ISNUMBER(SEARCH("R", Q1723)), "Rural",
    ISNUMBER(SEARCH("S", Q1723)), "Suburbano",
    ISNUMBER(SEARCH("U", Q1723)), "Urbano"
)</f>
        <v>Pueblo</v>
      </c>
      <c r="V1723" s="25" t="str" cm="1">
        <f t="array" ref="V1723">_xlfn.LET(
    _xlpm.txt, _xlfn.TEXTJOIN("", TRUE, IF(ISNUMBER(--MID(Todos!$H1723, _xlfn.SEQUENCE(LEN(Todos!$H1723)), 1)), MID(Todos!$H1723, _xlfn.SEQUENCE(LEN(Todos!$H1723)), 1), "")),
    IF(ISNUMBER(--RIGHT(_xlpm.txt,1)), _xlpm.txt, LEFT(_xlpm.txt, LEN(_xlpm.txt)-1))
)</f>
        <v>16020</v>
      </c>
      <c r="W1723" s="14" t="str">
        <f>UPPER(LEFT(Todos!$B1723,2))</f>
        <v>KS</v>
      </c>
      <c r="X1723" s="15" t="str" cm="1">
        <f t="array" ref="X1723">+IF(Todos!$C1723 = "",MODE.MATCH(Todos!$C$2:$C$4029),Todos!$C1723)</f>
        <v>F</v>
      </c>
    </row>
    <row r="1724" spans="1:24" x14ac:dyDescent="0.35">
      <c r="A1724" s="19">
        <v>18438</v>
      </c>
      <c r="B1724" s="7" t="s">
        <v>18</v>
      </c>
      <c r="C1724" s="7" t="s">
        <v>14</v>
      </c>
      <c r="D1724" s="7">
        <v>1205</v>
      </c>
      <c r="E1724" s="7">
        <v>246</v>
      </c>
      <c r="F1724" s="7">
        <v>473</v>
      </c>
      <c r="G1724" s="7">
        <v>21</v>
      </c>
      <c r="H1724" s="7">
        <v>19319</v>
      </c>
      <c r="I1724" s="7">
        <v>0</v>
      </c>
      <c r="J1724" s="7">
        <v>25</v>
      </c>
      <c r="K1724" s="7">
        <v>459</v>
      </c>
      <c r="L1724" s="7">
        <v>345</v>
      </c>
      <c r="M1724" s="7">
        <v>4.1764705879999999</v>
      </c>
      <c r="N1724" s="7">
        <f>VLOOKUP(Todos!$A1724,vlookup_table[#All],2,FALSE)</f>
        <v>1</v>
      </c>
      <c r="O1724" s="7" t="str">
        <f>VLOOKUP(Todos!$A1724,vlookup_table[#All],3,FALSE)</f>
        <v>NC</v>
      </c>
      <c r="P1724" s="7">
        <f>VLOOKUP(Todos!$A1724,vlookup_table[#All],4,FALSE)</f>
        <v>2806</v>
      </c>
      <c r="Q1724" s="9" t="str">
        <f>VLOOKUP(Todos!$A1724,vlookup_table[#All],5,FALSE)</f>
        <v>R2</v>
      </c>
      <c r="R1724" s="9" t="str">
        <f>VLOOKUP(Todos!$A1724,vlookup_table[#All],6,FALSE)</f>
        <v>M</v>
      </c>
      <c r="S1724" s="9">
        <f>VLOOKUP(Todos!$A1724,vlookup_table[#All],7,FALSE)</f>
        <v>5</v>
      </c>
      <c r="T1724" s="9">
        <f>ROUND((9706-Todos!$P1724)/100, 0)</f>
        <v>69</v>
      </c>
      <c r="U1724" s="9" t="str" cm="1">
        <f t="array" ref="U1724">_xlfn.IFS(
    ISNUMBER(SEARCH("C", Q1724)), "Ciudad",
    ISNUMBER(SEARCH("T", Q1724)), "Pueblo",
    ISNUMBER(SEARCH("R", Q1724)), "Rural",
    ISNUMBER(SEARCH("S", Q1724)), "Suburbano",
    ISNUMBER(SEARCH("U", Q1724)), "Urbano"
)</f>
        <v>Rural</v>
      </c>
      <c r="V1724" s="24" t="str" cm="1">
        <f t="array" ref="V1724">_xlfn.LET(
    _xlpm.txt, _xlfn.TEXTJOIN("", TRUE, IF(ISNUMBER(--MID(Todos!$H1724, _xlfn.SEQUENCE(LEN(Todos!$H1724)), 1)), MID(Todos!$H1724, _xlfn.SEQUENCE(LEN(Todos!$H1724)), 1), "")),
    IF(ISNUMBER(--RIGHT(_xlpm.txt,1)), _xlpm.txt, LEFT(_xlpm.txt, LEN(_xlpm.txt)-1))
)</f>
        <v>19319</v>
      </c>
      <c r="W1724" s="9" t="str">
        <f>UPPER(LEFT(Todos!$B1724,2))</f>
        <v>NC</v>
      </c>
      <c r="X1724" s="10" t="str" cm="1">
        <f t="array" ref="X1724">+IF(Todos!$C1724 = "",MODE.MATCH(Todos!$C$2:$C$4029),Todos!$C1724)</f>
        <v>M</v>
      </c>
    </row>
    <row r="1725" spans="1:24" x14ac:dyDescent="0.35">
      <c r="A1725" s="18">
        <v>49519</v>
      </c>
      <c r="B1725" s="12" t="s">
        <v>44</v>
      </c>
      <c r="C1725" s="12" t="s">
        <v>27</v>
      </c>
      <c r="D1725" s="12">
        <v>464</v>
      </c>
      <c r="E1725" s="12">
        <v>270</v>
      </c>
      <c r="F1725" s="12">
        <v>307</v>
      </c>
      <c r="G1725" s="12">
        <v>0</v>
      </c>
      <c r="H1725" s="12">
        <v>9942</v>
      </c>
      <c r="I1725" s="12">
        <v>1</v>
      </c>
      <c r="J1725" s="12">
        <v>77</v>
      </c>
      <c r="K1725" s="12">
        <v>288</v>
      </c>
      <c r="L1725" s="12">
        <v>289</v>
      </c>
      <c r="M1725" s="12">
        <v>6.5</v>
      </c>
      <c r="N1725" s="12">
        <f>VLOOKUP(Todos!$A1725,vlookup_table[#All],2,FALSE)</f>
        <v>2</v>
      </c>
      <c r="O1725" s="12" t="str">
        <f>VLOOKUP(Todos!$A1725,vlookup_table[#All],3,FALSE)</f>
        <v>AL</v>
      </c>
      <c r="P1725" s="12">
        <f>VLOOKUP(Todos!$A1725,vlookup_table[#All],4,FALSE)</f>
        <v>4007</v>
      </c>
      <c r="Q1725" s="14" t="str">
        <f>VLOOKUP(Todos!$A1725,vlookup_table[#All],5,FALSE)</f>
        <v>S3</v>
      </c>
      <c r="R1725" s="14" t="str">
        <f>VLOOKUP(Todos!$A1725,vlookup_table[#All],6,FALSE)</f>
        <v>M</v>
      </c>
      <c r="S1725" s="14">
        <f>VLOOKUP(Todos!$A1725,vlookup_table[#All],7,FALSE)</f>
        <v>5</v>
      </c>
      <c r="T1725" s="14">
        <f>ROUND((9706-Todos!$P1725)/100, 0)</f>
        <v>57</v>
      </c>
      <c r="U1725" s="14" t="str" cm="1">
        <f t="array" ref="U1725">_xlfn.IFS(
    ISNUMBER(SEARCH("C", Q1725)), "Ciudad",
    ISNUMBER(SEARCH("T", Q1725)), "Pueblo",
    ISNUMBER(SEARCH("R", Q1725)), "Rural",
    ISNUMBER(SEARCH("S", Q1725)), "Suburbano",
    ISNUMBER(SEARCH("U", Q1725)), "Urbano"
)</f>
        <v>Suburbano</v>
      </c>
      <c r="V1725" s="25" t="str" cm="1">
        <f t="array" ref="V1725">_xlfn.LET(
    _xlpm.txt, _xlfn.TEXTJOIN("", TRUE, IF(ISNUMBER(--MID(Todos!$H1725, _xlfn.SEQUENCE(LEN(Todos!$H1725)), 1)), MID(Todos!$H1725, _xlfn.SEQUENCE(LEN(Todos!$H1725)), 1), "")),
    IF(ISNUMBER(--RIGHT(_xlpm.txt,1)), _xlpm.txt, LEFT(_xlpm.txt, LEN(_xlpm.txt)-1))
)</f>
        <v>9942</v>
      </c>
      <c r="W1725" s="14" t="str">
        <f>UPPER(LEFT(Todos!$B1725,2))</f>
        <v>AL</v>
      </c>
      <c r="X1725" s="15" t="str" cm="1">
        <f t="array" ref="X1725">+IF(Todos!$C1725 = "",MODE.MATCH(Todos!$C$2:$C$4029),Todos!$C1725)</f>
        <v>Male</v>
      </c>
    </row>
    <row r="1726" spans="1:24" x14ac:dyDescent="0.35">
      <c r="A1726" s="19">
        <v>63971</v>
      </c>
      <c r="B1726" s="7" t="s">
        <v>34</v>
      </c>
      <c r="C1726" s="7" t="s">
        <v>14</v>
      </c>
      <c r="D1726" s="7">
        <v>444</v>
      </c>
      <c r="E1726" s="7">
        <v>265</v>
      </c>
      <c r="F1726" s="7">
        <v>353</v>
      </c>
      <c r="G1726" s="7">
        <v>0</v>
      </c>
      <c r="H1726" s="7">
        <v>11781</v>
      </c>
      <c r="I1726" s="7">
        <v>0</v>
      </c>
      <c r="J1726" s="7">
        <v>56</v>
      </c>
      <c r="K1726" s="7">
        <v>324</v>
      </c>
      <c r="L1726" s="7">
        <v>304</v>
      </c>
      <c r="M1726" s="7">
        <v>4.5</v>
      </c>
      <c r="N1726" s="7">
        <f>VLOOKUP(Todos!$A1726,vlookup_table[#All],2,FALSE)</f>
        <v>1002</v>
      </c>
      <c r="O1726" s="7" t="str">
        <f>VLOOKUP(Todos!$A1726,vlookup_table[#All],3,FALSE)</f>
        <v>IN</v>
      </c>
      <c r="P1726" s="7">
        <f>VLOOKUP(Todos!$A1726,vlookup_table[#All],4,FALSE)</f>
        <v>4201</v>
      </c>
      <c r="Q1726" s="9" t="str">
        <f>VLOOKUP(Todos!$A1726,vlookup_table[#All],5,FALSE)</f>
        <v>R2</v>
      </c>
      <c r="R1726" s="9" t="str">
        <f>VLOOKUP(Todos!$A1726,vlookup_table[#All],6,FALSE)</f>
        <v>M</v>
      </c>
      <c r="S1726" s="9">
        <f>VLOOKUP(Todos!$A1726,vlookup_table[#All],7,FALSE)</f>
        <v>4</v>
      </c>
      <c r="T1726" s="9">
        <f>ROUND((9706-Todos!$P1726)/100, 0)</f>
        <v>55</v>
      </c>
      <c r="U1726" s="9" t="str" cm="1">
        <f t="array" ref="U1726">_xlfn.IFS(
    ISNUMBER(SEARCH("C", Q1726)), "Ciudad",
    ISNUMBER(SEARCH("T", Q1726)), "Pueblo",
    ISNUMBER(SEARCH("R", Q1726)), "Rural",
    ISNUMBER(SEARCH("S", Q1726)), "Suburbano",
    ISNUMBER(SEARCH("U", Q1726)), "Urbano"
)</f>
        <v>Rural</v>
      </c>
      <c r="V1726" s="24" t="str" cm="1">
        <f t="array" ref="V1726">_xlfn.LET(
    _xlpm.txt, _xlfn.TEXTJOIN("", TRUE, IF(ISNUMBER(--MID(Todos!$H1726, _xlfn.SEQUENCE(LEN(Todos!$H1726)), 1)), MID(Todos!$H1726, _xlfn.SEQUENCE(LEN(Todos!$H1726)), 1), "")),
    IF(ISNUMBER(--RIGHT(_xlpm.txt,1)), _xlpm.txt, LEFT(_xlpm.txt, LEN(_xlpm.txt)-1))
)</f>
        <v>11781</v>
      </c>
      <c r="W1726" s="9" t="str">
        <f>UPPER(LEFT(Todos!$B1726,2))</f>
        <v>IN</v>
      </c>
      <c r="X1726" s="10" t="str" cm="1">
        <f t="array" ref="X1726">+IF(Todos!$C1726 = "",MODE.MATCH(Todos!$C$2:$C$4029),Todos!$C1726)</f>
        <v>M</v>
      </c>
    </row>
    <row r="1727" spans="1:24" x14ac:dyDescent="0.35">
      <c r="A1727" s="18">
        <v>34079</v>
      </c>
      <c r="B1727" s="12" t="s">
        <v>13</v>
      </c>
      <c r="C1727" s="12" t="s">
        <v>17</v>
      </c>
      <c r="D1727" s="12">
        <v>801</v>
      </c>
      <c r="E1727" s="12">
        <v>324</v>
      </c>
      <c r="F1727" s="12">
        <v>478</v>
      </c>
      <c r="G1727" s="12">
        <v>11</v>
      </c>
      <c r="H1727" s="12">
        <v>19724</v>
      </c>
      <c r="I1727" s="12">
        <v>6</v>
      </c>
      <c r="J1727" s="12">
        <v>20</v>
      </c>
      <c r="K1727" s="12">
        <v>382</v>
      </c>
      <c r="L1727" s="12">
        <v>419</v>
      </c>
      <c r="M1727" s="12">
        <v>4.9000000000000004</v>
      </c>
      <c r="N1727" s="12">
        <f>VLOOKUP(Todos!$A1727,vlookup_table[#All],2,FALSE)</f>
        <v>0</v>
      </c>
      <c r="O1727" s="12" t="str">
        <f>VLOOKUP(Todos!$A1727,vlookup_table[#All],3,FALSE)</f>
        <v>FL</v>
      </c>
      <c r="P1727" s="12">
        <f>VLOOKUP(Todos!$A1727,vlookup_table[#All],4,FALSE)</f>
        <v>2201</v>
      </c>
      <c r="Q1727" s="14" t="str">
        <f>VLOOKUP(Todos!$A1727,vlookup_table[#All],5,FALSE)</f>
        <v>C2</v>
      </c>
      <c r="R1727" s="14" t="str">
        <f>VLOOKUP(Todos!$A1727,vlookup_table[#All],6,FALSE)</f>
        <v>F</v>
      </c>
      <c r="S1727" s="14">
        <f>VLOOKUP(Todos!$A1727,vlookup_table[#All],7,FALSE)</f>
        <v>5</v>
      </c>
      <c r="T1727" s="14">
        <f>ROUND((9706-Todos!$P1727)/100, 0)</f>
        <v>75</v>
      </c>
      <c r="U1727" s="14" t="str" cm="1">
        <f t="array" ref="U1727">_xlfn.IFS(
    ISNUMBER(SEARCH("C", Q1727)), "Ciudad",
    ISNUMBER(SEARCH("T", Q1727)), "Pueblo",
    ISNUMBER(SEARCH("R", Q1727)), "Rural",
    ISNUMBER(SEARCH("S", Q1727)), "Suburbano",
    ISNUMBER(SEARCH("U", Q1727)), "Urbano"
)</f>
        <v>Ciudad</v>
      </c>
      <c r="V1727" s="25" t="str" cm="1">
        <f t="array" ref="V1727">_xlfn.LET(
    _xlpm.txt, _xlfn.TEXTJOIN("", TRUE, IF(ISNUMBER(--MID(Todos!$H1727, _xlfn.SEQUENCE(LEN(Todos!$H1727)), 1)), MID(Todos!$H1727, _xlfn.SEQUENCE(LEN(Todos!$H1727)), 1), "")),
    IF(ISNUMBER(--RIGHT(_xlpm.txt,1)), _xlpm.txt, LEFT(_xlpm.txt, LEN(_xlpm.txt)-1))
)</f>
        <v>19724</v>
      </c>
      <c r="W1727" s="14" t="str">
        <f>UPPER(LEFT(Todos!$B1727,2))</f>
        <v>FL</v>
      </c>
      <c r="X1727" s="15" t="str" cm="1">
        <f t="array" ref="X1727">+IF(Todos!$C1727 = "",MODE.MATCH(Todos!$C$2:$C$4029),Todos!$C1727)</f>
        <v>F</v>
      </c>
    </row>
    <row r="1728" spans="1:24" x14ac:dyDescent="0.35">
      <c r="A1728" s="19">
        <v>120509</v>
      </c>
      <c r="B1728" s="7" t="s">
        <v>21</v>
      </c>
      <c r="C1728" s="7" t="s">
        <v>17</v>
      </c>
      <c r="D1728" s="7">
        <v>337</v>
      </c>
      <c r="E1728" s="7">
        <v>204</v>
      </c>
      <c r="F1728" s="7">
        <v>298</v>
      </c>
      <c r="G1728" s="7">
        <v>1</v>
      </c>
      <c r="H1728" s="7">
        <v>12342</v>
      </c>
      <c r="I1728" s="7">
        <v>1</v>
      </c>
      <c r="J1728" s="7">
        <v>87</v>
      </c>
      <c r="K1728" s="7">
        <v>261</v>
      </c>
      <c r="L1728" s="7">
        <v>263</v>
      </c>
      <c r="M1728" s="7">
        <v>8.2941176470000002</v>
      </c>
      <c r="N1728" s="7">
        <f>VLOOKUP(Todos!$A1728,vlookup_table[#All],2,FALSE)</f>
        <v>2</v>
      </c>
      <c r="O1728" s="7" t="str">
        <f>VLOOKUP(Todos!$A1728,vlookup_table[#All],3,FALSE)</f>
        <v>TX</v>
      </c>
      <c r="P1728" s="7">
        <f>VLOOKUP(Todos!$A1728,vlookup_table[#All],4,FALSE)</f>
        <v>1502</v>
      </c>
      <c r="Q1728" s="9" t="str">
        <f>VLOOKUP(Todos!$A1728,vlookup_table[#All],5,FALSE)</f>
        <v>R3</v>
      </c>
      <c r="R1728" s="9" t="str">
        <f>VLOOKUP(Todos!$A1728,vlookup_table[#All],6,FALSE)</f>
        <v>F</v>
      </c>
      <c r="S1728" s="9">
        <f>VLOOKUP(Todos!$A1728,vlookup_table[#All],7,FALSE)</f>
        <v>10</v>
      </c>
      <c r="T1728" s="9">
        <f>ROUND((9706-Todos!$P1728)/100, 0)</f>
        <v>82</v>
      </c>
      <c r="U1728" s="9" t="str" cm="1">
        <f t="array" ref="U1728">_xlfn.IFS(
    ISNUMBER(SEARCH("C", Q1728)), "Ciudad",
    ISNUMBER(SEARCH("T", Q1728)), "Pueblo",
    ISNUMBER(SEARCH("R", Q1728)), "Rural",
    ISNUMBER(SEARCH("S", Q1728)), "Suburbano",
    ISNUMBER(SEARCH("U", Q1728)), "Urbano"
)</f>
        <v>Rural</v>
      </c>
      <c r="V1728" s="24" t="str" cm="1">
        <f t="array" ref="V1728">_xlfn.LET(
    _xlpm.txt, _xlfn.TEXTJOIN("", TRUE, IF(ISNUMBER(--MID(Todos!$H1728, _xlfn.SEQUENCE(LEN(Todos!$H1728)), 1)), MID(Todos!$H1728, _xlfn.SEQUENCE(LEN(Todos!$H1728)), 1), "")),
    IF(ISNUMBER(--RIGHT(_xlpm.txt,1)), _xlpm.txt, LEFT(_xlpm.txt, LEN(_xlpm.txt)-1))
)</f>
        <v>12342</v>
      </c>
      <c r="W1728" s="9" t="str">
        <f>UPPER(LEFT(Todos!$B1728,2))</f>
        <v>TX</v>
      </c>
      <c r="X1728" s="10" t="str" cm="1">
        <f t="array" ref="X1728">+IF(Todos!$C1728 = "",MODE.MATCH(Todos!$C$2:$C$4029),Todos!$C1728)</f>
        <v>F</v>
      </c>
    </row>
    <row r="1729" spans="1:24" x14ac:dyDescent="0.35">
      <c r="A1729" s="18">
        <v>66244</v>
      </c>
      <c r="B1729" s="12" t="s">
        <v>30</v>
      </c>
      <c r="C1729" s="12" t="s">
        <v>14</v>
      </c>
      <c r="D1729" s="12">
        <v>434</v>
      </c>
      <c r="E1729" s="12">
        <v>237</v>
      </c>
      <c r="F1729" s="12">
        <v>372</v>
      </c>
      <c r="G1729" s="12">
        <v>0</v>
      </c>
      <c r="H1729" s="12">
        <v>11550</v>
      </c>
      <c r="I1729" s="12">
        <v>4</v>
      </c>
      <c r="J1729" s="12">
        <v>78</v>
      </c>
      <c r="K1729" s="12">
        <v>337</v>
      </c>
      <c r="L1729" s="12">
        <v>305</v>
      </c>
      <c r="M1729" s="12">
        <v>11.66666667</v>
      </c>
      <c r="N1729" s="12">
        <f>VLOOKUP(Todos!$A1729,vlookup_table[#All],2,FALSE)</f>
        <v>1002</v>
      </c>
      <c r="O1729" s="12" t="str">
        <f>VLOOKUP(Todos!$A1729,vlookup_table[#All],3,FALSE)</f>
        <v>MI</v>
      </c>
      <c r="P1729" s="12">
        <f>VLOOKUP(Todos!$A1729,vlookup_table[#All],4,FALSE)</f>
        <v>0</v>
      </c>
      <c r="Q1729" s="14" t="str">
        <f>VLOOKUP(Todos!$A1729,vlookup_table[#All],5,FALSE)</f>
        <v>S3</v>
      </c>
      <c r="R1729" s="14" t="str">
        <f>VLOOKUP(Todos!$A1729,vlookup_table[#All],6,FALSE)</f>
        <v>M</v>
      </c>
      <c r="S1729" s="14">
        <f>VLOOKUP(Todos!$A1729,vlookup_table[#All],7,FALSE)</f>
        <v>10</v>
      </c>
      <c r="T1729" s="14">
        <f>ROUND((9706-Todos!$P1729)/100, 0)</f>
        <v>97</v>
      </c>
      <c r="U1729" s="14" t="str" cm="1">
        <f t="array" ref="U1729">_xlfn.IFS(
    ISNUMBER(SEARCH("C", Q1729)), "Ciudad",
    ISNUMBER(SEARCH("T", Q1729)), "Pueblo",
    ISNUMBER(SEARCH("R", Q1729)), "Rural",
    ISNUMBER(SEARCH("S", Q1729)), "Suburbano",
    ISNUMBER(SEARCH("U", Q1729)), "Urbano"
)</f>
        <v>Suburbano</v>
      </c>
      <c r="V1729" s="25" t="str" cm="1">
        <f t="array" ref="V1729">_xlfn.LET(
    _xlpm.txt, _xlfn.TEXTJOIN("", TRUE, IF(ISNUMBER(--MID(Todos!$H1729, _xlfn.SEQUENCE(LEN(Todos!$H1729)), 1)), MID(Todos!$H1729, _xlfn.SEQUENCE(LEN(Todos!$H1729)), 1), "")),
    IF(ISNUMBER(--RIGHT(_xlpm.txt,1)), _xlpm.txt, LEFT(_xlpm.txt, LEN(_xlpm.txt)-1))
)</f>
        <v>11550</v>
      </c>
      <c r="W1729" s="14" t="str">
        <f>UPPER(LEFT(Todos!$B1729,2))</f>
        <v>MI</v>
      </c>
      <c r="X1729" s="15" t="str" cm="1">
        <f t="array" ref="X1729">+IF(Todos!$C1729 = "",MODE.MATCH(Todos!$C$2:$C$4029),Todos!$C1729)</f>
        <v>M</v>
      </c>
    </row>
    <row r="1730" spans="1:24" x14ac:dyDescent="0.35">
      <c r="A1730" s="19">
        <v>44715</v>
      </c>
      <c r="B1730" s="7" t="s">
        <v>13</v>
      </c>
      <c r="C1730" s="7" t="s">
        <v>17</v>
      </c>
      <c r="D1730" s="7">
        <v>646</v>
      </c>
      <c r="E1730" s="7">
        <v>241</v>
      </c>
      <c r="F1730" s="7">
        <v>299</v>
      </c>
      <c r="G1730" s="7">
        <v>1</v>
      </c>
      <c r="H1730" s="7">
        <v>12694</v>
      </c>
      <c r="I1730" s="7">
        <v>8</v>
      </c>
      <c r="J1730" s="7">
        <v>9</v>
      </c>
      <c r="K1730" s="7">
        <v>257</v>
      </c>
      <c r="L1730" s="7">
        <v>278</v>
      </c>
      <c r="M1730" s="7">
        <v>7.1875</v>
      </c>
      <c r="N1730" s="7">
        <f>VLOOKUP(Todos!$A1730,vlookup_table[#All],2,FALSE)</f>
        <v>28</v>
      </c>
      <c r="O1730" s="7" t="str">
        <f>VLOOKUP(Todos!$A1730,vlookup_table[#All],3,FALSE)</f>
        <v>FL</v>
      </c>
      <c r="P1730" s="7">
        <f>VLOOKUP(Todos!$A1730,vlookup_table[#All],4,FALSE)</f>
        <v>2601</v>
      </c>
      <c r="Q1730" s="9" t="str">
        <f>VLOOKUP(Todos!$A1730,vlookup_table[#All],5,FALSE)</f>
        <v>C2</v>
      </c>
      <c r="R1730" s="9" t="str">
        <f>VLOOKUP(Todos!$A1730,vlookup_table[#All],6,FALSE)</f>
        <v>F</v>
      </c>
      <c r="S1730" s="9">
        <f>VLOOKUP(Todos!$A1730,vlookup_table[#All],7,FALSE)</f>
        <v>12</v>
      </c>
      <c r="T1730" s="9">
        <f>ROUND((9706-Todos!$P1730)/100, 0)</f>
        <v>71</v>
      </c>
      <c r="U1730" s="9" t="str" cm="1">
        <f t="array" ref="U1730">_xlfn.IFS(
    ISNUMBER(SEARCH("C", Q1730)), "Ciudad",
    ISNUMBER(SEARCH("T", Q1730)), "Pueblo",
    ISNUMBER(SEARCH("R", Q1730)), "Rural",
    ISNUMBER(SEARCH("S", Q1730)), "Suburbano",
    ISNUMBER(SEARCH("U", Q1730)), "Urbano"
)</f>
        <v>Ciudad</v>
      </c>
      <c r="V1730" s="24" t="str" cm="1">
        <f t="array" ref="V1730">_xlfn.LET(
    _xlpm.txt, _xlfn.TEXTJOIN("", TRUE, IF(ISNUMBER(--MID(Todos!$H1730, _xlfn.SEQUENCE(LEN(Todos!$H1730)), 1)), MID(Todos!$H1730, _xlfn.SEQUENCE(LEN(Todos!$H1730)), 1), "")),
    IF(ISNUMBER(--RIGHT(_xlpm.txt,1)), _xlpm.txt, LEFT(_xlpm.txt, LEN(_xlpm.txt)-1))
)</f>
        <v>12694</v>
      </c>
      <c r="W1730" s="9" t="str">
        <f>UPPER(LEFT(Todos!$B1730,2))</f>
        <v>FL</v>
      </c>
      <c r="X1730" s="10" t="str" cm="1">
        <f t="array" ref="X1730">+IF(Todos!$C1730 = "",MODE.MATCH(Todos!$C$2:$C$4029),Todos!$C1730)</f>
        <v>F</v>
      </c>
    </row>
    <row r="1731" spans="1:24" x14ac:dyDescent="0.35">
      <c r="A1731" s="18">
        <v>104891</v>
      </c>
      <c r="B1731" s="12" t="s">
        <v>28</v>
      </c>
      <c r="C1731" s="12" t="s">
        <v>14</v>
      </c>
      <c r="D1731" s="12">
        <v>740</v>
      </c>
      <c r="E1731" s="12">
        <v>295</v>
      </c>
      <c r="F1731" s="12">
        <v>420</v>
      </c>
      <c r="G1731" s="12">
        <v>0</v>
      </c>
      <c r="H1731" s="12">
        <v>15354</v>
      </c>
      <c r="I1731" s="12">
        <v>2</v>
      </c>
      <c r="J1731" s="12">
        <v>37</v>
      </c>
      <c r="K1731" s="12">
        <v>376</v>
      </c>
      <c r="L1731" s="12">
        <v>329</v>
      </c>
      <c r="M1731" s="12">
        <v>12.6</v>
      </c>
      <c r="N1731" s="12">
        <f>VLOOKUP(Todos!$A1731,vlookup_table[#All],2,FALSE)</f>
        <v>0</v>
      </c>
      <c r="O1731" s="12" t="str">
        <f>VLOOKUP(Todos!$A1731,vlookup_table[#All],3,FALSE)</f>
        <v>KS</v>
      </c>
      <c r="P1731" s="12">
        <f>VLOOKUP(Todos!$A1731,vlookup_table[#All],4,FALSE)</f>
        <v>1706</v>
      </c>
      <c r="Q1731" s="14" t="str">
        <f>VLOOKUP(Todos!$A1731,vlookup_table[#All],5,FALSE)</f>
        <v>S2</v>
      </c>
      <c r="R1731" s="14" t="str">
        <f>VLOOKUP(Todos!$A1731,vlookup_table[#All],6,FALSE)</f>
        <v>M</v>
      </c>
      <c r="S1731" s="14">
        <f>VLOOKUP(Todos!$A1731,vlookup_table[#All],7,FALSE)</f>
        <v>23</v>
      </c>
      <c r="T1731" s="14">
        <f>ROUND((9706-Todos!$P1731)/100, 0)</f>
        <v>80</v>
      </c>
      <c r="U1731" s="14" t="str" cm="1">
        <f t="array" ref="U1731">_xlfn.IFS(
    ISNUMBER(SEARCH("C", Q1731)), "Ciudad",
    ISNUMBER(SEARCH("T", Q1731)), "Pueblo",
    ISNUMBER(SEARCH("R", Q1731)), "Rural",
    ISNUMBER(SEARCH("S", Q1731)), "Suburbano",
    ISNUMBER(SEARCH("U", Q1731)), "Urbano"
)</f>
        <v>Suburbano</v>
      </c>
      <c r="V1731" s="25" t="str" cm="1">
        <f t="array" ref="V1731">_xlfn.LET(
    _xlpm.txt, _xlfn.TEXTJOIN("", TRUE, IF(ISNUMBER(--MID(Todos!$H1731, _xlfn.SEQUENCE(LEN(Todos!$H1731)), 1)), MID(Todos!$H1731, _xlfn.SEQUENCE(LEN(Todos!$H1731)), 1), "")),
    IF(ISNUMBER(--RIGHT(_xlpm.txt,1)), _xlpm.txt, LEFT(_xlpm.txt, LEN(_xlpm.txt)-1))
)</f>
        <v>15354</v>
      </c>
      <c r="W1731" s="14" t="str">
        <f>UPPER(LEFT(Todos!$B1731,2))</f>
        <v>KS</v>
      </c>
      <c r="X1731" s="15" t="str" cm="1">
        <f t="array" ref="X1731">+IF(Todos!$C1731 = "",MODE.MATCH(Todos!$C$2:$C$4029),Todos!$C1731)</f>
        <v>M</v>
      </c>
    </row>
    <row r="1732" spans="1:24" x14ac:dyDescent="0.35">
      <c r="A1732" s="19">
        <v>30988</v>
      </c>
      <c r="B1732" s="7" t="s">
        <v>40</v>
      </c>
      <c r="C1732" s="7" t="s">
        <v>17</v>
      </c>
      <c r="D1732" s="7">
        <v>717</v>
      </c>
      <c r="E1732" s="7">
        <v>316</v>
      </c>
      <c r="F1732" s="7">
        <v>366</v>
      </c>
      <c r="G1732" s="7">
        <v>4</v>
      </c>
      <c r="H1732" s="7">
        <v>12673</v>
      </c>
      <c r="I1732" s="7">
        <v>4</v>
      </c>
      <c r="J1732" s="7">
        <v>22</v>
      </c>
      <c r="K1732" s="7">
        <v>339</v>
      </c>
      <c r="L1732" s="7">
        <v>349</v>
      </c>
      <c r="M1732" s="7">
        <v>10</v>
      </c>
      <c r="N1732" s="7">
        <f>VLOOKUP(Todos!$A1732,vlookup_table[#All],2,FALSE)</f>
        <v>0</v>
      </c>
      <c r="O1732" s="7" t="str">
        <f>VLOOKUP(Todos!$A1732,vlookup_table[#All],3,FALSE)</f>
        <v>GA</v>
      </c>
      <c r="P1732" s="7">
        <f>VLOOKUP(Todos!$A1732,vlookup_table[#All],4,FALSE)</f>
        <v>5401</v>
      </c>
      <c r="Q1732" s="9" t="str">
        <f>VLOOKUP(Todos!$A1732,vlookup_table[#All],5,FALSE)</f>
        <v>R2</v>
      </c>
      <c r="R1732" s="9" t="str">
        <f>VLOOKUP(Todos!$A1732,vlookup_table[#All],6,FALSE)</f>
        <v>F</v>
      </c>
      <c r="S1732" s="9">
        <f>VLOOKUP(Todos!$A1732,vlookup_table[#All],7,FALSE)</f>
        <v>10</v>
      </c>
      <c r="T1732" s="9">
        <f>ROUND((9706-Todos!$P1732)/100, 0)</f>
        <v>43</v>
      </c>
      <c r="U1732" s="9" t="str" cm="1">
        <f t="array" ref="U1732">_xlfn.IFS(
    ISNUMBER(SEARCH("C", Q1732)), "Ciudad",
    ISNUMBER(SEARCH("T", Q1732)), "Pueblo",
    ISNUMBER(SEARCH("R", Q1732)), "Rural",
    ISNUMBER(SEARCH("S", Q1732)), "Suburbano",
    ISNUMBER(SEARCH("U", Q1732)), "Urbano"
)</f>
        <v>Rural</v>
      </c>
      <c r="V1732" s="24" t="str" cm="1">
        <f t="array" ref="V1732">_xlfn.LET(
    _xlpm.txt, _xlfn.TEXTJOIN("", TRUE, IF(ISNUMBER(--MID(Todos!$H1732, _xlfn.SEQUENCE(LEN(Todos!$H1732)), 1)), MID(Todos!$H1732, _xlfn.SEQUENCE(LEN(Todos!$H1732)), 1), "")),
    IF(ISNUMBER(--RIGHT(_xlpm.txt,1)), _xlpm.txt, LEFT(_xlpm.txt, LEN(_xlpm.txt)-1))
)</f>
        <v>12673</v>
      </c>
      <c r="W1732" s="9" t="str">
        <f>UPPER(LEFT(Todos!$B1732,2))</f>
        <v>GA</v>
      </c>
      <c r="X1732" s="10" t="str" cm="1">
        <f t="array" ref="X1732">+IF(Todos!$C1732 = "",MODE.MATCH(Todos!$C$2:$C$4029),Todos!$C1732)</f>
        <v>F</v>
      </c>
    </row>
    <row r="1733" spans="1:24" x14ac:dyDescent="0.35">
      <c r="A1733" s="18">
        <v>158389</v>
      </c>
      <c r="B1733" s="12" t="s">
        <v>22</v>
      </c>
      <c r="C1733" s="12" t="s">
        <v>14</v>
      </c>
      <c r="D1733" s="12">
        <v>2971</v>
      </c>
      <c r="E1733" s="12">
        <v>302</v>
      </c>
      <c r="F1733" s="12">
        <v>322</v>
      </c>
      <c r="G1733" s="12">
        <v>98</v>
      </c>
      <c r="H1733" s="12">
        <v>6309</v>
      </c>
      <c r="I1733" s="12">
        <v>65</v>
      </c>
      <c r="J1733" s="12">
        <v>27</v>
      </c>
      <c r="K1733" s="12">
        <v>288</v>
      </c>
      <c r="L1733" s="12">
        <v>340</v>
      </c>
      <c r="M1733" s="12">
        <v>7</v>
      </c>
      <c r="N1733" s="12">
        <f>VLOOKUP(Todos!$A1733,vlookup_table[#All],2,FALSE)</f>
        <v>1</v>
      </c>
      <c r="O1733" s="12" t="str">
        <f>VLOOKUP(Todos!$A1733,vlookup_table[#All],3,FALSE)</f>
        <v>CA</v>
      </c>
      <c r="P1733" s="12">
        <f>VLOOKUP(Todos!$A1733,vlookup_table[#All],4,FALSE)</f>
        <v>1101</v>
      </c>
      <c r="Q1733" s="14" t="str">
        <f>VLOOKUP(Todos!$A1733,vlookup_table[#All],5,FALSE)</f>
        <v>S3</v>
      </c>
      <c r="R1733" s="14" t="str">
        <f>VLOOKUP(Todos!$A1733,vlookup_table[#All],6,FALSE)</f>
        <v>M</v>
      </c>
      <c r="S1733" s="14">
        <f>VLOOKUP(Todos!$A1733,vlookup_table[#All],7,FALSE)</f>
        <v>12</v>
      </c>
      <c r="T1733" s="14">
        <f>ROUND((9706-Todos!$P1733)/100, 0)</f>
        <v>86</v>
      </c>
      <c r="U1733" s="14" t="str" cm="1">
        <f t="array" ref="U1733">_xlfn.IFS(
    ISNUMBER(SEARCH("C", Q1733)), "Ciudad",
    ISNUMBER(SEARCH("T", Q1733)), "Pueblo",
    ISNUMBER(SEARCH("R", Q1733)), "Rural",
    ISNUMBER(SEARCH("S", Q1733)), "Suburbano",
    ISNUMBER(SEARCH("U", Q1733)), "Urbano"
)</f>
        <v>Suburbano</v>
      </c>
      <c r="V1733" s="25" t="str" cm="1">
        <f t="array" ref="V1733">_xlfn.LET(
    _xlpm.txt, _xlfn.TEXTJOIN("", TRUE, IF(ISNUMBER(--MID(Todos!$H1733, _xlfn.SEQUENCE(LEN(Todos!$H1733)), 1)), MID(Todos!$H1733, _xlfn.SEQUENCE(LEN(Todos!$H1733)), 1), "")),
    IF(ISNUMBER(--RIGHT(_xlpm.txt,1)), _xlpm.txt, LEFT(_xlpm.txt, LEN(_xlpm.txt)-1))
)</f>
        <v>6309</v>
      </c>
      <c r="W1733" s="14" t="str">
        <f>UPPER(LEFT(Todos!$B1733,2))</f>
        <v>CA</v>
      </c>
      <c r="X1733" s="15" t="str" cm="1">
        <f t="array" ref="X1733">+IF(Todos!$C1733 = "",MODE.MATCH(Todos!$C$2:$C$4029),Todos!$C1733)</f>
        <v>M</v>
      </c>
    </row>
    <row r="1734" spans="1:24" x14ac:dyDescent="0.35">
      <c r="A1734" s="19">
        <v>97020</v>
      </c>
      <c r="B1734" s="7" t="s">
        <v>16</v>
      </c>
      <c r="C1734" s="7" t="s">
        <v>17</v>
      </c>
      <c r="D1734" s="7">
        <v>636</v>
      </c>
      <c r="E1734" s="7">
        <v>316</v>
      </c>
      <c r="F1734" s="7">
        <v>393</v>
      </c>
      <c r="G1734" s="7">
        <v>0</v>
      </c>
      <c r="H1734" s="7">
        <v>15018</v>
      </c>
      <c r="I1734" s="7">
        <v>3</v>
      </c>
      <c r="J1734" s="7">
        <v>60</v>
      </c>
      <c r="K1734" s="7">
        <v>395</v>
      </c>
      <c r="L1734" s="7">
        <v>325</v>
      </c>
      <c r="M1734" s="7">
        <v>14.25</v>
      </c>
      <c r="N1734" s="7">
        <f>VLOOKUP(Todos!$A1734,vlookup_table[#All],2,FALSE)</f>
        <v>0</v>
      </c>
      <c r="O1734" s="7" t="str">
        <f>VLOOKUP(Todos!$A1734,vlookup_table[#All],3,FALSE)</f>
        <v>IL</v>
      </c>
      <c r="P1734" s="7">
        <f>VLOOKUP(Todos!$A1734,vlookup_table[#All],4,FALSE)</f>
        <v>3901</v>
      </c>
      <c r="Q1734" s="9" t="str">
        <f>VLOOKUP(Todos!$A1734,vlookup_table[#All],5,FALSE)</f>
        <v>C1</v>
      </c>
      <c r="R1734" s="9" t="str">
        <f>VLOOKUP(Todos!$A1734,vlookup_table[#All],6,FALSE)</f>
        <v>F</v>
      </c>
      <c r="S1734" s="9">
        <f>VLOOKUP(Todos!$A1734,vlookup_table[#All],7,FALSE)</f>
        <v>17</v>
      </c>
      <c r="T1734" s="9">
        <f>ROUND((9706-Todos!$P1734)/100, 0)</f>
        <v>58</v>
      </c>
      <c r="U1734" s="9" t="str" cm="1">
        <f t="array" ref="U1734">_xlfn.IFS(
    ISNUMBER(SEARCH("C", Q1734)), "Ciudad",
    ISNUMBER(SEARCH("T", Q1734)), "Pueblo",
    ISNUMBER(SEARCH("R", Q1734)), "Rural",
    ISNUMBER(SEARCH("S", Q1734)), "Suburbano",
    ISNUMBER(SEARCH("U", Q1734)), "Urbano"
)</f>
        <v>Ciudad</v>
      </c>
      <c r="V1734" s="24" t="str" cm="1">
        <f t="array" ref="V1734">_xlfn.LET(
    _xlpm.txt, _xlfn.TEXTJOIN("", TRUE, IF(ISNUMBER(--MID(Todos!$H1734, _xlfn.SEQUENCE(LEN(Todos!$H1734)), 1)), MID(Todos!$H1734, _xlfn.SEQUENCE(LEN(Todos!$H1734)), 1), "")),
    IF(ISNUMBER(--RIGHT(_xlpm.txt,1)), _xlpm.txt, LEFT(_xlpm.txt, LEN(_xlpm.txt)-1))
)</f>
        <v>15018</v>
      </c>
      <c r="W1734" s="9" t="str">
        <f>UPPER(LEFT(Todos!$B1734,2))</f>
        <v>IL</v>
      </c>
      <c r="X1734" s="10" t="str" cm="1">
        <f t="array" ref="X1734">+IF(Todos!$C1734 = "",MODE.MATCH(Todos!$C$2:$C$4029),Todos!$C1734)</f>
        <v>F</v>
      </c>
    </row>
    <row r="1735" spans="1:24" x14ac:dyDescent="0.35">
      <c r="A1735" s="18">
        <v>92801</v>
      </c>
      <c r="B1735" s="12" t="s">
        <v>16</v>
      </c>
      <c r="C1735" s="12" t="s">
        <v>14</v>
      </c>
      <c r="D1735" s="12">
        <v>2906</v>
      </c>
      <c r="E1735" s="12">
        <v>688</v>
      </c>
      <c r="F1735" s="12">
        <v>707</v>
      </c>
      <c r="G1735" s="12">
        <v>99</v>
      </c>
      <c r="H1735" s="12">
        <v>26708</v>
      </c>
      <c r="I1735" s="12">
        <v>0</v>
      </c>
      <c r="J1735" s="12">
        <v>37</v>
      </c>
      <c r="K1735" s="12">
        <v>653</v>
      </c>
      <c r="L1735" s="12">
        <v>740</v>
      </c>
      <c r="M1735" s="12">
        <v>10.6</v>
      </c>
      <c r="N1735" s="12">
        <f>VLOOKUP(Todos!$A1735,vlookup_table[#All],2,FALSE)</f>
        <v>1</v>
      </c>
      <c r="O1735" s="12" t="str">
        <f>VLOOKUP(Todos!$A1735,vlookup_table[#All],3,FALSE)</f>
        <v>IL</v>
      </c>
      <c r="P1735" s="12">
        <f>VLOOKUP(Todos!$A1735,vlookup_table[#All],4,FALSE)</f>
        <v>3503</v>
      </c>
      <c r="Q1735" s="14" t="str">
        <f>VLOOKUP(Todos!$A1735,vlookup_table[#All],5,FALSE)</f>
        <v>U1</v>
      </c>
      <c r="R1735" s="14" t="str">
        <f>VLOOKUP(Todos!$A1735,vlookup_table[#All],6,FALSE)</f>
        <v>M</v>
      </c>
      <c r="S1735" s="14">
        <f>VLOOKUP(Todos!$A1735,vlookup_table[#All],7,FALSE)</f>
        <v>15</v>
      </c>
      <c r="T1735" s="14">
        <f>ROUND((9706-Todos!$P1735)/100, 0)</f>
        <v>62</v>
      </c>
      <c r="U1735" s="14" t="str" cm="1">
        <f t="array" ref="U1735">_xlfn.IFS(
    ISNUMBER(SEARCH("C", Q1735)), "Ciudad",
    ISNUMBER(SEARCH("T", Q1735)), "Pueblo",
    ISNUMBER(SEARCH("R", Q1735)), "Rural",
    ISNUMBER(SEARCH("S", Q1735)), "Suburbano",
    ISNUMBER(SEARCH("U", Q1735)), "Urbano"
)</f>
        <v>Urbano</v>
      </c>
      <c r="V1735" s="25" t="str" cm="1">
        <f t="array" ref="V1735">_xlfn.LET(
    _xlpm.txt, _xlfn.TEXTJOIN("", TRUE, IF(ISNUMBER(--MID(Todos!$H1735, _xlfn.SEQUENCE(LEN(Todos!$H1735)), 1)), MID(Todos!$H1735, _xlfn.SEQUENCE(LEN(Todos!$H1735)), 1), "")),
    IF(ISNUMBER(--RIGHT(_xlpm.txt,1)), _xlpm.txt, LEFT(_xlpm.txt, LEN(_xlpm.txt)-1))
)</f>
        <v>26708</v>
      </c>
      <c r="W1735" s="14" t="str">
        <f>UPPER(LEFT(Todos!$B1735,2))</f>
        <v>IL</v>
      </c>
      <c r="X1735" s="15" t="str" cm="1">
        <f t="array" ref="X1735">+IF(Todos!$C1735 = "",MODE.MATCH(Todos!$C$2:$C$4029),Todos!$C1735)</f>
        <v>M</v>
      </c>
    </row>
    <row r="1736" spans="1:24" x14ac:dyDescent="0.35">
      <c r="A1736" s="19">
        <v>28960</v>
      </c>
      <c r="B1736" s="7" t="s">
        <v>40</v>
      </c>
      <c r="C1736" s="7" t="s">
        <v>17</v>
      </c>
      <c r="D1736" s="7">
        <v>717</v>
      </c>
      <c r="E1736" s="7">
        <v>327</v>
      </c>
      <c r="F1736" s="7">
        <v>364</v>
      </c>
      <c r="G1736" s="7">
        <v>2</v>
      </c>
      <c r="H1736" s="7">
        <v>12615</v>
      </c>
      <c r="I1736" s="7">
        <v>1</v>
      </c>
      <c r="J1736" s="7">
        <v>62</v>
      </c>
      <c r="K1736" s="7">
        <v>352</v>
      </c>
      <c r="L1736" s="7">
        <v>347</v>
      </c>
      <c r="M1736" s="7">
        <v>10</v>
      </c>
      <c r="N1736" s="7">
        <f>VLOOKUP(Todos!$A1736,vlookup_table[#All],2,FALSE)</f>
        <v>0</v>
      </c>
      <c r="O1736" s="7" t="str">
        <f>VLOOKUP(Todos!$A1736,vlookup_table[#All],3,FALSE)</f>
        <v>GA</v>
      </c>
      <c r="P1736" s="7">
        <f>VLOOKUP(Todos!$A1736,vlookup_table[#All],4,FALSE)</f>
        <v>0</v>
      </c>
      <c r="Q1736" s="9" t="str">
        <f>VLOOKUP(Todos!$A1736,vlookup_table[#All],5,FALSE)</f>
        <v>T2</v>
      </c>
      <c r="R1736" s="9" t="str">
        <f>VLOOKUP(Todos!$A1736,vlookup_table[#All],6,FALSE)</f>
        <v>F</v>
      </c>
      <c r="S1736" s="9">
        <f>VLOOKUP(Todos!$A1736,vlookup_table[#All],7,FALSE)</f>
        <v>10</v>
      </c>
      <c r="T1736" s="9">
        <f>ROUND((9706-Todos!$P1736)/100, 0)</f>
        <v>97</v>
      </c>
      <c r="U1736" s="9" t="str" cm="1">
        <f t="array" ref="U1736">_xlfn.IFS(
    ISNUMBER(SEARCH("C", Q1736)), "Ciudad",
    ISNUMBER(SEARCH("T", Q1736)), "Pueblo",
    ISNUMBER(SEARCH("R", Q1736)), "Rural",
    ISNUMBER(SEARCH("S", Q1736)), "Suburbano",
    ISNUMBER(SEARCH("U", Q1736)), "Urbano"
)</f>
        <v>Pueblo</v>
      </c>
      <c r="V1736" s="24" t="str" cm="1">
        <f t="array" ref="V1736">_xlfn.LET(
    _xlpm.txt, _xlfn.TEXTJOIN("", TRUE, IF(ISNUMBER(--MID(Todos!$H1736, _xlfn.SEQUENCE(LEN(Todos!$H1736)), 1)), MID(Todos!$H1736, _xlfn.SEQUENCE(LEN(Todos!$H1736)), 1), "")),
    IF(ISNUMBER(--RIGHT(_xlpm.txt,1)), _xlpm.txt, LEFT(_xlpm.txt, LEN(_xlpm.txt)-1))
)</f>
        <v>12615</v>
      </c>
      <c r="W1736" s="9" t="str">
        <f>UPPER(LEFT(Todos!$B1736,2))</f>
        <v>GA</v>
      </c>
      <c r="X1736" s="10" t="str" cm="1">
        <f t="array" ref="X1736">+IF(Todos!$C1736 = "",MODE.MATCH(Todos!$C$2:$C$4029),Todos!$C1736)</f>
        <v>F</v>
      </c>
    </row>
    <row r="1737" spans="1:24" x14ac:dyDescent="0.35">
      <c r="A1737" s="18">
        <v>121969</v>
      </c>
      <c r="B1737" s="12" t="s">
        <v>21</v>
      </c>
      <c r="C1737" s="12" t="s">
        <v>17</v>
      </c>
      <c r="D1737" s="12">
        <v>715</v>
      </c>
      <c r="E1737" s="12">
        <v>295</v>
      </c>
      <c r="F1737" s="12">
        <v>355</v>
      </c>
      <c r="G1737" s="12">
        <v>5</v>
      </c>
      <c r="H1737" s="12">
        <v>9884</v>
      </c>
      <c r="I1737" s="12">
        <v>28</v>
      </c>
      <c r="J1737" s="12">
        <v>41</v>
      </c>
      <c r="K1737" s="12">
        <v>301</v>
      </c>
      <c r="L1737" s="12">
        <v>333</v>
      </c>
      <c r="M1737" s="12">
        <v>7.1111111109999996</v>
      </c>
      <c r="N1737" s="12">
        <f>VLOOKUP(Todos!$A1737,vlookup_table[#All],2,FALSE)</f>
        <v>0</v>
      </c>
      <c r="O1737" s="12" t="str">
        <f>VLOOKUP(Todos!$A1737,vlookup_table[#All],3,FALSE)</f>
        <v>TX</v>
      </c>
      <c r="P1737" s="12">
        <f>VLOOKUP(Todos!$A1737,vlookup_table[#All],4,FALSE)</f>
        <v>5005</v>
      </c>
      <c r="Q1737" s="14" t="str">
        <f>VLOOKUP(Todos!$A1737,vlookup_table[#All],5,FALSE)</f>
        <v>S2</v>
      </c>
      <c r="R1737" s="14" t="str">
        <f>VLOOKUP(Todos!$A1737,vlookup_table[#All],6,FALSE)</f>
        <v>F</v>
      </c>
      <c r="S1737" s="14">
        <f>VLOOKUP(Todos!$A1737,vlookup_table[#All],7,FALSE)</f>
        <v>8</v>
      </c>
      <c r="T1737" s="14">
        <f>ROUND((9706-Todos!$P1737)/100, 0)</f>
        <v>47</v>
      </c>
      <c r="U1737" s="14" t="str" cm="1">
        <f t="array" ref="U1737">_xlfn.IFS(
    ISNUMBER(SEARCH("C", Q1737)), "Ciudad",
    ISNUMBER(SEARCH("T", Q1737)), "Pueblo",
    ISNUMBER(SEARCH("R", Q1737)), "Rural",
    ISNUMBER(SEARCH("S", Q1737)), "Suburbano",
    ISNUMBER(SEARCH("U", Q1737)), "Urbano"
)</f>
        <v>Suburbano</v>
      </c>
      <c r="V1737" s="25" t="str" cm="1">
        <f t="array" ref="V1737">_xlfn.LET(
    _xlpm.txt, _xlfn.TEXTJOIN("", TRUE, IF(ISNUMBER(--MID(Todos!$H1737, _xlfn.SEQUENCE(LEN(Todos!$H1737)), 1)), MID(Todos!$H1737, _xlfn.SEQUENCE(LEN(Todos!$H1737)), 1), "")),
    IF(ISNUMBER(--RIGHT(_xlpm.txt,1)), _xlpm.txt, LEFT(_xlpm.txt, LEN(_xlpm.txt)-1))
)</f>
        <v>9884</v>
      </c>
      <c r="W1737" s="14" t="str">
        <f>UPPER(LEFT(Todos!$B1737,2))</f>
        <v>TX</v>
      </c>
      <c r="X1737" s="15" t="str" cm="1">
        <f t="array" ref="X1737">+IF(Todos!$C1737 = "",MODE.MATCH(Todos!$C$2:$C$4029),Todos!$C1737)</f>
        <v>F</v>
      </c>
    </row>
    <row r="1738" spans="1:24" x14ac:dyDescent="0.35">
      <c r="A1738" s="19">
        <v>52330</v>
      </c>
      <c r="B1738" s="7" t="s">
        <v>69</v>
      </c>
      <c r="C1738" s="7" t="s">
        <v>31</v>
      </c>
      <c r="D1738" s="7">
        <v>565</v>
      </c>
      <c r="E1738" s="7">
        <v>294</v>
      </c>
      <c r="F1738" s="7">
        <v>344</v>
      </c>
      <c r="G1738" s="7">
        <v>0</v>
      </c>
      <c r="H1738" s="7">
        <v>11329</v>
      </c>
      <c r="I1738" s="7">
        <v>2</v>
      </c>
      <c r="J1738" s="7">
        <v>83</v>
      </c>
      <c r="K1738" s="7">
        <v>367</v>
      </c>
      <c r="L1738" s="7">
        <v>314</v>
      </c>
      <c r="M1738" s="7">
        <v>4.4545454549999999</v>
      </c>
      <c r="N1738" s="7">
        <f>VLOOKUP(Todos!$A1738,vlookup_table[#All],2,FALSE)</f>
        <v>0</v>
      </c>
      <c r="O1738" s="7" t="str">
        <f>VLOOKUP(Todos!$A1738,vlookup_table[#All],3,FALSE)</f>
        <v>TN</v>
      </c>
      <c r="P1738" s="7">
        <f>VLOOKUP(Todos!$A1738,vlookup_table[#All],4,FALSE)</f>
        <v>2801</v>
      </c>
      <c r="Q1738" s="9" t="str">
        <f>VLOOKUP(Todos!$A1738,vlookup_table[#All],5,FALSE)</f>
        <v>T2</v>
      </c>
      <c r="R1738" s="9" t="str">
        <f>VLOOKUP(Todos!$A1738,vlookup_table[#All],6,FALSE)</f>
        <v>U</v>
      </c>
      <c r="S1738" s="9">
        <f>VLOOKUP(Todos!$A1738,vlookup_table[#All],7,FALSE)</f>
        <v>3</v>
      </c>
      <c r="T1738" s="9">
        <f>ROUND((9706-Todos!$P1738)/100, 0)</f>
        <v>69</v>
      </c>
      <c r="U1738" s="9" t="str" cm="1">
        <f t="array" ref="U1738">_xlfn.IFS(
    ISNUMBER(SEARCH("C", Q1738)), "Ciudad",
    ISNUMBER(SEARCH("T", Q1738)), "Pueblo",
    ISNUMBER(SEARCH("R", Q1738)), "Rural",
    ISNUMBER(SEARCH("S", Q1738)), "Suburbano",
    ISNUMBER(SEARCH("U", Q1738)), "Urbano"
)</f>
        <v>Pueblo</v>
      </c>
      <c r="V1738" s="24" t="str" cm="1">
        <f t="array" ref="V1738">_xlfn.LET(
    _xlpm.txt, _xlfn.TEXTJOIN("", TRUE, IF(ISNUMBER(--MID(Todos!$H1738, _xlfn.SEQUENCE(LEN(Todos!$H1738)), 1)), MID(Todos!$H1738, _xlfn.SEQUENCE(LEN(Todos!$H1738)), 1), "")),
    IF(ISNUMBER(--RIGHT(_xlpm.txt,1)), _xlpm.txt, LEFT(_xlpm.txt, LEN(_xlpm.txt)-1))
)</f>
        <v>11329</v>
      </c>
      <c r="W1738" s="9" t="str">
        <f>UPPER(LEFT(Todos!$B1738,2))</f>
        <v>TE</v>
      </c>
      <c r="X1738" s="10" t="str" cm="1">
        <f t="array" ref="X1738">+IF(Todos!$C1738 = "",MODE.MATCH(Todos!$C$2:$C$4029),Todos!$C1738)</f>
        <v>U</v>
      </c>
    </row>
    <row r="1739" spans="1:24" x14ac:dyDescent="0.35">
      <c r="A1739" s="18">
        <v>105709</v>
      </c>
      <c r="B1739" s="12" t="s">
        <v>28</v>
      </c>
      <c r="C1739" s="12" t="s">
        <v>14</v>
      </c>
      <c r="D1739" s="12">
        <v>386</v>
      </c>
      <c r="E1739" s="12">
        <v>293</v>
      </c>
      <c r="F1739" s="12">
        <v>356</v>
      </c>
      <c r="G1739" s="12">
        <v>0</v>
      </c>
      <c r="H1739" s="12">
        <v>11937</v>
      </c>
      <c r="I1739" s="12">
        <v>0</v>
      </c>
      <c r="J1739" s="12">
        <v>67</v>
      </c>
      <c r="K1739" s="12">
        <v>354</v>
      </c>
      <c r="L1739" s="12">
        <v>302</v>
      </c>
      <c r="M1739" s="12">
        <v>4.2173913040000004</v>
      </c>
      <c r="N1739" s="12">
        <f>VLOOKUP(Todos!$A1739,vlookup_table[#All],2,FALSE)</f>
        <v>1</v>
      </c>
      <c r="O1739" s="12" t="str">
        <f>VLOOKUP(Todos!$A1739,vlookup_table[#All],3,FALSE)</f>
        <v>KS</v>
      </c>
      <c r="P1739" s="12">
        <f>VLOOKUP(Todos!$A1739,vlookup_table[#All],4,FALSE)</f>
        <v>3501</v>
      </c>
      <c r="Q1739" s="14" t="str">
        <f>VLOOKUP(Todos!$A1739,vlookup_table[#All],5,FALSE)</f>
        <v>T2</v>
      </c>
      <c r="R1739" s="14" t="str">
        <f>VLOOKUP(Todos!$A1739,vlookup_table[#All],6,FALSE)</f>
        <v>M</v>
      </c>
      <c r="S1739" s="14">
        <f>VLOOKUP(Todos!$A1739,vlookup_table[#All],7,FALSE)</f>
        <v>5</v>
      </c>
      <c r="T1739" s="14">
        <f>ROUND((9706-Todos!$P1739)/100, 0)</f>
        <v>62</v>
      </c>
      <c r="U1739" s="14" t="str" cm="1">
        <f t="array" ref="U1739">_xlfn.IFS(
    ISNUMBER(SEARCH("C", Q1739)), "Ciudad",
    ISNUMBER(SEARCH("T", Q1739)), "Pueblo",
    ISNUMBER(SEARCH("R", Q1739)), "Rural",
    ISNUMBER(SEARCH("S", Q1739)), "Suburbano",
    ISNUMBER(SEARCH("U", Q1739)), "Urbano"
)</f>
        <v>Pueblo</v>
      </c>
      <c r="V1739" s="25" t="str" cm="1">
        <f t="array" ref="V1739">_xlfn.LET(
    _xlpm.txt, _xlfn.TEXTJOIN("", TRUE, IF(ISNUMBER(--MID(Todos!$H1739, _xlfn.SEQUENCE(LEN(Todos!$H1739)), 1)), MID(Todos!$H1739, _xlfn.SEQUENCE(LEN(Todos!$H1739)), 1), "")),
    IF(ISNUMBER(--RIGHT(_xlpm.txt,1)), _xlpm.txt, LEFT(_xlpm.txt, LEN(_xlpm.txt)-1))
)</f>
        <v>11937</v>
      </c>
      <c r="W1739" s="14" t="str">
        <f>UPPER(LEFT(Todos!$B1739,2))</f>
        <v>KS</v>
      </c>
      <c r="X1739" s="15" t="str" cm="1">
        <f t="array" ref="X1739">+IF(Todos!$C1739 = "",MODE.MATCH(Todos!$C$2:$C$4029),Todos!$C1739)</f>
        <v>M</v>
      </c>
    </row>
    <row r="1740" spans="1:24" x14ac:dyDescent="0.35">
      <c r="A1740" s="19">
        <v>177329</v>
      </c>
      <c r="B1740" s="7" t="s">
        <v>51</v>
      </c>
      <c r="C1740" s="7" t="s">
        <v>17</v>
      </c>
      <c r="D1740" s="7">
        <v>684</v>
      </c>
      <c r="E1740" s="7">
        <v>290</v>
      </c>
      <c r="F1740" s="7">
        <v>356</v>
      </c>
      <c r="G1740" s="7">
        <v>3</v>
      </c>
      <c r="H1740" s="7">
        <v>11910</v>
      </c>
      <c r="I1740" s="7">
        <v>3</v>
      </c>
      <c r="J1740" s="7">
        <v>43</v>
      </c>
      <c r="K1740" s="7">
        <v>323</v>
      </c>
      <c r="L1740" s="7">
        <v>323</v>
      </c>
      <c r="M1740" s="7">
        <v>20</v>
      </c>
      <c r="N1740" s="7">
        <f>VLOOKUP(Todos!$A1740,vlookup_table[#All],2,FALSE)</f>
        <v>2</v>
      </c>
      <c r="O1740" s="7" t="str">
        <f>VLOOKUP(Todos!$A1740,vlookup_table[#All],3,FALSE)</f>
        <v>OR</v>
      </c>
      <c r="P1740" s="7">
        <f>VLOOKUP(Todos!$A1740,vlookup_table[#All],4,FALSE)</f>
        <v>4801</v>
      </c>
      <c r="Q1740" s="9" t="str">
        <f>VLOOKUP(Todos!$A1740,vlookup_table[#All],5,FALSE)</f>
        <v>T3</v>
      </c>
      <c r="R1740" s="9" t="str">
        <f>VLOOKUP(Todos!$A1740,vlookup_table[#All],6,FALSE)</f>
        <v>F</v>
      </c>
      <c r="S1740" s="9">
        <f>VLOOKUP(Todos!$A1740,vlookup_table[#All],7,FALSE)</f>
        <v>20</v>
      </c>
      <c r="T1740" s="9">
        <f>ROUND((9706-Todos!$P1740)/100, 0)</f>
        <v>49</v>
      </c>
      <c r="U1740" s="9" t="str" cm="1">
        <f t="array" ref="U1740">_xlfn.IFS(
    ISNUMBER(SEARCH("C", Q1740)), "Ciudad",
    ISNUMBER(SEARCH("T", Q1740)), "Pueblo",
    ISNUMBER(SEARCH("R", Q1740)), "Rural",
    ISNUMBER(SEARCH("S", Q1740)), "Suburbano",
    ISNUMBER(SEARCH("U", Q1740)), "Urbano"
)</f>
        <v>Pueblo</v>
      </c>
      <c r="V1740" s="24" t="str" cm="1">
        <f t="array" ref="V1740">_xlfn.LET(
    _xlpm.txt, _xlfn.TEXTJOIN("", TRUE, IF(ISNUMBER(--MID(Todos!$H1740, _xlfn.SEQUENCE(LEN(Todos!$H1740)), 1)), MID(Todos!$H1740, _xlfn.SEQUENCE(LEN(Todos!$H1740)), 1), "")),
    IF(ISNUMBER(--RIGHT(_xlpm.txt,1)), _xlpm.txt, LEFT(_xlpm.txt, LEN(_xlpm.txt)-1))
)</f>
        <v>11910</v>
      </c>
      <c r="W1740" s="9" t="str">
        <f>UPPER(LEFT(Todos!$B1740,2))</f>
        <v>OR</v>
      </c>
      <c r="X1740" s="10" t="str" cm="1">
        <f t="array" ref="X1740">+IF(Todos!$C1740 = "",MODE.MATCH(Todos!$C$2:$C$4029),Todos!$C1740)</f>
        <v>F</v>
      </c>
    </row>
    <row r="1741" spans="1:24" x14ac:dyDescent="0.35">
      <c r="A1741" s="18">
        <v>18196</v>
      </c>
      <c r="B1741" s="12" t="s">
        <v>18</v>
      </c>
      <c r="C1741" s="12" t="s">
        <v>14</v>
      </c>
      <c r="D1741" s="12">
        <v>469</v>
      </c>
      <c r="E1741" s="12">
        <v>214</v>
      </c>
      <c r="F1741" s="12">
        <v>313</v>
      </c>
      <c r="G1741" s="12">
        <v>0</v>
      </c>
      <c r="H1741" s="12">
        <v>10164</v>
      </c>
      <c r="I1741" s="12">
        <v>0</v>
      </c>
      <c r="J1741" s="12">
        <v>90</v>
      </c>
      <c r="K1741" s="12">
        <v>260</v>
      </c>
      <c r="L1741" s="12">
        <v>271</v>
      </c>
      <c r="M1741" s="12">
        <v>7.4651162790000001</v>
      </c>
      <c r="N1741" s="12">
        <f>VLOOKUP(Todos!$A1741,vlookup_table[#All],2,FALSE)</f>
        <v>2</v>
      </c>
      <c r="O1741" s="12" t="str">
        <f>VLOOKUP(Todos!$A1741,vlookup_table[#All],3,FALSE)</f>
        <v>NC</v>
      </c>
      <c r="P1741" s="12">
        <f>VLOOKUP(Todos!$A1741,vlookup_table[#All],4,FALSE)</f>
        <v>0</v>
      </c>
      <c r="Q1741" s="14" t="str">
        <f>VLOOKUP(Todos!$A1741,vlookup_table[#All],5,FALSE)</f>
        <v>T2</v>
      </c>
      <c r="R1741" s="14" t="str">
        <f>VLOOKUP(Todos!$A1741,vlookup_table[#All],6,FALSE)</f>
        <v>M</v>
      </c>
      <c r="S1741" s="14">
        <f>VLOOKUP(Todos!$A1741,vlookup_table[#All],7,FALSE)</f>
        <v>12</v>
      </c>
      <c r="T1741" s="14">
        <f>ROUND((9706-Todos!$P1741)/100, 0)</f>
        <v>97</v>
      </c>
      <c r="U1741" s="14" t="str" cm="1">
        <f t="array" ref="U1741">_xlfn.IFS(
    ISNUMBER(SEARCH("C", Q1741)), "Ciudad",
    ISNUMBER(SEARCH("T", Q1741)), "Pueblo",
    ISNUMBER(SEARCH("R", Q1741)), "Rural",
    ISNUMBER(SEARCH("S", Q1741)), "Suburbano",
    ISNUMBER(SEARCH("U", Q1741)), "Urbano"
)</f>
        <v>Pueblo</v>
      </c>
      <c r="V1741" s="25" t="str" cm="1">
        <f t="array" ref="V1741">_xlfn.LET(
    _xlpm.txt, _xlfn.TEXTJOIN("", TRUE, IF(ISNUMBER(--MID(Todos!$H1741, _xlfn.SEQUENCE(LEN(Todos!$H1741)), 1)), MID(Todos!$H1741, _xlfn.SEQUENCE(LEN(Todos!$H1741)), 1), "")),
    IF(ISNUMBER(--RIGHT(_xlpm.txt,1)), _xlpm.txt, LEFT(_xlpm.txt, LEN(_xlpm.txt)-1))
)</f>
        <v>10164</v>
      </c>
      <c r="W1741" s="14" t="str">
        <f>UPPER(LEFT(Todos!$B1741,2))</f>
        <v>NC</v>
      </c>
      <c r="X1741" s="15" t="str" cm="1">
        <f t="array" ref="X1741">+IF(Todos!$C1741 = "",MODE.MATCH(Todos!$C$2:$C$4029),Todos!$C1741)</f>
        <v>M</v>
      </c>
    </row>
    <row r="1742" spans="1:24" x14ac:dyDescent="0.35">
      <c r="A1742" s="19">
        <v>185572</v>
      </c>
      <c r="B1742" s="7" t="s">
        <v>58</v>
      </c>
      <c r="C1742" s="7" t="s">
        <v>14</v>
      </c>
      <c r="D1742" s="7">
        <v>884</v>
      </c>
      <c r="E1742" s="7">
        <v>332</v>
      </c>
      <c r="F1742" s="7">
        <v>404</v>
      </c>
      <c r="G1742" s="7">
        <v>0</v>
      </c>
      <c r="H1742" s="7">
        <v>14624</v>
      </c>
      <c r="I1742" s="7">
        <v>3</v>
      </c>
      <c r="J1742" s="7">
        <v>59</v>
      </c>
      <c r="K1742" s="7">
        <v>377</v>
      </c>
      <c r="L1742" s="7">
        <v>366</v>
      </c>
      <c r="M1742" s="7">
        <v>7.6666666670000003</v>
      </c>
      <c r="N1742" s="7">
        <f>VLOOKUP(Todos!$A1742,vlookup_table[#All],2,FALSE)</f>
        <v>1</v>
      </c>
      <c r="O1742" s="7" t="str">
        <f>VLOOKUP(Todos!$A1742,vlookup_table[#All],3,FALSE)</f>
        <v>KY</v>
      </c>
      <c r="P1742" s="7">
        <f>VLOOKUP(Todos!$A1742,vlookup_table[#All],4,FALSE)</f>
        <v>0</v>
      </c>
      <c r="Q1742" s="9" t="str">
        <f>VLOOKUP(Todos!$A1742,vlookup_table[#All],5,FALSE)</f>
        <v>S1</v>
      </c>
      <c r="R1742" s="9" t="str">
        <f>VLOOKUP(Todos!$A1742,vlookup_table[#All],6,FALSE)</f>
        <v>M</v>
      </c>
      <c r="S1742" s="9">
        <f>VLOOKUP(Todos!$A1742,vlookup_table[#All],7,FALSE)</f>
        <v>5</v>
      </c>
      <c r="T1742" s="9">
        <f>ROUND((9706-Todos!$P1742)/100, 0)</f>
        <v>97</v>
      </c>
      <c r="U1742" s="9" t="str" cm="1">
        <f t="array" ref="U1742">_xlfn.IFS(
    ISNUMBER(SEARCH("C", Q1742)), "Ciudad",
    ISNUMBER(SEARCH("T", Q1742)), "Pueblo",
    ISNUMBER(SEARCH("R", Q1742)), "Rural",
    ISNUMBER(SEARCH("S", Q1742)), "Suburbano",
    ISNUMBER(SEARCH("U", Q1742)), "Urbano"
)</f>
        <v>Suburbano</v>
      </c>
      <c r="V1742" s="24" t="str" cm="1">
        <f t="array" ref="V1742">_xlfn.LET(
    _xlpm.txt, _xlfn.TEXTJOIN("", TRUE, IF(ISNUMBER(--MID(Todos!$H1742, _xlfn.SEQUENCE(LEN(Todos!$H1742)), 1)), MID(Todos!$H1742, _xlfn.SEQUENCE(LEN(Todos!$H1742)), 1), "")),
    IF(ISNUMBER(--RIGHT(_xlpm.txt,1)), _xlpm.txt, LEFT(_xlpm.txt, LEN(_xlpm.txt)-1))
)</f>
        <v>14624</v>
      </c>
      <c r="W1742" s="9" t="str">
        <f>UPPER(LEFT(Todos!$B1742,2))</f>
        <v>KY</v>
      </c>
      <c r="X1742" s="10" t="str" cm="1">
        <f t="array" ref="X1742">+IF(Todos!$C1742 = "",MODE.MATCH(Todos!$C$2:$C$4029),Todos!$C1742)</f>
        <v>M</v>
      </c>
    </row>
    <row r="1743" spans="1:24" x14ac:dyDescent="0.35">
      <c r="A1743" s="18">
        <v>103613</v>
      </c>
      <c r="B1743" s="12" t="s">
        <v>37</v>
      </c>
      <c r="C1743" s="12" t="s">
        <v>17</v>
      </c>
      <c r="D1743" s="12">
        <v>275</v>
      </c>
      <c r="E1743" s="12">
        <v>154</v>
      </c>
      <c r="F1743" s="12">
        <v>246</v>
      </c>
      <c r="G1743" s="12">
        <v>0</v>
      </c>
      <c r="H1743" s="12">
        <v>7925</v>
      </c>
      <c r="I1743" s="12">
        <v>1</v>
      </c>
      <c r="J1743" s="12">
        <v>73</v>
      </c>
      <c r="K1743" s="12">
        <v>161</v>
      </c>
      <c r="L1743" s="12">
        <v>224</v>
      </c>
      <c r="M1743" s="12">
        <v>9.25</v>
      </c>
      <c r="N1743" s="12">
        <f>VLOOKUP(Todos!$A1743,vlookup_table[#All],2,FALSE)</f>
        <v>28</v>
      </c>
      <c r="O1743" s="12" t="str">
        <f>VLOOKUP(Todos!$A1743,vlookup_table[#All],3,FALSE)</f>
        <v>MO</v>
      </c>
      <c r="P1743" s="12">
        <f>VLOOKUP(Todos!$A1743,vlookup_table[#All],4,FALSE)</f>
        <v>3801</v>
      </c>
      <c r="Q1743" s="14" t="str">
        <f>VLOOKUP(Todos!$A1743,vlookup_table[#All],5,FALSE)</f>
        <v>R2</v>
      </c>
      <c r="R1743" s="14" t="str">
        <f>VLOOKUP(Todos!$A1743,vlookup_table[#All],6,FALSE)</f>
        <v>F</v>
      </c>
      <c r="S1743" s="14">
        <f>VLOOKUP(Todos!$A1743,vlookup_table[#All],7,FALSE)</f>
        <v>15</v>
      </c>
      <c r="T1743" s="14">
        <f>ROUND((9706-Todos!$P1743)/100, 0)</f>
        <v>59</v>
      </c>
      <c r="U1743" s="14" t="str" cm="1">
        <f t="array" ref="U1743">_xlfn.IFS(
    ISNUMBER(SEARCH("C", Q1743)), "Ciudad",
    ISNUMBER(SEARCH("T", Q1743)), "Pueblo",
    ISNUMBER(SEARCH("R", Q1743)), "Rural",
    ISNUMBER(SEARCH("S", Q1743)), "Suburbano",
    ISNUMBER(SEARCH("U", Q1743)), "Urbano"
)</f>
        <v>Rural</v>
      </c>
      <c r="V1743" s="25" t="str" cm="1">
        <f t="array" ref="V1743">_xlfn.LET(
    _xlpm.txt, _xlfn.TEXTJOIN("", TRUE, IF(ISNUMBER(--MID(Todos!$H1743, _xlfn.SEQUENCE(LEN(Todos!$H1743)), 1)), MID(Todos!$H1743, _xlfn.SEQUENCE(LEN(Todos!$H1743)), 1), "")),
    IF(ISNUMBER(--RIGHT(_xlpm.txt,1)), _xlpm.txt, LEFT(_xlpm.txt, LEN(_xlpm.txt)-1))
)</f>
        <v>7925</v>
      </c>
      <c r="W1743" s="14" t="str">
        <f>UPPER(LEFT(Todos!$B1743,2))</f>
        <v>MO</v>
      </c>
      <c r="X1743" s="15" t="str" cm="1">
        <f t="array" ref="X1743">+IF(Todos!$C1743 = "",MODE.MATCH(Todos!$C$2:$C$4029),Todos!$C1743)</f>
        <v>F</v>
      </c>
    </row>
    <row r="1744" spans="1:24" x14ac:dyDescent="0.35">
      <c r="A1744" s="19">
        <v>84144</v>
      </c>
      <c r="B1744" s="7" t="s">
        <v>57</v>
      </c>
      <c r="C1744" s="7" t="s">
        <v>17</v>
      </c>
      <c r="D1744" s="7">
        <v>1122</v>
      </c>
      <c r="E1744" s="7">
        <v>554</v>
      </c>
      <c r="F1744" s="7">
        <v>618</v>
      </c>
      <c r="G1744" s="7">
        <v>5</v>
      </c>
      <c r="H1744" s="7">
        <v>20341</v>
      </c>
      <c r="I1744" s="7">
        <v>5</v>
      </c>
      <c r="J1744" s="7">
        <v>71</v>
      </c>
      <c r="K1744" s="7">
        <v>560</v>
      </c>
      <c r="L1744" s="7">
        <v>607</v>
      </c>
      <c r="M1744" s="7">
        <v>25.125</v>
      </c>
      <c r="N1744" s="7">
        <f>VLOOKUP(Todos!$A1744,vlookup_table[#All],2,FALSE)</f>
        <v>0</v>
      </c>
      <c r="O1744" s="7" t="str">
        <f>VLOOKUP(Todos!$A1744,vlookup_table[#All],3,FALSE)</f>
        <v>MN</v>
      </c>
      <c r="P1744" s="7">
        <f>VLOOKUP(Todos!$A1744,vlookup_table[#All],4,FALSE)</f>
        <v>6408</v>
      </c>
      <c r="Q1744" s="9" t="str">
        <f>VLOOKUP(Todos!$A1744,vlookup_table[#All],5,FALSE)</f>
        <v>S1</v>
      </c>
      <c r="R1744" s="9" t="str">
        <f>VLOOKUP(Todos!$A1744,vlookup_table[#All],6,FALSE)</f>
        <v>F</v>
      </c>
      <c r="S1744" s="9">
        <f>VLOOKUP(Todos!$A1744,vlookup_table[#All],7,FALSE)</f>
        <v>20</v>
      </c>
      <c r="T1744" s="9">
        <f>ROUND((9706-Todos!$P1744)/100, 0)</f>
        <v>33</v>
      </c>
      <c r="U1744" s="9" t="str" cm="1">
        <f t="array" ref="U1744">_xlfn.IFS(
    ISNUMBER(SEARCH("C", Q1744)), "Ciudad",
    ISNUMBER(SEARCH("T", Q1744)), "Pueblo",
    ISNUMBER(SEARCH("R", Q1744)), "Rural",
    ISNUMBER(SEARCH("S", Q1744)), "Suburbano",
    ISNUMBER(SEARCH("U", Q1744)), "Urbano"
)</f>
        <v>Suburbano</v>
      </c>
      <c r="V1744" s="24" t="str" cm="1">
        <f t="array" ref="V1744">_xlfn.LET(
    _xlpm.txt, _xlfn.TEXTJOIN("", TRUE, IF(ISNUMBER(--MID(Todos!$H1744, _xlfn.SEQUENCE(LEN(Todos!$H1744)), 1)), MID(Todos!$H1744, _xlfn.SEQUENCE(LEN(Todos!$H1744)), 1), "")),
    IF(ISNUMBER(--RIGHT(_xlpm.txt,1)), _xlpm.txt, LEFT(_xlpm.txt, LEN(_xlpm.txt)-1))
)</f>
        <v>20341</v>
      </c>
      <c r="W1744" s="9" t="str">
        <f>UPPER(LEFT(Todos!$B1744,2))</f>
        <v>MN</v>
      </c>
      <c r="X1744" s="10" t="str" cm="1">
        <f t="array" ref="X1744">+IF(Todos!$C1744 = "",MODE.MATCH(Todos!$C$2:$C$4029),Todos!$C1744)</f>
        <v>F</v>
      </c>
    </row>
    <row r="1745" spans="1:24" x14ac:dyDescent="0.35">
      <c r="A1745" s="18">
        <v>83530</v>
      </c>
      <c r="B1745" s="12" t="s">
        <v>57</v>
      </c>
      <c r="C1745" s="12"/>
      <c r="D1745" s="12">
        <v>656</v>
      </c>
      <c r="E1745" s="12">
        <v>272</v>
      </c>
      <c r="F1745" s="12">
        <v>373</v>
      </c>
      <c r="G1745" s="12">
        <v>1</v>
      </c>
      <c r="H1745" s="12">
        <v>14010</v>
      </c>
      <c r="I1745" s="12">
        <v>5</v>
      </c>
      <c r="J1745" s="12">
        <v>70</v>
      </c>
      <c r="K1745" s="12">
        <v>339</v>
      </c>
      <c r="L1745" s="12">
        <v>318</v>
      </c>
      <c r="M1745" s="12">
        <v>28.6</v>
      </c>
      <c r="N1745" s="12">
        <f>VLOOKUP(Todos!$A1745,vlookup_table[#All],2,FALSE)</f>
        <v>0</v>
      </c>
      <c r="O1745" s="12" t="str">
        <f>VLOOKUP(Todos!$A1745,vlookup_table[#All],3,FALSE)</f>
        <v>MN</v>
      </c>
      <c r="P1745" s="12">
        <f>VLOOKUP(Todos!$A1745,vlookup_table[#All],4,FALSE)</f>
        <v>2207</v>
      </c>
      <c r="Q1745" s="14" t="str">
        <f>VLOOKUP(Todos!$A1745,vlookup_table[#All],5,FALSE)</f>
        <v>U3</v>
      </c>
      <c r="R1745" s="14" t="str">
        <f>VLOOKUP(Todos!$A1745,vlookup_table[#All],6,FALSE)</f>
        <v/>
      </c>
      <c r="S1745" s="14">
        <f>VLOOKUP(Todos!$A1745,vlookup_table[#All],7,FALSE)</f>
        <v>5</v>
      </c>
      <c r="T1745" s="14">
        <f>ROUND((9706-Todos!$P1745)/100, 0)</f>
        <v>75</v>
      </c>
      <c r="U1745" s="14" t="str" cm="1">
        <f t="array" ref="U1745">_xlfn.IFS(
    ISNUMBER(SEARCH("C", Q1745)), "Ciudad",
    ISNUMBER(SEARCH("T", Q1745)), "Pueblo",
    ISNUMBER(SEARCH("R", Q1745)), "Rural",
    ISNUMBER(SEARCH("S", Q1745)), "Suburbano",
    ISNUMBER(SEARCH("U", Q1745)), "Urbano"
)</f>
        <v>Urbano</v>
      </c>
      <c r="V1745" s="25" t="str" cm="1">
        <f t="array" ref="V1745">_xlfn.LET(
    _xlpm.txt, _xlfn.TEXTJOIN("", TRUE, IF(ISNUMBER(--MID(Todos!$H1745, _xlfn.SEQUENCE(LEN(Todos!$H1745)), 1)), MID(Todos!$H1745, _xlfn.SEQUENCE(LEN(Todos!$H1745)), 1), "")),
    IF(ISNUMBER(--RIGHT(_xlpm.txt,1)), _xlpm.txt, LEFT(_xlpm.txt, LEN(_xlpm.txt)-1))
)</f>
        <v>14010</v>
      </c>
      <c r="W1745" s="14" t="str">
        <f>UPPER(LEFT(Todos!$B1745,2))</f>
        <v>MN</v>
      </c>
      <c r="X1745" s="15" t="e" cm="1">
        <f t="array" aca="1" ref="X1745" ca="1">+IF(Todos!$C1745 = "",MODE.MATCH(Todos!$C$2:$C$4029),Todos!$C1745)</f>
        <v>#NAME?</v>
      </c>
    </row>
    <row r="1746" spans="1:24" x14ac:dyDescent="0.35">
      <c r="A1746" s="19">
        <v>46495</v>
      </c>
      <c r="B1746" s="7" t="s">
        <v>13</v>
      </c>
      <c r="C1746" s="7" t="s">
        <v>17</v>
      </c>
      <c r="D1746" s="7">
        <v>880</v>
      </c>
      <c r="E1746" s="7">
        <v>335</v>
      </c>
      <c r="F1746" s="7">
        <v>403</v>
      </c>
      <c r="G1746" s="7">
        <v>1</v>
      </c>
      <c r="H1746" s="7">
        <v>13951</v>
      </c>
      <c r="I1746" s="7">
        <v>4</v>
      </c>
      <c r="J1746" s="7">
        <v>22</v>
      </c>
      <c r="K1746" s="7">
        <v>343</v>
      </c>
      <c r="L1746" s="7">
        <v>386</v>
      </c>
      <c r="M1746" s="7">
        <v>17.714285709999999</v>
      </c>
      <c r="N1746" s="7">
        <f>VLOOKUP(Todos!$A1746,vlookup_table[#All],2,FALSE)</f>
        <v>0</v>
      </c>
      <c r="O1746" s="7" t="str">
        <f>VLOOKUP(Todos!$A1746,vlookup_table[#All],3,FALSE)</f>
        <v>FL</v>
      </c>
      <c r="P1746" s="7">
        <f>VLOOKUP(Todos!$A1746,vlookup_table[#All],4,FALSE)</f>
        <v>3005</v>
      </c>
      <c r="Q1746" s="9" t="str">
        <f>VLOOKUP(Todos!$A1746,vlookup_table[#All],5,FALSE)</f>
        <v>C2</v>
      </c>
      <c r="R1746" s="9" t="str">
        <f>VLOOKUP(Todos!$A1746,vlookup_table[#All],6,FALSE)</f>
        <v>F</v>
      </c>
      <c r="S1746" s="9">
        <f>VLOOKUP(Todos!$A1746,vlookup_table[#All],7,FALSE)</f>
        <v>15</v>
      </c>
      <c r="T1746" s="9">
        <f>ROUND((9706-Todos!$P1746)/100, 0)</f>
        <v>67</v>
      </c>
      <c r="U1746" s="9" t="str" cm="1">
        <f t="array" ref="U1746">_xlfn.IFS(
    ISNUMBER(SEARCH("C", Q1746)), "Ciudad",
    ISNUMBER(SEARCH("T", Q1746)), "Pueblo",
    ISNUMBER(SEARCH("R", Q1746)), "Rural",
    ISNUMBER(SEARCH("S", Q1746)), "Suburbano",
    ISNUMBER(SEARCH("U", Q1746)), "Urbano"
)</f>
        <v>Ciudad</v>
      </c>
      <c r="V1746" s="24" t="str" cm="1">
        <f t="array" ref="V1746">_xlfn.LET(
    _xlpm.txt, _xlfn.TEXTJOIN("", TRUE, IF(ISNUMBER(--MID(Todos!$H1746, _xlfn.SEQUENCE(LEN(Todos!$H1746)), 1)), MID(Todos!$H1746, _xlfn.SEQUENCE(LEN(Todos!$H1746)), 1), "")),
    IF(ISNUMBER(--RIGHT(_xlpm.txt,1)), _xlpm.txt, LEFT(_xlpm.txt, LEN(_xlpm.txt)-1))
)</f>
        <v>13951</v>
      </c>
      <c r="W1746" s="9" t="str">
        <f>UPPER(LEFT(Todos!$B1746,2))</f>
        <v>FL</v>
      </c>
      <c r="X1746" s="10" t="str" cm="1">
        <f t="array" ref="X1746">+IF(Todos!$C1746 = "",MODE.MATCH(Todos!$C$2:$C$4029),Todos!$C1746)</f>
        <v>F</v>
      </c>
    </row>
    <row r="1747" spans="1:24" x14ac:dyDescent="0.35">
      <c r="A1747" s="18">
        <v>186458</v>
      </c>
      <c r="B1747" s="12" t="s">
        <v>41</v>
      </c>
      <c r="C1747" s="12" t="s">
        <v>17</v>
      </c>
      <c r="D1747" s="12">
        <v>837</v>
      </c>
      <c r="E1747" s="12">
        <v>337</v>
      </c>
      <c r="F1747" s="12">
        <v>397</v>
      </c>
      <c r="G1747" s="12">
        <v>1</v>
      </c>
      <c r="H1747" s="12">
        <v>14154</v>
      </c>
      <c r="I1747" s="12">
        <v>4</v>
      </c>
      <c r="J1747" s="12">
        <v>48</v>
      </c>
      <c r="K1747" s="12">
        <v>381</v>
      </c>
      <c r="L1747" s="12">
        <v>369</v>
      </c>
      <c r="M1747" s="12">
        <v>3.4666666670000001</v>
      </c>
      <c r="N1747" s="12">
        <f>VLOOKUP(Todos!$A1747,vlookup_table[#All],2,FALSE)</f>
        <v>2</v>
      </c>
      <c r="O1747" s="12" t="str">
        <f>VLOOKUP(Todos!$A1747,vlookup_table[#All],3,FALSE)</f>
        <v>WA</v>
      </c>
      <c r="P1747" s="12">
        <f>VLOOKUP(Todos!$A1747,vlookup_table[#All],4,FALSE)</f>
        <v>0</v>
      </c>
      <c r="Q1747" s="14" t="str">
        <f>VLOOKUP(Todos!$A1747,vlookup_table[#All],5,FALSE)</f>
        <v>C2</v>
      </c>
      <c r="R1747" s="14" t="str">
        <f>VLOOKUP(Todos!$A1747,vlookup_table[#All],6,FALSE)</f>
        <v>F</v>
      </c>
      <c r="S1747" s="14">
        <f>VLOOKUP(Todos!$A1747,vlookup_table[#All],7,FALSE)</f>
        <v>3</v>
      </c>
      <c r="T1747" s="14">
        <f>ROUND((9706-Todos!$P1747)/100, 0)</f>
        <v>97</v>
      </c>
      <c r="U1747" s="14" t="str" cm="1">
        <f t="array" ref="U1747">_xlfn.IFS(
    ISNUMBER(SEARCH("C", Q1747)), "Ciudad",
    ISNUMBER(SEARCH("T", Q1747)), "Pueblo",
    ISNUMBER(SEARCH("R", Q1747)), "Rural",
    ISNUMBER(SEARCH("S", Q1747)), "Suburbano",
    ISNUMBER(SEARCH("U", Q1747)), "Urbano"
)</f>
        <v>Ciudad</v>
      </c>
      <c r="V1747" s="25" t="str" cm="1">
        <f t="array" ref="V1747">_xlfn.LET(
    _xlpm.txt, _xlfn.TEXTJOIN("", TRUE, IF(ISNUMBER(--MID(Todos!$H1747, _xlfn.SEQUENCE(LEN(Todos!$H1747)), 1)), MID(Todos!$H1747, _xlfn.SEQUENCE(LEN(Todos!$H1747)), 1), "")),
    IF(ISNUMBER(--RIGHT(_xlpm.txt,1)), _xlpm.txt, LEFT(_xlpm.txt, LEN(_xlpm.txt)-1))
)</f>
        <v>14154</v>
      </c>
      <c r="W1747" s="14" t="str">
        <f>UPPER(LEFT(Todos!$B1747,2))</f>
        <v>WA</v>
      </c>
      <c r="X1747" s="15" t="str" cm="1">
        <f t="array" ref="X1747">+IF(Todos!$C1747 = "",MODE.MATCH(Todos!$C$2:$C$4029),Todos!$C1747)</f>
        <v>F</v>
      </c>
    </row>
    <row r="1748" spans="1:24" x14ac:dyDescent="0.35">
      <c r="A1748" s="19">
        <v>162253</v>
      </c>
      <c r="B1748" s="7" t="s">
        <v>22</v>
      </c>
      <c r="C1748" s="7" t="s">
        <v>17</v>
      </c>
      <c r="D1748" s="7">
        <v>2322</v>
      </c>
      <c r="E1748" s="7">
        <v>506</v>
      </c>
      <c r="F1748" s="7">
        <v>579</v>
      </c>
      <c r="G1748" s="7">
        <v>73</v>
      </c>
      <c r="H1748" s="7">
        <v>19463</v>
      </c>
      <c r="I1748" s="7">
        <v>16</v>
      </c>
      <c r="J1748" s="7">
        <v>55</v>
      </c>
      <c r="K1748" s="7">
        <v>548</v>
      </c>
      <c r="L1748" s="7">
        <v>469</v>
      </c>
      <c r="M1748" s="7">
        <v>4.4310344830000004</v>
      </c>
      <c r="N1748" s="7">
        <f>VLOOKUP(Todos!$A1748,vlookup_table[#All],2,FALSE)</f>
        <v>0</v>
      </c>
      <c r="O1748" s="7" t="str">
        <f>VLOOKUP(Todos!$A1748,vlookup_table[#All],3,FALSE)</f>
        <v>CA</v>
      </c>
      <c r="P1748" s="7">
        <f>VLOOKUP(Todos!$A1748,vlookup_table[#All],4,FALSE)</f>
        <v>0</v>
      </c>
      <c r="Q1748" s="9" t="str">
        <f>VLOOKUP(Todos!$A1748,vlookup_table[#All],5,FALSE)</f>
        <v>S1</v>
      </c>
      <c r="R1748" s="9" t="str">
        <f>VLOOKUP(Todos!$A1748,vlookup_table[#All],6,FALSE)</f>
        <v>F</v>
      </c>
      <c r="S1748" s="9">
        <f>VLOOKUP(Todos!$A1748,vlookup_table[#All],7,FALSE)</f>
        <v>5</v>
      </c>
      <c r="T1748" s="9">
        <f>ROUND((9706-Todos!$P1748)/100, 0)</f>
        <v>97</v>
      </c>
      <c r="U1748" s="9" t="str" cm="1">
        <f t="array" ref="U1748">_xlfn.IFS(
    ISNUMBER(SEARCH("C", Q1748)), "Ciudad",
    ISNUMBER(SEARCH("T", Q1748)), "Pueblo",
    ISNUMBER(SEARCH("R", Q1748)), "Rural",
    ISNUMBER(SEARCH("S", Q1748)), "Suburbano",
    ISNUMBER(SEARCH("U", Q1748)), "Urbano"
)</f>
        <v>Suburbano</v>
      </c>
      <c r="V1748" s="24" t="str" cm="1">
        <f t="array" ref="V1748">_xlfn.LET(
    _xlpm.txt, _xlfn.TEXTJOIN("", TRUE, IF(ISNUMBER(--MID(Todos!$H1748, _xlfn.SEQUENCE(LEN(Todos!$H1748)), 1)), MID(Todos!$H1748, _xlfn.SEQUENCE(LEN(Todos!$H1748)), 1), "")),
    IF(ISNUMBER(--RIGHT(_xlpm.txt,1)), _xlpm.txt, LEFT(_xlpm.txt, LEN(_xlpm.txt)-1))
)</f>
        <v>19463</v>
      </c>
      <c r="W1748" s="9" t="str">
        <f>UPPER(LEFT(Todos!$B1748,2))</f>
        <v>CA</v>
      </c>
      <c r="X1748" s="10" t="str" cm="1">
        <f t="array" ref="X1748">+IF(Todos!$C1748 = "",MODE.MATCH(Todos!$C$2:$C$4029),Todos!$C1748)</f>
        <v>F</v>
      </c>
    </row>
    <row r="1749" spans="1:24" x14ac:dyDescent="0.35">
      <c r="A1749" s="18">
        <v>24915</v>
      </c>
      <c r="B1749" s="12" t="s">
        <v>44</v>
      </c>
      <c r="C1749" s="12" t="s">
        <v>17</v>
      </c>
      <c r="D1749" s="12">
        <v>853</v>
      </c>
      <c r="E1749" s="12">
        <v>445</v>
      </c>
      <c r="F1749" s="12">
        <v>475</v>
      </c>
      <c r="G1749" s="12">
        <v>4</v>
      </c>
      <c r="H1749" s="12">
        <v>15281</v>
      </c>
      <c r="I1749" s="12">
        <v>2</v>
      </c>
      <c r="J1749" s="12">
        <v>59</v>
      </c>
      <c r="K1749" s="12">
        <v>464</v>
      </c>
      <c r="L1749" s="12">
        <v>447</v>
      </c>
      <c r="M1749" s="12">
        <v>10</v>
      </c>
      <c r="N1749" s="12">
        <f>VLOOKUP(Todos!$A1749,vlookup_table[#All],2,FALSE)</f>
        <v>0</v>
      </c>
      <c r="O1749" s="12" t="str">
        <f>VLOOKUP(Todos!$A1749,vlookup_table[#All],3,FALSE)</f>
        <v>AL</v>
      </c>
      <c r="P1749" s="12">
        <f>VLOOKUP(Todos!$A1749,vlookup_table[#All],4,FALSE)</f>
        <v>5301</v>
      </c>
      <c r="Q1749" s="14" t="str">
        <f>VLOOKUP(Todos!$A1749,vlookup_table[#All],5,FALSE)</f>
        <v/>
      </c>
      <c r="R1749" s="14" t="str">
        <f>VLOOKUP(Todos!$A1749,vlookup_table[#All],6,FALSE)</f>
        <v>F</v>
      </c>
      <c r="S1749" s="14">
        <f>VLOOKUP(Todos!$A1749,vlookup_table[#All],7,FALSE)</f>
        <v>10</v>
      </c>
      <c r="T1749" s="14">
        <f>ROUND((9706-Todos!$P1749)/100, 0)</f>
        <v>44</v>
      </c>
      <c r="U1749" s="14" t="e" cm="1">
        <f t="array" ref="U1749">_xlfn.IFS(
    ISNUMBER(SEARCH("C", Q1749)), "Ciudad",
    ISNUMBER(SEARCH("T", Q1749)), "Pueblo",
    ISNUMBER(SEARCH("R", Q1749)), "Rural",
    ISNUMBER(SEARCH("S", Q1749)), "Suburbano",
    ISNUMBER(SEARCH("U", Q1749)), "Urbano"
)</f>
        <v>#N/A</v>
      </c>
      <c r="V1749" s="25" t="str" cm="1">
        <f t="array" ref="V1749">_xlfn.LET(
    _xlpm.txt, _xlfn.TEXTJOIN("", TRUE, IF(ISNUMBER(--MID(Todos!$H1749, _xlfn.SEQUENCE(LEN(Todos!$H1749)), 1)), MID(Todos!$H1749, _xlfn.SEQUENCE(LEN(Todos!$H1749)), 1), "")),
    IF(ISNUMBER(--RIGHT(_xlpm.txt,1)), _xlpm.txt, LEFT(_xlpm.txt, LEN(_xlpm.txt)-1))
)</f>
        <v>15281</v>
      </c>
      <c r="W1749" s="14" t="str">
        <f>UPPER(LEFT(Todos!$B1749,2))</f>
        <v>AL</v>
      </c>
      <c r="X1749" s="15" t="str" cm="1">
        <f t="array" ref="X1749">+IF(Todos!$C1749 = "",MODE.MATCH(Todos!$C$2:$C$4029),Todos!$C1749)</f>
        <v>F</v>
      </c>
    </row>
    <row r="1750" spans="1:24" x14ac:dyDescent="0.35">
      <c r="A1750" s="19">
        <v>2081</v>
      </c>
      <c r="B1750" s="7" t="s">
        <v>41</v>
      </c>
      <c r="C1750" s="7" t="s">
        <v>17</v>
      </c>
      <c r="D1750" s="7">
        <v>871</v>
      </c>
      <c r="E1750" s="7">
        <v>381</v>
      </c>
      <c r="F1750" s="7">
        <v>476</v>
      </c>
      <c r="G1750" s="7">
        <v>6</v>
      </c>
      <c r="H1750" s="7">
        <v>16559</v>
      </c>
      <c r="I1750" s="7">
        <v>4</v>
      </c>
      <c r="J1750" s="7">
        <v>51</v>
      </c>
      <c r="K1750" s="7">
        <v>412</v>
      </c>
      <c r="L1750" s="7">
        <v>436</v>
      </c>
      <c r="M1750" s="7">
        <v>7.8367346939999996</v>
      </c>
      <c r="N1750" s="7">
        <f>VLOOKUP(Todos!$A1750,vlookup_table[#All],2,FALSE)</f>
        <v>0</v>
      </c>
      <c r="O1750" s="7" t="str">
        <f>VLOOKUP(Todos!$A1750,vlookup_table[#All],3,FALSE)</f>
        <v>WA</v>
      </c>
      <c r="P1750" s="7">
        <f>VLOOKUP(Todos!$A1750,vlookup_table[#All],4,FALSE)</f>
        <v>0</v>
      </c>
      <c r="Q1750" s="9" t="str">
        <f>VLOOKUP(Todos!$A1750,vlookup_table[#All],5,FALSE)</f>
        <v/>
      </c>
      <c r="R1750" s="9" t="str">
        <f>VLOOKUP(Todos!$A1750,vlookup_table[#All],6,FALSE)</f>
        <v>F</v>
      </c>
      <c r="S1750" s="9">
        <f>VLOOKUP(Todos!$A1750,vlookup_table[#All],7,FALSE)</f>
        <v>7</v>
      </c>
      <c r="T1750" s="9">
        <f>ROUND((9706-Todos!$P1750)/100, 0)</f>
        <v>97</v>
      </c>
      <c r="U1750" s="9" t="e" cm="1">
        <f t="array" ref="U1750">_xlfn.IFS(
    ISNUMBER(SEARCH("C", Q1750)), "Ciudad",
    ISNUMBER(SEARCH("T", Q1750)), "Pueblo",
    ISNUMBER(SEARCH("R", Q1750)), "Rural",
    ISNUMBER(SEARCH("S", Q1750)), "Suburbano",
    ISNUMBER(SEARCH("U", Q1750)), "Urbano"
)</f>
        <v>#N/A</v>
      </c>
      <c r="V1750" s="24" t="str" cm="1">
        <f t="array" ref="V1750">_xlfn.LET(
    _xlpm.txt, _xlfn.TEXTJOIN("", TRUE, IF(ISNUMBER(--MID(Todos!$H1750, _xlfn.SEQUENCE(LEN(Todos!$H1750)), 1)), MID(Todos!$H1750, _xlfn.SEQUENCE(LEN(Todos!$H1750)), 1), "")),
    IF(ISNUMBER(--RIGHT(_xlpm.txt,1)), _xlpm.txt, LEFT(_xlpm.txt, LEN(_xlpm.txt)-1))
)</f>
        <v>16559</v>
      </c>
      <c r="W1750" s="9" t="str">
        <f>UPPER(LEFT(Todos!$B1750,2))</f>
        <v>WA</v>
      </c>
      <c r="X1750" s="10" t="str" cm="1">
        <f t="array" ref="X1750">+IF(Todos!$C1750 = "",MODE.MATCH(Todos!$C$2:$C$4029),Todos!$C1750)</f>
        <v>F</v>
      </c>
    </row>
    <row r="1751" spans="1:24" x14ac:dyDescent="0.35">
      <c r="A1751" s="18">
        <v>121654</v>
      </c>
      <c r="B1751" s="12" t="s">
        <v>21</v>
      </c>
      <c r="C1751" s="12" t="s">
        <v>14</v>
      </c>
      <c r="D1751" s="12">
        <v>884</v>
      </c>
      <c r="E1751" s="12">
        <v>681</v>
      </c>
      <c r="F1751" s="12">
        <v>746</v>
      </c>
      <c r="G1751" s="12">
        <v>0</v>
      </c>
      <c r="H1751" s="12">
        <v>23287</v>
      </c>
      <c r="I1751" s="12">
        <v>8</v>
      </c>
      <c r="J1751" s="12">
        <v>40</v>
      </c>
      <c r="K1751" s="12">
        <v>692</v>
      </c>
      <c r="L1751" s="12">
        <v>737</v>
      </c>
      <c r="M1751" s="12">
        <v>9.1428571430000005</v>
      </c>
      <c r="N1751" s="12">
        <f>VLOOKUP(Todos!$A1751,vlookup_table[#All],2,FALSE)</f>
        <v>2</v>
      </c>
      <c r="O1751" s="12" t="str">
        <f>VLOOKUP(Todos!$A1751,vlookup_table[#All],3,FALSE)</f>
        <v>TX</v>
      </c>
      <c r="P1751" s="12">
        <f>VLOOKUP(Todos!$A1751,vlookup_table[#All],4,FALSE)</f>
        <v>4710</v>
      </c>
      <c r="Q1751" s="14" t="str">
        <f>VLOOKUP(Todos!$A1751,vlookup_table[#All],5,FALSE)</f>
        <v>C1</v>
      </c>
      <c r="R1751" s="14" t="str">
        <f>VLOOKUP(Todos!$A1751,vlookup_table[#All],6,FALSE)</f>
        <v>M</v>
      </c>
      <c r="S1751" s="14">
        <f>VLOOKUP(Todos!$A1751,vlookup_table[#All],7,FALSE)</f>
        <v>21</v>
      </c>
      <c r="T1751" s="14">
        <f>ROUND((9706-Todos!$P1751)/100, 0)</f>
        <v>50</v>
      </c>
      <c r="U1751" s="14" t="str" cm="1">
        <f t="array" ref="U1751">_xlfn.IFS(
    ISNUMBER(SEARCH("C", Q1751)), "Ciudad",
    ISNUMBER(SEARCH("T", Q1751)), "Pueblo",
    ISNUMBER(SEARCH("R", Q1751)), "Rural",
    ISNUMBER(SEARCH("S", Q1751)), "Suburbano",
    ISNUMBER(SEARCH("U", Q1751)), "Urbano"
)</f>
        <v>Ciudad</v>
      </c>
      <c r="V1751" s="25" t="str" cm="1">
        <f t="array" ref="V1751">_xlfn.LET(
    _xlpm.txt, _xlfn.TEXTJOIN("", TRUE, IF(ISNUMBER(--MID(Todos!$H1751, _xlfn.SEQUENCE(LEN(Todos!$H1751)), 1)), MID(Todos!$H1751, _xlfn.SEQUENCE(LEN(Todos!$H1751)), 1), "")),
    IF(ISNUMBER(--RIGHT(_xlpm.txt,1)), _xlpm.txt, LEFT(_xlpm.txt, LEN(_xlpm.txt)-1))
)</f>
        <v>23287</v>
      </c>
      <c r="W1751" s="14" t="str">
        <f>UPPER(LEFT(Todos!$B1751,2))</f>
        <v>TX</v>
      </c>
      <c r="X1751" s="15" t="str" cm="1">
        <f t="array" ref="X1751">+IF(Todos!$C1751 = "",MODE.MATCH(Todos!$C$2:$C$4029),Todos!$C1751)</f>
        <v>M</v>
      </c>
    </row>
    <row r="1752" spans="1:24" x14ac:dyDescent="0.35">
      <c r="A1752" s="19">
        <v>132627</v>
      </c>
      <c r="B1752" s="7" t="s">
        <v>67</v>
      </c>
      <c r="C1752" s="7" t="s">
        <v>52</v>
      </c>
      <c r="D1752" s="7">
        <v>643</v>
      </c>
      <c r="E1752" s="7">
        <v>227</v>
      </c>
      <c r="F1752" s="7">
        <v>338</v>
      </c>
      <c r="G1752" s="7">
        <v>0</v>
      </c>
      <c r="H1752" s="7">
        <v>10980</v>
      </c>
      <c r="I1752" s="7">
        <v>2</v>
      </c>
      <c r="J1752" s="7">
        <v>44</v>
      </c>
      <c r="K1752" s="7">
        <v>311</v>
      </c>
      <c r="L1752" s="7">
        <v>293</v>
      </c>
      <c r="M1752" s="7">
        <v>6.5</v>
      </c>
      <c r="N1752" s="7">
        <f>VLOOKUP(Todos!$A1752,vlookup_table[#All],2,FALSE)</f>
        <v>0</v>
      </c>
      <c r="O1752" s="7" t="str">
        <f>VLOOKUP(Todos!$A1752,vlookup_table[#All],3,FALSE)</f>
        <v>WY</v>
      </c>
      <c r="P1752" s="7">
        <f>VLOOKUP(Todos!$A1752,vlookup_table[#All],4,FALSE)</f>
        <v>3601</v>
      </c>
      <c r="Q1752" s="9" t="str">
        <f>VLOOKUP(Todos!$A1752,vlookup_table[#All],5,FALSE)</f>
        <v>R2</v>
      </c>
      <c r="R1752" s="9" t="str">
        <f>VLOOKUP(Todos!$A1752,vlookup_table[#All],6,FALSE)</f>
        <v>M</v>
      </c>
      <c r="S1752" s="9">
        <f>VLOOKUP(Todos!$A1752,vlookup_table[#All],7,FALSE)</f>
        <v>10</v>
      </c>
      <c r="T1752" s="9">
        <f>ROUND((9706-Todos!$P1752)/100, 0)</f>
        <v>61</v>
      </c>
      <c r="U1752" s="9" t="str" cm="1">
        <f t="array" ref="U1752">_xlfn.IFS(
    ISNUMBER(SEARCH("C", Q1752)), "Ciudad",
    ISNUMBER(SEARCH("T", Q1752)), "Pueblo",
    ISNUMBER(SEARCH("R", Q1752)), "Rural",
    ISNUMBER(SEARCH("S", Q1752)), "Suburbano",
    ISNUMBER(SEARCH("U", Q1752)), "Urbano"
)</f>
        <v>Rural</v>
      </c>
      <c r="V1752" s="24" t="str" cm="1">
        <f t="array" ref="V1752">_xlfn.LET(
    _xlpm.txt, _xlfn.TEXTJOIN("", TRUE, IF(ISNUMBER(--MID(Todos!$H1752, _xlfn.SEQUENCE(LEN(Todos!$H1752)), 1)), MID(Todos!$H1752, _xlfn.SEQUENCE(LEN(Todos!$H1752)), 1), "")),
    IF(ISNUMBER(--RIGHT(_xlpm.txt,1)), _xlpm.txt, LEFT(_xlpm.txt, LEN(_xlpm.txt)-1))
)</f>
        <v>10980</v>
      </c>
      <c r="W1752" s="9" t="str">
        <f>UPPER(LEFT(Todos!$B1752,2))</f>
        <v>WY</v>
      </c>
      <c r="X1752" s="10" t="str" cm="1">
        <f t="array" ref="X1752">+IF(Todos!$C1752 = "",MODE.MATCH(Todos!$C$2:$C$4029),Todos!$C1752)</f>
        <v>male</v>
      </c>
    </row>
    <row r="1753" spans="1:24" x14ac:dyDescent="0.35">
      <c r="A1753" s="18">
        <v>149089</v>
      </c>
      <c r="B1753" s="12" t="s">
        <v>22</v>
      </c>
      <c r="C1753" s="12" t="s">
        <v>17</v>
      </c>
      <c r="D1753" s="12">
        <v>5687</v>
      </c>
      <c r="E1753" s="12">
        <v>515</v>
      </c>
      <c r="F1753" s="12">
        <v>787</v>
      </c>
      <c r="G1753" s="12">
        <v>95</v>
      </c>
      <c r="H1753" s="12">
        <v>36437</v>
      </c>
      <c r="I1753" s="12">
        <v>15</v>
      </c>
      <c r="J1753" s="12">
        <v>45</v>
      </c>
      <c r="K1753" s="12">
        <v>540</v>
      </c>
      <c r="L1753" s="12">
        <v>729</v>
      </c>
      <c r="M1753" s="12">
        <v>21.5</v>
      </c>
      <c r="N1753" s="12">
        <f>VLOOKUP(Todos!$A1753,vlookup_table[#All],2,FALSE)</f>
        <v>2</v>
      </c>
      <c r="O1753" s="12" t="str">
        <f>VLOOKUP(Todos!$A1753,vlookup_table[#All],3,FALSE)</f>
        <v>CA</v>
      </c>
      <c r="P1753" s="12">
        <f>VLOOKUP(Todos!$A1753,vlookup_table[#All],4,FALSE)</f>
        <v>2601</v>
      </c>
      <c r="Q1753" s="14" t="str">
        <f>VLOOKUP(Todos!$A1753,vlookup_table[#All],5,FALSE)</f>
        <v>T1</v>
      </c>
      <c r="R1753" s="14" t="str">
        <f>VLOOKUP(Todos!$A1753,vlookup_table[#All],6,FALSE)</f>
        <v>F</v>
      </c>
      <c r="S1753" s="14">
        <f>VLOOKUP(Todos!$A1753,vlookup_table[#All],7,FALSE)</f>
        <v>20</v>
      </c>
      <c r="T1753" s="14">
        <f>ROUND((9706-Todos!$P1753)/100, 0)</f>
        <v>71</v>
      </c>
      <c r="U1753" s="14" t="str" cm="1">
        <f t="array" ref="U1753">_xlfn.IFS(
    ISNUMBER(SEARCH("C", Q1753)), "Ciudad",
    ISNUMBER(SEARCH("T", Q1753)), "Pueblo",
    ISNUMBER(SEARCH("R", Q1753)), "Rural",
    ISNUMBER(SEARCH("S", Q1753)), "Suburbano",
    ISNUMBER(SEARCH("U", Q1753)), "Urbano"
)</f>
        <v>Pueblo</v>
      </c>
      <c r="V1753" s="25" t="str" cm="1">
        <f t="array" ref="V1753">_xlfn.LET(
    _xlpm.txt, _xlfn.TEXTJOIN("", TRUE, IF(ISNUMBER(--MID(Todos!$H1753, _xlfn.SEQUENCE(LEN(Todos!$H1753)), 1)), MID(Todos!$H1753, _xlfn.SEQUENCE(LEN(Todos!$H1753)), 1), "")),
    IF(ISNUMBER(--RIGHT(_xlpm.txt,1)), _xlpm.txt, LEFT(_xlpm.txt, LEN(_xlpm.txt)-1))
)</f>
        <v>36437</v>
      </c>
      <c r="W1753" s="14" t="str">
        <f>UPPER(LEFT(Todos!$B1753,2))</f>
        <v>CA</v>
      </c>
      <c r="X1753" s="15" t="str" cm="1">
        <f t="array" ref="X1753">+IF(Todos!$C1753 = "",MODE.MATCH(Todos!$C$2:$C$4029),Todos!$C1753)</f>
        <v>F</v>
      </c>
    </row>
    <row r="1754" spans="1:24" x14ac:dyDescent="0.35">
      <c r="A1754" s="19">
        <v>150497</v>
      </c>
      <c r="B1754" s="7" t="s">
        <v>22</v>
      </c>
      <c r="C1754" s="7" t="s">
        <v>14</v>
      </c>
      <c r="D1754" s="7">
        <v>3343</v>
      </c>
      <c r="E1754" s="7">
        <v>708</v>
      </c>
      <c r="F1754" s="7">
        <v>794</v>
      </c>
      <c r="G1754" s="7">
        <v>92</v>
      </c>
      <c r="H1754" s="7">
        <v>23333</v>
      </c>
      <c r="I1754" s="7">
        <v>26</v>
      </c>
      <c r="J1754" s="7">
        <v>49</v>
      </c>
      <c r="K1754" s="7">
        <v>760</v>
      </c>
      <c r="L1754" s="7">
        <v>768</v>
      </c>
      <c r="M1754" s="7">
        <v>17.5</v>
      </c>
      <c r="N1754" s="7">
        <f>VLOOKUP(Todos!$A1754,vlookup_table[#All],2,FALSE)</f>
        <v>0</v>
      </c>
      <c r="O1754" s="7" t="str">
        <f>VLOOKUP(Todos!$A1754,vlookup_table[#All],3,FALSE)</f>
        <v>CA</v>
      </c>
      <c r="P1754" s="7">
        <f>VLOOKUP(Todos!$A1754,vlookup_table[#All],4,FALSE)</f>
        <v>7701</v>
      </c>
      <c r="Q1754" s="9" t="str">
        <f>VLOOKUP(Todos!$A1754,vlookup_table[#All],5,FALSE)</f>
        <v>S1</v>
      </c>
      <c r="R1754" s="9" t="str">
        <f>VLOOKUP(Todos!$A1754,vlookup_table[#All],6,FALSE)</f>
        <v>M</v>
      </c>
      <c r="S1754" s="9">
        <f>VLOOKUP(Todos!$A1754,vlookup_table[#All],7,FALSE)</f>
        <v>40</v>
      </c>
      <c r="T1754" s="9">
        <f>ROUND((9706-Todos!$P1754)/100, 0)</f>
        <v>20</v>
      </c>
      <c r="U1754" s="9" t="str" cm="1">
        <f t="array" ref="U1754">_xlfn.IFS(
    ISNUMBER(SEARCH("C", Q1754)), "Ciudad",
    ISNUMBER(SEARCH("T", Q1754)), "Pueblo",
    ISNUMBER(SEARCH("R", Q1754)), "Rural",
    ISNUMBER(SEARCH("S", Q1754)), "Suburbano",
    ISNUMBER(SEARCH("U", Q1754)), "Urbano"
)</f>
        <v>Suburbano</v>
      </c>
      <c r="V1754" s="24" t="str" cm="1">
        <f t="array" ref="V1754">_xlfn.LET(
    _xlpm.txt, _xlfn.TEXTJOIN("", TRUE, IF(ISNUMBER(--MID(Todos!$H1754, _xlfn.SEQUENCE(LEN(Todos!$H1754)), 1)), MID(Todos!$H1754, _xlfn.SEQUENCE(LEN(Todos!$H1754)), 1), "")),
    IF(ISNUMBER(--RIGHT(_xlpm.txt,1)), _xlpm.txt, LEFT(_xlpm.txt, LEN(_xlpm.txt)-1))
)</f>
        <v>23333</v>
      </c>
      <c r="W1754" s="9" t="str">
        <f>UPPER(LEFT(Todos!$B1754,2))</f>
        <v>CA</v>
      </c>
      <c r="X1754" s="10" t="str" cm="1">
        <f t="array" ref="X1754">+IF(Todos!$C1754 = "",MODE.MATCH(Todos!$C$2:$C$4029),Todos!$C1754)</f>
        <v>M</v>
      </c>
    </row>
    <row r="1755" spans="1:24" x14ac:dyDescent="0.35">
      <c r="A1755" s="18">
        <v>180633</v>
      </c>
      <c r="B1755" s="12" t="s">
        <v>41</v>
      </c>
      <c r="C1755" s="12" t="s">
        <v>17</v>
      </c>
      <c r="D1755" s="12">
        <v>949</v>
      </c>
      <c r="E1755" s="12">
        <v>429</v>
      </c>
      <c r="F1755" s="12">
        <v>468</v>
      </c>
      <c r="G1755" s="12">
        <v>9</v>
      </c>
      <c r="H1755" s="12">
        <v>15387</v>
      </c>
      <c r="I1755" s="12">
        <v>5</v>
      </c>
      <c r="J1755" s="12">
        <v>57</v>
      </c>
      <c r="K1755" s="12">
        <v>448</v>
      </c>
      <c r="L1755" s="12">
        <v>420</v>
      </c>
      <c r="M1755" s="12">
        <v>11.66666667</v>
      </c>
      <c r="N1755" s="12">
        <f>VLOOKUP(Todos!$A1755,vlookup_table[#All],2,FALSE)</f>
        <v>2</v>
      </c>
      <c r="O1755" s="12" t="str">
        <f>VLOOKUP(Todos!$A1755,vlookup_table[#All],3,FALSE)</f>
        <v>WA</v>
      </c>
      <c r="P1755" s="12">
        <f>VLOOKUP(Todos!$A1755,vlookup_table[#All],4,FALSE)</f>
        <v>2102</v>
      </c>
      <c r="Q1755" s="14" t="str">
        <f>VLOOKUP(Todos!$A1755,vlookup_table[#All],5,FALSE)</f>
        <v>T2</v>
      </c>
      <c r="R1755" s="14" t="str">
        <f>VLOOKUP(Todos!$A1755,vlookup_table[#All],6,FALSE)</f>
        <v>F</v>
      </c>
      <c r="S1755" s="14">
        <f>VLOOKUP(Todos!$A1755,vlookup_table[#All],7,FALSE)</f>
        <v>15</v>
      </c>
      <c r="T1755" s="14">
        <f>ROUND((9706-Todos!$P1755)/100, 0)</f>
        <v>76</v>
      </c>
      <c r="U1755" s="14" t="str" cm="1">
        <f t="array" ref="U1755">_xlfn.IFS(
    ISNUMBER(SEARCH("C", Q1755)), "Ciudad",
    ISNUMBER(SEARCH("T", Q1755)), "Pueblo",
    ISNUMBER(SEARCH("R", Q1755)), "Rural",
    ISNUMBER(SEARCH("S", Q1755)), "Suburbano",
    ISNUMBER(SEARCH("U", Q1755)), "Urbano"
)</f>
        <v>Pueblo</v>
      </c>
      <c r="V1755" s="25" t="str" cm="1">
        <f t="array" ref="V1755">_xlfn.LET(
    _xlpm.txt, _xlfn.TEXTJOIN("", TRUE, IF(ISNUMBER(--MID(Todos!$H1755, _xlfn.SEQUENCE(LEN(Todos!$H1755)), 1)), MID(Todos!$H1755, _xlfn.SEQUENCE(LEN(Todos!$H1755)), 1), "")),
    IF(ISNUMBER(--RIGHT(_xlpm.txt,1)), _xlpm.txt, LEFT(_xlpm.txt, LEN(_xlpm.txt)-1))
)</f>
        <v>15387</v>
      </c>
      <c r="W1755" s="14" t="str">
        <f>UPPER(LEFT(Todos!$B1755,2))</f>
        <v>WA</v>
      </c>
      <c r="X1755" s="15" t="str" cm="1">
        <f t="array" ref="X1755">+IF(Todos!$C1755 = "",MODE.MATCH(Todos!$C$2:$C$4029),Todos!$C1755)</f>
        <v>F</v>
      </c>
    </row>
    <row r="1756" spans="1:24" x14ac:dyDescent="0.35">
      <c r="A1756" s="19">
        <v>50200</v>
      </c>
      <c r="B1756" s="7" t="s">
        <v>69</v>
      </c>
      <c r="C1756" s="7" t="s">
        <v>14</v>
      </c>
      <c r="D1756" s="7">
        <v>1052</v>
      </c>
      <c r="E1756" s="7">
        <v>482</v>
      </c>
      <c r="F1756" s="7">
        <v>541</v>
      </c>
      <c r="G1756" s="7">
        <v>9</v>
      </c>
      <c r="H1756" s="7">
        <v>20492</v>
      </c>
      <c r="I1756" s="7">
        <v>1</v>
      </c>
      <c r="J1756" s="7">
        <v>44</v>
      </c>
      <c r="K1756" s="7">
        <v>499</v>
      </c>
      <c r="L1756" s="7">
        <v>516</v>
      </c>
      <c r="M1756" s="7">
        <v>10.83333333</v>
      </c>
      <c r="N1756" s="7">
        <f>VLOOKUP(Todos!$A1756,vlookup_table[#All],2,FALSE)</f>
        <v>2</v>
      </c>
      <c r="O1756" s="7" t="str">
        <f>VLOOKUP(Todos!$A1756,vlookup_table[#All],3,FALSE)</f>
        <v>TN</v>
      </c>
      <c r="P1756" s="7">
        <f>VLOOKUP(Todos!$A1756,vlookup_table[#All],4,FALSE)</f>
        <v>2201</v>
      </c>
      <c r="Q1756" s="9" t="str">
        <f>VLOOKUP(Todos!$A1756,vlookup_table[#All],5,FALSE)</f>
        <v>C1</v>
      </c>
      <c r="R1756" s="9" t="str">
        <f>VLOOKUP(Todos!$A1756,vlookup_table[#All],6,FALSE)</f>
        <v>M</v>
      </c>
      <c r="S1756" s="9">
        <f>VLOOKUP(Todos!$A1756,vlookup_table[#All],7,FALSE)</f>
        <v>10</v>
      </c>
      <c r="T1756" s="9">
        <f>ROUND((9706-Todos!$P1756)/100, 0)</f>
        <v>75</v>
      </c>
      <c r="U1756" s="9" t="str" cm="1">
        <f t="array" ref="U1756">_xlfn.IFS(
    ISNUMBER(SEARCH("C", Q1756)), "Ciudad",
    ISNUMBER(SEARCH("T", Q1756)), "Pueblo",
    ISNUMBER(SEARCH("R", Q1756)), "Rural",
    ISNUMBER(SEARCH("S", Q1756)), "Suburbano",
    ISNUMBER(SEARCH("U", Q1756)), "Urbano"
)</f>
        <v>Ciudad</v>
      </c>
      <c r="V1756" s="24" t="str" cm="1">
        <f t="array" ref="V1756">_xlfn.LET(
    _xlpm.txt, _xlfn.TEXTJOIN("", TRUE, IF(ISNUMBER(--MID(Todos!$H1756, _xlfn.SEQUENCE(LEN(Todos!$H1756)), 1)), MID(Todos!$H1756, _xlfn.SEQUENCE(LEN(Todos!$H1756)), 1), "")),
    IF(ISNUMBER(--RIGHT(_xlpm.txt,1)), _xlpm.txt, LEFT(_xlpm.txt, LEN(_xlpm.txt)-1))
)</f>
        <v>20492</v>
      </c>
      <c r="W1756" s="9" t="str">
        <f>UPPER(LEFT(Todos!$B1756,2))</f>
        <v>TE</v>
      </c>
      <c r="X1756" s="10" t="str" cm="1">
        <f t="array" ref="X1756">+IF(Todos!$C1756 = "",MODE.MATCH(Todos!$C$2:$C$4029),Todos!$C1756)</f>
        <v>M</v>
      </c>
    </row>
    <row r="1757" spans="1:24" x14ac:dyDescent="0.35">
      <c r="A1757" s="18">
        <v>172176</v>
      </c>
      <c r="B1757" s="12" t="s">
        <v>22</v>
      </c>
      <c r="C1757" s="12" t="s">
        <v>17</v>
      </c>
      <c r="D1757" s="12">
        <v>1788</v>
      </c>
      <c r="E1757" s="12">
        <v>368</v>
      </c>
      <c r="F1757" s="12">
        <v>514</v>
      </c>
      <c r="G1757" s="12">
        <v>44</v>
      </c>
      <c r="H1757" s="12">
        <v>23026</v>
      </c>
      <c r="I1757" s="12">
        <v>3</v>
      </c>
      <c r="J1757" s="12">
        <v>53</v>
      </c>
      <c r="K1757" s="12">
        <v>424</v>
      </c>
      <c r="L1757" s="12">
        <v>415</v>
      </c>
      <c r="M1757" s="12">
        <v>11</v>
      </c>
      <c r="N1757" s="12">
        <f>VLOOKUP(Todos!$A1757,vlookup_table[#All],2,FALSE)</f>
        <v>28</v>
      </c>
      <c r="O1757" s="12" t="str">
        <f>VLOOKUP(Todos!$A1757,vlookup_table[#All],3,FALSE)</f>
        <v>CA</v>
      </c>
      <c r="P1757" s="12">
        <f>VLOOKUP(Todos!$A1757,vlookup_table[#All],4,FALSE)</f>
        <v>0</v>
      </c>
      <c r="Q1757" s="14" t="str">
        <f>VLOOKUP(Todos!$A1757,vlookup_table[#All],5,FALSE)</f>
        <v>S1</v>
      </c>
      <c r="R1757" s="14" t="str">
        <f>VLOOKUP(Todos!$A1757,vlookup_table[#All],6,FALSE)</f>
        <v>F</v>
      </c>
      <c r="S1757" s="14">
        <f>VLOOKUP(Todos!$A1757,vlookup_table[#All],7,FALSE)</f>
        <v>20</v>
      </c>
      <c r="T1757" s="14">
        <f>ROUND((9706-Todos!$P1757)/100, 0)</f>
        <v>97</v>
      </c>
      <c r="U1757" s="14" t="str" cm="1">
        <f t="array" ref="U1757">_xlfn.IFS(
    ISNUMBER(SEARCH("C", Q1757)), "Ciudad",
    ISNUMBER(SEARCH("T", Q1757)), "Pueblo",
    ISNUMBER(SEARCH("R", Q1757)), "Rural",
    ISNUMBER(SEARCH("S", Q1757)), "Suburbano",
    ISNUMBER(SEARCH("U", Q1757)), "Urbano"
)</f>
        <v>Suburbano</v>
      </c>
      <c r="V1757" s="25" t="str" cm="1">
        <f t="array" ref="V1757">_xlfn.LET(
    _xlpm.txt, _xlfn.TEXTJOIN("", TRUE, IF(ISNUMBER(--MID(Todos!$H1757, _xlfn.SEQUENCE(LEN(Todos!$H1757)), 1)), MID(Todos!$H1757, _xlfn.SEQUENCE(LEN(Todos!$H1757)), 1), "")),
    IF(ISNUMBER(--RIGHT(_xlpm.txt,1)), _xlpm.txt, LEFT(_xlpm.txt, LEN(_xlpm.txt)-1))
)</f>
        <v>23026</v>
      </c>
      <c r="W1757" s="14" t="str">
        <f>UPPER(LEFT(Todos!$B1757,2))</f>
        <v>CA</v>
      </c>
      <c r="X1757" s="15" t="str" cm="1">
        <f t="array" ref="X1757">+IF(Todos!$C1757 = "",MODE.MATCH(Todos!$C$2:$C$4029),Todos!$C1757)</f>
        <v>F</v>
      </c>
    </row>
    <row r="1758" spans="1:24" x14ac:dyDescent="0.35">
      <c r="A1758" s="19">
        <v>130884</v>
      </c>
      <c r="B1758" s="7" t="s">
        <v>49</v>
      </c>
      <c r="C1758" s="7" t="s">
        <v>17</v>
      </c>
      <c r="D1758" s="7">
        <v>1274</v>
      </c>
      <c r="E1758" s="7">
        <v>520</v>
      </c>
      <c r="F1758" s="7">
        <v>575</v>
      </c>
      <c r="G1758" s="7">
        <v>7</v>
      </c>
      <c r="H1758" s="7">
        <v>21997</v>
      </c>
      <c r="I1758" s="7">
        <v>2</v>
      </c>
      <c r="J1758" s="7">
        <v>32</v>
      </c>
      <c r="K1758" s="7">
        <v>541</v>
      </c>
      <c r="L1758" s="7">
        <v>548</v>
      </c>
      <c r="M1758" s="7">
        <v>6</v>
      </c>
      <c r="N1758" s="7">
        <f>VLOOKUP(Todos!$A1758,vlookup_table[#All],2,FALSE)</f>
        <v>0</v>
      </c>
      <c r="O1758" s="7" t="str">
        <f>VLOOKUP(Todos!$A1758,vlookup_table[#All],3,FALSE)</f>
        <v>CO</v>
      </c>
      <c r="P1758" s="7">
        <f>VLOOKUP(Todos!$A1758,vlookup_table[#All],4,FALSE)</f>
        <v>2711</v>
      </c>
      <c r="Q1758" s="9" t="str">
        <f>VLOOKUP(Todos!$A1758,vlookup_table[#All],5,FALSE)</f>
        <v>T1</v>
      </c>
      <c r="R1758" s="9" t="str">
        <f>VLOOKUP(Todos!$A1758,vlookup_table[#All],6,FALSE)</f>
        <v>F</v>
      </c>
      <c r="S1758" s="9">
        <f>VLOOKUP(Todos!$A1758,vlookup_table[#All],7,FALSE)</f>
        <v>7</v>
      </c>
      <c r="T1758" s="9">
        <f>ROUND((9706-Todos!$P1758)/100, 0)</f>
        <v>70</v>
      </c>
      <c r="U1758" s="9" t="str" cm="1">
        <f t="array" ref="U1758">_xlfn.IFS(
    ISNUMBER(SEARCH("C", Q1758)), "Ciudad",
    ISNUMBER(SEARCH("T", Q1758)), "Pueblo",
    ISNUMBER(SEARCH("R", Q1758)), "Rural",
    ISNUMBER(SEARCH("S", Q1758)), "Suburbano",
    ISNUMBER(SEARCH("U", Q1758)), "Urbano"
)</f>
        <v>Pueblo</v>
      </c>
      <c r="V1758" s="24" t="str" cm="1">
        <f t="array" ref="V1758">_xlfn.LET(
    _xlpm.txt, _xlfn.TEXTJOIN("", TRUE, IF(ISNUMBER(--MID(Todos!$H1758, _xlfn.SEQUENCE(LEN(Todos!$H1758)), 1)), MID(Todos!$H1758, _xlfn.SEQUENCE(LEN(Todos!$H1758)), 1), "")),
    IF(ISNUMBER(--RIGHT(_xlpm.txt,1)), _xlpm.txt, LEFT(_xlpm.txt, LEN(_xlpm.txt)-1))
)</f>
        <v>21997</v>
      </c>
      <c r="W1758" s="9" t="str">
        <f>UPPER(LEFT(Todos!$B1758,2))</f>
        <v>CO</v>
      </c>
      <c r="X1758" s="10" t="str" cm="1">
        <f t="array" ref="X1758">+IF(Todos!$C1758 = "",MODE.MATCH(Todos!$C$2:$C$4029),Todos!$C1758)</f>
        <v>F</v>
      </c>
    </row>
    <row r="1759" spans="1:24" x14ac:dyDescent="0.35">
      <c r="A1759" s="18">
        <v>139857</v>
      </c>
      <c r="B1759" s="12" t="s">
        <v>55</v>
      </c>
      <c r="C1759" s="12" t="s">
        <v>17</v>
      </c>
      <c r="D1759" s="12">
        <v>481</v>
      </c>
      <c r="E1759" s="12">
        <v>280</v>
      </c>
      <c r="F1759" s="12">
        <v>319</v>
      </c>
      <c r="G1759" s="12">
        <v>0</v>
      </c>
      <c r="H1759" s="12">
        <v>10294</v>
      </c>
      <c r="I1759" s="12">
        <v>0</v>
      </c>
      <c r="J1759" s="12">
        <v>30</v>
      </c>
      <c r="K1759" s="12">
        <v>335</v>
      </c>
      <c r="L1759" s="12">
        <v>279</v>
      </c>
      <c r="M1759" s="12">
        <v>7.2</v>
      </c>
      <c r="N1759" s="12">
        <f>VLOOKUP(Todos!$A1759,vlookup_table[#All],2,FALSE)</f>
        <v>0</v>
      </c>
      <c r="O1759" s="12" t="str">
        <f>VLOOKUP(Todos!$A1759,vlookup_table[#All],3,FALSE)</f>
        <v>NM</v>
      </c>
      <c r="P1759" s="12">
        <f>VLOOKUP(Todos!$A1759,vlookup_table[#All],4,FALSE)</f>
        <v>1701</v>
      </c>
      <c r="Q1759" s="14" t="str">
        <f>VLOOKUP(Todos!$A1759,vlookup_table[#All],5,FALSE)</f>
        <v>T2</v>
      </c>
      <c r="R1759" s="14" t="str">
        <f>VLOOKUP(Todos!$A1759,vlookup_table[#All],6,FALSE)</f>
        <v>F</v>
      </c>
      <c r="S1759" s="14">
        <f>VLOOKUP(Todos!$A1759,vlookup_table[#All],7,FALSE)</f>
        <v>5</v>
      </c>
      <c r="T1759" s="14">
        <f>ROUND((9706-Todos!$P1759)/100, 0)</f>
        <v>80</v>
      </c>
      <c r="U1759" s="14" t="str" cm="1">
        <f t="array" ref="U1759">_xlfn.IFS(
    ISNUMBER(SEARCH("C", Q1759)), "Ciudad",
    ISNUMBER(SEARCH("T", Q1759)), "Pueblo",
    ISNUMBER(SEARCH("R", Q1759)), "Rural",
    ISNUMBER(SEARCH("S", Q1759)), "Suburbano",
    ISNUMBER(SEARCH("U", Q1759)), "Urbano"
)</f>
        <v>Pueblo</v>
      </c>
      <c r="V1759" s="25" t="str" cm="1">
        <f t="array" ref="V1759">_xlfn.LET(
    _xlpm.txt, _xlfn.TEXTJOIN("", TRUE, IF(ISNUMBER(--MID(Todos!$H1759, _xlfn.SEQUENCE(LEN(Todos!$H1759)), 1)), MID(Todos!$H1759, _xlfn.SEQUENCE(LEN(Todos!$H1759)), 1), "")),
    IF(ISNUMBER(--RIGHT(_xlpm.txt,1)), _xlpm.txt, LEFT(_xlpm.txt, LEN(_xlpm.txt)-1))
)</f>
        <v>10294</v>
      </c>
      <c r="W1759" s="14" t="str">
        <f>UPPER(LEFT(Todos!$B1759,2))</f>
        <v>NM</v>
      </c>
      <c r="X1759" s="15" t="str" cm="1">
        <f t="array" ref="X1759">+IF(Todos!$C1759 = "",MODE.MATCH(Todos!$C$2:$C$4029),Todos!$C1759)</f>
        <v>F</v>
      </c>
    </row>
    <row r="1760" spans="1:24" x14ac:dyDescent="0.35">
      <c r="A1760" s="19">
        <v>152325</v>
      </c>
      <c r="B1760" s="7" t="s">
        <v>22</v>
      </c>
      <c r="C1760" s="7" t="s">
        <v>14</v>
      </c>
      <c r="D1760" s="7">
        <v>1728</v>
      </c>
      <c r="E1760" s="7">
        <v>470</v>
      </c>
      <c r="F1760" s="7">
        <v>523</v>
      </c>
      <c r="G1760" s="7">
        <v>30</v>
      </c>
      <c r="H1760" s="7">
        <v>16413</v>
      </c>
      <c r="I1760" s="7">
        <v>10</v>
      </c>
      <c r="J1760" s="7">
        <v>50</v>
      </c>
      <c r="K1760" s="7">
        <v>511</v>
      </c>
      <c r="L1760" s="7">
        <v>503</v>
      </c>
      <c r="M1760" s="7">
        <v>25</v>
      </c>
      <c r="N1760" s="7">
        <f>VLOOKUP(Todos!$A1760,vlookup_table[#All],2,FALSE)</f>
        <v>1</v>
      </c>
      <c r="O1760" s="7" t="str">
        <f>VLOOKUP(Todos!$A1760,vlookup_table[#All],3,FALSE)</f>
        <v>CA</v>
      </c>
      <c r="P1760" s="7">
        <f>VLOOKUP(Todos!$A1760,vlookup_table[#All],4,FALSE)</f>
        <v>4601</v>
      </c>
      <c r="Q1760" s="9" t="str">
        <f>VLOOKUP(Todos!$A1760,vlookup_table[#All],5,FALSE)</f>
        <v>S2</v>
      </c>
      <c r="R1760" s="9" t="str">
        <f>VLOOKUP(Todos!$A1760,vlookup_table[#All],6,FALSE)</f>
        <v>M</v>
      </c>
      <c r="S1760" s="9">
        <f>VLOOKUP(Todos!$A1760,vlookup_table[#All],7,FALSE)</f>
        <v>25</v>
      </c>
      <c r="T1760" s="9">
        <f>ROUND((9706-Todos!$P1760)/100, 0)</f>
        <v>51</v>
      </c>
      <c r="U1760" s="9" t="str" cm="1">
        <f t="array" ref="U1760">_xlfn.IFS(
    ISNUMBER(SEARCH("C", Q1760)), "Ciudad",
    ISNUMBER(SEARCH("T", Q1760)), "Pueblo",
    ISNUMBER(SEARCH("R", Q1760)), "Rural",
    ISNUMBER(SEARCH("S", Q1760)), "Suburbano",
    ISNUMBER(SEARCH("U", Q1760)), "Urbano"
)</f>
        <v>Suburbano</v>
      </c>
      <c r="V1760" s="24" t="str" cm="1">
        <f t="array" ref="V1760">_xlfn.LET(
    _xlpm.txt, _xlfn.TEXTJOIN("", TRUE, IF(ISNUMBER(--MID(Todos!$H1760, _xlfn.SEQUENCE(LEN(Todos!$H1760)), 1)), MID(Todos!$H1760, _xlfn.SEQUENCE(LEN(Todos!$H1760)), 1), "")),
    IF(ISNUMBER(--RIGHT(_xlpm.txt,1)), _xlpm.txt, LEFT(_xlpm.txt, LEN(_xlpm.txt)-1))
)</f>
        <v>16413</v>
      </c>
      <c r="W1760" s="9" t="str">
        <f>UPPER(LEFT(Todos!$B1760,2))</f>
        <v>CA</v>
      </c>
      <c r="X1760" s="10" t="str" cm="1">
        <f t="array" ref="X1760">+IF(Todos!$C1760 = "",MODE.MATCH(Todos!$C$2:$C$4029),Todos!$C1760)</f>
        <v>M</v>
      </c>
    </row>
    <row r="1761" spans="1:24" x14ac:dyDescent="0.35">
      <c r="A1761" s="18">
        <v>43559</v>
      </c>
      <c r="B1761" s="12" t="s">
        <v>13</v>
      </c>
      <c r="C1761" s="12" t="s">
        <v>14</v>
      </c>
      <c r="D1761" s="12">
        <v>1322</v>
      </c>
      <c r="E1761" s="12">
        <v>355</v>
      </c>
      <c r="F1761" s="12">
        <v>454</v>
      </c>
      <c r="G1761" s="12">
        <v>7</v>
      </c>
      <c r="H1761" s="12">
        <v>14439</v>
      </c>
      <c r="I1761" s="12">
        <v>4</v>
      </c>
      <c r="J1761" s="12">
        <v>36</v>
      </c>
      <c r="K1761" s="12">
        <v>405</v>
      </c>
      <c r="L1761" s="12">
        <v>408</v>
      </c>
      <c r="M1761" s="12">
        <v>3.5666666669999998</v>
      </c>
      <c r="N1761" s="12">
        <f>VLOOKUP(Todos!$A1761,vlookup_table[#All],2,FALSE)</f>
        <v>0</v>
      </c>
      <c r="O1761" s="12" t="str">
        <f>VLOOKUP(Todos!$A1761,vlookup_table[#All],3,FALSE)</f>
        <v>FL</v>
      </c>
      <c r="P1761" s="12">
        <f>VLOOKUP(Todos!$A1761,vlookup_table[#All],4,FALSE)</f>
        <v>1301</v>
      </c>
      <c r="Q1761" s="14" t="str">
        <f>VLOOKUP(Todos!$A1761,vlookup_table[#All],5,FALSE)</f>
        <v>R1</v>
      </c>
      <c r="R1761" s="14" t="str">
        <f>VLOOKUP(Todos!$A1761,vlookup_table[#All],6,FALSE)</f>
        <v>M</v>
      </c>
      <c r="S1761" s="14">
        <f>VLOOKUP(Todos!$A1761,vlookup_table[#All],7,FALSE)</f>
        <v>2</v>
      </c>
      <c r="T1761" s="14">
        <f>ROUND((9706-Todos!$P1761)/100, 0)</f>
        <v>84</v>
      </c>
      <c r="U1761" s="14" t="str" cm="1">
        <f t="array" ref="U1761">_xlfn.IFS(
    ISNUMBER(SEARCH("C", Q1761)), "Ciudad",
    ISNUMBER(SEARCH("T", Q1761)), "Pueblo",
    ISNUMBER(SEARCH("R", Q1761)), "Rural",
    ISNUMBER(SEARCH("S", Q1761)), "Suburbano",
    ISNUMBER(SEARCH("U", Q1761)), "Urbano"
)</f>
        <v>Rural</v>
      </c>
      <c r="V1761" s="25" t="str" cm="1">
        <f t="array" ref="V1761">_xlfn.LET(
    _xlpm.txt, _xlfn.TEXTJOIN("", TRUE, IF(ISNUMBER(--MID(Todos!$H1761, _xlfn.SEQUENCE(LEN(Todos!$H1761)), 1)), MID(Todos!$H1761, _xlfn.SEQUENCE(LEN(Todos!$H1761)), 1), "")),
    IF(ISNUMBER(--RIGHT(_xlpm.txt,1)), _xlpm.txt, LEFT(_xlpm.txt, LEN(_xlpm.txt)-1))
)</f>
        <v>14439</v>
      </c>
      <c r="W1761" s="14" t="str">
        <f>UPPER(LEFT(Todos!$B1761,2))</f>
        <v>FL</v>
      </c>
      <c r="X1761" s="15" t="str" cm="1">
        <f t="array" ref="X1761">+IF(Todos!$C1761 = "",MODE.MATCH(Todos!$C$2:$C$4029),Todos!$C1761)</f>
        <v>M</v>
      </c>
    </row>
    <row r="1762" spans="1:24" x14ac:dyDescent="0.35">
      <c r="A1762" s="19">
        <v>81527</v>
      </c>
      <c r="B1762" s="7" t="s">
        <v>36</v>
      </c>
      <c r="C1762" s="7" t="s">
        <v>17</v>
      </c>
      <c r="D1762" s="7">
        <v>429</v>
      </c>
      <c r="E1762" s="7">
        <v>232</v>
      </c>
      <c r="F1762" s="7">
        <v>346</v>
      </c>
      <c r="G1762" s="7">
        <v>0</v>
      </c>
      <c r="H1762" s="7">
        <v>11632</v>
      </c>
      <c r="I1762" s="7">
        <v>1</v>
      </c>
      <c r="J1762" s="7">
        <v>65</v>
      </c>
      <c r="K1762" s="7">
        <v>297</v>
      </c>
      <c r="L1762" s="7">
        <v>276</v>
      </c>
      <c r="M1762" s="7">
        <v>7.692307692</v>
      </c>
      <c r="N1762" s="7">
        <f>VLOOKUP(Todos!$A1762,vlookup_table[#All],2,FALSE)</f>
        <v>2</v>
      </c>
      <c r="O1762" s="7" t="str">
        <f>VLOOKUP(Todos!$A1762,vlookup_table[#All],3,FALSE)</f>
        <v>WI</v>
      </c>
      <c r="P1762" s="7">
        <f>VLOOKUP(Todos!$A1762,vlookup_table[#All],4,FALSE)</f>
        <v>1501</v>
      </c>
      <c r="Q1762" s="9" t="str">
        <f>VLOOKUP(Todos!$A1762,vlookup_table[#All],5,FALSE)</f>
        <v>R2</v>
      </c>
      <c r="R1762" s="9" t="str">
        <f>VLOOKUP(Todos!$A1762,vlookup_table[#All],6,FALSE)</f>
        <v>F</v>
      </c>
      <c r="S1762" s="9">
        <f>VLOOKUP(Todos!$A1762,vlookup_table[#All],7,FALSE)</f>
        <v>3</v>
      </c>
      <c r="T1762" s="9">
        <f>ROUND((9706-Todos!$P1762)/100, 0)</f>
        <v>82</v>
      </c>
      <c r="U1762" s="9" t="str" cm="1">
        <f t="array" ref="U1762">_xlfn.IFS(
    ISNUMBER(SEARCH("C", Q1762)), "Ciudad",
    ISNUMBER(SEARCH("T", Q1762)), "Pueblo",
    ISNUMBER(SEARCH("R", Q1762)), "Rural",
    ISNUMBER(SEARCH("S", Q1762)), "Suburbano",
    ISNUMBER(SEARCH("U", Q1762)), "Urbano"
)</f>
        <v>Rural</v>
      </c>
      <c r="V1762" s="24" t="str" cm="1">
        <f t="array" ref="V1762">_xlfn.LET(
    _xlpm.txt, _xlfn.TEXTJOIN("", TRUE, IF(ISNUMBER(--MID(Todos!$H1762, _xlfn.SEQUENCE(LEN(Todos!$H1762)), 1)), MID(Todos!$H1762, _xlfn.SEQUENCE(LEN(Todos!$H1762)), 1), "")),
    IF(ISNUMBER(--RIGHT(_xlpm.txt,1)), _xlpm.txt, LEFT(_xlpm.txt, LEN(_xlpm.txt)-1))
)</f>
        <v>11632</v>
      </c>
      <c r="W1762" s="9" t="str">
        <f>UPPER(LEFT(Todos!$B1762,2))</f>
        <v>WI</v>
      </c>
      <c r="X1762" s="10" t="str" cm="1">
        <f t="array" ref="X1762">+IF(Todos!$C1762 = "",MODE.MATCH(Todos!$C$2:$C$4029),Todos!$C1762)</f>
        <v>F</v>
      </c>
    </row>
    <row r="1763" spans="1:24" x14ac:dyDescent="0.35">
      <c r="A1763" s="18">
        <v>146913</v>
      </c>
      <c r="B1763" s="12" t="s">
        <v>22</v>
      </c>
      <c r="C1763" s="12" t="s">
        <v>17</v>
      </c>
      <c r="D1763" s="12">
        <v>2674</v>
      </c>
      <c r="E1763" s="12">
        <v>561</v>
      </c>
      <c r="F1763" s="12">
        <v>662</v>
      </c>
      <c r="G1763" s="12">
        <v>77</v>
      </c>
      <c r="H1763" s="12">
        <v>37883</v>
      </c>
      <c r="I1763" s="12">
        <v>6</v>
      </c>
      <c r="J1763" s="12">
        <v>43</v>
      </c>
      <c r="K1763" s="12">
        <v>574</v>
      </c>
      <c r="L1763" s="12">
        <v>648</v>
      </c>
      <c r="M1763" s="12">
        <v>19.166666670000001</v>
      </c>
      <c r="N1763" s="12">
        <f>VLOOKUP(Todos!$A1763,vlookup_table[#All],2,FALSE)</f>
        <v>28</v>
      </c>
      <c r="O1763" s="12" t="str">
        <f>VLOOKUP(Todos!$A1763,vlookup_table[#All],3,FALSE)</f>
        <v>CA</v>
      </c>
      <c r="P1763" s="12">
        <f>VLOOKUP(Todos!$A1763,vlookup_table[#All],4,FALSE)</f>
        <v>3201</v>
      </c>
      <c r="Q1763" s="14" t="str">
        <f>VLOOKUP(Todos!$A1763,vlookup_table[#All],5,FALSE)</f>
        <v>S1</v>
      </c>
      <c r="R1763" s="14" t="str">
        <f>VLOOKUP(Todos!$A1763,vlookup_table[#All],6,FALSE)</f>
        <v>F</v>
      </c>
      <c r="S1763" s="14">
        <f>VLOOKUP(Todos!$A1763,vlookup_table[#All],7,FALSE)</f>
        <v>25</v>
      </c>
      <c r="T1763" s="14">
        <f>ROUND((9706-Todos!$P1763)/100, 0)</f>
        <v>65</v>
      </c>
      <c r="U1763" s="14" t="str" cm="1">
        <f t="array" ref="U1763">_xlfn.IFS(
    ISNUMBER(SEARCH("C", Q1763)), "Ciudad",
    ISNUMBER(SEARCH("T", Q1763)), "Pueblo",
    ISNUMBER(SEARCH("R", Q1763)), "Rural",
    ISNUMBER(SEARCH("S", Q1763)), "Suburbano",
    ISNUMBER(SEARCH("U", Q1763)), "Urbano"
)</f>
        <v>Suburbano</v>
      </c>
      <c r="V1763" s="25" t="str" cm="1">
        <f t="array" ref="V1763">_xlfn.LET(
    _xlpm.txt, _xlfn.TEXTJOIN("", TRUE, IF(ISNUMBER(--MID(Todos!$H1763, _xlfn.SEQUENCE(LEN(Todos!$H1763)), 1)), MID(Todos!$H1763, _xlfn.SEQUENCE(LEN(Todos!$H1763)), 1), "")),
    IF(ISNUMBER(--RIGHT(_xlpm.txt,1)), _xlpm.txt, LEFT(_xlpm.txt, LEN(_xlpm.txt)-1))
)</f>
        <v>37883</v>
      </c>
      <c r="W1763" s="14" t="str">
        <f>UPPER(LEFT(Todos!$B1763,2))</f>
        <v>CA</v>
      </c>
      <c r="X1763" s="15" t="str" cm="1">
        <f t="array" ref="X1763">+IF(Todos!$C1763 = "",MODE.MATCH(Todos!$C$2:$C$4029),Todos!$C1763)</f>
        <v>F</v>
      </c>
    </row>
    <row r="1764" spans="1:24" x14ac:dyDescent="0.35">
      <c r="A1764" s="19">
        <v>5968</v>
      </c>
      <c r="B1764" s="7" t="s">
        <v>36</v>
      </c>
      <c r="C1764" s="7" t="s">
        <v>17</v>
      </c>
      <c r="D1764" s="7">
        <v>685</v>
      </c>
      <c r="E1764" s="7">
        <v>359</v>
      </c>
      <c r="F1764" s="7">
        <v>375</v>
      </c>
      <c r="G1764" s="7">
        <v>0</v>
      </c>
      <c r="H1764" s="7">
        <v>14570</v>
      </c>
      <c r="I1764" s="7">
        <v>4</v>
      </c>
      <c r="J1764" s="7">
        <v>81</v>
      </c>
      <c r="K1764" s="7">
        <v>365</v>
      </c>
      <c r="L1764" s="7">
        <v>372</v>
      </c>
      <c r="M1764" s="7">
        <v>3.5892857139999998</v>
      </c>
      <c r="N1764" s="7">
        <f>VLOOKUP(Todos!$A1764,vlookup_table[#All],2,FALSE)</f>
        <v>0</v>
      </c>
      <c r="O1764" s="7" t="str">
        <f>VLOOKUP(Todos!$A1764,vlookup_table[#All],3,FALSE)</f>
        <v>WI</v>
      </c>
      <c r="P1764" s="7">
        <f>VLOOKUP(Todos!$A1764,vlookup_table[#All],4,FALSE)</f>
        <v>0</v>
      </c>
      <c r="Q1764" s="9" t="str">
        <f>VLOOKUP(Todos!$A1764,vlookup_table[#All],5,FALSE)</f>
        <v>U1</v>
      </c>
      <c r="R1764" s="9" t="str">
        <f>VLOOKUP(Todos!$A1764,vlookup_table[#All],6,FALSE)</f>
        <v>F</v>
      </c>
      <c r="S1764" s="9">
        <f>VLOOKUP(Todos!$A1764,vlookup_table[#All],7,FALSE)</f>
        <v>12</v>
      </c>
      <c r="T1764" s="9">
        <f>ROUND((9706-Todos!$P1764)/100, 0)</f>
        <v>97</v>
      </c>
      <c r="U1764" s="9" t="str" cm="1">
        <f t="array" ref="U1764">_xlfn.IFS(
    ISNUMBER(SEARCH("C", Q1764)), "Ciudad",
    ISNUMBER(SEARCH("T", Q1764)), "Pueblo",
    ISNUMBER(SEARCH("R", Q1764)), "Rural",
    ISNUMBER(SEARCH("S", Q1764)), "Suburbano",
    ISNUMBER(SEARCH("U", Q1764)), "Urbano"
)</f>
        <v>Urbano</v>
      </c>
      <c r="V1764" s="24" t="str" cm="1">
        <f t="array" ref="V1764">_xlfn.LET(
    _xlpm.txt, _xlfn.TEXTJOIN("", TRUE, IF(ISNUMBER(--MID(Todos!$H1764, _xlfn.SEQUENCE(LEN(Todos!$H1764)), 1)), MID(Todos!$H1764, _xlfn.SEQUENCE(LEN(Todos!$H1764)), 1), "")),
    IF(ISNUMBER(--RIGHT(_xlpm.txt,1)), _xlpm.txt, LEFT(_xlpm.txt, LEN(_xlpm.txt)-1))
)</f>
        <v>14570</v>
      </c>
      <c r="W1764" s="9" t="str">
        <f>UPPER(LEFT(Todos!$B1764,2))</f>
        <v>WI</v>
      </c>
      <c r="X1764" s="10" t="str" cm="1">
        <f t="array" ref="X1764">+IF(Todos!$C1764 = "",MODE.MATCH(Todos!$C$2:$C$4029),Todos!$C1764)</f>
        <v>F</v>
      </c>
    </row>
    <row r="1765" spans="1:24" x14ac:dyDescent="0.35">
      <c r="A1765" s="18">
        <v>3953</v>
      </c>
      <c r="B1765" s="12" t="s">
        <v>38</v>
      </c>
      <c r="C1765" s="12" t="s">
        <v>14</v>
      </c>
      <c r="D1765" s="12">
        <v>2254</v>
      </c>
      <c r="E1765" s="12">
        <v>484</v>
      </c>
      <c r="F1765" s="12">
        <v>518</v>
      </c>
      <c r="G1765" s="12">
        <v>60</v>
      </c>
      <c r="H1765" s="12">
        <v>15930</v>
      </c>
      <c r="I1765" s="12">
        <v>7</v>
      </c>
      <c r="J1765" s="12">
        <v>85</v>
      </c>
      <c r="K1765" s="12">
        <v>479</v>
      </c>
      <c r="L1765" s="12">
        <v>542</v>
      </c>
      <c r="M1765" s="12">
        <v>16.25</v>
      </c>
      <c r="N1765" s="12">
        <f>VLOOKUP(Todos!$A1765,vlookup_table[#All],2,FALSE)</f>
        <v>0</v>
      </c>
      <c r="O1765" s="12" t="str">
        <f>VLOOKUP(Todos!$A1765,vlookup_table[#All],3,FALSE)</f>
        <v>HI</v>
      </c>
      <c r="P1765" s="12">
        <f>VLOOKUP(Todos!$A1765,vlookup_table[#All],4,FALSE)</f>
        <v>0</v>
      </c>
      <c r="Q1765" s="14" t="str">
        <f>VLOOKUP(Todos!$A1765,vlookup_table[#All],5,FALSE)</f>
        <v>S2</v>
      </c>
      <c r="R1765" s="14" t="str">
        <f>VLOOKUP(Todos!$A1765,vlookup_table[#All],6,FALSE)</f>
        <v>M</v>
      </c>
      <c r="S1765" s="14">
        <f>VLOOKUP(Todos!$A1765,vlookup_table[#All],7,FALSE)</f>
        <v>20</v>
      </c>
      <c r="T1765" s="14">
        <f>ROUND((9706-Todos!$P1765)/100, 0)</f>
        <v>97</v>
      </c>
      <c r="U1765" s="14" t="str" cm="1">
        <f t="array" ref="U1765">_xlfn.IFS(
    ISNUMBER(SEARCH("C", Q1765)), "Ciudad",
    ISNUMBER(SEARCH("T", Q1765)), "Pueblo",
    ISNUMBER(SEARCH("R", Q1765)), "Rural",
    ISNUMBER(SEARCH("S", Q1765)), "Suburbano",
    ISNUMBER(SEARCH("U", Q1765)), "Urbano"
)</f>
        <v>Suburbano</v>
      </c>
      <c r="V1765" s="25" t="str" cm="1">
        <f t="array" ref="V1765">_xlfn.LET(
    _xlpm.txt, _xlfn.TEXTJOIN("", TRUE, IF(ISNUMBER(--MID(Todos!$H1765, _xlfn.SEQUENCE(LEN(Todos!$H1765)), 1)), MID(Todos!$H1765, _xlfn.SEQUENCE(LEN(Todos!$H1765)), 1), "")),
    IF(ISNUMBER(--RIGHT(_xlpm.txt,1)), _xlpm.txt, LEFT(_xlpm.txt, LEN(_xlpm.txt)-1))
)</f>
        <v>15930</v>
      </c>
      <c r="W1765" s="14" t="str">
        <f>UPPER(LEFT(Todos!$B1765,2))</f>
        <v>HI</v>
      </c>
      <c r="X1765" s="15" t="str" cm="1">
        <f t="array" ref="X1765">+IF(Todos!$C1765 = "",MODE.MATCH(Todos!$C$2:$C$4029),Todos!$C1765)</f>
        <v>M</v>
      </c>
    </row>
    <row r="1766" spans="1:24" x14ac:dyDescent="0.35">
      <c r="A1766" s="19">
        <v>13177</v>
      </c>
      <c r="B1766" s="7" t="s">
        <v>22</v>
      </c>
      <c r="C1766" s="7" t="s">
        <v>14</v>
      </c>
      <c r="D1766" s="7">
        <v>479</v>
      </c>
      <c r="E1766" s="7">
        <v>208</v>
      </c>
      <c r="F1766" s="7">
        <v>322</v>
      </c>
      <c r="G1766" s="7">
        <v>1</v>
      </c>
      <c r="H1766" s="7">
        <v>11081</v>
      </c>
      <c r="I1766" s="7">
        <v>3</v>
      </c>
      <c r="J1766" s="7">
        <v>59</v>
      </c>
      <c r="K1766" s="7">
        <v>268</v>
      </c>
      <c r="L1766" s="7">
        <v>272</v>
      </c>
      <c r="M1766" s="7">
        <v>9.5555555559999998</v>
      </c>
      <c r="N1766" s="7">
        <f>VLOOKUP(Todos!$A1766,vlookup_table[#All],2,FALSE)</f>
        <v>0</v>
      </c>
      <c r="O1766" s="7" t="str">
        <f>VLOOKUP(Todos!$A1766,vlookup_table[#All],3,FALSE)</f>
        <v>CA</v>
      </c>
      <c r="P1766" s="7">
        <f>VLOOKUP(Todos!$A1766,vlookup_table[#All],4,FALSE)</f>
        <v>3901</v>
      </c>
      <c r="Q1766" s="9" t="str">
        <f>VLOOKUP(Todos!$A1766,vlookup_table[#All],5,FALSE)</f>
        <v>T2</v>
      </c>
      <c r="R1766" s="9" t="str">
        <f>VLOOKUP(Todos!$A1766,vlookup_table[#All],6,FALSE)</f>
        <v>M</v>
      </c>
      <c r="S1766" s="9">
        <f>VLOOKUP(Todos!$A1766,vlookup_table[#All],7,FALSE)</f>
        <v>10</v>
      </c>
      <c r="T1766" s="9">
        <f>ROUND((9706-Todos!$P1766)/100, 0)</f>
        <v>58</v>
      </c>
      <c r="U1766" s="9" t="str" cm="1">
        <f t="array" ref="U1766">_xlfn.IFS(
    ISNUMBER(SEARCH("C", Q1766)), "Ciudad",
    ISNUMBER(SEARCH("T", Q1766)), "Pueblo",
    ISNUMBER(SEARCH("R", Q1766)), "Rural",
    ISNUMBER(SEARCH("S", Q1766)), "Suburbano",
    ISNUMBER(SEARCH("U", Q1766)), "Urbano"
)</f>
        <v>Pueblo</v>
      </c>
      <c r="V1766" s="24" t="str" cm="1">
        <f t="array" ref="V1766">_xlfn.LET(
    _xlpm.txt, _xlfn.TEXTJOIN("", TRUE, IF(ISNUMBER(--MID(Todos!$H1766, _xlfn.SEQUENCE(LEN(Todos!$H1766)), 1)), MID(Todos!$H1766, _xlfn.SEQUENCE(LEN(Todos!$H1766)), 1), "")),
    IF(ISNUMBER(--RIGHT(_xlpm.txt,1)), _xlpm.txt, LEFT(_xlpm.txt, LEN(_xlpm.txt)-1))
)</f>
        <v>11081</v>
      </c>
      <c r="W1766" s="9" t="str">
        <f>UPPER(LEFT(Todos!$B1766,2))</f>
        <v>CA</v>
      </c>
      <c r="X1766" s="10" t="str" cm="1">
        <f t="array" ref="X1766">+IF(Todos!$C1766 = "",MODE.MATCH(Todos!$C$2:$C$4029),Todos!$C1766)</f>
        <v>M</v>
      </c>
    </row>
    <row r="1767" spans="1:24" x14ac:dyDescent="0.35">
      <c r="A1767" s="18">
        <v>38632</v>
      </c>
      <c r="B1767" s="12" t="s">
        <v>13</v>
      </c>
      <c r="C1767" s="12" t="s">
        <v>17</v>
      </c>
      <c r="D1767" s="12">
        <v>860</v>
      </c>
      <c r="E1767" s="12">
        <v>458</v>
      </c>
      <c r="F1767" s="12">
        <v>505</v>
      </c>
      <c r="G1767" s="12">
        <v>0</v>
      </c>
      <c r="H1767" s="12">
        <v>19217</v>
      </c>
      <c r="I1767" s="12">
        <v>24</v>
      </c>
      <c r="J1767" s="12">
        <v>31</v>
      </c>
      <c r="K1767" s="12">
        <v>453</v>
      </c>
      <c r="L1767" s="12">
        <v>495</v>
      </c>
      <c r="M1767" s="12">
        <v>13.51111111</v>
      </c>
      <c r="N1767" s="12">
        <f>VLOOKUP(Todos!$A1767,vlookup_table[#All],2,FALSE)</f>
        <v>0</v>
      </c>
      <c r="O1767" s="12" t="str">
        <f>VLOOKUP(Todos!$A1767,vlookup_table[#All],3,FALSE)</f>
        <v>FL</v>
      </c>
      <c r="P1767" s="12">
        <f>VLOOKUP(Todos!$A1767,vlookup_table[#All],4,FALSE)</f>
        <v>5008</v>
      </c>
      <c r="Q1767" s="14" t="str">
        <f>VLOOKUP(Todos!$A1767,vlookup_table[#All],5,FALSE)</f>
        <v>S1</v>
      </c>
      <c r="R1767" s="14" t="str">
        <f>VLOOKUP(Todos!$A1767,vlookup_table[#All],6,FALSE)</f>
        <v>F</v>
      </c>
      <c r="S1767" s="14">
        <f>VLOOKUP(Todos!$A1767,vlookup_table[#All],7,FALSE)</f>
        <v>38</v>
      </c>
      <c r="T1767" s="14">
        <f>ROUND((9706-Todos!$P1767)/100, 0)</f>
        <v>47</v>
      </c>
      <c r="U1767" s="14" t="str" cm="1">
        <f t="array" ref="U1767">_xlfn.IFS(
    ISNUMBER(SEARCH("C", Q1767)), "Ciudad",
    ISNUMBER(SEARCH("T", Q1767)), "Pueblo",
    ISNUMBER(SEARCH("R", Q1767)), "Rural",
    ISNUMBER(SEARCH("S", Q1767)), "Suburbano",
    ISNUMBER(SEARCH("U", Q1767)), "Urbano"
)</f>
        <v>Suburbano</v>
      </c>
      <c r="V1767" s="25" t="str" cm="1">
        <f t="array" ref="V1767">_xlfn.LET(
    _xlpm.txt, _xlfn.TEXTJOIN("", TRUE, IF(ISNUMBER(--MID(Todos!$H1767, _xlfn.SEQUENCE(LEN(Todos!$H1767)), 1)), MID(Todos!$H1767, _xlfn.SEQUENCE(LEN(Todos!$H1767)), 1), "")),
    IF(ISNUMBER(--RIGHT(_xlpm.txt,1)), _xlpm.txt, LEFT(_xlpm.txt, LEN(_xlpm.txt)-1))
)</f>
        <v>19217</v>
      </c>
      <c r="W1767" s="14" t="str">
        <f>UPPER(LEFT(Todos!$B1767,2))</f>
        <v>FL</v>
      </c>
      <c r="X1767" s="15" t="str" cm="1">
        <f t="array" ref="X1767">+IF(Todos!$C1767 = "",MODE.MATCH(Todos!$C$2:$C$4029),Todos!$C1767)</f>
        <v>F</v>
      </c>
    </row>
    <row r="1768" spans="1:24" x14ac:dyDescent="0.35">
      <c r="A1768" s="19">
        <v>578</v>
      </c>
      <c r="B1768" s="7" t="s">
        <v>22</v>
      </c>
      <c r="C1768" s="7" t="s">
        <v>17</v>
      </c>
      <c r="D1768" s="7">
        <v>1821</v>
      </c>
      <c r="E1768" s="7">
        <v>454</v>
      </c>
      <c r="F1768" s="7">
        <v>505</v>
      </c>
      <c r="G1768" s="7">
        <v>21</v>
      </c>
      <c r="H1768" s="7">
        <v>17008</v>
      </c>
      <c r="I1768" s="7">
        <v>7</v>
      </c>
      <c r="J1768" s="7">
        <v>39</v>
      </c>
      <c r="K1768" s="7">
        <v>466</v>
      </c>
      <c r="L1768" s="7">
        <v>486</v>
      </c>
      <c r="M1768" s="7">
        <v>7.384615385</v>
      </c>
      <c r="N1768" s="7">
        <f>VLOOKUP(Todos!$A1768,vlookup_table[#All],2,FALSE)</f>
        <v>28</v>
      </c>
      <c r="O1768" s="7" t="str">
        <f>VLOOKUP(Todos!$A1768,vlookup_table[#All],3,FALSE)</f>
        <v>CA</v>
      </c>
      <c r="P1768" s="7">
        <f>VLOOKUP(Todos!$A1768,vlookup_table[#All],4,FALSE)</f>
        <v>0</v>
      </c>
      <c r="Q1768" s="9" t="str">
        <f>VLOOKUP(Todos!$A1768,vlookup_table[#All],5,FALSE)</f>
        <v>S2</v>
      </c>
      <c r="R1768" s="9" t="str">
        <f>VLOOKUP(Todos!$A1768,vlookup_table[#All],6,FALSE)</f>
        <v>F</v>
      </c>
      <c r="S1768" s="9">
        <f>VLOOKUP(Todos!$A1768,vlookup_table[#All],7,FALSE)</f>
        <v>10</v>
      </c>
      <c r="T1768" s="9">
        <f>ROUND((9706-Todos!$P1768)/100, 0)</f>
        <v>97</v>
      </c>
      <c r="U1768" s="9" t="str" cm="1">
        <f t="array" ref="U1768">_xlfn.IFS(
    ISNUMBER(SEARCH("C", Q1768)), "Ciudad",
    ISNUMBER(SEARCH("T", Q1768)), "Pueblo",
    ISNUMBER(SEARCH("R", Q1768)), "Rural",
    ISNUMBER(SEARCH("S", Q1768)), "Suburbano",
    ISNUMBER(SEARCH("U", Q1768)), "Urbano"
)</f>
        <v>Suburbano</v>
      </c>
      <c r="V1768" s="24" t="str" cm="1">
        <f t="array" ref="V1768">_xlfn.LET(
    _xlpm.txt, _xlfn.TEXTJOIN("", TRUE, IF(ISNUMBER(--MID(Todos!$H1768, _xlfn.SEQUENCE(LEN(Todos!$H1768)), 1)), MID(Todos!$H1768, _xlfn.SEQUENCE(LEN(Todos!$H1768)), 1), "")),
    IF(ISNUMBER(--RIGHT(_xlpm.txt,1)), _xlpm.txt, LEFT(_xlpm.txt, LEN(_xlpm.txt)-1))
)</f>
        <v>17008</v>
      </c>
      <c r="W1768" s="9" t="str">
        <f>UPPER(LEFT(Todos!$B1768,2))</f>
        <v>CA</v>
      </c>
      <c r="X1768" s="10" t="str" cm="1">
        <f t="array" ref="X1768">+IF(Todos!$C1768 = "",MODE.MATCH(Todos!$C$2:$C$4029),Todos!$C1768)</f>
        <v>F</v>
      </c>
    </row>
    <row r="1769" spans="1:24" x14ac:dyDescent="0.35">
      <c r="A1769" s="18">
        <v>186980</v>
      </c>
      <c r="B1769" s="12" t="s">
        <v>21</v>
      </c>
      <c r="C1769" s="12" t="s">
        <v>14</v>
      </c>
      <c r="D1769" s="12">
        <v>1076</v>
      </c>
      <c r="E1769" s="12">
        <v>490</v>
      </c>
      <c r="F1769" s="12">
        <v>578</v>
      </c>
      <c r="G1769" s="12">
        <v>2</v>
      </c>
      <c r="H1769" s="12">
        <v>19138</v>
      </c>
      <c r="I1769" s="12">
        <v>1</v>
      </c>
      <c r="J1769" s="12">
        <v>79</v>
      </c>
      <c r="K1769" s="12">
        <v>503</v>
      </c>
      <c r="L1769" s="12">
        <v>550</v>
      </c>
      <c r="M1769" s="12">
        <v>14.545454550000001</v>
      </c>
      <c r="N1769" s="12">
        <f>VLOOKUP(Todos!$A1769,vlookup_table[#All],2,FALSE)</f>
        <v>0</v>
      </c>
      <c r="O1769" s="12" t="str">
        <f>VLOOKUP(Todos!$A1769,vlookup_table[#All],3,FALSE)</f>
        <v>TX</v>
      </c>
      <c r="P1769" s="12">
        <f>VLOOKUP(Todos!$A1769,vlookup_table[#All],4,FALSE)</f>
        <v>5311</v>
      </c>
      <c r="Q1769" s="14" t="str">
        <f>VLOOKUP(Todos!$A1769,vlookup_table[#All],5,FALSE)</f>
        <v>R2</v>
      </c>
      <c r="R1769" s="14" t="str">
        <f>VLOOKUP(Todos!$A1769,vlookup_table[#All],6,FALSE)</f>
        <v>M</v>
      </c>
      <c r="S1769" s="14">
        <f>VLOOKUP(Todos!$A1769,vlookup_table[#All],7,FALSE)</f>
        <v>50</v>
      </c>
      <c r="T1769" s="14">
        <f>ROUND((9706-Todos!$P1769)/100, 0)</f>
        <v>44</v>
      </c>
      <c r="U1769" s="14" t="str" cm="1">
        <f t="array" ref="U1769">_xlfn.IFS(
    ISNUMBER(SEARCH("C", Q1769)), "Ciudad",
    ISNUMBER(SEARCH("T", Q1769)), "Pueblo",
    ISNUMBER(SEARCH("R", Q1769)), "Rural",
    ISNUMBER(SEARCH("S", Q1769)), "Suburbano",
    ISNUMBER(SEARCH("U", Q1769)), "Urbano"
)</f>
        <v>Rural</v>
      </c>
      <c r="V1769" s="25" t="str" cm="1">
        <f t="array" ref="V1769">_xlfn.LET(
    _xlpm.txt, _xlfn.TEXTJOIN("", TRUE, IF(ISNUMBER(--MID(Todos!$H1769, _xlfn.SEQUENCE(LEN(Todos!$H1769)), 1)), MID(Todos!$H1769, _xlfn.SEQUENCE(LEN(Todos!$H1769)), 1), "")),
    IF(ISNUMBER(--RIGHT(_xlpm.txt,1)), _xlpm.txt, LEFT(_xlpm.txt, LEN(_xlpm.txt)-1))
)</f>
        <v>19138</v>
      </c>
      <c r="W1769" s="14" t="str">
        <f>UPPER(LEFT(Todos!$B1769,2))</f>
        <v>TX</v>
      </c>
      <c r="X1769" s="15" t="str" cm="1">
        <f t="array" ref="X1769">+IF(Todos!$C1769 = "",MODE.MATCH(Todos!$C$2:$C$4029),Todos!$C1769)</f>
        <v>M</v>
      </c>
    </row>
    <row r="1770" spans="1:24" x14ac:dyDescent="0.35">
      <c r="A1770" s="19">
        <v>172475</v>
      </c>
      <c r="B1770" s="7" t="s">
        <v>22</v>
      </c>
      <c r="C1770" s="7" t="s">
        <v>17</v>
      </c>
      <c r="D1770" s="7">
        <v>1231</v>
      </c>
      <c r="E1770" s="7">
        <v>323</v>
      </c>
      <c r="F1770" s="7">
        <v>412</v>
      </c>
      <c r="G1770" s="7">
        <v>13</v>
      </c>
      <c r="H1770" s="7">
        <v>14716</v>
      </c>
      <c r="I1770" s="7">
        <v>2</v>
      </c>
      <c r="J1770" s="7">
        <v>67</v>
      </c>
      <c r="K1770" s="7">
        <v>398</v>
      </c>
      <c r="L1770" s="7">
        <v>367</v>
      </c>
      <c r="M1770" s="7">
        <v>12.3</v>
      </c>
      <c r="N1770" s="7">
        <f>VLOOKUP(Todos!$A1770,vlookup_table[#All],2,FALSE)</f>
        <v>0</v>
      </c>
      <c r="O1770" s="7" t="str">
        <f>VLOOKUP(Todos!$A1770,vlookup_table[#All],3,FALSE)</f>
        <v>CA</v>
      </c>
      <c r="P1770" s="7">
        <f>VLOOKUP(Todos!$A1770,vlookup_table[#All],4,FALSE)</f>
        <v>4602</v>
      </c>
      <c r="Q1770" s="9" t="str">
        <f>VLOOKUP(Todos!$A1770,vlookup_table[#All],5,FALSE)</f>
        <v>T2</v>
      </c>
      <c r="R1770" s="9" t="str">
        <f>VLOOKUP(Todos!$A1770,vlookup_table[#All],6,FALSE)</f>
        <v>F</v>
      </c>
      <c r="S1770" s="9">
        <f>VLOOKUP(Todos!$A1770,vlookup_table[#All],7,FALSE)</f>
        <v>16</v>
      </c>
      <c r="T1770" s="9">
        <f>ROUND((9706-Todos!$P1770)/100, 0)</f>
        <v>51</v>
      </c>
      <c r="U1770" s="9" t="str" cm="1">
        <f t="array" ref="U1770">_xlfn.IFS(
    ISNUMBER(SEARCH("C", Q1770)), "Ciudad",
    ISNUMBER(SEARCH("T", Q1770)), "Pueblo",
    ISNUMBER(SEARCH("R", Q1770)), "Rural",
    ISNUMBER(SEARCH("S", Q1770)), "Suburbano",
    ISNUMBER(SEARCH("U", Q1770)), "Urbano"
)</f>
        <v>Pueblo</v>
      </c>
      <c r="V1770" s="24" t="str" cm="1">
        <f t="array" ref="V1770">_xlfn.LET(
    _xlpm.txt, _xlfn.TEXTJOIN("", TRUE, IF(ISNUMBER(--MID(Todos!$H1770, _xlfn.SEQUENCE(LEN(Todos!$H1770)), 1)), MID(Todos!$H1770, _xlfn.SEQUENCE(LEN(Todos!$H1770)), 1), "")),
    IF(ISNUMBER(--RIGHT(_xlpm.txt,1)), _xlpm.txt, LEFT(_xlpm.txt, LEN(_xlpm.txt)-1))
)</f>
        <v>14716</v>
      </c>
      <c r="W1770" s="9" t="str">
        <f>UPPER(LEFT(Todos!$B1770,2))</f>
        <v>CA</v>
      </c>
      <c r="X1770" s="10" t="str" cm="1">
        <f t="array" ref="X1770">+IF(Todos!$C1770 = "",MODE.MATCH(Todos!$C$2:$C$4029),Todos!$C1770)</f>
        <v>F</v>
      </c>
    </row>
    <row r="1771" spans="1:24" x14ac:dyDescent="0.35">
      <c r="A1771" s="18">
        <v>33526</v>
      </c>
      <c r="B1771" s="12" t="s">
        <v>13</v>
      </c>
      <c r="C1771" s="12" t="s">
        <v>17</v>
      </c>
      <c r="D1771" s="12">
        <v>440</v>
      </c>
      <c r="E1771" s="12">
        <v>185</v>
      </c>
      <c r="F1771" s="12">
        <v>299</v>
      </c>
      <c r="G1771" s="12">
        <v>1</v>
      </c>
      <c r="H1771" s="12">
        <v>9983</v>
      </c>
      <c r="I1771" s="12">
        <v>1</v>
      </c>
      <c r="J1771" s="12">
        <v>68</v>
      </c>
      <c r="K1771" s="12">
        <v>231</v>
      </c>
      <c r="L1771" s="12">
        <v>253</v>
      </c>
      <c r="M1771" s="12">
        <v>8.9166666669999994</v>
      </c>
      <c r="N1771" s="12">
        <f>VLOOKUP(Todos!$A1771,vlookup_table[#All],2,FALSE)</f>
        <v>0</v>
      </c>
      <c r="O1771" s="12" t="str">
        <f>VLOOKUP(Todos!$A1771,vlookup_table[#All],3,FALSE)</f>
        <v>FL</v>
      </c>
      <c r="P1771" s="12">
        <f>VLOOKUP(Todos!$A1771,vlookup_table[#All],4,FALSE)</f>
        <v>5308</v>
      </c>
      <c r="Q1771" s="14" t="str">
        <f>VLOOKUP(Todos!$A1771,vlookup_table[#All],5,FALSE)</f>
        <v>R2</v>
      </c>
      <c r="R1771" s="14" t="str">
        <f>VLOOKUP(Todos!$A1771,vlookup_table[#All],6,FALSE)</f>
        <v>F</v>
      </c>
      <c r="S1771" s="14">
        <f>VLOOKUP(Todos!$A1771,vlookup_table[#All],7,FALSE)</f>
        <v>5</v>
      </c>
      <c r="T1771" s="14">
        <f>ROUND((9706-Todos!$P1771)/100, 0)</f>
        <v>44</v>
      </c>
      <c r="U1771" s="14" t="str" cm="1">
        <f t="array" ref="U1771">_xlfn.IFS(
    ISNUMBER(SEARCH("C", Q1771)), "Ciudad",
    ISNUMBER(SEARCH("T", Q1771)), "Pueblo",
    ISNUMBER(SEARCH("R", Q1771)), "Rural",
    ISNUMBER(SEARCH("S", Q1771)), "Suburbano",
    ISNUMBER(SEARCH("U", Q1771)), "Urbano"
)</f>
        <v>Rural</v>
      </c>
      <c r="V1771" s="25" t="str" cm="1">
        <f t="array" ref="V1771">_xlfn.LET(
    _xlpm.txt, _xlfn.TEXTJOIN("", TRUE, IF(ISNUMBER(--MID(Todos!$H1771, _xlfn.SEQUENCE(LEN(Todos!$H1771)), 1)), MID(Todos!$H1771, _xlfn.SEQUENCE(LEN(Todos!$H1771)), 1), "")),
    IF(ISNUMBER(--RIGHT(_xlpm.txt,1)), _xlpm.txt, LEFT(_xlpm.txt, LEN(_xlpm.txt)-1))
)</f>
        <v>9983</v>
      </c>
      <c r="W1771" s="14" t="str">
        <f>UPPER(LEFT(Todos!$B1771,2))</f>
        <v>FL</v>
      </c>
      <c r="X1771" s="15" t="str" cm="1">
        <f t="array" ref="X1771">+IF(Todos!$C1771 = "",MODE.MATCH(Todos!$C$2:$C$4029),Todos!$C1771)</f>
        <v>F</v>
      </c>
    </row>
    <row r="1772" spans="1:24" x14ac:dyDescent="0.35">
      <c r="A1772" s="19">
        <v>69465</v>
      </c>
      <c r="B1772" s="7" t="s">
        <v>30</v>
      </c>
      <c r="C1772" s="7" t="s">
        <v>14</v>
      </c>
      <c r="D1772" s="7">
        <v>1572</v>
      </c>
      <c r="E1772" s="7">
        <v>566</v>
      </c>
      <c r="F1772" s="7">
        <v>684</v>
      </c>
      <c r="G1772" s="7">
        <v>31</v>
      </c>
      <c r="H1772" s="7">
        <v>23133</v>
      </c>
      <c r="I1772" s="7">
        <v>3</v>
      </c>
      <c r="J1772" s="7">
        <v>79</v>
      </c>
      <c r="K1772" s="7">
        <v>587</v>
      </c>
      <c r="L1772" s="7">
        <v>623</v>
      </c>
      <c r="M1772" s="7">
        <v>10</v>
      </c>
      <c r="N1772" s="7">
        <f>VLOOKUP(Todos!$A1772,vlookup_table[#All],2,FALSE)</f>
        <v>1</v>
      </c>
      <c r="O1772" s="7" t="str">
        <f>VLOOKUP(Todos!$A1772,vlookup_table[#All],3,FALSE)</f>
        <v>MI</v>
      </c>
      <c r="P1772" s="7">
        <f>VLOOKUP(Todos!$A1772,vlookup_table[#All],4,FALSE)</f>
        <v>4601</v>
      </c>
      <c r="Q1772" s="9" t="str">
        <f>VLOOKUP(Todos!$A1772,vlookup_table[#All],5,FALSE)</f>
        <v>S1</v>
      </c>
      <c r="R1772" s="9" t="str">
        <f>VLOOKUP(Todos!$A1772,vlookup_table[#All],6,FALSE)</f>
        <v>M</v>
      </c>
      <c r="S1772" s="9">
        <f>VLOOKUP(Todos!$A1772,vlookup_table[#All],7,FALSE)</f>
        <v>20</v>
      </c>
      <c r="T1772" s="9">
        <f>ROUND((9706-Todos!$P1772)/100, 0)</f>
        <v>51</v>
      </c>
      <c r="U1772" s="9" t="str" cm="1">
        <f t="array" ref="U1772">_xlfn.IFS(
    ISNUMBER(SEARCH("C", Q1772)), "Ciudad",
    ISNUMBER(SEARCH("T", Q1772)), "Pueblo",
    ISNUMBER(SEARCH("R", Q1772)), "Rural",
    ISNUMBER(SEARCH("S", Q1772)), "Suburbano",
    ISNUMBER(SEARCH("U", Q1772)), "Urbano"
)</f>
        <v>Suburbano</v>
      </c>
      <c r="V1772" s="24" t="str" cm="1">
        <f t="array" ref="V1772">_xlfn.LET(
    _xlpm.txt, _xlfn.TEXTJOIN("", TRUE, IF(ISNUMBER(--MID(Todos!$H1772, _xlfn.SEQUENCE(LEN(Todos!$H1772)), 1)), MID(Todos!$H1772, _xlfn.SEQUENCE(LEN(Todos!$H1772)), 1), "")),
    IF(ISNUMBER(--RIGHT(_xlpm.txt,1)), _xlpm.txt, LEFT(_xlpm.txt, LEN(_xlpm.txt)-1))
)</f>
        <v>23133</v>
      </c>
      <c r="W1772" s="9" t="str">
        <f>UPPER(LEFT(Todos!$B1772,2))</f>
        <v>MI</v>
      </c>
      <c r="X1772" s="10" t="str" cm="1">
        <f t="array" ref="X1772">+IF(Todos!$C1772 = "",MODE.MATCH(Todos!$C$2:$C$4029),Todos!$C1772)</f>
        <v>M</v>
      </c>
    </row>
    <row r="1773" spans="1:24" x14ac:dyDescent="0.35">
      <c r="A1773" s="18">
        <v>190391</v>
      </c>
      <c r="B1773" s="12" t="s">
        <v>18</v>
      </c>
      <c r="C1773" s="12" t="s">
        <v>14</v>
      </c>
      <c r="D1773" s="12">
        <v>347</v>
      </c>
      <c r="E1773" s="12">
        <v>166</v>
      </c>
      <c r="F1773" s="12">
        <v>233</v>
      </c>
      <c r="G1773" s="12">
        <v>2</v>
      </c>
      <c r="H1773" s="12">
        <v>8507</v>
      </c>
      <c r="I1773" s="12">
        <v>1</v>
      </c>
      <c r="J1773" s="12">
        <v>75</v>
      </c>
      <c r="K1773" s="12">
        <v>202</v>
      </c>
      <c r="L1773" s="12">
        <v>204</v>
      </c>
      <c r="M1773" s="12">
        <v>14.75</v>
      </c>
      <c r="N1773" s="12">
        <f>VLOOKUP(Todos!$A1773,vlookup_table[#All],2,FALSE)</f>
        <v>1</v>
      </c>
      <c r="O1773" s="12" t="str">
        <f>VLOOKUP(Todos!$A1773,vlookup_table[#All],3,FALSE)</f>
        <v>NC</v>
      </c>
      <c r="P1773" s="12">
        <f>VLOOKUP(Todos!$A1773,vlookup_table[#All],4,FALSE)</f>
        <v>3003</v>
      </c>
      <c r="Q1773" s="14" t="str">
        <f>VLOOKUP(Todos!$A1773,vlookup_table[#All],5,FALSE)</f>
        <v>R3</v>
      </c>
      <c r="R1773" s="14" t="str">
        <f>VLOOKUP(Todos!$A1773,vlookup_table[#All],6,FALSE)</f>
        <v>M</v>
      </c>
      <c r="S1773" s="14">
        <f>VLOOKUP(Todos!$A1773,vlookup_table[#All],7,FALSE)</f>
        <v>16</v>
      </c>
      <c r="T1773" s="14">
        <f>ROUND((9706-Todos!$P1773)/100, 0)</f>
        <v>67</v>
      </c>
      <c r="U1773" s="14" t="str" cm="1">
        <f t="array" ref="U1773">_xlfn.IFS(
    ISNUMBER(SEARCH("C", Q1773)), "Ciudad",
    ISNUMBER(SEARCH("T", Q1773)), "Pueblo",
    ISNUMBER(SEARCH("R", Q1773)), "Rural",
    ISNUMBER(SEARCH("S", Q1773)), "Suburbano",
    ISNUMBER(SEARCH("U", Q1773)), "Urbano"
)</f>
        <v>Rural</v>
      </c>
      <c r="V1773" s="25" t="str" cm="1">
        <f t="array" ref="V1773">_xlfn.LET(
    _xlpm.txt, _xlfn.TEXTJOIN("", TRUE, IF(ISNUMBER(--MID(Todos!$H1773, _xlfn.SEQUENCE(LEN(Todos!$H1773)), 1)), MID(Todos!$H1773, _xlfn.SEQUENCE(LEN(Todos!$H1773)), 1), "")),
    IF(ISNUMBER(--RIGHT(_xlpm.txt,1)), _xlpm.txt, LEFT(_xlpm.txt, LEN(_xlpm.txt)-1))
)</f>
        <v>8507</v>
      </c>
      <c r="W1773" s="14" t="str">
        <f>UPPER(LEFT(Todos!$B1773,2))</f>
        <v>NC</v>
      </c>
      <c r="X1773" s="15" t="str" cm="1">
        <f t="array" ref="X1773">+IF(Todos!$C1773 = "",MODE.MATCH(Todos!$C$2:$C$4029),Todos!$C1773)</f>
        <v>M</v>
      </c>
    </row>
    <row r="1774" spans="1:24" x14ac:dyDescent="0.35">
      <c r="A1774" s="19">
        <v>26378</v>
      </c>
      <c r="B1774" s="7" t="s">
        <v>40</v>
      </c>
      <c r="C1774" s="7"/>
      <c r="D1774" s="7">
        <v>1153</v>
      </c>
      <c r="E1774" s="7">
        <v>562</v>
      </c>
      <c r="F1774" s="7">
        <v>629</v>
      </c>
      <c r="G1774" s="7">
        <v>8</v>
      </c>
      <c r="H1774" s="7">
        <v>22327</v>
      </c>
      <c r="I1774" s="7">
        <v>6</v>
      </c>
      <c r="J1774" s="7">
        <v>41</v>
      </c>
      <c r="K1774" s="7">
        <v>583</v>
      </c>
      <c r="L1774" s="7">
        <v>609</v>
      </c>
      <c r="M1774" s="7">
        <v>50</v>
      </c>
      <c r="N1774" s="7">
        <f>VLOOKUP(Todos!$A1774,vlookup_table[#All],2,FALSE)</f>
        <v>0</v>
      </c>
      <c r="O1774" s="7" t="str">
        <f>VLOOKUP(Todos!$A1774,vlookup_table[#All],3,FALSE)</f>
        <v>GA</v>
      </c>
      <c r="P1774" s="7">
        <f>VLOOKUP(Todos!$A1774,vlookup_table[#All],4,FALSE)</f>
        <v>3701</v>
      </c>
      <c r="Q1774" s="9" t="str">
        <f>VLOOKUP(Todos!$A1774,vlookup_table[#All],5,FALSE)</f>
        <v>T1</v>
      </c>
      <c r="R1774" s="9" t="str">
        <f>VLOOKUP(Todos!$A1774,vlookup_table[#All],6,FALSE)</f>
        <v/>
      </c>
      <c r="S1774" s="9">
        <f>VLOOKUP(Todos!$A1774,vlookup_table[#All],7,FALSE)</f>
        <v>100</v>
      </c>
      <c r="T1774" s="9">
        <f>ROUND((9706-Todos!$P1774)/100, 0)</f>
        <v>60</v>
      </c>
      <c r="U1774" s="9" t="str" cm="1">
        <f t="array" ref="U1774">_xlfn.IFS(
    ISNUMBER(SEARCH("C", Q1774)), "Ciudad",
    ISNUMBER(SEARCH("T", Q1774)), "Pueblo",
    ISNUMBER(SEARCH("R", Q1774)), "Rural",
    ISNUMBER(SEARCH("S", Q1774)), "Suburbano",
    ISNUMBER(SEARCH("U", Q1774)), "Urbano"
)</f>
        <v>Pueblo</v>
      </c>
      <c r="V1774" s="24" t="str" cm="1">
        <f t="array" ref="V1774">_xlfn.LET(
    _xlpm.txt, _xlfn.TEXTJOIN("", TRUE, IF(ISNUMBER(--MID(Todos!$H1774, _xlfn.SEQUENCE(LEN(Todos!$H1774)), 1)), MID(Todos!$H1774, _xlfn.SEQUENCE(LEN(Todos!$H1774)), 1), "")),
    IF(ISNUMBER(--RIGHT(_xlpm.txt,1)), _xlpm.txt, LEFT(_xlpm.txt, LEN(_xlpm.txt)-1))
)</f>
        <v>22327</v>
      </c>
      <c r="W1774" s="9" t="str">
        <f>UPPER(LEFT(Todos!$B1774,2))</f>
        <v>GA</v>
      </c>
      <c r="X1774" s="10" t="e" cm="1">
        <f t="array" aca="1" ref="X1774" ca="1">+IF(Todos!$C1774 = "",MODE.MATCH(Todos!$C$2:$C$4029),Todos!$C1774)</f>
        <v>#NAME?</v>
      </c>
    </row>
    <row r="1775" spans="1:24" x14ac:dyDescent="0.35">
      <c r="A1775" s="18">
        <v>12998</v>
      </c>
      <c r="B1775" s="12" t="s">
        <v>41</v>
      </c>
      <c r="C1775" s="12" t="s">
        <v>17</v>
      </c>
      <c r="D1775" s="12">
        <v>2075</v>
      </c>
      <c r="E1775" s="12">
        <v>723</v>
      </c>
      <c r="F1775" s="12">
        <v>845</v>
      </c>
      <c r="G1775" s="12">
        <v>53</v>
      </c>
      <c r="H1775" s="12">
        <v>29233</v>
      </c>
      <c r="I1775" s="12">
        <v>7</v>
      </c>
      <c r="J1775" s="12">
        <v>46</v>
      </c>
      <c r="K1775" s="12">
        <v>743</v>
      </c>
      <c r="L1775" s="12">
        <v>823</v>
      </c>
      <c r="M1775" s="12">
        <v>5.5172413789999997</v>
      </c>
      <c r="N1775" s="12">
        <f>VLOOKUP(Todos!$A1775,vlookup_table[#All],2,FALSE)</f>
        <v>0</v>
      </c>
      <c r="O1775" s="12" t="str">
        <f>VLOOKUP(Todos!$A1775,vlookup_table[#All],3,FALSE)</f>
        <v>WA</v>
      </c>
      <c r="P1775" s="12">
        <f>VLOOKUP(Todos!$A1775,vlookup_table[#All],4,FALSE)</f>
        <v>1801</v>
      </c>
      <c r="Q1775" s="14" t="str">
        <f>VLOOKUP(Todos!$A1775,vlookup_table[#All],5,FALSE)</f>
        <v>U1</v>
      </c>
      <c r="R1775" s="14" t="str">
        <f>VLOOKUP(Todos!$A1775,vlookup_table[#All],6,FALSE)</f>
        <v>F</v>
      </c>
      <c r="S1775" s="14">
        <f>VLOOKUP(Todos!$A1775,vlookup_table[#All],7,FALSE)</f>
        <v>6</v>
      </c>
      <c r="T1775" s="14">
        <f>ROUND((9706-Todos!$P1775)/100, 0)</f>
        <v>79</v>
      </c>
      <c r="U1775" s="14" t="str" cm="1">
        <f t="array" ref="U1775">_xlfn.IFS(
    ISNUMBER(SEARCH("C", Q1775)), "Ciudad",
    ISNUMBER(SEARCH("T", Q1775)), "Pueblo",
    ISNUMBER(SEARCH("R", Q1775)), "Rural",
    ISNUMBER(SEARCH("S", Q1775)), "Suburbano",
    ISNUMBER(SEARCH("U", Q1775)), "Urbano"
)</f>
        <v>Urbano</v>
      </c>
      <c r="V1775" s="25" t="str" cm="1">
        <f t="array" ref="V1775">_xlfn.LET(
    _xlpm.txt, _xlfn.TEXTJOIN("", TRUE, IF(ISNUMBER(--MID(Todos!$H1775, _xlfn.SEQUENCE(LEN(Todos!$H1775)), 1)), MID(Todos!$H1775, _xlfn.SEQUENCE(LEN(Todos!$H1775)), 1), "")),
    IF(ISNUMBER(--RIGHT(_xlpm.txt,1)), _xlpm.txt, LEFT(_xlpm.txt, LEN(_xlpm.txt)-1))
)</f>
        <v>29233</v>
      </c>
      <c r="W1775" s="14" t="str">
        <f>UPPER(LEFT(Todos!$B1775,2))</f>
        <v>WA</v>
      </c>
      <c r="X1775" s="15" t="str" cm="1">
        <f t="array" ref="X1775">+IF(Todos!$C1775 = "",MODE.MATCH(Todos!$C$2:$C$4029),Todos!$C1775)</f>
        <v>F</v>
      </c>
    </row>
    <row r="1776" spans="1:24" x14ac:dyDescent="0.35">
      <c r="A1776" s="19">
        <v>128035</v>
      </c>
      <c r="B1776" s="7" t="s">
        <v>21</v>
      </c>
      <c r="C1776" s="7" t="s">
        <v>17</v>
      </c>
      <c r="D1776" s="7">
        <v>360</v>
      </c>
      <c r="E1776" s="7">
        <v>167</v>
      </c>
      <c r="F1776" s="7">
        <v>269</v>
      </c>
      <c r="G1776" s="7">
        <v>0</v>
      </c>
      <c r="H1776" s="7">
        <v>8048</v>
      </c>
      <c r="I1776" s="7">
        <v>1</v>
      </c>
      <c r="J1776" s="7">
        <v>85</v>
      </c>
      <c r="K1776" s="7">
        <v>235</v>
      </c>
      <c r="L1776" s="7">
        <v>219</v>
      </c>
      <c r="M1776" s="7">
        <v>11.9</v>
      </c>
      <c r="N1776" s="7">
        <f>VLOOKUP(Todos!$A1776,vlookup_table[#All],2,FALSE)</f>
        <v>1</v>
      </c>
      <c r="O1776" s="7" t="str">
        <f>VLOOKUP(Todos!$A1776,vlookup_table[#All],3,FALSE)</f>
        <v>TX</v>
      </c>
      <c r="P1776" s="7">
        <f>VLOOKUP(Todos!$A1776,vlookup_table[#All],4,FALSE)</f>
        <v>2506</v>
      </c>
      <c r="Q1776" s="9" t="str">
        <f>VLOOKUP(Todos!$A1776,vlookup_table[#All],5,FALSE)</f>
        <v>T2</v>
      </c>
      <c r="R1776" s="9" t="str">
        <f>VLOOKUP(Todos!$A1776,vlookup_table[#All],6,FALSE)</f>
        <v>F</v>
      </c>
      <c r="S1776" s="9">
        <f>VLOOKUP(Todos!$A1776,vlookup_table[#All],7,FALSE)</f>
        <v>21</v>
      </c>
      <c r="T1776" s="9">
        <f>ROUND((9706-Todos!$P1776)/100, 0)</f>
        <v>72</v>
      </c>
      <c r="U1776" s="9" t="str" cm="1">
        <f t="array" ref="U1776">_xlfn.IFS(
    ISNUMBER(SEARCH("C", Q1776)), "Ciudad",
    ISNUMBER(SEARCH("T", Q1776)), "Pueblo",
    ISNUMBER(SEARCH("R", Q1776)), "Rural",
    ISNUMBER(SEARCH("S", Q1776)), "Suburbano",
    ISNUMBER(SEARCH("U", Q1776)), "Urbano"
)</f>
        <v>Pueblo</v>
      </c>
      <c r="V1776" s="24" t="str" cm="1">
        <f t="array" ref="V1776">_xlfn.LET(
    _xlpm.txt, _xlfn.TEXTJOIN("", TRUE, IF(ISNUMBER(--MID(Todos!$H1776, _xlfn.SEQUENCE(LEN(Todos!$H1776)), 1)), MID(Todos!$H1776, _xlfn.SEQUENCE(LEN(Todos!$H1776)), 1), "")),
    IF(ISNUMBER(--RIGHT(_xlpm.txt,1)), _xlpm.txt, LEFT(_xlpm.txt, LEN(_xlpm.txt)-1))
)</f>
        <v>8048</v>
      </c>
      <c r="W1776" s="9" t="str">
        <f>UPPER(LEFT(Todos!$B1776,2))</f>
        <v>TX</v>
      </c>
      <c r="X1776" s="10" t="str" cm="1">
        <f t="array" ref="X1776">+IF(Todos!$C1776 = "",MODE.MATCH(Todos!$C$2:$C$4029),Todos!$C1776)</f>
        <v>F</v>
      </c>
    </row>
    <row r="1777" spans="1:24" x14ac:dyDescent="0.35">
      <c r="A1777" s="18">
        <v>16756</v>
      </c>
      <c r="B1777" s="12" t="s">
        <v>18</v>
      </c>
      <c r="C1777" s="12" t="s">
        <v>14</v>
      </c>
      <c r="D1777" s="12">
        <v>542</v>
      </c>
      <c r="E1777" s="12">
        <v>211</v>
      </c>
      <c r="F1777" s="12">
        <v>361</v>
      </c>
      <c r="G1777" s="12">
        <v>1</v>
      </c>
      <c r="H1777" s="12">
        <v>19216</v>
      </c>
      <c r="I1777" s="12">
        <v>2</v>
      </c>
      <c r="J1777" s="12">
        <v>74</v>
      </c>
      <c r="K1777" s="12">
        <v>245</v>
      </c>
      <c r="L1777" s="12">
        <v>269</v>
      </c>
      <c r="M1777" s="12">
        <v>15.4</v>
      </c>
      <c r="N1777" s="12">
        <f>VLOOKUP(Todos!$A1777,vlookup_table[#All],2,FALSE)</f>
        <v>0</v>
      </c>
      <c r="O1777" s="12" t="str">
        <f>VLOOKUP(Todos!$A1777,vlookup_table[#All],3,FALSE)</f>
        <v>NC</v>
      </c>
      <c r="P1777" s="12">
        <f>VLOOKUP(Todos!$A1777,vlookup_table[#All],4,FALSE)</f>
        <v>6801</v>
      </c>
      <c r="Q1777" s="14" t="str">
        <f>VLOOKUP(Todos!$A1777,vlookup_table[#All],5,FALSE)</f>
        <v>S2</v>
      </c>
      <c r="R1777" s="14" t="str">
        <f>VLOOKUP(Todos!$A1777,vlookup_table[#All],6,FALSE)</f>
        <v>M</v>
      </c>
      <c r="S1777" s="14">
        <f>VLOOKUP(Todos!$A1777,vlookup_table[#All],7,FALSE)</f>
        <v>15</v>
      </c>
      <c r="T1777" s="14">
        <f>ROUND((9706-Todos!$P1777)/100, 0)</f>
        <v>29</v>
      </c>
      <c r="U1777" s="14" t="str" cm="1">
        <f t="array" ref="U1777">_xlfn.IFS(
    ISNUMBER(SEARCH("C", Q1777)), "Ciudad",
    ISNUMBER(SEARCH("T", Q1777)), "Pueblo",
    ISNUMBER(SEARCH("R", Q1777)), "Rural",
    ISNUMBER(SEARCH("S", Q1777)), "Suburbano",
    ISNUMBER(SEARCH("U", Q1777)), "Urbano"
)</f>
        <v>Suburbano</v>
      </c>
      <c r="V1777" s="25" t="str" cm="1">
        <f t="array" ref="V1777">_xlfn.LET(
    _xlpm.txt, _xlfn.TEXTJOIN("", TRUE, IF(ISNUMBER(--MID(Todos!$H1777, _xlfn.SEQUENCE(LEN(Todos!$H1777)), 1)), MID(Todos!$H1777, _xlfn.SEQUENCE(LEN(Todos!$H1777)), 1), "")),
    IF(ISNUMBER(--RIGHT(_xlpm.txt,1)), _xlpm.txt, LEFT(_xlpm.txt, LEN(_xlpm.txt)-1))
)</f>
        <v>19216</v>
      </c>
      <c r="W1777" s="14" t="str">
        <f>UPPER(LEFT(Todos!$B1777,2))</f>
        <v>NC</v>
      </c>
      <c r="X1777" s="15" t="str" cm="1">
        <f t="array" ref="X1777">+IF(Todos!$C1777 = "",MODE.MATCH(Todos!$C$2:$C$4029),Todos!$C1777)</f>
        <v>M</v>
      </c>
    </row>
    <row r="1778" spans="1:24" x14ac:dyDescent="0.35">
      <c r="A1778" s="19">
        <v>142313</v>
      </c>
      <c r="B1778" s="7" t="s">
        <v>24</v>
      </c>
      <c r="C1778" s="7" t="s">
        <v>17</v>
      </c>
      <c r="D1778" s="7">
        <v>948</v>
      </c>
      <c r="E1778" s="7">
        <v>325</v>
      </c>
      <c r="F1778" s="7">
        <v>398</v>
      </c>
      <c r="G1778" s="7">
        <v>3</v>
      </c>
      <c r="H1778" s="7">
        <v>15038</v>
      </c>
      <c r="I1778" s="7">
        <v>9</v>
      </c>
      <c r="J1778" s="7">
        <v>19</v>
      </c>
      <c r="K1778" s="7">
        <v>353</v>
      </c>
      <c r="L1778" s="7">
        <v>367</v>
      </c>
      <c r="M1778" s="7">
        <v>3.411764706</v>
      </c>
      <c r="N1778" s="7">
        <f>VLOOKUP(Todos!$A1778,vlookup_table[#All],2,FALSE)</f>
        <v>28</v>
      </c>
      <c r="O1778" s="7" t="str">
        <f>VLOOKUP(Todos!$A1778,vlookup_table[#All],3,FALSE)</f>
        <v>NV</v>
      </c>
      <c r="P1778" s="7">
        <f>VLOOKUP(Todos!$A1778,vlookup_table[#All],4,FALSE)</f>
        <v>3701</v>
      </c>
      <c r="Q1778" s="9" t="str">
        <f>VLOOKUP(Todos!$A1778,vlookup_table[#All],5,FALSE)</f>
        <v>T2</v>
      </c>
      <c r="R1778" s="9" t="str">
        <f>VLOOKUP(Todos!$A1778,vlookup_table[#All],6,FALSE)</f>
        <v>F</v>
      </c>
      <c r="S1778" s="9">
        <f>VLOOKUP(Todos!$A1778,vlookup_table[#All],7,FALSE)</f>
        <v>1</v>
      </c>
      <c r="T1778" s="9">
        <f>ROUND((9706-Todos!$P1778)/100, 0)</f>
        <v>60</v>
      </c>
      <c r="U1778" s="9" t="str" cm="1">
        <f t="array" ref="U1778">_xlfn.IFS(
    ISNUMBER(SEARCH("C", Q1778)), "Ciudad",
    ISNUMBER(SEARCH("T", Q1778)), "Pueblo",
    ISNUMBER(SEARCH("R", Q1778)), "Rural",
    ISNUMBER(SEARCH("S", Q1778)), "Suburbano",
    ISNUMBER(SEARCH("U", Q1778)), "Urbano"
)</f>
        <v>Pueblo</v>
      </c>
      <c r="V1778" s="24" t="str" cm="1">
        <f t="array" ref="V1778">_xlfn.LET(
    _xlpm.txt, _xlfn.TEXTJOIN("", TRUE, IF(ISNUMBER(--MID(Todos!$H1778, _xlfn.SEQUENCE(LEN(Todos!$H1778)), 1)), MID(Todos!$H1778, _xlfn.SEQUENCE(LEN(Todos!$H1778)), 1), "")),
    IF(ISNUMBER(--RIGHT(_xlpm.txt,1)), _xlpm.txt, LEFT(_xlpm.txt, LEN(_xlpm.txt)-1))
)</f>
        <v>15038</v>
      </c>
      <c r="W1778" s="9" t="str">
        <f>UPPER(LEFT(Todos!$B1778,2))</f>
        <v>NV</v>
      </c>
      <c r="X1778" s="10" t="str" cm="1">
        <f t="array" ref="X1778">+IF(Todos!$C1778 = "",MODE.MATCH(Todos!$C$2:$C$4029),Todos!$C1778)</f>
        <v>F</v>
      </c>
    </row>
    <row r="1779" spans="1:24" x14ac:dyDescent="0.35">
      <c r="A1779" s="18">
        <v>132903</v>
      </c>
      <c r="B1779" s="12" t="s">
        <v>67</v>
      </c>
      <c r="C1779" s="12" t="s">
        <v>17</v>
      </c>
      <c r="D1779" s="12">
        <v>483</v>
      </c>
      <c r="E1779" s="12">
        <v>180</v>
      </c>
      <c r="F1779" s="12">
        <v>223</v>
      </c>
      <c r="G1779" s="12">
        <v>2</v>
      </c>
      <c r="H1779" s="12">
        <v>7610</v>
      </c>
      <c r="I1779" s="12">
        <v>0</v>
      </c>
      <c r="J1779" s="12">
        <v>61</v>
      </c>
      <c r="K1779" s="12">
        <v>206</v>
      </c>
      <c r="L1779" s="12">
        <v>207</v>
      </c>
      <c r="M1779" s="12">
        <v>15</v>
      </c>
      <c r="N1779" s="12">
        <f>VLOOKUP(Todos!$A1779,vlookup_table[#All],2,FALSE)</f>
        <v>0</v>
      </c>
      <c r="O1779" s="12" t="str">
        <f>VLOOKUP(Todos!$A1779,vlookup_table[#All],3,FALSE)</f>
        <v>WY</v>
      </c>
      <c r="P1779" s="12">
        <f>VLOOKUP(Todos!$A1779,vlookup_table[#All],4,FALSE)</f>
        <v>6201</v>
      </c>
      <c r="Q1779" s="14" t="str">
        <f>VLOOKUP(Todos!$A1779,vlookup_table[#All],5,FALSE)</f>
        <v>R2</v>
      </c>
      <c r="R1779" s="14" t="str">
        <f>VLOOKUP(Todos!$A1779,vlookup_table[#All],6,FALSE)</f>
        <v>F</v>
      </c>
      <c r="S1779" s="14">
        <f>VLOOKUP(Todos!$A1779,vlookup_table[#All],7,FALSE)</f>
        <v>21</v>
      </c>
      <c r="T1779" s="14">
        <f>ROUND((9706-Todos!$P1779)/100, 0)</f>
        <v>35</v>
      </c>
      <c r="U1779" s="14" t="str" cm="1">
        <f t="array" ref="U1779">_xlfn.IFS(
    ISNUMBER(SEARCH("C", Q1779)), "Ciudad",
    ISNUMBER(SEARCH("T", Q1779)), "Pueblo",
    ISNUMBER(SEARCH("R", Q1779)), "Rural",
    ISNUMBER(SEARCH("S", Q1779)), "Suburbano",
    ISNUMBER(SEARCH("U", Q1779)), "Urbano"
)</f>
        <v>Rural</v>
      </c>
      <c r="V1779" s="25" t="str" cm="1">
        <f t="array" ref="V1779">_xlfn.LET(
    _xlpm.txt, _xlfn.TEXTJOIN("", TRUE, IF(ISNUMBER(--MID(Todos!$H1779, _xlfn.SEQUENCE(LEN(Todos!$H1779)), 1)), MID(Todos!$H1779, _xlfn.SEQUENCE(LEN(Todos!$H1779)), 1), "")),
    IF(ISNUMBER(--RIGHT(_xlpm.txt,1)), _xlpm.txt, LEFT(_xlpm.txt, LEN(_xlpm.txt)-1))
)</f>
        <v>7610</v>
      </c>
      <c r="W1779" s="14" t="str">
        <f>UPPER(LEFT(Todos!$B1779,2))</f>
        <v>WY</v>
      </c>
      <c r="X1779" s="15" t="str" cm="1">
        <f t="array" ref="X1779">+IF(Todos!$C1779 = "",MODE.MATCH(Todos!$C$2:$C$4029),Todos!$C1779)</f>
        <v>F</v>
      </c>
    </row>
    <row r="1780" spans="1:24" x14ac:dyDescent="0.35">
      <c r="A1780" s="19">
        <v>153957</v>
      </c>
      <c r="B1780" s="7" t="s">
        <v>22</v>
      </c>
      <c r="C1780" s="7" t="s">
        <v>17</v>
      </c>
      <c r="D1780" s="7">
        <v>1488</v>
      </c>
      <c r="E1780" s="7">
        <v>406</v>
      </c>
      <c r="F1780" s="7">
        <v>407</v>
      </c>
      <c r="G1780" s="7">
        <v>5</v>
      </c>
      <c r="H1780" s="7">
        <v>10419</v>
      </c>
      <c r="I1780" s="7">
        <v>34</v>
      </c>
      <c r="J1780" s="7">
        <v>36</v>
      </c>
      <c r="K1780" s="7">
        <v>400</v>
      </c>
      <c r="L1780" s="7">
        <v>402</v>
      </c>
      <c r="M1780" s="7">
        <v>9</v>
      </c>
      <c r="N1780" s="7">
        <f>VLOOKUP(Todos!$A1780,vlookup_table[#All],2,FALSE)</f>
        <v>28</v>
      </c>
      <c r="O1780" s="7" t="str">
        <f>VLOOKUP(Todos!$A1780,vlookup_table[#All],3,FALSE)</f>
        <v>CA</v>
      </c>
      <c r="P1780" s="7">
        <f>VLOOKUP(Todos!$A1780,vlookup_table[#All],4,FALSE)</f>
        <v>5601</v>
      </c>
      <c r="Q1780" s="9" t="str">
        <f>VLOOKUP(Todos!$A1780,vlookup_table[#All],5,FALSE)</f>
        <v>S2</v>
      </c>
      <c r="R1780" s="9" t="str">
        <f>VLOOKUP(Todos!$A1780,vlookup_table[#All],6,FALSE)</f>
        <v>F</v>
      </c>
      <c r="S1780" s="9">
        <f>VLOOKUP(Todos!$A1780,vlookup_table[#All],7,FALSE)</f>
        <v>5</v>
      </c>
      <c r="T1780" s="9">
        <f>ROUND((9706-Todos!$P1780)/100, 0)</f>
        <v>41</v>
      </c>
      <c r="U1780" s="9" t="str" cm="1">
        <f t="array" ref="U1780">_xlfn.IFS(
    ISNUMBER(SEARCH("C", Q1780)), "Ciudad",
    ISNUMBER(SEARCH("T", Q1780)), "Pueblo",
    ISNUMBER(SEARCH("R", Q1780)), "Rural",
    ISNUMBER(SEARCH("S", Q1780)), "Suburbano",
    ISNUMBER(SEARCH("U", Q1780)), "Urbano"
)</f>
        <v>Suburbano</v>
      </c>
      <c r="V1780" s="24" t="str" cm="1">
        <f t="array" ref="V1780">_xlfn.LET(
    _xlpm.txt, _xlfn.TEXTJOIN("", TRUE, IF(ISNUMBER(--MID(Todos!$H1780, _xlfn.SEQUENCE(LEN(Todos!$H1780)), 1)), MID(Todos!$H1780, _xlfn.SEQUENCE(LEN(Todos!$H1780)), 1), "")),
    IF(ISNUMBER(--RIGHT(_xlpm.txt,1)), _xlpm.txt, LEFT(_xlpm.txt, LEN(_xlpm.txt)-1))
)</f>
        <v>10419</v>
      </c>
      <c r="W1780" s="9" t="str">
        <f>UPPER(LEFT(Todos!$B1780,2))</f>
        <v>CA</v>
      </c>
      <c r="X1780" s="10" t="str" cm="1">
        <f t="array" ref="X1780">+IF(Todos!$C1780 = "",MODE.MATCH(Todos!$C$2:$C$4029),Todos!$C1780)</f>
        <v>F</v>
      </c>
    </row>
    <row r="1781" spans="1:24" x14ac:dyDescent="0.35">
      <c r="A1781" s="18">
        <v>61808</v>
      </c>
      <c r="B1781" s="12" t="s">
        <v>34</v>
      </c>
      <c r="C1781" s="12" t="s">
        <v>14</v>
      </c>
      <c r="D1781" s="12">
        <v>809</v>
      </c>
      <c r="E1781" s="12">
        <v>385</v>
      </c>
      <c r="F1781" s="12">
        <v>511</v>
      </c>
      <c r="G1781" s="12">
        <v>1</v>
      </c>
      <c r="H1781" s="12">
        <v>14699</v>
      </c>
      <c r="I1781" s="12">
        <v>5</v>
      </c>
      <c r="J1781" s="12">
        <v>70</v>
      </c>
      <c r="K1781" s="12">
        <v>482</v>
      </c>
      <c r="L1781" s="12">
        <v>413</v>
      </c>
      <c r="M1781" s="12">
        <v>20</v>
      </c>
      <c r="N1781" s="12">
        <f>VLOOKUP(Todos!$A1781,vlookup_table[#All],2,FALSE)</f>
        <v>1</v>
      </c>
      <c r="O1781" s="12" t="str">
        <f>VLOOKUP(Todos!$A1781,vlookup_table[#All],3,FALSE)</f>
        <v>IN</v>
      </c>
      <c r="P1781" s="12">
        <f>VLOOKUP(Todos!$A1781,vlookup_table[#All],4,FALSE)</f>
        <v>4901</v>
      </c>
      <c r="Q1781" s="14" t="str">
        <f>VLOOKUP(Todos!$A1781,vlookup_table[#All],5,FALSE)</f>
        <v>T2</v>
      </c>
      <c r="R1781" s="14" t="str">
        <f>VLOOKUP(Todos!$A1781,vlookup_table[#All],6,FALSE)</f>
        <v>M</v>
      </c>
      <c r="S1781" s="14">
        <f>VLOOKUP(Todos!$A1781,vlookup_table[#All],7,FALSE)</f>
        <v>25</v>
      </c>
      <c r="T1781" s="14">
        <f>ROUND((9706-Todos!$P1781)/100, 0)</f>
        <v>48</v>
      </c>
      <c r="U1781" s="14" t="str" cm="1">
        <f t="array" ref="U1781">_xlfn.IFS(
    ISNUMBER(SEARCH("C", Q1781)), "Ciudad",
    ISNUMBER(SEARCH("T", Q1781)), "Pueblo",
    ISNUMBER(SEARCH("R", Q1781)), "Rural",
    ISNUMBER(SEARCH("S", Q1781)), "Suburbano",
    ISNUMBER(SEARCH("U", Q1781)), "Urbano"
)</f>
        <v>Pueblo</v>
      </c>
      <c r="V1781" s="25" t="str" cm="1">
        <f t="array" ref="V1781">_xlfn.LET(
    _xlpm.txt, _xlfn.TEXTJOIN("", TRUE, IF(ISNUMBER(--MID(Todos!$H1781, _xlfn.SEQUENCE(LEN(Todos!$H1781)), 1)), MID(Todos!$H1781, _xlfn.SEQUENCE(LEN(Todos!$H1781)), 1), "")),
    IF(ISNUMBER(--RIGHT(_xlpm.txt,1)), _xlpm.txt, LEFT(_xlpm.txt, LEN(_xlpm.txt)-1))
)</f>
        <v>14699</v>
      </c>
      <c r="W1781" s="14" t="str">
        <f>UPPER(LEFT(Todos!$B1781,2))</f>
        <v>IN</v>
      </c>
      <c r="X1781" s="15" t="str" cm="1">
        <f t="array" ref="X1781">+IF(Todos!$C1781 = "",MODE.MATCH(Todos!$C$2:$C$4029),Todos!$C1781)</f>
        <v>M</v>
      </c>
    </row>
    <row r="1782" spans="1:24" x14ac:dyDescent="0.35">
      <c r="A1782" s="19">
        <v>143707</v>
      </c>
      <c r="B1782" s="7" t="s">
        <v>22</v>
      </c>
      <c r="C1782" s="7" t="s">
        <v>14</v>
      </c>
      <c r="D1782" s="7">
        <v>2083</v>
      </c>
      <c r="E1782" s="7">
        <v>198</v>
      </c>
      <c r="F1782" s="7">
        <v>211</v>
      </c>
      <c r="G1782" s="7">
        <v>53</v>
      </c>
      <c r="H1782" s="7">
        <v>6972</v>
      </c>
      <c r="I1782" s="7">
        <v>72</v>
      </c>
      <c r="J1782" s="7">
        <v>20</v>
      </c>
      <c r="K1782" s="7">
        <v>186</v>
      </c>
      <c r="L1782" s="7">
        <v>220</v>
      </c>
      <c r="M1782" s="7">
        <v>3.8125</v>
      </c>
      <c r="N1782" s="7">
        <f>VLOOKUP(Todos!$A1782,vlookup_table[#All],2,FALSE)</f>
        <v>0</v>
      </c>
      <c r="O1782" s="7" t="str">
        <f>VLOOKUP(Todos!$A1782,vlookup_table[#All],3,FALSE)</f>
        <v>CA</v>
      </c>
      <c r="P1782" s="7">
        <f>VLOOKUP(Todos!$A1782,vlookup_table[#All],4,FALSE)</f>
        <v>5901</v>
      </c>
      <c r="Q1782" s="9" t="str">
        <f>VLOOKUP(Todos!$A1782,vlookup_table[#All],5,FALSE)</f>
        <v>U2</v>
      </c>
      <c r="R1782" s="9" t="str">
        <f>VLOOKUP(Todos!$A1782,vlookup_table[#All],6,FALSE)</f>
        <v>M</v>
      </c>
      <c r="S1782" s="9">
        <f>VLOOKUP(Todos!$A1782,vlookup_table[#All],7,FALSE)</f>
        <v>4</v>
      </c>
      <c r="T1782" s="9">
        <f>ROUND((9706-Todos!$P1782)/100, 0)</f>
        <v>38</v>
      </c>
      <c r="U1782" s="9" t="str" cm="1">
        <f t="array" ref="U1782">_xlfn.IFS(
    ISNUMBER(SEARCH("C", Q1782)), "Ciudad",
    ISNUMBER(SEARCH("T", Q1782)), "Pueblo",
    ISNUMBER(SEARCH("R", Q1782)), "Rural",
    ISNUMBER(SEARCH("S", Q1782)), "Suburbano",
    ISNUMBER(SEARCH("U", Q1782)), "Urbano"
)</f>
        <v>Urbano</v>
      </c>
      <c r="V1782" s="24" t="str" cm="1">
        <f t="array" ref="V1782">_xlfn.LET(
    _xlpm.txt, _xlfn.TEXTJOIN("", TRUE, IF(ISNUMBER(--MID(Todos!$H1782, _xlfn.SEQUENCE(LEN(Todos!$H1782)), 1)), MID(Todos!$H1782, _xlfn.SEQUENCE(LEN(Todos!$H1782)), 1), "")),
    IF(ISNUMBER(--RIGHT(_xlpm.txt,1)), _xlpm.txt, LEFT(_xlpm.txt, LEN(_xlpm.txt)-1))
)</f>
        <v>6972</v>
      </c>
      <c r="W1782" s="9" t="str">
        <f>UPPER(LEFT(Todos!$B1782,2))</f>
        <v>CA</v>
      </c>
      <c r="X1782" s="10" t="str" cm="1">
        <f t="array" ref="X1782">+IF(Todos!$C1782 = "",MODE.MATCH(Todos!$C$2:$C$4029),Todos!$C1782)</f>
        <v>M</v>
      </c>
    </row>
    <row r="1783" spans="1:24" x14ac:dyDescent="0.35">
      <c r="A1783" s="18">
        <v>122001</v>
      </c>
      <c r="B1783" s="12" t="s">
        <v>21</v>
      </c>
      <c r="C1783" s="12" t="s">
        <v>14</v>
      </c>
      <c r="D1783" s="12">
        <v>597</v>
      </c>
      <c r="E1783" s="12">
        <v>425</v>
      </c>
      <c r="F1783" s="12">
        <v>488</v>
      </c>
      <c r="G1783" s="12">
        <v>0</v>
      </c>
      <c r="H1783" s="12">
        <v>17264</v>
      </c>
      <c r="I1783" s="12">
        <v>25</v>
      </c>
      <c r="J1783" s="12">
        <v>38</v>
      </c>
      <c r="K1783" s="12">
        <v>448</v>
      </c>
      <c r="L1783" s="12">
        <v>475</v>
      </c>
      <c r="M1783" s="12">
        <v>13</v>
      </c>
      <c r="N1783" s="12">
        <f>VLOOKUP(Todos!$A1783,vlookup_table[#All],2,FALSE)</f>
        <v>1</v>
      </c>
      <c r="O1783" s="12" t="str">
        <f>VLOOKUP(Todos!$A1783,vlookup_table[#All],3,FALSE)</f>
        <v>TX</v>
      </c>
      <c r="P1783" s="12">
        <f>VLOOKUP(Todos!$A1783,vlookup_table[#All],4,FALSE)</f>
        <v>6001</v>
      </c>
      <c r="Q1783" s="14" t="str">
        <f>VLOOKUP(Todos!$A1783,vlookup_table[#All],5,FALSE)</f>
        <v>S1</v>
      </c>
      <c r="R1783" s="14" t="str">
        <f>VLOOKUP(Todos!$A1783,vlookup_table[#All],6,FALSE)</f>
        <v>M</v>
      </c>
      <c r="S1783" s="14">
        <f>VLOOKUP(Todos!$A1783,vlookup_table[#All],7,FALSE)</f>
        <v>30</v>
      </c>
      <c r="T1783" s="14">
        <f>ROUND((9706-Todos!$P1783)/100, 0)</f>
        <v>37</v>
      </c>
      <c r="U1783" s="14" t="str" cm="1">
        <f t="array" ref="U1783">_xlfn.IFS(
    ISNUMBER(SEARCH("C", Q1783)), "Ciudad",
    ISNUMBER(SEARCH("T", Q1783)), "Pueblo",
    ISNUMBER(SEARCH("R", Q1783)), "Rural",
    ISNUMBER(SEARCH("S", Q1783)), "Suburbano",
    ISNUMBER(SEARCH("U", Q1783)), "Urbano"
)</f>
        <v>Suburbano</v>
      </c>
      <c r="V1783" s="25" t="str" cm="1">
        <f t="array" ref="V1783">_xlfn.LET(
    _xlpm.txt, _xlfn.TEXTJOIN("", TRUE, IF(ISNUMBER(--MID(Todos!$H1783, _xlfn.SEQUENCE(LEN(Todos!$H1783)), 1)), MID(Todos!$H1783, _xlfn.SEQUENCE(LEN(Todos!$H1783)), 1), "")),
    IF(ISNUMBER(--RIGHT(_xlpm.txt,1)), _xlpm.txt, LEFT(_xlpm.txt, LEN(_xlpm.txt)-1))
)</f>
        <v>17264</v>
      </c>
      <c r="W1783" s="14" t="str">
        <f>UPPER(LEFT(Todos!$B1783,2))</f>
        <v>TX</v>
      </c>
      <c r="X1783" s="15" t="str" cm="1">
        <f t="array" ref="X1783">+IF(Todos!$C1783 = "",MODE.MATCH(Todos!$C$2:$C$4029),Todos!$C1783)</f>
        <v>M</v>
      </c>
    </row>
    <row r="1784" spans="1:24" x14ac:dyDescent="0.35">
      <c r="A1784" s="19">
        <v>180786</v>
      </c>
      <c r="B1784" s="7" t="s">
        <v>41</v>
      </c>
      <c r="C1784" s="7" t="s">
        <v>52</v>
      </c>
      <c r="D1784" s="7">
        <v>1271</v>
      </c>
      <c r="E1784" s="7">
        <v>324</v>
      </c>
      <c r="F1784" s="7">
        <v>417</v>
      </c>
      <c r="G1784" s="7">
        <v>22</v>
      </c>
      <c r="H1784" s="7">
        <v>17340</v>
      </c>
      <c r="I1784" s="7">
        <v>6</v>
      </c>
      <c r="J1784" s="7">
        <v>53</v>
      </c>
      <c r="K1784" s="7">
        <v>351</v>
      </c>
      <c r="L1784" s="7">
        <v>393</v>
      </c>
      <c r="M1784" s="7">
        <v>9.5</v>
      </c>
      <c r="N1784" s="7">
        <f>VLOOKUP(Todos!$A1784,vlookup_table[#All],2,FALSE)</f>
        <v>1</v>
      </c>
      <c r="O1784" s="7" t="str">
        <f>VLOOKUP(Todos!$A1784,vlookup_table[#All],3,FALSE)</f>
        <v>WA</v>
      </c>
      <c r="P1784" s="7">
        <f>VLOOKUP(Todos!$A1784,vlookup_table[#All],4,FALSE)</f>
        <v>2106</v>
      </c>
      <c r="Q1784" s="9" t="str">
        <f>VLOOKUP(Todos!$A1784,vlookup_table[#All],5,FALSE)</f>
        <v>C1</v>
      </c>
      <c r="R1784" s="9" t="str">
        <f>VLOOKUP(Todos!$A1784,vlookup_table[#All],6,FALSE)</f>
        <v>M</v>
      </c>
      <c r="S1784" s="9">
        <f>VLOOKUP(Todos!$A1784,vlookup_table[#All],7,FALSE)</f>
        <v>18</v>
      </c>
      <c r="T1784" s="9">
        <f>ROUND((9706-Todos!$P1784)/100, 0)</f>
        <v>76</v>
      </c>
      <c r="U1784" s="9" t="str" cm="1">
        <f t="array" ref="U1784">_xlfn.IFS(
    ISNUMBER(SEARCH("C", Q1784)), "Ciudad",
    ISNUMBER(SEARCH("T", Q1784)), "Pueblo",
    ISNUMBER(SEARCH("R", Q1784)), "Rural",
    ISNUMBER(SEARCH("S", Q1784)), "Suburbano",
    ISNUMBER(SEARCH("U", Q1784)), "Urbano"
)</f>
        <v>Ciudad</v>
      </c>
      <c r="V1784" s="24" t="str" cm="1">
        <f t="array" ref="V1784">_xlfn.LET(
    _xlpm.txt, _xlfn.TEXTJOIN("", TRUE, IF(ISNUMBER(--MID(Todos!$H1784, _xlfn.SEQUENCE(LEN(Todos!$H1784)), 1)), MID(Todos!$H1784, _xlfn.SEQUENCE(LEN(Todos!$H1784)), 1), "")),
    IF(ISNUMBER(--RIGHT(_xlpm.txt,1)), _xlpm.txt, LEFT(_xlpm.txt, LEN(_xlpm.txt)-1))
)</f>
        <v>17340</v>
      </c>
      <c r="W1784" s="9" t="str">
        <f>UPPER(LEFT(Todos!$B1784,2))</f>
        <v>WA</v>
      </c>
      <c r="X1784" s="10" t="str" cm="1">
        <f t="array" ref="X1784">+IF(Todos!$C1784 = "",MODE.MATCH(Todos!$C$2:$C$4029),Todos!$C1784)</f>
        <v>male</v>
      </c>
    </row>
    <row r="1785" spans="1:24" x14ac:dyDescent="0.35">
      <c r="A1785" s="18">
        <v>96031</v>
      </c>
      <c r="B1785" s="12" t="s">
        <v>16</v>
      </c>
      <c r="C1785" s="12" t="s">
        <v>14</v>
      </c>
      <c r="D1785" s="12">
        <v>440</v>
      </c>
      <c r="E1785" s="12">
        <v>286</v>
      </c>
      <c r="F1785" s="12">
        <v>375</v>
      </c>
      <c r="G1785" s="12">
        <v>0</v>
      </c>
      <c r="H1785" s="12">
        <v>12840</v>
      </c>
      <c r="I1785" s="12">
        <v>1</v>
      </c>
      <c r="J1785" s="12">
        <v>88</v>
      </c>
      <c r="K1785" s="12">
        <v>331</v>
      </c>
      <c r="L1785" s="12">
        <v>323</v>
      </c>
      <c r="M1785" s="12">
        <v>6</v>
      </c>
      <c r="N1785" s="12">
        <f>VLOOKUP(Todos!$A1785,vlookup_table[#All],2,FALSE)</f>
        <v>1002</v>
      </c>
      <c r="O1785" s="12" t="str">
        <f>VLOOKUP(Todos!$A1785,vlookup_table[#All],3,FALSE)</f>
        <v>IL</v>
      </c>
      <c r="P1785" s="12">
        <f>VLOOKUP(Todos!$A1785,vlookup_table[#All],4,FALSE)</f>
        <v>3601</v>
      </c>
      <c r="Q1785" s="14" t="str">
        <f>VLOOKUP(Todos!$A1785,vlookup_table[#All],5,FALSE)</f>
        <v>R2</v>
      </c>
      <c r="R1785" s="14" t="str">
        <f>VLOOKUP(Todos!$A1785,vlookup_table[#All],6,FALSE)</f>
        <v>M</v>
      </c>
      <c r="S1785" s="14">
        <f>VLOOKUP(Todos!$A1785,vlookup_table[#All],7,FALSE)</f>
        <v>5</v>
      </c>
      <c r="T1785" s="14">
        <f>ROUND((9706-Todos!$P1785)/100, 0)</f>
        <v>61</v>
      </c>
      <c r="U1785" s="14" t="str" cm="1">
        <f t="array" ref="U1785">_xlfn.IFS(
    ISNUMBER(SEARCH("C", Q1785)), "Ciudad",
    ISNUMBER(SEARCH("T", Q1785)), "Pueblo",
    ISNUMBER(SEARCH("R", Q1785)), "Rural",
    ISNUMBER(SEARCH("S", Q1785)), "Suburbano",
    ISNUMBER(SEARCH("U", Q1785)), "Urbano"
)</f>
        <v>Rural</v>
      </c>
      <c r="V1785" s="25" t="str" cm="1">
        <f t="array" ref="V1785">_xlfn.LET(
    _xlpm.txt, _xlfn.TEXTJOIN("", TRUE, IF(ISNUMBER(--MID(Todos!$H1785, _xlfn.SEQUENCE(LEN(Todos!$H1785)), 1)), MID(Todos!$H1785, _xlfn.SEQUENCE(LEN(Todos!$H1785)), 1), "")),
    IF(ISNUMBER(--RIGHT(_xlpm.txt,1)), _xlpm.txt, LEFT(_xlpm.txt, LEN(_xlpm.txt)-1))
)</f>
        <v>12840</v>
      </c>
      <c r="W1785" s="14" t="str">
        <f>UPPER(LEFT(Todos!$B1785,2))</f>
        <v>IL</v>
      </c>
      <c r="X1785" s="15" t="str" cm="1">
        <f t="array" ref="X1785">+IF(Todos!$C1785 = "",MODE.MATCH(Todos!$C$2:$C$4029),Todos!$C1785)</f>
        <v>M</v>
      </c>
    </row>
    <row r="1786" spans="1:24" x14ac:dyDescent="0.35">
      <c r="A1786" s="19">
        <v>60477</v>
      </c>
      <c r="B1786" s="7" t="s">
        <v>34</v>
      </c>
      <c r="C1786" s="7" t="s">
        <v>14</v>
      </c>
      <c r="D1786" s="7">
        <v>614</v>
      </c>
      <c r="E1786" s="7">
        <v>289</v>
      </c>
      <c r="F1786" s="7">
        <v>385</v>
      </c>
      <c r="G1786" s="7">
        <v>0</v>
      </c>
      <c r="H1786" s="7">
        <v>16415</v>
      </c>
      <c r="I1786" s="7">
        <v>2</v>
      </c>
      <c r="J1786" s="7">
        <v>76</v>
      </c>
      <c r="K1786" s="7">
        <v>317</v>
      </c>
      <c r="L1786" s="7">
        <v>335</v>
      </c>
      <c r="M1786" s="7">
        <v>15</v>
      </c>
      <c r="N1786" s="7">
        <f>VLOOKUP(Todos!$A1786,vlookup_table[#All],2,FALSE)</f>
        <v>30</v>
      </c>
      <c r="O1786" s="7" t="str">
        <f>VLOOKUP(Todos!$A1786,vlookup_table[#All],3,FALSE)</f>
        <v>IN</v>
      </c>
      <c r="P1786" s="7">
        <f>VLOOKUP(Todos!$A1786,vlookup_table[#All],4,FALSE)</f>
        <v>2401</v>
      </c>
      <c r="Q1786" s="9" t="str">
        <f>VLOOKUP(Todos!$A1786,vlookup_table[#All],5,FALSE)</f>
        <v>C3</v>
      </c>
      <c r="R1786" s="9" t="str">
        <f>VLOOKUP(Todos!$A1786,vlookup_table[#All],6,FALSE)</f>
        <v>M</v>
      </c>
      <c r="S1786" s="9">
        <f>VLOOKUP(Todos!$A1786,vlookup_table[#All],7,FALSE)</f>
        <v>20</v>
      </c>
      <c r="T1786" s="9">
        <f>ROUND((9706-Todos!$P1786)/100, 0)</f>
        <v>73</v>
      </c>
      <c r="U1786" s="9" t="str" cm="1">
        <f t="array" ref="U1786">_xlfn.IFS(
    ISNUMBER(SEARCH("C", Q1786)), "Ciudad",
    ISNUMBER(SEARCH("T", Q1786)), "Pueblo",
    ISNUMBER(SEARCH("R", Q1786)), "Rural",
    ISNUMBER(SEARCH("S", Q1786)), "Suburbano",
    ISNUMBER(SEARCH("U", Q1786)), "Urbano"
)</f>
        <v>Ciudad</v>
      </c>
      <c r="V1786" s="24" t="str" cm="1">
        <f t="array" ref="V1786">_xlfn.LET(
    _xlpm.txt, _xlfn.TEXTJOIN("", TRUE, IF(ISNUMBER(--MID(Todos!$H1786, _xlfn.SEQUENCE(LEN(Todos!$H1786)), 1)), MID(Todos!$H1786, _xlfn.SEQUENCE(LEN(Todos!$H1786)), 1), "")),
    IF(ISNUMBER(--RIGHT(_xlpm.txt,1)), _xlpm.txt, LEFT(_xlpm.txt, LEN(_xlpm.txt)-1))
)</f>
        <v>16415</v>
      </c>
      <c r="W1786" s="9" t="str">
        <f>UPPER(LEFT(Todos!$B1786,2))</f>
        <v>IN</v>
      </c>
      <c r="X1786" s="10" t="str" cm="1">
        <f t="array" ref="X1786">+IF(Todos!$C1786 = "",MODE.MATCH(Todos!$C$2:$C$4029),Todos!$C1786)</f>
        <v>M</v>
      </c>
    </row>
    <row r="1787" spans="1:24" x14ac:dyDescent="0.35">
      <c r="A1787" s="18">
        <v>144310</v>
      </c>
      <c r="B1787" s="12" t="s">
        <v>22</v>
      </c>
      <c r="C1787" s="12" t="s">
        <v>14</v>
      </c>
      <c r="D1787" s="12">
        <v>2424</v>
      </c>
      <c r="E1787" s="12">
        <v>426</v>
      </c>
      <c r="F1787" s="12">
        <v>542</v>
      </c>
      <c r="G1787" s="12">
        <v>75</v>
      </c>
      <c r="H1787" s="12">
        <v>19561</v>
      </c>
      <c r="I1787" s="12">
        <v>32</v>
      </c>
      <c r="J1787" s="12">
        <v>47</v>
      </c>
      <c r="K1787" s="12">
        <v>446</v>
      </c>
      <c r="L1787" s="12">
        <v>483</v>
      </c>
      <c r="M1787" s="12">
        <v>14.5</v>
      </c>
      <c r="N1787" s="12">
        <f>VLOOKUP(Todos!$A1787,vlookup_table[#All],2,FALSE)</f>
        <v>1</v>
      </c>
      <c r="O1787" s="12" t="str">
        <f>VLOOKUP(Todos!$A1787,vlookup_table[#All],3,FALSE)</f>
        <v>CA</v>
      </c>
      <c r="P1787" s="12">
        <f>VLOOKUP(Todos!$A1787,vlookup_table[#All],4,FALSE)</f>
        <v>3801</v>
      </c>
      <c r="Q1787" s="14" t="str">
        <f>VLOOKUP(Todos!$A1787,vlookup_table[#All],5,FALSE)</f>
        <v>U2</v>
      </c>
      <c r="R1787" s="14" t="str">
        <f>VLOOKUP(Todos!$A1787,vlookup_table[#All],6,FALSE)</f>
        <v>M</v>
      </c>
      <c r="S1787" s="14">
        <f>VLOOKUP(Todos!$A1787,vlookup_table[#All],7,FALSE)</f>
        <v>6</v>
      </c>
      <c r="T1787" s="14">
        <f>ROUND((9706-Todos!$P1787)/100, 0)</f>
        <v>59</v>
      </c>
      <c r="U1787" s="14" t="str" cm="1">
        <f t="array" ref="U1787">_xlfn.IFS(
    ISNUMBER(SEARCH("C", Q1787)), "Ciudad",
    ISNUMBER(SEARCH("T", Q1787)), "Pueblo",
    ISNUMBER(SEARCH("R", Q1787)), "Rural",
    ISNUMBER(SEARCH("S", Q1787)), "Suburbano",
    ISNUMBER(SEARCH("U", Q1787)), "Urbano"
)</f>
        <v>Urbano</v>
      </c>
      <c r="V1787" s="25" t="str" cm="1">
        <f t="array" ref="V1787">_xlfn.LET(
    _xlpm.txt, _xlfn.TEXTJOIN("", TRUE, IF(ISNUMBER(--MID(Todos!$H1787, _xlfn.SEQUENCE(LEN(Todos!$H1787)), 1)), MID(Todos!$H1787, _xlfn.SEQUENCE(LEN(Todos!$H1787)), 1), "")),
    IF(ISNUMBER(--RIGHT(_xlpm.txt,1)), _xlpm.txt, LEFT(_xlpm.txt, LEN(_xlpm.txt)-1))
)</f>
        <v>19561</v>
      </c>
      <c r="W1787" s="14" t="str">
        <f>UPPER(LEFT(Todos!$B1787,2))</f>
        <v>CA</v>
      </c>
      <c r="X1787" s="15" t="str" cm="1">
        <f t="array" ref="X1787">+IF(Todos!$C1787 = "",MODE.MATCH(Todos!$C$2:$C$4029),Todos!$C1787)</f>
        <v>M</v>
      </c>
    </row>
    <row r="1788" spans="1:24" x14ac:dyDescent="0.35">
      <c r="A1788" s="19">
        <v>2170</v>
      </c>
      <c r="B1788" s="7" t="s">
        <v>30</v>
      </c>
      <c r="C1788" s="7" t="s">
        <v>17</v>
      </c>
      <c r="D1788" s="7">
        <v>923</v>
      </c>
      <c r="E1788" s="7">
        <v>299</v>
      </c>
      <c r="F1788" s="7">
        <v>409</v>
      </c>
      <c r="G1788" s="7">
        <v>3</v>
      </c>
      <c r="H1788" s="7">
        <v>15965</v>
      </c>
      <c r="I1788" s="7">
        <v>3</v>
      </c>
      <c r="J1788" s="7">
        <v>79</v>
      </c>
      <c r="K1788" s="7">
        <v>364</v>
      </c>
      <c r="L1788" s="7">
        <v>353</v>
      </c>
      <c r="M1788" s="7">
        <v>7.6071428570000004</v>
      </c>
      <c r="N1788" s="7">
        <f>VLOOKUP(Todos!$A1788,vlookup_table[#All],2,FALSE)</f>
        <v>0</v>
      </c>
      <c r="O1788" s="7" t="str">
        <f>VLOOKUP(Todos!$A1788,vlookup_table[#All],3,FALSE)</f>
        <v>MI</v>
      </c>
      <c r="P1788" s="7">
        <f>VLOOKUP(Todos!$A1788,vlookup_table[#All],4,FALSE)</f>
        <v>3003</v>
      </c>
      <c r="Q1788" s="9" t="str">
        <f>VLOOKUP(Todos!$A1788,vlookup_table[#All],5,FALSE)</f>
        <v>T2</v>
      </c>
      <c r="R1788" s="9" t="str">
        <f>VLOOKUP(Todos!$A1788,vlookup_table[#All],6,FALSE)</f>
        <v>F</v>
      </c>
      <c r="S1788" s="9">
        <f>VLOOKUP(Todos!$A1788,vlookup_table[#All],7,FALSE)</f>
        <v>7</v>
      </c>
      <c r="T1788" s="9">
        <f>ROUND((9706-Todos!$P1788)/100, 0)</f>
        <v>67</v>
      </c>
      <c r="U1788" s="9" t="str" cm="1">
        <f t="array" ref="U1788">_xlfn.IFS(
    ISNUMBER(SEARCH("C", Q1788)), "Ciudad",
    ISNUMBER(SEARCH("T", Q1788)), "Pueblo",
    ISNUMBER(SEARCH("R", Q1788)), "Rural",
    ISNUMBER(SEARCH("S", Q1788)), "Suburbano",
    ISNUMBER(SEARCH("U", Q1788)), "Urbano"
)</f>
        <v>Pueblo</v>
      </c>
      <c r="V1788" s="24" t="str" cm="1">
        <f t="array" ref="V1788">_xlfn.LET(
    _xlpm.txt, _xlfn.TEXTJOIN("", TRUE, IF(ISNUMBER(--MID(Todos!$H1788, _xlfn.SEQUENCE(LEN(Todos!$H1788)), 1)), MID(Todos!$H1788, _xlfn.SEQUENCE(LEN(Todos!$H1788)), 1), "")),
    IF(ISNUMBER(--RIGHT(_xlpm.txt,1)), _xlpm.txt, LEFT(_xlpm.txt, LEN(_xlpm.txt)-1))
)</f>
        <v>15965</v>
      </c>
      <c r="W1788" s="9" t="str">
        <f>UPPER(LEFT(Todos!$B1788,2))</f>
        <v>MI</v>
      </c>
      <c r="X1788" s="10" t="str" cm="1">
        <f t="array" ref="X1788">+IF(Todos!$C1788 = "",MODE.MATCH(Todos!$C$2:$C$4029),Todos!$C1788)</f>
        <v>F</v>
      </c>
    </row>
    <row r="1789" spans="1:24" x14ac:dyDescent="0.35">
      <c r="A1789" s="18">
        <v>7846</v>
      </c>
      <c r="B1789" s="12" t="s">
        <v>21</v>
      </c>
      <c r="C1789" s="12" t="s">
        <v>14</v>
      </c>
      <c r="D1789" s="12">
        <v>577</v>
      </c>
      <c r="E1789" s="12">
        <v>425</v>
      </c>
      <c r="F1789" s="12">
        <v>454</v>
      </c>
      <c r="G1789" s="12">
        <v>0</v>
      </c>
      <c r="H1789" s="12">
        <v>12951</v>
      </c>
      <c r="I1789" s="12">
        <v>18</v>
      </c>
      <c r="J1789" s="12">
        <v>62</v>
      </c>
      <c r="K1789" s="12">
        <v>437</v>
      </c>
      <c r="L1789" s="12">
        <v>437</v>
      </c>
      <c r="M1789" s="12">
        <v>7.375</v>
      </c>
      <c r="N1789" s="12">
        <f>VLOOKUP(Todos!$A1789,vlookup_table[#All],2,FALSE)</f>
        <v>0</v>
      </c>
      <c r="O1789" s="12" t="str">
        <f>VLOOKUP(Todos!$A1789,vlookup_table[#All],3,FALSE)</f>
        <v>TX</v>
      </c>
      <c r="P1789" s="12">
        <f>VLOOKUP(Todos!$A1789,vlookup_table[#All],4,FALSE)</f>
        <v>0</v>
      </c>
      <c r="Q1789" s="14" t="str">
        <f>VLOOKUP(Todos!$A1789,vlookup_table[#All],5,FALSE)</f>
        <v>S2</v>
      </c>
      <c r="R1789" s="14" t="str">
        <f>VLOOKUP(Todos!$A1789,vlookup_table[#All],6,FALSE)</f>
        <v>M</v>
      </c>
      <c r="S1789" s="14">
        <f>VLOOKUP(Todos!$A1789,vlookup_table[#All],7,FALSE)</f>
        <v>10</v>
      </c>
      <c r="T1789" s="14">
        <f>ROUND((9706-Todos!$P1789)/100, 0)</f>
        <v>97</v>
      </c>
      <c r="U1789" s="14" t="str" cm="1">
        <f t="array" ref="U1789">_xlfn.IFS(
    ISNUMBER(SEARCH("C", Q1789)), "Ciudad",
    ISNUMBER(SEARCH("T", Q1789)), "Pueblo",
    ISNUMBER(SEARCH("R", Q1789)), "Rural",
    ISNUMBER(SEARCH("S", Q1789)), "Suburbano",
    ISNUMBER(SEARCH("U", Q1789)), "Urbano"
)</f>
        <v>Suburbano</v>
      </c>
      <c r="V1789" s="25" t="str" cm="1">
        <f t="array" ref="V1789">_xlfn.LET(
    _xlpm.txt, _xlfn.TEXTJOIN("", TRUE, IF(ISNUMBER(--MID(Todos!$H1789, _xlfn.SEQUENCE(LEN(Todos!$H1789)), 1)), MID(Todos!$H1789, _xlfn.SEQUENCE(LEN(Todos!$H1789)), 1), "")),
    IF(ISNUMBER(--RIGHT(_xlpm.txt,1)), _xlpm.txt, LEFT(_xlpm.txt, LEN(_xlpm.txt)-1))
)</f>
        <v>12951</v>
      </c>
      <c r="W1789" s="14" t="str">
        <f>UPPER(LEFT(Todos!$B1789,2))</f>
        <v>TX</v>
      </c>
      <c r="X1789" s="15" t="str" cm="1">
        <f t="array" ref="X1789">+IF(Todos!$C1789 = "",MODE.MATCH(Todos!$C$2:$C$4029),Todos!$C1789)</f>
        <v>M</v>
      </c>
    </row>
    <row r="1790" spans="1:24" x14ac:dyDescent="0.35">
      <c r="A1790" s="19">
        <v>71904</v>
      </c>
      <c r="B1790" s="7" t="s">
        <v>30</v>
      </c>
      <c r="C1790" s="7" t="s">
        <v>14</v>
      </c>
      <c r="D1790" s="7">
        <v>347</v>
      </c>
      <c r="E1790" s="7">
        <v>245</v>
      </c>
      <c r="F1790" s="7">
        <v>328</v>
      </c>
      <c r="G1790" s="7">
        <v>0</v>
      </c>
      <c r="H1790" s="7">
        <v>12777</v>
      </c>
      <c r="I1790" s="7">
        <v>0</v>
      </c>
      <c r="J1790" s="7">
        <v>74</v>
      </c>
      <c r="K1790" s="7">
        <v>310</v>
      </c>
      <c r="L1790" s="7">
        <v>286</v>
      </c>
      <c r="M1790" s="7">
        <v>4.904761905</v>
      </c>
      <c r="N1790" s="7">
        <f>VLOOKUP(Todos!$A1790,vlookup_table[#All],2,FALSE)</f>
        <v>1</v>
      </c>
      <c r="O1790" s="7" t="str">
        <f>VLOOKUP(Todos!$A1790,vlookup_table[#All],3,FALSE)</f>
        <v>MI</v>
      </c>
      <c r="P1790" s="7">
        <f>VLOOKUP(Todos!$A1790,vlookup_table[#All],4,FALSE)</f>
        <v>1901</v>
      </c>
      <c r="Q1790" s="9" t="str">
        <f>VLOOKUP(Todos!$A1790,vlookup_table[#All],5,FALSE)</f>
        <v>C3</v>
      </c>
      <c r="R1790" s="9" t="str">
        <f>VLOOKUP(Todos!$A1790,vlookup_table[#All],6,FALSE)</f>
        <v>M</v>
      </c>
      <c r="S1790" s="9">
        <f>VLOOKUP(Todos!$A1790,vlookup_table[#All],7,FALSE)</f>
        <v>7</v>
      </c>
      <c r="T1790" s="9">
        <f>ROUND((9706-Todos!$P1790)/100, 0)</f>
        <v>78</v>
      </c>
      <c r="U1790" s="9" t="str" cm="1">
        <f t="array" ref="U1790">_xlfn.IFS(
    ISNUMBER(SEARCH("C", Q1790)), "Ciudad",
    ISNUMBER(SEARCH("T", Q1790)), "Pueblo",
    ISNUMBER(SEARCH("R", Q1790)), "Rural",
    ISNUMBER(SEARCH("S", Q1790)), "Suburbano",
    ISNUMBER(SEARCH("U", Q1790)), "Urbano"
)</f>
        <v>Ciudad</v>
      </c>
      <c r="V1790" s="24" t="str" cm="1">
        <f t="array" ref="V1790">_xlfn.LET(
    _xlpm.txt, _xlfn.TEXTJOIN("", TRUE, IF(ISNUMBER(--MID(Todos!$H1790, _xlfn.SEQUENCE(LEN(Todos!$H1790)), 1)), MID(Todos!$H1790, _xlfn.SEQUENCE(LEN(Todos!$H1790)), 1), "")),
    IF(ISNUMBER(--RIGHT(_xlpm.txt,1)), _xlpm.txt, LEFT(_xlpm.txt, LEN(_xlpm.txt)-1))
)</f>
        <v>12777</v>
      </c>
      <c r="W1790" s="9" t="str">
        <f>UPPER(LEFT(Todos!$B1790,2))</f>
        <v>MI</v>
      </c>
      <c r="X1790" s="10" t="str" cm="1">
        <f t="array" ref="X1790">+IF(Todos!$C1790 = "",MODE.MATCH(Todos!$C$2:$C$4029),Todos!$C1790)</f>
        <v>M</v>
      </c>
    </row>
    <row r="1791" spans="1:24" x14ac:dyDescent="0.35">
      <c r="A1791" s="18">
        <v>2512</v>
      </c>
      <c r="B1791" s="12" t="s">
        <v>18</v>
      </c>
      <c r="C1791" s="12" t="s">
        <v>14</v>
      </c>
      <c r="D1791" s="12">
        <v>1250</v>
      </c>
      <c r="E1791" s="12">
        <v>319</v>
      </c>
      <c r="F1791" s="12">
        <v>540</v>
      </c>
      <c r="G1791" s="12">
        <v>8</v>
      </c>
      <c r="H1791" s="12">
        <v>25660</v>
      </c>
      <c r="I1791" s="12">
        <v>3</v>
      </c>
      <c r="J1791" s="12">
        <v>33</v>
      </c>
      <c r="K1791" s="12">
        <v>411</v>
      </c>
      <c r="L1791" s="12">
        <v>429</v>
      </c>
      <c r="M1791" s="12">
        <v>25</v>
      </c>
      <c r="N1791" s="12">
        <f>VLOOKUP(Todos!$A1791,vlookup_table[#All],2,FALSE)</f>
        <v>1002</v>
      </c>
      <c r="O1791" s="12" t="str">
        <f>VLOOKUP(Todos!$A1791,vlookup_table[#All],3,FALSE)</f>
        <v>NC</v>
      </c>
      <c r="P1791" s="12">
        <f>VLOOKUP(Todos!$A1791,vlookup_table[#All],4,FALSE)</f>
        <v>2601</v>
      </c>
      <c r="Q1791" s="14" t="str">
        <f>VLOOKUP(Todos!$A1791,vlookup_table[#All],5,FALSE)</f>
        <v/>
      </c>
      <c r="R1791" s="14" t="str">
        <f>VLOOKUP(Todos!$A1791,vlookup_table[#All],6,FALSE)</f>
        <v>M</v>
      </c>
      <c r="S1791" s="14">
        <f>VLOOKUP(Todos!$A1791,vlookup_table[#All],7,FALSE)</f>
        <v>25</v>
      </c>
      <c r="T1791" s="14">
        <f>ROUND((9706-Todos!$P1791)/100, 0)</f>
        <v>71</v>
      </c>
      <c r="U1791" s="14" t="e" cm="1">
        <f t="array" ref="U1791">_xlfn.IFS(
    ISNUMBER(SEARCH("C", Q1791)), "Ciudad",
    ISNUMBER(SEARCH("T", Q1791)), "Pueblo",
    ISNUMBER(SEARCH("R", Q1791)), "Rural",
    ISNUMBER(SEARCH("S", Q1791)), "Suburbano",
    ISNUMBER(SEARCH("U", Q1791)), "Urbano"
)</f>
        <v>#N/A</v>
      </c>
      <c r="V1791" s="25" t="str" cm="1">
        <f t="array" ref="V1791">_xlfn.LET(
    _xlpm.txt, _xlfn.TEXTJOIN("", TRUE, IF(ISNUMBER(--MID(Todos!$H1791, _xlfn.SEQUENCE(LEN(Todos!$H1791)), 1)), MID(Todos!$H1791, _xlfn.SEQUENCE(LEN(Todos!$H1791)), 1), "")),
    IF(ISNUMBER(--RIGHT(_xlpm.txt,1)), _xlpm.txt, LEFT(_xlpm.txt, LEN(_xlpm.txt)-1))
)</f>
        <v>25660</v>
      </c>
      <c r="W1791" s="14" t="str">
        <f>UPPER(LEFT(Todos!$B1791,2))</f>
        <v>NC</v>
      </c>
      <c r="X1791" s="15" t="str" cm="1">
        <f t="array" ref="X1791">+IF(Todos!$C1791 = "",MODE.MATCH(Todos!$C$2:$C$4029),Todos!$C1791)</f>
        <v>M</v>
      </c>
    </row>
    <row r="1792" spans="1:24" x14ac:dyDescent="0.35">
      <c r="A1792" s="19">
        <v>71682</v>
      </c>
      <c r="B1792" s="7" t="s">
        <v>30</v>
      </c>
      <c r="C1792" s="7" t="s">
        <v>14</v>
      </c>
      <c r="D1792" s="7">
        <v>770</v>
      </c>
      <c r="E1792" s="7">
        <v>417</v>
      </c>
      <c r="F1792" s="7">
        <v>454</v>
      </c>
      <c r="G1792" s="7">
        <v>0</v>
      </c>
      <c r="H1792" s="7">
        <v>14053</v>
      </c>
      <c r="I1792" s="7">
        <v>3</v>
      </c>
      <c r="J1792" s="7">
        <v>88</v>
      </c>
      <c r="K1792" s="7">
        <v>426</v>
      </c>
      <c r="L1792" s="7">
        <v>450</v>
      </c>
      <c r="M1792" s="7">
        <v>10.6</v>
      </c>
      <c r="N1792" s="7">
        <f>VLOOKUP(Todos!$A1792,vlookup_table[#All],2,FALSE)</f>
        <v>1</v>
      </c>
      <c r="O1792" s="7" t="str">
        <f>VLOOKUP(Todos!$A1792,vlookup_table[#All],3,FALSE)</f>
        <v>MI</v>
      </c>
      <c r="P1792" s="7">
        <f>VLOOKUP(Todos!$A1792,vlookup_table[#All],4,FALSE)</f>
        <v>5511</v>
      </c>
      <c r="Q1792" s="9" t="str">
        <f>VLOOKUP(Todos!$A1792,vlookup_table[#All],5,FALSE)</f>
        <v>T2</v>
      </c>
      <c r="R1792" s="9" t="str">
        <f>VLOOKUP(Todos!$A1792,vlookup_table[#All],6,FALSE)</f>
        <v>M</v>
      </c>
      <c r="S1792" s="9">
        <f>VLOOKUP(Todos!$A1792,vlookup_table[#All],7,FALSE)</f>
        <v>20</v>
      </c>
      <c r="T1792" s="9">
        <f>ROUND((9706-Todos!$P1792)/100, 0)</f>
        <v>42</v>
      </c>
      <c r="U1792" s="9" t="str" cm="1">
        <f t="array" ref="U1792">_xlfn.IFS(
    ISNUMBER(SEARCH("C", Q1792)), "Ciudad",
    ISNUMBER(SEARCH("T", Q1792)), "Pueblo",
    ISNUMBER(SEARCH("R", Q1792)), "Rural",
    ISNUMBER(SEARCH("S", Q1792)), "Suburbano",
    ISNUMBER(SEARCH("U", Q1792)), "Urbano"
)</f>
        <v>Pueblo</v>
      </c>
      <c r="V1792" s="24" t="str" cm="1">
        <f t="array" ref="V1792">_xlfn.LET(
    _xlpm.txt, _xlfn.TEXTJOIN("", TRUE, IF(ISNUMBER(--MID(Todos!$H1792, _xlfn.SEQUENCE(LEN(Todos!$H1792)), 1)), MID(Todos!$H1792, _xlfn.SEQUENCE(LEN(Todos!$H1792)), 1), "")),
    IF(ISNUMBER(--RIGHT(_xlpm.txt,1)), _xlpm.txt, LEFT(_xlpm.txt, LEN(_xlpm.txt)-1))
)</f>
        <v>14053</v>
      </c>
      <c r="W1792" s="9" t="str">
        <f>UPPER(LEFT(Todos!$B1792,2))</f>
        <v>MI</v>
      </c>
      <c r="X1792" s="10" t="str" cm="1">
        <f t="array" ref="X1792">+IF(Todos!$C1792 = "",MODE.MATCH(Todos!$C$2:$C$4029),Todos!$C1792)</f>
        <v>M</v>
      </c>
    </row>
    <row r="1793" spans="1:24" x14ac:dyDescent="0.35">
      <c r="A1793" s="18">
        <v>142552</v>
      </c>
      <c r="B1793" s="12" t="s">
        <v>22</v>
      </c>
      <c r="C1793" s="12" t="s">
        <v>14</v>
      </c>
      <c r="D1793" s="12">
        <v>1943</v>
      </c>
      <c r="E1793" s="12">
        <v>426</v>
      </c>
      <c r="F1793" s="12">
        <v>523</v>
      </c>
      <c r="G1793" s="12">
        <v>45</v>
      </c>
      <c r="H1793" s="12">
        <v>16702</v>
      </c>
      <c r="I1793" s="12">
        <v>3</v>
      </c>
      <c r="J1793" s="12">
        <v>48</v>
      </c>
      <c r="K1793" s="12">
        <v>444</v>
      </c>
      <c r="L1793" s="12">
        <v>439</v>
      </c>
      <c r="M1793" s="12">
        <v>13.33333333</v>
      </c>
      <c r="N1793" s="12">
        <f>VLOOKUP(Todos!$A1793,vlookup_table[#All],2,FALSE)</f>
        <v>1</v>
      </c>
      <c r="O1793" s="12" t="str">
        <f>VLOOKUP(Todos!$A1793,vlookup_table[#All],3,FALSE)</f>
        <v>CA</v>
      </c>
      <c r="P1793" s="12">
        <f>VLOOKUP(Todos!$A1793,vlookup_table[#All],4,FALSE)</f>
        <v>2801</v>
      </c>
      <c r="Q1793" s="14" t="str">
        <f>VLOOKUP(Todos!$A1793,vlookup_table[#All],5,FALSE)</f>
        <v>U2</v>
      </c>
      <c r="R1793" s="14" t="str">
        <f>VLOOKUP(Todos!$A1793,vlookup_table[#All],6,FALSE)</f>
        <v>M</v>
      </c>
      <c r="S1793" s="14">
        <f>VLOOKUP(Todos!$A1793,vlookup_table[#All],7,FALSE)</f>
        <v>5</v>
      </c>
      <c r="T1793" s="14">
        <f>ROUND((9706-Todos!$P1793)/100, 0)</f>
        <v>69</v>
      </c>
      <c r="U1793" s="14" t="str" cm="1">
        <f t="array" ref="U1793">_xlfn.IFS(
    ISNUMBER(SEARCH("C", Q1793)), "Ciudad",
    ISNUMBER(SEARCH("T", Q1793)), "Pueblo",
    ISNUMBER(SEARCH("R", Q1793)), "Rural",
    ISNUMBER(SEARCH("S", Q1793)), "Suburbano",
    ISNUMBER(SEARCH("U", Q1793)), "Urbano"
)</f>
        <v>Urbano</v>
      </c>
      <c r="V1793" s="25" t="str" cm="1">
        <f t="array" ref="V1793">_xlfn.LET(
    _xlpm.txt, _xlfn.TEXTJOIN("", TRUE, IF(ISNUMBER(--MID(Todos!$H1793, _xlfn.SEQUENCE(LEN(Todos!$H1793)), 1)), MID(Todos!$H1793, _xlfn.SEQUENCE(LEN(Todos!$H1793)), 1), "")),
    IF(ISNUMBER(--RIGHT(_xlpm.txt,1)), _xlpm.txt, LEFT(_xlpm.txt, LEN(_xlpm.txt)-1))
)</f>
        <v>16702</v>
      </c>
      <c r="W1793" s="14" t="str">
        <f>UPPER(LEFT(Todos!$B1793,2))</f>
        <v>CA</v>
      </c>
      <c r="X1793" s="15" t="str" cm="1">
        <f t="array" ref="X1793">+IF(Todos!$C1793 = "",MODE.MATCH(Todos!$C$2:$C$4029),Todos!$C1793)</f>
        <v>M</v>
      </c>
    </row>
    <row r="1794" spans="1:24" x14ac:dyDescent="0.35">
      <c r="A1794" s="19">
        <v>109429</v>
      </c>
      <c r="B1794" s="7" t="s">
        <v>50</v>
      </c>
      <c r="C1794" s="7" t="s">
        <v>31</v>
      </c>
      <c r="D1794" s="7">
        <v>589</v>
      </c>
      <c r="E1794" s="7">
        <v>378</v>
      </c>
      <c r="F1794" s="7">
        <v>422</v>
      </c>
      <c r="G1794" s="7">
        <v>0</v>
      </c>
      <c r="H1794" s="7">
        <v>15300</v>
      </c>
      <c r="I1794" s="7">
        <v>0</v>
      </c>
      <c r="J1794" s="7">
        <v>65</v>
      </c>
      <c r="K1794" s="7">
        <v>384</v>
      </c>
      <c r="L1794" s="7">
        <v>410</v>
      </c>
      <c r="M1794" s="7">
        <v>16</v>
      </c>
      <c r="N1794" s="7">
        <f>VLOOKUP(Todos!$A1794,vlookup_table[#All],2,FALSE)</f>
        <v>0</v>
      </c>
      <c r="O1794" s="7" t="str">
        <f>VLOOKUP(Todos!$A1794,vlookup_table[#All],3,FALSE)</f>
        <v>LA</v>
      </c>
      <c r="P1794" s="7">
        <f>VLOOKUP(Todos!$A1794,vlookup_table[#All],4,FALSE)</f>
        <v>0</v>
      </c>
      <c r="Q1794" s="9" t="str">
        <f>VLOOKUP(Todos!$A1794,vlookup_table[#All],5,FALSE)</f>
        <v>T2</v>
      </c>
      <c r="R1794" s="9" t="str">
        <f>VLOOKUP(Todos!$A1794,vlookup_table[#All],6,FALSE)</f>
        <v>U</v>
      </c>
      <c r="S1794" s="9">
        <f>VLOOKUP(Todos!$A1794,vlookup_table[#All],7,FALSE)</f>
        <v>20</v>
      </c>
      <c r="T1794" s="9">
        <f>ROUND((9706-Todos!$P1794)/100, 0)</f>
        <v>97</v>
      </c>
      <c r="U1794" s="9" t="str" cm="1">
        <f t="array" ref="U1794">_xlfn.IFS(
    ISNUMBER(SEARCH("C", Q1794)), "Ciudad",
    ISNUMBER(SEARCH("T", Q1794)), "Pueblo",
    ISNUMBER(SEARCH("R", Q1794)), "Rural",
    ISNUMBER(SEARCH("S", Q1794)), "Suburbano",
    ISNUMBER(SEARCH("U", Q1794)), "Urbano"
)</f>
        <v>Pueblo</v>
      </c>
      <c r="V1794" s="24" t="str" cm="1">
        <f t="array" ref="V1794">_xlfn.LET(
    _xlpm.txt, _xlfn.TEXTJOIN("", TRUE, IF(ISNUMBER(--MID(Todos!$H1794, _xlfn.SEQUENCE(LEN(Todos!$H1794)), 1)), MID(Todos!$H1794, _xlfn.SEQUENCE(LEN(Todos!$H1794)), 1), "")),
    IF(ISNUMBER(--RIGHT(_xlpm.txt,1)), _xlpm.txt, LEFT(_xlpm.txt, LEN(_xlpm.txt)-1))
)</f>
        <v>15300</v>
      </c>
      <c r="W1794" s="9" t="str">
        <f>UPPER(LEFT(Todos!$B1794,2))</f>
        <v>LA</v>
      </c>
      <c r="X1794" s="10" t="str" cm="1">
        <f t="array" ref="X1794">+IF(Todos!$C1794 = "",MODE.MATCH(Todos!$C$2:$C$4029),Todos!$C1794)</f>
        <v>U</v>
      </c>
    </row>
    <row r="1795" spans="1:24" x14ac:dyDescent="0.35">
      <c r="A1795" s="18">
        <v>57332</v>
      </c>
      <c r="B1795" s="12" t="s">
        <v>58</v>
      </c>
      <c r="C1795" s="12" t="s">
        <v>14</v>
      </c>
      <c r="D1795" s="12">
        <v>687</v>
      </c>
      <c r="E1795" s="12">
        <v>368</v>
      </c>
      <c r="F1795" s="12">
        <v>419</v>
      </c>
      <c r="G1795" s="12">
        <v>0</v>
      </c>
      <c r="H1795" s="12">
        <v>14581</v>
      </c>
      <c r="I1795" s="12">
        <v>1</v>
      </c>
      <c r="J1795" s="12">
        <v>75</v>
      </c>
      <c r="K1795" s="12">
        <v>407</v>
      </c>
      <c r="L1795" s="12">
        <v>375</v>
      </c>
      <c r="M1795" s="12">
        <v>6.1052631579999996</v>
      </c>
      <c r="N1795" s="12">
        <f>VLOOKUP(Todos!$A1795,vlookup_table[#All],2,FALSE)</f>
        <v>1</v>
      </c>
      <c r="O1795" s="12" t="str">
        <f>VLOOKUP(Todos!$A1795,vlookup_table[#All],3,FALSE)</f>
        <v>KY</v>
      </c>
      <c r="P1795" s="12">
        <f>VLOOKUP(Todos!$A1795,vlookup_table[#All],4,FALSE)</f>
        <v>2808</v>
      </c>
      <c r="Q1795" s="14" t="str">
        <f>VLOOKUP(Todos!$A1795,vlookup_table[#All],5,FALSE)</f>
        <v>S2</v>
      </c>
      <c r="R1795" s="14" t="str">
        <f>VLOOKUP(Todos!$A1795,vlookup_table[#All],6,FALSE)</f>
        <v>M</v>
      </c>
      <c r="S1795" s="14">
        <f>VLOOKUP(Todos!$A1795,vlookup_table[#All],7,FALSE)</f>
        <v>6</v>
      </c>
      <c r="T1795" s="14">
        <f>ROUND((9706-Todos!$P1795)/100, 0)</f>
        <v>69</v>
      </c>
      <c r="U1795" s="14" t="str" cm="1">
        <f t="array" ref="U1795">_xlfn.IFS(
    ISNUMBER(SEARCH("C", Q1795)), "Ciudad",
    ISNUMBER(SEARCH("T", Q1795)), "Pueblo",
    ISNUMBER(SEARCH("R", Q1795)), "Rural",
    ISNUMBER(SEARCH("S", Q1795)), "Suburbano",
    ISNUMBER(SEARCH("U", Q1795)), "Urbano"
)</f>
        <v>Suburbano</v>
      </c>
      <c r="V1795" s="25" t="str" cm="1">
        <f t="array" ref="V1795">_xlfn.LET(
    _xlpm.txt, _xlfn.TEXTJOIN("", TRUE, IF(ISNUMBER(--MID(Todos!$H1795, _xlfn.SEQUENCE(LEN(Todos!$H1795)), 1)), MID(Todos!$H1795, _xlfn.SEQUENCE(LEN(Todos!$H1795)), 1), "")),
    IF(ISNUMBER(--RIGHT(_xlpm.txt,1)), _xlpm.txt, LEFT(_xlpm.txt, LEN(_xlpm.txt)-1))
)</f>
        <v>14581</v>
      </c>
      <c r="W1795" s="14" t="str">
        <f>UPPER(LEFT(Todos!$B1795,2))</f>
        <v>KY</v>
      </c>
      <c r="X1795" s="15" t="str" cm="1">
        <f t="array" ref="X1795">+IF(Todos!$C1795 = "",MODE.MATCH(Todos!$C$2:$C$4029),Todos!$C1795)</f>
        <v>M</v>
      </c>
    </row>
    <row r="1796" spans="1:24" x14ac:dyDescent="0.35">
      <c r="A1796" s="19">
        <v>190778</v>
      </c>
      <c r="B1796" s="7" t="s">
        <v>18</v>
      </c>
      <c r="C1796" s="7" t="s">
        <v>14</v>
      </c>
      <c r="D1796" s="7">
        <v>875</v>
      </c>
      <c r="E1796" s="7">
        <v>280</v>
      </c>
      <c r="F1796" s="7">
        <v>381</v>
      </c>
      <c r="G1796" s="7">
        <v>10</v>
      </c>
      <c r="H1796" s="7">
        <v>15917</v>
      </c>
      <c r="I1796" s="7">
        <v>2</v>
      </c>
      <c r="J1796" s="7">
        <v>50</v>
      </c>
      <c r="K1796" s="7">
        <v>317</v>
      </c>
      <c r="L1796" s="7">
        <v>343</v>
      </c>
      <c r="M1796" s="7">
        <v>7</v>
      </c>
      <c r="N1796" s="7">
        <f>VLOOKUP(Todos!$A1796,vlookup_table[#All],2,FALSE)</f>
        <v>4</v>
      </c>
      <c r="O1796" s="7" t="str">
        <f>VLOOKUP(Todos!$A1796,vlookup_table[#All],3,FALSE)</f>
        <v>NC</v>
      </c>
      <c r="P1796" s="7">
        <f>VLOOKUP(Todos!$A1796,vlookup_table[#All],4,FALSE)</f>
        <v>0</v>
      </c>
      <c r="Q1796" s="9" t="str">
        <f>VLOOKUP(Todos!$A1796,vlookup_table[#All],5,FALSE)</f>
        <v>R2</v>
      </c>
      <c r="R1796" s="9" t="str">
        <f>VLOOKUP(Todos!$A1796,vlookup_table[#All],6,FALSE)</f>
        <v>M</v>
      </c>
      <c r="S1796" s="9">
        <f>VLOOKUP(Todos!$A1796,vlookup_table[#All],7,FALSE)</f>
        <v>20</v>
      </c>
      <c r="T1796" s="9">
        <f>ROUND((9706-Todos!$P1796)/100, 0)</f>
        <v>97</v>
      </c>
      <c r="U1796" s="9" t="str" cm="1">
        <f t="array" ref="U1796">_xlfn.IFS(
    ISNUMBER(SEARCH("C", Q1796)), "Ciudad",
    ISNUMBER(SEARCH("T", Q1796)), "Pueblo",
    ISNUMBER(SEARCH("R", Q1796)), "Rural",
    ISNUMBER(SEARCH("S", Q1796)), "Suburbano",
    ISNUMBER(SEARCH("U", Q1796)), "Urbano"
)</f>
        <v>Rural</v>
      </c>
      <c r="V1796" s="24" t="str" cm="1">
        <f t="array" ref="V1796">_xlfn.LET(
    _xlpm.txt, _xlfn.TEXTJOIN("", TRUE, IF(ISNUMBER(--MID(Todos!$H1796, _xlfn.SEQUENCE(LEN(Todos!$H1796)), 1)), MID(Todos!$H1796, _xlfn.SEQUENCE(LEN(Todos!$H1796)), 1), "")),
    IF(ISNUMBER(--RIGHT(_xlpm.txt,1)), _xlpm.txt, LEFT(_xlpm.txt, LEN(_xlpm.txt)-1))
)</f>
        <v>15917</v>
      </c>
      <c r="W1796" s="9" t="str">
        <f>UPPER(LEFT(Todos!$B1796,2))</f>
        <v>NC</v>
      </c>
      <c r="X1796" s="10" t="str" cm="1">
        <f t="array" ref="X1796">+IF(Todos!$C1796 = "",MODE.MATCH(Todos!$C$2:$C$4029),Todos!$C1796)</f>
        <v>M</v>
      </c>
    </row>
    <row r="1797" spans="1:24" x14ac:dyDescent="0.35">
      <c r="A1797" s="18">
        <v>128235</v>
      </c>
      <c r="B1797" s="12" t="s">
        <v>21</v>
      </c>
      <c r="C1797" s="12" t="s">
        <v>14</v>
      </c>
      <c r="D1797" s="12">
        <v>864</v>
      </c>
      <c r="E1797" s="12">
        <v>388</v>
      </c>
      <c r="F1797" s="12">
        <v>511</v>
      </c>
      <c r="G1797" s="12">
        <v>0</v>
      </c>
      <c r="H1797" s="12">
        <v>17015</v>
      </c>
      <c r="I1797" s="12">
        <v>2</v>
      </c>
      <c r="J1797" s="12">
        <v>67</v>
      </c>
      <c r="K1797" s="12">
        <v>480</v>
      </c>
      <c r="L1797" s="12">
        <v>402</v>
      </c>
      <c r="M1797" s="12">
        <v>8.230769231</v>
      </c>
      <c r="N1797" s="12">
        <f>VLOOKUP(Todos!$A1797,vlookup_table[#All],2,FALSE)</f>
        <v>2</v>
      </c>
      <c r="O1797" s="12" t="str">
        <f>VLOOKUP(Todos!$A1797,vlookup_table[#All],3,FALSE)</f>
        <v>TX</v>
      </c>
      <c r="P1797" s="12">
        <f>VLOOKUP(Todos!$A1797,vlookup_table[#All],4,FALSE)</f>
        <v>0</v>
      </c>
      <c r="Q1797" s="14" t="str">
        <f>VLOOKUP(Todos!$A1797,vlookup_table[#All],5,FALSE)</f>
        <v>C1</v>
      </c>
      <c r="R1797" s="14" t="str">
        <f>VLOOKUP(Todos!$A1797,vlookup_table[#All],6,FALSE)</f>
        <v>M</v>
      </c>
      <c r="S1797" s="14">
        <f>VLOOKUP(Todos!$A1797,vlookup_table[#All],7,FALSE)</f>
        <v>8</v>
      </c>
      <c r="T1797" s="14">
        <f>ROUND((9706-Todos!$P1797)/100, 0)</f>
        <v>97</v>
      </c>
      <c r="U1797" s="14" t="str" cm="1">
        <f t="array" ref="U1797">_xlfn.IFS(
    ISNUMBER(SEARCH("C", Q1797)), "Ciudad",
    ISNUMBER(SEARCH("T", Q1797)), "Pueblo",
    ISNUMBER(SEARCH("R", Q1797)), "Rural",
    ISNUMBER(SEARCH("S", Q1797)), "Suburbano",
    ISNUMBER(SEARCH("U", Q1797)), "Urbano"
)</f>
        <v>Ciudad</v>
      </c>
      <c r="V1797" s="25" t="str" cm="1">
        <f t="array" ref="V1797">_xlfn.LET(
    _xlpm.txt, _xlfn.TEXTJOIN("", TRUE, IF(ISNUMBER(--MID(Todos!$H1797, _xlfn.SEQUENCE(LEN(Todos!$H1797)), 1)), MID(Todos!$H1797, _xlfn.SEQUENCE(LEN(Todos!$H1797)), 1), "")),
    IF(ISNUMBER(--RIGHT(_xlpm.txt,1)), _xlpm.txt, LEFT(_xlpm.txt, LEN(_xlpm.txt)-1))
)</f>
        <v>17015</v>
      </c>
      <c r="W1797" s="14" t="str">
        <f>UPPER(LEFT(Todos!$B1797,2))</f>
        <v>TX</v>
      </c>
      <c r="X1797" s="15" t="str" cm="1">
        <f t="array" ref="X1797">+IF(Todos!$C1797 = "",MODE.MATCH(Todos!$C$2:$C$4029),Todos!$C1797)</f>
        <v>M</v>
      </c>
    </row>
    <row r="1798" spans="1:24" x14ac:dyDescent="0.35">
      <c r="A1798" s="19">
        <v>175113</v>
      </c>
      <c r="B1798" s="7" t="s">
        <v>51</v>
      </c>
      <c r="C1798" s="7" t="s">
        <v>17</v>
      </c>
      <c r="D1798" s="7">
        <v>701</v>
      </c>
      <c r="E1798" s="7">
        <v>307</v>
      </c>
      <c r="F1798" s="7">
        <v>400</v>
      </c>
      <c r="G1798" s="7">
        <v>0</v>
      </c>
      <c r="H1798" s="7">
        <v>13820</v>
      </c>
      <c r="I1798" s="7">
        <v>5</v>
      </c>
      <c r="J1798" s="7">
        <v>45</v>
      </c>
      <c r="K1798" s="7">
        <v>352</v>
      </c>
      <c r="L1798" s="7">
        <v>353</v>
      </c>
      <c r="M1798" s="7">
        <v>25</v>
      </c>
      <c r="N1798" s="7">
        <f>VLOOKUP(Todos!$A1798,vlookup_table[#All],2,FALSE)</f>
        <v>28</v>
      </c>
      <c r="O1798" s="7" t="str">
        <f>VLOOKUP(Todos!$A1798,vlookup_table[#All],3,FALSE)</f>
        <v>OR</v>
      </c>
      <c r="P1798" s="7">
        <f>VLOOKUP(Todos!$A1798,vlookup_table[#All],4,FALSE)</f>
        <v>0</v>
      </c>
      <c r="Q1798" s="9" t="str">
        <f>VLOOKUP(Todos!$A1798,vlookup_table[#All],5,FALSE)</f>
        <v>T2</v>
      </c>
      <c r="R1798" s="9" t="str">
        <f>VLOOKUP(Todos!$A1798,vlookup_table[#All],6,FALSE)</f>
        <v>F</v>
      </c>
      <c r="S1798" s="9">
        <f>VLOOKUP(Todos!$A1798,vlookup_table[#All],7,FALSE)</f>
        <v>25</v>
      </c>
      <c r="T1798" s="9">
        <f>ROUND((9706-Todos!$P1798)/100, 0)</f>
        <v>97</v>
      </c>
      <c r="U1798" s="9" t="str" cm="1">
        <f t="array" ref="U1798">_xlfn.IFS(
    ISNUMBER(SEARCH("C", Q1798)), "Ciudad",
    ISNUMBER(SEARCH("T", Q1798)), "Pueblo",
    ISNUMBER(SEARCH("R", Q1798)), "Rural",
    ISNUMBER(SEARCH("S", Q1798)), "Suburbano",
    ISNUMBER(SEARCH("U", Q1798)), "Urbano"
)</f>
        <v>Pueblo</v>
      </c>
      <c r="V1798" s="24" t="str" cm="1">
        <f t="array" ref="V1798">_xlfn.LET(
    _xlpm.txt, _xlfn.TEXTJOIN("", TRUE, IF(ISNUMBER(--MID(Todos!$H1798, _xlfn.SEQUENCE(LEN(Todos!$H1798)), 1)), MID(Todos!$H1798, _xlfn.SEQUENCE(LEN(Todos!$H1798)), 1), "")),
    IF(ISNUMBER(--RIGHT(_xlpm.txt,1)), _xlpm.txt, LEFT(_xlpm.txt, LEN(_xlpm.txt)-1))
)</f>
        <v>13820</v>
      </c>
      <c r="W1798" s="9" t="str">
        <f>UPPER(LEFT(Todos!$B1798,2))</f>
        <v>OR</v>
      </c>
      <c r="X1798" s="10" t="str" cm="1">
        <f t="array" ref="X1798">+IF(Todos!$C1798 = "",MODE.MATCH(Todos!$C$2:$C$4029),Todos!$C1798)</f>
        <v>F</v>
      </c>
    </row>
    <row r="1799" spans="1:24" x14ac:dyDescent="0.35">
      <c r="A1799" s="18">
        <v>66757</v>
      </c>
      <c r="B1799" s="12" t="s">
        <v>30</v>
      </c>
      <c r="C1799" s="12" t="s">
        <v>17</v>
      </c>
      <c r="D1799" s="12">
        <v>664</v>
      </c>
      <c r="E1799" s="12">
        <v>315</v>
      </c>
      <c r="F1799" s="12">
        <v>332</v>
      </c>
      <c r="G1799" s="12">
        <v>0</v>
      </c>
      <c r="H1799" s="12">
        <v>11283</v>
      </c>
      <c r="I1799" s="12">
        <v>0</v>
      </c>
      <c r="J1799" s="12">
        <v>63</v>
      </c>
      <c r="K1799" s="12">
        <v>308</v>
      </c>
      <c r="L1799" s="12">
        <v>336</v>
      </c>
      <c r="M1799" s="12">
        <v>3.613636364</v>
      </c>
      <c r="N1799" s="12">
        <f>VLOOKUP(Todos!$A1799,vlookup_table[#All],2,FALSE)</f>
        <v>2</v>
      </c>
      <c r="O1799" s="12" t="str">
        <f>VLOOKUP(Todos!$A1799,vlookup_table[#All],3,FALSE)</f>
        <v>MI</v>
      </c>
      <c r="P1799" s="12">
        <f>VLOOKUP(Todos!$A1799,vlookup_table[#All],4,FALSE)</f>
        <v>1209</v>
      </c>
      <c r="Q1799" s="14" t="str">
        <f>VLOOKUP(Todos!$A1799,vlookup_table[#All],5,FALSE)</f>
        <v/>
      </c>
      <c r="R1799" s="14" t="str">
        <f>VLOOKUP(Todos!$A1799,vlookup_table[#All],6,FALSE)</f>
        <v>F</v>
      </c>
      <c r="S1799" s="14">
        <f>VLOOKUP(Todos!$A1799,vlookup_table[#All],7,FALSE)</f>
        <v>4</v>
      </c>
      <c r="T1799" s="14">
        <f>ROUND((9706-Todos!$P1799)/100, 0)</f>
        <v>85</v>
      </c>
      <c r="U1799" s="14" t="e" cm="1">
        <f t="array" ref="U1799">_xlfn.IFS(
    ISNUMBER(SEARCH("C", Q1799)), "Ciudad",
    ISNUMBER(SEARCH("T", Q1799)), "Pueblo",
    ISNUMBER(SEARCH("R", Q1799)), "Rural",
    ISNUMBER(SEARCH("S", Q1799)), "Suburbano",
    ISNUMBER(SEARCH("U", Q1799)), "Urbano"
)</f>
        <v>#N/A</v>
      </c>
      <c r="V1799" s="25" t="str" cm="1">
        <f t="array" ref="V1799">_xlfn.LET(
    _xlpm.txt, _xlfn.TEXTJOIN("", TRUE, IF(ISNUMBER(--MID(Todos!$H1799, _xlfn.SEQUENCE(LEN(Todos!$H1799)), 1)), MID(Todos!$H1799, _xlfn.SEQUENCE(LEN(Todos!$H1799)), 1), "")),
    IF(ISNUMBER(--RIGHT(_xlpm.txt,1)), _xlpm.txt, LEFT(_xlpm.txt, LEN(_xlpm.txt)-1))
)</f>
        <v>11283</v>
      </c>
      <c r="W1799" s="14" t="str">
        <f>UPPER(LEFT(Todos!$B1799,2))</f>
        <v>MI</v>
      </c>
      <c r="X1799" s="15" t="str" cm="1">
        <f t="array" ref="X1799">+IF(Todos!$C1799 = "",MODE.MATCH(Todos!$C$2:$C$4029),Todos!$C1799)</f>
        <v>F</v>
      </c>
    </row>
    <row r="1800" spans="1:24" x14ac:dyDescent="0.35">
      <c r="A1800" s="19">
        <v>154150</v>
      </c>
      <c r="B1800" s="7" t="s">
        <v>22</v>
      </c>
      <c r="C1800" s="7" t="s">
        <v>14</v>
      </c>
      <c r="D1800" s="7">
        <v>755</v>
      </c>
      <c r="E1800" s="7">
        <v>218</v>
      </c>
      <c r="F1800" s="7">
        <v>290</v>
      </c>
      <c r="G1800" s="7">
        <v>3</v>
      </c>
      <c r="H1800" s="7">
        <v>8572</v>
      </c>
      <c r="I1800" s="7">
        <v>53</v>
      </c>
      <c r="J1800" s="7">
        <v>40</v>
      </c>
      <c r="K1800" s="7">
        <v>232</v>
      </c>
      <c r="L1800" s="7">
        <v>282</v>
      </c>
      <c r="M1800" s="7">
        <v>11.33333333</v>
      </c>
      <c r="N1800" s="7">
        <f>VLOOKUP(Todos!$A1800,vlookup_table[#All],2,FALSE)</f>
        <v>1</v>
      </c>
      <c r="O1800" s="7" t="str">
        <f>VLOOKUP(Todos!$A1800,vlookup_table[#All],3,FALSE)</f>
        <v>CA</v>
      </c>
      <c r="P1800" s="7">
        <f>VLOOKUP(Todos!$A1800,vlookup_table[#All],4,FALSE)</f>
        <v>4801</v>
      </c>
      <c r="Q1800" s="9" t="str">
        <f>VLOOKUP(Todos!$A1800,vlookup_table[#All],5,FALSE)</f>
        <v>R2</v>
      </c>
      <c r="R1800" s="9" t="str">
        <f>VLOOKUP(Todos!$A1800,vlookup_table[#All],6,FALSE)</f>
        <v>M</v>
      </c>
      <c r="S1800" s="9">
        <f>VLOOKUP(Todos!$A1800,vlookup_table[#All],7,FALSE)</f>
        <v>14</v>
      </c>
      <c r="T1800" s="9">
        <f>ROUND((9706-Todos!$P1800)/100, 0)</f>
        <v>49</v>
      </c>
      <c r="U1800" s="9" t="str" cm="1">
        <f t="array" ref="U1800">_xlfn.IFS(
    ISNUMBER(SEARCH("C", Q1800)), "Ciudad",
    ISNUMBER(SEARCH("T", Q1800)), "Pueblo",
    ISNUMBER(SEARCH("R", Q1800)), "Rural",
    ISNUMBER(SEARCH("S", Q1800)), "Suburbano",
    ISNUMBER(SEARCH("U", Q1800)), "Urbano"
)</f>
        <v>Rural</v>
      </c>
      <c r="V1800" s="24" t="str" cm="1">
        <f t="array" ref="V1800">_xlfn.LET(
    _xlpm.txt, _xlfn.TEXTJOIN("", TRUE, IF(ISNUMBER(--MID(Todos!$H1800, _xlfn.SEQUENCE(LEN(Todos!$H1800)), 1)), MID(Todos!$H1800, _xlfn.SEQUENCE(LEN(Todos!$H1800)), 1), "")),
    IF(ISNUMBER(--RIGHT(_xlpm.txt,1)), _xlpm.txt, LEFT(_xlpm.txt, LEN(_xlpm.txt)-1))
)</f>
        <v>8572</v>
      </c>
      <c r="W1800" s="9" t="str">
        <f>UPPER(LEFT(Todos!$B1800,2))</f>
        <v>CA</v>
      </c>
      <c r="X1800" s="10" t="str" cm="1">
        <f t="array" ref="X1800">+IF(Todos!$C1800 = "",MODE.MATCH(Todos!$C$2:$C$4029),Todos!$C1800)</f>
        <v>M</v>
      </c>
    </row>
    <row r="1801" spans="1:24" x14ac:dyDescent="0.35">
      <c r="A1801" s="18">
        <v>55392</v>
      </c>
      <c r="B1801" s="12" t="s">
        <v>63</v>
      </c>
      <c r="C1801" s="12" t="s">
        <v>14</v>
      </c>
      <c r="D1801" s="12">
        <v>423</v>
      </c>
      <c r="E1801" s="12">
        <v>212</v>
      </c>
      <c r="F1801" s="12">
        <v>287</v>
      </c>
      <c r="G1801" s="12">
        <v>0</v>
      </c>
      <c r="H1801" s="12">
        <v>9065</v>
      </c>
      <c r="I1801" s="12">
        <v>1</v>
      </c>
      <c r="J1801" s="12">
        <v>80</v>
      </c>
      <c r="K1801" s="12">
        <v>262</v>
      </c>
      <c r="L1801" s="12">
        <v>251</v>
      </c>
      <c r="M1801" s="12">
        <v>5.9594594599999997</v>
      </c>
      <c r="N1801" s="12">
        <f>VLOOKUP(Todos!$A1801,vlookup_table[#All],2,FALSE)</f>
        <v>0</v>
      </c>
      <c r="O1801" s="12" t="str">
        <f>VLOOKUP(Todos!$A1801,vlookup_table[#All],3,FALSE)</f>
        <v>MS</v>
      </c>
      <c r="P1801" s="12">
        <f>VLOOKUP(Todos!$A1801,vlookup_table[#All],4,FALSE)</f>
        <v>4601</v>
      </c>
      <c r="Q1801" s="14" t="str">
        <f>VLOOKUP(Todos!$A1801,vlookup_table[#All],5,FALSE)</f>
        <v>R2</v>
      </c>
      <c r="R1801" s="14" t="str">
        <f>VLOOKUP(Todos!$A1801,vlookup_table[#All],6,FALSE)</f>
        <v>M</v>
      </c>
      <c r="S1801" s="14">
        <f>VLOOKUP(Todos!$A1801,vlookup_table[#All],7,FALSE)</f>
        <v>6</v>
      </c>
      <c r="T1801" s="14">
        <f>ROUND((9706-Todos!$P1801)/100, 0)</f>
        <v>51</v>
      </c>
      <c r="U1801" s="14" t="str" cm="1">
        <f t="array" ref="U1801">_xlfn.IFS(
    ISNUMBER(SEARCH("C", Q1801)), "Ciudad",
    ISNUMBER(SEARCH("T", Q1801)), "Pueblo",
    ISNUMBER(SEARCH("R", Q1801)), "Rural",
    ISNUMBER(SEARCH("S", Q1801)), "Suburbano",
    ISNUMBER(SEARCH("U", Q1801)), "Urbano"
)</f>
        <v>Rural</v>
      </c>
      <c r="V1801" s="25" t="str" cm="1">
        <f t="array" ref="V1801">_xlfn.LET(
    _xlpm.txt, _xlfn.TEXTJOIN("", TRUE, IF(ISNUMBER(--MID(Todos!$H1801, _xlfn.SEQUENCE(LEN(Todos!$H1801)), 1)), MID(Todos!$H1801, _xlfn.SEQUENCE(LEN(Todos!$H1801)), 1), "")),
    IF(ISNUMBER(--RIGHT(_xlpm.txt,1)), _xlpm.txt, LEFT(_xlpm.txt, LEN(_xlpm.txt)-1))
)</f>
        <v>9065</v>
      </c>
      <c r="W1801" s="14" t="str">
        <f>UPPER(LEFT(Todos!$B1801,2))</f>
        <v>MS</v>
      </c>
      <c r="X1801" s="15" t="str" cm="1">
        <f t="array" ref="X1801">+IF(Todos!$C1801 = "",MODE.MATCH(Todos!$C$2:$C$4029),Todos!$C1801)</f>
        <v>M</v>
      </c>
    </row>
    <row r="1802" spans="1:24" x14ac:dyDescent="0.35">
      <c r="A1802" s="19">
        <v>162234</v>
      </c>
      <c r="B1802" s="7" t="s">
        <v>22</v>
      </c>
      <c r="C1802" s="7" t="s">
        <v>14</v>
      </c>
      <c r="D1802" s="7">
        <v>5540</v>
      </c>
      <c r="E1802" s="7">
        <v>757</v>
      </c>
      <c r="F1802" s="7">
        <v>857</v>
      </c>
      <c r="G1802" s="7">
        <v>99</v>
      </c>
      <c r="H1802" s="7">
        <v>31488</v>
      </c>
      <c r="I1802" s="7">
        <v>14</v>
      </c>
      <c r="J1802" s="7">
        <v>49</v>
      </c>
      <c r="K1802" s="7">
        <v>815</v>
      </c>
      <c r="L1802" s="7">
        <v>814</v>
      </c>
      <c r="M1802" s="7">
        <v>21</v>
      </c>
      <c r="N1802" s="7">
        <f>VLOOKUP(Todos!$A1802,vlookup_table[#All],2,FALSE)</f>
        <v>1</v>
      </c>
      <c r="O1802" s="7" t="str">
        <f>VLOOKUP(Todos!$A1802,vlookup_table[#All],3,FALSE)</f>
        <v>CA</v>
      </c>
      <c r="P1802" s="7">
        <f>VLOOKUP(Todos!$A1802,vlookup_table[#All],4,FALSE)</f>
        <v>1707</v>
      </c>
      <c r="Q1802" s="9" t="str">
        <f>VLOOKUP(Todos!$A1802,vlookup_table[#All],5,FALSE)</f>
        <v>S1</v>
      </c>
      <c r="R1802" s="9" t="str">
        <f>VLOOKUP(Todos!$A1802,vlookup_table[#All],6,FALSE)</f>
        <v>M</v>
      </c>
      <c r="S1802" s="9">
        <f>VLOOKUP(Todos!$A1802,vlookup_table[#All],7,FALSE)</f>
        <v>26</v>
      </c>
      <c r="T1802" s="9">
        <f>ROUND((9706-Todos!$P1802)/100, 0)</f>
        <v>80</v>
      </c>
      <c r="U1802" s="9" t="str" cm="1">
        <f t="array" ref="U1802">_xlfn.IFS(
    ISNUMBER(SEARCH("C", Q1802)), "Ciudad",
    ISNUMBER(SEARCH("T", Q1802)), "Pueblo",
    ISNUMBER(SEARCH("R", Q1802)), "Rural",
    ISNUMBER(SEARCH("S", Q1802)), "Suburbano",
    ISNUMBER(SEARCH("U", Q1802)), "Urbano"
)</f>
        <v>Suburbano</v>
      </c>
      <c r="V1802" s="24" t="str" cm="1">
        <f t="array" ref="V1802">_xlfn.LET(
    _xlpm.txt, _xlfn.TEXTJOIN("", TRUE, IF(ISNUMBER(--MID(Todos!$H1802, _xlfn.SEQUENCE(LEN(Todos!$H1802)), 1)), MID(Todos!$H1802, _xlfn.SEQUENCE(LEN(Todos!$H1802)), 1), "")),
    IF(ISNUMBER(--RIGHT(_xlpm.txt,1)), _xlpm.txt, LEFT(_xlpm.txt, LEN(_xlpm.txt)-1))
)</f>
        <v>31488</v>
      </c>
      <c r="W1802" s="9" t="str">
        <f>UPPER(LEFT(Todos!$B1802,2))</f>
        <v>CA</v>
      </c>
      <c r="X1802" s="10" t="str" cm="1">
        <f t="array" ref="X1802">+IF(Todos!$C1802 = "",MODE.MATCH(Todos!$C$2:$C$4029),Todos!$C1802)</f>
        <v>M</v>
      </c>
    </row>
    <row r="1803" spans="1:24" x14ac:dyDescent="0.35">
      <c r="A1803" s="18">
        <v>8880</v>
      </c>
      <c r="B1803" s="12" t="s">
        <v>22</v>
      </c>
      <c r="C1803" s="12" t="s">
        <v>17</v>
      </c>
      <c r="D1803" s="12">
        <v>2596</v>
      </c>
      <c r="E1803" s="12">
        <v>515</v>
      </c>
      <c r="F1803" s="12">
        <v>588</v>
      </c>
      <c r="G1803" s="12">
        <v>91</v>
      </c>
      <c r="H1803" s="12">
        <v>20539</v>
      </c>
      <c r="I1803" s="12">
        <v>15</v>
      </c>
      <c r="J1803" s="12">
        <v>48</v>
      </c>
      <c r="K1803" s="12">
        <v>518</v>
      </c>
      <c r="L1803" s="12">
        <v>584</v>
      </c>
      <c r="M1803" s="12">
        <v>24.166666670000001</v>
      </c>
      <c r="N1803" s="12">
        <f>VLOOKUP(Todos!$A1803,vlookup_table[#All],2,FALSE)</f>
        <v>0</v>
      </c>
      <c r="O1803" s="12" t="str">
        <f>VLOOKUP(Todos!$A1803,vlookup_table[#All],3,FALSE)</f>
        <v>CA</v>
      </c>
      <c r="P1803" s="12">
        <f>VLOOKUP(Todos!$A1803,vlookup_table[#All],4,FALSE)</f>
        <v>4401</v>
      </c>
      <c r="Q1803" s="14" t="str">
        <f>VLOOKUP(Todos!$A1803,vlookup_table[#All],5,FALSE)</f>
        <v>S1</v>
      </c>
      <c r="R1803" s="14" t="str">
        <f>VLOOKUP(Todos!$A1803,vlookup_table[#All],6,FALSE)</f>
        <v>F</v>
      </c>
      <c r="S1803" s="14">
        <f>VLOOKUP(Todos!$A1803,vlookup_table[#All],7,FALSE)</f>
        <v>25</v>
      </c>
      <c r="T1803" s="14">
        <f>ROUND((9706-Todos!$P1803)/100, 0)</f>
        <v>53</v>
      </c>
      <c r="U1803" s="14" t="str" cm="1">
        <f t="array" ref="U1803">_xlfn.IFS(
    ISNUMBER(SEARCH("C", Q1803)), "Ciudad",
    ISNUMBER(SEARCH("T", Q1803)), "Pueblo",
    ISNUMBER(SEARCH("R", Q1803)), "Rural",
    ISNUMBER(SEARCH("S", Q1803)), "Suburbano",
    ISNUMBER(SEARCH("U", Q1803)), "Urbano"
)</f>
        <v>Suburbano</v>
      </c>
      <c r="V1803" s="25" t="str" cm="1">
        <f t="array" ref="V1803">_xlfn.LET(
    _xlpm.txt, _xlfn.TEXTJOIN("", TRUE, IF(ISNUMBER(--MID(Todos!$H1803, _xlfn.SEQUENCE(LEN(Todos!$H1803)), 1)), MID(Todos!$H1803, _xlfn.SEQUENCE(LEN(Todos!$H1803)), 1), "")),
    IF(ISNUMBER(--RIGHT(_xlpm.txt,1)), _xlpm.txt, LEFT(_xlpm.txt, LEN(_xlpm.txt)-1))
)</f>
        <v>20539</v>
      </c>
      <c r="W1803" s="14" t="str">
        <f>UPPER(LEFT(Todos!$B1803,2))</f>
        <v>CA</v>
      </c>
      <c r="X1803" s="15" t="str" cm="1">
        <f t="array" ref="X1803">+IF(Todos!$C1803 = "",MODE.MATCH(Todos!$C$2:$C$4029),Todos!$C1803)</f>
        <v>F</v>
      </c>
    </row>
    <row r="1804" spans="1:24" x14ac:dyDescent="0.35">
      <c r="A1804" s="19">
        <v>6643</v>
      </c>
      <c r="B1804" s="7" t="s">
        <v>22</v>
      </c>
      <c r="C1804" s="7" t="s">
        <v>14</v>
      </c>
      <c r="D1804" s="7">
        <v>3199</v>
      </c>
      <c r="E1804" s="7">
        <v>490</v>
      </c>
      <c r="F1804" s="7">
        <v>641</v>
      </c>
      <c r="G1804" s="7">
        <v>94</v>
      </c>
      <c r="H1804" s="7">
        <v>27239</v>
      </c>
      <c r="I1804" s="7">
        <v>9</v>
      </c>
      <c r="J1804" s="7">
        <v>56</v>
      </c>
      <c r="K1804" s="7">
        <v>537</v>
      </c>
      <c r="L1804" s="7">
        <v>595</v>
      </c>
      <c r="M1804" s="7">
        <v>14.7</v>
      </c>
      <c r="N1804" s="7">
        <f>VLOOKUP(Todos!$A1804,vlookup_table[#All],2,FALSE)</f>
        <v>1</v>
      </c>
      <c r="O1804" s="7" t="str">
        <f>VLOOKUP(Todos!$A1804,vlookup_table[#All],3,FALSE)</f>
        <v>CA</v>
      </c>
      <c r="P1804" s="7">
        <f>VLOOKUP(Todos!$A1804,vlookup_table[#All],4,FALSE)</f>
        <v>2203</v>
      </c>
      <c r="Q1804" s="9" t="str">
        <f>VLOOKUP(Todos!$A1804,vlookup_table[#All],5,FALSE)</f>
        <v>C1</v>
      </c>
      <c r="R1804" s="9" t="str">
        <f>VLOOKUP(Todos!$A1804,vlookup_table[#All],6,FALSE)</f>
        <v>M</v>
      </c>
      <c r="S1804" s="9">
        <f>VLOOKUP(Todos!$A1804,vlookup_table[#All],7,FALSE)</f>
        <v>16</v>
      </c>
      <c r="T1804" s="9">
        <f>ROUND((9706-Todos!$P1804)/100, 0)</f>
        <v>75</v>
      </c>
      <c r="U1804" s="9" t="str" cm="1">
        <f t="array" ref="U1804">_xlfn.IFS(
    ISNUMBER(SEARCH("C", Q1804)), "Ciudad",
    ISNUMBER(SEARCH("T", Q1804)), "Pueblo",
    ISNUMBER(SEARCH("R", Q1804)), "Rural",
    ISNUMBER(SEARCH("S", Q1804)), "Suburbano",
    ISNUMBER(SEARCH("U", Q1804)), "Urbano"
)</f>
        <v>Ciudad</v>
      </c>
      <c r="V1804" s="24" t="str" cm="1">
        <f t="array" ref="V1804">_xlfn.LET(
    _xlpm.txt, _xlfn.TEXTJOIN("", TRUE, IF(ISNUMBER(--MID(Todos!$H1804, _xlfn.SEQUENCE(LEN(Todos!$H1804)), 1)), MID(Todos!$H1804, _xlfn.SEQUENCE(LEN(Todos!$H1804)), 1), "")),
    IF(ISNUMBER(--RIGHT(_xlpm.txt,1)), _xlpm.txt, LEFT(_xlpm.txt, LEN(_xlpm.txt)-1))
)</f>
        <v>27239</v>
      </c>
      <c r="W1804" s="9" t="str">
        <f>UPPER(LEFT(Todos!$B1804,2))</f>
        <v>CA</v>
      </c>
      <c r="X1804" s="10" t="str" cm="1">
        <f t="array" ref="X1804">+IF(Todos!$C1804 = "",MODE.MATCH(Todos!$C$2:$C$4029),Todos!$C1804)</f>
        <v>M</v>
      </c>
    </row>
    <row r="1805" spans="1:24" x14ac:dyDescent="0.35">
      <c r="A1805" s="18">
        <v>170827</v>
      </c>
      <c r="B1805" s="12" t="s">
        <v>22</v>
      </c>
      <c r="C1805" s="12" t="s">
        <v>17</v>
      </c>
      <c r="D1805" s="12">
        <v>1257</v>
      </c>
      <c r="E1805" s="12">
        <v>356</v>
      </c>
      <c r="F1805" s="12">
        <v>445</v>
      </c>
      <c r="G1805" s="12">
        <v>3</v>
      </c>
      <c r="H1805" s="12">
        <v>17145</v>
      </c>
      <c r="I1805" s="12">
        <v>6</v>
      </c>
      <c r="J1805" s="12">
        <v>61</v>
      </c>
      <c r="K1805" s="12">
        <v>358</v>
      </c>
      <c r="L1805" s="12">
        <v>427</v>
      </c>
      <c r="M1805" s="12">
        <v>6.384615385</v>
      </c>
      <c r="N1805" s="12">
        <f>VLOOKUP(Todos!$A1805,vlookup_table[#All],2,FALSE)</f>
        <v>2</v>
      </c>
      <c r="O1805" s="12" t="str">
        <f>VLOOKUP(Todos!$A1805,vlookup_table[#All],3,FALSE)</f>
        <v>CA</v>
      </c>
      <c r="P1805" s="12">
        <f>VLOOKUP(Todos!$A1805,vlookup_table[#All],4,FALSE)</f>
        <v>201</v>
      </c>
      <c r="Q1805" s="14" t="str">
        <f>VLOOKUP(Todos!$A1805,vlookup_table[#All],5,FALSE)</f>
        <v>S2</v>
      </c>
      <c r="R1805" s="14" t="str">
        <f>VLOOKUP(Todos!$A1805,vlookup_table[#All],6,FALSE)</f>
        <v>F</v>
      </c>
      <c r="S1805" s="14">
        <f>VLOOKUP(Todos!$A1805,vlookup_table[#All],7,FALSE)</f>
        <v>17</v>
      </c>
      <c r="T1805" s="14">
        <f>ROUND((9706-Todos!$P1805)/100, 0)</f>
        <v>95</v>
      </c>
      <c r="U1805" s="14" t="str" cm="1">
        <f t="array" ref="U1805">_xlfn.IFS(
    ISNUMBER(SEARCH("C", Q1805)), "Ciudad",
    ISNUMBER(SEARCH("T", Q1805)), "Pueblo",
    ISNUMBER(SEARCH("R", Q1805)), "Rural",
    ISNUMBER(SEARCH("S", Q1805)), "Suburbano",
    ISNUMBER(SEARCH("U", Q1805)), "Urbano"
)</f>
        <v>Suburbano</v>
      </c>
      <c r="V1805" s="25" t="str" cm="1">
        <f t="array" ref="V1805">_xlfn.LET(
    _xlpm.txt, _xlfn.TEXTJOIN("", TRUE, IF(ISNUMBER(--MID(Todos!$H1805, _xlfn.SEQUENCE(LEN(Todos!$H1805)), 1)), MID(Todos!$H1805, _xlfn.SEQUENCE(LEN(Todos!$H1805)), 1), "")),
    IF(ISNUMBER(--RIGHT(_xlpm.txt,1)), _xlpm.txt, LEFT(_xlpm.txt, LEN(_xlpm.txt)-1))
)</f>
        <v>17145</v>
      </c>
      <c r="W1805" s="14" t="str">
        <f>UPPER(LEFT(Todos!$B1805,2))</f>
        <v>CA</v>
      </c>
      <c r="X1805" s="15" t="str" cm="1">
        <f t="array" ref="X1805">+IF(Todos!$C1805 = "",MODE.MATCH(Todos!$C$2:$C$4029),Todos!$C1805)</f>
        <v>F</v>
      </c>
    </row>
    <row r="1806" spans="1:24" x14ac:dyDescent="0.35">
      <c r="A1806" s="19">
        <v>105459</v>
      </c>
      <c r="B1806" s="7" t="s">
        <v>28</v>
      </c>
      <c r="C1806" s="7" t="s">
        <v>17</v>
      </c>
      <c r="D1806" s="7">
        <v>205</v>
      </c>
      <c r="E1806" s="7">
        <v>189</v>
      </c>
      <c r="F1806" s="7">
        <v>255</v>
      </c>
      <c r="G1806" s="7">
        <v>0</v>
      </c>
      <c r="H1806" s="7">
        <v>8737</v>
      </c>
      <c r="I1806" s="7">
        <v>1</v>
      </c>
      <c r="J1806" s="7">
        <v>78</v>
      </c>
      <c r="K1806" s="7">
        <v>221</v>
      </c>
      <c r="L1806" s="7">
        <v>217</v>
      </c>
      <c r="M1806" s="7">
        <v>5.1666666670000003</v>
      </c>
      <c r="N1806" s="7">
        <f>VLOOKUP(Todos!$A1806,vlookup_table[#All],2,FALSE)</f>
        <v>0</v>
      </c>
      <c r="O1806" s="7" t="str">
        <f>VLOOKUP(Todos!$A1806,vlookup_table[#All],3,FALSE)</f>
        <v>KS</v>
      </c>
      <c r="P1806" s="7">
        <f>VLOOKUP(Todos!$A1806,vlookup_table[#All],4,FALSE)</f>
        <v>0</v>
      </c>
      <c r="Q1806" s="9" t="str">
        <f>VLOOKUP(Todos!$A1806,vlookup_table[#All],5,FALSE)</f>
        <v>R3</v>
      </c>
      <c r="R1806" s="9" t="str">
        <f>VLOOKUP(Todos!$A1806,vlookup_table[#All],6,FALSE)</f>
        <v>F</v>
      </c>
      <c r="S1806" s="9">
        <f>VLOOKUP(Todos!$A1806,vlookup_table[#All],7,FALSE)</f>
        <v>5</v>
      </c>
      <c r="T1806" s="9">
        <f>ROUND((9706-Todos!$P1806)/100, 0)</f>
        <v>97</v>
      </c>
      <c r="U1806" s="9" t="str" cm="1">
        <f t="array" ref="U1806">_xlfn.IFS(
    ISNUMBER(SEARCH("C", Q1806)), "Ciudad",
    ISNUMBER(SEARCH("T", Q1806)), "Pueblo",
    ISNUMBER(SEARCH("R", Q1806)), "Rural",
    ISNUMBER(SEARCH("S", Q1806)), "Suburbano",
    ISNUMBER(SEARCH("U", Q1806)), "Urbano"
)</f>
        <v>Rural</v>
      </c>
      <c r="V1806" s="24" t="str" cm="1">
        <f t="array" ref="V1806">_xlfn.LET(
    _xlpm.txt, _xlfn.TEXTJOIN("", TRUE, IF(ISNUMBER(--MID(Todos!$H1806, _xlfn.SEQUENCE(LEN(Todos!$H1806)), 1)), MID(Todos!$H1806, _xlfn.SEQUENCE(LEN(Todos!$H1806)), 1), "")),
    IF(ISNUMBER(--RIGHT(_xlpm.txt,1)), _xlpm.txt, LEFT(_xlpm.txt, LEN(_xlpm.txt)-1))
)</f>
        <v>8737</v>
      </c>
      <c r="W1806" s="9" t="str">
        <f>UPPER(LEFT(Todos!$B1806,2))</f>
        <v>KS</v>
      </c>
      <c r="X1806" s="10" t="str" cm="1">
        <f t="array" ref="X1806">+IF(Todos!$C1806 = "",MODE.MATCH(Todos!$C$2:$C$4029),Todos!$C1806)</f>
        <v>F</v>
      </c>
    </row>
    <row r="1807" spans="1:24" x14ac:dyDescent="0.35">
      <c r="A1807" s="18">
        <v>26289</v>
      </c>
      <c r="B1807" s="12" t="s">
        <v>40</v>
      </c>
      <c r="C1807" s="12" t="s">
        <v>17</v>
      </c>
      <c r="D1807" s="12">
        <v>1173</v>
      </c>
      <c r="E1807" s="12">
        <v>503</v>
      </c>
      <c r="F1807" s="12">
        <v>660</v>
      </c>
      <c r="G1807" s="12">
        <v>4</v>
      </c>
      <c r="H1807" s="12">
        <v>21302</v>
      </c>
      <c r="I1807" s="12">
        <v>2</v>
      </c>
      <c r="J1807" s="12">
        <v>60</v>
      </c>
      <c r="K1807" s="12">
        <v>625</v>
      </c>
      <c r="L1807" s="12">
        <v>562</v>
      </c>
      <c r="M1807" s="12">
        <v>8.9310344829999995</v>
      </c>
      <c r="N1807" s="12">
        <f>VLOOKUP(Todos!$A1807,vlookup_table[#All],2,FALSE)</f>
        <v>0</v>
      </c>
      <c r="O1807" s="12" t="str">
        <f>VLOOKUP(Todos!$A1807,vlookup_table[#All],3,FALSE)</f>
        <v>GA</v>
      </c>
      <c r="P1807" s="12">
        <f>VLOOKUP(Todos!$A1807,vlookup_table[#All],4,FALSE)</f>
        <v>4601</v>
      </c>
      <c r="Q1807" s="14" t="str">
        <f>VLOOKUP(Todos!$A1807,vlookup_table[#All],5,FALSE)</f>
        <v>C1</v>
      </c>
      <c r="R1807" s="14" t="str">
        <f>VLOOKUP(Todos!$A1807,vlookup_table[#All],6,FALSE)</f>
        <v>F</v>
      </c>
      <c r="S1807" s="14">
        <f>VLOOKUP(Todos!$A1807,vlookup_table[#All],7,FALSE)</f>
        <v>10</v>
      </c>
      <c r="T1807" s="14">
        <f>ROUND((9706-Todos!$P1807)/100, 0)</f>
        <v>51</v>
      </c>
      <c r="U1807" s="14" t="str" cm="1">
        <f t="array" ref="U1807">_xlfn.IFS(
    ISNUMBER(SEARCH("C", Q1807)), "Ciudad",
    ISNUMBER(SEARCH("T", Q1807)), "Pueblo",
    ISNUMBER(SEARCH("R", Q1807)), "Rural",
    ISNUMBER(SEARCH("S", Q1807)), "Suburbano",
    ISNUMBER(SEARCH("U", Q1807)), "Urbano"
)</f>
        <v>Ciudad</v>
      </c>
      <c r="V1807" s="25" t="str" cm="1">
        <f t="array" ref="V1807">_xlfn.LET(
    _xlpm.txt, _xlfn.TEXTJOIN("", TRUE, IF(ISNUMBER(--MID(Todos!$H1807, _xlfn.SEQUENCE(LEN(Todos!$H1807)), 1)), MID(Todos!$H1807, _xlfn.SEQUENCE(LEN(Todos!$H1807)), 1), "")),
    IF(ISNUMBER(--RIGHT(_xlpm.txt,1)), _xlpm.txt, LEFT(_xlpm.txt, LEN(_xlpm.txt)-1))
)</f>
        <v>21302</v>
      </c>
      <c r="W1807" s="14" t="str">
        <f>UPPER(LEFT(Todos!$B1807,2))</f>
        <v>GA</v>
      </c>
      <c r="X1807" s="15" t="str" cm="1">
        <f t="array" ref="X1807">+IF(Todos!$C1807 = "",MODE.MATCH(Todos!$C$2:$C$4029),Todos!$C1807)</f>
        <v>F</v>
      </c>
    </row>
    <row r="1808" spans="1:24" x14ac:dyDescent="0.35">
      <c r="A1808" s="19">
        <v>67315</v>
      </c>
      <c r="B1808" s="7" t="s">
        <v>30</v>
      </c>
      <c r="C1808" s="7" t="s">
        <v>17</v>
      </c>
      <c r="D1808" s="7">
        <v>862</v>
      </c>
      <c r="E1808" s="7">
        <v>476</v>
      </c>
      <c r="F1808" s="7">
        <v>511</v>
      </c>
      <c r="G1808" s="7">
        <v>0</v>
      </c>
      <c r="H1808" s="7">
        <v>16332</v>
      </c>
      <c r="I1808" s="7">
        <v>6</v>
      </c>
      <c r="J1808" s="7">
        <v>81</v>
      </c>
      <c r="K1808" s="7">
        <v>519</v>
      </c>
      <c r="L1808" s="7">
        <v>478</v>
      </c>
      <c r="M1808" s="7">
        <v>20.25</v>
      </c>
      <c r="N1808" s="7">
        <f>VLOOKUP(Todos!$A1808,vlookup_table[#All],2,FALSE)</f>
        <v>2</v>
      </c>
      <c r="O1808" s="7" t="str">
        <f>VLOOKUP(Todos!$A1808,vlookup_table[#All],3,FALSE)</f>
        <v>MI</v>
      </c>
      <c r="P1808" s="7">
        <f>VLOOKUP(Todos!$A1808,vlookup_table[#All],4,FALSE)</f>
        <v>2005</v>
      </c>
      <c r="Q1808" s="9" t="str">
        <f>VLOOKUP(Todos!$A1808,vlookup_table[#All],5,FALSE)</f>
        <v>S2</v>
      </c>
      <c r="R1808" s="9" t="str">
        <f>VLOOKUP(Todos!$A1808,vlookup_table[#All],6,FALSE)</f>
        <v>F</v>
      </c>
      <c r="S1808" s="9">
        <f>VLOOKUP(Todos!$A1808,vlookup_table[#All],7,FALSE)</f>
        <v>27</v>
      </c>
      <c r="T1808" s="9">
        <f>ROUND((9706-Todos!$P1808)/100, 0)</f>
        <v>77</v>
      </c>
      <c r="U1808" s="9" t="str" cm="1">
        <f t="array" ref="U1808">_xlfn.IFS(
    ISNUMBER(SEARCH("C", Q1808)), "Ciudad",
    ISNUMBER(SEARCH("T", Q1808)), "Pueblo",
    ISNUMBER(SEARCH("R", Q1808)), "Rural",
    ISNUMBER(SEARCH("S", Q1808)), "Suburbano",
    ISNUMBER(SEARCH("U", Q1808)), "Urbano"
)</f>
        <v>Suburbano</v>
      </c>
      <c r="V1808" s="24" t="str" cm="1">
        <f t="array" ref="V1808">_xlfn.LET(
    _xlpm.txt, _xlfn.TEXTJOIN("", TRUE, IF(ISNUMBER(--MID(Todos!$H1808, _xlfn.SEQUENCE(LEN(Todos!$H1808)), 1)), MID(Todos!$H1808, _xlfn.SEQUENCE(LEN(Todos!$H1808)), 1), "")),
    IF(ISNUMBER(--RIGHT(_xlpm.txt,1)), _xlpm.txt, LEFT(_xlpm.txt, LEN(_xlpm.txt)-1))
)</f>
        <v>16332</v>
      </c>
      <c r="W1808" s="9" t="str">
        <f>UPPER(LEFT(Todos!$B1808,2))</f>
        <v>MI</v>
      </c>
      <c r="X1808" s="10" t="str" cm="1">
        <f t="array" ref="X1808">+IF(Todos!$C1808 = "",MODE.MATCH(Todos!$C$2:$C$4029),Todos!$C1808)</f>
        <v>F</v>
      </c>
    </row>
    <row r="1809" spans="1:24" x14ac:dyDescent="0.35">
      <c r="A1809" s="18">
        <v>75910</v>
      </c>
      <c r="B1809" s="12" t="s">
        <v>48</v>
      </c>
      <c r="C1809" s="12" t="s">
        <v>17</v>
      </c>
      <c r="D1809" s="12">
        <v>339</v>
      </c>
      <c r="E1809" s="12">
        <v>254</v>
      </c>
      <c r="F1809" s="12">
        <v>321</v>
      </c>
      <c r="G1809" s="12">
        <v>0</v>
      </c>
      <c r="H1809" s="12">
        <v>9822</v>
      </c>
      <c r="I1809" s="12">
        <v>1</v>
      </c>
      <c r="J1809" s="12">
        <v>56</v>
      </c>
      <c r="K1809" s="12">
        <v>271</v>
      </c>
      <c r="L1809" s="12">
        <v>293</v>
      </c>
      <c r="M1809" s="12">
        <v>5.9285714289999998</v>
      </c>
      <c r="N1809" s="12">
        <f>VLOOKUP(Todos!$A1809,vlookup_table[#All],2,FALSE)</f>
        <v>0</v>
      </c>
      <c r="O1809" s="12" t="str">
        <f>VLOOKUP(Todos!$A1809,vlookup_table[#All],3,FALSE)</f>
        <v>IA</v>
      </c>
      <c r="P1809" s="12">
        <f>VLOOKUP(Todos!$A1809,vlookup_table[#All],4,FALSE)</f>
        <v>0</v>
      </c>
      <c r="Q1809" s="14" t="str">
        <f>VLOOKUP(Todos!$A1809,vlookup_table[#All],5,FALSE)</f>
        <v/>
      </c>
      <c r="R1809" s="14" t="str">
        <f>VLOOKUP(Todos!$A1809,vlookup_table[#All],6,FALSE)</f>
        <v>F</v>
      </c>
      <c r="S1809" s="14">
        <f>VLOOKUP(Todos!$A1809,vlookup_table[#All],7,FALSE)</f>
        <v>10</v>
      </c>
      <c r="T1809" s="14">
        <f>ROUND((9706-Todos!$P1809)/100, 0)</f>
        <v>97</v>
      </c>
      <c r="U1809" s="14" t="e" cm="1">
        <f t="array" ref="U1809">_xlfn.IFS(
    ISNUMBER(SEARCH("C", Q1809)), "Ciudad",
    ISNUMBER(SEARCH("T", Q1809)), "Pueblo",
    ISNUMBER(SEARCH("R", Q1809)), "Rural",
    ISNUMBER(SEARCH("S", Q1809)), "Suburbano",
    ISNUMBER(SEARCH("U", Q1809)), "Urbano"
)</f>
        <v>#N/A</v>
      </c>
      <c r="V1809" s="25" t="str" cm="1">
        <f t="array" ref="V1809">_xlfn.LET(
    _xlpm.txt, _xlfn.TEXTJOIN("", TRUE, IF(ISNUMBER(--MID(Todos!$H1809, _xlfn.SEQUENCE(LEN(Todos!$H1809)), 1)), MID(Todos!$H1809, _xlfn.SEQUENCE(LEN(Todos!$H1809)), 1), "")),
    IF(ISNUMBER(--RIGHT(_xlpm.txt,1)), _xlpm.txt, LEFT(_xlpm.txt, LEN(_xlpm.txt)-1))
)</f>
        <v>9822</v>
      </c>
      <c r="W1809" s="14" t="str">
        <f>UPPER(LEFT(Todos!$B1809,2))</f>
        <v>IA</v>
      </c>
      <c r="X1809" s="15" t="str" cm="1">
        <f t="array" ref="X1809">+IF(Todos!$C1809 = "",MODE.MATCH(Todos!$C$2:$C$4029),Todos!$C1809)</f>
        <v>F</v>
      </c>
    </row>
    <row r="1810" spans="1:24" x14ac:dyDescent="0.35">
      <c r="A1810" s="19">
        <v>103527</v>
      </c>
      <c r="B1810" s="7" t="s">
        <v>37</v>
      </c>
      <c r="C1810" s="7" t="s">
        <v>14</v>
      </c>
      <c r="D1810" s="7">
        <v>392</v>
      </c>
      <c r="E1810" s="7">
        <v>218</v>
      </c>
      <c r="F1810" s="7">
        <v>300</v>
      </c>
      <c r="G1810" s="7">
        <v>0</v>
      </c>
      <c r="H1810" s="7">
        <v>10421</v>
      </c>
      <c r="I1810" s="7">
        <v>0</v>
      </c>
      <c r="J1810" s="7">
        <v>79</v>
      </c>
      <c r="K1810" s="7">
        <v>239</v>
      </c>
      <c r="L1810" s="7">
        <v>265</v>
      </c>
      <c r="M1810" s="7">
        <v>4.266666667</v>
      </c>
      <c r="N1810" s="7">
        <f>VLOOKUP(Todos!$A1810,vlookup_table[#All],2,FALSE)</f>
        <v>1</v>
      </c>
      <c r="O1810" s="7" t="str">
        <f>VLOOKUP(Todos!$A1810,vlookup_table[#All],3,FALSE)</f>
        <v>MO</v>
      </c>
      <c r="P1810" s="7">
        <f>VLOOKUP(Todos!$A1810,vlookup_table[#All],4,FALSE)</f>
        <v>5002</v>
      </c>
      <c r="Q1810" s="9" t="str">
        <f>VLOOKUP(Todos!$A1810,vlookup_table[#All],5,FALSE)</f>
        <v>R3</v>
      </c>
      <c r="R1810" s="9" t="str">
        <f>VLOOKUP(Todos!$A1810,vlookup_table[#All],6,FALSE)</f>
        <v>M</v>
      </c>
      <c r="S1810" s="9">
        <f>VLOOKUP(Todos!$A1810,vlookup_table[#All],7,FALSE)</f>
        <v>4</v>
      </c>
      <c r="T1810" s="9">
        <f>ROUND((9706-Todos!$P1810)/100, 0)</f>
        <v>47</v>
      </c>
      <c r="U1810" s="9" t="str" cm="1">
        <f t="array" ref="U1810">_xlfn.IFS(
    ISNUMBER(SEARCH("C", Q1810)), "Ciudad",
    ISNUMBER(SEARCH("T", Q1810)), "Pueblo",
    ISNUMBER(SEARCH("R", Q1810)), "Rural",
    ISNUMBER(SEARCH("S", Q1810)), "Suburbano",
    ISNUMBER(SEARCH("U", Q1810)), "Urbano"
)</f>
        <v>Rural</v>
      </c>
      <c r="V1810" s="24" t="str" cm="1">
        <f t="array" ref="V1810">_xlfn.LET(
    _xlpm.txt, _xlfn.TEXTJOIN("", TRUE, IF(ISNUMBER(--MID(Todos!$H1810, _xlfn.SEQUENCE(LEN(Todos!$H1810)), 1)), MID(Todos!$H1810, _xlfn.SEQUENCE(LEN(Todos!$H1810)), 1), "")),
    IF(ISNUMBER(--RIGHT(_xlpm.txt,1)), _xlpm.txt, LEFT(_xlpm.txt, LEN(_xlpm.txt)-1))
)</f>
        <v>10421</v>
      </c>
      <c r="W1810" s="9" t="str">
        <f>UPPER(LEFT(Todos!$B1810,2))</f>
        <v>MO</v>
      </c>
      <c r="X1810" s="10" t="str" cm="1">
        <f t="array" ref="X1810">+IF(Todos!$C1810 = "",MODE.MATCH(Todos!$C$2:$C$4029),Todos!$C1810)</f>
        <v>M</v>
      </c>
    </row>
    <row r="1811" spans="1:24" x14ac:dyDescent="0.35">
      <c r="A1811" s="18">
        <v>16247</v>
      </c>
      <c r="B1811" s="12" t="s">
        <v>18</v>
      </c>
      <c r="C1811" s="12"/>
      <c r="D1811" s="12">
        <v>576</v>
      </c>
      <c r="E1811" s="12">
        <v>289</v>
      </c>
      <c r="F1811" s="12">
        <v>323</v>
      </c>
      <c r="G1811" s="12">
        <v>0</v>
      </c>
      <c r="H1811" s="12">
        <v>10642</v>
      </c>
      <c r="I1811" s="12">
        <v>1</v>
      </c>
      <c r="J1811" s="12">
        <v>84</v>
      </c>
      <c r="K1811" s="12">
        <v>308</v>
      </c>
      <c r="L1811" s="12">
        <v>304</v>
      </c>
      <c r="M1811" s="12">
        <v>8.923076923</v>
      </c>
      <c r="N1811" s="12">
        <f>VLOOKUP(Todos!$A1811,vlookup_table[#All],2,FALSE)</f>
        <v>2</v>
      </c>
      <c r="O1811" s="12" t="str">
        <f>VLOOKUP(Todos!$A1811,vlookup_table[#All],3,FALSE)</f>
        <v>NC</v>
      </c>
      <c r="P1811" s="12">
        <f>VLOOKUP(Todos!$A1811,vlookup_table[#All],4,FALSE)</f>
        <v>0</v>
      </c>
      <c r="Q1811" s="14" t="str">
        <f>VLOOKUP(Todos!$A1811,vlookup_table[#All],5,FALSE)</f>
        <v>R2</v>
      </c>
      <c r="R1811" s="14" t="str">
        <f>VLOOKUP(Todos!$A1811,vlookup_table[#All],6,FALSE)</f>
        <v/>
      </c>
      <c r="S1811" s="14">
        <f>VLOOKUP(Todos!$A1811,vlookup_table[#All],7,FALSE)</f>
        <v>10</v>
      </c>
      <c r="T1811" s="14">
        <f>ROUND((9706-Todos!$P1811)/100, 0)</f>
        <v>97</v>
      </c>
      <c r="U1811" s="14" t="str" cm="1">
        <f t="array" ref="U1811">_xlfn.IFS(
    ISNUMBER(SEARCH("C", Q1811)), "Ciudad",
    ISNUMBER(SEARCH("T", Q1811)), "Pueblo",
    ISNUMBER(SEARCH("R", Q1811)), "Rural",
    ISNUMBER(SEARCH("S", Q1811)), "Suburbano",
    ISNUMBER(SEARCH("U", Q1811)), "Urbano"
)</f>
        <v>Rural</v>
      </c>
      <c r="V1811" s="25" t="str" cm="1">
        <f t="array" ref="V1811">_xlfn.LET(
    _xlpm.txt, _xlfn.TEXTJOIN("", TRUE, IF(ISNUMBER(--MID(Todos!$H1811, _xlfn.SEQUENCE(LEN(Todos!$H1811)), 1)), MID(Todos!$H1811, _xlfn.SEQUENCE(LEN(Todos!$H1811)), 1), "")),
    IF(ISNUMBER(--RIGHT(_xlpm.txt,1)), _xlpm.txt, LEFT(_xlpm.txt, LEN(_xlpm.txt)-1))
)</f>
        <v>10642</v>
      </c>
      <c r="W1811" s="14" t="str">
        <f>UPPER(LEFT(Todos!$B1811,2))</f>
        <v>NC</v>
      </c>
      <c r="X1811" s="15" t="e" cm="1">
        <f t="array" aca="1" ref="X1811" ca="1">+IF(Todos!$C1811 = "",MODE.MATCH(Todos!$C$2:$C$4029),Todos!$C1811)</f>
        <v>#NAME?</v>
      </c>
    </row>
    <row r="1812" spans="1:24" x14ac:dyDescent="0.35">
      <c r="A1812" s="19">
        <v>166770</v>
      </c>
      <c r="B1812" s="7" t="s">
        <v>22</v>
      </c>
      <c r="C1812" s="7" t="s">
        <v>17</v>
      </c>
      <c r="D1812" s="7">
        <v>2419</v>
      </c>
      <c r="E1812" s="7">
        <v>364</v>
      </c>
      <c r="F1812" s="7">
        <v>533</v>
      </c>
      <c r="G1812" s="7">
        <v>61</v>
      </c>
      <c r="H1812" s="7">
        <v>23128</v>
      </c>
      <c r="I1812" s="7">
        <v>6</v>
      </c>
      <c r="J1812" s="7">
        <v>59</v>
      </c>
      <c r="K1812" s="7">
        <v>409</v>
      </c>
      <c r="L1812" s="7">
        <v>470</v>
      </c>
      <c r="M1812" s="7">
        <v>9.8571428569999995</v>
      </c>
      <c r="N1812" s="7">
        <f>VLOOKUP(Todos!$A1812,vlookup_table[#All],2,FALSE)</f>
        <v>0</v>
      </c>
      <c r="O1812" s="7" t="str">
        <f>VLOOKUP(Todos!$A1812,vlookup_table[#All],3,FALSE)</f>
        <v>CA</v>
      </c>
      <c r="P1812" s="7">
        <f>VLOOKUP(Todos!$A1812,vlookup_table[#All],4,FALSE)</f>
        <v>3901</v>
      </c>
      <c r="Q1812" s="9" t="str">
        <f>VLOOKUP(Todos!$A1812,vlookup_table[#All],5,FALSE)</f>
        <v>R1</v>
      </c>
      <c r="R1812" s="9" t="str">
        <f>VLOOKUP(Todos!$A1812,vlookup_table[#All],6,FALSE)</f>
        <v>F</v>
      </c>
      <c r="S1812" s="9">
        <f>VLOOKUP(Todos!$A1812,vlookup_table[#All],7,FALSE)</f>
        <v>5</v>
      </c>
      <c r="T1812" s="9">
        <f>ROUND((9706-Todos!$P1812)/100, 0)</f>
        <v>58</v>
      </c>
      <c r="U1812" s="9" t="str" cm="1">
        <f t="array" ref="U1812">_xlfn.IFS(
    ISNUMBER(SEARCH("C", Q1812)), "Ciudad",
    ISNUMBER(SEARCH("T", Q1812)), "Pueblo",
    ISNUMBER(SEARCH("R", Q1812)), "Rural",
    ISNUMBER(SEARCH("S", Q1812)), "Suburbano",
    ISNUMBER(SEARCH("U", Q1812)), "Urbano"
)</f>
        <v>Rural</v>
      </c>
      <c r="V1812" s="24" t="str" cm="1">
        <f t="array" ref="V1812">_xlfn.LET(
    _xlpm.txt, _xlfn.TEXTJOIN("", TRUE, IF(ISNUMBER(--MID(Todos!$H1812, _xlfn.SEQUENCE(LEN(Todos!$H1812)), 1)), MID(Todos!$H1812, _xlfn.SEQUENCE(LEN(Todos!$H1812)), 1), "")),
    IF(ISNUMBER(--RIGHT(_xlpm.txt,1)), _xlpm.txt, LEFT(_xlpm.txt, LEN(_xlpm.txt)-1))
)</f>
        <v>23128</v>
      </c>
      <c r="W1812" s="9" t="str">
        <f>UPPER(LEFT(Todos!$B1812,2))</f>
        <v>CA</v>
      </c>
      <c r="X1812" s="10" t="str" cm="1">
        <f t="array" ref="X1812">+IF(Todos!$C1812 = "",MODE.MATCH(Todos!$C$2:$C$4029),Todos!$C1812)</f>
        <v>F</v>
      </c>
    </row>
    <row r="1813" spans="1:24" x14ac:dyDescent="0.35">
      <c r="A1813" s="18">
        <v>82580</v>
      </c>
      <c r="B1813" s="12" t="s">
        <v>57</v>
      </c>
      <c r="C1813" s="12" t="s">
        <v>17</v>
      </c>
      <c r="D1813" s="12">
        <v>575</v>
      </c>
      <c r="E1813" s="12">
        <v>209</v>
      </c>
      <c r="F1813" s="12">
        <v>265</v>
      </c>
      <c r="G1813" s="12">
        <v>0</v>
      </c>
      <c r="H1813" s="12">
        <v>8620</v>
      </c>
      <c r="I1813" s="12">
        <v>13</v>
      </c>
      <c r="J1813" s="12">
        <v>62</v>
      </c>
      <c r="K1813" s="12">
        <v>212</v>
      </c>
      <c r="L1813" s="12">
        <v>247</v>
      </c>
      <c r="M1813" s="12">
        <v>4.4285714289999998</v>
      </c>
      <c r="N1813" s="12">
        <f>VLOOKUP(Todos!$A1813,vlookup_table[#All],2,FALSE)</f>
        <v>2</v>
      </c>
      <c r="O1813" s="12" t="str">
        <f>VLOOKUP(Todos!$A1813,vlookup_table[#All],3,FALSE)</f>
        <v>MN</v>
      </c>
      <c r="P1813" s="12">
        <f>VLOOKUP(Todos!$A1813,vlookup_table[#All],4,FALSE)</f>
        <v>1001</v>
      </c>
      <c r="Q1813" s="14" t="str">
        <f>VLOOKUP(Todos!$A1813,vlookup_table[#All],5,FALSE)</f>
        <v>C3</v>
      </c>
      <c r="R1813" s="14" t="str">
        <f>VLOOKUP(Todos!$A1813,vlookup_table[#All],6,FALSE)</f>
        <v>F</v>
      </c>
      <c r="S1813" s="14">
        <f>VLOOKUP(Todos!$A1813,vlookup_table[#All],7,FALSE)</f>
        <v>5</v>
      </c>
      <c r="T1813" s="14">
        <f>ROUND((9706-Todos!$P1813)/100, 0)</f>
        <v>87</v>
      </c>
      <c r="U1813" s="14" t="str" cm="1">
        <f t="array" ref="U1813">_xlfn.IFS(
    ISNUMBER(SEARCH("C", Q1813)), "Ciudad",
    ISNUMBER(SEARCH("T", Q1813)), "Pueblo",
    ISNUMBER(SEARCH("R", Q1813)), "Rural",
    ISNUMBER(SEARCH("S", Q1813)), "Suburbano",
    ISNUMBER(SEARCH("U", Q1813)), "Urbano"
)</f>
        <v>Ciudad</v>
      </c>
      <c r="V1813" s="25" t="str" cm="1">
        <f t="array" ref="V1813">_xlfn.LET(
    _xlpm.txt, _xlfn.TEXTJOIN("", TRUE, IF(ISNUMBER(--MID(Todos!$H1813, _xlfn.SEQUENCE(LEN(Todos!$H1813)), 1)), MID(Todos!$H1813, _xlfn.SEQUENCE(LEN(Todos!$H1813)), 1), "")),
    IF(ISNUMBER(--RIGHT(_xlpm.txt,1)), _xlpm.txt, LEFT(_xlpm.txt, LEN(_xlpm.txt)-1))
)</f>
        <v>8620</v>
      </c>
      <c r="W1813" s="14" t="str">
        <f>UPPER(LEFT(Todos!$B1813,2))</f>
        <v>MN</v>
      </c>
      <c r="X1813" s="15" t="str" cm="1">
        <f t="array" ref="X1813">+IF(Todos!$C1813 = "",MODE.MATCH(Todos!$C$2:$C$4029),Todos!$C1813)</f>
        <v>F</v>
      </c>
    </row>
    <row r="1814" spans="1:24" x14ac:dyDescent="0.35">
      <c r="A1814" s="19">
        <v>34883</v>
      </c>
      <c r="B1814" s="7" t="s">
        <v>13</v>
      </c>
      <c r="C1814" s="7" t="s">
        <v>14</v>
      </c>
      <c r="D1814" s="7">
        <v>709</v>
      </c>
      <c r="E1814" s="7">
        <v>220</v>
      </c>
      <c r="F1814" s="7">
        <v>296</v>
      </c>
      <c r="G1814" s="7">
        <v>1</v>
      </c>
      <c r="H1814" s="7">
        <v>12538</v>
      </c>
      <c r="I1814" s="7">
        <v>3</v>
      </c>
      <c r="J1814" s="7">
        <v>15</v>
      </c>
      <c r="K1814" s="7">
        <v>254</v>
      </c>
      <c r="L1814" s="7">
        <v>264</v>
      </c>
      <c r="M1814" s="7">
        <v>7.3333333329999997</v>
      </c>
      <c r="N1814" s="7">
        <f>VLOOKUP(Todos!$A1814,vlookup_table[#All],2,FALSE)</f>
        <v>2</v>
      </c>
      <c r="O1814" s="7" t="str">
        <f>VLOOKUP(Todos!$A1814,vlookup_table[#All],3,FALSE)</f>
        <v>FL</v>
      </c>
      <c r="P1814" s="7">
        <f>VLOOKUP(Todos!$A1814,vlookup_table[#All],4,FALSE)</f>
        <v>3001</v>
      </c>
      <c r="Q1814" s="9" t="str">
        <f>VLOOKUP(Todos!$A1814,vlookup_table[#All],5,FALSE)</f>
        <v>T2</v>
      </c>
      <c r="R1814" s="9" t="str">
        <f>VLOOKUP(Todos!$A1814,vlookup_table[#All],6,FALSE)</f>
        <v>M</v>
      </c>
      <c r="S1814" s="9">
        <f>VLOOKUP(Todos!$A1814,vlookup_table[#All],7,FALSE)</f>
        <v>5</v>
      </c>
      <c r="T1814" s="9">
        <f>ROUND((9706-Todos!$P1814)/100, 0)</f>
        <v>67</v>
      </c>
      <c r="U1814" s="9" t="str" cm="1">
        <f t="array" ref="U1814">_xlfn.IFS(
    ISNUMBER(SEARCH("C", Q1814)), "Ciudad",
    ISNUMBER(SEARCH("T", Q1814)), "Pueblo",
    ISNUMBER(SEARCH("R", Q1814)), "Rural",
    ISNUMBER(SEARCH("S", Q1814)), "Suburbano",
    ISNUMBER(SEARCH("U", Q1814)), "Urbano"
)</f>
        <v>Pueblo</v>
      </c>
      <c r="V1814" s="24" t="str" cm="1">
        <f t="array" ref="V1814">_xlfn.LET(
    _xlpm.txt, _xlfn.TEXTJOIN("", TRUE, IF(ISNUMBER(--MID(Todos!$H1814, _xlfn.SEQUENCE(LEN(Todos!$H1814)), 1)), MID(Todos!$H1814, _xlfn.SEQUENCE(LEN(Todos!$H1814)), 1), "")),
    IF(ISNUMBER(--RIGHT(_xlpm.txt,1)), _xlpm.txt, LEFT(_xlpm.txt, LEN(_xlpm.txt)-1))
)</f>
        <v>12538</v>
      </c>
      <c r="W1814" s="9" t="str">
        <f>UPPER(LEFT(Todos!$B1814,2))</f>
        <v>FL</v>
      </c>
      <c r="X1814" s="10" t="str" cm="1">
        <f t="array" ref="X1814">+IF(Todos!$C1814 = "",MODE.MATCH(Todos!$C$2:$C$4029),Todos!$C1814)</f>
        <v>M</v>
      </c>
    </row>
    <row r="1815" spans="1:24" x14ac:dyDescent="0.35">
      <c r="A1815" s="18">
        <v>57647</v>
      </c>
      <c r="B1815" s="12" t="s">
        <v>58</v>
      </c>
      <c r="C1815" s="12" t="s">
        <v>14</v>
      </c>
      <c r="D1815" s="12">
        <v>724</v>
      </c>
      <c r="E1815" s="12">
        <v>322</v>
      </c>
      <c r="F1815" s="12">
        <v>393</v>
      </c>
      <c r="G1815" s="12">
        <v>2</v>
      </c>
      <c r="H1815" s="12">
        <v>11652</v>
      </c>
      <c r="I1815" s="12">
        <v>1</v>
      </c>
      <c r="J1815" s="12">
        <v>67</v>
      </c>
      <c r="K1815" s="12">
        <v>380</v>
      </c>
      <c r="L1815" s="12">
        <v>363</v>
      </c>
      <c r="M1815" s="12">
        <v>17.222222219999999</v>
      </c>
      <c r="N1815" s="12">
        <f>VLOOKUP(Todos!$A1815,vlookup_table[#All],2,FALSE)</f>
        <v>0</v>
      </c>
      <c r="O1815" s="12" t="str">
        <f>VLOOKUP(Todos!$A1815,vlookup_table[#All],3,FALSE)</f>
        <v>KY</v>
      </c>
      <c r="P1815" s="12">
        <f>VLOOKUP(Todos!$A1815,vlookup_table[#All],4,FALSE)</f>
        <v>7309</v>
      </c>
      <c r="Q1815" s="14" t="str">
        <f>VLOOKUP(Todos!$A1815,vlookup_table[#All],5,FALSE)</f>
        <v>R2</v>
      </c>
      <c r="R1815" s="14" t="str">
        <f>VLOOKUP(Todos!$A1815,vlookup_table[#All],6,FALSE)</f>
        <v>M</v>
      </c>
      <c r="S1815" s="14">
        <f>VLOOKUP(Todos!$A1815,vlookup_table[#All],7,FALSE)</f>
        <v>20</v>
      </c>
      <c r="T1815" s="14">
        <f>ROUND((9706-Todos!$P1815)/100, 0)</f>
        <v>24</v>
      </c>
      <c r="U1815" s="14" t="str" cm="1">
        <f t="array" ref="U1815">_xlfn.IFS(
    ISNUMBER(SEARCH("C", Q1815)), "Ciudad",
    ISNUMBER(SEARCH("T", Q1815)), "Pueblo",
    ISNUMBER(SEARCH("R", Q1815)), "Rural",
    ISNUMBER(SEARCH("S", Q1815)), "Suburbano",
    ISNUMBER(SEARCH("U", Q1815)), "Urbano"
)</f>
        <v>Rural</v>
      </c>
      <c r="V1815" s="25" t="str" cm="1">
        <f t="array" ref="V1815">_xlfn.LET(
    _xlpm.txt, _xlfn.TEXTJOIN("", TRUE, IF(ISNUMBER(--MID(Todos!$H1815, _xlfn.SEQUENCE(LEN(Todos!$H1815)), 1)), MID(Todos!$H1815, _xlfn.SEQUENCE(LEN(Todos!$H1815)), 1), "")),
    IF(ISNUMBER(--RIGHT(_xlpm.txt,1)), _xlpm.txt, LEFT(_xlpm.txt, LEN(_xlpm.txt)-1))
)</f>
        <v>11652</v>
      </c>
      <c r="W1815" s="14" t="str">
        <f>UPPER(LEFT(Todos!$B1815,2))</f>
        <v>KY</v>
      </c>
      <c r="X1815" s="15" t="str" cm="1">
        <f t="array" ref="X1815">+IF(Todos!$C1815 = "",MODE.MATCH(Todos!$C$2:$C$4029),Todos!$C1815)</f>
        <v>M</v>
      </c>
    </row>
    <row r="1816" spans="1:24" x14ac:dyDescent="0.35">
      <c r="A1816" s="19">
        <v>82995</v>
      </c>
      <c r="B1816" s="7" t="s">
        <v>57</v>
      </c>
      <c r="C1816" s="7" t="s">
        <v>14</v>
      </c>
      <c r="D1816" s="7">
        <v>719</v>
      </c>
      <c r="E1816" s="7">
        <v>365</v>
      </c>
      <c r="F1816" s="7">
        <v>519</v>
      </c>
      <c r="G1816" s="7">
        <v>0</v>
      </c>
      <c r="H1816" s="7">
        <v>18970</v>
      </c>
      <c r="I1816" s="7">
        <v>0</v>
      </c>
      <c r="J1816" s="7">
        <v>87</v>
      </c>
      <c r="K1816" s="7">
        <v>561</v>
      </c>
      <c r="L1816" s="7">
        <v>430</v>
      </c>
      <c r="M1816" s="7">
        <v>4.4000000000000004</v>
      </c>
      <c r="N1816" s="7">
        <f>VLOOKUP(Todos!$A1816,vlookup_table[#All],2,FALSE)</f>
        <v>1002</v>
      </c>
      <c r="O1816" s="7" t="str">
        <f>VLOOKUP(Todos!$A1816,vlookup_table[#All],3,FALSE)</f>
        <v>MN</v>
      </c>
      <c r="P1816" s="7">
        <f>VLOOKUP(Todos!$A1816,vlookup_table[#All],4,FALSE)</f>
        <v>3603</v>
      </c>
      <c r="Q1816" s="9" t="str">
        <f>VLOOKUP(Todos!$A1816,vlookup_table[#All],5,FALSE)</f>
        <v>S2</v>
      </c>
      <c r="R1816" s="9" t="str">
        <f>VLOOKUP(Todos!$A1816,vlookup_table[#All],6,FALSE)</f>
        <v>M</v>
      </c>
      <c r="S1816" s="9">
        <f>VLOOKUP(Todos!$A1816,vlookup_table[#All],7,FALSE)</f>
        <v>5</v>
      </c>
      <c r="T1816" s="9">
        <f>ROUND((9706-Todos!$P1816)/100, 0)</f>
        <v>61</v>
      </c>
      <c r="U1816" s="9" t="str" cm="1">
        <f t="array" ref="U1816">_xlfn.IFS(
    ISNUMBER(SEARCH("C", Q1816)), "Ciudad",
    ISNUMBER(SEARCH("T", Q1816)), "Pueblo",
    ISNUMBER(SEARCH("R", Q1816)), "Rural",
    ISNUMBER(SEARCH("S", Q1816)), "Suburbano",
    ISNUMBER(SEARCH("U", Q1816)), "Urbano"
)</f>
        <v>Suburbano</v>
      </c>
      <c r="V1816" s="24" t="str" cm="1">
        <f t="array" ref="V1816">_xlfn.LET(
    _xlpm.txt, _xlfn.TEXTJOIN("", TRUE, IF(ISNUMBER(--MID(Todos!$H1816, _xlfn.SEQUENCE(LEN(Todos!$H1816)), 1)), MID(Todos!$H1816, _xlfn.SEQUENCE(LEN(Todos!$H1816)), 1), "")),
    IF(ISNUMBER(--RIGHT(_xlpm.txt,1)), _xlpm.txt, LEFT(_xlpm.txt, LEN(_xlpm.txt)-1))
)</f>
        <v>18970</v>
      </c>
      <c r="W1816" s="9" t="str">
        <f>UPPER(LEFT(Todos!$B1816,2))</f>
        <v>MN</v>
      </c>
      <c r="X1816" s="10" t="str" cm="1">
        <f t="array" ref="X1816">+IF(Todos!$C1816 = "",MODE.MATCH(Todos!$C$2:$C$4029),Todos!$C1816)</f>
        <v>M</v>
      </c>
    </row>
    <row r="1817" spans="1:24" x14ac:dyDescent="0.35">
      <c r="A1817" s="18">
        <v>74043</v>
      </c>
      <c r="B1817" s="12" t="s">
        <v>30</v>
      </c>
      <c r="C1817" s="12" t="s">
        <v>17</v>
      </c>
      <c r="D1817" s="12">
        <v>411</v>
      </c>
      <c r="E1817" s="12">
        <v>199</v>
      </c>
      <c r="F1817" s="12">
        <v>272</v>
      </c>
      <c r="G1817" s="12">
        <v>0</v>
      </c>
      <c r="H1817" s="12">
        <v>9491</v>
      </c>
      <c r="I1817" s="12">
        <v>1</v>
      </c>
      <c r="J1817" s="12">
        <v>87</v>
      </c>
      <c r="K1817" s="12">
        <v>230</v>
      </c>
      <c r="L1817" s="12">
        <v>244</v>
      </c>
      <c r="M1817" s="12">
        <v>13</v>
      </c>
      <c r="N1817" s="12">
        <f>VLOOKUP(Todos!$A1817,vlookup_table[#All],2,FALSE)</f>
        <v>0</v>
      </c>
      <c r="O1817" s="12" t="str">
        <f>VLOOKUP(Todos!$A1817,vlookup_table[#All],3,FALSE)</f>
        <v>MI</v>
      </c>
      <c r="P1817" s="12">
        <f>VLOOKUP(Todos!$A1817,vlookup_table[#All],4,FALSE)</f>
        <v>2401</v>
      </c>
      <c r="Q1817" s="14" t="str">
        <f>VLOOKUP(Todos!$A1817,vlookup_table[#All],5,FALSE)</f>
        <v>R2</v>
      </c>
      <c r="R1817" s="14" t="str">
        <f>VLOOKUP(Todos!$A1817,vlookup_table[#All],6,FALSE)</f>
        <v>F</v>
      </c>
      <c r="S1817" s="14">
        <f>VLOOKUP(Todos!$A1817,vlookup_table[#All],7,FALSE)</f>
        <v>12</v>
      </c>
      <c r="T1817" s="14">
        <f>ROUND((9706-Todos!$P1817)/100, 0)</f>
        <v>73</v>
      </c>
      <c r="U1817" s="14" t="str" cm="1">
        <f t="array" ref="U1817">_xlfn.IFS(
    ISNUMBER(SEARCH("C", Q1817)), "Ciudad",
    ISNUMBER(SEARCH("T", Q1817)), "Pueblo",
    ISNUMBER(SEARCH("R", Q1817)), "Rural",
    ISNUMBER(SEARCH("S", Q1817)), "Suburbano",
    ISNUMBER(SEARCH("U", Q1817)), "Urbano"
)</f>
        <v>Rural</v>
      </c>
      <c r="V1817" s="25" t="str" cm="1">
        <f t="array" ref="V1817">_xlfn.LET(
    _xlpm.txt, _xlfn.TEXTJOIN("", TRUE, IF(ISNUMBER(--MID(Todos!$H1817, _xlfn.SEQUENCE(LEN(Todos!$H1817)), 1)), MID(Todos!$H1817, _xlfn.SEQUENCE(LEN(Todos!$H1817)), 1), "")),
    IF(ISNUMBER(--RIGHT(_xlpm.txt,1)), _xlpm.txt, LEFT(_xlpm.txt, LEN(_xlpm.txt)-1))
)</f>
        <v>9491</v>
      </c>
      <c r="W1817" s="14" t="str">
        <f>UPPER(LEFT(Todos!$B1817,2))</f>
        <v>MI</v>
      </c>
      <c r="X1817" s="15" t="str" cm="1">
        <f t="array" ref="X1817">+IF(Todos!$C1817 = "",MODE.MATCH(Todos!$C$2:$C$4029),Todos!$C1817)</f>
        <v>F</v>
      </c>
    </row>
    <row r="1818" spans="1:24" x14ac:dyDescent="0.35">
      <c r="A1818" s="19">
        <v>114438</v>
      </c>
      <c r="B1818" s="7" t="s">
        <v>32</v>
      </c>
      <c r="C1818" s="7" t="s">
        <v>14</v>
      </c>
      <c r="D1818" s="7">
        <v>498</v>
      </c>
      <c r="E1818" s="7">
        <v>284</v>
      </c>
      <c r="F1818" s="7">
        <v>315</v>
      </c>
      <c r="G1818" s="7">
        <v>0</v>
      </c>
      <c r="H1818" s="7">
        <v>9667</v>
      </c>
      <c r="I1818" s="7">
        <v>2</v>
      </c>
      <c r="J1818" s="7">
        <v>56</v>
      </c>
      <c r="K1818" s="7">
        <v>304</v>
      </c>
      <c r="L1818" s="7">
        <v>274</v>
      </c>
      <c r="M1818" s="7">
        <v>11.5</v>
      </c>
      <c r="N1818" s="7">
        <f>VLOOKUP(Todos!$A1818,vlookup_table[#All],2,FALSE)</f>
        <v>1</v>
      </c>
      <c r="O1818" s="7" t="str">
        <f>VLOOKUP(Todos!$A1818,vlookup_table[#All],3,FALSE)</f>
        <v>OK</v>
      </c>
      <c r="P1818" s="7">
        <f>VLOOKUP(Todos!$A1818,vlookup_table[#All],4,FALSE)</f>
        <v>2512</v>
      </c>
      <c r="Q1818" s="9" t="str">
        <f>VLOOKUP(Todos!$A1818,vlookup_table[#All],5,FALSE)</f>
        <v>T2</v>
      </c>
      <c r="R1818" s="9" t="str">
        <f>VLOOKUP(Todos!$A1818,vlookup_table[#All],6,FALSE)</f>
        <v>M</v>
      </c>
      <c r="S1818" s="9">
        <f>VLOOKUP(Todos!$A1818,vlookup_table[#All],7,FALSE)</f>
        <v>20</v>
      </c>
      <c r="T1818" s="9">
        <f>ROUND((9706-Todos!$P1818)/100, 0)</f>
        <v>72</v>
      </c>
      <c r="U1818" s="9" t="str" cm="1">
        <f t="array" ref="U1818">_xlfn.IFS(
    ISNUMBER(SEARCH("C", Q1818)), "Ciudad",
    ISNUMBER(SEARCH("T", Q1818)), "Pueblo",
    ISNUMBER(SEARCH("R", Q1818)), "Rural",
    ISNUMBER(SEARCH("S", Q1818)), "Suburbano",
    ISNUMBER(SEARCH("U", Q1818)), "Urbano"
)</f>
        <v>Pueblo</v>
      </c>
      <c r="V1818" s="24" t="str" cm="1">
        <f t="array" ref="V1818">_xlfn.LET(
    _xlpm.txt, _xlfn.TEXTJOIN("", TRUE, IF(ISNUMBER(--MID(Todos!$H1818, _xlfn.SEQUENCE(LEN(Todos!$H1818)), 1)), MID(Todos!$H1818, _xlfn.SEQUENCE(LEN(Todos!$H1818)), 1), "")),
    IF(ISNUMBER(--RIGHT(_xlpm.txt,1)), _xlpm.txt, LEFT(_xlpm.txt, LEN(_xlpm.txt)-1))
)</f>
        <v>9667</v>
      </c>
      <c r="W1818" s="9" t="str">
        <f>UPPER(LEFT(Todos!$B1818,2))</f>
        <v>OK</v>
      </c>
      <c r="X1818" s="10" t="str" cm="1">
        <f t="array" ref="X1818">+IF(Todos!$C1818 = "",MODE.MATCH(Todos!$C$2:$C$4029),Todos!$C1818)</f>
        <v>M</v>
      </c>
    </row>
    <row r="1819" spans="1:24" x14ac:dyDescent="0.35">
      <c r="A1819" s="18">
        <v>122046</v>
      </c>
      <c r="B1819" s="12" t="s">
        <v>21</v>
      </c>
      <c r="C1819" s="12" t="s">
        <v>17</v>
      </c>
      <c r="D1819" s="12">
        <v>716</v>
      </c>
      <c r="E1819" s="12">
        <v>291</v>
      </c>
      <c r="F1819" s="12">
        <v>454</v>
      </c>
      <c r="G1819" s="12">
        <v>1</v>
      </c>
      <c r="H1819" s="12">
        <v>23868</v>
      </c>
      <c r="I1819" s="12">
        <v>11</v>
      </c>
      <c r="J1819" s="12">
        <v>40</v>
      </c>
      <c r="K1819" s="12">
        <v>438</v>
      </c>
      <c r="L1819" s="12">
        <v>351</v>
      </c>
      <c r="M1819" s="12">
        <v>20</v>
      </c>
      <c r="N1819" s="12">
        <f>VLOOKUP(Todos!$A1819,vlookup_table[#All],2,FALSE)</f>
        <v>0</v>
      </c>
      <c r="O1819" s="12" t="str">
        <f>VLOOKUP(Todos!$A1819,vlookup_table[#All],3,FALSE)</f>
        <v>TX</v>
      </c>
      <c r="P1819" s="12">
        <f>VLOOKUP(Todos!$A1819,vlookup_table[#All],4,FALSE)</f>
        <v>3601</v>
      </c>
      <c r="Q1819" s="14" t="str">
        <f>VLOOKUP(Todos!$A1819,vlookup_table[#All],5,FALSE)</f>
        <v>C1</v>
      </c>
      <c r="R1819" s="14" t="str">
        <f>VLOOKUP(Todos!$A1819,vlookup_table[#All],6,FALSE)</f>
        <v>F</v>
      </c>
      <c r="S1819" s="14">
        <f>VLOOKUP(Todos!$A1819,vlookup_table[#All],7,FALSE)</f>
        <v>25</v>
      </c>
      <c r="T1819" s="14">
        <f>ROUND((9706-Todos!$P1819)/100, 0)</f>
        <v>61</v>
      </c>
      <c r="U1819" s="14" t="str" cm="1">
        <f t="array" ref="U1819">_xlfn.IFS(
    ISNUMBER(SEARCH("C", Q1819)), "Ciudad",
    ISNUMBER(SEARCH("T", Q1819)), "Pueblo",
    ISNUMBER(SEARCH("R", Q1819)), "Rural",
    ISNUMBER(SEARCH("S", Q1819)), "Suburbano",
    ISNUMBER(SEARCH("U", Q1819)), "Urbano"
)</f>
        <v>Ciudad</v>
      </c>
      <c r="V1819" s="25" t="str" cm="1">
        <f t="array" ref="V1819">_xlfn.LET(
    _xlpm.txt, _xlfn.TEXTJOIN("", TRUE, IF(ISNUMBER(--MID(Todos!$H1819, _xlfn.SEQUENCE(LEN(Todos!$H1819)), 1)), MID(Todos!$H1819, _xlfn.SEQUENCE(LEN(Todos!$H1819)), 1), "")),
    IF(ISNUMBER(--RIGHT(_xlpm.txt,1)), _xlpm.txt, LEFT(_xlpm.txt, LEN(_xlpm.txt)-1))
)</f>
        <v>23868</v>
      </c>
      <c r="W1819" s="14" t="str">
        <f>UPPER(LEFT(Todos!$B1819,2))</f>
        <v>TX</v>
      </c>
      <c r="X1819" s="15" t="str" cm="1">
        <f t="array" ref="X1819">+IF(Todos!$C1819 = "",MODE.MATCH(Todos!$C$2:$C$4029),Todos!$C1819)</f>
        <v>F</v>
      </c>
    </row>
    <row r="1820" spans="1:24" x14ac:dyDescent="0.35">
      <c r="A1820" s="19">
        <v>69122</v>
      </c>
      <c r="B1820" s="7" t="s">
        <v>30</v>
      </c>
      <c r="C1820" s="7" t="s">
        <v>14</v>
      </c>
      <c r="D1820" s="7">
        <v>732</v>
      </c>
      <c r="E1820" s="7">
        <v>404</v>
      </c>
      <c r="F1820" s="7">
        <v>481</v>
      </c>
      <c r="G1820" s="7">
        <v>1</v>
      </c>
      <c r="H1820" s="7">
        <v>15554</v>
      </c>
      <c r="I1820" s="7">
        <v>2</v>
      </c>
      <c r="J1820" s="7">
        <v>73</v>
      </c>
      <c r="K1820" s="7">
        <v>431</v>
      </c>
      <c r="L1820" s="7">
        <v>434</v>
      </c>
      <c r="M1820" s="7">
        <v>10.5</v>
      </c>
      <c r="N1820" s="7">
        <f>VLOOKUP(Todos!$A1820,vlookup_table[#All],2,FALSE)</f>
        <v>1</v>
      </c>
      <c r="O1820" s="7" t="str">
        <f>VLOOKUP(Todos!$A1820,vlookup_table[#All],3,FALSE)</f>
        <v>MI</v>
      </c>
      <c r="P1820" s="7">
        <f>VLOOKUP(Todos!$A1820,vlookup_table[#All],4,FALSE)</f>
        <v>2701</v>
      </c>
      <c r="Q1820" s="9" t="str">
        <f>VLOOKUP(Todos!$A1820,vlookup_table[#All],5,FALSE)</f>
        <v>S2</v>
      </c>
      <c r="R1820" s="9" t="str">
        <f>VLOOKUP(Todos!$A1820,vlookup_table[#All],6,FALSE)</f>
        <v>M</v>
      </c>
      <c r="S1820" s="9">
        <f>VLOOKUP(Todos!$A1820,vlookup_table[#All],7,FALSE)</f>
        <v>13</v>
      </c>
      <c r="T1820" s="9">
        <f>ROUND((9706-Todos!$P1820)/100, 0)</f>
        <v>70</v>
      </c>
      <c r="U1820" s="9" t="str" cm="1">
        <f t="array" ref="U1820">_xlfn.IFS(
    ISNUMBER(SEARCH("C", Q1820)), "Ciudad",
    ISNUMBER(SEARCH("T", Q1820)), "Pueblo",
    ISNUMBER(SEARCH("R", Q1820)), "Rural",
    ISNUMBER(SEARCH("S", Q1820)), "Suburbano",
    ISNUMBER(SEARCH("U", Q1820)), "Urbano"
)</f>
        <v>Suburbano</v>
      </c>
      <c r="V1820" s="24" t="str" cm="1">
        <f t="array" ref="V1820">_xlfn.LET(
    _xlpm.txt, _xlfn.TEXTJOIN("", TRUE, IF(ISNUMBER(--MID(Todos!$H1820, _xlfn.SEQUENCE(LEN(Todos!$H1820)), 1)), MID(Todos!$H1820, _xlfn.SEQUENCE(LEN(Todos!$H1820)), 1), "")),
    IF(ISNUMBER(--RIGHT(_xlpm.txt,1)), _xlpm.txt, LEFT(_xlpm.txt, LEN(_xlpm.txt)-1))
)</f>
        <v>15554</v>
      </c>
      <c r="W1820" s="9" t="str">
        <f>UPPER(LEFT(Todos!$B1820,2))</f>
        <v>MI</v>
      </c>
      <c r="X1820" s="10" t="str" cm="1">
        <f t="array" ref="X1820">+IF(Todos!$C1820 = "",MODE.MATCH(Todos!$C$2:$C$4029),Todos!$C1820)</f>
        <v>M</v>
      </c>
    </row>
    <row r="1821" spans="1:24" x14ac:dyDescent="0.35">
      <c r="A1821" s="18">
        <v>118739</v>
      </c>
      <c r="B1821" s="12" t="s">
        <v>21</v>
      </c>
      <c r="C1821" s="12" t="s">
        <v>14</v>
      </c>
      <c r="D1821" s="12">
        <v>1155</v>
      </c>
      <c r="E1821" s="12">
        <v>684</v>
      </c>
      <c r="F1821" s="12">
        <v>750</v>
      </c>
      <c r="G1821" s="12">
        <v>0</v>
      </c>
      <c r="H1821" s="12">
        <v>22931</v>
      </c>
      <c r="I1821" s="12">
        <v>5</v>
      </c>
      <c r="J1821" s="12">
        <v>43</v>
      </c>
      <c r="K1821" s="12">
        <v>695</v>
      </c>
      <c r="L1821" s="12">
        <v>728</v>
      </c>
      <c r="M1821" s="12">
        <v>12.5</v>
      </c>
      <c r="N1821" s="12">
        <f>VLOOKUP(Todos!$A1821,vlookup_table[#All],2,FALSE)</f>
        <v>0</v>
      </c>
      <c r="O1821" s="12" t="str">
        <f>VLOOKUP(Todos!$A1821,vlookup_table[#All],3,FALSE)</f>
        <v>TX</v>
      </c>
      <c r="P1821" s="12">
        <f>VLOOKUP(Todos!$A1821,vlookup_table[#All],4,FALSE)</f>
        <v>4701</v>
      </c>
      <c r="Q1821" s="14" t="str">
        <f>VLOOKUP(Todos!$A1821,vlookup_table[#All],5,FALSE)</f>
        <v>C1</v>
      </c>
      <c r="R1821" s="14" t="str">
        <f>VLOOKUP(Todos!$A1821,vlookup_table[#All],6,FALSE)</f>
        <v>M</v>
      </c>
      <c r="S1821" s="14">
        <f>VLOOKUP(Todos!$A1821,vlookup_table[#All],7,FALSE)</f>
        <v>15</v>
      </c>
      <c r="T1821" s="14">
        <f>ROUND((9706-Todos!$P1821)/100, 0)</f>
        <v>50</v>
      </c>
      <c r="U1821" s="14" t="str" cm="1">
        <f t="array" ref="U1821">_xlfn.IFS(
    ISNUMBER(SEARCH("C", Q1821)), "Ciudad",
    ISNUMBER(SEARCH("T", Q1821)), "Pueblo",
    ISNUMBER(SEARCH("R", Q1821)), "Rural",
    ISNUMBER(SEARCH("S", Q1821)), "Suburbano",
    ISNUMBER(SEARCH("U", Q1821)), "Urbano"
)</f>
        <v>Ciudad</v>
      </c>
      <c r="V1821" s="25" t="str" cm="1">
        <f t="array" ref="V1821">_xlfn.LET(
    _xlpm.txt, _xlfn.TEXTJOIN("", TRUE, IF(ISNUMBER(--MID(Todos!$H1821, _xlfn.SEQUENCE(LEN(Todos!$H1821)), 1)), MID(Todos!$H1821, _xlfn.SEQUENCE(LEN(Todos!$H1821)), 1), "")),
    IF(ISNUMBER(--RIGHT(_xlpm.txt,1)), _xlpm.txt, LEFT(_xlpm.txt, LEN(_xlpm.txt)-1))
)</f>
        <v>22931</v>
      </c>
      <c r="W1821" s="14" t="str">
        <f>UPPER(LEFT(Todos!$B1821,2))</f>
        <v>TX</v>
      </c>
      <c r="X1821" s="15" t="str" cm="1">
        <f t="array" ref="X1821">+IF(Todos!$C1821 = "",MODE.MATCH(Todos!$C$2:$C$4029),Todos!$C1821)</f>
        <v>M</v>
      </c>
    </row>
    <row r="1822" spans="1:24" x14ac:dyDescent="0.35">
      <c r="A1822" s="19">
        <v>68148</v>
      </c>
      <c r="B1822" s="7" t="s">
        <v>30</v>
      </c>
      <c r="C1822" s="7" t="s">
        <v>17</v>
      </c>
      <c r="D1822" s="7">
        <v>245</v>
      </c>
      <c r="E1822" s="7">
        <v>189</v>
      </c>
      <c r="F1822" s="7">
        <v>224</v>
      </c>
      <c r="G1822" s="7">
        <v>0</v>
      </c>
      <c r="H1822" s="7">
        <v>8638</v>
      </c>
      <c r="I1822" s="7">
        <v>2</v>
      </c>
      <c r="J1822" s="7">
        <v>62</v>
      </c>
      <c r="K1822" s="7">
        <v>176</v>
      </c>
      <c r="L1822" s="7">
        <v>246</v>
      </c>
      <c r="M1822" s="7">
        <v>9.3333333330000006</v>
      </c>
      <c r="N1822" s="7">
        <f>VLOOKUP(Todos!$A1822,vlookup_table[#All],2,FALSE)</f>
        <v>0</v>
      </c>
      <c r="O1822" s="7" t="str">
        <f>VLOOKUP(Todos!$A1822,vlookup_table[#All],3,FALSE)</f>
        <v>MI</v>
      </c>
      <c r="P1822" s="7">
        <f>VLOOKUP(Todos!$A1822,vlookup_table[#All],4,FALSE)</f>
        <v>5401</v>
      </c>
      <c r="Q1822" s="9" t="str">
        <f>VLOOKUP(Todos!$A1822,vlookup_table[#All],5,FALSE)</f>
        <v>U4</v>
      </c>
      <c r="R1822" s="9" t="str">
        <f>VLOOKUP(Todos!$A1822,vlookup_table[#All],6,FALSE)</f>
        <v>F</v>
      </c>
      <c r="S1822" s="9">
        <f>VLOOKUP(Todos!$A1822,vlookup_table[#All],7,FALSE)</f>
        <v>10</v>
      </c>
      <c r="T1822" s="9">
        <f>ROUND((9706-Todos!$P1822)/100, 0)</f>
        <v>43</v>
      </c>
      <c r="U1822" s="9" t="str" cm="1">
        <f t="array" ref="U1822">_xlfn.IFS(
    ISNUMBER(SEARCH("C", Q1822)), "Ciudad",
    ISNUMBER(SEARCH("T", Q1822)), "Pueblo",
    ISNUMBER(SEARCH("R", Q1822)), "Rural",
    ISNUMBER(SEARCH("S", Q1822)), "Suburbano",
    ISNUMBER(SEARCH("U", Q1822)), "Urbano"
)</f>
        <v>Urbano</v>
      </c>
      <c r="V1822" s="24" t="str" cm="1">
        <f t="array" ref="V1822">_xlfn.LET(
    _xlpm.txt, _xlfn.TEXTJOIN("", TRUE, IF(ISNUMBER(--MID(Todos!$H1822, _xlfn.SEQUENCE(LEN(Todos!$H1822)), 1)), MID(Todos!$H1822, _xlfn.SEQUENCE(LEN(Todos!$H1822)), 1), "")),
    IF(ISNUMBER(--RIGHT(_xlpm.txt,1)), _xlpm.txt, LEFT(_xlpm.txt, LEN(_xlpm.txt)-1))
)</f>
        <v>8638</v>
      </c>
      <c r="W1822" s="9" t="str">
        <f>UPPER(LEFT(Todos!$B1822,2))</f>
        <v>MI</v>
      </c>
      <c r="X1822" s="10" t="str" cm="1">
        <f t="array" ref="X1822">+IF(Todos!$C1822 = "",MODE.MATCH(Todos!$C$2:$C$4029),Todos!$C1822)</f>
        <v>F</v>
      </c>
    </row>
    <row r="1823" spans="1:24" x14ac:dyDescent="0.35">
      <c r="A1823" s="18">
        <v>22644</v>
      </c>
      <c r="B1823" s="12" t="s">
        <v>47</v>
      </c>
      <c r="C1823" s="12" t="s">
        <v>17</v>
      </c>
      <c r="D1823" s="12">
        <v>489</v>
      </c>
      <c r="E1823" s="12">
        <v>191</v>
      </c>
      <c r="F1823" s="12">
        <v>277</v>
      </c>
      <c r="G1823" s="12">
        <v>1</v>
      </c>
      <c r="H1823" s="12">
        <v>8579</v>
      </c>
      <c r="I1823" s="12">
        <v>0</v>
      </c>
      <c r="J1823" s="12">
        <v>83</v>
      </c>
      <c r="K1823" s="12">
        <v>221</v>
      </c>
      <c r="L1823" s="12">
        <v>244</v>
      </c>
      <c r="M1823" s="12">
        <v>9.1999999999999993</v>
      </c>
      <c r="N1823" s="12">
        <f>VLOOKUP(Todos!$A1823,vlookup_table[#All],2,FALSE)</f>
        <v>2</v>
      </c>
      <c r="O1823" s="12" t="str">
        <f>VLOOKUP(Todos!$A1823,vlookup_table[#All],3,FALSE)</f>
        <v>SC</v>
      </c>
      <c r="P1823" s="12">
        <f>VLOOKUP(Todos!$A1823,vlookup_table[#All],4,FALSE)</f>
        <v>4201</v>
      </c>
      <c r="Q1823" s="14" t="str">
        <f>VLOOKUP(Todos!$A1823,vlookup_table[#All],5,FALSE)</f>
        <v>R2</v>
      </c>
      <c r="R1823" s="14" t="str">
        <f>VLOOKUP(Todos!$A1823,vlookup_table[#All],6,FALSE)</f>
        <v>F</v>
      </c>
      <c r="S1823" s="14">
        <f>VLOOKUP(Todos!$A1823,vlookup_table[#All],7,FALSE)</f>
        <v>21</v>
      </c>
      <c r="T1823" s="14">
        <f>ROUND((9706-Todos!$P1823)/100, 0)</f>
        <v>55</v>
      </c>
      <c r="U1823" s="14" t="str" cm="1">
        <f t="array" ref="U1823">_xlfn.IFS(
    ISNUMBER(SEARCH("C", Q1823)), "Ciudad",
    ISNUMBER(SEARCH("T", Q1823)), "Pueblo",
    ISNUMBER(SEARCH("R", Q1823)), "Rural",
    ISNUMBER(SEARCH("S", Q1823)), "Suburbano",
    ISNUMBER(SEARCH("U", Q1823)), "Urbano"
)</f>
        <v>Rural</v>
      </c>
      <c r="V1823" s="25" t="str" cm="1">
        <f t="array" ref="V1823">_xlfn.LET(
    _xlpm.txt, _xlfn.TEXTJOIN("", TRUE, IF(ISNUMBER(--MID(Todos!$H1823, _xlfn.SEQUENCE(LEN(Todos!$H1823)), 1)), MID(Todos!$H1823, _xlfn.SEQUENCE(LEN(Todos!$H1823)), 1), "")),
    IF(ISNUMBER(--RIGHT(_xlpm.txt,1)), _xlpm.txt, LEFT(_xlpm.txt, LEN(_xlpm.txt)-1))
)</f>
        <v>8579</v>
      </c>
      <c r="W1823" s="14" t="str">
        <f>UPPER(LEFT(Todos!$B1823,2))</f>
        <v>SC</v>
      </c>
      <c r="X1823" s="15" t="str" cm="1">
        <f t="array" ref="X1823">+IF(Todos!$C1823 = "",MODE.MATCH(Todos!$C$2:$C$4029),Todos!$C1823)</f>
        <v>F</v>
      </c>
    </row>
    <row r="1824" spans="1:24" x14ac:dyDescent="0.35">
      <c r="A1824" s="19">
        <v>87239</v>
      </c>
      <c r="B1824" s="7" t="s">
        <v>35</v>
      </c>
      <c r="C1824" s="7" t="s">
        <v>14</v>
      </c>
      <c r="D1824" s="7">
        <v>590</v>
      </c>
      <c r="E1824" s="7">
        <v>292</v>
      </c>
      <c r="F1824" s="7">
        <v>362</v>
      </c>
      <c r="G1824" s="7">
        <v>0</v>
      </c>
      <c r="H1824" s="7">
        <v>11338</v>
      </c>
      <c r="I1824" s="7">
        <v>0</v>
      </c>
      <c r="J1824" s="7">
        <v>68</v>
      </c>
      <c r="K1824" s="7">
        <v>341</v>
      </c>
      <c r="L1824" s="7">
        <v>333</v>
      </c>
      <c r="M1824" s="7">
        <v>8.5833333330000006</v>
      </c>
      <c r="N1824" s="7">
        <f>VLOOKUP(Todos!$A1824,vlookup_table[#All],2,FALSE)</f>
        <v>1002</v>
      </c>
      <c r="O1824" s="7" t="str">
        <f>VLOOKUP(Todos!$A1824,vlookup_table[#All],3,FALSE)</f>
        <v>MT</v>
      </c>
      <c r="P1824" s="7">
        <f>VLOOKUP(Todos!$A1824,vlookup_table[#All],4,FALSE)</f>
        <v>1601</v>
      </c>
      <c r="Q1824" s="9" t="str">
        <f>VLOOKUP(Todos!$A1824,vlookup_table[#All],5,FALSE)</f>
        <v>T2</v>
      </c>
      <c r="R1824" s="9" t="str">
        <f>VLOOKUP(Todos!$A1824,vlookup_table[#All],6,FALSE)</f>
        <v>M</v>
      </c>
      <c r="S1824" s="9">
        <f>VLOOKUP(Todos!$A1824,vlookup_table[#All],7,FALSE)</f>
        <v>7</v>
      </c>
      <c r="T1824" s="9">
        <f>ROUND((9706-Todos!$P1824)/100, 0)</f>
        <v>81</v>
      </c>
      <c r="U1824" s="9" t="str" cm="1">
        <f t="array" ref="U1824">_xlfn.IFS(
    ISNUMBER(SEARCH("C", Q1824)), "Ciudad",
    ISNUMBER(SEARCH("T", Q1824)), "Pueblo",
    ISNUMBER(SEARCH("R", Q1824)), "Rural",
    ISNUMBER(SEARCH("S", Q1824)), "Suburbano",
    ISNUMBER(SEARCH("U", Q1824)), "Urbano"
)</f>
        <v>Pueblo</v>
      </c>
      <c r="V1824" s="24" t="str" cm="1">
        <f t="array" ref="V1824">_xlfn.LET(
    _xlpm.txt, _xlfn.TEXTJOIN("", TRUE, IF(ISNUMBER(--MID(Todos!$H1824, _xlfn.SEQUENCE(LEN(Todos!$H1824)), 1)), MID(Todos!$H1824, _xlfn.SEQUENCE(LEN(Todos!$H1824)), 1), "")),
    IF(ISNUMBER(--RIGHT(_xlpm.txt,1)), _xlpm.txt, LEFT(_xlpm.txt, LEN(_xlpm.txt)-1))
)</f>
        <v>11338</v>
      </c>
      <c r="W1824" s="9" t="str">
        <f>UPPER(LEFT(Todos!$B1824,2))</f>
        <v>MT</v>
      </c>
      <c r="X1824" s="10" t="str" cm="1">
        <f t="array" ref="X1824">+IF(Todos!$C1824 = "",MODE.MATCH(Todos!$C$2:$C$4029),Todos!$C1824)</f>
        <v>M</v>
      </c>
    </row>
    <row r="1825" spans="1:24" x14ac:dyDescent="0.35">
      <c r="A1825" s="18">
        <v>108447</v>
      </c>
      <c r="B1825" s="12" t="s">
        <v>50</v>
      </c>
      <c r="C1825" s="12" t="s">
        <v>17</v>
      </c>
      <c r="D1825" s="12">
        <v>764</v>
      </c>
      <c r="E1825" s="12">
        <v>354</v>
      </c>
      <c r="F1825" s="12">
        <v>401</v>
      </c>
      <c r="G1825" s="12">
        <v>0</v>
      </c>
      <c r="H1825" s="12">
        <v>12713</v>
      </c>
      <c r="I1825" s="12">
        <v>4</v>
      </c>
      <c r="J1825" s="12">
        <v>70</v>
      </c>
      <c r="K1825" s="12">
        <v>362</v>
      </c>
      <c r="L1825" s="12">
        <v>383</v>
      </c>
      <c r="M1825" s="12">
        <v>6.25</v>
      </c>
      <c r="N1825" s="12">
        <f>VLOOKUP(Todos!$A1825,vlookup_table[#All],2,FALSE)</f>
        <v>0</v>
      </c>
      <c r="O1825" s="12" t="str">
        <f>VLOOKUP(Todos!$A1825,vlookup_table[#All],3,FALSE)</f>
        <v>LA</v>
      </c>
      <c r="P1825" s="12">
        <f>VLOOKUP(Todos!$A1825,vlookup_table[#All],4,FALSE)</f>
        <v>0</v>
      </c>
      <c r="Q1825" s="14" t="str">
        <f>VLOOKUP(Todos!$A1825,vlookup_table[#All],5,FALSE)</f>
        <v>S2</v>
      </c>
      <c r="R1825" s="14" t="str">
        <f>VLOOKUP(Todos!$A1825,vlookup_table[#All],6,FALSE)</f>
        <v>F</v>
      </c>
      <c r="S1825" s="14">
        <f>VLOOKUP(Todos!$A1825,vlookup_table[#All],7,FALSE)</f>
        <v>10</v>
      </c>
      <c r="T1825" s="14">
        <f>ROUND((9706-Todos!$P1825)/100, 0)</f>
        <v>97</v>
      </c>
      <c r="U1825" s="14" t="str" cm="1">
        <f t="array" ref="U1825">_xlfn.IFS(
    ISNUMBER(SEARCH("C", Q1825)), "Ciudad",
    ISNUMBER(SEARCH("T", Q1825)), "Pueblo",
    ISNUMBER(SEARCH("R", Q1825)), "Rural",
    ISNUMBER(SEARCH("S", Q1825)), "Suburbano",
    ISNUMBER(SEARCH("U", Q1825)), "Urbano"
)</f>
        <v>Suburbano</v>
      </c>
      <c r="V1825" s="25" t="str" cm="1">
        <f t="array" ref="V1825">_xlfn.LET(
    _xlpm.txt, _xlfn.TEXTJOIN("", TRUE, IF(ISNUMBER(--MID(Todos!$H1825, _xlfn.SEQUENCE(LEN(Todos!$H1825)), 1)), MID(Todos!$H1825, _xlfn.SEQUENCE(LEN(Todos!$H1825)), 1), "")),
    IF(ISNUMBER(--RIGHT(_xlpm.txt,1)), _xlpm.txt, LEFT(_xlpm.txt, LEN(_xlpm.txt)-1))
)</f>
        <v>12713</v>
      </c>
      <c r="W1825" s="14" t="str">
        <f>UPPER(LEFT(Todos!$B1825,2))</f>
        <v>LA</v>
      </c>
      <c r="X1825" s="15" t="str" cm="1">
        <f t="array" ref="X1825">+IF(Todos!$C1825 = "",MODE.MATCH(Todos!$C$2:$C$4029),Todos!$C1825)</f>
        <v>F</v>
      </c>
    </row>
    <row r="1826" spans="1:24" x14ac:dyDescent="0.35">
      <c r="A1826" s="19">
        <v>49860</v>
      </c>
      <c r="B1826" s="7" t="s">
        <v>69</v>
      </c>
      <c r="C1826" s="7" t="s">
        <v>17</v>
      </c>
      <c r="D1826" s="7">
        <v>670</v>
      </c>
      <c r="E1826" s="7">
        <v>318</v>
      </c>
      <c r="F1826" s="7">
        <v>386</v>
      </c>
      <c r="G1826" s="7">
        <v>0</v>
      </c>
      <c r="H1826" s="7">
        <v>12457</v>
      </c>
      <c r="I1826" s="7">
        <v>4</v>
      </c>
      <c r="J1826" s="7">
        <v>68</v>
      </c>
      <c r="K1826" s="7">
        <v>358</v>
      </c>
      <c r="L1826" s="7">
        <v>354</v>
      </c>
      <c r="M1826" s="7">
        <v>4.9583333329999997</v>
      </c>
      <c r="N1826" s="7">
        <f>VLOOKUP(Todos!$A1826,vlookup_table[#All],2,FALSE)</f>
        <v>0</v>
      </c>
      <c r="O1826" s="7" t="str">
        <f>VLOOKUP(Todos!$A1826,vlookup_table[#All],3,FALSE)</f>
        <v>TN</v>
      </c>
      <c r="P1826" s="7">
        <f>VLOOKUP(Todos!$A1826,vlookup_table[#All],4,FALSE)</f>
        <v>3512</v>
      </c>
      <c r="Q1826" s="9" t="str">
        <f>VLOOKUP(Todos!$A1826,vlookup_table[#All],5,FALSE)</f>
        <v>S2</v>
      </c>
      <c r="R1826" s="9" t="str">
        <f>VLOOKUP(Todos!$A1826,vlookup_table[#All],6,FALSE)</f>
        <v>F</v>
      </c>
      <c r="S1826" s="9">
        <f>VLOOKUP(Todos!$A1826,vlookup_table[#All],7,FALSE)</f>
        <v>4</v>
      </c>
      <c r="T1826" s="9">
        <f>ROUND((9706-Todos!$P1826)/100, 0)</f>
        <v>62</v>
      </c>
      <c r="U1826" s="9" t="str" cm="1">
        <f t="array" ref="U1826">_xlfn.IFS(
    ISNUMBER(SEARCH("C", Q1826)), "Ciudad",
    ISNUMBER(SEARCH("T", Q1826)), "Pueblo",
    ISNUMBER(SEARCH("R", Q1826)), "Rural",
    ISNUMBER(SEARCH("S", Q1826)), "Suburbano",
    ISNUMBER(SEARCH("U", Q1826)), "Urbano"
)</f>
        <v>Suburbano</v>
      </c>
      <c r="V1826" s="24" t="str" cm="1">
        <f t="array" ref="V1826">_xlfn.LET(
    _xlpm.txt, _xlfn.TEXTJOIN("", TRUE, IF(ISNUMBER(--MID(Todos!$H1826, _xlfn.SEQUENCE(LEN(Todos!$H1826)), 1)), MID(Todos!$H1826, _xlfn.SEQUENCE(LEN(Todos!$H1826)), 1), "")),
    IF(ISNUMBER(--RIGHT(_xlpm.txt,1)), _xlpm.txt, LEFT(_xlpm.txt, LEN(_xlpm.txt)-1))
)</f>
        <v>12457</v>
      </c>
      <c r="W1826" s="9" t="str">
        <f>UPPER(LEFT(Todos!$B1826,2))</f>
        <v>TE</v>
      </c>
      <c r="X1826" s="10" t="str" cm="1">
        <f t="array" ref="X1826">+IF(Todos!$C1826 = "",MODE.MATCH(Todos!$C$2:$C$4029),Todos!$C1826)</f>
        <v>F</v>
      </c>
    </row>
    <row r="1827" spans="1:24" x14ac:dyDescent="0.35">
      <c r="A1827" s="18">
        <v>88662</v>
      </c>
      <c r="B1827" s="12" t="s">
        <v>16</v>
      </c>
      <c r="C1827" s="12" t="s">
        <v>14</v>
      </c>
      <c r="D1827" s="12">
        <v>1000</v>
      </c>
      <c r="E1827" s="12">
        <v>453</v>
      </c>
      <c r="F1827" s="12">
        <v>478</v>
      </c>
      <c r="G1827" s="12">
        <v>0</v>
      </c>
      <c r="H1827" s="12">
        <v>15134</v>
      </c>
      <c r="I1827" s="12">
        <v>7</v>
      </c>
      <c r="J1827" s="12">
        <v>72</v>
      </c>
      <c r="K1827" s="12">
        <v>463</v>
      </c>
      <c r="L1827" s="12">
        <v>458</v>
      </c>
      <c r="M1827" s="12">
        <v>8.7727272729999992</v>
      </c>
      <c r="N1827" s="12">
        <f>VLOOKUP(Todos!$A1827,vlookup_table[#All],2,FALSE)</f>
        <v>0</v>
      </c>
      <c r="O1827" s="12" t="str">
        <f>VLOOKUP(Todos!$A1827,vlookup_table[#All],3,FALSE)</f>
        <v>IL</v>
      </c>
      <c r="P1827" s="12">
        <f>VLOOKUP(Todos!$A1827,vlookup_table[#All],4,FALSE)</f>
        <v>3004</v>
      </c>
      <c r="Q1827" s="14" t="str">
        <f>VLOOKUP(Todos!$A1827,vlookup_table[#All],5,FALSE)</f>
        <v>S2</v>
      </c>
      <c r="R1827" s="14" t="str">
        <f>VLOOKUP(Todos!$A1827,vlookup_table[#All],6,FALSE)</f>
        <v>M</v>
      </c>
      <c r="S1827" s="14">
        <f>VLOOKUP(Todos!$A1827,vlookup_table[#All],7,FALSE)</f>
        <v>12</v>
      </c>
      <c r="T1827" s="14">
        <f>ROUND((9706-Todos!$P1827)/100, 0)</f>
        <v>67</v>
      </c>
      <c r="U1827" s="14" t="str" cm="1">
        <f t="array" ref="U1827">_xlfn.IFS(
    ISNUMBER(SEARCH("C", Q1827)), "Ciudad",
    ISNUMBER(SEARCH("T", Q1827)), "Pueblo",
    ISNUMBER(SEARCH("R", Q1827)), "Rural",
    ISNUMBER(SEARCH("S", Q1827)), "Suburbano",
    ISNUMBER(SEARCH("U", Q1827)), "Urbano"
)</f>
        <v>Suburbano</v>
      </c>
      <c r="V1827" s="25" t="str" cm="1">
        <f t="array" ref="V1827">_xlfn.LET(
    _xlpm.txt, _xlfn.TEXTJOIN("", TRUE, IF(ISNUMBER(--MID(Todos!$H1827, _xlfn.SEQUENCE(LEN(Todos!$H1827)), 1)), MID(Todos!$H1827, _xlfn.SEQUENCE(LEN(Todos!$H1827)), 1), "")),
    IF(ISNUMBER(--RIGHT(_xlpm.txt,1)), _xlpm.txt, LEFT(_xlpm.txt, LEN(_xlpm.txt)-1))
)</f>
        <v>15134</v>
      </c>
      <c r="W1827" s="14" t="str">
        <f>UPPER(LEFT(Todos!$B1827,2))</f>
        <v>IL</v>
      </c>
      <c r="X1827" s="15" t="str" cm="1">
        <f t="array" ref="X1827">+IF(Todos!$C1827 = "",MODE.MATCH(Todos!$C$2:$C$4029),Todos!$C1827)</f>
        <v>M</v>
      </c>
    </row>
    <row r="1828" spans="1:24" x14ac:dyDescent="0.35">
      <c r="A1828" s="19">
        <v>59225</v>
      </c>
      <c r="B1828" s="7" t="s">
        <v>34</v>
      </c>
      <c r="C1828" s="7" t="s">
        <v>17</v>
      </c>
      <c r="D1828" s="7">
        <v>519</v>
      </c>
      <c r="E1828" s="7">
        <v>314</v>
      </c>
      <c r="F1828" s="7">
        <v>381</v>
      </c>
      <c r="G1828" s="7">
        <v>0</v>
      </c>
      <c r="H1828" s="7">
        <v>12167</v>
      </c>
      <c r="I1828" s="7">
        <v>0</v>
      </c>
      <c r="J1828" s="7">
        <v>82</v>
      </c>
      <c r="K1828" s="7">
        <v>357</v>
      </c>
      <c r="L1828" s="7">
        <v>349</v>
      </c>
      <c r="M1828" s="7">
        <v>5.6875</v>
      </c>
      <c r="N1828" s="7">
        <f>VLOOKUP(Todos!$A1828,vlookup_table[#All],2,FALSE)</f>
        <v>2</v>
      </c>
      <c r="O1828" s="7" t="str">
        <f>VLOOKUP(Todos!$A1828,vlookup_table[#All],3,FALSE)</f>
        <v>IN</v>
      </c>
      <c r="P1828" s="7">
        <f>VLOOKUP(Todos!$A1828,vlookup_table[#All],4,FALSE)</f>
        <v>0</v>
      </c>
      <c r="Q1828" s="9" t="str">
        <f>VLOOKUP(Todos!$A1828,vlookup_table[#All],5,FALSE)</f>
        <v>R2</v>
      </c>
      <c r="R1828" s="9" t="str">
        <f>VLOOKUP(Todos!$A1828,vlookup_table[#All],6,FALSE)</f>
        <v>F</v>
      </c>
      <c r="S1828" s="9">
        <f>VLOOKUP(Todos!$A1828,vlookup_table[#All],7,FALSE)</f>
        <v>10</v>
      </c>
      <c r="T1828" s="9">
        <f>ROUND((9706-Todos!$P1828)/100, 0)</f>
        <v>97</v>
      </c>
      <c r="U1828" s="9" t="str" cm="1">
        <f t="array" ref="U1828">_xlfn.IFS(
    ISNUMBER(SEARCH("C", Q1828)), "Ciudad",
    ISNUMBER(SEARCH("T", Q1828)), "Pueblo",
    ISNUMBER(SEARCH("R", Q1828)), "Rural",
    ISNUMBER(SEARCH("S", Q1828)), "Suburbano",
    ISNUMBER(SEARCH("U", Q1828)), "Urbano"
)</f>
        <v>Rural</v>
      </c>
      <c r="V1828" s="24" t="str" cm="1">
        <f t="array" ref="V1828">_xlfn.LET(
    _xlpm.txt, _xlfn.TEXTJOIN("", TRUE, IF(ISNUMBER(--MID(Todos!$H1828, _xlfn.SEQUENCE(LEN(Todos!$H1828)), 1)), MID(Todos!$H1828, _xlfn.SEQUENCE(LEN(Todos!$H1828)), 1), "")),
    IF(ISNUMBER(--RIGHT(_xlpm.txt,1)), _xlpm.txt, LEFT(_xlpm.txt, LEN(_xlpm.txt)-1))
)</f>
        <v>12167</v>
      </c>
      <c r="W1828" s="9" t="str">
        <f>UPPER(LEFT(Todos!$B1828,2))</f>
        <v>IN</v>
      </c>
      <c r="X1828" s="10" t="str" cm="1">
        <f t="array" ref="X1828">+IF(Todos!$C1828 = "",MODE.MATCH(Todos!$C$2:$C$4029),Todos!$C1828)</f>
        <v>F</v>
      </c>
    </row>
    <row r="1829" spans="1:24" x14ac:dyDescent="0.35">
      <c r="A1829" s="18">
        <v>190377</v>
      </c>
      <c r="B1829" s="12" t="s">
        <v>13</v>
      </c>
      <c r="C1829" s="12" t="s">
        <v>17</v>
      </c>
      <c r="D1829" s="12">
        <v>720</v>
      </c>
      <c r="E1829" s="12">
        <v>364</v>
      </c>
      <c r="F1829" s="12">
        <v>521</v>
      </c>
      <c r="G1829" s="12">
        <v>1</v>
      </c>
      <c r="H1829" s="12">
        <v>18273</v>
      </c>
      <c r="I1829" s="12">
        <v>10</v>
      </c>
      <c r="J1829" s="12">
        <v>21</v>
      </c>
      <c r="K1829" s="12">
        <v>416</v>
      </c>
      <c r="L1829" s="12">
        <v>450</v>
      </c>
      <c r="M1829" s="12">
        <v>17.89473684</v>
      </c>
      <c r="N1829" s="12">
        <f>VLOOKUP(Todos!$A1829,vlookup_table[#All],2,FALSE)</f>
        <v>28</v>
      </c>
      <c r="O1829" s="12" t="str">
        <f>VLOOKUP(Todos!$A1829,vlookup_table[#All],3,FALSE)</f>
        <v>FL</v>
      </c>
      <c r="P1829" s="12">
        <f>VLOOKUP(Todos!$A1829,vlookup_table[#All],4,FALSE)</f>
        <v>0</v>
      </c>
      <c r="Q1829" s="14" t="str">
        <f>VLOOKUP(Todos!$A1829,vlookup_table[#All],5,FALSE)</f>
        <v/>
      </c>
      <c r="R1829" s="14" t="str">
        <f>VLOOKUP(Todos!$A1829,vlookup_table[#All],6,FALSE)</f>
        <v>F</v>
      </c>
      <c r="S1829" s="14">
        <f>VLOOKUP(Todos!$A1829,vlookup_table[#All],7,FALSE)</f>
        <v>24</v>
      </c>
      <c r="T1829" s="14">
        <f>ROUND((9706-Todos!$P1829)/100, 0)</f>
        <v>97</v>
      </c>
      <c r="U1829" s="14" t="e" cm="1">
        <f t="array" ref="U1829">_xlfn.IFS(
    ISNUMBER(SEARCH("C", Q1829)), "Ciudad",
    ISNUMBER(SEARCH("T", Q1829)), "Pueblo",
    ISNUMBER(SEARCH("R", Q1829)), "Rural",
    ISNUMBER(SEARCH("S", Q1829)), "Suburbano",
    ISNUMBER(SEARCH("U", Q1829)), "Urbano"
)</f>
        <v>#N/A</v>
      </c>
      <c r="V1829" s="25" t="str" cm="1">
        <f t="array" ref="V1829">_xlfn.LET(
    _xlpm.txt, _xlfn.TEXTJOIN("", TRUE, IF(ISNUMBER(--MID(Todos!$H1829, _xlfn.SEQUENCE(LEN(Todos!$H1829)), 1)), MID(Todos!$H1829, _xlfn.SEQUENCE(LEN(Todos!$H1829)), 1), "")),
    IF(ISNUMBER(--RIGHT(_xlpm.txt,1)), _xlpm.txt, LEFT(_xlpm.txt, LEN(_xlpm.txt)-1))
)</f>
        <v>18273</v>
      </c>
      <c r="W1829" s="14" t="str">
        <f>UPPER(LEFT(Todos!$B1829,2))</f>
        <v>FL</v>
      </c>
      <c r="X1829" s="15" t="str" cm="1">
        <f t="array" ref="X1829">+IF(Todos!$C1829 = "",MODE.MATCH(Todos!$C$2:$C$4029),Todos!$C1829)</f>
        <v>F</v>
      </c>
    </row>
    <row r="1830" spans="1:24" x14ac:dyDescent="0.35">
      <c r="A1830" s="19">
        <v>151695</v>
      </c>
      <c r="B1830" s="7" t="s">
        <v>22</v>
      </c>
      <c r="C1830" s="7" t="s">
        <v>14</v>
      </c>
      <c r="D1830" s="7">
        <v>2498</v>
      </c>
      <c r="E1830" s="7">
        <v>518</v>
      </c>
      <c r="F1830" s="7">
        <v>606</v>
      </c>
      <c r="G1830" s="7">
        <v>71</v>
      </c>
      <c r="H1830" s="7">
        <v>18830</v>
      </c>
      <c r="I1830" s="7">
        <v>7</v>
      </c>
      <c r="J1830" s="7">
        <v>55</v>
      </c>
      <c r="K1830" s="7">
        <v>550</v>
      </c>
      <c r="L1830" s="7">
        <v>570</v>
      </c>
      <c r="M1830" s="7">
        <v>25</v>
      </c>
      <c r="N1830" s="7">
        <f>VLOOKUP(Todos!$A1830,vlookup_table[#All],2,FALSE)</f>
        <v>1</v>
      </c>
      <c r="O1830" s="7" t="str">
        <f>VLOOKUP(Todos!$A1830,vlookup_table[#All],3,FALSE)</f>
        <v>CA</v>
      </c>
      <c r="P1830" s="7">
        <f>VLOOKUP(Todos!$A1830,vlookup_table[#All],4,FALSE)</f>
        <v>0</v>
      </c>
      <c r="Q1830" s="9" t="str">
        <f>VLOOKUP(Todos!$A1830,vlookup_table[#All],5,FALSE)</f>
        <v>T1</v>
      </c>
      <c r="R1830" s="9" t="str">
        <f>VLOOKUP(Todos!$A1830,vlookup_table[#All],6,FALSE)</f>
        <v>M</v>
      </c>
      <c r="S1830" s="9">
        <f>VLOOKUP(Todos!$A1830,vlookup_table[#All],7,FALSE)</f>
        <v>35</v>
      </c>
      <c r="T1830" s="9">
        <f>ROUND((9706-Todos!$P1830)/100, 0)</f>
        <v>97</v>
      </c>
      <c r="U1830" s="9" t="str" cm="1">
        <f t="array" ref="U1830">_xlfn.IFS(
    ISNUMBER(SEARCH("C", Q1830)), "Ciudad",
    ISNUMBER(SEARCH("T", Q1830)), "Pueblo",
    ISNUMBER(SEARCH("R", Q1830)), "Rural",
    ISNUMBER(SEARCH("S", Q1830)), "Suburbano",
    ISNUMBER(SEARCH("U", Q1830)), "Urbano"
)</f>
        <v>Pueblo</v>
      </c>
      <c r="V1830" s="24" t="str" cm="1">
        <f t="array" ref="V1830">_xlfn.LET(
    _xlpm.txt, _xlfn.TEXTJOIN("", TRUE, IF(ISNUMBER(--MID(Todos!$H1830, _xlfn.SEQUENCE(LEN(Todos!$H1830)), 1)), MID(Todos!$H1830, _xlfn.SEQUENCE(LEN(Todos!$H1830)), 1), "")),
    IF(ISNUMBER(--RIGHT(_xlpm.txt,1)), _xlpm.txt, LEFT(_xlpm.txt, LEN(_xlpm.txt)-1))
)</f>
        <v>18830</v>
      </c>
      <c r="W1830" s="9" t="str">
        <f>UPPER(LEFT(Todos!$B1830,2))</f>
        <v>CA</v>
      </c>
      <c r="X1830" s="10" t="str" cm="1">
        <f t="array" ref="X1830">+IF(Todos!$C1830 = "",MODE.MATCH(Todos!$C$2:$C$4029),Todos!$C1830)</f>
        <v>M</v>
      </c>
    </row>
    <row r="1831" spans="1:24" x14ac:dyDescent="0.35">
      <c r="A1831" s="18">
        <v>146301</v>
      </c>
      <c r="B1831" s="12" t="s">
        <v>42</v>
      </c>
      <c r="C1831" s="12" t="s">
        <v>17</v>
      </c>
      <c r="D1831" s="12">
        <v>887</v>
      </c>
      <c r="E1831" s="12">
        <v>337</v>
      </c>
      <c r="F1831" s="12">
        <v>531</v>
      </c>
      <c r="G1831" s="12">
        <v>6</v>
      </c>
      <c r="H1831" s="12">
        <v>21539</v>
      </c>
      <c r="I1831" s="12">
        <v>2</v>
      </c>
      <c r="J1831" s="12">
        <v>43</v>
      </c>
      <c r="K1831" s="12">
        <v>459</v>
      </c>
      <c r="L1831" s="12">
        <v>433</v>
      </c>
      <c r="M1831" s="12">
        <v>9.6666666669999994</v>
      </c>
      <c r="N1831" s="12">
        <f>VLOOKUP(Todos!$A1831,vlookup_table[#All],2,FALSE)</f>
        <v>0</v>
      </c>
      <c r="O1831" s="12" t="str">
        <f>VLOOKUP(Todos!$A1831,vlookup_table[#All],3,FALSE)</f>
        <v>ID</v>
      </c>
      <c r="P1831" s="12">
        <f>VLOOKUP(Todos!$A1831,vlookup_table[#All],4,FALSE)</f>
        <v>6301</v>
      </c>
      <c r="Q1831" s="14" t="str">
        <f>VLOOKUP(Todos!$A1831,vlookup_table[#All],5,FALSE)</f>
        <v>U2</v>
      </c>
      <c r="R1831" s="14" t="str">
        <f>VLOOKUP(Todos!$A1831,vlookup_table[#All],6,FALSE)</f>
        <v>F</v>
      </c>
      <c r="S1831" s="14">
        <f>VLOOKUP(Todos!$A1831,vlookup_table[#All],7,FALSE)</f>
        <v>17</v>
      </c>
      <c r="T1831" s="14">
        <f>ROUND((9706-Todos!$P1831)/100, 0)</f>
        <v>34</v>
      </c>
      <c r="U1831" s="14" t="str" cm="1">
        <f t="array" ref="U1831">_xlfn.IFS(
    ISNUMBER(SEARCH("C", Q1831)), "Ciudad",
    ISNUMBER(SEARCH("T", Q1831)), "Pueblo",
    ISNUMBER(SEARCH("R", Q1831)), "Rural",
    ISNUMBER(SEARCH("S", Q1831)), "Suburbano",
    ISNUMBER(SEARCH("U", Q1831)), "Urbano"
)</f>
        <v>Urbano</v>
      </c>
      <c r="V1831" s="25" t="str" cm="1">
        <f t="array" ref="V1831">_xlfn.LET(
    _xlpm.txt, _xlfn.TEXTJOIN("", TRUE, IF(ISNUMBER(--MID(Todos!$H1831, _xlfn.SEQUENCE(LEN(Todos!$H1831)), 1)), MID(Todos!$H1831, _xlfn.SEQUENCE(LEN(Todos!$H1831)), 1), "")),
    IF(ISNUMBER(--RIGHT(_xlpm.txt,1)), _xlpm.txt, LEFT(_xlpm.txt, LEN(_xlpm.txt)-1))
)</f>
        <v>21539</v>
      </c>
      <c r="W1831" s="14" t="str">
        <f>UPPER(LEFT(Todos!$B1831,2))</f>
        <v>ID</v>
      </c>
      <c r="X1831" s="15" t="str" cm="1">
        <f t="array" ref="X1831">+IF(Todos!$C1831 = "",MODE.MATCH(Todos!$C$2:$C$4029),Todos!$C1831)</f>
        <v>F</v>
      </c>
    </row>
    <row r="1832" spans="1:24" x14ac:dyDescent="0.35">
      <c r="A1832" s="19">
        <v>27944</v>
      </c>
      <c r="B1832" s="7" t="s">
        <v>40</v>
      </c>
      <c r="C1832" s="7" t="s">
        <v>17</v>
      </c>
      <c r="D1832" s="7">
        <v>687</v>
      </c>
      <c r="E1832" s="7">
        <v>379</v>
      </c>
      <c r="F1832" s="7">
        <v>380</v>
      </c>
      <c r="G1832" s="7">
        <v>0</v>
      </c>
      <c r="H1832" s="7">
        <v>12223</v>
      </c>
      <c r="I1832" s="7">
        <v>1</v>
      </c>
      <c r="J1832" s="7">
        <v>57</v>
      </c>
      <c r="K1832" s="7">
        <v>403</v>
      </c>
      <c r="L1832" s="7">
        <v>360</v>
      </c>
      <c r="M1832" s="7">
        <v>13.85714286</v>
      </c>
      <c r="N1832" s="7">
        <f>VLOOKUP(Todos!$A1832,vlookup_table[#All],2,FALSE)</f>
        <v>0</v>
      </c>
      <c r="O1832" s="7" t="str">
        <f>VLOOKUP(Todos!$A1832,vlookup_table[#All],3,FALSE)</f>
        <v>GA</v>
      </c>
      <c r="P1832" s="7">
        <f>VLOOKUP(Todos!$A1832,vlookup_table[#All],4,FALSE)</f>
        <v>5011</v>
      </c>
      <c r="Q1832" s="9" t="str">
        <f>VLOOKUP(Todos!$A1832,vlookup_table[#All],5,FALSE)</f>
        <v>C2</v>
      </c>
      <c r="R1832" s="9" t="str">
        <f>VLOOKUP(Todos!$A1832,vlookup_table[#All],6,FALSE)</f>
        <v>F</v>
      </c>
      <c r="S1832" s="9">
        <f>VLOOKUP(Todos!$A1832,vlookup_table[#All],7,FALSE)</f>
        <v>33</v>
      </c>
      <c r="T1832" s="9">
        <f>ROUND((9706-Todos!$P1832)/100, 0)</f>
        <v>47</v>
      </c>
      <c r="U1832" s="9" t="str" cm="1">
        <f t="array" ref="U1832">_xlfn.IFS(
    ISNUMBER(SEARCH("C", Q1832)), "Ciudad",
    ISNUMBER(SEARCH("T", Q1832)), "Pueblo",
    ISNUMBER(SEARCH("R", Q1832)), "Rural",
    ISNUMBER(SEARCH("S", Q1832)), "Suburbano",
    ISNUMBER(SEARCH("U", Q1832)), "Urbano"
)</f>
        <v>Ciudad</v>
      </c>
      <c r="V1832" s="24" t="str" cm="1">
        <f t="array" ref="V1832">_xlfn.LET(
    _xlpm.txt, _xlfn.TEXTJOIN("", TRUE, IF(ISNUMBER(--MID(Todos!$H1832, _xlfn.SEQUENCE(LEN(Todos!$H1832)), 1)), MID(Todos!$H1832, _xlfn.SEQUENCE(LEN(Todos!$H1832)), 1), "")),
    IF(ISNUMBER(--RIGHT(_xlpm.txt,1)), _xlpm.txt, LEFT(_xlpm.txt, LEN(_xlpm.txt)-1))
)</f>
        <v>12223</v>
      </c>
      <c r="W1832" s="9" t="str">
        <f>UPPER(LEFT(Todos!$B1832,2))</f>
        <v>GA</v>
      </c>
      <c r="X1832" s="10" t="str" cm="1">
        <f t="array" ref="X1832">+IF(Todos!$C1832 = "",MODE.MATCH(Todos!$C$2:$C$4029),Todos!$C1832)</f>
        <v>F</v>
      </c>
    </row>
    <row r="1833" spans="1:24" x14ac:dyDescent="0.35">
      <c r="A1833" s="18">
        <v>172801</v>
      </c>
      <c r="B1833" s="12" t="s">
        <v>22</v>
      </c>
      <c r="C1833" s="12" t="s">
        <v>14</v>
      </c>
      <c r="D1833" s="12">
        <v>710</v>
      </c>
      <c r="E1833" s="12">
        <v>236</v>
      </c>
      <c r="F1833" s="12">
        <v>400</v>
      </c>
      <c r="G1833" s="12">
        <v>2</v>
      </c>
      <c r="H1833" s="12">
        <v>12318</v>
      </c>
      <c r="I1833" s="12">
        <v>4</v>
      </c>
      <c r="J1833" s="12">
        <v>79</v>
      </c>
      <c r="K1833" s="12">
        <v>388</v>
      </c>
      <c r="L1833" s="12">
        <v>313</v>
      </c>
      <c r="M1833" s="12">
        <v>13.57142857</v>
      </c>
      <c r="N1833" s="12">
        <f>VLOOKUP(Todos!$A1833,vlookup_table[#All],2,FALSE)</f>
        <v>1002</v>
      </c>
      <c r="O1833" s="12" t="str">
        <f>VLOOKUP(Todos!$A1833,vlookup_table[#All],3,FALSE)</f>
        <v>CA</v>
      </c>
      <c r="P1833" s="12">
        <f>VLOOKUP(Todos!$A1833,vlookup_table[#All],4,FALSE)</f>
        <v>0</v>
      </c>
      <c r="Q1833" s="14" t="str">
        <f>VLOOKUP(Todos!$A1833,vlookup_table[#All],5,FALSE)</f>
        <v>R2</v>
      </c>
      <c r="R1833" s="14" t="str">
        <f>VLOOKUP(Todos!$A1833,vlookup_table[#All],6,FALSE)</f>
        <v>M</v>
      </c>
      <c r="S1833" s="14">
        <f>VLOOKUP(Todos!$A1833,vlookup_table[#All],7,FALSE)</f>
        <v>10</v>
      </c>
      <c r="T1833" s="14">
        <f>ROUND((9706-Todos!$P1833)/100, 0)</f>
        <v>97</v>
      </c>
      <c r="U1833" s="14" t="str" cm="1">
        <f t="array" ref="U1833">_xlfn.IFS(
    ISNUMBER(SEARCH("C", Q1833)), "Ciudad",
    ISNUMBER(SEARCH("T", Q1833)), "Pueblo",
    ISNUMBER(SEARCH("R", Q1833)), "Rural",
    ISNUMBER(SEARCH("S", Q1833)), "Suburbano",
    ISNUMBER(SEARCH("U", Q1833)), "Urbano"
)</f>
        <v>Rural</v>
      </c>
      <c r="V1833" s="25" t="str" cm="1">
        <f t="array" ref="V1833">_xlfn.LET(
    _xlpm.txt, _xlfn.TEXTJOIN("", TRUE, IF(ISNUMBER(--MID(Todos!$H1833, _xlfn.SEQUENCE(LEN(Todos!$H1833)), 1)), MID(Todos!$H1833, _xlfn.SEQUENCE(LEN(Todos!$H1833)), 1), "")),
    IF(ISNUMBER(--RIGHT(_xlpm.txt,1)), _xlpm.txt, LEFT(_xlpm.txt, LEN(_xlpm.txt)-1))
)</f>
        <v>12318</v>
      </c>
      <c r="W1833" s="14" t="str">
        <f>UPPER(LEFT(Todos!$B1833,2))</f>
        <v>CA</v>
      </c>
      <c r="X1833" s="15" t="str" cm="1">
        <f t="array" ref="X1833">+IF(Todos!$C1833 = "",MODE.MATCH(Todos!$C$2:$C$4029),Todos!$C1833)</f>
        <v>M</v>
      </c>
    </row>
    <row r="1834" spans="1:24" x14ac:dyDescent="0.35">
      <c r="A1834" s="19">
        <v>78179</v>
      </c>
      <c r="B1834" s="7" t="s">
        <v>36</v>
      </c>
      <c r="C1834" s="7" t="s">
        <v>52</v>
      </c>
      <c r="D1834" s="7">
        <v>708</v>
      </c>
      <c r="E1834" s="7">
        <v>358</v>
      </c>
      <c r="F1834" s="7">
        <v>414</v>
      </c>
      <c r="G1834" s="7">
        <v>0</v>
      </c>
      <c r="H1834" s="7">
        <v>14051</v>
      </c>
      <c r="I1834" s="7">
        <v>0</v>
      </c>
      <c r="J1834" s="7">
        <v>86</v>
      </c>
      <c r="K1834" s="7">
        <v>370</v>
      </c>
      <c r="L1834" s="7">
        <v>384</v>
      </c>
      <c r="M1834" s="7">
        <v>22.5</v>
      </c>
      <c r="N1834" s="7">
        <f>VLOOKUP(Todos!$A1834,vlookup_table[#All],2,FALSE)</f>
        <v>1</v>
      </c>
      <c r="O1834" s="7" t="str">
        <f>VLOOKUP(Todos!$A1834,vlookup_table[#All],3,FALSE)</f>
        <v>WI</v>
      </c>
      <c r="P1834" s="7">
        <f>VLOOKUP(Todos!$A1834,vlookup_table[#All],4,FALSE)</f>
        <v>6401</v>
      </c>
      <c r="Q1834" s="9" t="str">
        <f>VLOOKUP(Todos!$A1834,vlookup_table[#All],5,FALSE)</f>
        <v>C3</v>
      </c>
      <c r="R1834" s="9" t="str">
        <f>VLOOKUP(Todos!$A1834,vlookup_table[#All],6,FALSE)</f>
        <v>M</v>
      </c>
      <c r="S1834" s="9">
        <f>VLOOKUP(Todos!$A1834,vlookup_table[#All],7,FALSE)</f>
        <v>10</v>
      </c>
      <c r="T1834" s="9">
        <f>ROUND((9706-Todos!$P1834)/100, 0)</f>
        <v>33</v>
      </c>
      <c r="U1834" s="9" t="str" cm="1">
        <f t="array" ref="U1834">_xlfn.IFS(
    ISNUMBER(SEARCH("C", Q1834)), "Ciudad",
    ISNUMBER(SEARCH("T", Q1834)), "Pueblo",
    ISNUMBER(SEARCH("R", Q1834)), "Rural",
    ISNUMBER(SEARCH("S", Q1834)), "Suburbano",
    ISNUMBER(SEARCH("U", Q1834)), "Urbano"
)</f>
        <v>Ciudad</v>
      </c>
      <c r="V1834" s="24" t="str" cm="1">
        <f t="array" ref="V1834">_xlfn.LET(
    _xlpm.txt, _xlfn.TEXTJOIN("", TRUE, IF(ISNUMBER(--MID(Todos!$H1834, _xlfn.SEQUENCE(LEN(Todos!$H1834)), 1)), MID(Todos!$H1834, _xlfn.SEQUENCE(LEN(Todos!$H1834)), 1), "")),
    IF(ISNUMBER(--RIGHT(_xlpm.txt,1)), _xlpm.txt, LEFT(_xlpm.txt, LEN(_xlpm.txt)-1))
)</f>
        <v>14051</v>
      </c>
      <c r="W1834" s="9" t="str">
        <f>UPPER(LEFT(Todos!$B1834,2))</f>
        <v>WI</v>
      </c>
      <c r="X1834" s="10" t="str" cm="1">
        <f t="array" ref="X1834">+IF(Todos!$C1834 = "",MODE.MATCH(Todos!$C$2:$C$4029),Todos!$C1834)</f>
        <v>male</v>
      </c>
    </row>
    <row r="1835" spans="1:24" x14ac:dyDescent="0.35">
      <c r="A1835" s="18">
        <v>121755</v>
      </c>
      <c r="B1835" s="12" t="s">
        <v>21</v>
      </c>
      <c r="C1835" s="12" t="s">
        <v>14</v>
      </c>
      <c r="D1835" s="12">
        <v>1364</v>
      </c>
      <c r="E1835" s="12">
        <v>634</v>
      </c>
      <c r="F1835" s="12">
        <v>811</v>
      </c>
      <c r="G1835" s="12">
        <v>22</v>
      </c>
      <c r="H1835" s="12">
        <v>42549</v>
      </c>
      <c r="I1835" s="12">
        <v>11</v>
      </c>
      <c r="J1835" s="12">
        <v>34</v>
      </c>
      <c r="K1835" s="12">
        <v>673</v>
      </c>
      <c r="L1835" s="12">
        <v>768</v>
      </c>
      <c r="M1835" s="12">
        <v>15</v>
      </c>
      <c r="N1835" s="12">
        <f>VLOOKUP(Todos!$A1835,vlookup_table[#All],2,FALSE)</f>
        <v>0</v>
      </c>
      <c r="O1835" s="12" t="str">
        <f>VLOOKUP(Todos!$A1835,vlookup_table[#All],3,FALSE)</f>
        <v>TX</v>
      </c>
      <c r="P1835" s="12">
        <f>VLOOKUP(Todos!$A1835,vlookup_table[#All],4,FALSE)</f>
        <v>2001</v>
      </c>
      <c r="Q1835" s="14" t="str">
        <f>VLOOKUP(Todos!$A1835,vlookup_table[#All],5,FALSE)</f>
        <v>C1</v>
      </c>
      <c r="R1835" s="14" t="str">
        <f>VLOOKUP(Todos!$A1835,vlookup_table[#All],6,FALSE)</f>
        <v>M</v>
      </c>
      <c r="S1835" s="14">
        <f>VLOOKUP(Todos!$A1835,vlookup_table[#All],7,FALSE)</f>
        <v>15</v>
      </c>
      <c r="T1835" s="14">
        <f>ROUND((9706-Todos!$P1835)/100, 0)</f>
        <v>77</v>
      </c>
      <c r="U1835" s="14" t="str" cm="1">
        <f t="array" ref="U1835">_xlfn.IFS(
    ISNUMBER(SEARCH("C", Q1835)), "Ciudad",
    ISNUMBER(SEARCH("T", Q1835)), "Pueblo",
    ISNUMBER(SEARCH("R", Q1835)), "Rural",
    ISNUMBER(SEARCH("S", Q1835)), "Suburbano",
    ISNUMBER(SEARCH("U", Q1835)), "Urbano"
)</f>
        <v>Ciudad</v>
      </c>
      <c r="V1835" s="25" t="str" cm="1">
        <f t="array" ref="V1835">_xlfn.LET(
    _xlpm.txt, _xlfn.TEXTJOIN("", TRUE, IF(ISNUMBER(--MID(Todos!$H1835, _xlfn.SEQUENCE(LEN(Todos!$H1835)), 1)), MID(Todos!$H1835, _xlfn.SEQUENCE(LEN(Todos!$H1835)), 1), "")),
    IF(ISNUMBER(--RIGHT(_xlpm.txt,1)), _xlpm.txt, LEFT(_xlpm.txt, LEN(_xlpm.txt)-1))
)</f>
        <v>42549</v>
      </c>
      <c r="W1835" s="14" t="str">
        <f>UPPER(LEFT(Todos!$B1835,2))</f>
        <v>TX</v>
      </c>
      <c r="X1835" s="15" t="str" cm="1">
        <f t="array" ref="X1835">+IF(Todos!$C1835 = "",MODE.MATCH(Todos!$C$2:$C$4029),Todos!$C1835)</f>
        <v>M</v>
      </c>
    </row>
    <row r="1836" spans="1:24" x14ac:dyDescent="0.35">
      <c r="A1836" s="19">
        <v>147747</v>
      </c>
      <c r="B1836" s="7" t="s">
        <v>22</v>
      </c>
      <c r="C1836" s="7" t="s">
        <v>17</v>
      </c>
      <c r="D1836" s="7">
        <v>3005</v>
      </c>
      <c r="E1836" s="7">
        <v>348</v>
      </c>
      <c r="F1836" s="7">
        <v>503</v>
      </c>
      <c r="G1836" s="7">
        <v>87</v>
      </c>
      <c r="H1836" s="7">
        <v>18396</v>
      </c>
      <c r="I1836" s="7">
        <v>32</v>
      </c>
      <c r="J1836" s="7">
        <v>35</v>
      </c>
      <c r="K1836" s="7">
        <v>385</v>
      </c>
      <c r="L1836" s="7">
        <v>455</v>
      </c>
      <c r="M1836" s="7">
        <v>9.4705882349999992</v>
      </c>
      <c r="N1836" s="7">
        <f>VLOOKUP(Todos!$A1836,vlookup_table[#All],2,FALSE)</f>
        <v>0</v>
      </c>
      <c r="O1836" s="7" t="str">
        <f>VLOOKUP(Todos!$A1836,vlookup_table[#All],3,FALSE)</f>
        <v>CA</v>
      </c>
      <c r="P1836" s="7">
        <f>VLOOKUP(Todos!$A1836,vlookup_table[#All],4,FALSE)</f>
        <v>2008</v>
      </c>
      <c r="Q1836" s="9" t="str">
        <f>VLOOKUP(Todos!$A1836,vlookup_table[#All],5,FALSE)</f>
        <v>S1</v>
      </c>
      <c r="R1836" s="9" t="str">
        <f>VLOOKUP(Todos!$A1836,vlookup_table[#All],6,FALSE)</f>
        <v>F</v>
      </c>
      <c r="S1836" s="9">
        <f>VLOOKUP(Todos!$A1836,vlookup_table[#All],7,FALSE)</f>
        <v>13</v>
      </c>
      <c r="T1836" s="9">
        <f>ROUND((9706-Todos!$P1836)/100, 0)</f>
        <v>77</v>
      </c>
      <c r="U1836" s="9" t="str" cm="1">
        <f t="array" ref="U1836">_xlfn.IFS(
    ISNUMBER(SEARCH("C", Q1836)), "Ciudad",
    ISNUMBER(SEARCH("T", Q1836)), "Pueblo",
    ISNUMBER(SEARCH("R", Q1836)), "Rural",
    ISNUMBER(SEARCH("S", Q1836)), "Suburbano",
    ISNUMBER(SEARCH("U", Q1836)), "Urbano"
)</f>
        <v>Suburbano</v>
      </c>
      <c r="V1836" s="24" t="str" cm="1">
        <f t="array" ref="V1836">_xlfn.LET(
    _xlpm.txt, _xlfn.TEXTJOIN("", TRUE, IF(ISNUMBER(--MID(Todos!$H1836, _xlfn.SEQUENCE(LEN(Todos!$H1836)), 1)), MID(Todos!$H1836, _xlfn.SEQUENCE(LEN(Todos!$H1836)), 1), "")),
    IF(ISNUMBER(--RIGHT(_xlpm.txt,1)), _xlpm.txt, LEFT(_xlpm.txt, LEN(_xlpm.txt)-1))
)</f>
        <v>18396</v>
      </c>
      <c r="W1836" s="9" t="str">
        <f>UPPER(LEFT(Todos!$B1836,2))</f>
        <v>CA</v>
      </c>
      <c r="X1836" s="10" t="str" cm="1">
        <f t="array" ref="X1836">+IF(Todos!$C1836 = "",MODE.MATCH(Todos!$C$2:$C$4029),Todos!$C1836)</f>
        <v>F</v>
      </c>
    </row>
    <row r="1837" spans="1:24" x14ac:dyDescent="0.35">
      <c r="A1837" s="18">
        <v>3685</v>
      </c>
      <c r="B1837" s="12" t="s">
        <v>41</v>
      </c>
      <c r="C1837" s="12" t="s">
        <v>17</v>
      </c>
      <c r="D1837" s="12">
        <v>827</v>
      </c>
      <c r="E1837" s="12">
        <v>277</v>
      </c>
      <c r="F1837" s="12">
        <v>371</v>
      </c>
      <c r="G1837" s="12">
        <v>1</v>
      </c>
      <c r="H1837" s="12">
        <v>12751</v>
      </c>
      <c r="I1837" s="12">
        <v>9</v>
      </c>
      <c r="J1837" s="12">
        <v>47</v>
      </c>
      <c r="K1837" s="12">
        <v>328</v>
      </c>
      <c r="L1837" s="12">
        <v>309</v>
      </c>
      <c r="M1837" s="12">
        <v>10.15789474</v>
      </c>
      <c r="N1837" s="12">
        <f>VLOOKUP(Todos!$A1837,vlookup_table[#All],2,FALSE)</f>
        <v>0</v>
      </c>
      <c r="O1837" s="12" t="str">
        <f>VLOOKUP(Todos!$A1837,vlookup_table[#All],3,FALSE)</f>
        <v>WA</v>
      </c>
      <c r="P1837" s="12">
        <f>VLOOKUP(Todos!$A1837,vlookup_table[#All],4,FALSE)</f>
        <v>4201</v>
      </c>
      <c r="Q1837" s="14" t="str">
        <f>VLOOKUP(Todos!$A1837,vlookup_table[#All],5,FALSE)</f>
        <v>S3</v>
      </c>
      <c r="R1837" s="14" t="str">
        <f>VLOOKUP(Todos!$A1837,vlookup_table[#All],6,FALSE)</f>
        <v>F</v>
      </c>
      <c r="S1837" s="14">
        <f>VLOOKUP(Todos!$A1837,vlookup_table[#All],7,FALSE)</f>
        <v>15</v>
      </c>
      <c r="T1837" s="14">
        <f>ROUND((9706-Todos!$P1837)/100, 0)</f>
        <v>55</v>
      </c>
      <c r="U1837" s="14" t="str" cm="1">
        <f t="array" ref="U1837">_xlfn.IFS(
    ISNUMBER(SEARCH("C", Q1837)), "Ciudad",
    ISNUMBER(SEARCH("T", Q1837)), "Pueblo",
    ISNUMBER(SEARCH("R", Q1837)), "Rural",
    ISNUMBER(SEARCH("S", Q1837)), "Suburbano",
    ISNUMBER(SEARCH("U", Q1837)), "Urbano"
)</f>
        <v>Suburbano</v>
      </c>
      <c r="V1837" s="25" t="str" cm="1">
        <f t="array" ref="V1837">_xlfn.LET(
    _xlpm.txt, _xlfn.TEXTJOIN("", TRUE, IF(ISNUMBER(--MID(Todos!$H1837, _xlfn.SEQUENCE(LEN(Todos!$H1837)), 1)), MID(Todos!$H1837, _xlfn.SEQUENCE(LEN(Todos!$H1837)), 1), "")),
    IF(ISNUMBER(--RIGHT(_xlpm.txt,1)), _xlpm.txt, LEFT(_xlpm.txt, LEN(_xlpm.txt)-1))
)</f>
        <v>12751</v>
      </c>
      <c r="W1837" s="14" t="str">
        <f>UPPER(LEFT(Todos!$B1837,2))</f>
        <v>WA</v>
      </c>
      <c r="X1837" s="15" t="str" cm="1">
        <f t="array" ref="X1837">+IF(Todos!$C1837 = "",MODE.MATCH(Todos!$C$2:$C$4029),Todos!$C1837)</f>
        <v>F</v>
      </c>
    </row>
    <row r="1838" spans="1:24" x14ac:dyDescent="0.35">
      <c r="A1838" s="19">
        <v>128934</v>
      </c>
      <c r="B1838" s="7" t="s">
        <v>21</v>
      </c>
      <c r="C1838" s="7" t="s">
        <v>17</v>
      </c>
      <c r="D1838" s="7">
        <v>725</v>
      </c>
      <c r="E1838" s="7">
        <v>334</v>
      </c>
      <c r="F1838" s="7">
        <v>432</v>
      </c>
      <c r="G1838" s="7">
        <v>0</v>
      </c>
      <c r="H1838" s="7">
        <v>14447</v>
      </c>
      <c r="I1838" s="7">
        <v>14</v>
      </c>
      <c r="J1838" s="7">
        <v>53</v>
      </c>
      <c r="K1838" s="7">
        <v>354</v>
      </c>
      <c r="L1838" s="7">
        <v>418</v>
      </c>
      <c r="M1838" s="7">
        <v>15.4</v>
      </c>
      <c r="N1838" s="7">
        <f>VLOOKUP(Todos!$A1838,vlookup_table[#All],2,FALSE)</f>
        <v>0</v>
      </c>
      <c r="O1838" s="7" t="str">
        <f>VLOOKUP(Todos!$A1838,vlookup_table[#All],3,FALSE)</f>
        <v>TX</v>
      </c>
      <c r="P1838" s="7">
        <f>VLOOKUP(Todos!$A1838,vlookup_table[#All],4,FALSE)</f>
        <v>1</v>
      </c>
      <c r="Q1838" s="9" t="str">
        <f>VLOOKUP(Todos!$A1838,vlookup_table[#All],5,FALSE)</f>
        <v>S1</v>
      </c>
      <c r="R1838" s="9" t="str">
        <f>VLOOKUP(Todos!$A1838,vlookup_table[#All],6,FALSE)</f>
        <v>F</v>
      </c>
      <c r="S1838" s="9">
        <f>VLOOKUP(Todos!$A1838,vlookup_table[#All],7,FALSE)</f>
        <v>20</v>
      </c>
      <c r="T1838" s="9">
        <f>ROUND((9706-Todos!$P1838)/100, 0)</f>
        <v>97</v>
      </c>
      <c r="U1838" s="9" t="str" cm="1">
        <f t="array" ref="U1838">_xlfn.IFS(
    ISNUMBER(SEARCH("C", Q1838)), "Ciudad",
    ISNUMBER(SEARCH("T", Q1838)), "Pueblo",
    ISNUMBER(SEARCH("R", Q1838)), "Rural",
    ISNUMBER(SEARCH("S", Q1838)), "Suburbano",
    ISNUMBER(SEARCH("U", Q1838)), "Urbano"
)</f>
        <v>Suburbano</v>
      </c>
      <c r="V1838" s="24" t="str" cm="1">
        <f t="array" ref="V1838">_xlfn.LET(
    _xlpm.txt, _xlfn.TEXTJOIN("", TRUE, IF(ISNUMBER(--MID(Todos!$H1838, _xlfn.SEQUENCE(LEN(Todos!$H1838)), 1)), MID(Todos!$H1838, _xlfn.SEQUENCE(LEN(Todos!$H1838)), 1), "")),
    IF(ISNUMBER(--RIGHT(_xlpm.txt,1)), _xlpm.txt, LEFT(_xlpm.txt, LEN(_xlpm.txt)-1))
)</f>
        <v>14447</v>
      </c>
      <c r="W1838" s="9" t="str">
        <f>UPPER(LEFT(Todos!$B1838,2))</f>
        <v>TX</v>
      </c>
      <c r="X1838" s="10" t="str" cm="1">
        <f t="array" ref="X1838">+IF(Todos!$C1838 = "",MODE.MATCH(Todos!$C$2:$C$4029),Todos!$C1838)</f>
        <v>F</v>
      </c>
    </row>
    <row r="1839" spans="1:24" x14ac:dyDescent="0.35">
      <c r="A1839" s="18">
        <v>18038</v>
      </c>
      <c r="B1839" s="12" t="s">
        <v>18</v>
      </c>
      <c r="C1839" s="12"/>
      <c r="D1839" s="12">
        <v>548</v>
      </c>
      <c r="E1839" s="12">
        <v>197</v>
      </c>
      <c r="F1839" s="12">
        <v>300</v>
      </c>
      <c r="G1839" s="12">
        <v>7</v>
      </c>
      <c r="H1839" s="12">
        <v>10044</v>
      </c>
      <c r="I1839" s="12">
        <v>0</v>
      </c>
      <c r="J1839" s="12">
        <v>83</v>
      </c>
      <c r="K1839" s="12">
        <v>246</v>
      </c>
      <c r="L1839" s="12">
        <v>259</v>
      </c>
      <c r="M1839" s="12">
        <v>12.375</v>
      </c>
      <c r="N1839" s="12">
        <f>VLOOKUP(Todos!$A1839,vlookup_table[#All],2,FALSE)</f>
        <v>0</v>
      </c>
      <c r="O1839" s="12" t="str">
        <f>VLOOKUP(Todos!$A1839,vlookup_table[#All],3,FALSE)</f>
        <v>NC</v>
      </c>
      <c r="P1839" s="12">
        <f>VLOOKUP(Todos!$A1839,vlookup_table[#All],4,FALSE)</f>
        <v>0</v>
      </c>
      <c r="Q1839" s="14" t="str">
        <f>VLOOKUP(Todos!$A1839,vlookup_table[#All],5,FALSE)</f>
        <v>R2</v>
      </c>
      <c r="R1839" s="14" t="str">
        <f>VLOOKUP(Todos!$A1839,vlookup_table[#All],6,FALSE)</f>
        <v/>
      </c>
      <c r="S1839" s="14">
        <f>VLOOKUP(Todos!$A1839,vlookup_table[#All],7,FALSE)</f>
        <v>16</v>
      </c>
      <c r="T1839" s="14">
        <f>ROUND((9706-Todos!$P1839)/100, 0)</f>
        <v>97</v>
      </c>
      <c r="U1839" s="14" t="str" cm="1">
        <f t="array" ref="U1839">_xlfn.IFS(
    ISNUMBER(SEARCH("C", Q1839)), "Ciudad",
    ISNUMBER(SEARCH("T", Q1839)), "Pueblo",
    ISNUMBER(SEARCH("R", Q1839)), "Rural",
    ISNUMBER(SEARCH("S", Q1839)), "Suburbano",
    ISNUMBER(SEARCH("U", Q1839)), "Urbano"
)</f>
        <v>Rural</v>
      </c>
      <c r="V1839" s="25" t="str" cm="1">
        <f t="array" ref="V1839">_xlfn.LET(
    _xlpm.txt, _xlfn.TEXTJOIN("", TRUE, IF(ISNUMBER(--MID(Todos!$H1839, _xlfn.SEQUENCE(LEN(Todos!$H1839)), 1)), MID(Todos!$H1839, _xlfn.SEQUENCE(LEN(Todos!$H1839)), 1), "")),
    IF(ISNUMBER(--RIGHT(_xlpm.txt,1)), _xlpm.txt, LEFT(_xlpm.txt, LEN(_xlpm.txt)-1))
)</f>
        <v>10044</v>
      </c>
      <c r="W1839" s="14" t="str">
        <f>UPPER(LEFT(Todos!$B1839,2))</f>
        <v>NC</v>
      </c>
      <c r="X1839" s="15" t="e" cm="1">
        <f t="array" aca="1" ref="X1839" ca="1">+IF(Todos!$C1839 = "",MODE.MATCH(Todos!$C$2:$C$4029),Todos!$C1839)</f>
        <v>#NAME?</v>
      </c>
    </row>
    <row r="1840" spans="1:24" x14ac:dyDescent="0.35">
      <c r="A1840" s="19">
        <v>180272</v>
      </c>
      <c r="B1840" s="7" t="s">
        <v>41</v>
      </c>
      <c r="C1840" s="7" t="s">
        <v>17</v>
      </c>
      <c r="D1840" s="7">
        <v>1055</v>
      </c>
      <c r="E1840" s="7">
        <v>319</v>
      </c>
      <c r="F1840" s="7">
        <v>421</v>
      </c>
      <c r="G1840" s="7">
        <v>6</v>
      </c>
      <c r="H1840" s="7">
        <v>16161</v>
      </c>
      <c r="I1840" s="7">
        <v>5</v>
      </c>
      <c r="J1840" s="7">
        <v>49</v>
      </c>
      <c r="K1840" s="7">
        <v>379</v>
      </c>
      <c r="L1840" s="7">
        <v>375</v>
      </c>
      <c r="M1840" s="7">
        <v>14</v>
      </c>
      <c r="N1840" s="7">
        <f>VLOOKUP(Todos!$A1840,vlookup_table[#All],2,FALSE)</f>
        <v>0</v>
      </c>
      <c r="O1840" s="7" t="str">
        <f>VLOOKUP(Todos!$A1840,vlookup_table[#All],3,FALSE)</f>
        <v>WA</v>
      </c>
      <c r="P1840" s="7">
        <f>VLOOKUP(Todos!$A1840,vlookup_table[#All],4,FALSE)</f>
        <v>1801</v>
      </c>
      <c r="Q1840" s="9" t="str">
        <f>VLOOKUP(Todos!$A1840,vlookup_table[#All],5,FALSE)</f>
        <v>C2</v>
      </c>
      <c r="R1840" s="9" t="str">
        <f>VLOOKUP(Todos!$A1840,vlookup_table[#All],6,FALSE)</f>
        <v>F</v>
      </c>
      <c r="S1840" s="9">
        <f>VLOOKUP(Todos!$A1840,vlookup_table[#All],7,FALSE)</f>
        <v>20</v>
      </c>
      <c r="T1840" s="9">
        <f>ROUND((9706-Todos!$P1840)/100, 0)</f>
        <v>79</v>
      </c>
      <c r="U1840" s="9" t="str" cm="1">
        <f t="array" ref="U1840">_xlfn.IFS(
    ISNUMBER(SEARCH("C", Q1840)), "Ciudad",
    ISNUMBER(SEARCH("T", Q1840)), "Pueblo",
    ISNUMBER(SEARCH("R", Q1840)), "Rural",
    ISNUMBER(SEARCH("S", Q1840)), "Suburbano",
    ISNUMBER(SEARCH("U", Q1840)), "Urbano"
)</f>
        <v>Ciudad</v>
      </c>
      <c r="V1840" s="24" t="str" cm="1">
        <f t="array" ref="V1840">_xlfn.LET(
    _xlpm.txt, _xlfn.TEXTJOIN("", TRUE, IF(ISNUMBER(--MID(Todos!$H1840, _xlfn.SEQUENCE(LEN(Todos!$H1840)), 1)), MID(Todos!$H1840, _xlfn.SEQUENCE(LEN(Todos!$H1840)), 1), "")),
    IF(ISNUMBER(--RIGHT(_xlpm.txt,1)), _xlpm.txt, LEFT(_xlpm.txt, LEN(_xlpm.txt)-1))
)</f>
        <v>16161</v>
      </c>
      <c r="W1840" s="9" t="str">
        <f>UPPER(LEFT(Todos!$B1840,2))</f>
        <v>WA</v>
      </c>
      <c r="X1840" s="10" t="str" cm="1">
        <f t="array" ref="X1840">+IF(Todos!$C1840 = "",MODE.MATCH(Todos!$C$2:$C$4029),Todos!$C1840)</f>
        <v>F</v>
      </c>
    </row>
    <row r="1841" spans="1:24" x14ac:dyDescent="0.35">
      <c r="A1841" s="18">
        <v>164986</v>
      </c>
      <c r="B1841" s="12" t="s">
        <v>22</v>
      </c>
      <c r="C1841" s="12" t="s">
        <v>17</v>
      </c>
      <c r="D1841" s="12">
        <v>3142</v>
      </c>
      <c r="E1841" s="12">
        <v>658</v>
      </c>
      <c r="F1841" s="12">
        <v>768</v>
      </c>
      <c r="G1841" s="12">
        <v>95</v>
      </c>
      <c r="H1841" s="12">
        <v>23169</v>
      </c>
      <c r="I1841" s="12">
        <v>8</v>
      </c>
      <c r="J1841" s="12">
        <v>69</v>
      </c>
      <c r="K1841" s="12">
        <v>770</v>
      </c>
      <c r="L1841" s="12">
        <v>675</v>
      </c>
      <c r="M1841" s="12">
        <v>12.5</v>
      </c>
      <c r="N1841" s="12">
        <f>VLOOKUP(Todos!$A1841,vlookup_table[#All],2,FALSE)</f>
        <v>0</v>
      </c>
      <c r="O1841" s="12" t="str">
        <f>VLOOKUP(Todos!$A1841,vlookup_table[#All],3,FALSE)</f>
        <v>CA</v>
      </c>
      <c r="P1841" s="12">
        <f>VLOOKUP(Todos!$A1841,vlookup_table[#All],4,FALSE)</f>
        <v>2901</v>
      </c>
      <c r="Q1841" s="14" t="str">
        <f>VLOOKUP(Todos!$A1841,vlookup_table[#All],5,FALSE)</f>
        <v>S1</v>
      </c>
      <c r="R1841" s="14" t="str">
        <f>VLOOKUP(Todos!$A1841,vlookup_table[#All],6,FALSE)</f>
        <v>F</v>
      </c>
      <c r="S1841" s="14">
        <f>VLOOKUP(Todos!$A1841,vlookup_table[#All],7,FALSE)</f>
        <v>15</v>
      </c>
      <c r="T1841" s="14">
        <f>ROUND((9706-Todos!$P1841)/100, 0)</f>
        <v>68</v>
      </c>
      <c r="U1841" s="14" t="str" cm="1">
        <f t="array" ref="U1841">_xlfn.IFS(
    ISNUMBER(SEARCH("C", Q1841)), "Ciudad",
    ISNUMBER(SEARCH("T", Q1841)), "Pueblo",
    ISNUMBER(SEARCH("R", Q1841)), "Rural",
    ISNUMBER(SEARCH("S", Q1841)), "Suburbano",
    ISNUMBER(SEARCH("U", Q1841)), "Urbano"
)</f>
        <v>Suburbano</v>
      </c>
      <c r="V1841" s="25" t="str" cm="1">
        <f t="array" ref="V1841">_xlfn.LET(
    _xlpm.txt, _xlfn.TEXTJOIN("", TRUE, IF(ISNUMBER(--MID(Todos!$H1841, _xlfn.SEQUENCE(LEN(Todos!$H1841)), 1)), MID(Todos!$H1841, _xlfn.SEQUENCE(LEN(Todos!$H1841)), 1), "")),
    IF(ISNUMBER(--RIGHT(_xlpm.txt,1)), _xlpm.txt, LEFT(_xlpm.txt, LEN(_xlpm.txt)-1))
)</f>
        <v>23169</v>
      </c>
      <c r="W1841" s="14" t="str">
        <f>UPPER(LEFT(Todos!$B1841,2))</f>
        <v>CA</v>
      </c>
      <c r="X1841" s="15" t="str" cm="1">
        <f t="array" ref="X1841">+IF(Todos!$C1841 = "",MODE.MATCH(Todos!$C$2:$C$4029),Todos!$C1841)</f>
        <v>F</v>
      </c>
    </row>
    <row r="1842" spans="1:24" x14ac:dyDescent="0.35">
      <c r="A1842" s="19">
        <v>65117</v>
      </c>
      <c r="B1842" s="7" t="s">
        <v>30</v>
      </c>
      <c r="C1842" s="7" t="s">
        <v>17</v>
      </c>
      <c r="D1842" s="7">
        <v>479</v>
      </c>
      <c r="E1842" s="7">
        <v>280</v>
      </c>
      <c r="F1842" s="7">
        <v>350</v>
      </c>
      <c r="G1842" s="7">
        <v>1</v>
      </c>
      <c r="H1842" s="7">
        <v>10986</v>
      </c>
      <c r="I1842" s="7">
        <v>2</v>
      </c>
      <c r="J1842" s="7">
        <v>75</v>
      </c>
      <c r="K1842" s="7">
        <v>304</v>
      </c>
      <c r="L1842" s="7">
        <v>333</v>
      </c>
      <c r="M1842" s="7">
        <v>5.884615385</v>
      </c>
      <c r="N1842" s="7">
        <f>VLOOKUP(Todos!$A1842,vlookup_table[#All],2,FALSE)</f>
        <v>28</v>
      </c>
      <c r="O1842" s="7" t="str">
        <f>VLOOKUP(Todos!$A1842,vlookup_table[#All],3,FALSE)</f>
        <v>MI</v>
      </c>
      <c r="P1842" s="7">
        <f>VLOOKUP(Todos!$A1842,vlookup_table[#All],4,FALSE)</f>
        <v>5610</v>
      </c>
      <c r="Q1842" s="9" t="str">
        <f>VLOOKUP(Todos!$A1842,vlookup_table[#All],5,FALSE)</f>
        <v>T3</v>
      </c>
      <c r="R1842" s="9" t="str">
        <f>VLOOKUP(Todos!$A1842,vlookup_table[#All],6,FALSE)</f>
        <v>F</v>
      </c>
      <c r="S1842" s="9">
        <f>VLOOKUP(Todos!$A1842,vlookup_table[#All],7,FALSE)</f>
        <v>10</v>
      </c>
      <c r="T1842" s="9">
        <f>ROUND((9706-Todos!$P1842)/100, 0)</f>
        <v>41</v>
      </c>
      <c r="U1842" s="9" t="str" cm="1">
        <f t="array" ref="U1842">_xlfn.IFS(
    ISNUMBER(SEARCH("C", Q1842)), "Ciudad",
    ISNUMBER(SEARCH("T", Q1842)), "Pueblo",
    ISNUMBER(SEARCH("R", Q1842)), "Rural",
    ISNUMBER(SEARCH("S", Q1842)), "Suburbano",
    ISNUMBER(SEARCH("U", Q1842)), "Urbano"
)</f>
        <v>Pueblo</v>
      </c>
      <c r="V1842" s="24" t="str" cm="1">
        <f t="array" ref="V1842">_xlfn.LET(
    _xlpm.txt, _xlfn.TEXTJOIN("", TRUE, IF(ISNUMBER(--MID(Todos!$H1842, _xlfn.SEQUENCE(LEN(Todos!$H1842)), 1)), MID(Todos!$H1842, _xlfn.SEQUENCE(LEN(Todos!$H1842)), 1), "")),
    IF(ISNUMBER(--RIGHT(_xlpm.txt,1)), _xlpm.txt, LEFT(_xlpm.txt, LEN(_xlpm.txt)-1))
)</f>
        <v>10986</v>
      </c>
      <c r="W1842" s="9" t="str">
        <f>UPPER(LEFT(Todos!$B1842,2))</f>
        <v>MI</v>
      </c>
      <c r="X1842" s="10" t="str" cm="1">
        <f t="array" ref="X1842">+IF(Todos!$C1842 = "",MODE.MATCH(Todos!$C$2:$C$4029),Todos!$C1842)</f>
        <v>F</v>
      </c>
    </row>
    <row r="1843" spans="1:24" x14ac:dyDescent="0.35">
      <c r="A1843" s="18">
        <v>93995</v>
      </c>
      <c r="B1843" s="12" t="s">
        <v>16</v>
      </c>
      <c r="C1843" s="12" t="s">
        <v>17</v>
      </c>
      <c r="D1843" s="12">
        <v>2172</v>
      </c>
      <c r="E1843" s="12">
        <v>427</v>
      </c>
      <c r="F1843" s="12">
        <v>805</v>
      </c>
      <c r="G1843" s="12">
        <v>54</v>
      </c>
      <c r="H1843" s="12">
        <v>34738</v>
      </c>
      <c r="I1843" s="12">
        <v>9</v>
      </c>
      <c r="J1843" s="12">
        <v>54</v>
      </c>
      <c r="K1843" s="12">
        <v>625</v>
      </c>
      <c r="L1843" s="12">
        <v>561</v>
      </c>
      <c r="M1843" s="12">
        <v>3.25</v>
      </c>
      <c r="N1843" s="12">
        <f>VLOOKUP(Todos!$A1843,vlookup_table[#All],2,FALSE)</f>
        <v>0</v>
      </c>
      <c r="O1843" s="12" t="str">
        <f>VLOOKUP(Todos!$A1843,vlookup_table[#All],3,FALSE)</f>
        <v>IL</v>
      </c>
      <c r="P1843" s="12">
        <f>VLOOKUP(Todos!$A1843,vlookup_table[#All],4,FALSE)</f>
        <v>0</v>
      </c>
      <c r="Q1843" s="14" t="str">
        <f>VLOOKUP(Todos!$A1843,vlookup_table[#All],5,FALSE)</f>
        <v>U1</v>
      </c>
      <c r="R1843" s="14" t="str">
        <f>VLOOKUP(Todos!$A1843,vlookup_table[#All],6,FALSE)</f>
        <v>F</v>
      </c>
      <c r="S1843" s="14">
        <f>VLOOKUP(Todos!$A1843,vlookup_table[#All],7,FALSE)</f>
        <v>10</v>
      </c>
      <c r="T1843" s="14">
        <f>ROUND((9706-Todos!$P1843)/100, 0)</f>
        <v>97</v>
      </c>
      <c r="U1843" s="14" t="str" cm="1">
        <f t="array" ref="U1843">_xlfn.IFS(
    ISNUMBER(SEARCH("C", Q1843)), "Ciudad",
    ISNUMBER(SEARCH("T", Q1843)), "Pueblo",
    ISNUMBER(SEARCH("R", Q1843)), "Rural",
    ISNUMBER(SEARCH("S", Q1843)), "Suburbano",
    ISNUMBER(SEARCH("U", Q1843)), "Urbano"
)</f>
        <v>Urbano</v>
      </c>
      <c r="V1843" s="25" t="str" cm="1">
        <f t="array" ref="V1843">_xlfn.LET(
    _xlpm.txt, _xlfn.TEXTJOIN("", TRUE, IF(ISNUMBER(--MID(Todos!$H1843, _xlfn.SEQUENCE(LEN(Todos!$H1843)), 1)), MID(Todos!$H1843, _xlfn.SEQUENCE(LEN(Todos!$H1843)), 1), "")),
    IF(ISNUMBER(--RIGHT(_xlpm.txt,1)), _xlpm.txt, LEFT(_xlpm.txt, LEN(_xlpm.txt)-1))
)</f>
        <v>34738</v>
      </c>
      <c r="W1843" s="14" t="str">
        <f>UPPER(LEFT(Todos!$B1843,2))</f>
        <v>IL</v>
      </c>
      <c r="X1843" s="15" t="str" cm="1">
        <f t="array" ref="X1843">+IF(Todos!$C1843 = "",MODE.MATCH(Todos!$C$2:$C$4029),Todos!$C1843)</f>
        <v>F</v>
      </c>
    </row>
    <row r="1844" spans="1:24" x14ac:dyDescent="0.35">
      <c r="A1844" s="19">
        <v>84097</v>
      </c>
      <c r="B1844" s="7" t="s">
        <v>57</v>
      </c>
      <c r="C1844" s="7" t="s">
        <v>17</v>
      </c>
      <c r="D1844" s="7">
        <v>3410</v>
      </c>
      <c r="E1844" s="7">
        <v>710</v>
      </c>
      <c r="F1844" s="7">
        <v>932</v>
      </c>
      <c r="G1844" s="7">
        <v>80</v>
      </c>
      <c r="H1844" s="7">
        <v>47973</v>
      </c>
      <c r="I1844" s="7">
        <v>3</v>
      </c>
      <c r="J1844" s="7">
        <v>62</v>
      </c>
      <c r="K1844" s="7">
        <v>941</v>
      </c>
      <c r="L1844" s="7">
        <v>775</v>
      </c>
      <c r="M1844" s="7">
        <v>25</v>
      </c>
      <c r="N1844" s="7">
        <f>VLOOKUP(Todos!$A1844,vlookup_table[#All],2,FALSE)</f>
        <v>2</v>
      </c>
      <c r="O1844" s="7" t="str">
        <f>VLOOKUP(Todos!$A1844,vlookup_table[#All],3,FALSE)</f>
        <v>MN</v>
      </c>
      <c r="P1844" s="7">
        <f>VLOOKUP(Todos!$A1844,vlookup_table[#All],4,FALSE)</f>
        <v>1001</v>
      </c>
      <c r="Q1844" s="9" t="str">
        <f>VLOOKUP(Todos!$A1844,vlookup_table[#All],5,FALSE)</f>
        <v>S1</v>
      </c>
      <c r="R1844" s="9" t="str">
        <f>VLOOKUP(Todos!$A1844,vlookup_table[#All],6,FALSE)</f>
        <v>F</v>
      </c>
      <c r="S1844" s="9">
        <f>VLOOKUP(Todos!$A1844,vlookup_table[#All],7,FALSE)</f>
        <v>25</v>
      </c>
      <c r="T1844" s="9">
        <f>ROUND((9706-Todos!$P1844)/100, 0)</f>
        <v>87</v>
      </c>
      <c r="U1844" s="9" t="str" cm="1">
        <f t="array" ref="U1844">_xlfn.IFS(
    ISNUMBER(SEARCH("C", Q1844)), "Ciudad",
    ISNUMBER(SEARCH("T", Q1844)), "Pueblo",
    ISNUMBER(SEARCH("R", Q1844)), "Rural",
    ISNUMBER(SEARCH("S", Q1844)), "Suburbano",
    ISNUMBER(SEARCH("U", Q1844)), "Urbano"
)</f>
        <v>Suburbano</v>
      </c>
      <c r="V1844" s="24" t="str" cm="1">
        <f t="array" ref="V1844">_xlfn.LET(
    _xlpm.txt, _xlfn.TEXTJOIN("", TRUE, IF(ISNUMBER(--MID(Todos!$H1844, _xlfn.SEQUENCE(LEN(Todos!$H1844)), 1)), MID(Todos!$H1844, _xlfn.SEQUENCE(LEN(Todos!$H1844)), 1), "")),
    IF(ISNUMBER(--RIGHT(_xlpm.txt,1)), _xlpm.txt, LEFT(_xlpm.txt, LEN(_xlpm.txt)-1))
)</f>
        <v>47973</v>
      </c>
      <c r="W1844" s="9" t="str">
        <f>UPPER(LEFT(Todos!$B1844,2))</f>
        <v>MN</v>
      </c>
      <c r="X1844" s="10" t="str" cm="1">
        <f t="array" ref="X1844">+IF(Todos!$C1844 = "",MODE.MATCH(Todos!$C$2:$C$4029),Todos!$C1844)</f>
        <v>F</v>
      </c>
    </row>
    <row r="1845" spans="1:24" x14ac:dyDescent="0.35">
      <c r="A1845" s="18">
        <v>116267</v>
      </c>
      <c r="B1845" s="12" t="s">
        <v>21</v>
      </c>
      <c r="C1845" s="12" t="s">
        <v>17</v>
      </c>
      <c r="D1845" s="12">
        <v>1088</v>
      </c>
      <c r="E1845" s="12">
        <v>421</v>
      </c>
      <c r="F1845" s="12">
        <v>557</v>
      </c>
      <c r="G1845" s="12">
        <v>3</v>
      </c>
      <c r="H1845" s="12">
        <v>21558</v>
      </c>
      <c r="I1845" s="12">
        <v>2</v>
      </c>
      <c r="J1845" s="12">
        <v>52</v>
      </c>
      <c r="K1845" s="12">
        <v>514</v>
      </c>
      <c r="L1845" s="12">
        <v>511</v>
      </c>
      <c r="M1845" s="12">
        <v>15</v>
      </c>
      <c r="N1845" s="12">
        <f>VLOOKUP(Todos!$A1845,vlookup_table[#All],2,FALSE)</f>
        <v>0</v>
      </c>
      <c r="O1845" s="12" t="str">
        <f>VLOOKUP(Todos!$A1845,vlookup_table[#All],3,FALSE)</f>
        <v>TX</v>
      </c>
      <c r="P1845" s="12">
        <f>VLOOKUP(Todos!$A1845,vlookup_table[#All],4,FALSE)</f>
        <v>2401</v>
      </c>
      <c r="Q1845" s="14" t="str">
        <f>VLOOKUP(Todos!$A1845,vlookup_table[#All],5,FALSE)</f>
        <v>S1</v>
      </c>
      <c r="R1845" s="14" t="str">
        <f>VLOOKUP(Todos!$A1845,vlookup_table[#All],6,FALSE)</f>
        <v>F</v>
      </c>
      <c r="S1845" s="14">
        <f>VLOOKUP(Todos!$A1845,vlookup_table[#All],7,FALSE)</f>
        <v>20</v>
      </c>
      <c r="T1845" s="14">
        <f>ROUND((9706-Todos!$P1845)/100, 0)</f>
        <v>73</v>
      </c>
      <c r="U1845" s="14" t="str" cm="1">
        <f t="array" ref="U1845">_xlfn.IFS(
    ISNUMBER(SEARCH("C", Q1845)), "Ciudad",
    ISNUMBER(SEARCH("T", Q1845)), "Pueblo",
    ISNUMBER(SEARCH("R", Q1845)), "Rural",
    ISNUMBER(SEARCH("S", Q1845)), "Suburbano",
    ISNUMBER(SEARCH("U", Q1845)), "Urbano"
)</f>
        <v>Suburbano</v>
      </c>
      <c r="V1845" s="25" t="str" cm="1">
        <f t="array" ref="V1845">_xlfn.LET(
    _xlpm.txt, _xlfn.TEXTJOIN("", TRUE, IF(ISNUMBER(--MID(Todos!$H1845, _xlfn.SEQUENCE(LEN(Todos!$H1845)), 1)), MID(Todos!$H1845, _xlfn.SEQUENCE(LEN(Todos!$H1845)), 1), "")),
    IF(ISNUMBER(--RIGHT(_xlpm.txt,1)), _xlpm.txt, LEFT(_xlpm.txt, LEN(_xlpm.txt)-1))
)</f>
        <v>21558</v>
      </c>
      <c r="W1845" s="14" t="str">
        <f>UPPER(LEFT(Todos!$B1845,2))</f>
        <v>TX</v>
      </c>
      <c r="X1845" s="15" t="str" cm="1">
        <f t="array" ref="X1845">+IF(Todos!$C1845 = "",MODE.MATCH(Todos!$C$2:$C$4029),Todos!$C1845)</f>
        <v>F</v>
      </c>
    </row>
    <row r="1846" spans="1:24" x14ac:dyDescent="0.35">
      <c r="A1846" s="19">
        <v>153898</v>
      </c>
      <c r="B1846" s="7" t="s">
        <v>22</v>
      </c>
      <c r="C1846" s="7" t="s">
        <v>17</v>
      </c>
      <c r="D1846" s="7">
        <v>875</v>
      </c>
      <c r="E1846" s="7">
        <v>226</v>
      </c>
      <c r="F1846" s="7">
        <v>254</v>
      </c>
      <c r="G1846" s="7">
        <v>0</v>
      </c>
      <c r="H1846" s="7">
        <v>7095</v>
      </c>
      <c r="I1846" s="7">
        <v>14</v>
      </c>
      <c r="J1846" s="7">
        <v>31</v>
      </c>
      <c r="K1846" s="7">
        <v>224</v>
      </c>
      <c r="L1846" s="7">
        <v>254</v>
      </c>
      <c r="M1846" s="7">
        <v>6</v>
      </c>
      <c r="N1846" s="7">
        <f>VLOOKUP(Todos!$A1846,vlookup_table[#All],2,FALSE)</f>
        <v>0</v>
      </c>
      <c r="O1846" s="7" t="str">
        <f>VLOOKUP(Todos!$A1846,vlookup_table[#All],3,FALSE)</f>
        <v>CA</v>
      </c>
      <c r="P1846" s="7">
        <f>VLOOKUP(Todos!$A1846,vlookup_table[#All],4,FALSE)</f>
        <v>0</v>
      </c>
      <c r="Q1846" s="9" t="str">
        <f>VLOOKUP(Todos!$A1846,vlookup_table[#All],5,FALSE)</f>
        <v>U2</v>
      </c>
      <c r="R1846" s="9" t="str">
        <f>VLOOKUP(Todos!$A1846,vlookup_table[#All],6,FALSE)</f>
        <v>F</v>
      </c>
      <c r="S1846" s="9">
        <f>VLOOKUP(Todos!$A1846,vlookup_table[#All],7,FALSE)</f>
        <v>10</v>
      </c>
      <c r="T1846" s="9">
        <f>ROUND((9706-Todos!$P1846)/100, 0)</f>
        <v>97</v>
      </c>
      <c r="U1846" s="9" t="str" cm="1">
        <f t="array" ref="U1846">_xlfn.IFS(
    ISNUMBER(SEARCH("C", Q1846)), "Ciudad",
    ISNUMBER(SEARCH("T", Q1846)), "Pueblo",
    ISNUMBER(SEARCH("R", Q1846)), "Rural",
    ISNUMBER(SEARCH("S", Q1846)), "Suburbano",
    ISNUMBER(SEARCH("U", Q1846)), "Urbano"
)</f>
        <v>Urbano</v>
      </c>
      <c r="V1846" s="24" t="str" cm="1">
        <f t="array" ref="V1846">_xlfn.LET(
    _xlpm.txt, _xlfn.TEXTJOIN("", TRUE, IF(ISNUMBER(--MID(Todos!$H1846, _xlfn.SEQUENCE(LEN(Todos!$H1846)), 1)), MID(Todos!$H1846, _xlfn.SEQUENCE(LEN(Todos!$H1846)), 1), "")),
    IF(ISNUMBER(--RIGHT(_xlpm.txt,1)), _xlpm.txt, LEFT(_xlpm.txt, LEN(_xlpm.txt)-1))
)</f>
        <v>7095</v>
      </c>
      <c r="W1846" s="9" t="str">
        <f>UPPER(LEFT(Todos!$B1846,2))</f>
        <v>CA</v>
      </c>
      <c r="X1846" s="10" t="str" cm="1">
        <f t="array" ref="X1846">+IF(Todos!$C1846 = "",MODE.MATCH(Todos!$C$2:$C$4029),Todos!$C1846)</f>
        <v>F</v>
      </c>
    </row>
    <row r="1847" spans="1:24" x14ac:dyDescent="0.35">
      <c r="A1847" s="18">
        <v>161627</v>
      </c>
      <c r="B1847" s="12" t="s">
        <v>22</v>
      </c>
      <c r="C1847" s="12" t="s">
        <v>14</v>
      </c>
      <c r="D1847" s="12">
        <v>883</v>
      </c>
      <c r="E1847" s="12">
        <v>247</v>
      </c>
      <c r="F1847" s="12">
        <v>336</v>
      </c>
      <c r="G1847" s="12">
        <v>1</v>
      </c>
      <c r="H1847" s="12">
        <v>11712</v>
      </c>
      <c r="I1847" s="12">
        <v>8</v>
      </c>
      <c r="J1847" s="12">
        <v>63</v>
      </c>
      <c r="K1847" s="12">
        <v>272</v>
      </c>
      <c r="L1847" s="12">
        <v>310</v>
      </c>
      <c r="M1847" s="12">
        <v>4.9444444440000002</v>
      </c>
      <c r="N1847" s="12">
        <f>VLOOKUP(Todos!$A1847,vlookup_table[#All],2,FALSE)</f>
        <v>2</v>
      </c>
      <c r="O1847" s="12" t="str">
        <f>VLOOKUP(Todos!$A1847,vlookup_table[#All],3,FALSE)</f>
        <v>CA</v>
      </c>
      <c r="P1847" s="12">
        <f>VLOOKUP(Todos!$A1847,vlookup_table[#All],4,FALSE)</f>
        <v>4401</v>
      </c>
      <c r="Q1847" s="14" t="str">
        <f>VLOOKUP(Todos!$A1847,vlookup_table[#All],5,FALSE)</f>
        <v>S2</v>
      </c>
      <c r="R1847" s="14" t="str">
        <f>VLOOKUP(Todos!$A1847,vlookup_table[#All],6,FALSE)</f>
        <v>M</v>
      </c>
      <c r="S1847" s="14">
        <f>VLOOKUP(Todos!$A1847,vlookup_table[#All],7,FALSE)</f>
        <v>21</v>
      </c>
      <c r="T1847" s="14">
        <f>ROUND((9706-Todos!$P1847)/100, 0)</f>
        <v>53</v>
      </c>
      <c r="U1847" s="14" t="str" cm="1">
        <f t="array" ref="U1847">_xlfn.IFS(
    ISNUMBER(SEARCH("C", Q1847)), "Ciudad",
    ISNUMBER(SEARCH("T", Q1847)), "Pueblo",
    ISNUMBER(SEARCH("R", Q1847)), "Rural",
    ISNUMBER(SEARCH("S", Q1847)), "Suburbano",
    ISNUMBER(SEARCH("U", Q1847)), "Urbano"
)</f>
        <v>Suburbano</v>
      </c>
      <c r="V1847" s="25" t="str" cm="1">
        <f t="array" ref="V1847">_xlfn.LET(
    _xlpm.txt, _xlfn.TEXTJOIN("", TRUE, IF(ISNUMBER(--MID(Todos!$H1847, _xlfn.SEQUENCE(LEN(Todos!$H1847)), 1)), MID(Todos!$H1847, _xlfn.SEQUENCE(LEN(Todos!$H1847)), 1), "")),
    IF(ISNUMBER(--RIGHT(_xlpm.txt,1)), _xlpm.txt, LEFT(_xlpm.txt, LEN(_xlpm.txt)-1))
)</f>
        <v>11712</v>
      </c>
      <c r="W1847" s="14" t="str">
        <f>UPPER(LEFT(Todos!$B1847,2))</f>
        <v>CA</v>
      </c>
      <c r="X1847" s="15" t="str" cm="1">
        <f t="array" ref="X1847">+IF(Todos!$C1847 = "",MODE.MATCH(Todos!$C$2:$C$4029),Todos!$C1847)</f>
        <v>M</v>
      </c>
    </row>
    <row r="1848" spans="1:24" x14ac:dyDescent="0.35">
      <c r="A1848" s="19">
        <v>22337</v>
      </c>
      <c r="B1848" s="7" t="s">
        <v>18</v>
      </c>
      <c r="C1848" s="7" t="s">
        <v>20</v>
      </c>
      <c r="D1848" s="7">
        <v>514</v>
      </c>
      <c r="E1848" s="7">
        <v>239</v>
      </c>
      <c r="F1848" s="7">
        <v>322</v>
      </c>
      <c r="G1848" s="7">
        <v>0</v>
      </c>
      <c r="H1848" s="7">
        <v>11393</v>
      </c>
      <c r="I1848" s="7">
        <v>1</v>
      </c>
      <c r="J1848" s="7">
        <v>73</v>
      </c>
      <c r="K1848" s="7">
        <v>289</v>
      </c>
      <c r="L1848" s="7">
        <v>276</v>
      </c>
      <c r="M1848" s="7">
        <v>9.25</v>
      </c>
      <c r="N1848" s="7">
        <f>VLOOKUP(Todos!$A1848,vlookup_table[#All],2,FALSE)</f>
        <v>0</v>
      </c>
      <c r="O1848" s="7" t="str">
        <f>VLOOKUP(Todos!$A1848,vlookup_table[#All],3,FALSE)</f>
        <v>NC</v>
      </c>
      <c r="P1848" s="7">
        <f>VLOOKUP(Todos!$A1848,vlookup_table[#All],4,FALSE)</f>
        <v>0</v>
      </c>
      <c r="Q1848" s="9" t="str">
        <f>VLOOKUP(Todos!$A1848,vlookup_table[#All],5,FALSE)</f>
        <v>C2</v>
      </c>
      <c r="R1848" s="9" t="str">
        <f>VLOOKUP(Todos!$A1848,vlookup_table[#All],6,FALSE)</f>
        <v>F</v>
      </c>
      <c r="S1848" s="9">
        <f>VLOOKUP(Todos!$A1848,vlookup_table[#All],7,FALSE)</f>
        <v>10</v>
      </c>
      <c r="T1848" s="9">
        <f>ROUND((9706-Todos!$P1848)/100, 0)</f>
        <v>97</v>
      </c>
      <c r="U1848" s="9" t="str" cm="1">
        <f t="array" ref="U1848">_xlfn.IFS(
    ISNUMBER(SEARCH("C", Q1848)), "Ciudad",
    ISNUMBER(SEARCH("T", Q1848)), "Pueblo",
    ISNUMBER(SEARCH("R", Q1848)), "Rural",
    ISNUMBER(SEARCH("S", Q1848)), "Suburbano",
    ISNUMBER(SEARCH("U", Q1848)), "Urbano"
)</f>
        <v>Ciudad</v>
      </c>
      <c r="V1848" s="24" t="str" cm="1">
        <f t="array" ref="V1848">_xlfn.LET(
    _xlpm.txt, _xlfn.TEXTJOIN("", TRUE, IF(ISNUMBER(--MID(Todos!$H1848, _xlfn.SEQUENCE(LEN(Todos!$H1848)), 1)), MID(Todos!$H1848, _xlfn.SEQUENCE(LEN(Todos!$H1848)), 1), "")),
    IF(ISNUMBER(--RIGHT(_xlpm.txt,1)), _xlpm.txt, LEFT(_xlpm.txt, LEN(_xlpm.txt)-1))
)</f>
        <v>11393</v>
      </c>
      <c r="W1848" s="9" t="str">
        <f>UPPER(LEFT(Todos!$B1848,2))</f>
        <v>NC</v>
      </c>
      <c r="X1848" s="10" t="str" cm="1">
        <f t="array" ref="X1848">+IF(Todos!$C1848 = "",MODE.MATCH(Todos!$C$2:$C$4029),Todos!$C1848)</f>
        <v>female</v>
      </c>
    </row>
    <row r="1849" spans="1:24" x14ac:dyDescent="0.35">
      <c r="A1849" s="18">
        <v>7590</v>
      </c>
      <c r="B1849" s="12" t="s">
        <v>21</v>
      </c>
      <c r="C1849" s="12" t="s">
        <v>17</v>
      </c>
      <c r="D1849" s="12">
        <v>689</v>
      </c>
      <c r="E1849" s="12">
        <v>344</v>
      </c>
      <c r="F1849" s="12">
        <v>377</v>
      </c>
      <c r="G1849" s="12">
        <v>4</v>
      </c>
      <c r="H1849" s="12">
        <v>16348</v>
      </c>
      <c r="I1849" s="12">
        <v>3</v>
      </c>
      <c r="J1849" s="12">
        <v>67</v>
      </c>
      <c r="K1849" s="12">
        <v>359</v>
      </c>
      <c r="L1849" s="12">
        <v>368</v>
      </c>
      <c r="M1849" s="12">
        <v>22.285714290000001</v>
      </c>
      <c r="N1849" s="12">
        <f>VLOOKUP(Todos!$A1849,vlookup_table[#All],2,FALSE)</f>
        <v>2</v>
      </c>
      <c r="O1849" s="12" t="str">
        <f>VLOOKUP(Todos!$A1849,vlookup_table[#All],3,FALSE)</f>
        <v>TX</v>
      </c>
      <c r="P1849" s="12">
        <f>VLOOKUP(Todos!$A1849,vlookup_table[#All],4,FALSE)</f>
        <v>606</v>
      </c>
      <c r="Q1849" s="14" t="str">
        <f>VLOOKUP(Todos!$A1849,vlookup_table[#All],5,FALSE)</f>
        <v>R2</v>
      </c>
      <c r="R1849" s="14" t="str">
        <f>VLOOKUP(Todos!$A1849,vlookup_table[#All],6,FALSE)</f>
        <v>F</v>
      </c>
      <c r="S1849" s="14">
        <f>VLOOKUP(Todos!$A1849,vlookup_table[#All],7,FALSE)</f>
        <v>30</v>
      </c>
      <c r="T1849" s="14">
        <f>ROUND((9706-Todos!$P1849)/100, 0)</f>
        <v>91</v>
      </c>
      <c r="U1849" s="14" t="str" cm="1">
        <f t="array" ref="U1849">_xlfn.IFS(
    ISNUMBER(SEARCH("C", Q1849)), "Ciudad",
    ISNUMBER(SEARCH("T", Q1849)), "Pueblo",
    ISNUMBER(SEARCH("R", Q1849)), "Rural",
    ISNUMBER(SEARCH("S", Q1849)), "Suburbano",
    ISNUMBER(SEARCH("U", Q1849)), "Urbano"
)</f>
        <v>Rural</v>
      </c>
      <c r="V1849" s="25" t="str" cm="1">
        <f t="array" ref="V1849">_xlfn.LET(
    _xlpm.txt, _xlfn.TEXTJOIN("", TRUE, IF(ISNUMBER(--MID(Todos!$H1849, _xlfn.SEQUENCE(LEN(Todos!$H1849)), 1)), MID(Todos!$H1849, _xlfn.SEQUENCE(LEN(Todos!$H1849)), 1), "")),
    IF(ISNUMBER(--RIGHT(_xlpm.txt,1)), _xlpm.txt, LEFT(_xlpm.txt, LEN(_xlpm.txt)-1))
)</f>
        <v>16348</v>
      </c>
      <c r="W1849" s="14" t="str">
        <f>UPPER(LEFT(Todos!$B1849,2))</f>
        <v>TX</v>
      </c>
      <c r="X1849" s="15" t="str" cm="1">
        <f t="array" ref="X1849">+IF(Todos!$C1849 = "",MODE.MATCH(Todos!$C$2:$C$4029),Todos!$C1849)</f>
        <v>F</v>
      </c>
    </row>
    <row r="1850" spans="1:24" x14ac:dyDescent="0.35">
      <c r="A1850" s="19">
        <v>108905</v>
      </c>
      <c r="B1850" s="7" t="s">
        <v>50</v>
      </c>
      <c r="C1850" s="7" t="s">
        <v>17</v>
      </c>
      <c r="D1850" s="7">
        <v>708</v>
      </c>
      <c r="E1850" s="7">
        <v>368</v>
      </c>
      <c r="F1850" s="7">
        <v>441</v>
      </c>
      <c r="G1850" s="7">
        <v>1</v>
      </c>
      <c r="H1850" s="7">
        <v>14303</v>
      </c>
      <c r="I1850" s="7">
        <v>3</v>
      </c>
      <c r="J1850" s="7">
        <v>55</v>
      </c>
      <c r="K1850" s="7">
        <v>404</v>
      </c>
      <c r="L1850" s="7">
        <v>407</v>
      </c>
      <c r="M1850" s="7">
        <v>12.52631579</v>
      </c>
      <c r="N1850" s="7">
        <f>VLOOKUP(Todos!$A1850,vlookup_table[#All],2,FALSE)</f>
        <v>0</v>
      </c>
      <c r="O1850" s="7" t="str">
        <f>VLOOKUP(Todos!$A1850,vlookup_table[#All],3,FALSE)</f>
        <v>LA</v>
      </c>
      <c r="P1850" s="7">
        <f>VLOOKUP(Todos!$A1850,vlookup_table[#All],4,FALSE)</f>
        <v>0</v>
      </c>
      <c r="Q1850" s="9" t="str">
        <f>VLOOKUP(Todos!$A1850,vlookup_table[#All],5,FALSE)</f>
        <v>C1</v>
      </c>
      <c r="R1850" s="9" t="str">
        <f>VLOOKUP(Todos!$A1850,vlookup_table[#All],6,FALSE)</f>
        <v>F</v>
      </c>
      <c r="S1850" s="9">
        <f>VLOOKUP(Todos!$A1850,vlookup_table[#All],7,FALSE)</f>
        <v>20</v>
      </c>
      <c r="T1850" s="9">
        <f>ROUND((9706-Todos!$P1850)/100, 0)</f>
        <v>97</v>
      </c>
      <c r="U1850" s="9" t="str" cm="1">
        <f t="array" ref="U1850">_xlfn.IFS(
    ISNUMBER(SEARCH("C", Q1850)), "Ciudad",
    ISNUMBER(SEARCH("T", Q1850)), "Pueblo",
    ISNUMBER(SEARCH("R", Q1850)), "Rural",
    ISNUMBER(SEARCH("S", Q1850)), "Suburbano",
    ISNUMBER(SEARCH("U", Q1850)), "Urbano"
)</f>
        <v>Ciudad</v>
      </c>
      <c r="V1850" s="24" t="str" cm="1">
        <f t="array" ref="V1850">_xlfn.LET(
    _xlpm.txt, _xlfn.TEXTJOIN("", TRUE, IF(ISNUMBER(--MID(Todos!$H1850, _xlfn.SEQUENCE(LEN(Todos!$H1850)), 1)), MID(Todos!$H1850, _xlfn.SEQUENCE(LEN(Todos!$H1850)), 1), "")),
    IF(ISNUMBER(--RIGHT(_xlpm.txt,1)), _xlpm.txt, LEFT(_xlpm.txt, LEN(_xlpm.txt)-1))
)</f>
        <v>14303</v>
      </c>
      <c r="W1850" s="9" t="str">
        <f>UPPER(LEFT(Todos!$B1850,2))</f>
        <v>LA</v>
      </c>
      <c r="X1850" s="10" t="str" cm="1">
        <f t="array" ref="X1850">+IF(Todos!$C1850 = "",MODE.MATCH(Todos!$C$2:$C$4029),Todos!$C1850)</f>
        <v>F</v>
      </c>
    </row>
    <row r="1851" spans="1:24" x14ac:dyDescent="0.35">
      <c r="A1851" s="18">
        <v>100411</v>
      </c>
      <c r="B1851" s="12" t="s">
        <v>37</v>
      </c>
      <c r="C1851" s="12" t="s">
        <v>14</v>
      </c>
      <c r="D1851" s="12">
        <v>733</v>
      </c>
      <c r="E1851" s="12">
        <v>337</v>
      </c>
      <c r="F1851" s="12">
        <v>426</v>
      </c>
      <c r="G1851" s="12">
        <v>0</v>
      </c>
      <c r="H1851" s="12">
        <v>15662</v>
      </c>
      <c r="I1851" s="12">
        <v>1</v>
      </c>
      <c r="J1851" s="12">
        <v>83</v>
      </c>
      <c r="K1851" s="12">
        <v>409</v>
      </c>
      <c r="L1851" s="12">
        <v>359</v>
      </c>
      <c r="M1851" s="12">
        <v>26.25</v>
      </c>
      <c r="N1851" s="12">
        <f>VLOOKUP(Todos!$A1851,vlookup_table[#All],2,FALSE)</f>
        <v>1</v>
      </c>
      <c r="O1851" s="12" t="str">
        <f>VLOOKUP(Todos!$A1851,vlookup_table[#All],3,FALSE)</f>
        <v>MO</v>
      </c>
      <c r="P1851" s="12">
        <f>VLOOKUP(Todos!$A1851,vlookup_table[#All],4,FALSE)</f>
        <v>6607</v>
      </c>
      <c r="Q1851" s="14" t="str">
        <f>VLOOKUP(Todos!$A1851,vlookup_table[#All],5,FALSE)</f>
        <v>S2</v>
      </c>
      <c r="R1851" s="14" t="str">
        <f>VLOOKUP(Todos!$A1851,vlookup_table[#All],6,FALSE)</f>
        <v>M</v>
      </c>
      <c r="S1851" s="14">
        <f>VLOOKUP(Todos!$A1851,vlookup_table[#All],7,FALSE)</f>
        <v>30</v>
      </c>
      <c r="T1851" s="14">
        <f>ROUND((9706-Todos!$P1851)/100, 0)</f>
        <v>31</v>
      </c>
      <c r="U1851" s="14" t="str" cm="1">
        <f t="array" ref="U1851">_xlfn.IFS(
    ISNUMBER(SEARCH("C", Q1851)), "Ciudad",
    ISNUMBER(SEARCH("T", Q1851)), "Pueblo",
    ISNUMBER(SEARCH("R", Q1851)), "Rural",
    ISNUMBER(SEARCH("S", Q1851)), "Suburbano",
    ISNUMBER(SEARCH("U", Q1851)), "Urbano"
)</f>
        <v>Suburbano</v>
      </c>
      <c r="V1851" s="25" t="str" cm="1">
        <f t="array" ref="V1851">_xlfn.LET(
    _xlpm.txt, _xlfn.TEXTJOIN("", TRUE, IF(ISNUMBER(--MID(Todos!$H1851, _xlfn.SEQUENCE(LEN(Todos!$H1851)), 1)), MID(Todos!$H1851, _xlfn.SEQUENCE(LEN(Todos!$H1851)), 1), "")),
    IF(ISNUMBER(--RIGHT(_xlpm.txt,1)), _xlpm.txt, LEFT(_xlpm.txt, LEN(_xlpm.txt)-1))
)</f>
        <v>15662</v>
      </c>
      <c r="W1851" s="14" t="str">
        <f>UPPER(LEFT(Todos!$B1851,2))</f>
        <v>MO</v>
      </c>
      <c r="X1851" s="15" t="str" cm="1">
        <f t="array" ref="X1851">+IF(Todos!$C1851 = "",MODE.MATCH(Todos!$C$2:$C$4029),Todos!$C1851)</f>
        <v>M</v>
      </c>
    </row>
    <row r="1852" spans="1:24" x14ac:dyDescent="0.35">
      <c r="A1852" s="19">
        <v>103488</v>
      </c>
      <c r="B1852" s="7" t="s">
        <v>37</v>
      </c>
      <c r="C1852" s="7" t="s">
        <v>17</v>
      </c>
      <c r="D1852" s="7">
        <v>476</v>
      </c>
      <c r="E1852" s="7">
        <v>219</v>
      </c>
      <c r="F1852" s="7">
        <v>319</v>
      </c>
      <c r="G1852" s="7">
        <v>0</v>
      </c>
      <c r="H1852" s="7">
        <v>10966</v>
      </c>
      <c r="I1852" s="7">
        <v>1</v>
      </c>
      <c r="J1852" s="7">
        <v>74</v>
      </c>
      <c r="K1852" s="7">
        <v>280</v>
      </c>
      <c r="L1852" s="7">
        <v>272</v>
      </c>
      <c r="M1852" s="7">
        <v>5.434782609</v>
      </c>
      <c r="N1852" s="7">
        <f>VLOOKUP(Todos!$A1852,vlookup_table[#All],2,FALSE)</f>
        <v>0</v>
      </c>
      <c r="O1852" s="7" t="str">
        <f>VLOOKUP(Todos!$A1852,vlookup_table[#All],3,FALSE)</f>
        <v>MO</v>
      </c>
      <c r="P1852" s="7">
        <f>VLOOKUP(Todos!$A1852,vlookup_table[#All],4,FALSE)</f>
        <v>3001</v>
      </c>
      <c r="Q1852" s="9" t="str">
        <f>VLOOKUP(Todos!$A1852,vlookup_table[#All],5,FALSE)</f>
        <v>T2</v>
      </c>
      <c r="R1852" s="9" t="str">
        <f>VLOOKUP(Todos!$A1852,vlookup_table[#All],6,FALSE)</f>
        <v>F</v>
      </c>
      <c r="S1852" s="9">
        <f>VLOOKUP(Todos!$A1852,vlookup_table[#All],7,FALSE)</f>
        <v>10</v>
      </c>
      <c r="T1852" s="9">
        <f>ROUND((9706-Todos!$P1852)/100, 0)</f>
        <v>67</v>
      </c>
      <c r="U1852" s="9" t="str" cm="1">
        <f t="array" ref="U1852">_xlfn.IFS(
    ISNUMBER(SEARCH("C", Q1852)), "Ciudad",
    ISNUMBER(SEARCH("T", Q1852)), "Pueblo",
    ISNUMBER(SEARCH("R", Q1852)), "Rural",
    ISNUMBER(SEARCH("S", Q1852)), "Suburbano",
    ISNUMBER(SEARCH("U", Q1852)), "Urbano"
)</f>
        <v>Pueblo</v>
      </c>
      <c r="V1852" s="24" t="str" cm="1">
        <f t="array" ref="V1852">_xlfn.LET(
    _xlpm.txt, _xlfn.TEXTJOIN("", TRUE, IF(ISNUMBER(--MID(Todos!$H1852, _xlfn.SEQUENCE(LEN(Todos!$H1852)), 1)), MID(Todos!$H1852, _xlfn.SEQUENCE(LEN(Todos!$H1852)), 1), "")),
    IF(ISNUMBER(--RIGHT(_xlpm.txt,1)), _xlpm.txt, LEFT(_xlpm.txt, LEN(_xlpm.txt)-1))
)</f>
        <v>10966</v>
      </c>
      <c r="W1852" s="9" t="str">
        <f>UPPER(LEFT(Todos!$B1852,2))</f>
        <v>MO</v>
      </c>
      <c r="X1852" s="10" t="str" cm="1">
        <f t="array" ref="X1852">+IF(Todos!$C1852 = "",MODE.MATCH(Todos!$C$2:$C$4029),Todos!$C1852)</f>
        <v>F</v>
      </c>
    </row>
    <row r="1853" spans="1:24" x14ac:dyDescent="0.35">
      <c r="A1853" s="18">
        <v>99410</v>
      </c>
      <c r="B1853" s="12" t="s">
        <v>37</v>
      </c>
      <c r="C1853" s="12" t="s">
        <v>17</v>
      </c>
      <c r="D1853" s="12">
        <v>2041</v>
      </c>
      <c r="E1853" s="12">
        <v>856</v>
      </c>
      <c r="F1853" s="12">
        <v>950</v>
      </c>
      <c r="G1853" s="12">
        <v>52</v>
      </c>
      <c r="H1853" s="12">
        <v>43661</v>
      </c>
      <c r="I1853" s="12">
        <v>7</v>
      </c>
      <c r="J1853" s="12">
        <v>68</v>
      </c>
      <c r="K1853" s="12">
        <v>858</v>
      </c>
      <c r="L1853" s="12">
        <v>943</v>
      </c>
      <c r="M1853" s="12">
        <v>9.8333333330000006</v>
      </c>
      <c r="N1853" s="12">
        <f>VLOOKUP(Todos!$A1853,vlookup_table[#All],2,FALSE)</f>
        <v>0</v>
      </c>
      <c r="O1853" s="12" t="str">
        <f>VLOOKUP(Todos!$A1853,vlookup_table[#All],3,FALSE)</f>
        <v>MO</v>
      </c>
      <c r="P1853" s="12">
        <f>VLOOKUP(Todos!$A1853,vlookup_table[#All],4,FALSE)</f>
        <v>2001</v>
      </c>
      <c r="Q1853" s="14" t="str">
        <f>VLOOKUP(Todos!$A1853,vlookup_table[#All],5,FALSE)</f>
        <v>C1</v>
      </c>
      <c r="R1853" s="14" t="str">
        <f>VLOOKUP(Todos!$A1853,vlookup_table[#All],6,FALSE)</f>
        <v>F</v>
      </c>
      <c r="S1853" s="14">
        <f>VLOOKUP(Todos!$A1853,vlookup_table[#All],7,FALSE)</f>
        <v>17</v>
      </c>
      <c r="T1853" s="14">
        <f>ROUND((9706-Todos!$P1853)/100, 0)</f>
        <v>77</v>
      </c>
      <c r="U1853" s="14" t="str" cm="1">
        <f t="array" ref="U1853">_xlfn.IFS(
    ISNUMBER(SEARCH("C", Q1853)), "Ciudad",
    ISNUMBER(SEARCH("T", Q1853)), "Pueblo",
    ISNUMBER(SEARCH("R", Q1853)), "Rural",
    ISNUMBER(SEARCH("S", Q1853)), "Suburbano",
    ISNUMBER(SEARCH("U", Q1853)), "Urbano"
)</f>
        <v>Ciudad</v>
      </c>
      <c r="V1853" s="25" t="str" cm="1">
        <f t="array" ref="V1853">_xlfn.LET(
    _xlpm.txt, _xlfn.TEXTJOIN("", TRUE, IF(ISNUMBER(--MID(Todos!$H1853, _xlfn.SEQUENCE(LEN(Todos!$H1853)), 1)), MID(Todos!$H1853, _xlfn.SEQUENCE(LEN(Todos!$H1853)), 1), "")),
    IF(ISNUMBER(--RIGHT(_xlpm.txt,1)), _xlpm.txt, LEFT(_xlpm.txt, LEN(_xlpm.txt)-1))
)</f>
        <v>43661</v>
      </c>
      <c r="W1853" s="14" t="str">
        <f>UPPER(LEFT(Todos!$B1853,2))</f>
        <v>MO</v>
      </c>
      <c r="X1853" s="15" t="str" cm="1">
        <f t="array" ref="X1853">+IF(Todos!$C1853 = "",MODE.MATCH(Todos!$C$2:$C$4029),Todos!$C1853)</f>
        <v>F</v>
      </c>
    </row>
    <row r="1854" spans="1:24" x14ac:dyDescent="0.35">
      <c r="A1854" s="19">
        <v>43949</v>
      </c>
      <c r="B1854" s="7" t="s">
        <v>13</v>
      </c>
      <c r="C1854" s="7" t="s">
        <v>14</v>
      </c>
      <c r="D1854" s="7">
        <v>881</v>
      </c>
      <c r="E1854" s="7">
        <v>297</v>
      </c>
      <c r="F1854" s="7">
        <v>453</v>
      </c>
      <c r="G1854" s="7">
        <v>3</v>
      </c>
      <c r="H1854" s="7">
        <v>19104</v>
      </c>
      <c r="I1854" s="7">
        <v>6</v>
      </c>
      <c r="J1854" s="7">
        <v>13</v>
      </c>
      <c r="K1854" s="7">
        <v>363</v>
      </c>
      <c r="L1854" s="7">
        <v>375</v>
      </c>
      <c r="M1854" s="7">
        <v>6.7142857139999998</v>
      </c>
      <c r="N1854" s="7">
        <f>VLOOKUP(Todos!$A1854,vlookup_table[#All],2,FALSE)</f>
        <v>0</v>
      </c>
      <c r="O1854" s="7" t="str">
        <f>VLOOKUP(Todos!$A1854,vlookup_table[#All],3,FALSE)</f>
        <v>FL</v>
      </c>
      <c r="P1854" s="7">
        <f>VLOOKUP(Todos!$A1854,vlookup_table[#All],4,FALSE)</f>
        <v>1901</v>
      </c>
      <c r="Q1854" s="9" t="str">
        <f>VLOOKUP(Todos!$A1854,vlookup_table[#All],5,FALSE)</f>
        <v>C2</v>
      </c>
      <c r="R1854" s="9" t="str">
        <f>VLOOKUP(Todos!$A1854,vlookup_table[#All],6,FALSE)</f>
        <v>M</v>
      </c>
      <c r="S1854" s="9">
        <f>VLOOKUP(Todos!$A1854,vlookup_table[#All],7,FALSE)</f>
        <v>6</v>
      </c>
      <c r="T1854" s="9">
        <f>ROUND((9706-Todos!$P1854)/100, 0)</f>
        <v>78</v>
      </c>
      <c r="U1854" s="9" t="str" cm="1">
        <f t="array" ref="U1854">_xlfn.IFS(
    ISNUMBER(SEARCH("C", Q1854)), "Ciudad",
    ISNUMBER(SEARCH("T", Q1854)), "Pueblo",
    ISNUMBER(SEARCH("R", Q1854)), "Rural",
    ISNUMBER(SEARCH("S", Q1854)), "Suburbano",
    ISNUMBER(SEARCH("U", Q1854)), "Urbano"
)</f>
        <v>Ciudad</v>
      </c>
      <c r="V1854" s="24" t="str" cm="1">
        <f t="array" ref="V1854">_xlfn.LET(
    _xlpm.txt, _xlfn.TEXTJOIN("", TRUE, IF(ISNUMBER(--MID(Todos!$H1854, _xlfn.SEQUENCE(LEN(Todos!$H1854)), 1)), MID(Todos!$H1854, _xlfn.SEQUENCE(LEN(Todos!$H1854)), 1), "")),
    IF(ISNUMBER(--RIGHT(_xlpm.txt,1)), _xlpm.txt, LEFT(_xlpm.txt, LEN(_xlpm.txt)-1))
)</f>
        <v>19104</v>
      </c>
      <c r="W1854" s="9" t="str">
        <f>UPPER(LEFT(Todos!$B1854,2))</f>
        <v>FL</v>
      </c>
      <c r="X1854" s="10" t="str" cm="1">
        <f t="array" ref="X1854">+IF(Todos!$C1854 = "",MODE.MATCH(Todos!$C$2:$C$4029),Todos!$C1854)</f>
        <v>M</v>
      </c>
    </row>
    <row r="1855" spans="1:24" x14ac:dyDescent="0.35">
      <c r="A1855" s="18">
        <v>87706</v>
      </c>
      <c r="B1855" s="12" t="s">
        <v>35</v>
      </c>
      <c r="C1855" s="12" t="s">
        <v>14</v>
      </c>
      <c r="D1855" s="12">
        <v>434</v>
      </c>
      <c r="E1855" s="12">
        <v>211</v>
      </c>
      <c r="F1855" s="12">
        <v>308</v>
      </c>
      <c r="G1855" s="12">
        <v>0</v>
      </c>
      <c r="H1855" s="12">
        <v>10350</v>
      </c>
      <c r="I1855" s="12">
        <v>1</v>
      </c>
      <c r="J1855" s="12">
        <v>55</v>
      </c>
      <c r="K1855" s="12">
        <v>299</v>
      </c>
      <c r="L1855" s="12">
        <v>243</v>
      </c>
      <c r="M1855" s="12">
        <v>11.4</v>
      </c>
      <c r="N1855" s="12">
        <f>VLOOKUP(Todos!$A1855,vlookup_table[#All],2,FALSE)</f>
        <v>1</v>
      </c>
      <c r="O1855" s="12" t="str">
        <f>VLOOKUP(Todos!$A1855,vlookup_table[#All],3,FALSE)</f>
        <v>MT</v>
      </c>
      <c r="P1855" s="12">
        <f>VLOOKUP(Todos!$A1855,vlookup_table[#All],4,FALSE)</f>
        <v>3201</v>
      </c>
      <c r="Q1855" s="14" t="str">
        <f>VLOOKUP(Todos!$A1855,vlookup_table[#All],5,FALSE)</f>
        <v>T2</v>
      </c>
      <c r="R1855" s="14" t="str">
        <f>VLOOKUP(Todos!$A1855,vlookup_table[#All],6,FALSE)</f>
        <v>M</v>
      </c>
      <c r="S1855" s="14">
        <f>VLOOKUP(Todos!$A1855,vlookup_table[#All],7,FALSE)</f>
        <v>12</v>
      </c>
      <c r="T1855" s="14">
        <f>ROUND((9706-Todos!$P1855)/100, 0)</f>
        <v>65</v>
      </c>
      <c r="U1855" s="14" t="str" cm="1">
        <f t="array" ref="U1855">_xlfn.IFS(
    ISNUMBER(SEARCH("C", Q1855)), "Ciudad",
    ISNUMBER(SEARCH("T", Q1855)), "Pueblo",
    ISNUMBER(SEARCH("R", Q1855)), "Rural",
    ISNUMBER(SEARCH("S", Q1855)), "Suburbano",
    ISNUMBER(SEARCH("U", Q1855)), "Urbano"
)</f>
        <v>Pueblo</v>
      </c>
      <c r="V1855" s="25" t="str" cm="1">
        <f t="array" ref="V1855">_xlfn.LET(
    _xlpm.txt, _xlfn.TEXTJOIN("", TRUE, IF(ISNUMBER(--MID(Todos!$H1855, _xlfn.SEQUENCE(LEN(Todos!$H1855)), 1)), MID(Todos!$H1855, _xlfn.SEQUENCE(LEN(Todos!$H1855)), 1), "")),
    IF(ISNUMBER(--RIGHT(_xlpm.txt,1)), _xlpm.txt, LEFT(_xlpm.txt, LEN(_xlpm.txt)-1))
)</f>
        <v>10350</v>
      </c>
      <c r="W1855" s="14" t="str">
        <f>UPPER(LEFT(Todos!$B1855,2))</f>
        <v>MT</v>
      </c>
      <c r="X1855" s="15" t="str" cm="1">
        <f t="array" ref="X1855">+IF(Todos!$C1855 = "",MODE.MATCH(Todos!$C$2:$C$4029),Todos!$C1855)</f>
        <v>M</v>
      </c>
    </row>
    <row r="1856" spans="1:24" x14ac:dyDescent="0.35">
      <c r="A1856" s="19">
        <v>122217</v>
      </c>
      <c r="B1856" s="7" t="s">
        <v>21</v>
      </c>
      <c r="C1856" s="7" t="s">
        <v>17</v>
      </c>
      <c r="D1856" s="7">
        <v>1150</v>
      </c>
      <c r="E1856" s="7">
        <v>196</v>
      </c>
      <c r="F1856" s="7">
        <v>270</v>
      </c>
      <c r="G1856" s="7">
        <v>0</v>
      </c>
      <c r="H1856" s="7">
        <v>14466</v>
      </c>
      <c r="I1856" s="7">
        <v>36</v>
      </c>
      <c r="J1856" s="7">
        <v>35</v>
      </c>
      <c r="K1856" s="7">
        <v>212</v>
      </c>
      <c r="L1856" s="7">
        <v>245</v>
      </c>
      <c r="M1856" s="7">
        <v>7.6666666670000003</v>
      </c>
      <c r="N1856" s="7">
        <f>VLOOKUP(Todos!$A1856,vlookup_table[#All],2,FALSE)</f>
        <v>0</v>
      </c>
      <c r="O1856" s="7" t="str">
        <f>VLOOKUP(Todos!$A1856,vlookup_table[#All],3,FALSE)</f>
        <v>TX</v>
      </c>
      <c r="P1856" s="7">
        <f>VLOOKUP(Todos!$A1856,vlookup_table[#All],4,FALSE)</f>
        <v>3001</v>
      </c>
      <c r="Q1856" s="9" t="str">
        <f>VLOOKUP(Todos!$A1856,vlookup_table[#All],5,FALSE)</f>
        <v>U1</v>
      </c>
      <c r="R1856" s="9" t="str">
        <f>VLOOKUP(Todos!$A1856,vlookup_table[#All],6,FALSE)</f>
        <v>F</v>
      </c>
      <c r="S1856" s="9">
        <f>VLOOKUP(Todos!$A1856,vlookup_table[#All],7,FALSE)</f>
        <v>5</v>
      </c>
      <c r="T1856" s="9">
        <f>ROUND((9706-Todos!$P1856)/100, 0)</f>
        <v>67</v>
      </c>
      <c r="U1856" s="9" t="str" cm="1">
        <f t="array" ref="U1856">_xlfn.IFS(
    ISNUMBER(SEARCH("C", Q1856)), "Ciudad",
    ISNUMBER(SEARCH("T", Q1856)), "Pueblo",
    ISNUMBER(SEARCH("R", Q1856)), "Rural",
    ISNUMBER(SEARCH("S", Q1856)), "Suburbano",
    ISNUMBER(SEARCH("U", Q1856)), "Urbano"
)</f>
        <v>Urbano</v>
      </c>
      <c r="V1856" s="24" t="str" cm="1">
        <f t="array" ref="V1856">_xlfn.LET(
    _xlpm.txt, _xlfn.TEXTJOIN("", TRUE, IF(ISNUMBER(--MID(Todos!$H1856, _xlfn.SEQUENCE(LEN(Todos!$H1856)), 1)), MID(Todos!$H1856, _xlfn.SEQUENCE(LEN(Todos!$H1856)), 1), "")),
    IF(ISNUMBER(--RIGHT(_xlpm.txt,1)), _xlpm.txt, LEFT(_xlpm.txt, LEN(_xlpm.txt)-1))
)</f>
        <v>14466</v>
      </c>
      <c r="W1856" s="9" t="str">
        <f>UPPER(LEFT(Todos!$B1856,2))</f>
        <v>TX</v>
      </c>
      <c r="X1856" s="10" t="str" cm="1">
        <f t="array" ref="X1856">+IF(Todos!$C1856 = "",MODE.MATCH(Todos!$C$2:$C$4029),Todos!$C1856)</f>
        <v>F</v>
      </c>
    </row>
    <row r="1857" spans="1:24" x14ac:dyDescent="0.35">
      <c r="A1857" s="18">
        <v>29724</v>
      </c>
      <c r="B1857" s="12" t="s">
        <v>40</v>
      </c>
      <c r="C1857" s="12" t="s">
        <v>17</v>
      </c>
      <c r="D1857" s="12">
        <v>529</v>
      </c>
      <c r="E1857" s="12">
        <v>259</v>
      </c>
      <c r="F1857" s="12">
        <v>304</v>
      </c>
      <c r="G1857" s="12">
        <v>0</v>
      </c>
      <c r="H1857" s="12">
        <v>9796</v>
      </c>
      <c r="I1857" s="12">
        <v>2</v>
      </c>
      <c r="J1857" s="12">
        <v>64</v>
      </c>
      <c r="K1857" s="12">
        <v>304</v>
      </c>
      <c r="L1857" s="12">
        <v>280</v>
      </c>
      <c r="M1857" s="12">
        <v>5.6111111109999996</v>
      </c>
      <c r="N1857" s="12">
        <f>VLOOKUP(Todos!$A1857,vlookup_table[#All],2,FALSE)</f>
        <v>2</v>
      </c>
      <c r="O1857" s="12" t="str">
        <f>VLOOKUP(Todos!$A1857,vlookup_table[#All],3,FALSE)</f>
        <v>GA</v>
      </c>
      <c r="P1857" s="12">
        <f>VLOOKUP(Todos!$A1857,vlookup_table[#All],4,FALSE)</f>
        <v>3606</v>
      </c>
      <c r="Q1857" s="14" t="str">
        <f>VLOOKUP(Todos!$A1857,vlookup_table[#All],5,FALSE)</f>
        <v>R2</v>
      </c>
      <c r="R1857" s="14" t="str">
        <f>VLOOKUP(Todos!$A1857,vlookup_table[#All],6,FALSE)</f>
        <v>F</v>
      </c>
      <c r="S1857" s="14">
        <f>VLOOKUP(Todos!$A1857,vlookup_table[#All],7,FALSE)</f>
        <v>5</v>
      </c>
      <c r="T1857" s="14">
        <f>ROUND((9706-Todos!$P1857)/100, 0)</f>
        <v>61</v>
      </c>
      <c r="U1857" s="14" t="str" cm="1">
        <f t="array" ref="U1857">_xlfn.IFS(
    ISNUMBER(SEARCH("C", Q1857)), "Ciudad",
    ISNUMBER(SEARCH("T", Q1857)), "Pueblo",
    ISNUMBER(SEARCH("R", Q1857)), "Rural",
    ISNUMBER(SEARCH("S", Q1857)), "Suburbano",
    ISNUMBER(SEARCH("U", Q1857)), "Urbano"
)</f>
        <v>Rural</v>
      </c>
      <c r="V1857" s="25" t="str" cm="1">
        <f t="array" ref="V1857">_xlfn.LET(
    _xlpm.txt, _xlfn.TEXTJOIN("", TRUE, IF(ISNUMBER(--MID(Todos!$H1857, _xlfn.SEQUENCE(LEN(Todos!$H1857)), 1)), MID(Todos!$H1857, _xlfn.SEQUENCE(LEN(Todos!$H1857)), 1), "")),
    IF(ISNUMBER(--RIGHT(_xlpm.txt,1)), _xlpm.txt, LEFT(_xlpm.txt, LEN(_xlpm.txt)-1))
)</f>
        <v>9796</v>
      </c>
      <c r="W1857" s="14" t="str">
        <f>UPPER(LEFT(Todos!$B1857,2))</f>
        <v>GA</v>
      </c>
      <c r="X1857" s="15" t="str" cm="1">
        <f t="array" ref="X1857">+IF(Todos!$C1857 = "",MODE.MATCH(Todos!$C$2:$C$4029),Todos!$C1857)</f>
        <v>F</v>
      </c>
    </row>
    <row r="1858" spans="1:24" x14ac:dyDescent="0.35">
      <c r="A1858" s="19">
        <v>172214</v>
      </c>
      <c r="B1858" s="7" t="s">
        <v>22</v>
      </c>
      <c r="C1858" s="7" t="s">
        <v>17</v>
      </c>
      <c r="D1858" s="7">
        <v>1205</v>
      </c>
      <c r="E1858" s="7">
        <v>399</v>
      </c>
      <c r="F1858" s="7">
        <v>450</v>
      </c>
      <c r="G1858" s="7">
        <v>3</v>
      </c>
      <c r="H1858" s="7">
        <v>17611</v>
      </c>
      <c r="I1858" s="7">
        <v>5</v>
      </c>
      <c r="J1858" s="7">
        <v>61</v>
      </c>
      <c r="K1858" s="7">
        <v>408</v>
      </c>
      <c r="L1858" s="7">
        <v>444</v>
      </c>
      <c r="M1858" s="7">
        <v>9.8000000000000007</v>
      </c>
      <c r="N1858" s="7">
        <f>VLOOKUP(Todos!$A1858,vlookup_table[#All],2,FALSE)</f>
        <v>0</v>
      </c>
      <c r="O1858" s="7" t="str">
        <f>VLOOKUP(Todos!$A1858,vlookup_table[#All],3,FALSE)</f>
        <v>CA</v>
      </c>
      <c r="P1858" s="7">
        <f>VLOOKUP(Todos!$A1858,vlookup_table[#All],4,FALSE)</f>
        <v>4803</v>
      </c>
      <c r="Q1858" s="9" t="str">
        <f>VLOOKUP(Todos!$A1858,vlookup_table[#All],5,FALSE)</f>
        <v>S2</v>
      </c>
      <c r="R1858" s="9" t="str">
        <f>VLOOKUP(Todos!$A1858,vlookup_table[#All],6,FALSE)</f>
        <v>F</v>
      </c>
      <c r="S1858" s="9">
        <f>VLOOKUP(Todos!$A1858,vlookup_table[#All],7,FALSE)</f>
        <v>5</v>
      </c>
      <c r="T1858" s="9">
        <f>ROUND((9706-Todos!$P1858)/100, 0)</f>
        <v>49</v>
      </c>
      <c r="U1858" s="9" t="str" cm="1">
        <f t="array" ref="U1858">_xlfn.IFS(
    ISNUMBER(SEARCH("C", Q1858)), "Ciudad",
    ISNUMBER(SEARCH("T", Q1858)), "Pueblo",
    ISNUMBER(SEARCH("R", Q1858)), "Rural",
    ISNUMBER(SEARCH("S", Q1858)), "Suburbano",
    ISNUMBER(SEARCH("U", Q1858)), "Urbano"
)</f>
        <v>Suburbano</v>
      </c>
      <c r="V1858" s="24" t="str" cm="1">
        <f t="array" ref="V1858">_xlfn.LET(
    _xlpm.txt, _xlfn.TEXTJOIN("", TRUE, IF(ISNUMBER(--MID(Todos!$H1858, _xlfn.SEQUENCE(LEN(Todos!$H1858)), 1)), MID(Todos!$H1858, _xlfn.SEQUENCE(LEN(Todos!$H1858)), 1), "")),
    IF(ISNUMBER(--RIGHT(_xlpm.txt,1)), _xlpm.txt, LEFT(_xlpm.txt, LEN(_xlpm.txt)-1))
)</f>
        <v>17611</v>
      </c>
      <c r="W1858" s="9" t="str">
        <f>UPPER(LEFT(Todos!$B1858,2))</f>
        <v>CA</v>
      </c>
      <c r="X1858" s="10" t="str" cm="1">
        <f t="array" ref="X1858">+IF(Todos!$C1858 = "",MODE.MATCH(Todos!$C$2:$C$4029),Todos!$C1858)</f>
        <v>F</v>
      </c>
    </row>
    <row r="1859" spans="1:24" x14ac:dyDescent="0.35">
      <c r="A1859" s="18">
        <v>106719</v>
      </c>
      <c r="B1859" s="12" t="s">
        <v>21</v>
      </c>
      <c r="C1859" s="12" t="s">
        <v>17</v>
      </c>
      <c r="D1859" s="12">
        <v>301</v>
      </c>
      <c r="E1859" s="12">
        <v>215</v>
      </c>
      <c r="F1859" s="12">
        <v>299</v>
      </c>
      <c r="G1859" s="12">
        <v>1</v>
      </c>
      <c r="H1859" s="12">
        <v>10813</v>
      </c>
      <c r="I1859" s="12">
        <v>11</v>
      </c>
      <c r="J1859" s="12">
        <v>63</v>
      </c>
      <c r="K1859" s="12">
        <v>273</v>
      </c>
      <c r="L1859" s="12">
        <v>262</v>
      </c>
      <c r="M1859" s="12">
        <v>8.9827586210000003</v>
      </c>
      <c r="N1859" s="12">
        <f>VLOOKUP(Todos!$A1859,vlookup_table[#All],2,FALSE)</f>
        <v>28</v>
      </c>
      <c r="O1859" s="12" t="str">
        <f>VLOOKUP(Todos!$A1859,vlookup_table[#All],3,FALSE)</f>
        <v>TX</v>
      </c>
      <c r="P1859" s="12">
        <f>VLOOKUP(Todos!$A1859,vlookup_table[#All],4,FALSE)</f>
        <v>601</v>
      </c>
      <c r="Q1859" s="14" t="str">
        <f>VLOOKUP(Todos!$A1859,vlookup_table[#All],5,FALSE)</f>
        <v>U3</v>
      </c>
      <c r="R1859" s="14" t="str">
        <f>VLOOKUP(Todos!$A1859,vlookup_table[#All],6,FALSE)</f>
        <v>F</v>
      </c>
      <c r="S1859" s="14">
        <f>VLOOKUP(Todos!$A1859,vlookup_table[#All],7,FALSE)</f>
        <v>10</v>
      </c>
      <c r="T1859" s="14">
        <f>ROUND((9706-Todos!$P1859)/100, 0)</f>
        <v>91</v>
      </c>
      <c r="U1859" s="14" t="str" cm="1">
        <f t="array" ref="U1859">_xlfn.IFS(
    ISNUMBER(SEARCH("C", Q1859)), "Ciudad",
    ISNUMBER(SEARCH("T", Q1859)), "Pueblo",
    ISNUMBER(SEARCH("R", Q1859)), "Rural",
    ISNUMBER(SEARCH("S", Q1859)), "Suburbano",
    ISNUMBER(SEARCH("U", Q1859)), "Urbano"
)</f>
        <v>Urbano</v>
      </c>
      <c r="V1859" s="25" t="str" cm="1">
        <f t="array" ref="V1859">_xlfn.LET(
    _xlpm.txt, _xlfn.TEXTJOIN("", TRUE, IF(ISNUMBER(--MID(Todos!$H1859, _xlfn.SEQUENCE(LEN(Todos!$H1859)), 1)), MID(Todos!$H1859, _xlfn.SEQUENCE(LEN(Todos!$H1859)), 1), "")),
    IF(ISNUMBER(--RIGHT(_xlpm.txt,1)), _xlpm.txt, LEFT(_xlpm.txt, LEN(_xlpm.txt)-1))
)</f>
        <v>10813</v>
      </c>
      <c r="W1859" s="14" t="str">
        <f>UPPER(LEFT(Todos!$B1859,2))</f>
        <v>TX</v>
      </c>
      <c r="X1859" s="15" t="str" cm="1">
        <f t="array" ref="X1859">+IF(Todos!$C1859 = "",MODE.MATCH(Todos!$C$2:$C$4029),Todos!$C1859)</f>
        <v>F</v>
      </c>
    </row>
    <row r="1860" spans="1:24" x14ac:dyDescent="0.35">
      <c r="A1860" s="19">
        <v>12932</v>
      </c>
      <c r="B1860" s="7" t="s">
        <v>69</v>
      </c>
      <c r="C1860" s="7" t="s">
        <v>17</v>
      </c>
      <c r="D1860" s="7">
        <v>910</v>
      </c>
      <c r="E1860" s="7">
        <v>302</v>
      </c>
      <c r="F1860" s="7">
        <v>548</v>
      </c>
      <c r="G1860" s="7">
        <v>18</v>
      </c>
      <c r="H1860" s="7">
        <v>23312</v>
      </c>
      <c r="I1860" s="7">
        <v>4</v>
      </c>
      <c r="J1860" s="7">
        <v>58</v>
      </c>
      <c r="K1860" s="7">
        <v>415</v>
      </c>
      <c r="L1860" s="7">
        <v>421</v>
      </c>
      <c r="M1860" s="7">
        <v>12.23076923</v>
      </c>
      <c r="N1860" s="7">
        <f>VLOOKUP(Todos!$A1860,vlookup_table[#All],2,FALSE)</f>
        <v>28</v>
      </c>
      <c r="O1860" s="7" t="str">
        <f>VLOOKUP(Todos!$A1860,vlookup_table[#All],3,FALSE)</f>
        <v>TN</v>
      </c>
      <c r="P1860" s="7">
        <f>VLOOKUP(Todos!$A1860,vlookup_table[#All],4,FALSE)</f>
        <v>4704</v>
      </c>
      <c r="Q1860" s="9" t="str">
        <f>VLOOKUP(Todos!$A1860,vlookup_table[#All],5,FALSE)</f>
        <v>C2</v>
      </c>
      <c r="R1860" s="9" t="str">
        <f>VLOOKUP(Todos!$A1860,vlookup_table[#All],6,FALSE)</f>
        <v>F</v>
      </c>
      <c r="S1860" s="9">
        <f>VLOOKUP(Todos!$A1860,vlookup_table[#All],7,FALSE)</f>
        <v>21</v>
      </c>
      <c r="T1860" s="9">
        <f>ROUND((9706-Todos!$P1860)/100, 0)</f>
        <v>50</v>
      </c>
      <c r="U1860" s="9" t="str" cm="1">
        <f t="array" ref="U1860">_xlfn.IFS(
    ISNUMBER(SEARCH("C", Q1860)), "Ciudad",
    ISNUMBER(SEARCH("T", Q1860)), "Pueblo",
    ISNUMBER(SEARCH("R", Q1860)), "Rural",
    ISNUMBER(SEARCH("S", Q1860)), "Suburbano",
    ISNUMBER(SEARCH("U", Q1860)), "Urbano"
)</f>
        <v>Ciudad</v>
      </c>
      <c r="V1860" s="24" t="str" cm="1">
        <f t="array" ref="V1860">_xlfn.LET(
    _xlpm.txt, _xlfn.TEXTJOIN("", TRUE, IF(ISNUMBER(--MID(Todos!$H1860, _xlfn.SEQUENCE(LEN(Todos!$H1860)), 1)), MID(Todos!$H1860, _xlfn.SEQUENCE(LEN(Todos!$H1860)), 1), "")),
    IF(ISNUMBER(--RIGHT(_xlpm.txt,1)), _xlpm.txt, LEFT(_xlpm.txt, LEN(_xlpm.txt)-1))
)</f>
        <v>23312</v>
      </c>
      <c r="W1860" s="9" t="str">
        <f>UPPER(LEFT(Todos!$B1860,2))</f>
        <v>TE</v>
      </c>
      <c r="X1860" s="10" t="str" cm="1">
        <f t="array" ref="X1860">+IF(Todos!$C1860 = "",MODE.MATCH(Todos!$C$2:$C$4029),Todos!$C1860)</f>
        <v>F</v>
      </c>
    </row>
    <row r="1861" spans="1:24" x14ac:dyDescent="0.35">
      <c r="A1861" s="18">
        <v>190726</v>
      </c>
      <c r="B1861" s="12" t="s">
        <v>70</v>
      </c>
      <c r="C1861" s="12" t="s">
        <v>17</v>
      </c>
      <c r="D1861" s="12">
        <v>875</v>
      </c>
      <c r="E1861" s="12">
        <v>391</v>
      </c>
      <c r="F1861" s="12">
        <v>425</v>
      </c>
      <c r="G1861" s="12">
        <v>0</v>
      </c>
      <c r="H1861" s="12">
        <v>14468</v>
      </c>
      <c r="I1861" s="12">
        <v>3</v>
      </c>
      <c r="J1861" s="12">
        <v>71</v>
      </c>
      <c r="K1861" s="12">
        <v>415</v>
      </c>
      <c r="L1861" s="12">
        <v>381</v>
      </c>
      <c r="M1861" s="12">
        <v>11.42857143</v>
      </c>
      <c r="N1861" s="12">
        <f>VLOOKUP(Todos!$A1861,vlookup_table[#All],2,FALSE)</f>
        <v>2</v>
      </c>
      <c r="O1861" s="12" t="str">
        <f>VLOOKUP(Todos!$A1861,vlookup_table[#All],3,FALSE)</f>
        <v>MD</v>
      </c>
      <c r="P1861" s="12">
        <f>VLOOKUP(Todos!$A1861,vlookup_table[#All],4,FALSE)</f>
        <v>508</v>
      </c>
      <c r="Q1861" s="14" t="str">
        <f>VLOOKUP(Todos!$A1861,vlookup_table[#All],5,FALSE)</f>
        <v/>
      </c>
      <c r="R1861" s="14" t="str">
        <f>VLOOKUP(Todos!$A1861,vlookup_table[#All],6,FALSE)</f>
        <v>F</v>
      </c>
      <c r="S1861" s="14">
        <f>VLOOKUP(Todos!$A1861,vlookup_table[#All],7,FALSE)</f>
        <v>10</v>
      </c>
      <c r="T1861" s="14">
        <f>ROUND((9706-Todos!$P1861)/100, 0)</f>
        <v>92</v>
      </c>
      <c r="U1861" s="14" t="e" cm="1">
        <f t="array" ref="U1861">_xlfn.IFS(
    ISNUMBER(SEARCH("C", Q1861)), "Ciudad",
    ISNUMBER(SEARCH("T", Q1861)), "Pueblo",
    ISNUMBER(SEARCH("R", Q1861)), "Rural",
    ISNUMBER(SEARCH("S", Q1861)), "Suburbano",
    ISNUMBER(SEARCH("U", Q1861)), "Urbano"
)</f>
        <v>#N/A</v>
      </c>
      <c r="V1861" s="25" t="str" cm="1">
        <f t="array" ref="V1861">_xlfn.LET(
    _xlpm.txt, _xlfn.TEXTJOIN("", TRUE, IF(ISNUMBER(--MID(Todos!$H1861, _xlfn.SEQUENCE(LEN(Todos!$H1861)), 1)), MID(Todos!$H1861, _xlfn.SEQUENCE(LEN(Todos!$H1861)), 1), "")),
    IF(ISNUMBER(--RIGHT(_xlpm.txt,1)), _xlpm.txt, LEFT(_xlpm.txt, LEN(_xlpm.txt)-1))
)</f>
        <v>14468</v>
      </c>
      <c r="W1861" s="14" t="str">
        <f>UPPER(LEFT(Todos!$B1861,2))</f>
        <v>MD</v>
      </c>
      <c r="X1861" s="15" t="str" cm="1">
        <f t="array" ref="X1861">+IF(Todos!$C1861 = "",MODE.MATCH(Todos!$C$2:$C$4029),Todos!$C1861)</f>
        <v>F</v>
      </c>
    </row>
    <row r="1862" spans="1:24" x14ac:dyDescent="0.35">
      <c r="A1862" s="19">
        <v>127511</v>
      </c>
      <c r="B1862" s="7" t="s">
        <v>21</v>
      </c>
      <c r="C1862" s="7" t="s">
        <v>17</v>
      </c>
      <c r="D1862" s="7">
        <v>945</v>
      </c>
      <c r="E1862" s="7">
        <v>398</v>
      </c>
      <c r="F1862" s="7">
        <v>563</v>
      </c>
      <c r="G1862" s="7">
        <v>0</v>
      </c>
      <c r="H1862" s="7">
        <v>19790</v>
      </c>
      <c r="I1862" s="7">
        <v>6</v>
      </c>
      <c r="J1862" s="7">
        <v>53</v>
      </c>
      <c r="K1862" s="7">
        <v>578</v>
      </c>
      <c r="L1862" s="7">
        <v>446</v>
      </c>
      <c r="M1862" s="7">
        <v>17.18181818</v>
      </c>
      <c r="N1862" s="7">
        <f>VLOOKUP(Todos!$A1862,vlookup_table[#All],2,FALSE)</f>
        <v>2</v>
      </c>
      <c r="O1862" s="7" t="str">
        <f>VLOOKUP(Todos!$A1862,vlookup_table[#All],3,FALSE)</f>
        <v>TX</v>
      </c>
      <c r="P1862" s="7">
        <f>VLOOKUP(Todos!$A1862,vlookup_table[#All],4,FALSE)</f>
        <v>4104</v>
      </c>
      <c r="Q1862" s="9" t="str">
        <f>VLOOKUP(Todos!$A1862,vlookup_table[#All],5,FALSE)</f>
        <v>S1</v>
      </c>
      <c r="R1862" s="9" t="str">
        <f>VLOOKUP(Todos!$A1862,vlookup_table[#All],6,FALSE)</f>
        <v>F</v>
      </c>
      <c r="S1862" s="9">
        <f>VLOOKUP(Todos!$A1862,vlookup_table[#All],7,FALSE)</f>
        <v>23</v>
      </c>
      <c r="T1862" s="9">
        <f>ROUND((9706-Todos!$P1862)/100, 0)</f>
        <v>56</v>
      </c>
      <c r="U1862" s="9" t="str" cm="1">
        <f t="array" ref="U1862">_xlfn.IFS(
    ISNUMBER(SEARCH("C", Q1862)), "Ciudad",
    ISNUMBER(SEARCH("T", Q1862)), "Pueblo",
    ISNUMBER(SEARCH("R", Q1862)), "Rural",
    ISNUMBER(SEARCH("S", Q1862)), "Suburbano",
    ISNUMBER(SEARCH("U", Q1862)), "Urbano"
)</f>
        <v>Suburbano</v>
      </c>
      <c r="V1862" s="24" t="str" cm="1">
        <f t="array" ref="V1862">_xlfn.LET(
    _xlpm.txt, _xlfn.TEXTJOIN("", TRUE, IF(ISNUMBER(--MID(Todos!$H1862, _xlfn.SEQUENCE(LEN(Todos!$H1862)), 1)), MID(Todos!$H1862, _xlfn.SEQUENCE(LEN(Todos!$H1862)), 1), "")),
    IF(ISNUMBER(--RIGHT(_xlpm.txt,1)), _xlpm.txt, LEFT(_xlpm.txt, LEN(_xlpm.txt)-1))
)</f>
        <v>19790</v>
      </c>
      <c r="W1862" s="9" t="str">
        <f>UPPER(LEFT(Todos!$B1862,2))</f>
        <v>TX</v>
      </c>
      <c r="X1862" s="10" t="str" cm="1">
        <f t="array" ref="X1862">+IF(Todos!$C1862 = "",MODE.MATCH(Todos!$C$2:$C$4029),Todos!$C1862)</f>
        <v>F</v>
      </c>
    </row>
    <row r="1863" spans="1:24" x14ac:dyDescent="0.35">
      <c r="A1863" s="18">
        <v>56337</v>
      </c>
      <c r="B1863" s="12" t="s">
        <v>58</v>
      </c>
      <c r="C1863" s="12" t="s">
        <v>17</v>
      </c>
      <c r="D1863" s="12">
        <v>714</v>
      </c>
      <c r="E1863" s="12">
        <v>187</v>
      </c>
      <c r="F1863" s="12">
        <v>376</v>
      </c>
      <c r="G1863" s="12">
        <v>0</v>
      </c>
      <c r="H1863" s="12">
        <v>13679</v>
      </c>
      <c r="I1863" s="12">
        <v>0</v>
      </c>
      <c r="J1863" s="12">
        <v>83</v>
      </c>
      <c r="K1863" s="12">
        <v>290</v>
      </c>
      <c r="L1863" s="12">
        <v>282</v>
      </c>
      <c r="M1863" s="12">
        <v>12.07142857</v>
      </c>
      <c r="N1863" s="12">
        <f>VLOOKUP(Todos!$A1863,vlookup_table[#All],2,FALSE)</f>
        <v>0</v>
      </c>
      <c r="O1863" s="12" t="str">
        <f>VLOOKUP(Todos!$A1863,vlookup_table[#All],3,FALSE)</f>
        <v>KY</v>
      </c>
      <c r="P1863" s="12">
        <f>VLOOKUP(Todos!$A1863,vlookup_table[#All],4,FALSE)</f>
        <v>3710</v>
      </c>
      <c r="Q1863" s="14" t="str">
        <f>VLOOKUP(Todos!$A1863,vlookup_table[#All],5,FALSE)</f>
        <v>T2</v>
      </c>
      <c r="R1863" s="14" t="str">
        <f>VLOOKUP(Todos!$A1863,vlookup_table[#All],6,FALSE)</f>
        <v>F</v>
      </c>
      <c r="S1863" s="14">
        <f>VLOOKUP(Todos!$A1863,vlookup_table[#All],7,FALSE)</f>
        <v>15</v>
      </c>
      <c r="T1863" s="14">
        <f>ROUND((9706-Todos!$P1863)/100, 0)</f>
        <v>60</v>
      </c>
      <c r="U1863" s="14" t="str" cm="1">
        <f t="array" ref="U1863">_xlfn.IFS(
    ISNUMBER(SEARCH("C", Q1863)), "Ciudad",
    ISNUMBER(SEARCH("T", Q1863)), "Pueblo",
    ISNUMBER(SEARCH("R", Q1863)), "Rural",
    ISNUMBER(SEARCH("S", Q1863)), "Suburbano",
    ISNUMBER(SEARCH("U", Q1863)), "Urbano"
)</f>
        <v>Pueblo</v>
      </c>
      <c r="V1863" s="25" t="str" cm="1">
        <f t="array" ref="V1863">_xlfn.LET(
    _xlpm.txt, _xlfn.TEXTJOIN("", TRUE, IF(ISNUMBER(--MID(Todos!$H1863, _xlfn.SEQUENCE(LEN(Todos!$H1863)), 1)), MID(Todos!$H1863, _xlfn.SEQUENCE(LEN(Todos!$H1863)), 1), "")),
    IF(ISNUMBER(--RIGHT(_xlpm.txt,1)), _xlpm.txt, LEFT(_xlpm.txt, LEN(_xlpm.txt)-1))
)</f>
        <v>13679</v>
      </c>
      <c r="W1863" s="14" t="str">
        <f>UPPER(LEFT(Todos!$B1863,2))</f>
        <v>KY</v>
      </c>
      <c r="X1863" s="15" t="str" cm="1">
        <f t="array" ref="X1863">+IF(Todos!$C1863 = "",MODE.MATCH(Todos!$C$2:$C$4029),Todos!$C1863)</f>
        <v>F</v>
      </c>
    </row>
    <row r="1864" spans="1:24" x14ac:dyDescent="0.35">
      <c r="A1864" s="19">
        <v>113692</v>
      </c>
      <c r="B1864" s="7" t="s">
        <v>32</v>
      </c>
      <c r="C1864" s="7" t="s">
        <v>14</v>
      </c>
      <c r="D1864" s="7">
        <v>763</v>
      </c>
      <c r="E1864" s="7">
        <v>316</v>
      </c>
      <c r="F1864" s="7">
        <v>398</v>
      </c>
      <c r="G1864" s="7">
        <v>1</v>
      </c>
      <c r="H1864" s="7">
        <v>12903</v>
      </c>
      <c r="I1864" s="7">
        <v>4</v>
      </c>
      <c r="J1864" s="7">
        <v>29</v>
      </c>
      <c r="K1864" s="7">
        <v>334</v>
      </c>
      <c r="L1864" s="7">
        <v>378</v>
      </c>
      <c r="M1864" s="7">
        <v>5.5</v>
      </c>
      <c r="N1864" s="7">
        <f>VLOOKUP(Todos!$A1864,vlookup_table[#All],2,FALSE)</f>
        <v>1</v>
      </c>
      <c r="O1864" s="7" t="str">
        <f>VLOOKUP(Todos!$A1864,vlookup_table[#All],3,FALSE)</f>
        <v>OK</v>
      </c>
      <c r="P1864" s="7">
        <f>VLOOKUP(Todos!$A1864,vlookup_table[#All],4,FALSE)</f>
        <v>5101</v>
      </c>
      <c r="Q1864" s="9" t="str">
        <f>VLOOKUP(Todos!$A1864,vlookup_table[#All],5,FALSE)</f>
        <v>T1</v>
      </c>
      <c r="R1864" s="9" t="str">
        <f>VLOOKUP(Todos!$A1864,vlookup_table[#All],6,FALSE)</f>
        <v>M</v>
      </c>
      <c r="S1864" s="9">
        <f>VLOOKUP(Todos!$A1864,vlookup_table[#All],7,FALSE)</f>
        <v>8</v>
      </c>
      <c r="T1864" s="9">
        <f>ROUND((9706-Todos!$P1864)/100, 0)</f>
        <v>46</v>
      </c>
      <c r="U1864" s="9" t="str" cm="1">
        <f t="array" ref="U1864">_xlfn.IFS(
    ISNUMBER(SEARCH("C", Q1864)), "Ciudad",
    ISNUMBER(SEARCH("T", Q1864)), "Pueblo",
    ISNUMBER(SEARCH("R", Q1864)), "Rural",
    ISNUMBER(SEARCH("S", Q1864)), "Suburbano",
    ISNUMBER(SEARCH("U", Q1864)), "Urbano"
)</f>
        <v>Pueblo</v>
      </c>
      <c r="V1864" s="24" t="str" cm="1">
        <f t="array" ref="V1864">_xlfn.LET(
    _xlpm.txt, _xlfn.TEXTJOIN("", TRUE, IF(ISNUMBER(--MID(Todos!$H1864, _xlfn.SEQUENCE(LEN(Todos!$H1864)), 1)), MID(Todos!$H1864, _xlfn.SEQUENCE(LEN(Todos!$H1864)), 1), "")),
    IF(ISNUMBER(--RIGHT(_xlpm.txt,1)), _xlpm.txt, LEFT(_xlpm.txt, LEN(_xlpm.txt)-1))
)</f>
        <v>12903</v>
      </c>
      <c r="W1864" s="9" t="str">
        <f>UPPER(LEFT(Todos!$B1864,2))</f>
        <v>OK</v>
      </c>
      <c r="X1864" s="10" t="str" cm="1">
        <f t="array" ref="X1864">+IF(Todos!$C1864 = "",MODE.MATCH(Todos!$C$2:$C$4029),Todos!$C1864)</f>
        <v>M</v>
      </c>
    </row>
    <row r="1865" spans="1:24" x14ac:dyDescent="0.35">
      <c r="A1865" s="18">
        <v>79850</v>
      </c>
      <c r="B1865" s="12" t="s">
        <v>36</v>
      </c>
      <c r="C1865" s="12" t="s">
        <v>52</v>
      </c>
      <c r="D1865" s="12">
        <v>515</v>
      </c>
      <c r="E1865" s="12">
        <v>258</v>
      </c>
      <c r="F1865" s="12">
        <v>327</v>
      </c>
      <c r="G1865" s="12">
        <v>3</v>
      </c>
      <c r="H1865" s="12">
        <v>11337</v>
      </c>
      <c r="I1865" s="12">
        <v>1</v>
      </c>
      <c r="J1865" s="12">
        <v>81</v>
      </c>
      <c r="K1865" s="12">
        <v>276</v>
      </c>
      <c r="L1865" s="12">
        <v>302</v>
      </c>
      <c r="M1865" s="12">
        <v>5.8571428570000004</v>
      </c>
      <c r="N1865" s="12">
        <f>VLOOKUP(Todos!$A1865,vlookup_table[#All],2,FALSE)</f>
        <v>2</v>
      </c>
      <c r="O1865" s="12" t="str">
        <f>VLOOKUP(Todos!$A1865,vlookup_table[#All],3,FALSE)</f>
        <v>WI</v>
      </c>
      <c r="P1865" s="12">
        <f>VLOOKUP(Todos!$A1865,vlookup_table[#All],4,FALSE)</f>
        <v>1401</v>
      </c>
      <c r="Q1865" s="14" t="str">
        <f>VLOOKUP(Todos!$A1865,vlookup_table[#All],5,FALSE)</f>
        <v>R2</v>
      </c>
      <c r="R1865" s="14" t="str">
        <f>VLOOKUP(Todos!$A1865,vlookup_table[#All],6,FALSE)</f>
        <v>M</v>
      </c>
      <c r="S1865" s="14">
        <f>VLOOKUP(Todos!$A1865,vlookup_table[#All],7,FALSE)</f>
        <v>10</v>
      </c>
      <c r="T1865" s="14">
        <f>ROUND((9706-Todos!$P1865)/100, 0)</f>
        <v>83</v>
      </c>
      <c r="U1865" s="14" t="str" cm="1">
        <f t="array" ref="U1865">_xlfn.IFS(
    ISNUMBER(SEARCH("C", Q1865)), "Ciudad",
    ISNUMBER(SEARCH("T", Q1865)), "Pueblo",
    ISNUMBER(SEARCH("R", Q1865)), "Rural",
    ISNUMBER(SEARCH("S", Q1865)), "Suburbano",
    ISNUMBER(SEARCH("U", Q1865)), "Urbano"
)</f>
        <v>Rural</v>
      </c>
      <c r="V1865" s="25" t="str" cm="1">
        <f t="array" ref="V1865">_xlfn.LET(
    _xlpm.txt, _xlfn.TEXTJOIN("", TRUE, IF(ISNUMBER(--MID(Todos!$H1865, _xlfn.SEQUENCE(LEN(Todos!$H1865)), 1)), MID(Todos!$H1865, _xlfn.SEQUENCE(LEN(Todos!$H1865)), 1), "")),
    IF(ISNUMBER(--RIGHT(_xlpm.txt,1)), _xlpm.txt, LEFT(_xlpm.txt, LEN(_xlpm.txt)-1))
)</f>
        <v>11337</v>
      </c>
      <c r="W1865" s="14" t="str">
        <f>UPPER(LEFT(Todos!$B1865,2))</f>
        <v>WI</v>
      </c>
      <c r="X1865" s="15" t="str" cm="1">
        <f t="array" ref="X1865">+IF(Todos!$C1865 = "",MODE.MATCH(Todos!$C$2:$C$4029),Todos!$C1865)</f>
        <v>male</v>
      </c>
    </row>
    <row r="1866" spans="1:24" x14ac:dyDescent="0.35">
      <c r="A1866" s="19">
        <v>28796</v>
      </c>
      <c r="B1866" s="7" t="s">
        <v>40</v>
      </c>
      <c r="C1866" s="7" t="s">
        <v>14</v>
      </c>
      <c r="D1866" s="7">
        <v>448</v>
      </c>
      <c r="E1866" s="7">
        <v>192</v>
      </c>
      <c r="F1866" s="7">
        <v>299</v>
      </c>
      <c r="G1866" s="7">
        <v>1</v>
      </c>
      <c r="H1866" s="7">
        <v>9533</v>
      </c>
      <c r="I1866" s="7">
        <v>1</v>
      </c>
      <c r="J1866" s="7">
        <v>88</v>
      </c>
      <c r="K1866" s="7">
        <v>241</v>
      </c>
      <c r="L1866" s="7">
        <v>254</v>
      </c>
      <c r="M1866" s="7">
        <v>8.2941176470000002</v>
      </c>
      <c r="N1866" s="7">
        <f>VLOOKUP(Todos!$A1866,vlookup_table[#All],2,FALSE)</f>
        <v>2</v>
      </c>
      <c r="O1866" s="7" t="str">
        <f>VLOOKUP(Todos!$A1866,vlookup_table[#All],3,FALSE)</f>
        <v>GA</v>
      </c>
      <c r="P1866" s="7">
        <f>VLOOKUP(Todos!$A1866,vlookup_table[#All],4,FALSE)</f>
        <v>0</v>
      </c>
      <c r="Q1866" s="9" t="str">
        <f>VLOOKUP(Todos!$A1866,vlookup_table[#All],5,FALSE)</f>
        <v>R2</v>
      </c>
      <c r="R1866" s="9" t="str">
        <f>VLOOKUP(Todos!$A1866,vlookup_table[#All],6,FALSE)</f>
        <v>M</v>
      </c>
      <c r="S1866" s="9">
        <f>VLOOKUP(Todos!$A1866,vlookup_table[#All],7,FALSE)</f>
        <v>10</v>
      </c>
      <c r="T1866" s="9">
        <f>ROUND((9706-Todos!$P1866)/100, 0)</f>
        <v>97</v>
      </c>
      <c r="U1866" s="9" t="str" cm="1">
        <f t="array" ref="U1866">_xlfn.IFS(
    ISNUMBER(SEARCH("C", Q1866)), "Ciudad",
    ISNUMBER(SEARCH("T", Q1866)), "Pueblo",
    ISNUMBER(SEARCH("R", Q1866)), "Rural",
    ISNUMBER(SEARCH("S", Q1866)), "Suburbano",
    ISNUMBER(SEARCH("U", Q1866)), "Urbano"
)</f>
        <v>Rural</v>
      </c>
      <c r="V1866" s="24" t="str" cm="1">
        <f t="array" ref="V1866">_xlfn.LET(
    _xlpm.txt, _xlfn.TEXTJOIN("", TRUE, IF(ISNUMBER(--MID(Todos!$H1866, _xlfn.SEQUENCE(LEN(Todos!$H1866)), 1)), MID(Todos!$H1866, _xlfn.SEQUENCE(LEN(Todos!$H1866)), 1), "")),
    IF(ISNUMBER(--RIGHT(_xlpm.txt,1)), _xlpm.txt, LEFT(_xlpm.txt, LEN(_xlpm.txt)-1))
)</f>
        <v>9533</v>
      </c>
      <c r="W1866" s="9" t="str">
        <f>UPPER(LEFT(Todos!$B1866,2))</f>
        <v>GA</v>
      </c>
      <c r="X1866" s="10" t="str" cm="1">
        <f t="array" ref="X1866">+IF(Todos!$C1866 = "",MODE.MATCH(Todos!$C$2:$C$4029),Todos!$C1866)</f>
        <v>M</v>
      </c>
    </row>
    <row r="1867" spans="1:24" x14ac:dyDescent="0.35">
      <c r="A1867" s="18">
        <v>131032</v>
      </c>
      <c r="B1867" s="12" t="s">
        <v>49</v>
      </c>
      <c r="C1867" s="12" t="s">
        <v>17</v>
      </c>
      <c r="D1867" s="12">
        <v>524</v>
      </c>
      <c r="E1867" s="12">
        <v>264</v>
      </c>
      <c r="F1867" s="12">
        <v>325</v>
      </c>
      <c r="G1867" s="12">
        <v>0</v>
      </c>
      <c r="H1867" s="12">
        <v>11359</v>
      </c>
      <c r="I1867" s="12">
        <v>0</v>
      </c>
      <c r="J1867" s="12">
        <v>36</v>
      </c>
      <c r="K1867" s="12">
        <v>269</v>
      </c>
      <c r="L1867" s="12">
        <v>329</v>
      </c>
      <c r="M1867" s="12">
        <v>11.8</v>
      </c>
      <c r="N1867" s="12">
        <f>VLOOKUP(Todos!$A1867,vlookup_table[#All],2,FALSE)</f>
        <v>0</v>
      </c>
      <c r="O1867" s="12" t="str">
        <f>VLOOKUP(Todos!$A1867,vlookup_table[#All],3,FALSE)</f>
        <v>CO</v>
      </c>
      <c r="P1867" s="12">
        <f>VLOOKUP(Todos!$A1867,vlookup_table[#All],4,FALSE)</f>
        <v>5801</v>
      </c>
      <c r="Q1867" s="14" t="str">
        <f>VLOOKUP(Todos!$A1867,vlookup_table[#All],5,FALSE)</f>
        <v>T2</v>
      </c>
      <c r="R1867" s="14" t="str">
        <f>VLOOKUP(Todos!$A1867,vlookup_table[#All],6,FALSE)</f>
        <v>F</v>
      </c>
      <c r="S1867" s="14">
        <f>VLOOKUP(Todos!$A1867,vlookup_table[#All],7,FALSE)</f>
        <v>25</v>
      </c>
      <c r="T1867" s="14">
        <f>ROUND((9706-Todos!$P1867)/100, 0)</f>
        <v>39</v>
      </c>
      <c r="U1867" s="14" t="str" cm="1">
        <f t="array" ref="U1867">_xlfn.IFS(
    ISNUMBER(SEARCH("C", Q1867)), "Ciudad",
    ISNUMBER(SEARCH("T", Q1867)), "Pueblo",
    ISNUMBER(SEARCH("R", Q1867)), "Rural",
    ISNUMBER(SEARCH("S", Q1867)), "Suburbano",
    ISNUMBER(SEARCH("U", Q1867)), "Urbano"
)</f>
        <v>Pueblo</v>
      </c>
      <c r="V1867" s="25" t="str" cm="1">
        <f t="array" ref="V1867">_xlfn.LET(
    _xlpm.txt, _xlfn.TEXTJOIN("", TRUE, IF(ISNUMBER(--MID(Todos!$H1867, _xlfn.SEQUENCE(LEN(Todos!$H1867)), 1)), MID(Todos!$H1867, _xlfn.SEQUENCE(LEN(Todos!$H1867)), 1), "")),
    IF(ISNUMBER(--RIGHT(_xlpm.txt,1)), _xlpm.txt, LEFT(_xlpm.txt, LEN(_xlpm.txt)-1))
)</f>
        <v>11359</v>
      </c>
      <c r="W1867" s="14" t="str">
        <f>UPPER(LEFT(Todos!$B1867,2))</f>
        <v>CO</v>
      </c>
      <c r="X1867" s="15" t="str" cm="1">
        <f t="array" ref="X1867">+IF(Todos!$C1867 = "",MODE.MATCH(Todos!$C$2:$C$4029),Todos!$C1867)</f>
        <v>F</v>
      </c>
    </row>
    <row r="1868" spans="1:24" x14ac:dyDescent="0.35">
      <c r="A1868" s="19">
        <v>86318</v>
      </c>
      <c r="B1868" s="7" t="s">
        <v>53</v>
      </c>
      <c r="C1868" s="7" t="s">
        <v>17</v>
      </c>
      <c r="D1868" s="7">
        <v>397</v>
      </c>
      <c r="E1868" s="7">
        <v>166</v>
      </c>
      <c r="F1868" s="7">
        <v>274</v>
      </c>
      <c r="G1868" s="7">
        <v>3</v>
      </c>
      <c r="H1868" s="7">
        <v>10630</v>
      </c>
      <c r="I1868" s="7">
        <v>1</v>
      </c>
      <c r="J1868" s="7">
        <v>61</v>
      </c>
      <c r="K1868" s="7">
        <v>211</v>
      </c>
      <c r="L1868" s="7">
        <v>227</v>
      </c>
      <c r="M1868" s="7">
        <v>8.96875</v>
      </c>
      <c r="N1868" s="7">
        <f>VLOOKUP(Todos!$A1868,vlookup_table[#All],2,FALSE)</f>
        <v>2</v>
      </c>
      <c r="O1868" s="7" t="str">
        <f>VLOOKUP(Todos!$A1868,vlookup_table[#All],3,FALSE)</f>
        <v>SD</v>
      </c>
      <c r="P1868" s="7">
        <f>VLOOKUP(Todos!$A1868,vlookup_table[#All],4,FALSE)</f>
        <v>0</v>
      </c>
      <c r="Q1868" s="9" t="str">
        <f>VLOOKUP(Todos!$A1868,vlookup_table[#All],5,FALSE)</f>
        <v>R2</v>
      </c>
      <c r="R1868" s="9" t="str">
        <f>VLOOKUP(Todos!$A1868,vlookup_table[#All],6,FALSE)</f>
        <v>F</v>
      </c>
      <c r="S1868" s="9">
        <f>VLOOKUP(Todos!$A1868,vlookup_table[#All],7,FALSE)</f>
        <v>5</v>
      </c>
      <c r="T1868" s="9">
        <f>ROUND((9706-Todos!$P1868)/100, 0)</f>
        <v>97</v>
      </c>
      <c r="U1868" s="9" t="str" cm="1">
        <f t="array" ref="U1868">_xlfn.IFS(
    ISNUMBER(SEARCH("C", Q1868)), "Ciudad",
    ISNUMBER(SEARCH("T", Q1868)), "Pueblo",
    ISNUMBER(SEARCH("R", Q1868)), "Rural",
    ISNUMBER(SEARCH("S", Q1868)), "Suburbano",
    ISNUMBER(SEARCH("U", Q1868)), "Urbano"
)</f>
        <v>Rural</v>
      </c>
      <c r="V1868" s="24" t="str" cm="1">
        <f t="array" ref="V1868">_xlfn.LET(
    _xlpm.txt, _xlfn.TEXTJOIN("", TRUE, IF(ISNUMBER(--MID(Todos!$H1868, _xlfn.SEQUENCE(LEN(Todos!$H1868)), 1)), MID(Todos!$H1868, _xlfn.SEQUENCE(LEN(Todos!$H1868)), 1), "")),
    IF(ISNUMBER(--RIGHT(_xlpm.txt,1)), _xlpm.txt, LEFT(_xlpm.txt, LEN(_xlpm.txt)-1))
)</f>
        <v>10630</v>
      </c>
      <c r="W1868" s="9" t="str">
        <f>UPPER(LEFT(Todos!$B1868,2))</f>
        <v>SD</v>
      </c>
      <c r="X1868" s="10" t="str" cm="1">
        <f t="array" ref="X1868">+IF(Todos!$C1868 = "",MODE.MATCH(Todos!$C$2:$C$4029),Todos!$C1868)</f>
        <v>F</v>
      </c>
    </row>
    <row r="1869" spans="1:24" x14ac:dyDescent="0.35">
      <c r="A1869" s="18">
        <v>63725</v>
      </c>
      <c r="B1869" s="12" t="s">
        <v>34</v>
      </c>
      <c r="C1869" s="12" t="s">
        <v>14</v>
      </c>
      <c r="D1869" s="12">
        <v>637</v>
      </c>
      <c r="E1869" s="12">
        <v>286</v>
      </c>
      <c r="F1869" s="12">
        <v>371</v>
      </c>
      <c r="G1869" s="12">
        <v>1</v>
      </c>
      <c r="H1869" s="12">
        <v>13061</v>
      </c>
      <c r="I1869" s="12">
        <v>1</v>
      </c>
      <c r="J1869" s="12">
        <v>76</v>
      </c>
      <c r="K1869" s="12">
        <v>316</v>
      </c>
      <c r="L1869" s="12">
        <v>335</v>
      </c>
      <c r="M1869" s="12">
        <v>25</v>
      </c>
      <c r="N1869" s="12">
        <f>VLOOKUP(Todos!$A1869,vlookup_table[#All],2,FALSE)</f>
        <v>1002</v>
      </c>
      <c r="O1869" s="12" t="str">
        <f>VLOOKUP(Todos!$A1869,vlookup_table[#All],3,FALSE)</f>
        <v>IN</v>
      </c>
      <c r="P1869" s="12">
        <f>VLOOKUP(Todos!$A1869,vlookup_table[#All],4,FALSE)</f>
        <v>2301</v>
      </c>
      <c r="Q1869" s="14" t="str">
        <f>VLOOKUP(Todos!$A1869,vlookup_table[#All],5,FALSE)</f>
        <v>R2</v>
      </c>
      <c r="R1869" s="14" t="str">
        <f>VLOOKUP(Todos!$A1869,vlookup_table[#All],6,FALSE)</f>
        <v>M</v>
      </c>
      <c r="S1869" s="14">
        <f>VLOOKUP(Todos!$A1869,vlookup_table[#All],7,FALSE)</f>
        <v>25</v>
      </c>
      <c r="T1869" s="14">
        <f>ROUND((9706-Todos!$P1869)/100, 0)</f>
        <v>74</v>
      </c>
      <c r="U1869" s="14" t="str" cm="1">
        <f t="array" ref="U1869">_xlfn.IFS(
    ISNUMBER(SEARCH("C", Q1869)), "Ciudad",
    ISNUMBER(SEARCH("T", Q1869)), "Pueblo",
    ISNUMBER(SEARCH("R", Q1869)), "Rural",
    ISNUMBER(SEARCH("S", Q1869)), "Suburbano",
    ISNUMBER(SEARCH("U", Q1869)), "Urbano"
)</f>
        <v>Rural</v>
      </c>
      <c r="V1869" s="25" t="str" cm="1">
        <f t="array" ref="V1869">_xlfn.LET(
    _xlpm.txt, _xlfn.TEXTJOIN("", TRUE, IF(ISNUMBER(--MID(Todos!$H1869, _xlfn.SEQUENCE(LEN(Todos!$H1869)), 1)), MID(Todos!$H1869, _xlfn.SEQUENCE(LEN(Todos!$H1869)), 1), "")),
    IF(ISNUMBER(--RIGHT(_xlpm.txt,1)), _xlpm.txt, LEFT(_xlpm.txt, LEN(_xlpm.txt)-1))
)</f>
        <v>13061</v>
      </c>
      <c r="W1869" s="14" t="str">
        <f>UPPER(LEFT(Todos!$B1869,2))</f>
        <v>IN</v>
      </c>
      <c r="X1869" s="15" t="str" cm="1">
        <f t="array" ref="X1869">+IF(Todos!$C1869 = "",MODE.MATCH(Todos!$C$2:$C$4029),Todos!$C1869)</f>
        <v>M</v>
      </c>
    </row>
    <row r="1870" spans="1:24" x14ac:dyDescent="0.35">
      <c r="A1870" s="19">
        <v>63572</v>
      </c>
      <c r="B1870" s="7" t="s">
        <v>34</v>
      </c>
      <c r="C1870" s="7" t="s">
        <v>17</v>
      </c>
      <c r="D1870" s="7">
        <v>778</v>
      </c>
      <c r="E1870" s="7">
        <v>377</v>
      </c>
      <c r="F1870" s="7">
        <v>527</v>
      </c>
      <c r="G1870" s="7">
        <v>5</v>
      </c>
      <c r="H1870" s="7">
        <v>17251</v>
      </c>
      <c r="I1870" s="7">
        <v>0</v>
      </c>
      <c r="J1870" s="7">
        <v>71</v>
      </c>
      <c r="K1870" s="7">
        <v>422</v>
      </c>
      <c r="L1870" s="7">
        <v>447</v>
      </c>
      <c r="M1870" s="7">
        <v>5.8218181820000003</v>
      </c>
      <c r="N1870" s="7">
        <f>VLOOKUP(Todos!$A1870,vlookup_table[#All],2,FALSE)</f>
        <v>0</v>
      </c>
      <c r="O1870" s="7" t="str">
        <f>VLOOKUP(Todos!$A1870,vlookup_table[#All],3,FALSE)</f>
        <v>IN</v>
      </c>
      <c r="P1870" s="7">
        <f>VLOOKUP(Todos!$A1870,vlookup_table[#All],4,FALSE)</f>
        <v>4102</v>
      </c>
      <c r="Q1870" s="9" t="str">
        <f>VLOOKUP(Todos!$A1870,vlookup_table[#All],5,FALSE)</f>
        <v>R1</v>
      </c>
      <c r="R1870" s="9" t="str">
        <f>VLOOKUP(Todos!$A1870,vlookup_table[#All],6,FALSE)</f>
        <v>F</v>
      </c>
      <c r="S1870" s="9">
        <f>VLOOKUP(Todos!$A1870,vlookup_table[#All],7,FALSE)</f>
        <v>12</v>
      </c>
      <c r="T1870" s="9">
        <f>ROUND((9706-Todos!$P1870)/100, 0)</f>
        <v>56</v>
      </c>
      <c r="U1870" s="9" t="str" cm="1">
        <f t="array" ref="U1870">_xlfn.IFS(
    ISNUMBER(SEARCH("C", Q1870)), "Ciudad",
    ISNUMBER(SEARCH("T", Q1870)), "Pueblo",
    ISNUMBER(SEARCH("R", Q1870)), "Rural",
    ISNUMBER(SEARCH("S", Q1870)), "Suburbano",
    ISNUMBER(SEARCH("U", Q1870)), "Urbano"
)</f>
        <v>Rural</v>
      </c>
      <c r="V1870" s="24" t="str" cm="1">
        <f t="array" ref="V1870">_xlfn.LET(
    _xlpm.txt, _xlfn.TEXTJOIN("", TRUE, IF(ISNUMBER(--MID(Todos!$H1870, _xlfn.SEQUENCE(LEN(Todos!$H1870)), 1)), MID(Todos!$H1870, _xlfn.SEQUENCE(LEN(Todos!$H1870)), 1), "")),
    IF(ISNUMBER(--RIGHT(_xlpm.txt,1)), _xlpm.txt, LEFT(_xlpm.txt, LEN(_xlpm.txt)-1))
)</f>
        <v>17251</v>
      </c>
      <c r="W1870" s="9" t="str">
        <f>UPPER(LEFT(Todos!$B1870,2))</f>
        <v>IN</v>
      </c>
      <c r="X1870" s="10" t="str" cm="1">
        <f t="array" ref="X1870">+IF(Todos!$C1870 = "",MODE.MATCH(Todos!$C$2:$C$4029),Todos!$C1870)</f>
        <v>F</v>
      </c>
    </row>
    <row r="1871" spans="1:24" x14ac:dyDescent="0.35">
      <c r="A1871" s="18">
        <v>139663</v>
      </c>
      <c r="B1871" s="12" t="s">
        <v>55</v>
      </c>
      <c r="C1871" s="12" t="s">
        <v>17</v>
      </c>
      <c r="D1871" s="12">
        <v>1008</v>
      </c>
      <c r="E1871" s="12">
        <v>360</v>
      </c>
      <c r="F1871" s="12">
        <v>426</v>
      </c>
      <c r="G1871" s="12">
        <v>3</v>
      </c>
      <c r="H1871" s="12">
        <v>14990</v>
      </c>
      <c r="I1871" s="12">
        <v>4</v>
      </c>
      <c r="J1871" s="12">
        <v>40</v>
      </c>
      <c r="K1871" s="12">
        <v>397</v>
      </c>
      <c r="L1871" s="12">
        <v>388</v>
      </c>
      <c r="M1871" s="12">
        <v>8.9166666669999994</v>
      </c>
      <c r="N1871" s="12">
        <f>VLOOKUP(Todos!$A1871,vlookup_table[#All],2,FALSE)</f>
        <v>28</v>
      </c>
      <c r="O1871" s="12" t="str">
        <f>VLOOKUP(Todos!$A1871,vlookup_table[#All],3,FALSE)</f>
        <v>NM</v>
      </c>
      <c r="P1871" s="12">
        <f>VLOOKUP(Todos!$A1871,vlookup_table[#All],4,FALSE)</f>
        <v>0</v>
      </c>
      <c r="Q1871" s="14" t="str">
        <f>VLOOKUP(Todos!$A1871,vlookup_table[#All],5,FALSE)</f>
        <v>S1</v>
      </c>
      <c r="R1871" s="14" t="str">
        <f>VLOOKUP(Todos!$A1871,vlookup_table[#All],6,FALSE)</f>
        <v>F</v>
      </c>
      <c r="S1871" s="14">
        <f>VLOOKUP(Todos!$A1871,vlookup_table[#All],7,FALSE)</f>
        <v>5</v>
      </c>
      <c r="T1871" s="14">
        <f>ROUND((9706-Todos!$P1871)/100, 0)</f>
        <v>97</v>
      </c>
      <c r="U1871" s="14" t="str" cm="1">
        <f t="array" ref="U1871">_xlfn.IFS(
    ISNUMBER(SEARCH("C", Q1871)), "Ciudad",
    ISNUMBER(SEARCH("T", Q1871)), "Pueblo",
    ISNUMBER(SEARCH("R", Q1871)), "Rural",
    ISNUMBER(SEARCH("S", Q1871)), "Suburbano",
    ISNUMBER(SEARCH("U", Q1871)), "Urbano"
)</f>
        <v>Suburbano</v>
      </c>
      <c r="V1871" s="25" t="str" cm="1">
        <f t="array" ref="V1871">_xlfn.LET(
    _xlpm.txt, _xlfn.TEXTJOIN("", TRUE, IF(ISNUMBER(--MID(Todos!$H1871, _xlfn.SEQUENCE(LEN(Todos!$H1871)), 1)), MID(Todos!$H1871, _xlfn.SEQUENCE(LEN(Todos!$H1871)), 1), "")),
    IF(ISNUMBER(--RIGHT(_xlpm.txt,1)), _xlpm.txt, LEFT(_xlpm.txt, LEN(_xlpm.txt)-1))
)</f>
        <v>14990</v>
      </c>
      <c r="W1871" s="14" t="str">
        <f>UPPER(LEFT(Todos!$B1871,2))</f>
        <v>NM</v>
      </c>
      <c r="X1871" s="15" t="str" cm="1">
        <f t="array" ref="X1871">+IF(Todos!$C1871 = "",MODE.MATCH(Todos!$C$2:$C$4029),Todos!$C1871)</f>
        <v>F</v>
      </c>
    </row>
    <row r="1872" spans="1:24" x14ac:dyDescent="0.35">
      <c r="A1872" s="19">
        <v>104848</v>
      </c>
      <c r="B1872" s="7" t="s">
        <v>28</v>
      </c>
      <c r="C1872" s="7" t="s">
        <v>17</v>
      </c>
      <c r="D1872" s="7">
        <v>993</v>
      </c>
      <c r="E1872" s="7">
        <v>285</v>
      </c>
      <c r="F1872" s="7">
        <v>399</v>
      </c>
      <c r="G1872" s="7">
        <v>0</v>
      </c>
      <c r="H1872" s="7">
        <v>20996</v>
      </c>
      <c r="I1872" s="7">
        <v>5</v>
      </c>
      <c r="J1872" s="7">
        <v>18</v>
      </c>
      <c r="K1872" s="7">
        <v>366</v>
      </c>
      <c r="L1872" s="7">
        <v>329</v>
      </c>
      <c r="M1872" s="7">
        <v>5.2352941179999997</v>
      </c>
      <c r="N1872" s="7">
        <f>VLOOKUP(Todos!$A1872,vlookup_table[#All],2,FALSE)</f>
        <v>0</v>
      </c>
      <c r="O1872" s="7" t="str">
        <f>VLOOKUP(Todos!$A1872,vlookup_table[#All],3,FALSE)</f>
        <v>KS</v>
      </c>
      <c r="P1872" s="7">
        <f>VLOOKUP(Todos!$A1872,vlookup_table[#All],4,FALSE)</f>
        <v>1501</v>
      </c>
      <c r="Q1872" s="9" t="str">
        <f>VLOOKUP(Todos!$A1872,vlookup_table[#All],5,FALSE)</f>
        <v>S1</v>
      </c>
      <c r="R1872" s="9" t="str">
        <f>VLOOKUP(Todos!$A1872,vlookup_table[#All],6,FALSE)</f>
        <v>F</v>
      </c>
      <c r="S1872" s="9">
        <f>VLOOKUP(Todos!$A1872,vlookup_table[#All],7,FALSE)</f>
        <v>7</v>
      </c>
      <c r="T1872" s="9">
        <f>ROUND((9706-Todos!$P1872)/100, 0)</f>
        <v>82</v>
      </c>
      <c r="U1872" s="9" t="str" cm="1">
        <f t="array" ref="U1872">_xlfn.IFS(
    ISNUMBER(SEARCH("C", Q1872)), "Ciudad",
    ISNUMBER(SEARCH("T", Q1872)), "Pueblo",
    ISNUMBER(SEARCH("R", Q1872)), "Rural",
    ISNUMBER(SEARCH("S", Q1872)), "Suburbano",
    ISNUMBER(SEARCH("U", Q1872)), "Urbano"
)</f>
        <v>Suburbano</v>
      </c>
      <c r="V1872" s="24" t="str" cm="1">
        <f t="array" ref="V1872">_xlfn.LET(
    _xlpm.txt, _xlfn.TEXTJOIN("", TRUE, IF(ISNUMBER(--MID(Todos!$H1872, _xlfn.SEQUENCE(LEN(Todos!$H1872)), 1)), MID(Todos!$H1872, _xlfn.SEQUENCE(LEN(Todos!$H1872)), 1), "")),
    IF(ISNUMBER(--RIGHT(_xlpm.txt,1)), _xlpm.txt, LEFT(_xlpm.txt, LEN(_xlpm.txt)-1))
)</f>
        <v>20996</v>
      </c>
      <c r="W1872" s="9" t="str">
        <f>UPPER(LEFT(Todos!$B1872,2))</f>
        <v>KS</v>
      </c>
      <c r="X1872" s="10" t="str" cm="1">
        <f t="array" ref="X1872">+IF(Todos!$C1872 = "",MODE.MATCH(Todos!$C$2:$C$4029),Todos!$C1872)</f>
        <v>F</v>
      </c>
    </row>
    <row r="1873" spans="1:24" x14ac:dyDescent="0.35">
      <c r="A1873" s="18">
        <v>150776</v>
      </c>
      <c r="B1873" s="12" t="s">
        <v>22</v>
      </c>
      <c r="C1873" s="12" t="s">
        <v>17</v>
      </c>
      <c r="D1873" s="12">
        <v>1149</v>
      </c>
      <c r="E1873" s="12">
        <v>222</v>
      </c>
      <c r="F1873" s="12">
        <v>273</v>
      </c>
      <c r="G1873" s="12">
        <v>0</v>
      </c>
      <c r="H1873" s="12">
        <v>9856</v>
      </c>
      <c r="I1873" s="12">
        <v>22</v>
      </c>
      <c r="J1873" s="12">
        <v>56</v>
      </c>
      <c r="K1873" s="12">
        <v>263</v>
      </c>
      <c r="L1873" s="12">
        <v>250</v>
      </c>
      <c r="M1873" s="12">
        <v>6.6190476189999998</v>
      </c>
      <c r="N1873" s="12">
        <f>VLOOKUP(Todos!$A1873,vlookup_table[#All],2,FALSE)</f>
        <v>28028</v>
      </c>
      <c r="O1873" s="12" t="str">
        <f>VLOOKUP(Todos!$A1873,vlookup_table[#All],3,FALSE)</f>
        <v>CA</v>
      </c>
      <c r="P1873" s="12">
        <f>VLOOKUP(Todos!$A1873,vlookup_table[#All],4,FALSE)</f>
        <v>4112</v>
      </c>
      <c r="Q1873" s="14" t="str">
        <f>VLOOKUP(Todos!$A1873,vlookup_table[#All],5,FALSE)</f>
        <v>U3</v>
      </c>
      <c r="R1873" s="14" t="str">
        <f>VLOOKUP(Todos!$A1873,vlookup_table[#All],6,FALSE)</f>
        <v>F</v>
      </c>
      <c r="S1873" s="14">
        <f>VLOOKUP(Todos!$A1873,vlookup_table[#All],7,FALSE)</f>
        <v>8</v>
      </c>
      <c r="T1873" s="14">
        <f>ROUND((9706-Todos!$P1873)/100, 0)</f>
        <v>56</v>
      </c>
      <c r="U1873" s="14" t="str" cm="1">
        <f t="array" ref="U1873">_xlfn.IFS(
    ISNUMBER(SEARCH("C", Q1873)), "Ciudad",
    ISNUMBER(SEARCH("T", Q1873)), "Pueblo",
    ISNUMBER(SEARCH("R", Q1873)), "Rural",
    ISNUMBER(SEARCH("S", Q1873)), "Suburbano",
    ISNUMBER(SEARCH("U", Q1873)), "Urbano"
)</f>
        <v>Urbano</v>
      </c>
      <c r="V1873" s="25" t="str" cm="1">
        <f t="array" ref="V1873">_xlfn.LET(
    _xlpm.txt, _xlfn.TEXTJOIN("", TRUE, IF(ISNUMBER(--MID(Todos!$H1873, _xlfn.SEQUENCE(LEN(Todos!$H1873)), 1)), MID(Todos!$H1873, _xlfn.SEQUENCE(LEN(Todos!$H1873)), 1), "")),
    IF(ISNUMBER(--RIGHT(_xlpm.txt,1)), _xlpm.txt, LEFT(_xlpm.txt, LEN(_xlpm.txt)-1))
)</f>
        <v>9856</v>
      </c>
      <c r="W1873" s="14" t="str">
        <f>UPPER(LEFT(Todos!$B1873,2))</f>
        <v>CA</v>
      </c>
      <c r="X1873" s="15" t="str" cm="1">
        <f t="array" ref="X1873">+IF(Todos!$C1873 = "",MODE.MATCH(Todos!$C$2:$C$4029),Todos!$C1873)</f>
        <v>F</v>
      </c>
    </row>
    <row r="1874" spans="1:24" x14ac:dyDescent="0.35">
      <c r="A1874" s="19">
        <v>43104</v>
      </c>
      <c r="B1874" s="7" t="s">
        <v>22</v>
      </c>
      <c r="C1874" s="7" t="s">
        <v>17</v>
      </c>
      <c r="D1874" s="7">
        <v>5000</v>
      </c>
      <c r="E1874" s="7">
        <v>498</v>
      </c>
      <c r="F1874" s="7">
        <v>782</v>
      </c>
      <c r="G1874" s="7">
        <v>92</v>
      </c>
      <c r="H1874" s="7">
        <v>35814</v>
      </c>
      <c r="I1874" s="7">
        <v>18</v>
      </c>
      <c r="J1874" s="7">
        <v>31</v>
      </c>
      <c r="K1874" s="7">
        <v>700</v>
      </c>
      <c r="L1874" s="7">
        <v>632</v>
      </c>
      <c r="M1874" s="7">
        <v>5.8409090910000003</v>
      </c>
      <c r="N1874" s="7">
        <f>VLOOKUP(Todos!$A1874,vlookup_table[#All],2,FALSE)</f>
        <v>1</v>
      </c>
      <c r="O1874" s="7" t="str">
        <f>VLOOKUP(Todos!$A1874,vlookup_table[#All],3,FALSE)</f>
        <v>CA</v>
      </c>
      <c r="P1874" s="7">
        <f>VLOOKUP(Todos!$A1874,vlookup_table[#All],4,FALSE)</f>
        <v>5708</v>
      </c>
      <c r="Q1874" s="9" t="str">
        <f>VLOOKUP(Todos!$A1874,vlookup_table[#All],5,FALSE)</f>
        <v>C1</v>
      </c>
      <c r="R1874" s="9" t="str">
        <f>VLOOKUP(Todos!$A1874,vlookup_table[#All],6,FALSE)</f>
        <v>F</v>
      </c>
      <c r="S1874" s="9">
        <f>VLOOKUP(Todos!$A1874,vlookup_table[#All],7,FALSE)</f>
        <v>9</v>
      </c>
      <c r="T1874" s="9">
        <f>ROUND((9706-Todos!$P1874)/100, 0)</f>
        <v>40</v>
      </c>
      <c r="U1874" s="9" t="str" cm="1">
        <f t="array" ref="U1874">_xlfn.IFS(
    ISNUMBER(SEARCH("C", Q1874)), "Ciudad",
    ISNUMBER(SEARCH("T", Q1874)), "Pueblo",
    ISNUMBER(SEARCH("R", Q1874)), "Rural",
    ISNUMBER(SEARCH("S", Q1874)), "Suburbano",
    ISNUMBER(SEARCH("U", Q1874)), "Urbano"
)</f>
        <v>Ciudad</v>
      </c>
      <c r="V1874" s="24" t="str" cm="1">
        <f t="array" ref="V1874">_xlfn.LET(
    _xlpm.txt, _xlfn.TEXTJOIN("", TRUE, IF(ISNUMBER(--MID(Todos!$H1874, _xlfn.SEQUENCE(LEN(Todos!$H1874)), 1)), MID(Todos!$H1874, _xlfn.SEQUENCE(LEN(Todos!$H1874)), 1), "")),
    IF(ISNUMBER(--RIGHT(_xlpm.txt,1)), _xlpm.txt, LEFT(_xlpm.txt, LEN(_xlpm.txt)-1))
)</f>
        <v>35814</v>
      </c>
      <c r="W1874" s="9" t="str">
        <f>UPPER(LEFT(Todos!$B1874,2))</f>
        <v>CA</v>
      </c>
      <c r="X1874" s="10" t="str" cm="1">
        <f t="array" ref="X1874">+IF(Todos!$C1874 = "",MODE.MATCH(Todos!$C$2:$C$4029),Todos!$C1874)</f>
        <v>F</v>
      </c>
    </row>
    <row r="1875" spans="1:24" x14ac:dyDescent="0.35">
      <c r="A1875" s="18">
        <v>162254</v>
      </c>
      <c r="B1875" s="12" t="s">
        <v>22</v>
      </c>
      <c r="C1875" s="12" t="s">
        <v>17</v>
      </c>
      <c r="D1875" s="12">
        <v>5564</v>
      </c>
      <c r="E1875" s="12">
        <v>839</v>
      </c>
      <c r="F1875" s="12">
        <v>892</v>
      </c>
      <c r="G1875" s="12">
        <v>99</v>
      </c>
      <c r="H1875" s="12">
        <v>32899</v>
      </c>
      <c r="I1875" s="12">
        <v>9</v>
      </c>
      <c r="J1875" s="12">
        <v>54</v>
      </c>
      <c r="K1875" s="12">
        <v>860</v>
      </c>
      <c r="L1875" s="12">
        <v>860</v>
      </c>
      <c r="M1875" s="12">
        <v>19.166666670000001</v>
      </c>
      <c r="N1875" s="12">
        <f>VLOOKUP(Todos!$A1875,vlookup_table[#All],2,FALSE)</f>
        <v>0</v>
      </c>
      <c r="O1875" s="12" t="str">
        <f>VLOOKUP(Todos!$A1875,vlookup_table[#All],3,FALSE)</f>
        <v>CA</v>
      </c>
      <c r="P1875" s="12">
        <f>VLOOKUP(Todos!$A1875,vlookup_table[#All],4,FALSE)</f>
        <v>5801</v>
      </c>
      <c r="Q1875" s="14" t="str">
        <f>VLOOKUP(Todos!$A1875,vlookup_table[#All],5,FALSE)</f>
        <v>S1</v>
      </c>
      <c r="R1875" s="14" t="str">
        <f>VLOOKUP(Todos!$A1875,vlookup_table[#All],6,FALSE)</f>
        <v>F</v>
      </c>
      <c r="S1875" s="14">
        <f>VLOOKUP(Todos!$A1875,vlookup_table[#All],7,FALSE)</f>
        <v>35</v>
      </c>
      <c r="T1875" s="14">
        <f>ROUND((9706-Todos!$P1875)/100, 0)</f>
        <v>39</v>
      </c>
      <c r="U1875" s="14" t="str" cm="1">
        <f t="array" ref="U1875">_xlfn.IFS(
    ISNUMBER(SEARCH("C", Q1875)), "Ciudad",
    ISNUMBER(SEARCH("T", Q1875)), "Pueblo",
    ISNUMBER(SEARCH("R", Q1875)), "Rural",
    ISNUMBER(SEARCH("S", Q1875)), "Suburbano",
    ISNUMBER(SEARCH("U", Q1875)), "Urbano"
)</f>
        <v>Suburbano</v>
      </c>
      <c r="V1875" s="25" t="str" cm="1">
        <f t="array" ref="V1875">_xlfn.LET(
    _xlpm.txt, _xlfn.TEXTJOIN("", TRUE, IF(ISNUMBER(--MID(Todos!$H1875, _xlfn.SEQUENCE(LEN(Todos!$H1875)), 1)), MID(Todos!$H1875, _xlfn.SEQUENCE(LEN(Todos!$H1875)), 1), "")),
    IF(ISNUMBER(--RIGHT(_xlpm.txt,1)), _xlpm.txt, LEFT(_xlpm.txt, LEN(_xlpm.txt)-1))
)</f>
        <v>32899</v>
      </c>
      <c r="W1875" s="14" t="str">
        <f>UPPER(LEFT(Todos!$B1875,2))</f>
        <v>CA</v>
      </c>
      <c r="X1875" s="15" t="str" cm="1">
        <f t="array" ref="X1875">+IF(Todos!$C1875 = "",MODE.MATCH(Todos!$C$2:$C$4029),Todos!$C1875)</f>
        <v>F</v>
      </c>
    </row>
    <row r="1876" spans="1:24" x14ac:dyDescent="0.35">
      <c r="A1876" s="19">
        <v>52902</v>
      </c>
      <c r="B1876" s="7" t="s">
        <v>69</v>
      </c>
      <c r="C1876" s="7" t="s">
        <v>17</v>
      </c>
      <c r="D1876" s="7">
        <v>929</v>
      </c>
      <c r="E1876" s="7">
        <v>505</v>
      </c>
      <c r="F1876" s="7">
        <v>606</v>
      </c>
      <c r="G1876" s="7">
        <v>4</v>
      </c>
      <c r="H1876" s="7">
        <v>22435</v>
      </c>
      <c r="I1876" s="7">
        <v>4</v>
      </c>
      <c r="J1876" s="7">
        <v>53</v>
      </c>
      <c r="K1876" s="7">
        <v>546</v>
      </c>
      <c r="L1876" s="7">
        <v>561</v>
      </c>
      <c r="M1876" s="7">
        <v>15</v>
      </c>
      <c r="N1876" s="7">
        <f>VLOOKUP(Todos!$A1876,vlookup_table[#All],2,FALSE)</f>
        <v>28</v>
      </c>
      <c r="O1876" s="7" t="str">
        <f>VLOOKUP(Todos!$A1876,vlookup_table[#All],3,FALSE)</f>
        <v>TN</v>
      </c>
      <c r="P1876" s="7">
        <f>VLOOKUP(Todos!$A1876,vlookup_table[#All],4,FALSE)</f>
        <v>0</v>
      </c>
      <c r="Q1876" s="9" t="str">
        <f>VLOOKUP(Todos!$A1876,vlookup_table[#All],5,FALSE)</f>
        <v>C1</v>
      </c>
      <c r="R1876" s="9" t="str">
        <f>VLOOKUP(Todos!$A1876,vlookup_table[#All],6,FALSE)</f>
        <v>F</v>
      </c>
      <c r="S1876" s="9">
        <f>VLOOKUP(Todos!$A1876,vlookup_table[#All],7,FALSE)</f>
        <v>17</v>
      </c>
      <c r="T1876" s="9">
        <f>ROUND((9706-Todos!$P1876)/100, 0)</f>
        <v>97</v>
      </c>
      <c r="U1876" s="9" t="str" cm="1">
        <f t="array" ref="U1876">_xlfn.IFS(
    ISNUMBER(SEARCH("C", Q1876)), "Ciudad",
    ISNUMBER(SEARCH("T", Q1876)), "Pueblo",
    ISNUMBER(SEARCH("R", Q1876)), "Rural",
    ISNUMBER(SEARCH("S", Q1876)), "Suburbano",
    ISNUMBER(SEARCH("U", Q1876)), "Urbano"
)</f>
        <v>Ciudad</v>
      </c>
      <c r="V1876" s="24" t="str" cm="1">
        <f t="array" ref="V1876">_xlfn.LET(
    _xlpm.txt, _xlfn.TEXTJOIN("", TRUE, IF(ISNUMBER(--MID(Todos!$H1876, _xlfn.SEQUENCE(LEN(Todos!$H1876)), 1)), MID(Todos!$H1876, _xlfn.SEQUENCE(LEN(Todos!$H1876)), 1), "")),
    IF(ISNUMBER(--RIGHT(_xlpm.txt,1)), _xlpm.txt, LEFT(_xlpm.txt, LEN(_xlpm.txt)-1))
)</f>
        <v>22435</v>
      </c>
      <c r="W1876" s="9" t="str">
        <f>UPPER(LEFT(Todos!$B1876,2))</f>
        <v>TE</v>
      </c>
      <c r="X1876" s="10" t="str" cm="1">
        <f t="array" ref="X1876">+IF(Todos!$C1876 = "",MODE.MATCH(Todos!$C$2:$C$4029),Todos!$C1876)</f>
        <v>F</v>
      </c>
    </row>
    <row r="1877" spans="1:24" x14ac:dyDescent="0.35">
      <c r="A1877" s="18">
        <v>79213</v>
      </c>
      <c r="B1877" s="12" t="s">
        <v>36</v>
      </c>
      <c r="C1877" s="12" t="s">
        <v>52</v>
      </c>
      <c r="D1877" s="12">
        <v>575</v>
      </c>
      <c r="E1877" s="12">
        <v>318</v>
      </c>
      <c r="F1877" s="12">
        <v>414</v>
      </c>
      <c r="G1877" s="12">
        <v>0</v>
      </c>
      <c r="H1877" s="12">
        <v>12909</v>
      </c>
      <c r="I1877" s="12">
        <v>0</v>
      </c>
      <c r="J1877" s="12">
        <v>89</v>
      </c>
      <c r="K1877" s="12">
        <v>341</v>
      </c>
      <c r="L1877" s="12">
        <v>379</v>
      </c>
      <c r="M1877" s="12">
        <v>8.4736842110000001</v>
      </c>
      <c r="N1877" s="12">
        <f>VLOOKUP(Todos!$A1877,vlookup_table[#All],2,FALSE)</f>
        <v>2</v>
      </c>
      <c r="O1877" s="12" t="str">
        <f>VLOOKUP(Todos!$A1877,vlookup_table[#All],3,FALSE)</f>
        <v>WI</v>
      </c>
      <c r="P1877" s="12">
        <f>VLOOKUP(Todos!$A1877,vlookup_table[#All],4,FALSE)</f>
        <v>2903</v>
      </c>
      <c r="Q1877" s="14" t="str">
        <f>VLOOKUP(Todos!$A1877,vlookup_table[#All],5,FALSE)</f>
        <v>R2</v>
      </c>
      <c r="R1877" s="14" t="str">
        <f>VLOOKUP(Todos!$A1877,vlookup_table[#All],6,FALSE)</f>
        <v>M</v>
      </c>
      <c r="S1877" s="14">
        <f>VLOOKUP(Todos!$A1877,vlookup_table[#All],7,FALSE)</f>
        <v>12</v>
      </c>
      <c r="T1877" s="14">
        <f>ROUND((9706-Todos!$P1877)/100, 0)</f>
        <v>68</v>
      </c>
      <c r="U1877" s="14" t="str" cm="1">
        <f t="array" ref="U1877">_xlfn.IFS(
    ISNUMBER(SEARCH("C", Q1877)), "Ciudad",
    ISNUMBER(SEARCH("T", Q1877)), "Pueblo",
    ISNUMBER(SEARCH("R", Q1877)), "Rural",
    ISNUMBER(SEARCH("S", Q1877)), "Suburbano",
    ISNUMBER(SEARCH("U", Q1877)), "Urbano"
)</f>
        <v>Rural</v>
      </c>
      <c r="V1877" s="25" t="str" cm="1">
        <f t="array" ref="V1877">_xlfn.LET(
    _xlpm.txt, _xlfn.TEXTJOIN("", TRUE, IF(ISNUMBER(--MID(Todos!$H1877, _xlfn.SEQUENCE(LEN(Todos!$H1877)), 1)), MID(Todos!$H1877, _xlfn.SEQUENCE(LEN(Todos!$H1877)), 1), "")),
    IF(ISNUMBER(--RIGHT(_xlpm.txt,1)), _xlpm.txt, LEFT(_xlpm.txt, LEN(_xlpm.txt)-1))
)</f>
        <v>12909</v>
      </c>
      <c r="W1877" s="14" t="str">
        <f>UPPER(LEFT(Todos!$B1877,2))</f>
        <v>WI</v>
      </c>
      <c r="X1877" s="15" t="str" cm="1">
        <f t="array" ref="X1877">+IF(Todos!$C1877 = "",MODE.MATCH(Todos!$C$2:$C$4029),Todos!$C1877)</f>
        <v>male</v>
      </c>
    </row>
    <row r="1878" spans="1:24" x14ac:dyDescent="0.35">
      <c r="A1878" s="19">
        <v>178432</v>
      </c>
      <c r="B1878" s="7" t="s">
        <v>41</v>
      </c>
      <c r="C1878" s="7" t="s">
        <v>17</v>
      </c>
      <c r="D1878" s="7">
        <v>1627</v>
      </c>
      <c r="E1878" s="7">
        <v>456</v>
      </c>
      <c r="F1878" s="7">
        <v>586</v>
      </c>
      <c r="G1878" s="7">
        <v>30</v>
      </c>
      <c r="H1878" s="7">
        <v>20311</v>
      </c>
      <c r="I1878" s="7">
        <v>6</v>
      </c>
      <c r="J1878" s="7">
        <v>53</v>
      </c>
      <c r="K1878" s="7">
        <v>508</v>
      </c>
      <c r="L1878" s="7">
        <v>537</v>
      </c>
      <c r="M1878" s="7">
        <v>9.2666666670000009</v>
      </c>
      <c r="N1878" s="7">
        <f>VLOOKUP(Todos!$A1878,vlookup_table[#All],2,FALSE)</f>
        <v>2</v>
      </c>
      <c r="O1878" s="7" t="str">
        <f>VLOOKUP(Todos!$A1878,vlookup_table[#All],3,FALSE)</f>
        <v>WA</v>
      </c>
      <c r="P1878" s="7">
        <f>VLOOKUP(Todos!$A1878,vlookup_table[#All],4,FALSE)</f>
        <v>2806</v>
      </c>
      <c r="Q1878" s="9" t="str">
        <f>VLOOKUP(Todos!$A1878,vlookup_table[#All],5,FALSE)</f>
        <v>S1</v>
      </c>
      <c r="R1878" s="9" t="str">
        <f>VLOOKUP(Todos!$A1878,vlookup_table[#All],6,FALSE)</f>
        <v>F</v>
      </c>
      <c r="S1878" s="9">
        <f>VLOOKUP(Todos!$A1878,vlookup_table[#All],7,FALSE)</f>
        <v>14</v>
      </c>
      <c r="T1878" s="9">
        <f>ROUND((9706-Todos!$P1878)/100, 0)</f>
        <v>69</v>
      </c>
      <c r="U1878" s="9" t="str" cm="1">
        <f t="array" ref="U1878">_xlfn.IFS(
    ISNUMBER(SEARCH("C", Q1878)), "Ciudad",
    ISNUMBER(SEARCH("T", Q1878)), "Pueblo",
    ISNUMBER(SEARCH("R", Q1878)), "Rural",
    ISNUMBER(SEARCH("S", Q1878)), "Suburbano",
    ISNUMBER(SEARCH("U", Q1878)), "Urbano"
)</f>
        <v>Suburbano</v>
      </c>
      <c r="V1878" s="24" t="str" cm="1">
        <f t="array" ref="V1878">_xlfn.LET(
    _xlpm.txt, _xlfn.TEXTJOIN("", TRUE, IF(ISNUMBER(--MID(Todos!$H1878, _xlfn.SEQUENCE(LEN(Todos!$H1878)), 1)), MID(Todos!$H1878, _xlfn.SEQUENCE(LEN(Todos!$H1878)), 1), "")),
    IF(ISNUMBER(--RIGHT(_xlpm.txt,1)), _xlpm.txt, LEFT(_xlpm.txt, LEN(_xlpm.txt)-1))
)</f>
        <v>20311</v>
      </c>
      <c r="W1878" s="9" t="str">
        <f>UPPER(LEFT(Todos!$B1878,2))</f>
        <v>WA</v>
      </c>
      <c r="X1878" s="10" t="str" cm="1">
        <f t="array" ref="X1878">+IF(Todos!$C1878 = "",MODE.MATCH(Todos!$C$2:$C$4029),Todos!$C1878)</f>
        <v>F</v>
      </c>
    </row>
    <row r="1879" spans="1:24" x14ac:dyDescent="0.35">
      <c r="A1879" s="18">
        <v>11267</v>
      </c>
      <c r="B1879" s="12" t="s">
        <v>30</v>
      </c>
      <c r="C1879" s="12" t="s">
        <v>17</v>
      </c>
      <c r="D1879" s="12">
        <v>428</v>
      </c>
      <c r="E1879" s="12">
        <v>208</v>
      </c>
      <c r="F1879" s="12">
        <v>293</v>
      </c>
      <c r="G1879" s="12">
        <v>0</v>
      </c>
      <c r="H1879" s="12">
        <v>10491</v>
      </c>
      <c r="I1879" s="12">
        <v>1</v>
      </c>
      <c r="J1879" s="12">
        <v>85</v>
      </c>
      <c r="K1879" s="12">
        <v>243</v>
      </c>
      <c r="L1879" s="12">
        <v>268</v>
      </c>
      <c r="M1879" s="12">
        <v>6.461538462</v>
      </c>
      <c r="N1879" s="12">
        <f>VLOOKUP(Todos!$A1879,vlookup_table[#All],2,FALSE)</f>
        <v>2</v>
      </c>
      <c r="O1879" s="12" t="str">
        <f>VLOOKUP(Todos!$A1879,vlookup_table[#All],3,FALSE)</f>
        <v>MI</v>
      </c>
      <c r="P1879" s="12">
        <f>VLOOKUP(Todos!$A1879,vlookup_table[#All],4,FALSE)</f>
        <v>1002</v>
      </c>
      <c r="Q1879" s="14" t="str">
        <f>VLOOKUP(Todos!$A1879,vlookup_table[#All],5,FALSE)</f>
        <v>R2</v>
      </c>
      <c r="R1879" s="14" t="str">
        <f>VLOOKUP(Todos!$A1879,vlookup_table[#All],6,FALSE)</f>
        <v>F</v>
      </c>
      <c r="S1879" s="14">
        <f>VLOOKUP(Todos!$A1879,vlookup_table[#All],7,FALSE)</f>
        <v>6</v>
      </c>
      <c r="T1879" s="14">
        <f>ROUND((9706-Todos!$P1879)/100, 0)</f>
        <v>87</v>
      </c>
      <c r="U1879" s="14" t="str" cm="1">
        <f t="array" ref="U1879">_xlfn.IFS(
    ISNUMBER(SEARCH("C", Q1879)), "Ciudad",
    ISNUMBER(SEARCH("T", Q1879)), "Pueblo",
    ISNUMBER(SEARCH("R", Q1879)), "Rural",
    ISNUMBER(SEARCH("S", Q1879)), "Suburbano",
    ISNUMBER(SEARCH("U", Q1879)), "Urbano"
)</f>
        <v>Rural</v>
      </c>
      <c r="V1879" s="25" t="str" cm="1">
        <f t="array" ref="V1879">_xlfn.LET(
    _xlpm.txt, _xlfn.TEXTJOIN("", TRUE, IF(ISNUMBER(--MID(Todos!$H1879, _xlfn.SEQUENCE(LEN(Todos!$H1879)), 1)), MID(Todos!$H1879, _xlfn.SEQUENCE(LEN(Todos!$H1879)), 1), "")),
    IF(ISNUMBER(--RIGHT(_xlpm.txt,1)), _xlpm.txt, LEFT(_xlpm.txt, LEN(_xlpm.txt)-1))
)</f>
        <v>10491</v>
      </c>
      <c r="W1879" s="14" t="str">
        <f>UPPER(LEFT(Todos!$B1879,2))</f>
        <v>MI</v>
      </c>
      <c r="X1879" s="15" t="str" cm="1">
        <f t="array" ref="X1879">+IF(Todos!$C1879 = "",MODE.MATCH(Todos!$C$2:$C$4029),Todos!$C1879)</f>
        <v>F</v>
      </c>
    </row>
    <row r="1880" spans="1:24" x14ac:dyDescent="0.35">
      <c r="A1880" s="19">
        <v>129468</v>
      </c>
      <c r="B1880" s="7" t="s">
        <v>49</v>
      </c>
      <c r="C1880" s="7" t="s">
        <v>17</v>
      </c>
      <c r="D1880" s="7">
        <v>717</v>
      </c>
      <c r="E1880" s="7">
        <v>333</v>
      </c>
      <c r="F1880" s="7">
        <v>360</v>
      </c>
      <c r="G1880" s="7">
        <v>0</v>
      </c>
      <c r="H1880" s="7">
        <v>11669</v>
      </c>
      <c r="I1880" s="7">
        <v>3</v>
      </c>
      <c r="J1880" s="7">
        <v>58</v>
      </c>
      <c r="K1880" s="7">
        <v>341</v>
      </c>
      <c r="L1880" s="7">
        <v>344</v>
      </c>
      <c r="M1880" s="7">
        <v>25</v>
      </c>
      <c r="N1880" s="7">
        <f>VLOOKUP(Todos!$A1880,vlookup_table[#All],2,FALSE)</f>
        <v>0</v>
      </c>
      <c r="O1880" s="7" t="str">
        <f>VLOOKUP(Todos!$A1880,vlookup_table[#All],3,FALSE)</f>
        <v>CO</v>
      </c>
      <c r="P1880" s="7">
        <f>VLOOKUP(Todos!$A1880,vlookup_table[#All],4,FALSE)</f>
        <v>5301</v>
      </c>
      <c r="Q1880" s="9" t="str">
        <f>VLOOKUP(Todos!$A1880,vlookup_table[#All],5,FALSE)</f>
        <v>S2</v>
      </c>
      <c r="R1880" s="9" t="str">
        <f>VLOOKUP(Todos!$A1880,vlookup_table[#All],6,FALSE)</f>
        <v>F</v>
      </c>
      <c r="S1880" s="9">
        <f>VLOOKUP(Todos!$A1880,vlookup_table[#All],7,FALSE)</f>
        <v>20</v>
      </c>
      <c r="T1880" s="9">
        <f>ROUND((9706-Todos!$P1880)/100, 0)</f>
        <v>44</v>
      </c>
      <c r="U1880" s="9" t="str" cm="1">
        <f t="array" ref="U1880">_xlfn.IFS(
    ISNUMBER(SEARCH("C", Q1880)), "Ciudad",
    ISNUMBER(SEARCH("T", Q1880)), "Pueblo",
    ISNUMBER(SEARCH("R", Q1880)), "Rural",
    ISNUMBER(SEARCH("S", Q1880)), "Suburbano",
    ISNUMBER(SEARCH("U", Q1880)), "Urbano"
)</f>
        <v>Suburbano</v>
      </c>
      <c r="V1880" s="24" t="str" cm="1">
        <f t="array" ref="V1880">_xlfn.LET(
    _xlpm.txt, _xlfn.TEXTJOIN("", TRUE, IF(ISNUMBER(--MID(Todos!$H1880, _xlfn.SEQUENCE(LEN(Todos!$H1880)), 1)), MID(Todos!$H1880, _xlfn.SEQUENCE(LEN(Todos!$H1880)), 1), "")),
    IF(ISNUMBER(--RIGHT(_xlpm.txt,1)), _xlpm.txt, LEFT(_xlpm.txt, LEN(_xlpm.txt)-1))
)</f>
        <v>11669</v>
      </c>
      <c r="W1880" s="9" t="str">
        <f>UPPER(LEFT(Todos!$B1880,2))</f>
        <v>CO</v>
      </c>
      <c r="X1880" s="10" t="str" cm="1">
        <f t="array" ref="X1880">+IF(Todos!$C1880 = "",MODE.MATCH(Todos!$C$2:$C$4029),Todos!$C1880)</f>
        <v>F</v>
      </c>
    </row>
    <row r="1881" spans="1:24" x14ac:dyDescent="0.35">
      <c r="A1881" s="18">
        <v>54134</v>
      </c>
      <c r="B1881" s="12" t="s">
        <v>69</v>
      </c>
      <c r="C1881" s="12" t="s">
        <v>14</v>
      </c>
      <c r="D1881" s="12">
        <v>452</v>
      </c>
      <c r="E1881" s="12">
        <v>193</v>
      </c>
      <c r="F1881" s="12">
        <v>270</v>
      </c>
      <c r="G1881" s="12">
        <v>0</v>
      </c>
      <c r="H1881" s="12">
        <v>9283</v>
      </c>
      <c r="I1881" s="12">
        <v>0</v>
      </c>
      <c r="J1881" s="12">
        <v>79</v>
      </c>
      <c r="K1881" s="12">
        <v>256</v>
      </c>
      <c r="L1881" s="12">
        <v>230</v>
      </c>
      <c r="M1881" s="12">
        <v>5.64</v>
      </c>
      <c r="N1881" s="12">
        <f>VLOOKUP(Todos!$A1881,vlookup_table[#All],2,FALSE)</f>
        <v>1</v>
      </c>
      <c r="O1881" s="12" t="str">
        <f>VLOOKUP(Todos!$A1881,vlookup_table[#All],3,FALSE)</f>
        <v>TN</v>
      </c>
      <c r="P1881" s="12">
        <f>VLOOKUP(Todos!$A1881,vlookup_table[#All],4,FALSE)</f>
        <v>1601</v>
      </c>
      <c r="Q1881" s="14" t="str">
        <f>VLOOKUP(Todos!$A1881,vlookup_table[#All],5,FALSE)</f>
        <v>T3</v>
      </c>
      <c r="R1881" s="14" t="str">
        <f>VLOOKUP(Todos!$A1881,vlookup_table[#All],6,FALSE)</f>
        <v>M</v>
      </c>
      <c r="S1881" s="14">
        <f>VLOOKUP(Todos!$A1881,vlookup_table[#All],7,FALSE)</f>
        <v>10</v>
      </c>
      <c r="T1881" s="14">
        <f>ROUND((9706-Todos!$P1881)/100, 0)</f>
        <v>81</v>
      </c>
      <c r="U1881" s="14" t="str" cm="1">
        <f t="array" ref="U1881">_xlfn.IFS(
    ISNUMBER(SEARCH("C", Q1881)), "Ciudad",
    ISNUMBER(SEARCH("T", Q1881)), "Pueblo",
    ISNUMBER(SEARCH("R", Q1881)), "Rural",
    ISNUMBER(SEARCH("S", Q1881)), "Suburbano",
    ISNUMBER(SEARCH("U", Q1881)), "Urbano"
)</f>
        <v>Pueblo</v>
      </c>
      <c r="V1881" s="25" t="str" cm="1">
        <f t="array" ref="V1881">_xlfn.LET(
    _xlpm.txt, _xlfn.TEXTJOIN("", TRUE, IF(ISNUMBER(--MID(Todos!$H1881, _xlfn.SEQUENCE(LEN(Todos!$H1881)), 1)), MID(Todos!$H1881, _xlfn.SEQUENCE(LEN(Todos!$H1881)), 1), "")),
    IF(ISNUMBER(--RIGHT(_xlpm.txt,1)), _xlpm.txt, LEFT(_xlpm.txt, LEN(_xlpm.txt)-1))
)</f>
        <v>9283</v>
      </c>
      <c r="W1881" s="14" t="str">
        <f>UPPER(LEFT(Todos!$B1881,2))</f>
        <v>TE</v>
      </c>
      <c r="X1881" s="15" t="str" cm="1">
        <f t="array" ref="X1881">+IF(Todos!$C1881 = "",MODE.MATCH(Todos!$C$2:$C$4029),Todos!$C1881)</f>
        <v>M</v>
      </c>
    </row>
    <row r="1882" spans="1:24" x14ac:dyDescent="0.35">
      <c r="A1882" s="19">
        <v>162492</v>
      </c>
      <c r="B1882" s="7" t="s">
        <v>22</v>
      </c>
      <c r="C1882" s="7" t="s">
        <v>17</v>
      </c>
      <c r="D1882" s="7">
        <v>2625</v>
      </c>
      <c r="E1882" s="7">
        <v>513</v>
      </c>
      <c r="F1882" s="7">
        <v>523</v>
      </c>
      <c r="G1882" s="7">
        <v>93</v>
      </c>
      <c r="H1882" s="7">
        <v>15740</v>
      </c>
      <c r="I1882" s="7">
        <v>10</v>
      </c>
      <c r="J1882" s="7">
        <v>65</v>
      </c>
      <c r="K1882" s="7">
        <v>533</v>
      </c>
      <c r="L1882" s="7">
        <v>517</v>
      </c>
      <c r="M1882" s="7">
        <v>12.82608696</v>
      </c>
      <c r="N1882" s="7">
        <f>VLOOKUP(Todos!$A1882,vlookup_table[#All],2,FALSE)</f>
        <v>0</v>
      </c>
      <c r="O1882" s="7" t="str">
        <f>VLOOKUP(Todos!$A1882,vlookup_table[#All],3,FALSE)</f>
        <v>CA</v>
      </c>
      <c r="P1882" s="7">
        <f>VLOOKUP(Todos!$A1882,vlookup_table[#All],4,FALSE)</f>
        <v>3710</v>
      </c>
      <c r="Q1882" s="9" t="str">
        <f>VLOOKUP(Todos!$A1882,vlookup_table[#All],5,FALSE)</f>
        <v>S1</v>
      </c>
      <c r="R1882" s="9" t="str">
        <f>VLOOKUP(Todos!$A1882,vlookup_table[#All],6,FALSE)</f>
        <v>F</v>
      </c>
      <c r="S1882" s="9">
        <f>VLOOKUP(Todos!$A1882,vlookup_table[#All],7,FALSE)</f>
        <v>10</v>
      </c>
      <c r="T1882" s="9">
        <f>ROUND((9706-Todos!$P1882)/100, 0)</f>
        <v>60</v>
      </c>
      <c r="U1882" s="9" t="str" cm="1">
        <f t="array" ref="U1882">_xlfn.IFS(
    ISNUMBER(SEARCH("C", Q1882)), "Ciudad",
    ISNUMBER(SEARCH("T", Q1882)), "Pueblo",
    ISNUMBER(SEARCH("R", Q1882)), "Rural",
    ISNUMBER(SEARCH("S", Q1882)), "Suburbano",
    ISNUMBER(SEARCH("U", Q1882)), "Urbano"
)</f>
        <v>Suburbano</v>
      </c>
      <c r="V1882" s="24" t="str" cm="1">
        <f t="array" ref="V1882">_xlfn.LET(
    _xlpm.txt, _xlfn.TEXTJOIN("", TRUE, IF(ISNUMBER(--MID(Todos!$H1882, _xlfn.SEQUENCE(LEN(Todos!$H1882)), 1)), MID(Todos!$H1882, _xlfn.SEQUENCE(LEN(Todos!$H1882)), 1), "")),
    IF(ISNUMBER(--RIGHT(_xlpm.txt,1)), _xlpm.txt, LEFT(_xlpm.txt, LEN(_xlpm.txt)-1))
)</f>
        <v>15740</v>
      </c>
      <c r="W1882" s="9" t="str">
        <f>UPPER(LEFT(Todos!$B1882,2))</f>
        <v>CA</v>
      </c>
      <c r="X1882" s="10" t="str" cm="1">
        <f t="array" ref="X1882">+IF(Todos!$C1882 = "",MODE.MATCH(Todos!$C$2:$C$4029),Todos!$C1882)</f>
        <v>F</v>
      </c>
    </row>
    <row r="1883" spans="1:24" x14ac:dyDescent="0.35">
      <c r="A1883" s="18">
        <v>13342</v>
      </c>
      <c r="B1883" s="12" t="s">
        <v>22</v>
      </c>
      <c r="C1883" s="12" t="s">
        <v>17</v>
      </c>
      <c r="D1883" s="12">
        <v>2113</v>
      </c>
      <c r="E1883" s="12">
        <v>422</v>
      </c>
      <c r="F1883" s="12">
        <v>532</v>
      </c>
      <c r="G1883" s="12">
        <v>58</v>
      </c>
      <c r="H1883" s="12">
        <v>19377</v>
      </c>
      <c r="I1883" s="12">
        <v>7</v>
      </c>
      <c r="J1883" s="12">
        <v>63</v>
      </c>
      <c r="K1883" s="12">
        <v>450</v>
      </c>
      <c r="L1883" s="12">
        <v>502</v>
      </c>
      <c r="M1883" s="12">
        <v>9</v>
      </c>
      <c r="N1883" s="12">
        <f>VLOOKUP(Todos!$A1883,vlookup_table[#All],2,FALSE)</f>
        <v>0</v>
      </c>
      <c r="O1883" s="12" t="str">
        <f>VLOOKUP(Todos!$A1883,vlookup_table[#All],3,FALSE)</f>
        <v>CA</v>
      </c>
      <c r="P1883" s="12">
        <f>VLOOKUP(Todos!$A1883,vlookup_table[#All],4,FALSE)</f>
        <v>4601</v>
      </c>
      <c r="Q1883" s="14" t="str">
        <f>VLOOKUP(Todos!$A1883,vlookup_table[#All],5,FALSE)</f>
        <v>U1</v>
      </c>
      <c r="R1883" s="14" t="str">
        <f>VLOOKUP(Todos!$A1883,vlookup_table[#All],6,FALSE)</f>
        <v>F</v>
      </c>
      <c r="S1883" s="14">
        <f>VLOOKUP(Todos!$A1883,vlookup_table[#All],7,FALSE)</f>
        <v>5</v>
      </c>
      <c r="T1883" s="14">
        <f>ROUND((9706-Todos!$P1883)/100, 0)</f>
        <v>51</v>
      </c>
      <c r="U1883" s="14" t="str" cm="1">
        <f t="array" ref="U1883">_xlfn.IFS(
    ISNUMBER(SEARCH("C", Q1883)), "Ciudad",
    ISNUMBER(SEARCH("T", Q1883)), "Pueblo",
    ISNUMBER(SEARCH("R", Q1883)), "Rural",
    ISNUMBER(SEARCH("S", Q1883)), "Suburbano",
    ISNUMBER(SEARCH("U", Q1883)), "Urbano"
)</f>
        <v>Urbano</v>
      </c>
      <c r="V1883" s="25" t="str" cm="1">
        <f t="array" ref="V1883">_xlfn.LET(
    _xlpm.txt, _xlfn.TEXTJOIN("", TRUE, IF(ISNUMBER(--MID(Todos!$H1883, _xlfn.SEQUENCE(LEN(Todos!$H1883)), 1)), MID(Todos!$H1883, _xlfn.SEQUENCE(LEN(Todos!$H1883)), 1), "")),
    IF(ISNUMBER(--RIGHT(_xlpm.txt,1)), _xlpm.txt, LEFT(_xlpm.txt, LEN(_xlpm.txt)-1))
)</f>
        <v>19377</v>
      </c>
      <c r="W1883" s="14" t="str">
        <f>UPPER(LEFT(Todos!$B1883,2))</f>
        <v>CA</v>
      </c>
      <c r="X1883" s="15" t="str" cm="1">
        <f t="array" ref="X1883">+IF(Todos!$C1883 = "",MODE.MATCH(Todos!$C$2:$C$4029),Todos!$C1883)</f>
        <v>F</v>
      </c>
    </row>
    <row r="1884" spans="1:24" x14ac:dyDescent="0.35">
      <c r="A1884" s="19">
        <v>169323</v>
      </c>
      <c r="B1884" s="7" t="s">
        <v>22</v>
      </c>
      <c r="C1884" s="7" t="s">
        <v>17</v>
      </c>
      <c r="D1884" s="7">
        <v>1104</v>
      </c>
      <c r="E1884" s="7">
        <v>266</v>
      </c>
      <c r="F1884" s="7">
        <v>319</v>
      </c>
      <c r="G1884" s="7">
        <v>1</v>
      </c>
      <c r="H1884" s="7">
        <v>9833</v>
      </c>
      <c r="I1884" s="7">
        <v>18</v>
      </c>
      <c r="J1884" s="7">
        <v>57</v>
      </c>
      <c r="K1884" s="7">
        <v>275</v>
      </c>
      <c r="L1884" s="7">
        <v>323</v>
      </c>
      <c r="M1884" s="7">
        <v>2.6379310340000002</v>
      </c>
      <c r="N1884" s="7">
        <f>VLOOKUP(Todos!$A1884,vlookup_table[#All],2,FALSE)</f>
        <v>0</v>
      </c>
      <c r="O1884" s="7" t="str">
        <f>VLOOKUP(Todos!$A1884,vlookup_table[#All],3,FALSE)</f>
        <v>CA</v>
      </c>
      <c r="P1884" s="7">
        <f>VLOOKUP(Todos!$A1884,vlookup_table[#All],4,FALSE)</f>
        <v>2608</v>
      </c>
      <c r="Q1884" s="9" t="str">
        <f>VLOOKUP(Todos!$A1884,vlookup_table[#All],5,FALSE)</f>
        <v>S2</v>
      </c>
      <c r="R1884" s="9" t="str">
        <f>VLOOKUP(Todos!$A1884,vlookup_table[#All],6,FALSE)</f>
        <v>F</v>
      </c>
      <c r="S1884" s="9">
        <f>VLOOKUP(Todos!$A1884,vlookup_table[#All],7,FALSE)</f>
        <v>3</v>
      </c>
      <c r="T1884" s="9">
        <f>ROUND((9706-Todos!$P1884)/100, 0)</f>
        <v>71</v>
      </c>
      <c r="U1884" s="9" t="str" cm="1">
        <f t="array" ref="U1884">_xlfn.IFS(
    ISNUMBER(SEARCH("C", Q1884)), "Ciudad",
    ISNUMBER(SEARCH("T", Q1884)), "Pueblo",
    ISNUMBER(SEARCH("R", Q1884)), "Rural",
    ISNUMBER(SEARCH("S", Q1884)), "Suburbano",
    ISNUMBER(SEARCH("U", Q1884)), "Urbano"
)</f>
        <v>Suburbano</v>
      </c>
      <c r="V1884" s="24" t="str" cm="1">
        <f t="array" ref="V1884">_xlfn.LET(
    _xlpm.txt, _xlfn.TEXTJOIN("", TRUE, IF(ISNUMBER(--MID(Todos!$H1884, _xlfn.SEQUENCE(LEN(Todos!$H1884)), 1)), MID(Todos!$H1884, _xlfn.SEQUENCE(LEN(Todos!$H1884)), 1), "")),
    IF(ISNUMBER(--RIGHT(_xlpm.txt,1)), _xlpm.txt, LEFT(_xlpm.txt, LEN(_xlpm.txt)-1))
)</f>
        <v>9833</v>
      </c>
      <c r="W1884" s="9" t="str">
        <f>UPPER(LEFT(Todos!$B1884,2))</f>
        <v>CA</v>
      </c>
      <c r="X1884" s="10" t="str" cm="1">
        <f t="array" ref="X1884">+IF(Todos!$C1884 = "",MODE.MATCH(Todos!$C$2:$C$4029),Todos!$C1884)</f>
        <v>F</v>
      </c>
    </row>
    <row r="1885" spans="1:24" x14ac:dyDescent="0.35">
      <c r="A1885" s="18">
        <v>125444</v>
      </c>
      <c r="B1885" s="12" t="s">
        <v>21</v>
      </c>
      <c r="C1885" s="12" t="s">
        <v>14</v>
      </c>
      <c r="D1885" s="12">
        <v>362</v>
      </c>
      <c r="E1885" s="12">
        <v>208</v>
      </c>
      <c r="F1885" s="12">
        <v>255</v>
      </c>
      <c r="G1885" s="12">
        <v>0</v>
      </c>
      <c r="H1885" s="12">
        <v>7220</v>
      </c>
      <c r="I1885" s="12">
        <v>9</v>
      </c>
      <c r="J1885" s="12">
        <v>85</v>
      </c>
      <c r="K1885" s="12">
        <v>217</v>
      </c>
      <c r="L1885" s="12">
        <v>238</v>
      </c>
      <c r="M1885" s="12">
        <v>7.1428571429999996</v>
      </c>
      <c r="N1885" s="12">
        <f>VLOOKUP(Todos!$A1885,vlookup_table[#All],2,FALSE)</f>
        <v>1</v>
      </c>
      <c r="O1885" s="12" t="str">
        <f>VLOOKUP(Todos!$A1885,vlookup_table[#All],3,FALSE)</f>
        <v>TX</v>
      </c>
      <c r="P1885" s="12">
        <f>VLOOKUP(Todos!$A1885,vlookup_table[#All],4,FALSE)</f>
        <v>4811</v>
      </c>
      <c r="Q1885" s="14" t="str">
        <f>VLOOKUP(Todos!$A1885,vlookup_table[#All],5,FALSE)</f>
        <v>U4</v>
      </c>
      <c r="R1885" s="14" t="str">
        <f>VLOOKUP(Todos!$A1885,vlookup_table[#All],6,FALSE)</f>
        <v>M</v>
      </c>
      <c r="S1885" s="14">
        <f>VLOOKUP(Todos!$A1885,vlookup_table[#All],7,FALSE)</f>
        <v>10</v>
      </c>
      <c r="T1885" s="14">
        <f>ROUND((9706-Todos!$P1885)/100, 0)</f>
        <v>49</v>
      </c>
      <c r="U1885" s="14" t="str" cm="1">
        <f t="array" ref="U1885">_xlfn.IFS(
    ISNUMBER(SEARCH("C", Q1885)), "Ciudad",
    ISNUMBER(SEARCH("T", Q1885)), "Pueblo",
    ISNUMBER(SEARCH("R", Q1885)), "Rural",
    ISNUMBER(SEARCH("S", Q1885)), "Suburbano",
    ISNUMBER(SEARCH("U", Q1885)), "Urbano"
)</f>
        <v>Urbano</v>
      </c>
      <c r="V1885" s="25" t="str" cm="1">
        <f t="array" ref="V1885">_xlfn.LET(
    _xlpm.txt, _xlfn.TEXTJOIN("", TRUE, IF(ISNUMBER(--MID(Todos!$H1885, _xlfn.SEQUENCE(LEN(Todos!$H1885)), 1)), MID(Todos!$H1885, _xlfn.SEQUENCE(LEN(Todos!$H1885)), 1), "")),
    IF(ISNUMBER(--RIGHT(_xlpm.txt,1)), _xlpm.txt, LEFT(_xlpm.txt, LEN(_xlpm.txt)-1))
)</f>
        <v>7220</v>
      </c>
      <c r="W1885" s="14" t="str">
        <f>UPPER(LEFT(Todos!$B1885,2))</f>
        <v>TX</v>
      </c>
      <c r="X1885" s="15" t="str" cm="1">
        <f t="array" ref="X1885">+IF(Todos!$C1885 = "",MODE.MATCH(Todos!$C$2:$C$4029),Todos!$C1885)</f>
        <v>M</v>
      </c>
    </row>
    <row r="1886" spans="1:24" x14ac:dyDescent="0.35">
      <c r="A1886" s="19">
        <v>70076</v>
      </c>
      <c r="B1886" s="7" t="s">
        <v>30</v>
      </c>
      <c r="C1886" s="7" t="s">
        <v>14</v>
      </c>
      <c r="D1886" s="7">
        <v>403</v>
      </c>
      <c r="E1886" s="7">
        <v>327</v>
      </c>
      <c r="F1886" s="7">
        <v>364</v>
      </c>
      <c r="G1886" s="7">
        <v>0</v>
      </c>
      <c r="H1886" s="7">
        <v>15337</v>
      </c>
      <c r="I1886" s="7">
        <v>3</v>
      </c>
      <c r="J1886" s="7">
        <v>80</v>
      </c>
      <c r="K1886" s="7">
        <v>375</v>
      </c>
      <c r="L1886" s="7">
        <v>304</v>
      </c>
      <c r="M1886" s="7">
        <v>7.32</v>
      </c>
      <c r="N1886" s="7">
        <f>VLOOKUP(Todos!$A1886,vlookup_table[#All],2,FALSE)</f>
        <v>1</v>
      </c>
      <c r="O1886" s="7" t="str">
        <f>VLOOKUP(Todos!$A1886,vlookup_table[#All],3,FALSE)</f>
        <v>MI</v>
      </c>
      <c r="P1886" s="7">
        <f>VLOOKUP(Todos!$A1886,vlookup_table[#All],4,FALSE)</f>
        <v>3407</v>
      </c>
      <c r="Q1886" s="9" t="str">
        <f>VLOOKUP(Todos!$A1886,vlookup_table[#All],5,FALSE)</f>
        <v>S3</v>
      </c>
      <c r="R1886" s="9" t="str">
        <f>VLOOKUP(Todos!$A1886,vlookup_table[#All],6,FALSE)</f>
        <v>M</v>
      </c>
      <c r="S1886" s="9">
        <f>VLOOKUP(Todos!$A1886,vlookup_table[#All],7,FALSE)</f>
        <v>10</v>
      </c>
      <c r="T1886" s="9">
        <f>ROUND((9706-Todos!$P1886)/100, 0)</f>
        <v>63</v>
      </c>
      <c r="U1886" s="9" t="str" cm="1">
        <f t="array" ref="U1886">_xlfn.IFS(
    ISNUMBER(SEARCH("C", Q1886)), "Ciudad",
    ISNUMBER(SEARCH("T", Q1886)), "Pueblo",
    ISNUMBER(SEARCH("R", Q1886)), "Rural",
    ISNUMBER(SEARCH("S", Q1886)), "Suburbano",
    ISNUMBER(SEARCH("U", Q1886)), "Urbano"
)</f>
        <v>Suburbano</v>
      </c>
      <c r="V1886" s="24" t="str" cm="1">
        <f t="array" ref="V1886">_xlfn.LET(
    _xlpm.txt, _xlfn.TEXTJOIN("", TRUE, IF(ISNUMBER(--MID(Todos!$H1886, _xlfn.SEQUENCE(LEN(Todos!$H1886)), 1)), MID(Todos!$H1886, _xlfn.SEQUENCE(LEN(Todos!$H1886)), 1), "")),
    IF(ISNUMBER(--RIGHT(_xlpm.txt,1)), _xlpm.txt, LEFT(_xlpm.txt, LEN(_xlpm.txt)-1))
)</f>
        <v>15337</v>
      </c>
      <c r="W1886" s="9" t="str">
        <f>UPPER(LEFT(Todos!$B1886,2))</f>
        <v>MI</v>
      </c>
      <c r="X1886" s="10" t="str" cm="1">
        <f t="array" ref="X1886">+IF(Todos!$C1886 = "",MODE.MATCH(Todos!$C$2:$C$4029),Todos!$C1886)</f>
        <v>M</v>
      </c>
    </row>
    <row r="1887" spans="1:24" x14ac:dyDescent="0.35">
      <c r="A1887" s="18">
        <v>4048</v>
      </c>
      <c r="B1887" s="12" t="s">
        <v>16</v>
      </c>
      <c r="C1887" s="12" t="s">
        <v>17</v>
      </c>
      <c r="D1887" s="12">
        <v>1014</v>
      </c>
      <c r="E1887" s="12">
        <v>262</v>
      </c>
      <c r="F1887" s="12">
        <v>350</v>
      </c>
      <c r="G1887" s="12">
        <v>15</v>
      </c>
      <c r="H1887" s="12">
        <v>10522</v>
      </c>
      <c r="I1887" s="12">
        <v>45</v>
      </c>
      <c r="J1887" s="12">
        <v>40</v>
      </c>
      <c r="K1887" s="12">
        <v>273</v>
      </c>
      <c r="L1887" s="12">
        <v>306</v>
      </c>
      <c r="M1887" s="12">
        <v>11.1875</v>
      </c>
      <c r="N1887" s="12">
        <f>VLOOKUP(Todos!$A1887,vlookup_table[#All],2,FALSE)</f>
        <v>0</v>
      </c>
      <c r="O1887" s="12" t="str">
        <f>VLOOKUP(Todos!$A1887,vlookup_table[#All],3,FALSE)</f>
        <v>IL</v>
      </c>
      <c r="P1887" s="12">
        <f>VLOOKUP(Todos!$A1887,vlookup_table[#All],4,FALSE)</f>
        <v>3401</v>
      </c>
      <c r="Q1887" s="14" t="str">
        <f>VLOOKUP(Todos!$A1887,vlookup_table[#All],5,FALSE)</f>
        <v>U2</v>
      </c>
      <c r="R1887" s="14" t="str">
        <f>VLOOKUP(Todos!$A1887,vlookup_table[#All],6,FALSE)</f>
        <v>F</v>
      </c>
      <c r="S1887" s="14">
        <f>VLOOKUP(Todos!$A1887,vlookup_table[#All],7,FALSE)</f>
        <v>17</v>
      </c>
      <c r="T1887" s="14">
        <f>ROUND((9706-Todos!$P1887)/100, 0)</f>
        <v>63</v>
      </c>
      <c r="U1887" s="14" t="str" cm="1">
        <f t="array" ref="U1887">_xlfn.IFS(
    ISNUMBER(SEARCH("C", Q1887)), "Ciudad",
    ISNUMBER(SEARCH("T", Q1887)), "Pueblo",
    ISNUMBER(SEARCH("R", Q1887)), "Rural",
    ISNUMBER(SEARCH("S", Q1887)), "Suburbano",
    ISNUMBER(SEARCH("U", Q1887)), "Urbano"
)</f>
        <v>Urbano</v>
      </c>
      <c r="V1887" s="25" t="str" cm="1">
        <f t="array" ref="V1887">_xlfn.LET(
    _xlpm.txt, _xlfn.TEXTJOIN("", TRUE, IF(ISNUMBER(--MID(Todos!$H1887, _xlfn.SEQUENCE(LEN(Todos!$H1887)), 1)), MID(Todos!$H1887, _xlfn.SEQUENCE(LEN(Todos!$H1887)), 1), "")),
    IF(ISNUMBER(--RIGHT(_xlpm.txt,1)), _xlpm.txt, LEFT(_xlpm.txt, LEN(_xlpm.txt)-1))
)</f>
        <v>10522</v>
      </c>
      <c r="W1887" s="14" t="str">
        <f>UPPER(LEFT(Todos!$B1887,2))</f>
        <v>IL</v>
      </c>
      <c r="X1887" s="15" t="str" cm="1">
        <f t="array" ref="X1887">+IF(Todos!$C1887 = "",MODE.MATCH(Todos!$C$2:$C$4029),Todos!$C1887)</f>
        <v>F</v>
      </c>
    </row>
    <row r="1888" spans="1:24" x14ac:dyDescent="0.35">
      <c r="A1888" s="19">
        <v>68669</v>
      </c>
      <c r="B1888" s="7" t="s">
        <v>30</v>
      </c>
      <c r="C1888" s="7" t="s">
        <v>17</v>
      </c>
      <c r="D1888" s="7">
        <v>732</v>
      </c>
      <c r="E1888" s="7">
        <v>377</v>
      </c>
      <c r="F1888" s="7">
        <v>453</v>
      </c>
      <c r="G1888" s="7">
        <v>0</v>
      </c>
      <c r="H1888" s="7">
        <v>14455</v>
      </c>
      <c r="I1888" s="7">
        <v>6</v>
      </c>
      <c r="J1888" s="7">
        <v>70</v>
      </c>
      <c r="K1888" s="7">
        <v>478</v>
      </c>
      <c r="L1888" s="7">
        <v>396</v>
      </c>
      <c r="M1888" s="7">
        <v>9.5</v>
      </c>
      <c r="N1888" s="7">
        <f>VLOOKUP(Todos!$A1888,vlookup_table[#All],2,FALSE)</f>
        <v>0</v>
      </c>
      <c r="O1888" s="7" t="str">
        <f>VLOOKUP(Todos!$A1888,vlookup_table[#All],3,FALSE)</f>
        <v>MI</v>
      </c>
      <c r="P1888" s="7">
        <f>VLOOKUP(Todos!$A1888,vlookup_table[#All],4,FALSE)</f>
        <v>1801</v>
      </c>
      <c r="Q1888" s="9" t="str">
        <f>VLOOKUP(Todos!$A1888,vlookup_table[#All],5,FALSE)</f>
        <v>S2</v>
      </c>
      <c r="R1888" s="9" t="str">
        <f>VLOOKUP(Todos!$A1888,vlookup_table[#All],6,FALSE)</f>
        <v>F</v>
      </c>
      <c r="S1888" s="9">
        <f>VLOOKUP(Todos!$A1888,vlookup_table[#All],7,FALSE)</f>
        <v>15</v>
      </c>
      <c r="T1888" s="9">
        <f>ROUND((9706-Todos!$P1888)/100, 0)</f>
        <v>79</v>
      </c>
      <c r="U1888" s="9" t="str" cm="1">
        <f t="array" ref="U1888">_xlfn.IFS(
    ISNUMBER(SEARCH("C", Q1888)), "Ciudad",
    ISNUMBER(SEARCH("T", Q1888)), "Pueblo",
    ISNUMBER(SEARCH("R", Q1888)), "Rural",
    ISNUMBER(SEARCH("S", Q1888)), "Suburbano",
    ISNUMBER(SEARCH("U", Q1888)), "Urbano"
)</f>
        <v>Suburbano</v>
      </c>
      <c r="V1888" s="24" t="str" cm="1">
        <f t="array" ref="V1888">_xlfn.LET(
    _xlpm.txt, _xlfn.TEXTJOIN("", TRUE, IF(ISNUMBER(--MID(Todos!$H1888, _xlfn.SEQUENCE(LEN(Todos!$H1888)), 1)), MID(Todos!$H1888, _xlfn.SEQUENCE(LEN(Todos!$H1888)), 1), "")),
    IF(ISNUMBER(--RIGHT(_xlpm.txt,1)), _xlpm.txt, LEFT(_xlpm.txt, LEN(_xlpm.txt)-1))
)</f>
        <v>14455</v>
      </c>
      <c r="W1888" s="9" t="str">
        <f>UPPER(LEFT(Todos!$B1888,2))</f>
        <v>MI</v>
      </c>
      <c r="X1888" s="10" t="str" cm="1">
        <f t="array" ref="X1888">+IF(Todos!$C1888 = "",MODE.MATCH(Todos!$C$2:$C$4029),Todos!$C1888)</f>
        <v>F</v>
      </c>
    </row>
    <row r="1889" spans="1:24" x14ac:dyDescent="0.35">
      <c r="A1889" s="18">
        <v>155943</v>
      </c>
      <c r="B1889" s="12" t="s">
        <v>22</v>
      </c>
      <c r="C1889" s="12" t="s">
        <v>14</v>
      </c>
      <c r="D1889" s="12">
        <v>1309</v>
      </c>
      <c r="E1889" s="12">
        <v>409</v>
      </c>
      <c r="F1889" s="12">
        <v>432</v>
      </c>
      <c r="G1889" s="12">
        <v>1</v>
      </c>
      <c r="H1889" s="12">
        <v>12004</v>
      </c>
      <c r="I1889" s="12">
        <v>7</v>
      </c>
      <c r="J1889" s="12">
        <v>58</v>
      </c>
      <c r="K1889" s="12">
        <v>419</v>
      </c>
      <c r="L1889" s="12">
        <v>424</v>
      </c>
      <c r="M1889" s="12">
        <v>12</v>
      </c>
      <c r="N1889" s="12">
        <f>VLOOKUP(Todos!$A1889,vlookup_table[#All],2,FALSE)</f>
        <v>1</v>
      </c>
      <c r="O1889" s="12" t="str">
        <f>VLOOKUP(Todos!$A1889,vlookup_table[#All],3,FALSE)</f>
        <v>CA</v>
      </c>
      <c r="P1889" s="12">
        <f>VLOOKUP(Todos!$A1889,vlookup_table[#All],4,FALSE)</f>
        <v>2201</v>
      </c>
      <c r="Q1889" s="14" t="str">
        <f>VLOOKUP(Todos!$A1889,vlookup_table[#All],5,FALSE)</f>
        <v>C2</v>
      </c>
      <c r="R1889" s="14" t="str">
        <f>VLOOKUP(Todos!$A1889,vlookup_table[#All],6,FALSE)</f>
        <v>M</v>
      </c>
      <c r="S1889" s="14">
        <f>VLOOKUP(Todos!$A1889,vlookup_table[#All],7,FALSE)</f>
        <v>12</v>
      </c>
      <c r="T1889" s="14">
        <f>ROUND((9706-Todos!$P1889)/100, 0)</f>
        <v>75</v>
      </c>
      <c r="U1889" s="14" t="str" cm="1">
        <f t="array" ref="U1889">_xlfn.IFS(
    ISNUMBER(SEARCH("C", Q1889)), "Ciudad",
    ISNUMBER(SEARCH("T", Q1889)), "Pueblo",
    ISNUMBER(SEARCH("R", Q1889)), "Rural",
    ISNUMBER(SEARCH("S", Q1889)), "Suburbano",
    ISNUMBER(SEARCH("U", Q1889)), "Urbano"
)</f>
        <v>Ciudad</v>
      </c>
      <c r="V1889" s="25" t="str" cm="1">
        <f t="array" ref="V1889">_xlfn.LET(
    _xlpm.txt, _xlfn.TEXTJOIN("", TRUE, IF(ISNUMBER(--MID(Todos!$H1889, _xlfn.SEQUENCE(LEN(Todos!$H1889)), 1)), MID(Todos!$H1889, _xlfn.SEQUENCE(LEN(Todos!$H1889)), 1), "")),
    IF(ISNUMBER(--RIGHT(_xlpm.txt,1)), _xlpm.txt, LEFT(_xlpm.txt, LEN(_xlpm.txt)-1))
)</f>
        <v>12004</v>
      </c>
      <c r="W1889" s="14" t="str">
        <f>UPPER(LEFT(Todos!$B1889,2))</f>
        <v>CA</v>
      </c>
      <c r="X1889" s="15" t="str" cm="1">
        <f t="array" ref="X1889">+IF(Todos!$C1889 = "",MODE.MATCH(Todos!$C$2:$C$4029),Todos!$C1889)</f>
        <v>M</v>
      </c>
    </row>
    <row r="1890" spans="1:24" x14ac:dyDescent="0.35">
      <c r="A1890" s="19">
        <v>40968</v>
      </c>
      <c r="B1890" s="7" t="s">
        <v>13</v>
      </c>
      <c r="C1890" s="7" t="s">
        <v>17</v>
      </c>
      <c r="D1890" s="7">
        <v>961</v>
      </c>
      <c r="E1890" s="7">
        <v>297</v>
      </c>
      <c r="F1890" s="7">
        <v>386</v>
      </c>
      <c r="G1890" s="7">
        <v>2</v>
      </c>
      <c r="H1890" s="7">
        <v>12625</v>
      </c>
      <c r="I1890" s="7">
        <v>5</v>
      </c>
      <c r="J1890" s="7">
        <v>47</v>
      </c>
      <c r="K1890" s="7">
        <v>341</v>
      </c>
      <c r="L1890" s="7">
        <v>366</v>
      </c>
      <c r="M1890" s="7">
        <v>13.66666667</v>
      </c>
      <c r="N1890" s="7">
        <f>VLOOKUP(Todos!$A1890,vlookup_table[#All],2,FALSE)</f>
        <v>0</v>
      </c>
      <c r="O1890" s="7" t="str">
        <f>VLOOKUP(Todos!$A1890,vlookup_table[#All],3,FALSE)</f>
        <v>FL</v>
      </c>
      <c r="P1890" s="7">
        <f>VLOOKUP(Todos!$A1890,vlookup_table[#All],4,FALSE)</f>
        <v>0</v>
      </c>
      <c r="Q1890" s="9" t="str">
        <f>VLOOKUP(Todos!$A1890,vlookup_table[#All],5,FALSE)</f>
        <v>T2</v>
      </c>
      <c r="R1890" s="9" t="str">
        <f>VLOOKUP(Todos!$A1890,vlookup_table[#All],6,FALSE)</f>
        <v>F</v>
      </c>
      <c r="S1890" s="9">
        <f>VLOOKUP(Todos!$A1890,vlookup_table[#All],7,FALSE)</f>
        <v>17</v>
      </c>
      <c r="T1890" s="9">
        <f>ROUND((9706-Todos!$P1890)/100, 0)</f>
        <v>97</v>
      </c>
      <c r="U1890" s="9" t="str" cm="1">
        <f t="array" ref="U1890">_xlfn.IFS(
    ISNUMBER(SEARCH("C", Q1890)), "Ciudad",
    ISNUMBER(SEARCH("T", Q1890)), "Pueblo",
    ISNUMBER(SEARCH("R", Q1890)), "Rural",
    ISNUMBER(SEARCH("S", Q1890)), "Suburbano",
    ISNUMBER(SEARCH("U", Q1890)), "Urbano"
)</f>
        <v>Pueblo</v>
      </c>
      <c r="V1890" s="24" t="str" cm="1">
        <f t="array" ref="V1890">_xlfn.LET(
    _xlpm.txt, _xlfn.TEXTJOIN("", TRUE, IF(ISNUMBER(--MID(Todos!$H1890, _xlfn.SEQUENCE(LEN(Todos!$H1890)), 1)), MID(Todos!$H1890, _xlfn.SEQUENCE(LEN(Todos!$H1890)), 1), "")),
    IF(ISNUMBER(--RIGHT(_xlpm.txt,1)), _xlpm.txt, LEFT(_xlpm.txt, LEN(_xlpm.txt)-1))
)</f>
        <v>12625</v>
      </c>
      <c r="W1890" s="9" t="str">
        <f>UPPER(LEFT(Todos!$B1890,2))</f>
        <v>FL</v>
      </c>
      <c r="X1890" s="10" t="str" cm="1">
        <f t="array" ref="X1890">+IF(Todos!$C1890 = "",MODE.MATCH(Todos!$C$2:$C$4029),Todos!$C1890)</f>
        <v>F</v>
      </c>
    </row>
    <row r="1891" spans="1:24" x14ac:dyDescent="0.35">
      <c r="A1891" s="18">
        <v>101109</v>
      </c>
      <c r="B1891" s="12" t="s">
        <v>37</v>
      </c>
      <c r="C1891" s="12" t="s">
        <v>17</v>
      </c>
      <c r="D1891" s="12">
        <v>883</v>
      </c>
      <c r="E1891" s="12">
        <v>468</v>
      </c>
      <c r="F1891" s="12">
        <v>517</v>
      </c>
      <c r="G1891" s="12">
        <v>0</v>
      </c>
      <c r="H1891" s="12">
        <v>15167</v>
      </c>
      <c r="I1891" s="12">
        <v>1</v>
      </c>
      <c r="J1891" s="12">
        <v>69</v>
      </c>
      <c r="K1891" s="12">
        <v>503</v>
      </c>
      <c r="L1891" s="12">
        <v>493</v>
      </c>
      <c r="M1891" s="12">
        <v>13.8</v>
      </c>
      <c r="N1891" s="12">
        <f>VLOOKUP(Todos!$A1891,vlookup_table[#All],2,FALSE)</f>
        <v>0</v>
      </c>
      <c r="O1891" s="12" t="str">
        <f>VLOOKUP(Todos!$A1891,vlookup_table[#All],3,FALSE)</f>
        <v>MO</v>
      </c>
      <c r="P1891" s="12">
        <f>VLOOKUP(Todos!$A1891,vlookup_table[#All],4,FALSE)</f>
        <v>2801</v>
      </c>
      <c r="Q1891" s="14" t="str">
        <f>VLOOKUP(Todos!$A1891,vlookup_table[#All],5,FALSE)</f>
        <v>C1</v>
      </c>
      <c r="R1891" s="14" t="str">
        <f>VLOOKUP(Todos!$A1891,vlookup_table[#All],6,FALSE)</f>
        <v>F</v>
      </c>
      <c r="S1891" s="14">
        <f>VLOOKUP(Todos!$A1891,vlookup_table[#All],7,FALSE)</f>
        <v>10</v>
      </c>
      <c r="T1891" s="14">
        <f>ROUND((9706-Todos!$P1891)/100, 0)</f>
        <v>69</v>
      </c>
      <c r="U1891" s="14" t="str" cm="1">
        <f t="array" ref="U1891">_xlfn.IFS(
    ISNUMBER(SEARCH("C", Q1891)), "Ciudad",
    ISNUMBER(SEARCH("T", Q1891)), "Pueblo",
    ISNUMBER(SEARCH("R", Q1891)), "Rural",
    ISNUMBER(SEARCH("S", Q1891)), "Suburbano",
    ISNUMBER(SEARCH("U", Q1891)), "Urbano"
)</f>
        <v>Ciudad</v>
      </c>
      <c r="V1891" s="25" t="str" cm="1">
        <f t="array" ref="V1891">_xlfn.LET(
    _xlpm.txt, _xlfn.TEXTJOIN("", TRUE, IF(ISNUMBER(--MID(Todos!$H1891, _xlfn.SEQUENCE(LEN(Todos!$H1891)), 1)), MID(Todos!$H1891, _xlfn.SEQUENCE(LEN(Todos!$H1891)), 1), "")),
    IF(ISNUMBER(--RIGHT(_xlpm.txt,1)), _xlpm.txt, LEFT(_xlpm.txt, LEN(_xlpm.txt)-1))
)</f>
        <v>15167</v>
      </c>
      <c r="W1891" s="14" t="str">
        <f>UPPER(LEFT(Todos!$B1891,2))</f>
        <v>MO</v>
      </c>
      <c r="X1891" s="15" t="str" cm="1">
        <f t="array" ref="X1891">+IF(Todos!$C1891 = "",MODE.MATCH(Todos!$C$2:$C$4029),Todos!$C1891)</f>
        <v>F</v>
      </c>
    </row>
    <row r="1892" spans="1:24" x14ac:dyDescent="0.35">
      <c r="A1892" s="19">
        <v>14279</v>
      </c>
      <c r="B1892" s="7" t="s">
        <v>49</v>
      </c>
      <c r="C1892" s="7" t="s">
        <v>14</v>
      </c>
      <c r="D1892" s="7">
        <v>1285</v>
      </c>
      <c r="E1892" s="7">
        <v>474</v>
      </c>
      <c r="F1892" s="7">
        <v>584</v>
      </c>
      <c r="G1892" s="7">
        <v>12</v>
      </c>
      <c r="H1892" s="7">
        <v>21521</v>
      </c>
      <c r="I1892" s="7">
        <v>4</v>
      </c>
      <c r="J1892" s="7">
        <v>39</v>
      </c>
      <c r="K1892" s="7">
        <v>510</v>
      </c>
      <c r="L1892" s="7">
        <v>535</v>
      </c>
      <c r="M1892" s="7">
        <v>5.1875</v>
      </c>
      <c r="N1892" s="7">
        <f>VLOOKUP(Todos!$A1892,vlookup_table[#All],2,FALSE)</f>
        <v>2</v>
      </c>
      <c r="O1892" s="7" t="str">
        <f>VLOOKUP(Todos!$A1892,vlookup_table[#All],3,FALSE)</f>
        <v>CO</v>
      </c>
      <c r="P1892" s="7">
        <f>VLOOKUP(Todos!$A1892,vlookup_table[#All],4,FALSE)</f>
        <v>5701</v>
      </c>
      <c r="Q1892" s="9" t="str">
        <f>VLOOKUP(Todos!$A1892,vlookup_table[#All],5,FALSE)</f>
        <v>T1</v>
      </c>
      <c r="R1892" s="9" t="str">
        <f>VLOOKUP(Todos!$A1892,vlookup_table[#All],6,FALSE)</f>
        <v>M</v>
      </c>
      <c r="S1892" s="9">
        <f>VLOOKUP(Todos!$A1892,vlookup_table[#All],7,FALSE)</f>
        <v>11</v>
      </c>
      <c r="T1892" s="9">
        <f>ROUND((9706-Todos!$P1892)/100, 0)</f>
        <v>40</v>
      </c>
      <c r="U1892" s="9" t="str" cm="1">
        <f t="array" ref="U1892">_xlfn.IFS(
    ISNUMBER(SEARCH("C", Q1892)), "Ciudad",
    ISNUMBER(SEARCH("T", Q1892)), "Pueblo",
    ISNUMBER(SEARCH("R", Q1892)), "Rural",
    ISNUMBER(SEARCH("S", Q1892)), "Suburbano",
    ISNUMBER(SEARCH("U", Q1892)), "Urbano"
)</f>
        <v>Pueblo</v>
      </c>
      <c r="V1892" s="24" t="str" cm="1">
        <f t="array" ref="V1892">_xlfn.LET(
    _xlpm.txt, _xlfn.TEXTJOIN("", TRUE, IF(ISNUMBER(--MID(Todos!$H1892, _xlfn.SEQUENCE(LEN(Todos!$H1892)), 1)), MID(Todos!$H1892, _xlfn.SEQUENCE(LEN(Todos!$H1892)), 1), "")),
    IF(ISNUMBER(--RIGHT(_xlpm.txt,1)), _xlpm.txt, LEFT(_xlpm.txt, LEN(_xlpm.txt)-1))
)</f>
        <v>21521</v>
      </c>
      <c r="W1892" s="9" t="str">
        <f>UPPER(LEFT(Todos!$B1892,2))</f>
        <v>CO</v>
      </c>
      <c r="X1892" s="10" t="str" cm="1">
        <f t="array" ref="X1892">+IF(Todos!$C1892 = "",MODE.MATCH(Todos!$C$2:$C$4029),Todos!$C1892)</f>
        <v>M</v>
      </c>
    </row>
    <row r="1893" spans="1:24" x14ac:dyDescent="0.35">
      <c r="A1893" s="18">
        <v>83887</v>
      </c>
      <c r="B1893" s="12" t="s">
        <v>57</v>
      </c>
      <c r="C1893" s="12" t="s">
        <v>17</v>
      </c>
      <c r="D1893" s="12">
        <v>889</v>
      </c>
      <c r="E1893" s="12">
        <v>272</v>
      </c>
      <c r="F1893" s="12">
        <v>450</v>
      </c>
      <c r="G1893" s="12">
        <v>0</v>
      </c>
      <c r="H1893" s="12">
        <v>14767</v>
      </c>
      <c r="I1893" s="12">
        <v>3</v>
      </c>
      <c r="J1893" s="12">
        <v>69</v>
      </c>
      <c r="K1893" s="12">
        <v>398</v>
      </c>
      <c r="L1893" s="12">
        <v>341</v>
      </c>
      <c r="M1893" s="12">
        <v>16</v>
      </c>
      <c r="N1893" s="12">
        <f>VLOOKUP(Todos!$A1893,vlookup_table[#All],2,FALSE)</f>
        <v>2</v>
      </c>
      <c r="O1893" s="12" t="str">
        <f>VLOOKUP(Todos!$A1893,vlookup_table[#All],3,FALSE)</f>
        <v>MN</v>
      </c>
      <c r="P1893" s="12">
        <f>VLOOKUP(Todos!$A1893,vlookup_table[#All],4,FALSE)</f>
        <v>6801</v>
      </c>
      <c r="Q1893" s="14" t="str">
        <f>VLOOKUP(Todos!$A1893,vlookup_table[#All],5,FALSE)</f>
        <v>S2</v>
      </c>
      <c r="R1893" s="14" t="str">
        <f>VLOOKUP(Todos!$A1893,vlookup_table[#All],6,FALSE)</f>
        <v>F</v>
      </c>
      <c r="S1893" s="14">
        <f>VLOOKUP(Todos!$A1893,vlookup_table[#All],7,FALSE)</f>
        <v>17</v>
      </c>
      <c r="T1893" s="14">
        <f>ROUND((9706-Todos!$P1893)/100, 0)</f>
        <v>29</v>
      </c>
      <c r="U1893" s="14" t="str" cm="1">
        <f t="array" ref="U1893">_xlfn.IFS(
    ISNUMBER(SEARCH("C", Q1893)), "Ciudad",
    ISNUMBER(SEARCH("T", Q1893)), "Pueblo",
    ISNUMBER(SEARCH("R", Q1893)), "Rural",
    ISNUMBER(SEARCH("S", Q1893)), "Suburbano",
    ISNUMBER(SEARCH("U", Q1893)), "Urbano"
)</f>
        <v>Suburbano</v>
      </c>
      <c r="V1893" s="25" t="str" cm="1">
        <f t="array" ref="V1893">_xlfn.LET(
    _xlpm.txt, _xlfn.TEXTJOIN("", TRUE, IF(ISNUMBER(--MID(Todos!$H1893, _xlfn.SEQUENCE(LEN(Todos!$H1893)), 1)), MID(Todos!$H1893, _xlfn.SEQUENCE(LEN(Todos!$H1893)), 1), "")),
    IF(ISNUMBER(--RIGHT(_xlpm.txt,1)), _xlpm.txt, LEFT(_xlpm.txt, LEN(_xlpm.txt)-1))
)</f>
        <v>14767</v>
      </c>
      <c r="W1893" s="14" t="str">
        <f>UPPER(LEFT(Todos!$B1893,2))</f>
        <v>MN</v>
      </c>
      <c r="X1893" s="15" t="str" cm="1">
        <f t="array" ref="X1893">+IF(Todos!$C1893 = "",MODE.MATCH(Todos!$C$2:$C$4029),Todos!$C1893)</f>
        <v>F</v>
      </c>
    </row>
    <row r="1894" spans="1:24" x14ac:dyDescent="0.35">
      <c r="A1894" s="19">
        <v>17089</v>
      </c>
      <c r="B1894" s="7" t="s">
        <v>18</v>
      </c>
      <c r="C1894" s="7" t="s">
        <v>20</v>
      </c>
      <c r="D1894" s="7">
        <v>609</v>
      </c>
      <c r="E1894" s="7">
        <v>257</v>
      </c>
      <c r="F1894" s="7">
        <v>323</v>
      </c>
      <c r="G1894" s="7">
        <v>0</v>
      </c>
      <c r="H1894" s="7">
        <v>10569</v>
      </c>
      <c r="I1894" s="7">
        <v>0</v>
      </c>
      <c r="J1894" s="7">
        <v>95</v>
      </c>
      <c r="K1894" s="7">
        <v>338</v>
      </c>
      <c r="L1894" s="7">
        <v>299</v>
      </c>
      <c r="M1894" s="7">
        <v>6</v>
      </c>
      <c r="N1894" s="7">
        <f>VLOOKUP(Todos!$A1894,vlookup_table[#All],2,FALSE)</f>
        <v>0</v>
      </c>
      <c r="O1894" s="7" t="str">
        <f>VLOOKUP(Todos!$A1894,vlookup_table[#All],3,FALSE)</f>
        <v>NC</v>
      </c>
      <c r="P1894" s="7">
        <f>VLOOKUP(Todos!$A1894,vlookup_table[#All],4,FALSE)</f>
        <v>0</v>
      </c>
      <c r="Q1894" s="9" t="str">
        <f>VLOOKUP(Todos!$A1894,vlookup_table[#All],5,FALSE)</f>
        <v>R2</v>
      </c>
      <c r="R1894" s="9" t="str">
        <f>VLOOKUP(Todos!$A1894,vlookup_table[#All],6,FALSE)</f>
        <v>F</v>
      </c>
      <c r="S1894" s="9">
        <f>VLOOKUP(Todos!$A1894,vlookup_table[#All],7,FALSE)</f>
        <v>5</v>
      </c>
      <c r="T1894" s="9">
        <f>ROUND((9706-Todos!$P1894)/100, 0)</f>
        <v>97</v>
      </c>
      <c r="U1894" s="9" t="str" cm="1">
        <f t="array" ref="U1894">_xlfn.IFS(
    ISNUMBER(SEARCH("C", Q1894)), "Ciudad",
    ISNUMBER(SEARCH("T", Q1894)), "Pueblo",
    ISNUMBER(SEARCH("R", Q1894)), "Rural",
    ISNUMBER(SEARCH("S", Q1894)), "Suburbano",
    ISNUMBER(SEARCH("U", Q1894)), "Urbano"
)</f>
        <v>Rural</v>
      </c>
      <c r="V1894" s="24" t="str" cm="1">
        <f t="array" ref="V1894">_xlfn.LET(
    _xlpm.txt, _xlfn.TEXTJOIN("", TRUE, IF(ISNUMBER(--MID(Todos!$H1894, _xlfn.SEQUENCE(LEN(Todos!$H1894)), 1)), MID(Todos!$H1894, _xlfn.SEQUENCE(LEN(Todos!$H1894)), 1), "")),
    IF(ISNUMBER(--RIGHT(_xlpm.txt,1)), _xlpm.txt, LEFT(_xlpm.txt, LEN(_xlpm.txt)-1))
)</f>
        <v>10569</v>
      </c>
      <c r="W1894" s="9" t="str">
        <f>UPPER(LEFT(Todos!$B1894,2))</f>
        <v>NC</v>
      </c>
      <c r="X1894" s="10" t="str" cm="1">
        <f t="array" ref="X1894">+IF(Todos!$C1894 = "",MODE.MATCH(Todos!$C$2:$C$4029),Todos!$C1894)</f>
        <v>female</v>
      </c>
    </row>
    <row r="1895" spans="1:24" x14ac:dyDescent="0.35">
      <c r="A1895" s="18">
        <v>92183</v>
      </c>
      <c r="B1895" s="12" t="s">
        <v>16</v>
      </c>
      <c r="C1895" s="12" t="s">
        <v>17</v>
      </c>
      <c r="D1895" s="12">
        <v>1240</v>
      </c>
      <c r="E1895" s="12">
        <v>395</v>
      </c>
      <c r="F1895" s="12">
        <v>550</v>
      </c>
      <c r="G1895" s="12">
        <v>6</v>
      </c>
      <c r="H1895" s="12">
        <v>19153</v>
      </c>
      <c r="I1895" s="12">
        <v>4</v>
      </c>
      <c r="J1895" s="12">
        <v>70</v>
      </c>
      <c r="K1895" s="12">
        <v>496</v>
      </c>
      <c r="L1895" s="12">
        <v>436</v>
      </c>
      <c r="M1895" s="12">
        <v>5.375</v>
      </c>
      <c r="N1895" s="12">
        <f>VLOOKUP(Todos!$A1895,vlookup_table[#All],2,FALSE)</f>
        <v>28</v>
      </c>
      <c r="O1895" s="12" t="str">
        <f>VLOOKUP(Todos!$A1895,vlookup_table[#All],3,FALSE)</f>
        <v>IL</v>
      </c>
      <c r="P1895" s="12">
        <f>VLOOKUP(Todos!$A1895,vlookup_table[#All],4,FALSE)</f>
        <v>1101</v>
      </c>
      <c r="Q1895" s="14" t="str">
        <f>VLOOKUP(Todos!$A1895,vlookup_table[#All],5,FALSE)</f>
        <v>C1</v>
      </c>
      <c r="R1895" s="14" t="str">
        <f>VLOOKUP(Todos!$A1895,vlookup_table[#All],6,FALSE)</f>
        <v>F</v>
      </c>
      <c r="S1895" s="14">
        <f>VLOOKUP(Todos!$A1895,vlookup_table[#All],7,FALSE)</f>
        <v>5</v>
      </c>
      <c r="T1895" s="14">
        <f>ROUND((9706-Todos!$P1895)/100, 0)</f>
        <v>86</v>
      </c>
      <c r="U1895" s="14" t="str" cm="1">
        <f t="array" ref="U1895">_xlfn.IFS(
    ISNUMBER(SEARCH("C", Q1895)), "Ciudad",
    ISNUMBER(SEARCH("T", Q1895)), "Pueblo",
    ISNUMBER(SEARCH("R", Q1895)), "Rural",
    ISNUMBER(SEARCH("S", Q1895)), "Suburbano",
    ISNUMBER(SEARCH("U", Q1895)), "Urbano"
)</f>
        <v>Ciudad</v>
      </c>
      <c r="V1895" s="25" t="str" cm="1">
        <f t="array" ref="V1895">_xlfn.LET(
    _xlpm.txt, _xlfn.TEXTJOIN("", TRUE, IF(ISNUMBER(--MID(Todos!$H1895, _xlfn.SEQUENCE(LEN(Todos!$H1895)), 1)), MID(Todos!$H1895, _xlfn.SEQUENCE(LEN(Todos!$H1895)), 1), "")),
    IF(ISNUMBER(--RIGHT(_xlpm.txt,1)), _xlpm.txt, LEFT(_xlpm.txt, LEN(_xlpm.txt)-1))
)</f>
        <v>19153</v>
      </c>
      <c r="W1895" s="14" t="str">
        <f>UPPER(LEFT(Todos!$B1895,2))</f>
        <v>IL</v>
      </c>
      <c r="X1895" s="15" t="str" cm="1">
        <f t="array" ref="X1895">+IF(Todos!$C1895 = "",MODE.MATCH(Todos!$C$2:$C$4029),Todos!$C1895)</f>
        <v>F</v>
      </c>
    </row>
    <row r="1896" spans="1:24" x14ac:dyDescent="0.35">
      <c r="A1896" s="19">
        <v>65374</v>
      </c>
      <c r="B1896" s="7" t="s">
        <v>30</v>
      </c>
      <c r="C1896" s="7" t="s">
        <v>14</v>
      </c>
      <c r="D1896" s="7">
        <v>426</v>
      </c>
      <c r="E1896" s="7">
        <v>267</v>
      </c>
      <c r="F1896" s="7">
        <v>343</v>
      </c>
      <c r="G1896" s="7">
        <v>0</v>
      </c>
      <c r="H1896" s="7">
        <v>13836</v>
      </c>
      <c r="I1896" s="7">
        <v>9</v>
      </c>
      <c r="J1896" s="7">
        <v>71</v>
      </c>
      <c r="K1896" s="7">
        <v>315</v>
      </c>
      <c r="L1896" s="7">
        <v>314</v>
      </c>
      <c r="M1896" s="7">
        <v>16.75</v>
      </c>
      <c r="N1896" s="7">
        <f>VLOOKUP(Todos!$A1896,vlookup_table[#All],2,FALSE)</f>
        <v>1</v>
      </c>
      <c r="O1896" s="7" t="str">
        <f>VLOOKUP(Todos!$A1896,vlookup_table[#All],3,FALSE)</f>
        <v>MI</v>
      </c>
      <c r="P1896" s="7">
        <f>VLOOKUP(Todos!$A1896,vlookup_table[#All],4,FALSE)</f>
        <v>2608</v>
      </c>
      <c r="Q1896" s="9" t="str">
        <f>VLOOKUP(Todos!$A1896,vlookup_table[#All],5,FALSE)</f>
        <v>U4</v>
      </c>
      <c r="R1896" s="9" t="str">
        <f>VLOOKUP(Todos!$A1896,vlookup_table[#All],6,FALSE)</f>
        <v>M</v>
      </c>
      <c r="S1896" s="9">
        <f>VLOOKUP(Todos!$A1896,vlookup_table[#All],7,FALSE)</f>
        <v>20</v>
      </c>
      <c r="T1896" s="9">
        <f>ROUND((9706-Todos!$P1896)/100, 0)</f>
        <v>71</v>
      </c>
      <c r="U1896" s="9" t="str" cm="1">
        <f t="array" ref="U1896">_xlfn.IFS(
    ISNUMBER(SEARCH("C", Q1896)), "Ciudad",
    ISNUMBER(SEARCH("T", Q1896)), "Pueblo",
    ISNUMBER(SEARCH("R", Q1896)), "Rural",
    ISNUMBER(SEARCH("S", Q1896)), "Suburbano",
    ISNUMBER(SEARCH("U", Q1896)), "Urbano"
)</f>
        <v>Urbano</v>
      </c>
      <c r="V1896" s="24" t="str" cm="1">
        <f t="array" ref="V1896">_xlfn.LET(
    _xlpm.txt, _xlfn.TEXTJOIN("", TRUE, IF(ISNUMBER(--MID(Todos!$H1896, _xlfn.SEQUENCE(LEN(Todos!$H1896)), 1)), MID(Todos!$H1896, _xlfn.SEQUENCE(LEN(Todos!$H1896)), 1), "")),
    IF(ISNUMBER(--RIGHT(_xlpm.txt,1)), _xlpm.txt, LEFT(_xlpm.txt, LEN(_xlpm.txt)-1))
)</f>
        <v>13836</v>
      </c>
      <c r="W1896" s="9" t="str">
        <f>UPPER(LEFT(Todos!$B1896,2))</f>
        <v>MI</v>
      </c>
      <c r="X1896" s="10" t="str" cm="1">
        <f t="array" ref="X1896">+IF(Todos!$C1896 = "",MODE.MATCH(Todos!$C$2:$C$4029),Todos!$C1896)</f>
        <v>M</v>
      </c>
    </row>
    <row r="1897" spans="1:24" x14ac:dyDescent="0.35">
      <c r="A1897" s="18">
        <v>27082</v>
      </c>
      <c r="B1897" s="12" t="s">
        <v>21</v>
      </c>
      <c r="C1897" s="12" t="s">
        <v>14</v>
      </c>
      <c r="D1897" s="12">
        <v>792</v>
      </c>
      <c r="E1897" s="12">
        <v>260</v>
      </c>
      <c r="F1897" s="12">
        <v>396</v>
      </c>
      <c r="G1897" s="12">
        <v>8</v>
      </c>
      <c r="H1897" s="12">
        <v>14354</v>
      </c>
      <c r="I1897" s="12">
        <v>3</v>
      </c>
      <c r="J1897" s="12">
        <v>66</v>
      </c>
      <c r="K1897" s="12">
        <v>320</v>
      </c>
      <c r="L1897" s="12">
        <v>337</v>
      </c>
      <c r="M1897" s="12">
        <v>11.33333333</v>
      </c>
      <c r="N1897" s="12">
        <f>VLOOKUP(Todos!$A1897,vlookup_table[#All],2,FALSE)</f>
        <v>1</v>
      </c>
      <c r="O1897" s="12" t="str">
        <f>VLOOKUP(Todos!$A1897,vlookup_table[#All],3,FALSE)</f>
        <v>TX</v>
      </c>
      <c r="P1897" s="12">
        <f>VLOOKUP(Todos!$A1897,vlookup_table[#All],4,FALSE)</f>
        <v>4612</v>
      </c>
      <c r="Q1897" s="14" t="str">
        <f>VLOOKUP(Todos!$A1897,vlookup_table[#All],5,FALSE)</f>
        <v>S2</v>
      </c>
      <c r="R1897" s="14" t="str">
        <f>VLOOKUP(Todos!$A1897,vlookup_table[#All],6,FALSE)</f>
        <v>M</v>
      </c>
      <c r="S1897" s="14">
        <f>VLOOKUP(Todos!$A1897,vlookup_table[#All],7,FALSE)</f>
        <v>10</v>
      </c>
      <c r="T1897" s="14">
        <f>ROUND((9706-Todos!$P1897)/100, 0)</f>
        <v>51</v>
      </c>
      <c r="U1897" s="14" t="str" cm="1">
        <f t="array" ref="U1897">_xlfn.IFS(
    ISNUMBER(SEARCH("C", Q1897)), "Ciudad",
    ISNUMBER(SEARCH("T", Q1897)), "Pueblo",
    ISNUMBER(SEARCH("R", Q1897)), "Rural",
    ISNUMBER(SEARCH("S", Q1897)), "Suburbano",
    ISNUMBER(SEARCH("U", Q1897)), "Urbano"
)</f>
        <v>Suburbano</v>
      </c>
      <c r="V1897" s="25" t="str" cm="1">
        <f t="array" ref="V1897">_xlfn.LET(
    _xlpm.txt, _xlfn.TEXTJOIN("", TRUE, IF(ISNUMBER(--MID(Todos!$H1897, _xlfn.SEQUENCE(LEN(Todos!$H1897)), 1)), MID(Todos!$H1897, _xlfn.SEQUENCE(LEN(Todos!$H1897)), 1), "")),
    IF(ISNUMBER(--RIGHT(_xlpm.txt,1)), _xlpm.txt, LEFT(_xlpm.txt, LEN(_xlpm.txt)-1))
)</f>
        <v>14354</v>
      </c>
      <c r="W1897" s="14" t="str">
        <f>UPPER(LEFT(Todos!$B1897,2))</f>
        <v>TX</v>
      </c>
      <c r="X1897" s="15" t="str" cm="1">
        <f t="array" ref="X1897">+IF(Todos!$C1897 = "",MODE.MATCH(Todos!$C$2:$C$4029),Todos!$C1897)</f>
        <v>M</v>
      </c>
    </row>
    <row r="1898" spans="1:24" x14ac:dyDescent="0.35">
      <c r="A1898" s="19">
        <v>108115</v>
      </c>
      <c r="B1898" s="7" t="s">
        <v>50</v>
      </c>
      <c r="C1898" s="7" t="s">
        <v>14</v>
      </c>
      <c r="D1898" s="7">
        <v>801</v>
      </c>
      <c r="E1898" s="7">
        <v>487</v>
      </c>
      <c r="F1898" s="7">
        <v>550</v>
      </c>
      <c r="G1898" s="7">
        <v>0</v>
      </c>
      <c r="H1898" s="7">
        <v>15880</v>
      </c>
      <c r="I1898" s="7">
        <v>7</v>
      </c>
      <c r="J1898" s="7">
        <v>73</v>
      </c>
      <c r="K1898" s="7">
        <v>523</v>
      </c>
      <c r="L1898" s="7">
        <v>509</v>
      </c>
      <c r="M1898" s="7">
        <v>13.272727270000001</v>
      </c>
      <c r="N1898" s="7">
        <f>VLOOKUP(Todos!$A1898,vlookup_table[#All],2,FALSE)</f>
        <v>1</v>
      </c>
      <c r="O1898" s="7" t="str">
        <f>VLOOKUP(Todos!$A1898,vlookup_table[#All],3,FALSE)</f>
        <v>LA</v>
      </c>
      <c r="P1898" s="7">
        <f>VLOOKUP(Todos!$A1898,vlookup_table[#All],4,FALSE)</f>
        <v>3511</v>
      </c>
      <c r="Q1898" s="9" t="str">
        <f>VLOOKUP(Todos!$A1898,vlookup_table[#All],5,FALSE)</f>
        <v>S1</v>
      </c>
      <c r="R1898" s="9" t="str">
        <f>VLOOKUP(Todos!$A1898,vlookup_table[#All],6,FALSE)</f>
        <v>M</v>
      </c>
      <c r="S1898" s="9">
        <f>VLOOKUP(Todos!$A1898,vlookup_table[#All],7,FALSE)</f>
        <v>100</v>
      </c>
      <c r="T1898" s="9">
        <f>ROUND((9706-Todos!$P1898)/100, 0)</f>
        <v>62</v>
      </c>
      <c r="U1898" s="9" t="str" cm="1">
        <f t="array" ref="U1898">_xlfn.IFS(
    ISNUMBER(SEARCH("C", Q1898)), "Ciudad",
    ISNUMBER(SEARCH("T", Q1898)), "Pueblo",
    ISNUMBER(SEARCH("R", Q1898)), "Rural",
    ISNUMBER(SEARCH("S", Q1898)), "Suburbano",
    ISNUMBER(SEARCH("U", Q1898)), "Urbano"
)</f>
        <v>Suburbano</v>
      </c>
      <c r="V1898" s="24" t="str" cm="1">
        <f t="array" ref="V1898">_xlfn.LET(
    _xlpm.txt, _xlfn.TEXTJOIN("", TRUE, IF(ISNUMBER(--MID(Todos!$H1898, _xlfn.SEQUENCE(LEN(Todos!$H1898)), 1)), MID(Todos!$H1898, _xlfn.SEQUENCE(LEN(Todos!$H1898)), 1), "")),
    IF(ISNUMBER(--RIGHT(_xlpm.txt,1)), _xlpm.txt, LEFT(_xlpm.txt, LEN(_xlpm.txt)-1))
)</f>
        <v>15880</v>
      </c>
      <c r="W1898" s="9" t="str">
        <f>UPPER(LEFT(Todos!$B1898,2))</f>
        <v>LA</v>
      </c>
      <c r="X1898" s="10" t="str" cm="1">
        <f t="array" ref="X1898">+IF(Todos!$C1898 = "",MODE.MATCH(Todos!$C$2:$C$4029),Todos!$C1898)</f>
        <v>M</v>
      </c>
    </row>
    <row r="1899" spans="1:24" x14ac:dyDescent="0.35">
      <c r="A1899" s="18">
        <v>86278</v>
      </c>
      <c r="B1899" s="12" t="s">
        <v>53</v>
      </c>
      <c r="C1899" s="12" t="s">
        <v>14</v>
      </c>
      <c r="D1899" s="12">
        <v>554</v>
      </c>
      <c r="E1899" s="12">
        <v>294</v>
      </c>
      <c r="F1899" s="12">
        <v>344</v>
      </c>
      <c r="G1899" s="12">
        <v>0</v>
      </c>
      <c r="H1899" s="12">
        <v>10936</v>
      </c>
      <c r="I1899" s="12">
        <v>2</v>
      </c>
      <c r="J1899" s="12">
        <v>58</v>
      </c>
      <c r="K1899" s="12">
        <v>319</v>
      </c>
      <c r="L1899" s="12">
        <v>287</v>
      </c>
      <c r="M1899" s="12">
        <v>7.5294117649999999</v>
      </c>
      <c r="N1899" s="12">
        <f>VLOOKUP(Todos!$A1899,vlookup_table[#All],2,FALSE)</f>
        <v>1</v>
      </c>
      <c r="O1899" s="12" t="str">
        <f>VLOOKUP(Todos!$A1899,vlookup_table[#All],3,FALSE)</f>
        <v>SD</v>
      </c>
      <c r="P1899" s="12">
        <f>VLOOKUP(Todos!$A1899,vlookup_table[#All],4,FALSE)</f>
        <v>3201</v>
      </c>
      <c r="Q1899" s="14" t="str">
        <f>VLOOKUP(Todos!$A1899,vlookup_table[#All],5,FALSE)</f>
        <v>C2</v>
      </c>
      <c r="R1899" s="14" t="str">
        <f>VLOOKUP(Todos!$A1899,vlookup_table[#All],6,FALSE)</f>
        <v>M</v>
      </c>
      <c r="S1899" s="14">
        <f>VLOOKUP(Todos!$A1899,vlookup_table[#All],7,FALSE)</f>
        <v>9</v>
      </c>
      <c r="T1899" s="14">
        <f>ROUND((9706-Todos!$P1899)/100, 0)</f>
        <v>65</v>
      </c>
      <c r="U1899" s="14" t="str" cm="1">
        <f t="array" ref="U1899">_xlfn.IFS(
    ISNUMBER(SEARCH("C", Q1899)), "Ciudad",
    ISNUMBER(SEARCH("T", Q1899)), "Pueblo",
    ISNUMBER(SEARCH("R", Q1899)), "Rural",
    ISNUMBER(SEARCH("S", Q1899)), "Suburbano",
    ISNUMBER(SEARCH("U", Q1899)), "Urbano"
)</f>
        <v>Ciudad</v>
      </c>
      <c r="V1899" s="25" t="str" cm="1">
        <f t="array" ref="V1899">_xlfn.LET(
    _xlpm.txt, _xlfn.TEXTJOIN("", TRUE, IF(ISNUMBER(--MID(Todos!$H1899, _xlfn.SEQUENCE(LEN(Todos!$H1899)), 1)), MID(Todos!$H1899, _xlfn.SEQUENCE(LEN(Todos!$H1899)), 1), "")),
    IF(ISNUMBER(--RIGHT(_xlpm.txt,1)), _xlpm.txt, LEFT(_xlpm.txt, LEN(_xlpm.txt)-1))
)</f>
        <v>10936</v>
      </c>
      <c r="W1899" s="14" t="str">
        <f>UPPER(LEFT(Todos!$B1899,2))</f>
        <v>SD</v>
      </c>
      <c r="X1899" s="15" t="str" cm="1">
        <f t="array" ref="X1899">+IF(Todos!$C1899 = "",MODE.MATCH(Todos!$C$2:$C$4029),Todos!$C1899)</f>
        <v>M</v>
      </c>
    </row>
    <row r="1900" spans="1:24" x14ac:dyDescent="0.35">
      <c r="A1900" s="19">
        <v>87904</v>
      </c>
      <c r="B1900" s="7" t="s">
        <v>16</v>
      </c>
      <c r="C1900" s="7" t="s">
        <v>14</v>
      </c>
      <c r="D1900" s="7">
        <v>1141</v>
      </c>
      <c r="E1900" s="7">
        <v>453</v>
      </c>
      <c r="F1900" s="7">
        <v>536</v>
      </c>
      <c r="G1900" s="7">
        <v>1</v>
      </c>
      <c r="H1900" s="7">
        <v>17140</v>
      </c>
      <c r="I1900" s="7">
        <v>4</v>
      </c>
      <c r="J1900" s="7">
        <v>74</v>
      </c>
      <c r="K1900" s="7">
        <v>498</v>
      </c>
      <c r="L1900" s="7">
        <v>481</v>
      </c>
      <c r="M1900" s="7">
        <v>8.615384615</v>
      </c>
      <c r="N1900" s="7">
        <f>VLOOKUP(Todos!$A1900,vlookup_table[#All],2,FALSE)</f>
        <v>1</v>
      </c>
      <c r="O1900" s="7" t="str">
        <f>VLOOKUP(Todos!$A1900,vlookup_table[#All],3,FALSE)</f>
        <v>IL</v>
      </c>
      <c r="P1900" s="7">
        <f>VLOOKUP(Todos!$A1900,vlookup_table[#All],4,FALSE)</f>
        <v>3209</v>
      </c>
      <c r="Q1900" s="9" t="str">
        <f>VLOOKUP(Todos!$A1900,vlookup_table[#All],5,FALSE)</f>
        <v>U2</v>
      </c>
      <c r="R1900" s="9" t="str">
        <f>VLOOKUP(Todos!$A1900,vlookup_table[#All],6,FALSE)</f>
        <v>M</v>
      </c>
      <c r="S1900" s="9">
        <f>VLOOKUP(Todos!$A1900,vlookup_table[#All],7,FALSE)</f>
        <v>21</v>
      </c>
      <c r="T1900" s="9">
        <f>ROUND((9706-Todos!$P1900)/100, 0)</f>
        <v>65</v>
      </c>
      <c r="U1900" s="9" t="str" cm="1">
        <f t="array" ref="U1900">_xlfn.IFS(
    ISNUMBER(SEARCH("C", Q1900)), "Ciudad",
    ISNUMBER(SEARCH("T", Q1900)), "Pueblo",
    ISNUMBER(SEARCH("R", Q1900)), "Rural",
    ISNUMBER(SEARCH("S", Q1900)), "Suburbano",
    ISNUMBER(SEARCH("U", Q1900)), "Urbano"
)</f>
        <v>Urbano</v>
      </c>
      <c r="V1900" s="24" t="str" cm="1">
        <f t="array" ref="V1900">_xlfn.LET(
    _xlpm.txt, _xlfn.TEXTJOIN("", TRUE, IF(ISNUMBER(--MID(Todos!$H1900, _xlfn.SEQUENCE(LEN(Todos!$H1900)), 1)), MID(Todos!$H1900, _xlfn.SEQUENCE(LEN(Todos!$H1900)), 1), "")),
    IF(ISNUMBER(--RIGHT(_xlpm.txt,1)), _xlpm.txt, LEFT(_xlpm.txt, LEN(_xlpm.txt)-1))
)</f>
        <v>17140</v>
      </c>
      <c r="W1900" s="9" t="str">
        <f>UPPER(LEFT(Todos!$B1900,2))</f>
        <v>IL</v>
      </c>
      <c r="X1900" s="10" t="str" cm="1">
        <f t="array" ref="X1900">+IF(Todos!$C1900 = "",MODE.MATCH(Todos!$C$2:$C$4029),Todos!$C1900)</f>
        <v>M</v>
      </c>
    </row>
    <row r="1901" spans="1:24" x14ac:dyDescent="0.35">
      <c r="A1901" s="18">
        <v>5798</v>
      </c>
      <c r="B1901" s="12" t="s">
        <v>21</v>
      </c>
      <c r="C1901" s="12" t="s">
        <v>31</v>
      </c>
      <c r="D1901" s="12">
        <v>872</v>
      </c>
      <c r="E1901" s="12">
        <v>534</v>
      </c>
      <c r="F1901" s="12">
        <v>607</v>
      </c>
      <c r="G1901" s="12">
        <v>1</v>
      </c>
      <c r="H1901" s="12">
        <v>19255</v>
      </c>
      <c r="I1901" s="12">
        <v>1</v>
      </c>
      <c r="J1901" s="12">
        <v>63</v>
      </c>
      <c r="K1901" s="12">
        <v>548</v>
      </c>
      <c r="L1901" s="12">
        <v>594</v>
      </c>
      <c r="M1901" s="12">
        <v>79.166666669999998</v>
      </c>
      <c r="N1901" s="12">
        <f>VLOOKUP(Todos!$A1901,vlookup_table[#All],2,FALSE)</f>
        <v>0</v>
      </c>
      <c r="O1901" s="12" t="str">
        <f>VLOOKUP(Todos!$A1901,vlookup_table[#All],3,FALSE)</f>
        <v>TX</v>
      </c>
      <c r="P1901" s="12">
        <f>VLOOKUP(Todos!$A1901,vlookup_table[#All],4,FALSE)</f>
        <v>6501</v>
      </c>
      <c r="Q1901" s="14" t="str">
        <f>VLOOKUP(Todos!$A1901,vlookup_table[#All],5,FALSE)</f>
        <v>S1</v>
      </c>
      <c r="R1901" s="14" t="str">
        <f>VLOOKUP(Todos!$A1901,vlookup_table[#All],6,FALSE)</f>
        <v>U</v>
      </c>
      <c r="S1901" s="14">
        <f>VLOOKUP(Todos!$A1901,vlookup_table[#All],7,FALSE)</f>
        <v>50</v>
      </c>
      <c r="T1901" s="14">
        <f>ROUND((9706-Todos!$P1901)/100, 0)</f>
        <v>32</v>
      </c>
      <c r="U1901" s="14" t="str" cm="1">
        <f t="array" ref="U1901">_xlfn.IFS(
    ISNUMBER(SEARCH("C", Q1901)), "Ciudad",
    ISNUMBER(SEARCH("T", Q1901)), "Pueblo",
    ISNUMBER(SEARCH("R", Q1901)), "Rural",
    ISNUMBER(SEARCH("S", Q1901)), "Suburbano",
    ISNUMBER(SEARCH("U", Q1901)), "Urbano"
)</f>
        <v>Suburbano</v>
      </c>
      <c r="V1901" s="25" t="str" cm="1">
        <f t="array" ref="V1901">_xlfn.LET(
    _xlpm.txt, _xlfn.TEXTJOIN("", TRUE, IF(ISNUMBER(--MID(Todos!$H1901, _xlfn.SEQUENCE(LEN(Todos!$H1901)), 1)), MID(Todos!$H1901, _xlfn.SEQUENCE(LEN(Todos!$H1901)), 1), "")),
    IF(ISNUMBER(--RIGHT(_xlpm.txt,1)), _xlpm.txt, LEFT(_xlpm.txt, LEN(_xlpm.txt)-1))
)</f>
        <v>19255</v>
      </c>
      <c r="W1901" s="14" t="str">
        <f>UPPER(LEFT(Todos!$B1901,2))</f>
        <v>TX</v>
      </c>
      <c r="X1901" s="15" t="str" cm="1">
        <f t="array" ref="X1901">+IF(Todos!$C1901 = "",MODE.MATCH(Todos!$C$2:$C$4029),Todos!$C1901)</f>
        <v>U</v>
      </c>
    </row>
    <row r="1902" spans="1:24" x14ac:dyDescent="0.35">
      <c r="A1902" s="19">
        <v>115289</v>
      </c>
      <c r="B1902" s="7" t="s">
        <v>32</v>
      </c>
      <c r="C1902" s="7" t="s">
        <v>17</v>
      </c>
      <c r="D1902" s="7">
        <v>848</v>
      </c>
      <c r="E1902" s="7">
        <v>372</v>
      </c>
      <c r="F1902" s="7">
        <v>426</v>
      </c>
      <c r="G1902" s="7">
        <v>3</v>
      </c>
      <c r="H1902" s="7">
        <v>13972</v>
      </c>
      <c r="I1902" s="7">
        <v>1</v>
      </c>
      <c r="J1902" s="7">
        <v>72</v>
      </c>
      <c r="K1902" s="7">
        <v>386</v>
      </c>
      <c r="L1902" s="7">
        <v>404</v>
      </c>
      <c r="M1902" s="7">
        <v>10</v>
      </c>
      <c r="N1902" s="7">
        <f>VLOOKUP(Todos!$A1902,vlookup_table[#All],2,FALSE)</f>
        <v>0</v>
      </c>
      <c r="O1902" s="7" t="str">
        <f>VLOOKUP(Todos!$A1902,vlookup_table[#All],3,FALSE)</f>
        <v>OK</v>
      </c>
      <c r="P1902" s="7">
        <f>VLOOKUP(Todos!$A1902,vlookup_table[#All],4,FALSE)</f>
        <v>3801</v>
      </c>
      <c r="Q1902" s="9" t="str">
        <f>VLOOKUP(Todos!$A1902,vlookup_table[#All],5,FALSE)</f>
        <v>T3</v>
      </c>
      <c r="R1902" s="9" t="str">
        <f>VLOOKUP(Todos!$A1902,vlookup_table[#All],6,FALSE)</f>
        <v>F</v>
      </c>
      <c r="S1902" s="9">
        <f>VLOOKUP(Todos!$A1902,vlookup_table[#All],7,FALSE)</f>
        <v>25</v>
      </c>
      <c r="T1902" s="9">
        <f>ROUND((9706-Todos!$P1902)/100, 0)</f>
        <v>59</v>
      </c>
      <c r="U1902" s="9" t="str" cm="1">
        <f t="array" ref="U1902">_xlfn.IFS(
    ISNUMBER(SEARCH("C", Q1902)), "Ciudad",
    ISNUMBER(SEARCH("T", Q1902)), "Pueblo",
    ISNUMBER(SEARCH("R", Q1902)), "Rural",
    ISNUMBER(SEARCH("S", Q1902)), "Suburbano",
    ISNUMBER(SEARCH("U", Q1902)), "Urbano"
)</f>
        <v>Pueblo</v>
      </c>
      <c r="V1902" s="24" t="str" cm="1">
        <f t="array" ref="V1902">_xlfn.LET(
    _xlpm.txt, _xlfn.TEXTJOIN("", TRUE, IF(ISNUMBER(--MID(Todos!$H1902, _xlfn.SEQUENCE(LEN(Todos!$H1902)), 1)), MID(Todos!$H1902, _xlfn.SEQUENCE(LEN(Todos!$H1902)), 1), "")),
    IF(ISNUMBER(--RIGHT(_xlpm.txt,1)), _xlpm.txt, LEFT(_xlpm.txt, LEN(_xlpm.txt)-1))
)</f>
        <v>13972</v>
      </c>
      <c r="W1902" s="9" t="str">
        <f>UPPER(LEFT(Todos!$B1902,2))</f>
        <v>OK</v>
      </c>
      <c r="X1902" s="10" t="str" cm="1">
        <f t="array" ref="X1902">+IF(Todos!$C1902 = "",MODE.MATCH(Todos!$C$2:$C$4029),Todos!$C1902)</f>
        <v>F</v>
      </c>
    </row>
    <row r="1903" spans="1:24" x14ac:dyDescent="0.35">
      <c r="A1903" s="18">
        <v>186185</v>
      </c>
      <c r="B1903" s="12" t="s">
        <v>49</v>
      </c>
      <c r="C1903" s="12" t="s">
        <v>14</v>
      </c>
      <c r="D1903" s="12">
        <v>985</v>
      </c>
      <c r="E1903" s="12">
        <v>478</v>
      </c>
      <c r="F1903" s="12">
        <v>591</v>
      </c>
      <c r="G1903" s="12">
        <v>3</v>
      </c>
      <c r="H1903" s="12">
        <v>20164</v>
      </c>
      <c r="I1903" s="12">
        <v>3</v>
      </c>
      <c r="J1903" s="12">
        <v>50</v>
      </c>
      <c r="K1903" s="12">
        <v>495</v>
      </c>
      <c r="L1903" s="12">
        <v>508</v>
      </c>
      <c r="M1903" s="12">
        <v>12.125</v>
      </c>
      <c r="N1903" s="12">
        <f>VLOOKUP(Todos!$A1903,vlookup_table[#All],2,FALSE)</f>
        <v>1</v>
      </c>
      <c r="O1903" s="12" t="str">
        <f>VLOOKUP(Todos!$A1903,vlookup_table[#All],3,FALSE)</f>
        <v>CO</v>
      </c>
      <c r="P1903" s="12">
        <f>VLOOKUP(Todos!$A1903,vlookup_table[#All],4,FALSE)</f>
        <v>2010</v>
      </c>
      <c r="Q1903" s="14" t="str">
        <f>VLOOKUP(Todos!$A1903,vlookup_table[#All],5,FALSE)</f>
        <v>S1</v>
      </c>
      <c r="R1903" s="14" t="str">
        <f>VLOOKUP(Todos!$A1903,vlookup_table[#All],6,FALSE)</f>
        <v>M</v>
      </c>
      <c r="S1903" s="14">
        <f>VLOOKUP(Todos!$A1903,vlookup_table[#All],7,FALSE)</f>
        <v>15</v>
      </c>
      <c r="T1903" s="14">
        <f>ROUND((9706-Todos!$P1903)/100, 0)</f>
        <v>77</v>
      </c>
      <c r="U1903" s="14" t="str" cm="1">
        <f t="array" ref="U1903">_xlfn.IFS(
    ISNUMBER(SEARCH("C", Q1903)), "Ciudad",
    ISNUMBER(SEARCH("T", Q1903)), "Pueblo",
    ISNUMBER(SEARCH("R", Q1903)), "Rural",
    ISNUMBER(SEARCH("S", Q1903)), "Suburbano",
    ISNUMBER(SEARCH("U", Q1903)), "Urbano"
)</f>
        <v>Suburbano</v>
      </c>
      <c r="V1903" s="25" t="str" cm="1">
        <f t="array" ref="V1903">_xlfn.LET(
    _xlpm.txt, _xlfn.TEXTJOIN("", TRUE, IF(ISNUMBER(--MID(Todos!$H1903, _xlfn.SEQUENCE(LEN(Todos!$H1903)), 1)), MID(Todos!$H1903, _xlfn.SEQUENCE(LEN(Todos!$H1903)), 1), "")),
    IF(ISNUMBER(--RIGHT(_xlpm.txt,1)), _xlpm.txt, LEFT(_xlpm.txt, LEN(_xlpm.txt)-1))
)</f>
        <v>20164</v>
      </c>
      <c r="W1903" s="14" t="str">
        <f>UPPER(LEFT(Todos!$B1903,2))</f>
        <v>CO</v>
      </c>
      <c r="X1903" s="15" t="str" cm="1">
        <f t="array" ref="X1903">+IF(Todos!$C1903 = "",MODE.MATCH(Todos!$C$2:$C$4029),Todos!$C1903)</f>
        <v>M</v>
      </c>
    </row>
    <row r="1904" spans="1:24" x14ac:dyDescent="0.35">
      <c r="A1904" s="19">
        <v>74589</v>
      </c>
      <c r="B1904" s="7" t="s">
        <v>30</v>
      </c>
      <c r="C1904" s="7" t="s">
        <v>17</v>
      </c>
      <c r="D1904" s="7">
        <v>795</v>
      </c>
      <c r="E1904" s="7">
        <v>442</v>
      </c>
      <c r="F1904" s="7">
        <v>627</v>
      </c>
      <c r="G1904" s="7">
        <v>7</v>
      </c>
      <c r="H1904" s="7">
        <v>22204</v>
      </c>
      <c r="I1904" s="7">
        <v>8</v>
      </c>
      <c r="J1904" s="7">
        <v>71</v>
      </c>
      <c r="K1904" s="7">
        <v>475</v>
      </c>
      <c r="L1904" s="7">
        <v>557</v>
      </c>
      <c r="M1904" s="7">
        <v>9</v>
      </c>
      <c r="N1904" s="7">
        <f>VLOOKUP(Todos!$A1904,vlookup_table[#All],2,FALSE)</f>
        <v>0</v>
      </c>
      <c r="O1904" s="7" t="str">
        <f>VLOOKUP(Todos!$A1904,vlookup_table[#All],3,FALSE)</f>
        <v>MI</v>
      </c>
      <c r="P1904" s="7">
        <f>VLOOKUP(Todos!$A1904,vlookup_table[#All],4,FALSE)</f>
        <v>5401</v>
      </c>
      <c r="Q1904" s="9" t="str">
        <f>VLOOKUP(Todos!$A1904,vlookup_table[#All],5,FALSE)</f>
        <v>T1</v>
      </c>
      <c r="R1904" s="9" t="str">
        <f>VLOOKUP(Todos!$A1904,vlookup_table[#All],6,FALSE)</f>
        <v>F</v>
      </c>
      <c r="S1904" s="9">
        <f>VLOOKUP(Todos!$A1904,vlookup_table[#All],7,FALSE)</f>
        <v>12</v>
      </c>
      <c r="T1904" s="9">
        <f>ROUND((9706-Todos!$P1904)/100, 0)</f>
        <v>43</v>
      </c>
      <c r="U1904" s="9" t="str" cm="1">
        <f t="array" ref="U1904">_xlfn.IFS(
    ISNUMBER(SEARCH("C", Q1904)), "Ciudad",
    ISNUMBER(SEARCH("T", Q1904)), "Pueblo",
    ISNUMBER(SEARCH("R", Q1904)), "Rural",
    ISNUMBER(SEARCH("S", Q1904)), "Suburbano",
    ISNUMBER(SEARCH("U", Q1904)), "Urbano"
)</f>
        <v>Pueblo</v>
      </c>
      <c r="V1904" s="24" t="str" cm="1">
        <f t="array" ref="V1904">_xlfn.LET(
    _xlpm.txt, _xlfn.TEXTJOIN("", TRUE, IF(ISNUMBER(--MID(Todos!$H1904, _xlfn.SEQUENCE(LEN(Todos!$H1904)), 1)), MID(Todos!$H1904, _xlfn.SEQUENCE(LEN(Todos!$H1904)), 1), "")),
    IF(ISNUMBER(--RIGHT(_xlpm.txt,1)), _xlpm.txt, LEFT(_xlpm.txt, LEN(_xlpm.txt)-1))
)</f>
        <v>22204</v>
      </c>
      <c r="W1904" s="9" t="str">
        <f>UPPER(LEFT(Todos!$B1904,2))</f>
        <v>MI</v>
      </c>
      <c r="X1904" s="10" t="str" cm="1">
        <f t="array" ref="X1904">+IF(Todos!$C1904 = "",MODE.MATCH(Todos!$C$2:$C$4029),Todos!$C1904)</f>
        <v>F</v>
      </c>
    </row>
    <row r="1905" spans="1:24" x14ac:dyDescent="0.35">
      <c r="A1905" s="18">
        <v>65558</v>
      </c>
      <c r="B1905" s="12" t="s">
        <v>30</v>
      </c>
      <c r="C1905" s="12" t="s">
        <v>17</v>
      </c>
      <c r="D1905" s="12">
        <v>556</v>
      </c>
      <c r="E1905" s="12">
        <v>317</v>
      </c>
      <c r="F1905" s="12">
        <v>346</v>
      </c>
      <c r="G1905" s="12">
        <v>0</v>
      </c>
      <c r="H1905" s="12">
        <v>11613</v>
      </c>
      <c r="I1905" s="12">
        <v>2</v>
      </c>
      <c r="J1905" s="12">
        <v>82</v>
      </c>
      <c r="K1905" s="12">
        <v>324</v>
      </c>
      <c r="L1905" s="12">
        <v>313</v>
      </c>
      <c r="M1905" s="12">
        <v>5.263157895</v>
      </c>
      <c r="N1905" s="12">
        <f>VLOOKUP(Todos!$A1905,vlookup_table[#All],2,FALSE)</f>
        <v>0</v>
      </c>
      <c r="O1905" s="12" t="str">
        <f>VLOOKUP(Todos!$A1905,vlookup_table[#All],3,FALSE)</f>
        <v>MI</v>
      </c>
      <c r="P1905" s="12">
        <f>VLOOKUP(Todos!$A1905,vlookup_table[#All],4,FALSE)</f>
        <v>5612</v>
      </c>
      <c r="Q1905" s="14" t="str">
        <f>VLOOKUP(Todos!$A1905,vlookup_table[#All],5,FALSE)</f>
        <v>U3</v>
      </c>
      <c r="R1905" s="14" t="str">
        <f>VLOOKUP(Todos!$A1905,vlookup_table[#All],6,FALSE)</f>
        <v>F</v>
      </c>
      <c r="S1905" s="14">
        <f>VLOOKUP(Todos!$A1905,vlookup_table[#All],7,FALSE)</f>
        <v>10</v>
      </c>
      <c r="T1905" s="14">
        <f>ROUND((9706-Todos!$P1905)/100, 0)</f>
        <v>41</v>
      </c>
      <c r="U1905" s="14" t="str" cm="1">
        <f t="array" ref="U1905">_xlfn.IFS(
    ISNUMBER(SEARCH("C", Q1905)), "Ciudad",
    ISNUMBER(SEARCH("T", Q1905)), "Pueblo",
    ISNUMBER(SEARCH("R", Q1905)), "Rural",
    ISNUMBER(SEARCH("S", Q1905)), "Suburbano",
    ISNUMBER(SEARCH("U", Q1905)), "Urbano"
)</f>
        <v>Urbano</v>
      </c>
      <c r="V1905" s="25" t="str" cm="1">
        <f t="array" ref="V1905">_xlfn.LET(
    _xlpm.txt, _xlfn.TEXTJOIN("", TRUE, IF(ISNUMBER(--MID(Todos!$H1905, _xlfn.SEQUENCE(LEN(Todos!$H1905)), 1)), MID(Todos!$H1905, _xlfn.SEQUENCE(LEN(Todos!$H1905)), 1), "")),
    IF(ISNUMBER(--RIGHT(_xlpm.txt,1)), _xlpm.txt, LEFT(_xlpm.txt, LEN(_xlpm.txt)-1))
)</f>
        <v>11613</v>
      </c>
      <c r="W1905" s="14" t="str">
        <f>UPPER(LEFT(Todos!$B1905,2))</f>
        <v>MI</v>
      </c>
      <c r="X1905" s="15" t="str" cm="1">
        <f t="array" ref="X1905">+IF(Todos!$C1905 = "",MODE.MATCH(Todos!$C$2:$C$4029),Todos!$C1905)</f>
        <v>F</v>
      </c>
    </row>
    <row r="1906" spans="1:24" x14ac:dyDescent="0.35">
      <c r="A1906" s="19">
        <v>22696</v>
      </c>
      <c r="B1906" s="7" t="s">
        <v>47</v>
      </c>
      <c r="C1906" s="7" t="s">
        <v>17</v>
      </c>
      <c r="D1906" s="7">
        <v>630</v>
      </c>
      <c r="E1906" s="7">
        <v>279</v>
      </c>
      <c r="F1906" s="7">
        <v>371</v>
      </c>
      <c r="G1906" s="7">
        <v>2</v>
      </c>
      <c r="H1906" s="7">
        <v>12137</v>
      </c>
      <c r="I1906" s="7">
        <v>1</v>
      </c>
      <c r="J1906" s="7">
        <v>85</v>
      </c>
      <c r="K1906" s="7">
        <v>323</v>
      </c>
      <c r="L1906" s="7">
        <v>329</v>
      </c>
      <c r="M1906" s="7">
        <v>11.5</v>
      </c>
      <c r="N1906" s="7">
        <f>VLOOKUP(Todos!$A1906,vlookup_table[#All],2,FALSE)</f>
        <v>0</v>
      </c>
      <c r="O1906" s="7" t="str">
        <f>VLOOKUP(Todos!$A1906,vlookup_table[#All],3,FALSE)</f>
        <v>SC</v>
      </c>
      <c r="P1906" s="7">
        <f>VLOOKUP(Todos!$A1906,vlookup_table[#All],4,FALSE)</f>
        <v>6201</v>
      </c>
      <c r="Q1906" s="9" t="str">
        <f>VLOOKUP(Todos!$A1906,vlookup_table[#All],5,FALSE)</f>
        <v>R2</v>
      </c>
      <c r="R1906" s="9" t="str">
        <f>VLOOKUP(Todos!$A1906,vlookup_table[#All],6,FALSE)</f>
        <v>F</v>
      </c>
      <c r="S1906" s="9">
        <f>VLOOKUP(Todos!$A1906,vlookup_table[#All],7,FALSE)</f>
        <v>20</v>
      </c>
      <c r="T1906" s="9">
        <f>ROUND((9706-Todos!$P1906)/100, 0)</f>
        <v>35</v>
      </c>
      <c r="U1906" s="9" t="str" cm="1">
        <f t="array" ref="U1906">_xlfn.IFS(
    ISNUMBER(SEARCH("C", Q1906)), "Ciudad",
    ISNUMBER(SEARCH("T", Q1906)), "Pueblo",
    ISNUMBER(SEARCH("R", Q1906)), "Rural",
    ISNUMBER(SEARCH("S", Q1906)), "Suburbano",
    ISNUMBER(SEARCH("U", Q1906)), "Urbano"
)</f>
        <v>Rural</v>
      </c>
      <c r="V1906" s="24" t="str" cm="1">
        <f t="array" ref="V1906">_xlfn.LET(
    _xlpm.txt, _xlfn.TEXTJOIN("", TRUE, IF(ISNUMBER(--MID(Todos!$H1906, _xlfn.SEQUENCE(LEN(Todos!$H1906)), 1)), MID(Todos!$H1906, _xlfn.SEQUENCE(LEN(Todos!$H1906)), 1), "")),
    IF(ISNUMBER(--RIGHT(_xlpm.txt,1)), _xlpm.txt, LEFT(_xlpm.txt, LEN(_xlpm.txt)-1))
)</f>
        <v>12137</v>
      </c>
      <c r="W1906" s="9" t="str">
        <f>UPPER(LEFT(Todos!$B1906,2))</f>
        <v>SC</v>
      </c>
      <c r="X1906" s="10" t="str" cm="1">
        <f t="array" ref="X1906">+IF(Todos!$C1906 = "",MODE.MATCH(Todos!$C$2:$C$4029),Todos!$C1906)</f>
        <v>F</v>
      </c>
    </row>
    <row r="1907" spans="1:24" x14ac:dyDescent="0.35">
      <c r="A1907" s="18">
        <v>387</v>
      </c>
      <c r="B1907" s="12" t="s">
        <v>34</v>
      </c>
      <c r="C1907" s="12" t="s">
        <v>17</v>
      </c>
      <c r="D1907" s="12">
        <v>789</v>
      </c>
      <c r="E1907" s="12">
        <v>413</v>
      </c>
      <c r="F1907" s="12">
        <v>447</v>
      </c>
      <c r="G1907" s="12">
        <v>0</v>
      </c>
      <c r="H1907" s="12">
        <v>14123</v>
      </c>
      <c r="I1907" s="12">
        <v>5</v>
      </c>
      <c r="J1907" s="12">
        <v>72</v>
      </c>
      <c r="K1907" s="12">
        <v>430</v>
      </c>
      <c r="L1907" s="12">
        <v>425</v>
      </c>
      <c r="M1907" s="12">
        <v>5.8333333329999997</v>
      </c>
      <c r="N1907" s="12">
        <f>VLOOKUP(Todos!$A1907,vlookup_table[#All],2,FALSE)</f>
        <v>2</v>
      </c>
      <c r="O1907" s="12" t="str">
        <f>VLOOKUP(Todos!$A1907,vlookup_table[#All],3,FALSE)</f>
        <v>IN</v>
      </c>
      <c r="P1907" s="12">
        <f>VLOOKUP(Todos!$A1907,vlookup_table[#All],4,FALSE)</f>
        <v>0</v>
      </c>
      <c r="Q1907" s="14" t="str">
        <f>VLOOKUP(Todos!$A1907,vlookup_table[#All],5,FALSE)</f>
        <v>T2</v>
      </c>
      <c r="R1907" s="14" t="str">
        <f>VLOOKUP(Todos!$A1907,vlookup_table[#All],6,FALSE)</f>
        <v>F</v>
      </c>
      <c r="S1907" s="14">
        <f>VLOOKUP(Todos!$A1907,vlookup_table[#All],7,FALSE)</f>
        <v>5</v>
      </c>
      <c r="T1907" s="14">
        <f>ROUND((9706-Todos!$P1907)/100, 0)</f>
        <v>97</v>
      </c>
      <c r="U1907" s="14" t="str" cm="1">
        <f t="array" ref="U1907">_xlfn.IFS(
    ISNUMBER(SEARCH("C", Q1907)), "Ciudad",
    ISNUMBER(SEARCH("T", Q1907)), "Pueblo",
    ISNUMBER(SEARCH("R", Q1907)), "Rural",
    ISNUMBER(SEARCH("S", Q1907)), "Suburbano",
    ISNUMBER(SEARCH("U", Q1907)), "Urbano"
)</f>
        <v>Pueblo</v>
      </c>
      <c r="V1907" s="25" t="str" cm="1">
        <f t="array" ref="V1907">_xlfn.LET(
    _xlpm.txt, _xlfn.TEXTJOIN("", TRUE, IF(ISNUMBER(--MID(Todos!$H1907, _xlfn.SEQUENCE(LEN(Todos!$H1907)), 1)), MID(Todos!$H1907, _xlfn.SEQUENCE(LEN(Todos!$H1907)), 1), "")),
    IF(ISNUMBER(--RIGHT(_xlpm.txt,1)), _xlpm.txt, LEFT(_xlpm.txt, LEN(_xlpm.txt)-1))
)</f>
        <v>14123</v>
      </c>
      <c r="W1907" s="14" t="str">
        <f>UPPER(LEFT(Todos!$B1907,2))</f>
        <v>IN</v>
      </c>
      <c r="X1907" s="15" t="str" cm="1">
        <f t="array" ref="X1907">+IF(Todos!$C1907 = "",MODE.MATCH(Todos!$C$2:$C$4029),Todos!$C1907)</f>
        <v>F</v>
      </c>
    </row>
    <row r="1908" spans="1:24" x14ac:dyDescent="0.35">
      <c r="A1908" s="19">
        <v>98033</v>
      </c>
      <c r="B1908" s="7" t="s">
        <v>16</v>
      </c>
      <c r="C1908" s="7" t="s">
        <v>17</v>
      </c>
      <c r="D1908" s="7">
        <v>152</v>
      </c>
      <c r="E1908" s="7">
        <v>152</v>
      </c>
      <c r="F1908" s="7">
        <v>267</v>
      </c>
      <c r="G1908" s="7">
        <v>0</v>
      </c>
      <c r="H1908" s="7">
        <v>9395</v>
      </c>
      <c r="I1908" s="7">
        <v>0</v>
      </c>
      <c r="J1908" s="7">
        <v>80</v>
      </c>
      <c r="K1908" s="7">
        <v>200</v>
      </c>
      <c r="L1908" s="7">
        <v>204</v>
      </c>
      <c r="M1908" s="7">
        <v>14.66666667</v>
      </c>
      <c r="N1908" s="7">
        <f>VLOOKUP(Todos!$A1908,vlookup_table[#All],2,FALSE)</f>
        <v>2</v>
      </c>
      <c r="O1908" s="7" t="str">
        <f>VLOOKUP(Todos!$A1908,vlookup_table[#All],3,FALSE)</f>
        <v>IL</v>
      </c>
      <c r="P1908" s="7">
        <f>VLOOKUP(Todos!$A1908,vlookup_table[#All],4,FALSE)</f>
        <v>1912</v>
      </c>
      <c r="Q1908" s="9" t="str">
        <f>VLOOKUP(Todos!$A1908,vlookup_table[#All],5,FALSE)</f>
        <v>R3</v>
      </c>
      <c r="R1908" s="9" t="str">
        <f>VLOOKUP(Todos!$A1908,vlookup_table[#All],6,FALSE)</f>
        <v>F</v>
      </c>
      <c r="S1908" s="9">
        <f>VLOOKUP(Todos!$A1908,vlookup_table[#All],7,FALSE)</f>
        <v>20</v>
      </c>
      <c r="T1908" s="9">
        <f>ROUND((9706-Todos!$P1908)/100, 0)</f>
        <v>78</v>
      </c>
      <c r="U1908" s="9" t="str" cm="1">
        <f t="array" ref="U1908">_xlfn.IFS(
    ISNUMBER(SEARCH("C", Q1908)), "Ciudad",
    ISNUMBER(SEARCH("T", Q1908)), "Pueblo",
    ISNUMBER(SEARCH("R", Q1908)), "Rural",
    ISNUMBER(SEARCH("S", Q1908)), "Suburbano",
    ISNUMBER(SEARCH("U", Q1908)), "Urbano"
)</f>
        <v>Rural</v>
      </c>
      <c r="V1908" s="24" t="str" cm="1">
        <f t="array" ref="V1908">_xlfn.LET(
    _xlpm.txt, _xlfn.TEXTJOIN("", TRUE, IF(ISNUMBER(--MID(Todos!$H1908, _xlfn.SEQUENCE(LEN(Todos!$H1908)), 1)), MID(Todos!$H1908, _xlfn.SEQUENCE(LEN(Todos!$H1908)), 1), "")),
    IF(ISNUMBER(--RIGHT(_xlpm.txt,1)), _xlpm.txt, LEFT(_xlpm.txt, LEN(_xlpm.txt)-1))
)</f>
        <v>9395</v>
      </c>
      <c r="W1908" s="9" t="str">
        <f>UPPER(LEFT(Todos!$B1908,2))</f>
        <v>IL</v>
      </c>
      <c r="X1908" s="10" t="str" cm="1">
        <f t="array" ref="X1908">+IF(Todos!$C1908 = "",MODE.MATCH(Todos!$C$2:$C$4029),Todos!$C1908)</f>
        <v>F</v>
      </c>
    </row>
    <row r="1909" spans="1:24" x14ac:dyDescent="0.35">
      <c r="A1909" s="18">
        <v>110308</v>
      </c>
      <c r="B1909" s="12" t="s">
        <v>50</v>
      </c>
      <c r="C1909" s="12" t="s">
        <v>17</v>
      </c>
      <c r="D1909" s="12">
        <v>1384</v>
      </c>
      <c r="E1909" s="12">
        <v>554</v>
      </c>
      <c r="F1909" s="12">
        <v>749</v>
      </c>
      <c r="G1909" s="12">
        <v>19</v>
      </c>
      <c r="H1909" s="12">
        <v>27245</v>
      </c>
      <c r="I1909" s="12">
        <v>2</v>
      </c>
      <c r="J1909" s="12">
        <v>53</v>
      </c>
      <c r="K1909" s="12">
        <v>643</v>
      </c>
      <c r="L1909" s="12">
        <v>667</v>
      </c>
      <c r="M1909" s="12">
        <v>8</v>
      </c>
      <c r="N1909" s="12">
        <f>VLOOKUP(Todos!$A1909,vlookup_table[#All],2,FALSE)</f>
        <v>0</v>
      </c>
      <c r="O1909" s="12" t="str">
        <f>VLOOKUP(Todos!$A1909,vlookup_table[#All],3,FALSE)</f>
        <v>LA</v>
      </c>
      <c r="P1909" s="12">
        <f>VLOOKUP(Todos!$A1909,vlookup_table[#All],4,FALSE)</f>
        <v>3701</v>
      </c>
      <c r="Q1909" s="14" t="str">
        <f>VLOOKUP(Todos!$A1909,vlookup_table[#All],5,FALSE)</f>
        <v>C1</v>
      </c>
      <c r="R1909" s="14" t="str">
        <f>VLOOKUP(Todos!$A1909,vlookup_table[#All],6,FALSE)</f>
        <v>F</v>
      </c>
      <c r="S1909" s="14">
        <f>VLOOKUP(Todos!$A1909,vlookup_table[#All],7,FALSE)</f>
        <v>15</v>
      </c>
      <c r="T1909" s="14">
        <f>ROUND((9706-Todos!$P1909)/100, 0)</f>
        <v>60</v>
      </c>
      <c r="U1909" s="14" t="str" cm="1">
        <f t="array" ref="U1909">_xlfn.IFS(
    ISNUMBER(SEARCH("C", Q1909)), "Ciudad",
    ISNUMBER(SEARCH("T", Q1909)), "Pueblo",
    ISNUMBER(SEARCH("R", Q1909)), "Rural",
    ISNUMBER(SEARCH("S", Q1909)), "Suburbano",
    ISNUMBER(SEARCH("U", Q1909)), "Urbano"
)</f>
        <v>Ciudad</v>
      </c>
      <c r="V1909" s="25" t="str" cm="1">
        <f t="array" ref="V1909">_xlfn.LET(
    _xlpm.txt, _xlfn.TEXTJOIN("", TRUE, IF(ISNUMBER(--MID(Todos!$H1909, _xlfn.SEQUENCE(LEN(Todos!$H1909)), 1)), MID(Todos!$H1909, _xlfn.SEQUENCE(LEN(Todos!$H1909)), 1), "")),
    IF(ISNUMBER(--RIGHT(_xlpm.txt,1)), _xlpm.txt, LEFT(_xlpm.txt, LEN(_xlpm.txt)-1))
)</f>
        <v>27245</v>
      </c>
      <c r="W1909" s="14" t="str">
        <f>UPPER(LEFT(Todos!$B1909,2))</f>
        <v>LA</v>
      </c>
      <c r="X1909" s="15" t="str" cm="1">
        <f t="array" ref="X1909">+IF(Todos!$C1909 = "",MODE.MATCH(Todos!$C$2:$C$4029),Todos!$C1909)</f>
        <v>F</v>
      </c>
    </row>
    <row r="1910" spans="1:24" x14ac:dyDescent="0.35">
      <c r="A1910" s="19">
        <v>3496</v>
      </c>
      <c r="B1910" s="7" t="s">
        <v>21</v>
      </c>
      <c r="C1910" s="7" t="s">
        <v>14</v>
      </c>
      <c r="D1910" s="7">
        <v>688</v>
      </c>
      <c r="E1910" s="7">
        <v>562</v>
      </c>
      <c r="F1910" s="7">
        <v>596</v>
      </c>
      <c r="G1910" s="7">
        <v>0</v>
      </c>
      <c r="H1910" s="7">
        <v>18272</v>
      </c>
      <c r="I1910" s="7">
        <v>11</v>
      </c>
      <c r="J1910" s="7">
        <v>46</v>
      </c>
      <c r="K1910" s="7">
        <v>564</v>
      </c>
      <c r="L1910" s="7">
        <v>582</v>
      </c>
      <c r="M1910" s="7">
        <v>12</v>
      </c>
      <c r="N1910" s="7">
        <f>VLOOKUP(Todos!$A1910,vlookup_table[#All],2,FALSE)</f>
        <v>1</v>
      </c>
      <c r="O1910" s="7" t="str">
        <f>VLOOKUP(Todos!$A1910,vlookup_table[#All],3,FALSE)</f>
        <v>TX</v>
      </c>
      <c r="P1910" s="7">
        <f>VLOOKUP(Todos!$A1910,vlookup_table[#All],4,FALSE)</f>
        <v>6703</v>
      </c>
      <c r="Q1910" s="9" t="str">
        <f>VLOOKUP(Todos!$A1910,vlookup_table[#All],5,FALSE)</f>
        <v>C1</v>
      </c>
      <c r="R1910" s="9" t="str">
        <f>VLOOKUP(Todos!$A1910,vlookup_table[#All],6,FALSE)</f>
        <v>M</v>
      </c>
      <c r="S1910" s="9">
        <f>VLOOKUP(Todos!$A1910,vlookup_table[#All],7,FALSE)</f>
        <v>10</v>
      </c>
      <c r="T1910" s="9">
        <f>ROUND((9706-Todos!$P1910)/100, 0)</f>
        <v>30</v>
      </c>
      <c r="U1910" s="9" t="str" cm="1">
        <f t="array" ref="U1910">_xlfn.IFS(
    ISNUMBER(SEARCH("C", Q1910)), "Ciudad",
    ISNUMBER(SEARCH("T", Q1910)), "Pueblo",
    ISNUMBER(SEARCH("R", Q1910)), "Rural",
    ISNUMBER(SEARCH("S", Q1910)), "Suburbano",
    ISNUMBER(SEARCH("U", Q1910)), "Urbano"
)</f>
        <v>Ciudad</v>
      </c>
      <c r="V1910" s="24" t="str" cm="1">
        <f t="array" ref="V1910">_xlfn.LET(
    _xlpm.txt, _xlfn.TEXTJOIN("", TRUE, IF(ISNUMBER(--MID(Todos!$H1910, _xlfn.SEQUENCE(LEN(Todos!$H1910)), 1)), MID(Todos!$H1910, _xlfn.SEQUENCE(LEN(Todos!$H1910)), 1), "")),
    IF(ISNUMBER(--RIGHT(_xlpm.txt,1)), _xlpm.txt, LEFT(_xlpm.txt, LEN(_xlpm.txt)-1))
)</f>
        <v>18272</v>
      </c>
      <c r="W1910" s="9" t="str">
        <f>UPPER(LEFT(Todos!$B1910,2))</f>
        <v>TX</v>
      </c>
      <c r="X1910" s="10" t="str" cm="1">
        <f t="array" ref="X1910">+IF(Todos!$C1910 = "",MODE.MATCH(Todos!$C$2:$C$4029),Todos!$C1910)</f>
        <v>M</v>
      </c>
    </row>
    <row r="1911" spans="1:24" x14ac:dyDescent="0.35">
      <c r="A1911" s="18">
        <v>138262</v>
      </c>
      <c r="B1911" s="12" t="s">
        <v>65</v>
      </c>
      <c r="C1911" s="12" t="s">
        <v>61</v>
      </c>
      <c r="D1911" s="12">
        <v>569</v>
      </c>
      <c r="E1911" s="12">
        <v>156</v>
      </c>
      <c r="F1911" s="12">
        <v>202</v>
      </c>
      <c r="G1911" s="12">
        <v>0</v>
      </c>
      <c r="H1911" s="12">
        <v>7914</v>
      </c>
      <c r="I1911" s="12">
        <v>9</v>
      </c>
      <c r="J1911" s="12">
        <v>38</v>
      </c>
      <c r="K1911" s="12">
        <v>158</v>
      </c>
      <c r="L1911" s="12">
        <v>187</v>
      </c>
      <c r="M1911" s="12">
        <v>5.1666666670000003</v>
      </c>
      <c r="N1911" s="12">
        <f>VLOOKUP(Todos!$A1911,vlookup_table[#All],2,FALSE)</f>
        <v>28</v>
      </c>
      <c r="O1911" s="12" t="str">
        <f>VLOOKUP(Todos!$A1911,vlookup_table[#All],3,FALSE)</f>
        <v>AZ</v>
      </c>
      <c r="P1911" s="12">
        <f>VLOOKUP(Todos!$A1911,vlookup_table[#All],4,FALSE)</f>
        <v>6201</v>
      </c>
      <c r="Q1911" s="14" t="str">
        <f>VLOOKUP(Todos!$A1911,vlookup_table[#All],5,FALSE)</f>
        <v>C2</v>
      </c>
      <c r="R1911" s="14" t="str">
        <f>VLOOKUP(Todos!$A1911,vlookup_table[#All],6,FALSE)</f>
        <v>F</v>
      </c>
      <c r="S1911" s="14">
        <f>VLOOKUP(Todos!$A1911,vlookup_table[#All],7,FALSE)</f>
        <v>5</v>
      </c>
      <c r="T1911" s="14">
        <f>ROUND((9706-Todos!$P1911)/100, 0)</f>
        <v>35</v>
      </c>
      <c r="U1911" s="14" t="str" cm="1">
        <f t="array" ref="U1911">_xlfn.IFS(
    ISNUMBER(SEARCH("C", Q1911)), "Ciudad",
    ISNUMBER(SEARCH("T", Q1911)), "Pueblo",
    ISNUMBER(SEARCH("R", Q1911)), "Rural",
    ISNUMBER(SEARCH("S", Q1911)), "Suburbano",
    ISNUMBER(SEARCH("U", Q1911)), "Urbano"
)</f>
        <v>Ciudad</v>
      </c>
      <c r="V1911" s="25" t="str" cm="1">
        <f t="array" ref="V1911">_xlfn.LET(
    _xlpm.txt, _xlfn.TEXTJOIN("", TRUE, IF(ISNUMBER(--MID(Todos!$H1911, _xlfn.SEQUENCE(LEN(Todos!$H1911)), 1)), MID(Todos!$H1911, _xlfn.SEQUENCE(LEN(Todos!$H1911)), 1), "")),
    IF(ISNUMBER(--RIGHT(_xlpm.txt,1)), _xlpm.txt, LEFT(_xlpm.txt, LEN(_xlpm.txt)-1))
)</f>
        <v>7914</v>
      </c>
      <c r="W1911" s="14" t="str">
        <f>UPPER(LEFT(Todos!$B1911,2))</f>
        <v>AR</v>
      </c>
      <c r="X1911" s="15" t="str" cm="1">
        <f t="array" ref="X1911">+IF(Todos!$C1911 = "",MODE.MATCH(Todos!$C$2:$C$4029),Todos!$C1911)</f>
        <v>Female</v>
      </c>
    </row>
    <row r="1912" spans="1:24" x14ac:dyDescent="0.35">
      <c r="A1912" s="19">
        <v>80437</v>
      </c>
      <c r="B1912" s="7" t="s">
        <v>36</v>
      </c>
      <c r="C1912" s="7" t="s">
        <v>52</v>
      </c>
      <c r="D1912" s="7">
        <v>491</v>
      </c>
      <c r="E1912" s="7">
        <v>227</v>
      </c>
      <c r="F1912" s="7">
        <v>358</v>
      </c>
      <c r="G1912" s="7">
        <v>0</v>
      </c>
      <c r="H1912" s="7">
        <v>14229</v>
      </c>
      <c r="I1912" s="7">
        <v>2</v>
      </c>
      <c r="J1912" s="7">
        <v>81</v>
      </c>
      <c r="K1912" s="7">
        <v>323</v>
      </c>
      <c r="L1912" s="7">
        <v>276</v>
      </c>
      <c r="M1912" s="7">
        <v>11.84615385</v>
      </c>
      <c r="N1912" s="7">
        <f>VLOOKUP(Todos!$A1912,vlookup_table[#All],2,FALSE)</f>
        <v>1</v>
      </c>
      <c r="O1912" s="7" t="str">
        <f>VLOOKUP(Todos!$A1912,vlookup_table[#All],3,FALSE)</f>
        <v>WI</v>
      </c>
      <c r="P1912" s="7">
        <f>VLOOKUP(Todos!$A1912,vlookup_table[#All],4,FALSE)</f>
        <v>6702</v>
      </c>
      <c r="Q1912" s="9" t="str">
        <f>VLOOKUP(Todos!$A1912,vlookup_table[#All],5,FALSE)</f>
        <v>C2</v>
      </c>
      <c r="R1912" s="9" t="str">
        <f>VLOOKUP(Todos!$A1912,vlookup_table[#All],6,FALSE)</f>
        <v>M</v>
      </c>
      <c r="S1912" s="9">
        <f>VLOOKUP(Todos!$A1912,vlookup_table[#All],7,FALSE)</f>
        <v>10</v>
      </c>
      <c r="T1912" s="9">
        <f>ROUND((9706-Todos!$P1912)/100, 0)</f>
        <v>30</v>
      </c>
      <c r="U1912" s="9" t="str" cm="1">
        <f t="array" ref="U1912">_xlfn.IFS(
    ISNUMBER(SEARCH("C", Q1912)), "Ciudad",
    ISNUMBER(SEARCH("T", Q1912)), "Pueblo",
    ISNUMBER(SEARCH("R", Q1912)), "Rural",
    ISNUMBER(SEARCH("S", Q1912)), "Suburbano",
    ISNUMBER(SEARCH("U", Q1912)), "Urbano"
)</f>
        <v>Ciudad</v>
      </c>
      <c r="V1912" s="24" t="str" cm="1">
        <f t="array" ref="V1912">_xlfn.LET(
    _xlpm.txt, _xlfn.TEXTJOIN("", TRUE, IF(ISNUMBER(--MID(Todos!$H1912, _xlfn.SEQUENCE(LEN(Todos!$H1912)), 1)), MID(Todos!$H1912, _xlfn.SEQUENCE(LEN(Todos!$H1912)), 1), "")),
    IF(ISNUMBER(--RIGHT(_xlpm.txt,1)), _xlpm.txt, LEFT(_xlpm.txt, LEN(_xlpm.txt)-1))
)</f>
        <v>14229</v>
      </c>
      <c r="W1912" s="9" t="str">
        <f>UPPER(LEFT(Todos!$B1912,2))</f>
        <v>WI</v>
      </c>
      <c r="X1912" s="10" t="str" cm="1">
        <f t="array" ref="X1912">+IF(Todos!$C1912 = "",MODE.MATCH(Todos!$C$2:$C$4029),Todos!$C1912)</f>
        <v>male</v>
      </c>
    </row>
    <row r="1913" spans="1:24" x14ac:dyDescent="0.35">
      <c r="A1913" s="18">
        <v>186580</v>
      </c>
      <c r="B1913" s="12" t="s">
        <v>21</v>
      </c>
      <c r="C1913" s="12" t="s">
        <v>17</v>
      </c>
      <c r="D1913" s="12">
        <v>651</v>
      </c>
      <c r="E1913" s="12">
        <v>197</v>
      </c>
      <c r="F1913" s="12">
        <v>284</v>
      </c>
      <c r="G1913" s="12">
        <v>2</v>
      </c>
      <c r="H1913" s="12">
        <v>9858</v>
      </c>
      <c r="I1913" s="12">
        <v>1</v>
      </c>
      <c r="J1913" s="12">
        <v>70</v>
      </c>
      <c r="K1913" s="12">
        <v>250</v>
      </c>
      <c r="L1913" s="12">
        <v>252</v>
      </c>
      <c r="M1913" s="12">
        <v>8.2777777780000008</v>
      </c>
      <c r="N1913" s="12">
        <f>VLOOKUP(Todos!$A1913,vlookup_table[#All],2,FALSE)</f>
        <v>0</v>
      </c>
      <c r="O1913" s="12" t="str">
        <f>VLOOKUP(Todos!$A1913,vlookup_table[#All],3,FALSE)</f>
        <v>TX</v>
      </c>
      <c r="P1913" s="12">
        <f>VLOOKUP(Todos!$A1913,vlookup_table[#All],4,FALSE)</f>
        <v>3007</v>
      </c>
      <c r="Q1913" s="14" t="str">
        <f>VLOOKUP(Todos!$A1913,vlookup_table[#All],5,FALSE)</f>
        <v>T2</v>
      </c>
      <c r="R1913" s="14" t="str">
        <f>VLOOKUP(Todos!$A1913,vlookup_table[#All],6,FALSE)</f>
        <v>F</v>
      </c>
      <c r="S1913" s="14">
        <f>VLOOKUP(Todos!$A1913,vlookup_table[#All],7,FALSE)</f>
        <v>5</v>
      </c>
      <c r="T1913" s="14">
        <f>ROUND((9706-Todos!$P1913)/100, 0)</f>
        <v>67</v>
      </c>
      <c r="U1913" s="14" t="str" cm="1">
        <f t="array" ref="U1913">_xlfn.IFS(
    ISNUMBER(SEARCH("C", Q1913)), "Ciudad",
    ISNUMBER(SEARCH("T", Q1913)), "Pueblo",
    ISNUMBER(SEARCH("R", Q1913)), "Rural",
    ISNUMBER(SEARCH("S", Q1913)), "Suburbano",
    ISNUMBER(SEARCH("U", Q1913)), "Urbano"
)</f>
        <v>Pueblo</v>
      </c>
      <c r="V1913" s="25" t="str" cm="1">
        <f t="array" ref="V1913">_xlfn.LET(
    _xlpm.txt, _xlfn.TEXTJOIN("", TRUE, IF(ISNUMBER(--MID(Todos!$H1913, _xlfn.SEQUENCE(LEN(Todos!$H1913)), 1)), MID(Todos!$H1913, _xlfn.SEQUENCE(LEN(Todos!$H1913)), 1), "")),
    IF(ISNUMBER(--RIGHT(_xlpm.txt,1)), _xlpm.txt, LEFT(_xlpm.txt, LEN(_xlpm.txt)-1))
)</f>
        <v>9858</v>
      </c>
      <c r="W1913" s="14" t="str">
        <f>UPPER(LEFT(Todos!$B1913,2))</f>
        <v>TX</v>
      </c>
      <c r="X1913" s="15" t="str" cm="1">
        <f t="array" ref="X1913">+IF(Todos!$C1913 = "",MODE.MATCH(Todos!$C$2:$C$4029),Todos!$C1913)</f>
        <v>F</v>
      </c>
    </row>
    <row r="1914" spans="1:24" x14ac:dyDescent="0.35">
      <c r="A1914" s="19">
        <v>8863</v>
      </c>
      <c r="B1914" s="7" t="s">
        <v>13</v>
      </c>
      <c r="C1914" s="7" t="s">
        <v>14</v>
      </c>
      <c r="D1914" s="7">
        <v>1307</v>
      </c>
      <c r="E1914" s="7">
        <v>310</v>
      </c>
      <c r="F1914" s="7">
        <v>450</v>
      </c>
      <c r="G1914" s="7">
        <v>17</v>
      </c>
      <c r="H1914" s="7">
        <v>23204</v>
      </c>
      <c r="I1914" s="7">
        <v>13</v>
      </c>
      <c r="J1914" s="7">
        <v>19</v>
      </c>
      <c r="K1914" s="7">
        <v>381</v>
      </c>
      <c r="L1914" s="7">
        <v>383</v>
      </c>
      <c r="M1914" s="7">
        <v>18</v>
      </c>
      <c r="N1914" s="7">
        <f>VLOOKUP(Todos!$A1914,vlookup_table[#All],2,FALSE)</f>
        <v>1</v>
      </c>
      <c r="O1914" s="7" t="str">
        <f>VLOOKUP(Todos!$A1914,vlookup_table[#All],3,FALSE)</f>
        <v>FL</v>
      </c>
      <c r="P1914" s="7">
        <f>VLOOKUP(Todos!$A1914,vlookup_table[#All],4,FALSE)</f>
        <v>5503</v>
      </c>
      <c r="Q1914" s="9" t="str">
        <f>VLOOKUP(Todos!$A1914,vlookup_table[#All],5,FALSE)</f>
        <v>U2</v>
      </c>
      <c r="R1914" s="9" t="str">
        <f>VLOOKUP(Todos!$A1914,vlookup_table[#All],6,FALSE)</f>
        <v>M</v>
      </c>
      <c r="S1914" s="9">
        <f>VLOOKUP(Todos!$A1914,vlookup_table[#All],7,FALSE)</f>
        <v>40</v>
      </c>
      <c r="T1914" s="9">
        <f>ROUND((9706-Todos!$P1914)/100, 0)</f>
        <v>42</v>
      </c>
      <c r="U1914" s="9" t="str" cm="1">
        <f t="array" ref="U1914">_xlfn.IFS(
    ISNUMBER(SEARCH("C", Q1914)), "Ciudad",
    ISNUMBER(SEARCH("T", Q1914)), "Pueblo",
    ISNUMBER(SEARCH("R", Q1914)), "Rural",
    ISNUMBER(SEARCH("S", Q1914)), "Suburbano",
    ISNUMBER(SEARCH("U", Q1914)), "Urbano"
)</f>
        <v>Urbano</v>
      </c>
      <c r="V1914" s="24" t="str" cm="1">
        <f t="array" ref="V1914">_xlfn.LET(
    _xlpm.txt, _xlfn.TEXTJOIN("", TRUE, IF(ISNUMBER(--MID(Todos!$H1914, _xlfn.SEQUENCE(LEN(Todos!$H1914)), 1)), MID(Todos!$H1914, _xlfn.SEQUENCE(LEN(Todos!$H1914)), 1), "")),
    IF(ISNUMBER(--RIGHT(_xlpm.txt,1)), _xlpm.txt, LEFT(_xlpm.txt, LEN(_xlpm.txt)-1))
)</f>
        <v>23204</v>
      </c>
      <c r="W1914" s="9" t="str">
        <f>UPPER(LEFT(Todos!$B1914,2))</f>
        <v>FL</v>
      </c>
      <c r="X1914" s="10" t="str" cm="1">
        <f t="array" ref="X1914">+IF(Todos!$C1914 = "",MODE.MATCH(Todos!$C$2:$C$4029),Todos!$C1914)</f>
        <v>M</v>
      </c>
    </row>
    <row r="1915" spans="1:24" x14ac:dyDescent="0.35">
      <c r="A1915" s="18">
        <v>120734</v>
      </c>
      <c r="B1915" s="12" t="s">
        <v>21</v>
      </c>
      <c r="C1915" s="12" t="s">
        <v>17</v>
      </c>
      <c r="D1915" s="12">
        <v>241</v>
      </c>
      <c r="E1915" s="12">
        <v>164</v>
      </c>
      <c r="F1915" s="12">
        <v>290</v>
      </c>
      <c r="G1915" s="12">
        <v>0</v>
      </c>
      <c r="H1915" s="12">
        <v>9397</v>
      </c>
      <c r="I1915" s="12">
        <v>3</v>
      </c>
      <c r="J1915" s="12">
        <v>85</v>
      </c>
      <c r="K1915" s="12">
        <v>241</v>
      </c>
      <c r="L1915" s="12">
        <v>231</v>
      </c>
      <c r="M1915" s="12">
        <v>8.4666666670000001</v>
      </c>
      <c r="N1915" s="12">
        <f>VLOOKUP(Todos!$A1915,vlookup_table[#All],2,FALSE)</f>
        <v>0</v>
      </c>
      <c r="O1915" s="12" t="str">
        <f>VLOOKUP(Todos!$A1915,vlookup_table[#All],3,FALSE)</f>
        <v>TX</v>
      </c>
      <c r="P1915" s="12">
        <f>VLOOKUP(Todos!$A1915,vlookup_table[#All],4,FALSE)</f>
        <v>0</v>
      </c>
      <c r="Q1915" s="14" t="str">
        <f>VLOOKUP(Todos!$A1915,vlookup_table[#All],5,FALSE)</f>
        <v>R3</v>
      </c>
      <c r="R1915" s="14" t="str">
        <f>VLOOKUP(Todos!$A1915,vlookup_table[#All],6,FALSE)</f>
        <v>F</v>
      </c>
      <c r="S1915" s="14">
        <f>VLOOKUP(Todos!$A1915,vlookup_table[#All],7,FALSE)</f>
        <v>5</v>
      </c>
      <c r="T1915" s="14">
        <f>ROUND((9706-Todos!$P1915)/100, 0)</f>
        <v>97</v>
      </c>
      <c r="U1915" s="14" t="str" cm="1">
        <f t="array" ref="U1915">_xlfn.IFS(
    ISNUMBER(SEARCH("C", Q1915)), "Ciudad",
    ISNUMBER(SEARCH("T", Q1915)), "Pueblo",
    ISNUMBER(SEARCH("R", Q1915)), "Rural",
    ISNUMBER(SEARCH("S", Q1915)), "Suburbano",
    ISNUMBER(SEARCH("U", Q1915)), "Urbano"
)</f>
        <v>Rural</v>
      </c>
      <c r="V1915" s="25" t="str" cm="1">
        <f t="array" ref="V1915">_xlfn.LET(
    _xlpm.txt, _xlfn.TEXTJOIN("", TRUE, IF(ISNUMBER(--MID(Todos!$H1915, _xlfn.SEQUENCE(LEN(Todos!$H1915)), 1)), MID(Todos!$H1915, _xlfn.SEQUENCE(LEN(Todos!$H1915)), 1), "")),
    IF(ISNUMBER(--RIGHT(_xlpm.txt,1)), _xlpm.txt, LEFT(_xlpm.txt, LEN(_xlpm.txt)-1))
)</f>
        <v>9397</v>
      </c>
      <c r="W1915" s="14" t="str">
        <f>UPPER(LEFT(Todos!$B1915,2))</f>
        <v>TX</v>
      </c>
      <c r="X1915" s="15" t="str" cm="1">
        <f t="array" ref="X1915">+IF(Todos!$C1915 = "",MODE.MATCH(Todos!$C$2:$C$4029),Todos!$C1915)</f>
        <v>F</v>
      </c>
    </row>
    <row r="1916" spans="1:24" x14ac:dyDescent="0.35">
      <c r="A1916" s="19">
        <v>149414</v>
      </c>
      <c r="B1916" s="7" t="s">
        <v>22</v>
      </c>
      <c r="C1916" s="7" t="s">
        <v>17</v>
      </c>
      <c r="D1916" s="7">
        <v>4240</v>
      </c>
      <c r="E1916" s="7">
        <v>714</v>
      </c>
      <c r="F1916" s="7">
        <v>919</v>
      </c>
      <c r="G1916" s="7">
        <v>95</v>
      </c>
      <c r="H1916" s="7">
        <v>49256</v>
      </c>
      <c r="I1916" s="7">
        <v>26</v>
      </c>
      <c r="J1916" s="7">
        <v>38</v>
      </c>
      <c r="K1916" s="7">
        <v>814</v>
      </c>
      <c r="L1916" s="7">
        <v>830</v>
      </c>
      <c r="M1916" s="7">
        <v>8.4666666670000001</v>
      </c>
      <c r="N1916" s="7">
        <f>VLOOKUP(Todos!$A1916,vlookup_table[#All],2,FALSE)</f>
        <v>0</v>
      </c>
      <c r="O1916" s="7" t="str">
        <f>VLOOKUP(Todos!$A1916,vlookup_table[#All],3,FALSE)</f>
        <v>CA</v>
      </c>
      <c r="P1916" s="7">
        <f>VLOOKUP(Todos!$A1916,vlookup_table[#All],4,FALSE)</f>
        <v>4606</v>
      </c>
      <c r="Q1916" s="9" t="str">
        <f>VLOOKUP(Todos!$A1916,vlookup_table[#All],5,FALSE)</f>
        <v>U2</v>
      </c>
      <c r="R1916" s="9" t="str">
        <f>VLOOKUP(Todos!$A1916,vlookup_table[#All],6,FALSE)</f>
        <v>F</v>
      </c>
      <c r="S1916" s="9">
        <f>VLOOKUP(Todos!$A1916,vlookup_table[#All],7,FALSE)</f>
        <v>9</v>
      </c>
      <c r="T1916" s="9">
        <f>ROUND((9706-Todos!$P1916)/100, 0)</f>
        <v>51</v>
      </c>
      <c r="U1916" s="9" t="str" cm="1">
        <f t="array" ref="U1916">_xlfn.IFS(
    ISNUMBER(SEARCH("C", Q1916)), "Ciudad",
    ISNUMBER(SEARCH("T", Q1916)), "Pueblo",
    ISNUMBER(SEARCH("R", Q1916)), "Rural",
    ISNUMBER(SEARCH("S", Q1916)), "Suburbano",
    ISNUMBER(SEARCH("U", Q1916)), "Urbano"
)</f>
        <v>Urbano</v>
      </c>
      <c r="V1916" s="24" t="str" cm="1">
        <f t="array" ref="V1916">_xlfn.LET(
    _xlpm.txt, _xlfn.TEXTJOIN("", TRUE, IF(ISNUMBER(--MID(Todos!$H1916, _xlfn.SEQUENCE(LEN(Todos!$H1916)), 1)), MID(Todos!$H1916, _xlfn.SEQUENCE(LEN(Todos!$H1916)), 1), "")),
    IF(ISNUMBER(--RIGHT(_xlpm.txt,1)), _xlpm.txt, LEFT(_xlpm.txt, LEN(_xlpm.txt)-1))
)</f>
        <v>49256</v>
      </c>
      <c r="W1916" s="9" t="str">
        <f>UPPER(LEFT(Todos!$B1916,2))</f>
        <v>CA</v>
      </c>
      <c r="X1916" s="10" t="str" cm="1">
        <f t="array" ref="X1916">+IF(Todos!$C1916 = "",MODE.MATCH(Todos!$C$2:$C$4029),Todos!$C1916)</f>
        <v>F</v>
      </c>
    </row>
    <row r="1917" spans="1:24" x14ac:dyDescent="0.35">
      <c r="A1917" s="18">
        <v>79900</v>
      </c>
      <c r="B1917" s="12" t="s">
        <v>36</v>
      </c>
      <c r="C1917" s="12" t="s">
        <v>17</v>
      </c>
      <c r="D1917" s="12">
        <v>617</v>
      </c>
      <c r="E1917" s="12">
        <v>221</v>
      </c>
      <c r="F1917" s="12">
        <v>289</v>
      </c>
      <c r="G1917" s="12">
        <v>0</v>
      </c>
      <c r="H1917" s="12">
        <v>9366</v>
      </c>
      <c r="I1917" s="12">
        <v>2</v>
      </c>
      <c r="J1917" s="12">
        <v>75</v>
      </c>
      <c r="K1917" s="12">
        <v>247</v>
      </c>
      <c r="L1917" s="12">
        <v>249</v>
      </c>
      <c r="M1917" s="12">
        <v>24.222222219999999</v>
      </c>
      <c r="N1917" s="12">
        <f>VLOOKUP(Todos!$A1917,vlookup_table[#All],2,FALSE)</f>
        <v>0</v>
      </c>
      <c r="O1917" s="12" t="str">
        <f>VLOOKUP(Todos!$A1917,vlookup_table[#All],3,FALSE)</f>
        <v>WI</v>
      </c>
      <c r="P1917" s="12">
        <f>VLOOKUP(Todos!$A1917,vlookup_table[#All],4,FALSE)</f>
        <v>2905</v>
      </c>
      <c r="Q1917" s="14" t="str">
        <f>VLOOKUP(Todos!$A1917,vlookup_table[#All],5,FALSE)</f>
        <v>R2</v>
      </c>
      <c r="R1917" s="14" t="str">
        <f>VLOOKUP(Todos!$A1917,vlookup_table[#All],6,FALSE)</f>
        <v>F</v>
      </c>
      <c r="S1917" s="14">
        <f>VLOOKUP(Todos!$A1917,vlookup_table[#All],7,FALSE)</f>
        <v>50</v>
      </c>
      <c r="T1917" s="14">
        <f>ROUND((9706-Todos!$P1917)/100, 0)</f>
        <v>68</v>
      </c>
      <c r="U1917" s="14" t="str" cm="1">
        <f t="array" ref="U1917">_xlfn.IFS(
    ISNUMBER(SEARCH("C", Q1917)), "Ciudad",
    ISNUMBER(SEARCH("T", Q1917)), "Pueblo",
    ISNUMBER(SEARCH("R", Q1917)), "Rural",
    ISNUMBER(SEARCH("S", Q1917)), "Suburbano",
    ISNUMBER(SEARCH("U", Q1917)), "Urbano"
)</f>
        <v>Rural</v>
      </c>
      <c r="V1917" s="25" t="str" cm="1">
        <f t="array" ref="V1917">_xlfn.LET(
    _xlpm.txt, _xlfn.TEXTJOIN("", TRUE, IF(ISNUMBER(--MID(Todos!$H1917, _xlfn.SEQUENCE(LEN(Todos!$H1917)), 1)), MID(Todos!$H1917, _xlfn.SEQUENCE(LEN(Todos!$H1917)), 1), "")),
    IF(ISNUMBER(--RIGHT(_xlpm.txt,1)), _xlpm.txt, LEFT(_xlpm.txt, LEN(_xlpm.txt)-1))
)</f>
        <v>9366</v>
      </c>
      <c r="W1917" s="14" t="str">
        <f>UPPER(LEFT(Todos!$B1917,2))</f>
        <v>WI</v>
      </c>
      <c r="X1917" s="15" t="str" cm="1">
        <f t="array" ref="X1917">+IF(Todos!$C1917 = "",MODE.MATCH(Todos!$C$2:$C$4029),Todos!$C1917)</f>
        <v>F</v>
      </c>
    </row>
    <row r="1918" spans="1:24" x14ac:dyDescent="0.35">
      <c r="A1918" s="19">
        <v>154158</v>
      </c>
      <c r="B1918" s="7" t="s">
        <v>22</v>
      </c>
      <c r="C1918" s="7" t="s">
        <v>17</v>
      </c>
      <c r="D1918" s="7">
        <v>838</v>
      </c>
      <c r="E1918" s="7">
        <v>163</v>
      </c>
      <c r="F1918" s="7">
        <v>241</v>
      </c>
      <c r="G1918" s="7">
        <v>5</v>
      </c>
      <c r="H1918" s="7">
        <v>6653</v>
      </c>
      <c r="I1918" s="7">
        <v>50</v>
      </c>
      <c r="J1918" s="7">
        <v>42</v>
      </c>
      <c r="K1918" s="7">
        <v>176</v>
      </c>
      <c r="L1918" s="7">
        <v>235</v>
      </c>
      <c r="M1918" s="7">
        <v>6.6666666670000003</v>
      </c>
      <c r="N1918" s="7">
        <f>VLOOKUP(Todos!$A1918,vlookup_table[#All],2,FALSE)</f>
        <v>0</v>
      </c>
      <c r="O1918" s="7" t="str">
        <f>VLOOKUP(Todos!$A1918,vlookup_table[#All],3,FALSE)</f>
        <v>CA</v>
      </c>
      <c r="P1918" s="7">
        <f>VLOOKUP(Todos!$A1918,vlookup_table[#All],4,FALSE)</f>
        <v>3601</v>
      </c>
      <c r="Q1918" s="9" t="str">
        <f>VLOOKUP(Todos!$A1918,vlookup_table[#All],5,FALSE)</f>
        <v>R2</v>
      </c>
      <c r="R1918" s="9" t="str">
        <f>VLOOKUP(Todos!$A1918,vlookup_table[#All],6,FALSE)</f>
        <v>F</v>
      </c>
      <c r="S1918" s="9">
        <f>VLOOKUP(Todos!$A1918,vlookup_table[#All],7,FALSE)</f>
        <v>7</v>
      </c>
      <c r="T1918" s="9">
        <f>ROUND((9706-Todos!$P1918)/100, 0)</f>
        <v>61</v>
      </c>
      <c r="U1918" s="9" t="str" cm="1">
        <f t="array" ref="U1918">_xlfn.IFS(
    ISNUMBER(SEARCH("C", Q1918)), "Ciudad",
    ISNUMBER(SEARCH("T", Q1918)), "Pueblo",
    ISNUMBER(SEARCH("R", Q1918)), "Rural",
    ISNUMBER(SEARCH("S", Q1918)), "Suburbano",
    ISNUMBER(SEARCH("U", Q1918)), "Urbano"
)</f>
        <v>Rural</v>
      </c>
      <c r="V1918" s="24" t="str" cm="1">
        <f t="array" ref="V1918">_xlfn.LET(
    _xlpm.txt, _xlfn.TEXTJOIN("", TRUE, IF(ISNUMBER(--MID(Todos!$H1918, _xlfn.SEQUENCE(LEN(Todos!$H1918)), 1)), MID(Todos!$H1918, _xlfn.SEQUENCE(LEN(Todos!$H1918)), 1), "")),
    IF(ISNUMBER(--RIGHT(_xlpm.txt,1)), _xlpm.txt, LEFT(_xlpm.txt, LEN(_xlpm.txt)-1))
)</f>
        <v>6653</v>
      </c>
      <c r="W1918" s="9" t="str">
        <f>UPPER(LEFT(Todos!$B1918,2))</f>
        <v>CA</v>
      </c>
      <c r="X1918" s="10" t="str" cm="1">
        <f t="array" ref="X1918">+IF(Todos!$C1918 = "",MODE.MATCH(Todos!$C$2:$C$4029),Todos!$C1918)</f>
        <v>F</v>
      </c>
    </row>
    <row r="1919" spans="1:24" x14ac:dyDescent="0.35">
      <c r="A1919" s="18">
        <v>23146</v>
      </c>
      <c r="B1919" s="12" t="s">
        <v>47</v>
      </c>
      <c r="C1919" s="12" t="s">
        <v>14</v>
      </c>
      <c r="D1919" s="12">
        <v>688</v>
      </c>
      <c r="E1919" s="12">
        <v>402</v>
      </c>
      <c r="F1919" s="12">
        <v>475</v>
      </c>
      <c r="G1919" s="12">
        <v>0</v>
      </c>
      <c r="H1919" s="12">
        <v>16158</v>
      </c>
      <c r="I1919" s="12">
        <v>1</v>
      </c>
      <c r="J1919" s="12">
        <v>64</v>
      </c>
      <c r="K1919" s="12">
        <v>432</v>
      </c>
      <c r="L1919" s="12">
        <v>442</v>
      </c>
      <c r="M1919" s="12">
        <v>9.4</v>
      </c>
      <c r="N1919" s="12">
        <f>VLOOKUP(Todos!$A1919,vlookup_table[#All],2,FALSE)</f>
        <v>1</v>
      </c>
      <c r="O1919" s="12" t="str">
        <f>VLOOKUP(Todos!$A1919,vlookup_table[#All],3,FALSE)</f>
        <v>SC</v>
      </c>
      <c r="P1919" s="12">
        <f>VLOOKUP(Todos!$A1919,vlookup_table[#All],4,FALSE)</f>
        <v>2801</v>
      </c>
      <c r="Q1919" s="14" t="str">
        <f>VLOOKUP(Todos!$A1919,vlookup_table[#All],5,FALSE)</f>
        <v>C1</v>
      </c>
      <c r="R1919" s="14" t="str">
        <f>VLOOKUP(Todos!$A1919,vlookup_table[#All],6,FALSE)</f>
        <v>M</v>
      </c>
      <c r="S1919" s="14">
        <f>VLOOKUP(Todos!$A1919,vlookup_table[#All],7,FALSE)</f>
        <v>5</v>
      </c>
      <c r="T1919" s="14">
        <f>ROUND((9706-Todos!$P1919)/100, 0)</f>
        <v>69</v>
      </c>
      <c r="U1919" s="14" t="str" cm="1">
        <f t="array" ref="U1919">_xlfn.IFS(
    ISNUMBER(SEARCH("C", Q1919)), "Ciudad",
    ISNUMBER(SEARCH("T", Q1919)), "Pueblo",
    ISNUMBER(SEARCH("R", Q1919)), "Rural",
    ISNUMBER(SEARCH("S", Q1919)), "Suburbano",
    ISNUMBER(SEARCH("U", Q1919)), "Urbano"
)</f>
        <v>Ciudad</v>
      </c>
      <c r="V1919" s="25" t="str" cm="1">
        <f t="array" ref="V1919">_xlfn.LET(
    _xlpm.txt, _xlfn.TEXTJOIN("", TRUE, IF(ISNUMBER(--MID(Todos!$H1919, _xlfn.SEQUENCE(LEN(Todos!$H1919)), 1)), MID(Todos!$H1919, _xlfn.SEQUENCE(LEN(Todos!$H1919)), 1), "")),
    IF(ISNUMBER(--RIGHT(_xlpm.txt,1)), _xlpm.txt, LEFT(_xlpm.txt, LEN(_xlpm.txt)-1))
)</f>
        <v>16158</v>
      </c>
      <c r="W1919" s="14" t="str">
        <f>UPPER(LEFT(Todos!$B1919,2))</f>
        <v>SC</v>
      </c>
      <c r="X1919" s="15" t="str" cm="1">
        <f t="array" ref="X1919">+IF(Todos!$C1919 = "",MODE.MATCH(Todos!$C$2:$C$4029),Todos!$C1919)</f>
        <v>M</v>
      </c>
    </row>
    <row r="1920" spans="1:24" x14ac:dyDescent="0.35">
      <c r="A1920" s="19">
        <v>1617</v>
      </c>
      <c r="B1920" s="7" t="s">
        <v>22</v>
      </c>
      <c r="C1920" s="7" t="s">
        <v>17</v>
      </c>
      <c r="D1920" s="7">
        <v>5970</v>
      </c>
      <c r="E1920" s="7">
        <v>1386</v>
      </c>
      <c r="F1920" s="7">
        <v>1273</v>
      </c>
      <c r="G1920" s="7">
        <v>98</v>
      </c>
      <c r="H1920" s="7">
        <v>62822</v>
      </c>
      <c r="I1920" s="7">
        <v>24</v>
      </c>
      <c r="J1920" s="7">
        <v>34</v>
      </c>
      <c r="K1920" s="7">
        <v>1496</v>
      </c>
      <c r="L1920" s="7">
        <v>1208</v>
      </c>
      <c r="M1920" s="7">
        <v>10.18181818</v>
      </c>
      <c r="N1920" s="7">
        <f>VLOOKUP(Todos!$A1920,vlookup_table[#All],2,FALSE)</f>
        <v>0</v>
      </c>
      <c r="O1920" s="7" t="str">
        <f>VLOOKUP(Todos!$A1920,vlookup_table[#All],3,FALSE)</f>
        <v>CA</v>
      </c>
      <c r="P1920" s="7">
        <f>VLOOKUP(Todos!$A1920,vlookup_table[#All],4,FALSE)</f>
        <v>2201</v>
      </c>
      <c r="Q1920" s="9" t="str">
        <f>VLOOKUP(Todos!$A1920,vlookup_table[#All],5,FALSE)</f>
        <v>S1</v>
      </c>
      <c r="R1920" s="9" t="str">
        <f>VLOOKUP(Todos!$A1920,vlookup_table[#All],6,FALSE)</f>
        <v>F</v>
      </c>
      <c r="S1920" s="9">
        <f>VLOOKUP(Todos!$A1920,vlookup_table[#All],7,FALSE)</f>
        <v>15</v>
      </c>
      <c r="T1920" s="9">
        <f>ROUND((9706-Todos!$P1920)/100, 0)</f>
        <v>75</v>
      </c>
      <c r="U1920" s="9" t="str" cm="1">
        <f t="array" ref="U1920">_xlfn.IFS(
    ISNUMBER(SEARCH("C", Q1920)), "Ciudad",
    ISNUMBER(SEARCH("T", Q1920)), "Pueblo",
    ISNUMBER(SEARCH("R", Q1920)), "Rural",
    ISNUMBER(SEARCH("S", Q1920)), "Suburbano",
    ISNUMBER(SEARCH("U", Q1920)), "Urbano"
)</f>
        <v>Suburbano</v>
      </c>
      <c r="V1920" s="24" t="str" cm="1">
        <f t="array" ref="V1920">_xlfn.LET(
    _xlpm.txt, _xlfn.TEXTJOIN("", TRUE, IF(ISNUMBER(--MID(Todos!$H1920, _xlfn.SEQUENCE(LEN(Todos!$H1920)), 1)), MID(Todos!$H1920, _xlfn.SEQUENCE(LEN(Todos!$H1920)), 1), "")),
    IF(ISNUMBER(--RIGHT(_xlpm.txt,1)), _xlpm.txt, LEFT(_xlpm.txt, LEN(_xlpm.txt)-1))
)</f>
        <v>62822</v>
      </c>
      <c r="W1920" s="9" t="str">
        <f>UPPER(LEFT(Todos!$B1920,2))</f>
        <v>CA</v>
      </c>
      <c r="X1920" s="10" t="str" cm="1">
        <f t="array" ref="X1920">+IF(Todos!$C1920 = "",MODE.MATCH(Todos!$C$2:$C$4029),Todos!$C1920)</f>
        <v>F</v>
      </c>
    </row>
    <row r="1921" spans="1:24" x14ac:dyDescent="0.35">
      <c r="A1921" s="18">
        <v>68022</v>
      </c>
      <c r="B1921" s="12" t="s">
        <v>30</v>
      </c>
      <c r="C1921" s="12" t="s">
        <v>17</v>
      </c>
      <c r="D1921" s="12">
        <v>435</v>
      </c>
      <c r="E1921" s="12">
        <v>304</v>
      </c>
      <c r="F1921" s="12">
        <v>365</v>
      </c>
      <c r="G1921" s="12">
        <v>0</v>
      </c>
      <c r="H1921" s="12">
        <v>12197</v>
      </c>
      <c r="I1921" s="12">
        <v>0</v>
      </c>
      <c r="J1921" s="12">
        <v>62</v>
      </c>
      <c r="K1921" s="12">
        <v>322</v>
      </c>
      <c r="L1921" s="12">
        <v>325</v>
      </c>
      <c r="M1921" s="12">
        <v>10</v>
      </c>
      <c r="N1921" s="12">
        <f>VLOOKUP(Todos!$A1921,vlookup_table[#All],2,FALSE)</f>
        <v>0</v>
      </c>
      <c r="O1921" s="12" t="str">
        <f>VLOOKUP(Todos!$A1921,vlookup_table[#All],3,FALSE)</f>
        <v>MI</v>
      </c>
      <c r="P1921" s="12">
        <f>VLOOKUP(Todos!$A1921,vlookup_table[#All],4,FALSE)</f>
        <v>3104</v>
      </c>
      <c r="Q1921" s="14" t="str">
        <f>VLOOKUP(Todos!$A1921,vlookup_table[#All],5,FALSE)</f>
        <v>U2</v>
      </c>
      <c r="R1921" s="14" t="str">
        <f>VLOOKUP(Todos!$A1921,vlookup_table[#All],6,FALSE)</f>
        <v>F</v>
      </c>
      <c r="S1921" s="14">
        <f>VLOOKUP(Todos!$A1921,vlookup_table[#All],7,FALSE)</f>
        <v>15</v>
      </c>
      <c r="T1921" s="14">
        <f>ROUND((9706-Todos!$P1921)/100, 0)</f>
        <v>66</v>
      </c>
      <c r="U1921" s="14" t="str" cm="1">
        <f t="array" ref="U1921">_xlfn.IFS(
    ISNUMBER(SEARCH("C", Q1921)), "Ciudad",
    ISNUMBER(SEARCH("T", Q1921)), "Pueblo",
    ISNUMBER(SEARCH("R", Q1921)), "Rural",
    ISNUMBER(SEARCH("S", Q1921)), "Suburbano",
    ISNUMBER(SEARCH("U", Q1921)), "Urbano"
)</f>
        <v>Urbano</v>
      </c>
      <c r="V1921" s="25" t="str" cm="1">
        <f t="array" ref="V1921">_xlfn.LET(
    _xlpm.txt, _xlfn.TEXTJOIN("", TRUE, IF(ISNUMBER(--MID(Todos!$H1921, _xlfn.SEQUENCE(LEN(Todos!$H1921)), 1)), MID(Todos!$H1921, _xlfn.SEQUENCE(LEN(Todos!$H1921)), 1), "")),
    IF(ISNUMBER(--RIGHT(_xlpm.txt,1)), _xlpm.txt, LEFT(_xlpm.txt, LEN(_xlpm.txt)-1))
)</f>
        <v>12197</v>
      </c>
      <c r="W1921" s="14" t="str">
        <f>UPPER(LEFT(Todos!$B1921,2))</f>
        <v>MI</v>
      </c>
      <c r="X1921" s="15" t="str" cm="1">
        <f t="array" ref="X1921">+IF(Todos!$C1921 = "",MODE.MATCH(Todos!$C$2:$C$4029),Todos!$C1921)</f>
        <v>F</v>
      </c>
    </row>
    <row r="1922" spans="1:24" x14ac:dyDescent="0.35">
      <c r="A1922" s="19">
        <v>44705</v>
      </c>
      <c r="B1922" s="7" t="s">
        <v>13</v>
      </c>
      <c r="C1922" s="7" t="s">
        <v>17</v>
      </c>
      <c r="D1922" s="7">
        <v>677</v>
      </c>
      <c r="E1922" s="7">
        <v>242</v>
      </c>
      <c r="F1922" s="7">
        <v>302</v>
      </c>
      <c r="G1922" s="7">
        <v>2</v>
      </c>
      <c r="H1922" s="7">
        <v>13521</v>
      </c>
      <c r="I1922" s="7">
        <v>7</v>
      </c>
      <c r="J1922" s="7">
        <v>8</v>
      </c>
      <c r="K1922" s="7">
        <v>261</v>
      </c>
      <c r="L1922" s="7">
        <v>282</v>
      </c>
      <c r="M1922" s="7">
        <v>9.8000000000000007</v>
      </c>
      <c r="N1922" s="7">
        <f>VLOOKUP(Todos!$A1922,vlookup_table[#All],2,FALSE)</f>
        <v>28</v>
      </c>
      <c r="O1922" s="7" t="str">
        <f>VLOOKUP(Todos!$A1922,vlookup_table[#All],3,FALSE)</f>
        <v>FL</v>
      </c>
      <c r="P1922" s="7">
        <f>VLOOKUP(Todos!$A1922,vlookup_table[#All],4,FALSE)</f>
        <v>2601</v>
      </c>
      <c r="Q1922" s="9" t="str">
        <f>VLOOKUP(Todos!$A1922,vlookup_table[#All],5,FALSE)</f>
        <v>C2</v>
      </c>
      <c r="R1922" s="9" t="str">
        <f>VLOOKUP(Todos!$A1922,vlookup_table[#All],6,FALSE)</f>
        <v>F</v>
      </c>
      <c r="S1922" s="9">
        <f>VLOOKUP(Todos!$A1922,vlookup_table[#All],7,FALSE)</f>
        <v>15</v>
      </c>
      <c r="T1922" s="9">
        <f>ROUND((9706-Todos!$P1922)/100, 0)</f>
        <v>71</v>
      </c>
      <c r="U1922" s="9" t="str" cm="1">
        <f t="array" ref="U1922">_xlfn.IFS(
    ISNUMBER(SEARCH("C", Q1922)), "Ciudad",
    ISNUMBER(SEARCH("T", Q1922)), "Pueblo",
    ISNUMBER(SEARCH("R", Q1922)), "Rural",
    ISNUMBER(SEARCH("S", Q1922)), "Suburbano",
    ISNUMBER(SEARCH("U", Q1922)), "Urbano"
)</f>
        <v>Ciudad</v>
      </c>
      <c r="V1922" s="24" t="str" cm="1">
        <f t="array" ref="V1922">_xlfn.LET(
    _xlpm.txt, _xlfn.TEXTJOIN("", TRUE, IF(ISNUMBER(--MID(Todos!$H1922, _xlfn.SEQUENCE(LEN(Todos!$H1922)), 1)), MID(Todos!$H1922, _xlfn.SEQUENCE(LEN(Todos!$H1922)), 1), "")),
    IF(ISNUMBER(--RIGHT(_xlpm.txt,1)), _xlpm.txt, LEFT(_xlpm.txt, LEN(_xlpm.txt)-1))
)</f>
        <v>13521</v>
      </c>
      <c r="W1922" s="9" t="str">
        <f>UPPER(LEFT(Todos!$B1922,2))</f>
        <v>FL</v>
      </c>
      <c r="X1922" s="10" t="str" cm="1">
        <f t="array" ref="X1922">+IF(Todos!$C1922 = "",MODE.MATCH(Todos!$C$2:$C$4029),Todos!$C1922)</f>
        <v>F</v>
      </c>
    </row>
    <row r="1923" spans="1:24" x14ac:dyDescent="0.35">
      <c r="A1923" s="18">
        <v>49943</v>
      </c>
      <c r="B1923" s="12" t="s">
        <v>13</v>
      </c>
      <c r="C1923" s="12" t="s">
        <v>14</v>
      </c>
      <c r="D1923" s="12">
        <v>980</v>
      </c>
      <c r="E1923" s="12">
        <v>335</v>
      </c>
      <c r="F1923" s="12">
        <v>435</v>
      </c>
      <c r="G1923" s="12">
        <v>12</v>
      </c>
      <c r="H1923" s="12">
        <v>14977</v>
      </c>
      <c r="I1923" s="12">
        <v>8</v>
      </c>
      <c r="J1923" s="12">
        <v>13</v>
      </c>
      <c r="K1923" s="12">
        <v>387</v>
      </c>
      <c r="L1923" s="12">
        <v>381</v>
      </c>
      <c r="M1923" s="12">
        <v>11</v>
      </c>
      <c r="N1923" s="12">
        <f>VLOOKUP(Todos!$A1923,vlookup_table[#All],2,FALSE)</f>
        <v>1</v>
      </c>
      <c r="O1923" s="12" t="str">
        <f>VLOOKUP(Todos!$A1923,vlookup_table[#All],3,FALSE)</f>
        <v>FL</v>
      </c>
      <c r="P1923" s="12">
        <f>VLOOKUP(Todos!$A1923,vlookup_table[#All],4,FALSE)</f>
        <v>4001</v>
      </c>
      <c r="Q1923" s="14" t="str">
        <f>VLOOKUP(Todos!$A1923,vlookup_table[#All],5,FALSE)</f>
        <v>R2</v>
      </c>
      <c r="R1923" s="14" t="str">
        <f>VLOOKUP(Todos!$A1923,vlookup_table[#All],6,FALSE)</f>
        <v>M</v>
      </c>
      <c r="S1923" s="14">
        <f>VLOOKUP(Todos!$A1923,vlookup_table[#All],7,FALSE)</f>
        <v>10</v>
      </c>
      <c r="T1923" s="14">
        <f>ROUND((9706-Todos!$P1923)/100, 0)</f>
        <v>57</v>
      </c>
      <c r="U1923" s="14" t="str" cm="1">
        <f t="array" ref="U1923">_xlfn.IFS(
    ISNUMBER(SEARCH("C", Q1923)), "Ciudad",
    ISNUMBER(SEARCH("T", Q1923)), "Pueblo",
    ISNUMBER(SEARCH("R", Q1923)), "Rural",
    ISNUMBER(SEARCH("S", Q1923)), "Suburbano",
    ISNUMBER(SEARCH("U", Q1923)), "Urbano"
)</f>
        <v>Rural</v>
      </c>
      <c r="V1923" s="25" t="str" cm="1">
        <f t="array" ref="V1923">_xlfn.LET(
    _xlpm.txt, _xlfn.TEXTJOIN("", TRUE, IF(ISNUMBER(--MID(Todos!$H1923, _xlfn.SEQUENCE(LEN(Todos!$H1923)), 1)), MID(Todos!$H1923, _xlfn.SEQUENCE(LEN(Todos!$H1923)), 1), "")),
    IF(ISNUMBER(--RIGHT(_xlpm.txt,1)), _xlpm.txt, LEFT(_xlpm.txt, LEN(_xlpm.txt)-1))
)</f>
        <v>14977</v>
      </c>
      <c r="W1923" s="14" t="str">
        <f>UPPER(LEFT(Todos!$B1923,2))</f>
        <v>FL</v>
      </c>
      <c r="X1923" s="15" t="str" cm="1">
        <f t="array" ref="X1923">+IF(Todos!$C1923 = "",MODE.MATCH(Todos!$C$2:$C$4029),Todos!$C1923)</f>
        <v>M</v>
      </c>
    </row>
    <row r="1924" spans="1:24" x14ac:dyDescent="0.35">
      <c r="A1924" s="19">
        <v>24152</v>
      </c>
      <c r="B1924" s="7" t="s">
        <v>47</v>
      </c>
      <c r="C1924" s="7" t="s">
        <v>14</v>
      </c>
      <c r="D1924" s="7">
        <v>788</v>
      </c>
      <c r="E1924" s="7">
        <v>225</v>
      </c>
      <c r="F1924" s="7">
        <v>343</v>
      </c>
      <c r="G1924" s="7">
        <v>4</v>
      </c>
      <c r="H1924" s="7">
        <v>12754</v>
      </c>
      <c r="I1924" s="7">
        <v>2</v>
      </c>
      <c r="J1924" s="7">
        <v>47</v>
      </c>
      <c r="K1924" s="7">
        <v>275</v>
      </c>
      <c r="L1924" s="7">
        <v>299</v>
      </c>
      <c r="M1924" s="7">
        <v>6.7894736839999998</v>
      </c>
      <c r="N1924" s="7">
        <f>VLOOKUP(Todos!$A1924,vlookup_table[#All],2,FALSE)</f>
        <v>1</v>
      </c>
      <c r="O1924" s="7" t="str">
        <f>VLOOKUP(Todos!$A1924,vlookup_table[#All],3,FALSE)</f>
        <v>SC</v>
      </c>
      <c r="P1924" s="7">
        <f>VLOOKUP(Todos!$A1924,vlookup_table[#All],4,FALSE)</f>
        <v>2406</v>
      </c>
      <c r="Q1924" s="9" t="str">
        <f>VLOOKUP(Todos!$A1924,vlookup_table[#All],5,FALSE)</f>
        <v>T2</v>
      </c>
      <c r="R1924" s="9" t="str">
        <f>VLOOKUP(Todos!$A1924,vlookup_table[#All],6,FALSE)</f>
        <v>M</v>
      </c>
      <c r="S1924" s="9">
        <f>VLOOKUP(Todos!$A1924,vlookup_table[#All],7,FALSE)</f>
        <v>8</v>
      </c>
      <c r="T1924" s="9">
        <f>ROUND((9706-Todos!$P1924)/100, 0)</f>
        <v>73</v>
      </c>
      <c r="U1924" s="9" t="str" cm="1">
        <f t="array" ref="U1924">_xlfn.IFS(
    ISNUMBER(SEARCH("C", Q1924)), "Ciudad",
    ISNUMBER(SEARCH("T", Q1924)), "Pueblo",
    ISNUMBER(SEARCH("R", Q1924)), "Rural",
    ISNUMBER(SEARCH("S", Q1924)), "Suburbano",
    ISNUMBER(SEARCH("U", Q1924)), "Urbano"
)</f>
        <v>Pueblo</v>
      </c>
      <c r="V1924" s="24" t="str" cm="1">
        <f t="array" ref="V1924">_xlfn.LET(
    _xlpm.txt, _xlfn.TEXTJOIN("", TRUE, IF(ISNUMBER(--MID(Todos!$H1924, _xlfn.SEQUENCE(LEN(Todos!$H1924)), 1)), MID(Todos!$H1924, _xlfn.SEQUENCE(LEN(Todos!$H1924)), 1), "")),
    IF(ISNUMBER(--RIGHT(_xlpm.txt,1)), _xlpm.txt, LEFT(_xlpm.txt, LEN(_xlpm.txt)-1))
)</f>
        <v>12754</v>
      </c>
      <c r="W1924" s="9" t="str">
        <f>UPPER(LEFT(Todos!$B1924,2))</f>
        <v>SC</v>
      </c>
      <c r="X1924" s="10" t="str" cm="1">
        <f t="array" ref="X1924">+IF(Todos!$C1924 = "",MODE.MATCH(Todos!$C$2:$C$4029),Todos!$C1924)</f>
        <v>M</v>
      </c>
    </row>
    <row r="1925" spans="1:24" x14ac:dyDescent="0.35">
      <c r="A1925" s="18">
        <v>136645</v>
      </c>
      <c r="B1925" s="12" t="s">
        <v>65</v>
      </c>
      <c r="C1925" s="12" t="s">
        <v>45</v>
      </c>
      <c r="D1925" s="12">
        <v>950</v>
      </c>
      <c r="E1925" s="12">
        <v>199</v>
      </c>
      <c r="F1925" s="12">
        <v>433</v>
      </c>
      <c r="G1925" s="12">
        <v>17</v>
      </c>
      <c r="H1925" s="12">
        <v>21071</v>
      </c>
      <c r="I1925" s="12">
        <v>33</v>
      </c>
      <c r="J1925" s="12">
        <v>11</v>
      </c>
      <c r="K1925" s="12">
        <v>371</v>
      </c>
      <c r="L1925" s="12">
        <v>361</v>
      </c>
      <c r="M1925" s="12">
        <v>9</v>
      </c>
      <c r="N1925" s="12">
        <f>VLOOKUP(Todos!$A1925,vlookup_table[#All],2,FALSE)</f>
        <v>1002</v>
      </c>
      <c r="O1925" s="12" t="str">
        <f>VLOOKUP(Todos!$A1925,vlookup_table[#All],3,FALSE)</f>
        <v>AZ</v>
      </c>
      <c r="P1925" s="12">
        <f>VLOOKUP(Todos!$A1925,vlookup_table[#All],4,FALSE)</f>
        <v>3801</v>
      </c>
      <c r="Q1925" s="14" t="str">
        <f>VLOOKUP(Todos!$A1925,vlookup_table[#All],5,FALSE)</f>
        <v>S3</v>
      </c>
      <c r="R1925" s="14" t="str">
        <f>VLOOKUP(Todos!$A1925,vlookup_table[#All],6,FALSE)</f>
        <v>J</v>
      </c>
      <c r="S1925" s="14">
        <f>VLOOKUP(Todos!$A1925,vlookup_table[#All],7,FALSE)</f>
        <v>10</v>
      </c>
      <c r="T1925" s="14">
        <f>ROUND((9706-Todos!$P1925)/100, 0)</f>
        <v>59</v>
      </c>
      <c r="U1925" s="14" t="str" cm="1">
        <f t="array" ref="U1925">_xlfn.IFS(
    ISNUMBER(SEARCH("C", Q1925)), "Ciudad",
    ISNUMBER(SEARCH("T", Q1925)), "Pueblo",
    ISNUMBER(SEARCH("R", Q1925)), "Rural",
    ISNUMBER(SEARCH("S", Q1925)), "Suburbano",
    ISNUMBER(SEARCH("U", Q1925)), "Urbano"
)</f>
        <v>Suburbano</v>
      </c>
      <c r="V1925" s="25" t="str" cm="1">
        <f t="array" ref="V1925">_xlfn.LET(
    _xlpm.txt, _xlfn.TEXTJOIN("", TRUE, IF(ISNUMBER(--MID(Todos!$H1925, _xlfn.SEQUENCE(LEN(Todos!$H1925)), 1)), MID(Todos!$H1925, _xlfn.SEQUENCE(LEN(Todos!$H1925)), 1), "")),
    IF(ISNUMBER(--RIGHT(_xlpm.txt,1)), _xlpm.txt, LEFT(_xlpm.txt, LEN(_xlpm.txt)-1))
)</f>
        <v>21071</v>
      </c>
      <c r="W1925" s="14" t="str">
        <f>UPPER(LEFT(Todos!$B1925,2))</f>
        <v>AR</v>
      </c>
      <c r="X1925" s="15" t="str" cm="1">
        <f t="array" ref="X1925">+IF(Todos!$C1925 = "",MODE.MATCH(Todos!$C$2:$C$4029),Todos!$C1925)</f>
        <v>J</v>
      </c>
    </row>
    <row r="1926" spans="1:24" x14ac:dyDescent="0.35">
      <c r="A1926" s="19">
        <v>58597</v>
      </c>
      <c r="B1926" s="7" t="s">
        <v>58</v>
      </c>
      <c r="C1926" s="7" t="s">
        <v>14</v>
      </c>
      <c r="D1926" s="7">
        <v>295</v>
      </c>
      <c r="E1926" s="7">
        <v>155</v>
      </c>
      <c r="F1926" s="7">
        <v>223</v>
      </c>
      <c r="G1926" s="7">
        <v>0</v>
      </c>
      <c r="H1926" s="7">
        <v>8290</v>
      </c>
      <c r="I1926" s="7">
        <v>1</v>
      </c>
      <c r="J1926" s="7">
        <v>81</v>
      </c>
      <c r="K1926" s="7">
        <v>161</v>
      </c>
      <c r="L1926" s="7">
        <v>199</v>
      </c>
      <c r="M1926" s="7">
        <v>25.11111111</v>
      </c>
      <c r="N1926" s="7">
        <f>VLOOKUP(Todos!$A1926,vlookup_table[#All],2,FALSE)</f>
        <v>1</v>
      </c>
      <c r="O1926" s="7" t="str">
        <f>VLOOKUP(Todos!$A1926,vlookup_table[#All],3,FALSE)</f>
        <v>KY</v>
      </c>
      <c r="P1926" s="7">
        <f>VLOOKUP(Todos!$A1926,vlookup_table[#All],4,FALSE)</f>
        <v>1707</v>
      </c>
      <c r="Q1926" s="9" t="str">
        <f>VLOOKUP(Todos!$A1926,vlookup_table[#All],5,FALSE)</f>
        <v>T3</v>
      </c>
      <c r="R1926" s="9" t="str">
        <f>VLOOKUP(Todos!$A1926,vlookup_table[#All],6,FALSE)</f>
        <v>M</v>
      </c>
      <c r="S1926" s="9">
        <f>VLOOKUP(Todos!$A1926,vlookup_table[#All],7,FALSE)</f>
        <v>50</v>
      </c>
      <c r="T1926" s="9">
        <f>ROUND((9706-Todos!$P1926)/100, 0)</f>
        <v>80</v>
      </c>
      <c r="U1926" s="9" t="str" cm="1">
        <f t="array" ref="U1926">_xlfn.IFS(
    ISNUMBER(SEARCH("C", Q1926)), "Ciudad",
    ISNUMBER(SEARCH("T", Q1926)), "Pueblo",
    ISNUMBER(SEARCH("R", Q1926)), "Rural",
    ISNUMBER(SEARCH("S", Q1926)), "Suburbano",
    ISNUMBER(SEARCH("U", Q1926)), "Urbano"
)</f>
        <v>Pueblo</v>
      </c>
      <c r="V1926" s="24" t="str" cm="1">
        <f t="array" ref="V1926">_xlfn.LET(
    _xlpm.txt, _xlfn.TEXTJOIN("", TRUE, IF(ISNUMBER(--MID(Todos!$H1926, _xlfn.SEQUENCE(LEN(Todos!$H1926)), 1)), MID(Todos!$H1926, _xlfn.SEQUENCE(LEN(Todos!$H1926)), 1), "")),
    IF(ISNUMBER(--RIGHT(_xlpm.txt,1)), _xlpm.txt, LEFT(_xlpm.txt, LEN(_xlpm.txt)-1))
)</f>
        <v>8290</v>
      </c>
      <c r="W1926" s="9" t="str">
        <f>UPPER(LEFT(Todos!$B1926,2))</f>
        <v>KY</v>
      </c>
      <c r="X1926" s="10" t="str" cm="1">
        <f t="array" ref="X1926">+IF(Todos!$C1926 = "",MODE.MATCH(Todos!$C$2:$C$4029),Todos!$C1926)</f>
        <v>M</v>
      </c>
    </row>
    <row r="1927" spans="1:24" x14ac:dyDescent="0.35">
      <c r="A1927" s="18">
        <v>165628</v>
      </c>
      <c r="B1927" s="12" t="s">
        <v>22</v>
      </c>
      <c r="C1927" s="12" t="s">
        <v>14</v>
      </c>
      <c r="D1927" s="12">
        <v>1831</v>
      </c>
      <c r="E1927" s="12">
        <v>280</v>
      </c>
      <c r="F1927" s="12">
        <v>380</v>
      </c>
      <c r="G1927" s="12">
        <v>31</v>
      </c>
      <c r="H1927" s="12">
        <v>13119</v>
      </c>
      <c r="I1927" s="12">
        <v>22</v>
      </c>
      <c r="J1927" s="12">
        <v>41</v>
      </c>
      <c r="K1927" s="12">
        <v>324</v>
      </c>
      <c r="L1927" s="12">
        <v>313</v>
      </c>
      <c r="M1927" s="12">
        <v>5.1666666670000003</v>
      </c>
      <c r="N1927" s="12">
        <f>VLOOKUP(Todos!$A1927,vlookup_table[#All],2,FALSE)</f>
        <v>1</v>
      </c>
      <c r="O1927" s="12" t="str">
        <f>VLOOKUP(Todos!$A1927,vlookup_table[#All],3,FALSE)</f>
        <v>CA</v>
      </c>
      <c r="P1927" s="12">
        <f>VLOOKUP(Todos!$A1927,vlookup_table[#All],4,FALSE)</f>
        <v>2601</v>
      </c>
      <c r="Q1927" s="14" t="str">
        <f>VLOOKUP(Todos!$A1927,vlookup_table[#All],5,FALSE)</f>
        <v>U2</v>
      </c>
      <c r="R1927" s="14" t="str">
        <f>VLOOKUP(Todos!$A1927,vlookup_table[#All],6,FALSE)</f>
        <v>M</v>
      </c>
      <c r="S1927" s="14">
        <f>VLOOKUP(Todos!$A1927,vlookup_table[#All],7,FALSE)</f>
        <v>5</v>
      </c>
      <c r="T1927" s="14">
        <f>ROUND((9706-Todos!$P1927)/100, 0)</f>
        <v>71</v>
      </c>
      <c r="U1927" s="14" t="str" cm="1">
        <f t="array" ref="U1927">_xlfn.IFS(
    ISNUMBER(SEARCH("C", Q1927)), "Ciudad",
    ISNUMBER(SEARCH("T", Q1927)), "Pueblo",
    ISNUMBER(SEARCH("R", Q1927)), "Rural",
    ISNUMBER(SEARCH("S", Q1927)), "Suburbano",
    ISNUMBER(SEARCH("U", Q1927)), "Urbano"
)</f>
        <v>Urbano</v>
      </c>
      <c r="V1927" s="25" t="str" cm="1">
        <f t="array" ref="V1927">_xlfn.LET(
    _xlpm.txt, _xlfn.TEXTJOIN("", TRUE, IF(ISNUMBER(--MID(Todos!$H1927, _xlfn.SEQUENCE(LEN(Todos!$H1927)), 1)), MID(Todos!$H1927, _xlfn.SEQUENCE(LEN(Todos!$H1927)), 1), "")),
    IF(ISNUMBER(--RIGHT(_xlpm.txt,1)), _xlpm.txt, LEFT(_xlpm.txt, LEN(_xlpm.txt)-1))
)</f>
        <v>13119</v>
      </c>
      <c r="W1927" s="14" t="str">
        <f>UPPER(LEFT(Todos!$B1927,2))</f>
        <v>CA</v>
      </c>
      <c r="X1927" s="15" t="str" cm="1">
        <f t="array" ref="X1927">+IF(Todos!$C1927 = "",MODE.MATCH(Todos!$C$2:$C$4029),Todos!$C1927)</f>
        <v>M</v>
      </c>
    </row>
    <row r="1928" spans="1:24" x14ac:dyDescent="0.35">
      <c r="A1928" s="19">
        <v>45201</v>
      </c>
      <c r="B1928" s="7" t="s">
        <v>13</v>
      </c>
      <c r="C1928" s="7" t="s">
        <v>14</v>
      </c>
      <c r="D1928" s="7">
        <v>817</v>
      </c>
      <c r="E1928" s="7">
        <v>282</v>
      </c>
      <c r="F1928" s="7">
        <v>473</v>
      </c>
      <c r="G1928" s="7">
        <v>13</v>
      </c>
      <c r="H1928" s="7">
        <v>36395</v>
      </c>
      <c r="I1928" s="7">
        <v>6</v>
      </c>
      <c r="J1928" s="7">
        <v>9</v>
      </c>
      <c r="K1928" s="7">
        <v>288</v>
      </c>
      <c r="L1928" s="7">
        <v>413</v>
      </c>
      <c r="M1928" s="7">
        <v>7.6666666670000003</v>
      </c>
      <c r="N1928" s="7">
        <f>VLOOKUP(Todos!$A1928,vlookup_table[#All],2,FALSE)</f>
        <v>1</v>
      </c>
      <c r="O1928" s="7" t="str">
        <f>VLOOKUP(Todos!$A1928,vlookup_table[#All],3,FALSE)</f>
        <v>FL</v>
      </c>
      <c r="P1928" s="7">
        <f>VLOOKUP(Todos!$A1928,vlookup_table[#All],4,FALSE)</f>
        <v>0</v>
      </c>
      <c r="Q1928" s="9" t="str">
        <f>VLOOKUP(Todos!$A1928,vlookup_table[#All],5,FALSE)</f>
        <v>U2</v>
      </c>
      <c r="R1928" s="9" t="str">
        <f>VLOOKUP(Todos!$A1928,vlookup_table[#All],6,FALSE)</f>
        <v>M</v>
      </c>
      <c r="S1928" s="9">
        <f>VLOOKUP(Todos!$A1928,vlookup_table[#All],7,FALSE)</f>
        <v>11</v>
      </c>
      <c r="T1928" s="9">
        <f>ROUND((9706-Todos!$P1928)/100, 0)</f>
        <v>97</v>
      </c>
      <c r="U1928" s="9" t="str" cm="1">
        <f t="array" ref="U1928">_xlfn.IFS(
    ISNUMBER(SEARCH("C", Q1928)), "Ciudad",
    ISNUMBER(SEARCH("T", Q1928)), "Pueblo",
    ISNUMBER(SEARCH("R", Q1928)), "Rural",
    ISNUMBER(SEARCH("S", Q1928)), "Suburbano",
    ISNUMBER(SEARCH("U", Q1928)), "Urbano"
)</f>
        <v>Urbano</v>
      </c>
      <c r="V1928" s="24" t="str" cm="1">
        <f t="array" ref="V1928">_xlfn.LET(
    _xlpm.txt, _xlfn.TEXTJOIN("", TRUE, IF(ISNUMBER(--MID(Todos!$H1928, _xlfn.SEQUENCE(LEN(Todos!$H1928)), 1)), MID(Todos!$H1928, _xlfn.SEQUENCE(LEN(Todos!$H1928)), 1), "")),
    IF(ISNUMBER(--RIGHT(_xlpm.txt,1)), _xlpm.txt, LEFT(_xlpm.txt, LEN(_xlpm.txt)-1))
)</f>
        <v>36395</v>
      </c>
      <c r="W1928" s="9" t="str">
        <f>UPPER(LEFT(Todos!$B1928,2))</f>
        <v>FL</v>
      </c>
      <c r="X1928" s="10" t="str" cm="1">
        <f t="array" ref="X1928">+IF(Todos!$C1928 = "",MODE.MATCH(Todos!$C$2:$C$4029),Todos!$C1928)</f>
        <v>M</v>
      </c>
    </row>
    <row r="1929" spans="1:24" x14ac:dyDescent="0.35">
      <c r="A1929" s="18">
        <v>34735</v>
      </c>
      <c r="B1929" s="12" t="s">
        <v>13</v>
      </c>
      <c r="C1929" s="12" t="s">
        <v>17</v>
      </c>
      <c r="D1929" s="12">
        <v>838</v>
      </c>
      <c r="E1929" s="12">
        <v>354</v>
      </c>
      <c r="F1929" s="12">
        <v>437</v>
      </c>
      <c r="G1929" s="12">
        <v>1</v>
      </c>
      <c r="H1929" s="12">
        <v>17115</v>
      </c>
      <c r="I1929" s="12">
        <v>8</v>
      </c>
      <c r="J1929" s="12">
        <v>22</v>
      </c>
      <c r="K1929" s="12">
        <v>374</v>
      </c>
      <c r="L1929" s="12">
        <v>402</v>
      </c>
      <c r="M1929" s="12">
        <v>15</v>
      </c>
      <c r="N1929" s="12">
        <f>VLOOKUP(Todos!$A1929,vlookup_table[#All],2,FALSE)</f>
        <v>0</v>
      </c>
      <c r="O1929" s="12" t="str">
        <f>VLOOKUP(Todos!$A1929,vlookup_table[#All],3,FALSE)</f>
        <v>FL</v>
      </c>
      <c r="P1929" s="12">
        <f>VLOOKUP(Todos!$A1929,vlookup_table[#All],4,FALSE)</f>
        <v>3601</v>
      </c>
      <c r="Q1929" s="14" t="str">
        <f>VLOOKUP(Todos!$A1929,vlookup_table[#All],5,FALSE)</f>
        <v>S3</v>
      </c>
      <c r="R1929" s="14" t="str">
        <f>VLOOKUP(Todos!$A1929,vlookup_table[#All],6,FALSE)</f>
        <v>F</v>
      </c>
      <c r="S1929" s="14">
        <f>VLOOKUP(Todos!$A1929,vlookup_table[#All],7,FALSE)</f>
        <v>20</v>
      </c>
      <c r="T1929" s="14">
        <f>ROUND((9706-Todos!$P1929)/100, 0)</f>
        <v>61</v>
      </c>
      <c r="U1929" s="14" t="str" cm="1">
        <f t="array" ref="U1929">_xlfn.IFS(
    ISNUMBER(SEARCH("C", Q1929)), "Ciudad",
    ISNUMBER(SEARCH("T", Q1929)), "Pueblo",
    ISNUMBER(SEARCH("R", Q1929)), "Rural",
    ISNUMBER(SEARCH("S", Q1929)), "Suburbano",
    ISNUMBER(SEARCH("U", Q1929)), "Urbano"
)</f>
        <v>Suburbano</v>
      </c>
      <c r="V1929" s="25" t="str" cm="1">
        <f t="array" ref="V1929">_xlfn.LET(
    _xlpm.txt, _xlfn.TEXTJOIN("", TRUE, IF(ISNUMBER(--MID(Todos!$H1929, _xlfn.SEQUENCE(LEN(Todos!$H1929)), 1)), MID(Todos!$H1929, _xlfn.SEQUENCE(LEN(Todos!$H1929)), 1), "")),
    IF(ISNUMBER(--RIGHT(_xlpm.txt,1)), _xlpm.txt, LEFT(_xlpm.txt, LEN(_xlpm.txt)-1))
)</f>
        <v>17115</v>
      </c>
      <c r="W1929" s="14" t="str">
        <f>UPPER(LEFT(Todos!$B1929,2))</f>
        <v>FL</v>
      </c>
      <c r="X1929" s="15" t="str" cm="1">
        <f t="array" ref="X1929">+IF(Todos!$C1929 = "",MODE.MATCH(Todos!$C$2:$C$4029),Todos!$C1929)</f>
        <v>F</v>
      </c>
    </row>
    <row r="1930" spans="1:24" x14ac:dyDescent="0.35">
      <c r="A1930" s="19">
        <v>6845</v>
      </c>
      <c r="B1930" s="7" t="s">
        <v>42</v>
      </c>
      <c r="C1930" s="7" t="s">
        <v>17</v>
      </c>
      <c r="D1930" s="7">
        <v>551</v>
      </c>
      <c r="E1930" s="7">
        <v>232</v>
      </c>
      <c r="F1930" s="7">
        <v>310</v>
      </c>
      <c r="G1930" s="7">
        <v>0</v>
      </c>
      <c r="H1930" s="7">
        <v>11759</v>
      </c>
      <c r="I1930" s="7">
        <v>1</v>
      </c>
      <c r="J1930" s="7">
        <v>56</v>
      </c>
      <c r="K1930" s="7">
        <v>297</v>
      </c>
      <c r="L1930" s="7">
        <v>252</v>
      </c>
      <c r="M1930" s="7">
        <v>16.866666670000001</v>
      </c>
      <c r="N1930" s="7">
        <f>VLOOKUP(Todos!$A1930,vlookup_table[#All],2,FALSE)</f>
        <v>0</v>
      </c>
      <c r="O1930" s="7" t="str">
        <f>VLOOKUP(Todos!$A1930,vlookup_table[#All],3,FALSE)</f>
        <v>ID</v>
      </c>
      <c r="P1930" s="7">
        <f>VLOOKUP(Todos!$A1930,vlookup_table[#All],4,FALSE)</f>
        <v>2004</v>
      </c>
      <c r="Q1930" s="9" t="str">
        <f>VLOOKUP(Todos!$A1930,vlookup_table[#All],5,FALSE)</f>
        <v>T2</v>
      </c>
      <c r="R1930" s="9" t="str">
        <f>VLOOKUP(Todos!$A1930,vlookup_table[#All],6,FALSE)</f>
        <v>F</v>
      </c>
      <c r="S1930" s="9">
        <f>VLOOKUP(Todos!$A1930,vlookup_table[#All],7,FALSE)</f>
        <v>20</v>
      </c>
      <c r="T1930" s="9">
        <f>ROUND((9706-Todos!$P1930)/100, 0)</f>
        <v>77</v>
      </c>
      <c r="U1930" s="9" t="str" cm="1">
        <f t="array" ref="U1930">_xlfn.IFS(
    ISNUMBER(SEARCH("C", Q1930)), "Ciudad",
    ISNUMBER(SEARCH("T", Q1930)), "Pueblo",
    ISNUMBER(SEARCH("R", Q1930)), "Rural",
    ISNUMBER(SEARCH("S", Q1930)), "Suburbano",
    ISNUMBER(SEARCH("U", Q1930)), "Urbano"
)</f>
        <v>Pueblo</v>
      </c>
      <c r="V1930" s="24" t="str" cm="1">
        <f t="array" ref="V1930">_xlfn.LET(
    _xlpm.txt, _xlfn.TEXTJOIN("", TRUE, IF(ISNUMBER(--MID(Todos!$H1930, _xlfn.SEQUENCE(LEN(Todos!$H1930)), 1)), MID(Todos!$H1930, _xlfn.SEQUENCE(LEN(Todos!$H1930)), 1), "")),
    IF(ISNUMBER(--RIGHT(_xlpm.txt,1)), _xlpm.txt, LEFT(_xlpm.txt, LEN(_xlpm.txt)-1))
)</f>
        <v>11759</v>
      </c>
      <c r="W1930" s="9" t="str">
        <f>UPPER(LEFT(Todos!$B1930,2))</f>
        <v>ID</v>
      </c>
      <c r="X1930" s="10" t="str" cm="1">
        <f t="array" ref="X1930">+IF(Todos!$C1930 = "",MODE.MATCH(Todos!$C$2:$C$4029),Todos!$C1930)</f>
        <v>F</v>
      </c>
    </row>
    <row r="1931" spans="1:24" x14ac:dyDescent="0.35">
      <c r="A1931" s="18">
        <v>181799</v>
      </c>
      <c r="B1931" s="12" t="s">
        <v>41</v>
      </c>
      <c r="C1931" s="12" t="s">
        <v>52</v>
      </c>
      <c r="D1931" s="12">
        <v>2049</v>
      </c>
      <c r="E1931" s="12">
        <v>442</v>
      </c>
      <c r="F1931" s="12">
        <v>626</v>
      </c>
      <c r="G1931" s="12">
        <v>51</v>
      </c>
      <c r="H1931" s="12">
        <v>24413</v>
      </c>
      <c r="I1931" s="12">
        <v>5</v>
      </c>
      <c r="J1931" s="12">
        <v>43</v>
      </c>
      <c r="K1931" s="12">
        <v>448</v>
      </c>
      <c r="L1931" s="12">
        <v>573</v>
      </c>
      <c r="M1931" s="12">
        <v>25.4</v>
      </c>
      <c r="N1931" s="12">
        <f>VLOOKUP(Todos!$A1931,vlookup_table[#All],2,FALSE)</f>
        <v>0</v>
      </c>
      <c r="O1931" s="12" t="str">
        <f>VLOOKUP(Todos!$A1931,vlookup_table[#All],3,FALSE)</f>
        <v>WA</v>
      </c>
      <c r="P1931" s="12">
        <f>VLOOKUP(Todos!$A1931,vlookup_table[#All],4,FALSE)</f>
        <v>0</v>
      </c>
      <c r="Q1931" s="14" t="str">
        <f>VLOOKUP(Todos!$A1931,vlookup_table[#All],5,FALSE)</f>
        <v>C1</v>
      </c>
      <c r="R1931" s="14" t="str">
        <f>VLOOKUP(Todos!$A1931,vlookup_table[#All],6,FALSE)</f>
        <v>M</v>
      </c>
      <c r="S1931" s="14">
        <f>VLOOKUP(Todos!$A1931,vlookup_table[#All],7,FALSE)</f>
        <v>35</v>
      </c>
      <c r="T1931" s="14">
        <f>ROUND((9706-Todos!$P1931)/100, 0)</f>
        <v>97</v>
      </c>
      <c r="U1931" s="14" t="str" cm="1">
        <f t="array" ref="U1931">_xlfn.IFS(
    ISNUMBER(SEARCH("C", Q1931)), "Ciudad",
    ISNUMBER(SEARCH("T", Q1931)), "Pueblo",
    ISNUMBER(SEARCH("R", Q1931)), "Rural",
    ISNUMBER(SEARCH("S", Q1931)), "Suburbano",
    ISNUMBER(SEARCH("U", Q1931)), "Urbano"
)</f>
        <v>Ciudad</v>
      </c>
      <c r="V1931" s="25" t="str" cm="1">
        <f t="array" ref="V1931">_xlfn.LET(
    _xlpm.txt, _xlfn.TEXTJOIN("", TRUE, IF(ISNUMBER(--MID(Todos!$H1931, _xlfn.SEQUENCE(LEN(Todos!$H1931)), 1)), MID(Todos!$H1931, _xlfn.SEQUENCE(LEN(Todos!$H1931)), 1), "")),
    IF(ISNUMBER(--RIGHT(_xlpm.txt,1)), _xlpm.txt, LEFT(_xlpm.txt, LEN(_xlpm.txt)-1))
)</f>
        <v>24413</v>
      </c>
      <c r="W1931" s="14" t="str">
        <f>UPPER(LEFT(Todos!$B1931,2))</f>
        <v>WA</v>
      </c>
      <c r="X1931" s="15" t="str" cm="1">
        <f t="array" ref="X1931">+IF(Todos!$C1931 = "",MODE.MATCH(Todos!$C$2:$C$4029),Todos!$C1931)</f>
        <v>male</v>
      </c>
    </row>
    <row r="1932" spans="1:24" x14ac:dyDescent="0.35">
      <c r="A1932" s="19">
        <v>88153</v>
      </c>
      <c r="B1932" s="7" t="s">
        <v>16</v>
      </c>
      <c r="C1932" s="7" t="s">
        <v>17</v>
      </c>
      <c r="D1932" s="7">
        <v>1380</v>
      </c>
      <c r="E1932" s="7">
        <v>385</v>
      </c>
      <c r="F1932" s="7">
        <v>485</v>
      </c>
      <c r="G1932" s="7">
        <v>11</v>
      </c>
      <c r="H1932" s="7">
        <v>16768</v>
      </c>
      <c r="I1932" s="7">
        <v>17</v>
      </c>
      <c r="J1932" s="7">
        <v>73</v>
      </c>
      <c r="K1932" s="7">
        <v>449</v>
      </c>
      <c r="L1932" s="7">
        <v>417</v>
      </c>
      <c r="M1932" s="7">
        <v>8.0625</v>
      </c>
      <c r="N1932" s="7">
        <f>VLOOKUP(Todos!$A1932,vlookup_table[#All],2,FALSE)</f>
        <v>2</v>
      </c>
      <c r="O1932" s="7" t="str">
        <f>VLOOKUP(Todos!$A1932,vlookup_table[#All],3,FALSE)</f>
        <v>IL</v>
      </c>
      <c r="P1932" s="7">
        <f>VLOOKUP(Todos!$A1932,vlookup_table[#All],4,FALSE)</f>
        <v>4801</v>
      </c>
      <c r="Q1932" s="9" t="str">
        <f>VLOOKUP(Todos!$A1932,vlookup_table[#All],5,FALSE)</f>
        <v>S2</v>
      </c>
      <c r="R1932" s="9" t="str">
        <f>VLOOKUP(Todos!$A1932,vlookup_table[#All],6,FALSE)</f>
        <v>F</v>
      </c>
      <c r="S1932" s="9">
        <f>VLOOKUP(Todos!$A1932,vlookup_table[#All],7,FALSE)</f>
        <v>13</v>
      </c>
      <c r="T1932" s="9">
        <f>ROUND((9706-Todos!$P1932)/100, 0)</f>
        <v>49</v>
      </c>
      <c r="U1932" s="9" t="str" cm="1">
        <f t="array" ref="U1932">_xlfn.IFS(
    ISNUMBER(SEARCH("C", Q1932)), "Ciudad",
    ISNUMBER(SEARCH("T", Q1932)), "Pueblo",
    ISNUMBER(SEARCH("R", Q1932)), "Rural",
    ISNUMBER(SEARCH("S", Q1932)), "Suburbano",
    ISNUMBER(SEARCH("U", Q1932)), "Urbano"
)</f>
        <v>Suburbano</v>
      </c>
      <c r="V1932" s="24" t="str" cm="1">
        <f t="array" ref="V1932">_xlfn.LET(
    _xlpm.txt, _xlfn.TEXTJOIN("", TRUE, IF(ISNUMBER(--MID(Todos!$H1932, _xlfn.SEQUENCE(LEN(Todos!$H1932)), 1)), MID(Todos!$H1932, _xlfn.SEQUENCE(LEN(Todos!$H1932)), 1), "")),
    IF(ISNUMBER(--RIGHT(_xlpm.txt,1)), _xlpm.txt, LEFT(_xlpm.txt, LEN(_xlpm.txt)-1))
)</f>
        <v>16768</v>
      </c>
      <c r="W1932" s="9" t="str">
        <f>UPPER(LEFT(Todos!$B1932,2))</f>
        <v>IL</v>
      </c>
      <c r="X1932" s="10" t="str" cm="1">
        <f t="array" ref="X1932">+IF(Todos!$C1932 = "",MODE.MATCH(Todos!$C$2:$C$4029),Todos!$C1932)</f>
        <v>F</v>
      </c>
    </row>
    <row r="1933" spans="1:24" x14ac:dyDescent="0.35">
      <c r="A1933" s="18">
        <v>92514</v>
      </c>
      <c r="B1933" s="12" t="s">
        <v>16</v>
      </c>
      <c r="C1933" s="12" t="s">
        <v>17</v>
      </c>
      <c r="D1933" s="12">
        <v>1499</v>
      </c>
      <c r="E1933" s="12">
        <v>408</v>
      </c>
      <c r="F1933" s="12">
        <v>479</v>
      </c>
      <c r="G1933" s="12">
        <v>32</v>
      </c>
      <c r="H1933" s="12">
        <v>15991</v>
      </c>
      <c r="I1933" s="12">
        <v>2</v>
      </c>
      <c r="J1933" s="12">
        <v>71</v>
      </c>
      <c r="K1933" s="12">
        <v>419</v>
      </c>
      <c r="L1933" s="12">
        <v>444</v>
      </c>
      <c r="M1933" s="12">
        <v>9.1999999999999993</v>
      </c>
      <c r="N1933" s="12">
        <f>VLOOKUP(Todos!$A1933,vlookup_table[#All],2,FALSE)</f>
        <v>0</v>
      </c>
      <c r="O1933" s="12" t="str">
        <f>VLOOKUP(Todos!$A1933,vlookup_table[#All],3,FALSE)</f>
        <v>IL</v>
      </c>
      <c r="P1933" s="12">
        <f>VLOOKUP(Todos!$A1933,vlookup_table[#All],4,FALSE)</f>
        <v>6901</v>
      </c>
      <c r="Q1933" s="14" t="str">
        <f>VLOOKUP(Todos!$A1933,vlookup_table[#All],5,FALSE)</f>
        <v>S1</v>
      </c>
      <c r="R1933" s="14" t="str">
        <f>VLOOKUP(Todos!$A1933,vlookup_table[#All],6,FALSE)</f>
        <v>F</v>
      </c>
      <c r="S1933" s="14">
        <f>VLOOKUP(Todos!$A1933,vlookup_table[#All],7,FALSE)</f>
        <v>15</v>
      </c>
      <c r="T1933" s="14">
        <f>ROUND((9706-Todos!$P1933)/100, 0)</f>
        <v>28</v>
      </c>
      <c r="U1933" s="14" t="str" cm="1">
        <f t="array" ref="U1933">_xlfn.IFS(
    ISNUMBER(SEARCH("C", Q1933)), "Ciudad",
    ISNUMBER(SEARCH("T", Q1933)), "Pueblo",
    ISNUMBER(SEARCH("R", Q1933)), "Rural",
    ISNUMBER(SEARCH("S", Q1933)), "Suburbano",
    ISNUMBER(SEARCH("U", Q1933)), "Urbano"
)</f>
        <v>Suburbano</v>
      </c>
      <c r="V1933" s="25" t="str" cm="1">
        <f t="array" ref="V1933">_xlfn.LET(
    _xlpm.txt, _xlfn.TEXTJOIN("", TRUE, IF(ISNUMBER(--MID(Todos!$H1933, _xlfn.SEQUENCE(LEN(Todos!$H1933)), 1)), MID(Todos!$H1933, _xlfn.SEQUENCE(LEN(Todos!$H1933)), 1), "")),
    IF(ISNUMBER(--RIGHT(_xlpm.txt,1)), _xlpm.txt, LEFT(_xlpm.txt, LEN(_xlpm.txt)-1))
)</f>
        <v>15991</v>
      </c>
      <c r="W1933" s="14" t="str">
        <f>UPPER(LEFT(Todos!$B1933,2))</f>
        <v>IL</v>
      </c>
      <c r="X1933" s="15" t="str" cm="1">
        <f t="array" ref="X1933">+IF(Todos!$C1933 = "",MODE.MATCH(Todos!$C$2:$C$4029),Todos!$C1933)</f>
        <v>F</v>
      </c>
    </row>
    <row r="1934" spans="1:24" x14ac:dyDescent="0.35">
      <c r="A1934" s="19">
        <v>183954</v>
      </c>
      <c r="B1934" s="7" t="s">
        <v>41</v>
      </c>
      <c r="C1934" s="7" t="s">
        <v>52</v>
      </c>
      <c r="D1934" s="7">
        <v>507</v>
      </c>
      <c r="E1934" s="7">
        <v>243</v>
      </c>
      <c r="F1934" s="7">
        <v>326</v>
      </c>
      <c r="G1934" s="7">
        <v>0</v>
      </c>
      <c r="H1934" s="7">
        <v>10337</v>
      </c>
      <c r="I1934" s="7">
        <v>1</v>
      </c>
      <c r="J1934" s="7">
        <v>59</v>
      </c>
      <c r="K1934" s="7">
        <v>335</v>
      </c>
      <c r="L1934" s="7">
        <v>265</v>
      </c>
      <c r="M1934" s="7">
        <v>11.66666667</v>
      </c>
      <c r="N1934" s="7">
        <f>VLOOKUP(Todos!$A1934,vlookup_table[#All],2,FALSE)</f>
        <v>0</v>
      </c>
      <c r="O1934" s="7" t="str">
        <f>VLOOKUP(Todos!$A1934,vlookup_table[#All],3,FALSE)</f>
        <v>WA</v>
      </c>
      <c r="P1934" s="7">
        <f>VLOOKUP(Todos!$A1934,vlookup_table[#All],4,FALSE)</f>
        <v>2201</v>
      </c>
      <c r="Q1934" s="9" t="str">
        <f>VLOOKUP(Todos!$A1934,vlookup_table[#All],5,FALSE)</f>
        <v>C3</v>
      </c>
      <c r="R1934" s="9" t="str">
        <f>VLOOKUP(Todos!$A1934,vlookup_table[#All],6,FALSE)</f>
        <v>M</v>
      </c>
      <c r="S1934" s="9">
        <f>VLOOKUP(Todos!$A1934,vlookup_table[#All],7,FALSE)</f>
        <v>10</v>
      </c>
      <c r="T1934" s="9">
        <f>ROUND((9706-Todos!$P1934)/100, 0)</f>
        <v>75</v>
      </c>
      <c r="U1934" s="9" t="str" cm="1">
        <f t="array" ref="U1934">_xlfn.IFS(
    ISNUMBER(SEARCH("C", Q1934)), "Ciudad",
    ISNUMBER(SEARCH("T", Q1934)), "Pueblo",
    ISNUMBER(SEARCH("R", Q1934)), "Rural",
    ISNUMBER(SEARCH("S", Q1934)), "Suburbano",
    ISNUMBER(SEARCH("U", Q1934)), "Urbano"
)</f>
        <v>Ciudad</v>
      </c>
      <c r="V1934" s="24" t="str" cm="1">
        <f t="array" ref="V1934">_xlfn.LET(
    _xlpm.txt, _xlfn.TEXTJOIN("", TRUE, IF(ISNUMBER(--MID(Todos!$H1934, _xlfn.SEQUENCE(LEN(Todos!$H1934)), 1)), MID(Todos!$H1934, _xlfn.SEQUENCE(LEN(Todos!$H1934)), 1), "")),
    IF(ISNUMBER(--RIGHT(_xlpm.txt,1)), _xlpm.txt, LEFT(_xlpm.txt, LEN(_xlpm.txt)-1))
)</f>
        <v>10337</v>
      </c>
      <c r="W1934" s="9" t="str">
        <f>UPPER(LEFT(Todos!$B1934,2))</f>
        <v>WA</v>
      </c>
      <c r="X1934" s="10" t="str" cm="1">
        <f t="array" ref="X1934">+IF(Todos!$C1934 = "",MODE.MATCH(Todos!$C$2:$C$4029),Todos!$C1934)</f>
        <v>male</v>
      </c>
    </row>
    <row r="1935" spans="1:24" x14ac:dyDescent="0.35">
      <c r="A1935" s="18">
        <v>141134</v>
      </c>
      <c r="B1935" s="12" t="s">
        <v>24</v>
      </c>
      <c r="C1935" s="12" t="s">
        <v>14</v>
      </c>
      <c r="D1935" s="12">
        <v>603</v>
      </c>
      <c r="E1935" s="12">
        <v>199</v>
      </c>
      <c r="F1935" s="12">
        <v>280</v>
      </c>
      <c r="G1935" s="12">
        <v>1</v>
      </c>
      <c r="H1935" s="12">
        <v>12768</v>
      </c>
      <c r="I1935" s="12">
        <v>9</v>
      </c>
      <c r="J1935" s="12">
        <v>9</v>
      </c>
      <c r="K1935" s="12">
        <v>261</v>
      </c>
      <c r="L1935" s="12">
        <v>233</v>
      </c>
      <c r="M1935" s="12">
        <v>6.3333333329999997</v>
      </c>
      <c r="N1935" s="12">
        <f>VLOOKUP(Todos!$A1935,vlookup_table[#All],2,FALSE)</f>
        <v>1</v>
      </c>
      <c r="O1935" s="12" t="str">
        <f>VLOOKUP(Todos!$A1935,vlookup_table[#All],3,FALSE)</f>
        <v>NV</v>
      </c>
      <c r="P1935" s="12">
        <f>VLOOKUP(Todos!$A1935,vlookup_table[#All],4,FALSE)</f>
        <v>2601</v>
      </c>
      <c r="Q1935" s="14" t="str">
        <f>VLOOKUP(Todos!$A1935,vlookup_table[#All],5,FALSE)</f>
        <v>U4</v>
      </c>
      <c r="R1935" s="14" t="str">
        <f>VLOOKUP(Todos!$A1935,vlookup_table[#All],6,FALSE)</f>
        <v>M</v>
      </c>
      <c r="S1935" s="14">
        <f>VLOOKUP(Todos!$A1935,vlookup_table[#All],7,FALSE)</f>
        <v>9</v>
      </c>
      <c r="T1935" s="14">
        <f>ROUND((9706-Todos!$P1935)/100, 0)</f>
        <v>71</v>
      </c>
      <c r="U1935" s="14" t="str" cm="1">
        <f t="array" ref="U1935">_xlfn.IFS(
    ISNUMBER(SEARCH("C", Q1935)), "Ciudad",
    ISNUMBER(SEARCH("T", Q1935)), "Pueblo",
    ISNUMBER(SEARCH("R", Q1935)), "Rural",
    ISNUMBER(SEARCH("S", Q1935)), "Suburbano",
    ISNUMBER(SEARCH("U", Q1935)), "Urbano"
)</f>
        <v>Urbano</v>
      </c>
      <c r="V1935" s="25" t="str" cm="1">
        <f t="array" ref="V1935">_xlfn.LET(
    _xlpm.txt, _xlfn.TEXTJOIN("", TRUE, IF(ISNUMBER(--MID(Todos!$H1935, _xlfn.SEQUENCE(LEN(Todos!$H1935)), 1)), MID(Todos!$H1935, _xlfn.SEQUENCE(LEN(Todos!$H1935)), 1), "")),
    IF(ISNUMBER(--RIGHT(_xlpm.txt,1)), _xlpm.txt, LEFT(_xlpm.txt, LEN(_xlpm.txt)-1))
)</f>
        <v>12768</v>
      </c>
      <c r="W1935" s="14" t="str">
        <f>UPPER(LEFT(Todos!$B1935,2))</f>
        <v>NV</v>
      </c>
      <c r="X1935" s="15" t="str" cm="1">
        <f t="array" ref="X1935">+IF(Todos!$C1935 = "",MODE.MATCH(Todos!$C$2:$C$4029),Todos!$C1935)</f>
        <v>M</v>
      </c>
    </row>
    <row r="1936" spans="1:24" x14ac:dyDescent="0.35">
      <c r="A1936" s="19">
        <v>66532</v>
      </c>
      <c r="B1936" s="7" t="s">
        <v>30</v>
      </c>
      <c r="C1936" s="7" t="s">
        <v>14</v>
      </c>
      <c r="D1936" s="7">
        <v>407</v>
      </c>
      <c r="E1936" s="7">
        <v>318</v>
      </c>
      <c r="F1936" s="7">
        <v>399</v>
      </c>
      <c r="G1936" s="7">
        <v>0</v>
      </c>
      <c r="H1936" s="7">
        <v>12183</v>
      </c>
      <c r="I1936" s="7">
        <v>3</v>
      </c>
      <c r="J1936" s="7">
        <v>75</v>
      </c>
      <c r="K1936" s="7">
        <v>324</v>
      </c>
      <c r="L1936" s="7">
        <v>383</v>
      </c>
      <c r="M1936" s="7">
        <v>5</v>
      </c>
      <c r="N1936" s="7">
        <f>VLOOKUP(Todos!$A1936,vlookup_table[#All],2,FALSE)</f>
        <v>1</v>
      </c>
      <c r="O1936" s="7" t="str">
        <f>VLOOKUP(Todos!$A1936,vlookup_table[#All],3,FALSE)</f>
        <v>MI</v>
      </c>
      <c r="P1936" s="7">
        <f>VLOOKUP(Todos!$A1936,vlookup_table[#All],4,FALSE)</f>
        <v>6801</v>
      </c>
      <c r="Q1936" s="9" t="str">
        <f>VLOOKUP(Todos!$A1936,vlookup_table[#All],5,FALSE)</f>
        <v>U4</v>
      </c>
      <c r="R1936" s="9" t="str">
        <f>VLOOKUP(Todos!$A1936,vlookup_table[#All],6,FALSE)</f>
        <v>M</v>
      </c>
      <c r="S1936" s="9">
        <f>VLOOKUP(Todos!$A1936,vlookup_table[#All],7,FALSE)</f>
        <v>2</v>
      </c>
      <c r="T1936" s="9">
        <f>ROUND((9706-Todos!$P1936)/100, 0)</f>
        <v>29</v>
      </c>
      <c r="U1936" s="9" t="str" cm="1">
        <f t="array" ref="U1936">_xlfn.IFS(
    ISNUMBER(SEARCH("C", Q1936)), "Ciudad",
    ISNUMBER(SEARCH("T", Q1936)), "Pueblo",
    ISNUMBER(SEARCH("R", Q1936)), "Rural",
    ISNUMBER(SEARCH("S", Q1936)), "Suburbano",
    ISNUMBER(SEARCH("U", Q1936)), "Urbano"
)</f>
        <v>Urbano</v>
      </c>
      <c r="V1936" s="24" t="str" cm="1">
        <f t="array" ref="V1936">_xlfn.LET(
    _xlpm.txt, _xlfn.TEXTJOIN("", TRUE, IF(ISNUMBER(--MID(Todos!$H1936, _xlfn.SEQUENCE(LEN(Todos!$H1936)), 1)), MID(Todos!$H1936, _xlfn.SEQUENCE(LEN(Todos!$H1936)), 1), "")),
    IF(ISNUMBER(--RIGHT(_xlpm.txt,1)), _xlpm.txt, LEFT(_xlpm.txt, LEN(_xlpm.txt)-1))
)</f>
        <v>12183</v>
      </c>
      <c r="W1936" s="9" t="str">
        <f>UPPER(LEFT(Todos!$B1936,2))</f>
        <v>MI</v>
      </c>
      <c r="X1936" s="10" t="str" cm="1">
        <f t="array" ref="X1936">+IF(Todos!$C1936 = "",MODE.MATCH(Todos!$C$2:$C$4029),Todos!$C1936)</f>
        <v>M</v>
      </c>
    </row>
    <row r="1937" spans="1:24" x14ac:dyDescent="0.35">
      <c r="A1937" s="18">
        <v>7924</v>
      </c>
      <c r="B1937" s="12" t="s">
        <v>21</v>
      </c>
      <c r="C1937" s="12" t="s">
        <v>17</v>
      </c>
      <c r="D1937" s="12">
        <v>471</v>
      </c>
      <c r="E1937" s="12">
        <v>230</v>
      </c>
      <c r="F1937" s="12">
        <v>302</v>
      </c>
      <c r="G1937" s="12">
        <v>1</v>
      </c>
      <c r="H1937" s="12">
        <v>10209</v>
      </c>
      <c r="I1937" s="12">
        <v>2</v>
      </c>
      <c r="J1937" s="12">
        <v>80</v>
      </c>
      <c r="K1937" s="12">
        <v>268</v>
      </c>
      <c r="L1937" s="12">
        <v>273</v>
      </c>
      <c r="M1937" s="12">
        <v>9</v>
      </c>
      <c r="N1937" s="12">
        <f>VLOOKUP(Todos!$A1937,vlookup_table[#All],2,FALSE)</f>
        <v>0</v>
      </c>
      <c r="O1937" s="12" t="str">
        <f>VLOOKUP(Todos!$A1937,vlookup_table[#All],3,FALSE)</f>
        <v>TX</v>
      </c>
      <c r="P1937" s="12">
        <f>VLOOKUP(Todos!$A1937,vlookup_table[#All],4,FALSE)</f>
        <v>1912</v>
      </c>
      <c r="Q1937" s="14" t="str">
        <f>VLOOKUP(Todos!$A1937,vlookup_table[#All],5,FALSE)</f>
        <v/>
      </c>
      <c r="R1937" s="14" t="str">
        <f>VLOOKUP(Todos!$A1937,vlookup_table[#All],6,FALSE)</f>
        <v>F</v>
      </c>
      <c r="S1937" s="14">
        <f>VLOOKUP(Todos!$A1937,vlookup_table[#All],7,FALSE)</f>
        <v>12</v>
      </c>
      <c r="T1937" s="14">
        <f>ROUND((9706-Todos!$P1937)/100, 0)</f>
        <v>78</v>
      </c>
      <c r="U1937" s="14" t="e" cm="1">
        <f t="array" ref="U1937">_xlfn.IFS(
    ISNUMBER(SEARCH("C", Q1937)), "Ciudad",
    ISNUMBER(SEARCH("T", Q1937)), "Pueblo",
    ISNUMBER(SEARCH("R", Q1937)), "Rural",
    ISNUMBER(SEARCH("S", Q1937)), "Suburbano",
    ISNUMBER(SEARCH("U", Q1937)), "Urbano"
)</f>
        <v>#N/A</v>
      </c>
      <c r="V1937" s="25" t="str" cm="1">
        <f t="array" ref="V1937">_xlfn.LET(
    _xlpm.txt, _xlfn.TEXTJOIN("", TRUE, IF(ISNUMBER(--MID(Todos!$H1937, _xlfn.SEQUENCE(LEN(Todos!$H1937)), 1)), MID(Todos!$H1937, _xlfn.SEQUENCE(LEN(Todos!$H1937)), 1), "")),
    IF(ISNUMBER(--RIGHT(_xlpm.txt,1)), _xlpm.txt, LEFT(_xlpm.txt, LEN(_xlpm.txt)-1))
)</f>
        <v>10209</v>
      </c>
      <c r="W1937" s="14" t="str">
        <f>UPPER(LEFT(Todos!$B1937,2))</f>
        <v>TX</v>
      </c>
      <c r="X1937" s="15" t="str" cm="1">
        <f t="array" ref="X1937">+IF(Todos!$C1937 = "",MODE.MATCH(Todos!$C$2:$C$4029),Todos!$C1937)</f>
        <v>F</v>
      </c>
    </row>
    <row r="1938" spans="1:24" x14ac:dyDescent="0.35">
      <c r="A1938" s="19">
        <v>27890</v>
      </c>
      <c r="B1938" s="7" t="s">
        <v>40</v>
      </c>
      <c r="C1938" s="7" t="s">
        <v>17</v>
      </c>
      <c r="D1938" s="7">
        <v>929</v>
      </c>
      <c r="E1938" s="7">
        <v>403</v>
      </c>
      <c r="F1938" s="7">
        <v>467</v>
      </c>
      <c r="G1938" s="7">
        <v>8</v>
      </c>
      <c r="H1938" s="7">
        <v>15864</v>
      </c>
      <c r="I1938" s="7">
        <v>2</v>
      </c>
      <c r="J1938" s="7">
        <v>61</v>
      </c>
      <c r="K1938" s="7">
        <v>420</v>
      </c>
      <c r="L1938" s="7">
        <v>418</v>
      </c>
      <c r="M1938" s="7">
        <v>7.8333333329999997</v>
      </c>
      <c r="N1938" s="7">
        <f>VLOOKUP(Todos!$A1938,vlookup_table[#All],2,FALSE)</f>
        <v>0</v>
      </c>
      <c r="O1938" s="7" t="str">
        <f>VLOOKUP(Todos!$A1938,vlookup_table[#All],3,FALSE)</f>
        <v>GA</v>
      </c>
      <c r="P1938" s="7">
        <f>VLOOKUP(Todos!$A1938,vlookup_table[#All],4,FALSE)</f>
        <v>4801</v>
      </c>
      <c r="Q1938" s="9" t="str">
        <f>VLOOKUP(Todos!$A1938,vlookup_table[#All],5,FALSE)</f>
        <v>T1</v>
      </c>
      <c r="R1938" s="9" t="str">
        <f>VLOOKUP(Todos!$A1938,vlookup_table[#All],6,FALSE)</f>
        <v>F</v>
      </c>
      <c r="S1938" s="9">
        <f>VLOOKUP(Todos!$A1938,vlookup_table[#All],7,FALSE)</f>
        <v>10</v>
      </c>
      <c r="T1938" s="9">
        <f>ROUND((9706-Todos!$P1938)/100, 0)</f>
        <v>49</v>
      </c>
      <c r="U1938" s="9" t="str" cm="1">
        <f t="array" ref="U1938">_xlfn.IFS(
    ISNUMBER(SEARCH("C", Q1938)), "Ciudad",
    ISNUMBER(SEARCH("T", Q1938)), "Pueblo",
    ISNUMBER(SEARCH("R", Q1938)), "Rural",
    ISNUMBER(SEARCH("S", Q1938)), "Suburbano",
    ISNUMBER(SEARCH("U", Q1938)), "Urbano"
)</f>
        <v>Pueblo</v>
      </c>
      <c r="V1938" s="24" t="str" cm="1">
        <f t="array" ref="V1938">_xlfn.LET(
    _xlpm.txt, _xlfn.TEXTJOIN("", TRUE, IF(ISNUMBER(--MID(Todos!$H1938, _xlfn.SEQUENCE(LEN(Todos!$H1938)), 1)), MID(Todos!$H1938, _xlfn.SEQUENCE(LEN(Todos!$H1938)), 1), "")),
    IF(ISNUMBER(--RIGHT(_xlpm.txt,1)), _xlpm.txt, LEFT(_xlpm.txt, LEN(_xlpm.txt)-1))
)</f>
        <v>15864</v>
      </c>
      <c r="W1938" s="9" t="str">
        <f>UPPER(LEFT(Todos!$B1938,2))</f>
        <v>GA</v>
      </c>
      <c r="X1938" s="10" t="str" cm="1">
        <f t="array" ref="X1938">+IF(Todos!$C1938 = "",MODE.MATCH(Todos!$C$2:$C$4029),Todos!$C1938)</f>
        <v>F</v>
      </c>
    </row>
    <row r="1939" spans="1:24" x14ac:dyDescent="0.35">
      <c r="A1939" s="18">
        <v>58649</v>
      </c>
      <c r="B1939" s="12" t="s">
        <v>58</v>
      </c>
      <c r="C1939" s="12" t="s">
        <v>17</v>
      </c>
      <c r="D1939" s="12">
        <v>521</v>
      </c>
      <c r="E1939" s="12">
        <v>258</v>
      </c>
      <c r="F1939" s="12">
        <v>371</v>
      </c>
      <c r="G1939" s="12">
        <v>0</v>
      </c>
      <c r="H1939" s="12">
        <v>13218</v>
      </c>
      <c r="I1939" s="12">
        <v>0</v>
      </c>
      <c r="J1939" s="12">
        <v>87</v>
      </c>
      <c r="K1939" s="12">
        <v>330</v>
      </c>
      <c r="L1939" s="12">
        <v>315</v>
      </c>
      <c r="M1939" s="12">
        <v>8.75</v>
      </c>
      <c r="N1939" s="12">
        <f>VLOOKUP(Todos!$A1939,vlookup_table[#All],2,FALSE)</f>
        <v>0</v>
      </c>
      <c r="O1939" s="12" t="str">
        <f>VLOOKUP(Todos!$A1939,vlookup_table[#All],3,FALSE)</f>
        <v>KY</v>
      </c>
      <c r="P1939" s="12">
        <f>VLOOKUP(Todos!$A1939,vlookup_table[#All],4,FALSE)</f>
        <v>2201</v>
      </c>
      <c r="Q1939" s="14" t="str">
        <f>VLOOKUP(Todos!$A1939,vlookup_table[#All],5,FALSE)</f>
        <v>C2</v>
      </c>
      <c r="R1939" s="14" t="str">
        <f>VLOOKUP(Todos!$A1939,vlookup_table[#All],6,FALSE)</f>
        <v>F</v>
      </c>
      <c r="S1939" s="14">
        <f>VLOOKUP(Todos!$A1939,vlookup_table[#All],7,FALSE)</f>
        <v>10</v>
      </c>
      <c r="T1939" s="14">
        <f>ROUND((9706-Todos!$P1939)/100, 0)</f>
        <v>75</v>
      </c>
      <c r="U1939" s="14" t="str" cm="1">
        <f t="array" ref="U1939">_xlfn.IFS(
    ISNUMBER(SEARCH("C", Q1939)), "Ciudad",
    ISNUMBER(SEARCH("T", Q1939)), "Pueblo",
    ISNUMBER(SEARCH("R", Q1939)), "Rural",
    ISNUMBER(SEARCH("S", Q1939)), "Suburbano",
    ISNUMBER(SEARCH("U", Q1939)), "Urbano"
)</f>
        <v>Ciudad</v>
      </c>
      <c r="V1939" s="25" t="str" cm="1">
        <f t="array" ref="V1939">_xlfn.LET(
    _xlpm.txt, _xlfn.TEXTJOIN("", TRUE, IF(ISNUMBER(--MID(Todos!$H1939, _xlfn.SEQUENCE(LEN(Todos!$H1939)), 1)), MID(Todos!$H1939, _xlfn.SEQUENCE(LEN(Todos!$H1939)), 1), "")),
    IF(ISNUMBER(--RIGHT(_xlpm.txt,1)), _xlpm.txt, LEFT(_xlpm.txt, LEN(_xlpm.txt)-1))
)</f>
        <v>13218</v>
      </c>
      <c r="W1939" s="14" t="str">
        <f>UPPER(LEFT(Todos!$B1939,2))</f>
        <v>KY</v>
      </c>
      <c r="X1939" s="15" t="str" cm="1">
        <f t="array" ref="X1939">+IF(Todos!$C1939 = "",MODE.MATCH(Todos!$C$2:$C$4029),Todos!$C1939)</f>
        <v>F</v>
      </c>
    </row>
    <row r="1940" spans="1:24" x14ac:dyDescent="0.35">
      <c r="A1940" s="19">
        <v>47371</v>
      </c>
      <c r="B1940" s="7" t="s">
        <v>44</v>
      </c>
      <c r="C1940" s="7" t="s">
        <v>17</v>
      </c>
      <c r="D1940" s="7">
        <v>288</v>
      </c>
      <c r="E1940" s="7">
        <v>129</v>
      </c>
      <c r="F1940" s="7">
        <v>167</v>
      </c>
      <c r="G1940" s="7">
        <v>0</v>
      </c>
      <c r="H1940" s="7">
        <v>7079</v>
      </c>
      <c r="I1940" s="7">
        <v>0</v>
      </c>
      <c r="J1940" s="7">
        <v>96</v>
      </c>
      <c r="K1940" s="7">
        <v>164</v>
      </c>
      <c r="L1940" s="7">
        <v>131</v>
      </c>
      <c r="M1940" s="7">
        <v>5.2857142860000002</v>
      </c>
      <c r="N1940" s="7">
        <f>VLOOKUP(Todos!$A1940,vlookup_table[#All],2,FALSE)</f>
        <v>0</v>
      </c>
      <c r="O1940" s="7" t="str">
        <f>VLOOKUP(Todos!$A1940,vlookup_table[#All],3,FALSE)</f>
        <v>AL</v>
      </c>
      <c r="P1940" s="7">
        <f>VLOOKUP(Todos!$A1940,vlookup_table[#All],4,FALSE)</f>
        <v>2107</v>
      </c>
      <c r="Q1940" s="9" t="str">
        <f>VLOOKUP(Todos!$A1940,vlookup_table[#All],5,FALSE)</f>
        <v>C3</v>
      </c>
      <c r="R1940" s="9" t="str">
        <f>VLOOKUP(Todos!$A1940,vlookup_table[#All],6,FALSE)</f>
        <v>F</v>
      </c>
      <c r="S1940" s="9">
        <f>VLOOKUP(Todos!$A1940,vlookup_table[#All],7,FALSE)</f>
        <v>5</v>
      </c>
      <c r="T1940" s="9">
        <f>ROUND((9706-Todos!$P1940)/100, 0)</f>
        <v>76</v>
      </c>
      <c r="U1940" s="9" t="str" cm="1">
        <f t="array" ref="U1940">_xlfn.IFS(
    ISNUMBER(SEARCH("C", Q1940)), "Ciudad",
    ISNUMBER(SEARCH("T", Q1940)), "Pueblo",
    ISNUMBER(SEARCH("R", Q1940)), "Rural",
    ISNUMBER(SEARCH("S", Q1940)), "Suburbano",
    ISNUMBER(SEARCH("U", Q1940)), "Urbano"
)</f>
        <v>Ciudad</v>
      </c>
      <c r="V1940" s="24" t="str" cm="1">
        <f t="array" ref="V1940">_xlfn.LET(
    _xlpm.txt, _xlfn.TEXTJOIN("", TRUE, IF(ISNUMBER(--MID(Todos!$H1940, _xlfn.SEQUENCE(LEN(Todos!$H1940)), 1)), MID(Todos!$H1940, _xlfn.SEQUENCE(LEN(Todos!$H1940)), 1), "")),
    IF(ISNUMBER(--RIGHT(_xlpm.txt,1)), _xlpm.txt, LEFT(_xlpm.txt, LEN(_xlpm.txt)-1))
)</f>
        <v>7079</v>
      </c>
      <c r="W1940" s="9" t="str">
        <f>UPPER(LEFT(Todos!$B1940,2))</f>
        <v>AL</v>
      </c>
      <c r="X1940" s="10" t="str" cm="1">
        <f t="array" ref="X1940">+IF(Todos!$C1940 = "",MODE.MATCH(Todos!$C$2:$C$4029),Todos!$C1940)</f>
        <v>F</v>
      </c>
    </row>
    <row r="1941" spans="1:24" x14ac:dyDescent="0.35">
      <c r="A1941" s="18">
        <v>26887</v>
      </c>
      <c r="B1941" s="12" t="s">
        <v>40</v>
      </c>
      <c r="C1941" s="12" t="s">
        <v>17</v>
      </c>
      <c r="D1941" s="12">
        <v>914</v>
      </c>
      <c r="E1941" s="12">
        <v>522</v>
      </c>
      <c r="F1941" s="12">
        <v>560</v>
      </c>
      <c r="G1941" s="12">
        <v>1</v>
      </c>
      <c r="H1941" s="12">
        <v>17163</v>
      </c>
      <c r="I1941" s="12">
        <v>3</v>
      </c>
      <c r="J1941" s="12">
        <v>30</v>
      </c>
      <c r="K1941" s="12">
        <v>542</v>
      </c>
      <c r="L1941" s="12">
        <v>540</v>
      </c>
      <c r="M1941" s="12">
        <v>25</v>
      </c>
      <c r="N1941" s="12">
        <f>VLOOKUP(Todos!$A1941,vlookup_table[#All],2,FALSE)</f>
        <v>28</v>
      </c>
      <c r="O1941" s="12" t="str">
        <f>VLOOKUP(Todos!$A1941,vlookup_table[#All],3,FALSE)</f>
        <v>GA</v>
      </c>
      <c r="P1941" s="12">
        <f>VLOOKUP(Todos!$A1941,vlookup_table[#All],4,FALSE)</f>
        <v>4801</v>
      </c>
      <c r="Q1941" s="14" t="str">
        <f>VLOOKUP(Todos!$A1941,vlookup_table[#All],5,FALSE)</f>
        <v>S1</v>
      </c>
      <c r="R1941" s="14" t="str">
        <f>VLOOKUP(Todos!$A1941,vlookup_table[#All],6,FALSE)</f>
        <v>F</v>
      </c>
      <c r="S1941" s="14">
        <f>VLOOKUP(Todos!$A1941,vlookup_table[#All],7,FALSE)</f>
        <v>30</v>
      </c>
      <c r="T1941" s="14">
        <f>ROUND((9706-Todos!$P1941)/100, 0)</f>
        <v>49</v>
      </c>
      <c r="U1941" s="14" t="str" cm="1">
        <f t="array" ref="U1941">_xlfn.IFS(
    ISNUMBER(SEARCH("C", Q1941)), "Ciudad",
    ISNUMBER(SEARCH("T", Q1941)), "Pueblo",
    ISNUMBER(SEARCH("R", Q1941)), "Rural",
    ISNUMBER(SEARCH("S", Q1941)), "Suburbano",
    ISNUMBER(SEARCH("U", Q1941)), "Urbano"
)</f>
        <v>Suburbano</v>
      </c>
      <c r="V1941" s="25" t="str" cm="1">
        <f t="array" ref="V1941">_xlfn.LET(
    _xlpm.txt, _xlfn.TEXTJOIN("", TRUE, IF(ISNUMBER(--MID(Todos!$H1941, _xlfn.SEQUENCE(LEN(Todos!$H1941)), 1)), MID(Todos!$H1941, _xlfn.SEQUENCE(LEN(Todos!$H1941)), 1), "")),
    IF(ISNUMBER(--RIGHT(_xlpm.txt,1)), _xlpm.txt, LEFT(_xlpm.txt, LEN(_xlpm.txt)-1))
)</f>
        <v>17163</v>
      </c>
      <c r="W1941" s="14" t="str">
        <f>UPPER(LEFT(Todos!$B1941,2))</f>
        <v>GA</v>
      </c>
      <c r="X1941" s="15" t="str" cm="1">
        <f t="array" ref="X1941">+IF(Todos!$C1941 = "",MODE.MATCH(Todos!$C$2:$C$4029),Todos!$C1941)</f>
        <v>F</v>
      </c>
    </row>
    <row r="1942" spans="1:24" x14ac:dyDescent="0.35">
      <c r="A1942" s="19">
        <v>80577</v>
      </c>
      <c r="B1942" s="7" t="s">
        <v>36</v>
      </c>
      <c r="C1942" s="7" t="s">
        <v>17</v>
      </c>
      <c r="D1942" s="7">
        <v>466</v>
      </c>
      <c r="E1942" s="7">
        <v>270</v>
      </c>
      <c r="F1942" s="7">
        <v>354</v>
      </c>
      <c r="G1942" s="7">
        <v>0</v>
      </c>
      <c r="H1942" s="7">
        <v>11581</v>
      </c>
      <c r="I1942" s="7">
        <v>2</v>
      </c>
      <c r="J1942" s="7">
        <v>78</v>
      </c>
      <c r="K1942" s="7">
        <v>309</v>
      </c>
      <c r="L1942" s="7">
        <v>318</v>
      </c>
      <c r="M1942" s="7">
        <v>11.66666667</v>
      </c>
      <c r="N1942" s="7">
        <f>VLOOKUP(Todos!$A1942,vlookup_table[#All],2,FALSE)</f>
        <v>0</v>
      </c>
      <c r="O1942" s="7" t="str">
        <f>VLOOKUP(Todos!$A1942,vlookup_table[#All],3,FALSE)</f>
        <v>WI</v>
      </c>
      <c r="P1942" s="7">
        <f>VLOOKUP(Todos!$A1942,vlookup_table[#All],4,FALSE)</f>
        <v>6001</v>
      </c>
      <c r="Q1942" s="9" t="str">
        <f>VLOOKUP(Todos!$A1942,vlookup_table[#All],5,FALSE)</f>
        <v/>
      </c>
      <c r="R1942" s="9" t="str">
        <f>VLOOKUP(Todos!$A1942,vlookup_table[#All],6,FALSE)</f>
        <v>F</v>
      </c>
      <c r="S1942" s="9">
        <f>VLOOKUP(Todos!$A1942,vlookup_table[#All],7,FALSE)</f>
        <v>10</v>
      </c>
      <c r="T1942" s="9">
        <f>ROUND((9706-Todos!$P1942)/100, 0)</f>
        <v>37</v>
      </c>
      <c r="U1942" s="9" t="e" cm="1">
        <f t="array" ref="U1942">_xlfn.IFS(
    ISNUMBER(SEARCH("C", Q1942)), "Ciudad",
    ISNUMBER(SEARCH("T", Q1942)), "Pueblo",
    ISNUMBER(SEARCH("R", Q1942)), "Rural",
    ISNUMBER(SEARCH("S", Q1942)), "Suburbano",
    ISNUMBER(SEARCH("U", Q1942)), "Urbano"
)</f>
        <v>#N/A</v>
      </c>
      <c r="V1942" s="24" t="str" cm="1">
        <f t="array" ref="V1942">_xlfn.LET(
    _xlpm.txt, _xlfn.TEXTJOIN("", TRUE, IF(ISNUMBER(--MID(Todos!$H1942, _xlfn.SEQUENCE(LEN(Todos!$H1942)), 1)), MID(Todos!$H1942, _xlfn.SEQUENCE(LEN(Todos!$H1942)), 1), "")),
    IF(ISNUMBER(--RIGHT(_xlpm.txt,1)), _xlpm.txt, LEFT(_xlpm.txt, LEN(_xlpm.txt)-1))
)</f>
        <v>11581</v>
      </c>
      <c r="W1942" s="9" t="str">
        <f>UPPER(LEFT(Todos!$B1942,2))</f>
        <v>WI</v>
      </c>
      <c r="X1942" s="10" t="str" cm="1">
        <f t="array" ref="X1942">+IF(Todos!$C1942 = "",MODE.MATCH(Todos!$C$2:$C$4029),Todos!$C1942)</f>
        <v>F</v>
      </c>
    </row>
    <row r="1943" spans="1:24" x14ac:dyDescent="0.35">
      <c r="A1943" s="18">
        <v>61933</v>
      </c>
      <c r="B1943" s="12" t="s">
        <v>34</v>
      </c>
      <c r="C1943" s="12" t="s">
        <v>14</v>
      </c>
      <c r="D1943" s="12">
        <v>534</v>
      </c>
      <c r="E1943" s="12">
        <v>292</v>
      </c>
      <c r="F1943" s="12">
        <v>388</v>
      </c>
      <c r="G1943" s="12">
        <v>2</v>
      </c>
      <c r="H1943" s="12">
        <v>13534</v>
      </c>
      <c r="I1943" s="12">
        <v>5</v>
      </c>
      <c r="J1943" s="12">
        <v>70</v>
      </c>
      <c r="K1943" s="12">
        <v>306</v>
      </c>
      <c r="L1943" s="12">
        <v>363</v>
      </c>
      <c r="M1943" s="12">
        <v>20</v>
      </c>
      <c r="N1943" s="12">
        <f>VLOOKUP(Todos!$A1943,vlookup_table[#All],2,FALSE)</f>
        <v>0</v>
      </c>
      <c r="O1943" s="12" t="str">
        <f>VLOOKUP(Todos!$A1943,vlookup_table[#All],3,FALSE)</f>
        <v>IN</v>
      </c>
      <c r="P1943" s="12">
        <f>VLOOKUP(Todos!$A1943,vlookup_table[#All],4,FALSE)</f>
        <v>0</v>
      </c>
      <c r="Q1943" s="14" t="str">
        <f>VLOOKUP(Todos!$A1943,vlookup_table[#All],5,FALSE)</f>
        <v>C2</v>
      </c>
      <c r="R1943" s="14" t="str">
        <f>VLOOKUP(Todos!$A1943,vlookup_table[#All],6,FALSE)</f>
        <v>M</v>
      </c>
      <c r="S1943" s="14">
        <f>VLOOKUP(Todos!$A1943,vlookup_table[#All],7,FALSE)</f>
        <v>20</v>
      </c>
      <c r="T1943" s="14">
        <f>ROUND((9706-Todos!$P1943)/100, 0)</f>
        <v>97</v>
      </c>
      <c r="U1943" s="14" t="str" cm="1">
        <f t="array" ref="U1943">_xlfn.IFS(
    ISNUMBER(SEARCH("C", Q1943)), "Ciudad",
    ISNUMBER(SEARCH("T", Q1943)), "Pueblo",
    ISNUMBER(SEARCH("R", Q1943)), "Rural",
    ISNUMBER(SEARCH("S", Q1943)), "Suburbano",
    ISNUMBER(SEARCH("U", Q1943)), "Urbano"
)</f>
        <v>Ciudad</v>
      </c>
      <c r="V1943" s="25" t="str" cm="1">
        <f t="array" ref="V1943">_xlfn.LET(
    _xlpm.txt, _xlfn.TEXTJOIN("", TRUE, IF(ISNUMBER(--MID(Todos!$H1943, _xlfn.SEQUENCE(LEN(Todos!$H1943)), 1)), MID(Todos!$H1943, _xlfn.SEQUENCE(LEN(Todos!$H1943)), 1), "")),
    IF(ISNUMBER(--RIGHT(_xlpm.txt,1)), _xlpm.txt, LEFT(_xlpm.txt, LEN(_xlpm.txt)-1))
)</f>
        <v>13534</v>
      </c>
      <c r="W1943" s="14" t="str">
        <f>UPPER(LEFT(Todos!$B1943,2))</f>
        <v>IN</v>
      </c>
      <c r="X1943" s="15" t="str" cm="1">
        <f t="array" ref="X1943">+IF(Todos!$C1943 = "",MODE.MATCH(Todos!$C$2:$C$4029),Todos!$C1943)</f>
        <v>M</v>
      </c>
    </row>
    <row r="1944" spans="1:24" x14ac:dyDescent="0.35">
      <c r="A1944" s="19">
        <v>174358</v>
      </c>
      <c r="B1944" s="7" t="s">
        <v>51</v>
      </c>
      <c r="C1944" s="7" t="s">
        <v>14</v>
      </c>
      <c r="D1944" s="7">
        <v>1550</v>
      </c>
      <c r="E1944" s="7">
        <v>456</v>
      </c>
      <c r="F1944" s="7">
        <v>709</v>
      </c>
      <c r="G1944" s="7">
        <v>24</v>
      </c>
      <c r="H1944" s="7">
        <v>22772</v>
      </c>
      <c r="I1944" s="7">
        <v>8</v>
      </c>
      <c r="J1944" s="7">
        <v>39</v>
      </c>
      <c r="K1944" s="7">
        <v>613</v>
      </c>
      <c r="L1944" s="7">
        <v>549</v>
      </c>
      <c r="M1944" s="7">
        <v>17.5</v>
      </c>
      <c r="N1944" s="7">
        <f>VLOOKUP(Todos!$A1944,vlookup_table[#All],2,FALSE)</f>
        <v>1</v>
      </c>
      <c r="O1944" s="7" t="str">
        <f>VLOOKUP(Todos!$A1944,vlookup_table[#All],3,FALSE)</f>
        <v>OR</v>
      </c>
      <c r="P1944" s="7">
        <f>VLOOKUP(Todos!$A1944,vlookup_table[#All],4,FALSE)</f>
        <v>4201</v>
      </c>
      <c r="Q1944" s="9" t="str">
        <f>VLOOKUP(Todos!$A1944,vlookup_table[#All],5,FALSE)</f>
        <v>S2</v>
      </c>
      <c r="R1944" s="9" t="str">
        <f>VLOOKUP(Todos!$A1944,vlookup_table[#All],6,FALSE)</f>
        <v>M</v>
      </c>
      <c r="S1944" s="9">
        <f>VLOOKUP(Todos!$A1944,vlookup_table[#All],7,FALSE)</f>
        <v>10</v>
      </c>
      <c r="T1944" s="9">
        <f>ROUND((9706-Todos!$P1944)/100, 0)</f>
        <v>55</v>
      </c>
      <c r="U1944" s="9" t="str" cm="1">
        <f t="array" ref="U1944">_xlfn.IFS(
    ISNUMBER(SEARCH("C", Q1944)), "Ciudad",
    ISNUMBER(SEARCH("T", Q1944)), "Pueblo",
    ISNUMBER(SEARCH("R", Q1944)), "Rural",
    ISNUMBER(SEARCH("S", Q1944)), "Suburbano",
    ISNUMBER(SEARCH("U", Q1944)), "Urbano"
)</f>
        <v>Suburbano</v>
      </c>
      <c r="V1944" s="24" t="str" cm="1">
        <f t="array" ref="V1944">_xlfn.LET(
    _xlpm.txt, _xlfn.TEXTJOIN("", TRUE, IF(ISNUMBER(--MID(Todos!$H1944, _xlfn.SEQUENCE(LEN(Todos!$H1944)), 1)), MID(Todos!$H1944, _xlfn.SEQUENCE(LEN(Todos!$H1944)), 1), "")),
    IF(ISNUMBER(--RIGHT(_xlpm.txt,1)), _xlpm.txt, LEFT(_xlpm.txt, LEN(_xlpm.txt)-1))
)</f>
        <v>22772</v>
      </c>
      <c r="W1944" s="9" t="str">
        <f>UPPER(LEFT(Todos!$B1944,2))</f>
        <v>OR</v>
      </c>
      <c r="X1944" s="10" t="str" cm="1">
        <f t="array" ref="X1944">+IF(Todos!$C1944 = "",MODE.MATCH(Todos!$C$2:$C$4029),Todos!$C1944)</f>
        <v>M</v>
      </c>
    </row>
    <row r="1945" spans="1:24" x14ac:dyDescent="0.35">
      <c r="A1945" s="18">
        <v>133555</v>
      </c>
      <c r="B1945" s="12" t="s">
        <v>42</v>
      </c>
      <c r="C1945" s="12" t="s">
        <v>17</v>
      </c>
      <c r="D1945" s="12">
        <v>575</v>
      </c>
      <c r="E1945" s="12">
        <v>231</v>
      </c>
      <c r="F1945" s="12">
        <v>269</v>
      </c>
      <c r="G1945" s="12">
        <v>0</v>
      </c>
      <c r="H1945" s="12">
        <v>9659</v>
      </c>
      <c r="I1945" s="12">
        <v>5</v>
      </c>
      <c r="J1945" s="12">
        <v>58</v>
      </c>
      <c r="K1945" s="12">
        <v>245</v>
      </c>
      <c r="L1945" s="12">
        <v>248</v>
      </c>
      <c r="M1945" s="12">
        <v>15</v>
      </c>
      <c r="N1945" s="12">
        <f>VLOOKUP(Todos!$A1945,vlookup_table[#All],2,FALSE)</f>
        <v>0</v>
      </c>
      <c r="O1945" s="12" t="str">
        <f>VLOOKUP(Todos!$A1945,vlookup_table[#All],3,FALSE)</f>
        <v>ID</v>
      </c>
      <c r="P1945" s="12">
        <f>VLOOKUP(Todos!$A1945,vlookup_table[#All],4,FALSE)</f>
        <v>4701</v>
      </c>
      <c r="Q1945" s="14" t="str">
        <f>VLOOKUP(Todos!$A1945,vlookup_table[#All],5,FALSE)</f>
        <v>T2</v>
      </c>
      <c r="R1945" s="14" t="str">
        <f>VLOOKUP(Todos!$A1945,vlookup_table[#All],6,FALSE)</f>
        <v>F</v>
      </c>
      <c r="S1945" s="14">
        <f>VLOOKUP(Todos!$A1945,vlookup_table[#All],7,FALSE)</f>
        <v>21</v>
      </c>
      <c r="T1945" s="14">
        <f>ROUND((9706-Todos!$P1945)/100, 0)</f>
        <v>50</v>
      </c>
      <c r="U1945" s="14" t="str" cm="1">
        <f t="array" ref="U1945">_xlfn.IFS(
    ISNUMBER(SEARCH("C", Q1945)), "Ciudad",
    ISNUMBER(SEARCH("T", Q1945)), "Pueblo",
    ISNUMBER(SEARCH("R", Q1945)), "Rural",
    ISNUMBER(SEARCH("S", Q1945)), "Suburbano",
    ISNUMBER(SEARCH("U", Q1945)), "Urbano"
)</f>
        <v>Pueblo</v>
      </c>
      <c r="V1945" s="25" t="str" cm="1">
        <f t="array" ref="V1945">_xlfn.LET(
    _xlpm.txt, _xlfn.TEXTJOIN("", TRUE, IF(ISNUMBER(--MID(Todos!$H1945, _xlfn.SEQUENCE(LEN(Todos!$H1945)), 1)), MID(Todos!$H1945, _xlfn.SEQUENCE(LEN(Todos!$H1945)), 1), "")),
    IF(ISNUMBER(--RIGHT(_xlpm.txt,1)), _xlpm.txt, LEFT(_xlpm.txt, LEN(_xlpm.txt)-1))
)</f>
        <v>9659</v>
      </c>
      <c r="W1945" s="14" t="str">
        <f>UPPER(LEFT(Todos!$B1945,2))</f>
        <v>ID</v>
      </c>
      <c r="X1945" s="15" t="str" cm="1">
        <f t="array" ref="X1945">+IF(Todos!$C1945 = "",MODE.MATCH(Todos!$C$2:$C$4029),Todos!$C1945)</f>
        <v>F</v>
      </c>
    </row>
    <row r="1946" spans="1:24" x14ac:dyDescent="0.35">
      <c r="A1946" s="19">
        <v>82457</v>
      </c>
      <c r="B1946" s="7" t="s">
        <v>57</v>
      </c>
      <c r="C1946" s="7" t="s">
        <v>17</v>
      </c>
      <c r="D1946" s="7">
        <v>687</v>
      </c>
      <c r="E1946" s="7">
        <v>230</v>
      </c>
      <c r="F1946" s="7">
        <v>267</v>
      </c>
      <c r="G1946" s="7">
        <v>0</v>
      </c>
      <c r="H1946" s="7">
        <v>11087</v>
      </c>
      <c r="I1946" s="7">
        <v>6</v>
      </c>
      <c r="J1946" s="7">
        <v>73</v>
      </c>
      <c r="K1946" s="7">
        <v>219</v>
      </c>
      <c r="L1946" s="7">
        <v>261</v>
      </c>
      <c r="M1946" s="7">
        <v>4.5921052629999997</v>
      </c>
      <c r="N1946" s="7">
        <f>VLOOKUP(Todos!$A1946,vlookup_table[#All],2,FALSE)</f>
        <v>0</v>
      </c>
      <c r="O1946" s="7" t="str">
        <f>VLOOKUP(Todos!$A1946,vlookup_table[#All],3,FALSE)</f>
        <v>MN</v>
      </c>
      <c r="P1946" s="7">
        <f>VLOOKUP(Todos!$A1946,vlookup_table[#All],4,FALSE)</f>
        <v>5301</v>
      </c>
      <c r="Q1946" s="9" t="str">
        <f>VLOOKUP(Todos!$A1946,vlookup_table[#All],5,FALSE)</f>
        <v>U3</v>
      </c>
      <c r="R1946" s="9" t="str">
        <f>VLOOKUP(Todos!$A1946,vlookup_table[#All],6,FALSE)</f>
        <v>F</v>
      </c>
      <c r="S1946" s="9">
        <f>VLOOKUP(Todos!$A1946,vlookup_table[#All],7,FALSE)</f>
        <v>5</v>
      </c>
      <c r="T1946" s="9">
        <f>ROUND((9706-Todos!$P1946)/100, 0)</f>
        <v>44</v>
      </c>
      <c r="U1946" s="9" t="str" cm="1">
        <f t="array" ref="U1946">_xlfn.IFS(
    ISNUMBER(SEARCH("C", Q1946)), "Ciudad",
    ISNUMBER(SEARCH("T", Q1946)), "Pueblo",
    ISNUMBER(SEARCH("R", Q1946)), "Rural",
    ISNUMBER(SEARCH("S", Q1946)), "Suburbano",
    ISNUMBER(SEARCH("U", Q1946)), "Urbano"
)</f>
        <v>Urbano</v>
      </c>
      <c r="V1946" s="24" t="str" cm="1">
        <f t="array" ref="V1946">_xlfn.LET(
    _xlpm.txt, _xlfn.TEXTJOIN("", TRUE, IF(ISNUMBER(--MID(Todos!$H1946, _xlfn.SEQUENCE(LEN(Todos!$H1946)), 1)), MID(Todos!$H1946, _xlfn.SEQUENCE(LEN(Todos!$H1946)), 1), "")),
    IF(ISNUMBER(--RIGHT(_xlpm.txt,1)), _xlpm.txt, LEFT(_xlpm.txt, LEN(_xlpm.txt)-1))
)</f>
        <v>11087</v>
      </c>
      <c r="W1946" s="9" t="str">
        <f>UPPER(LEFT(Todos!$B1946,2))</f>
        <v>MN</v>
      </c>
      <c r="X1946" s="10" t="str" cm="1">
        <f t="array" ref="X1946">+IF(Todos!$C1946 = "",MODE.MATCH(Todos!$C$2:$C$4029),Todos!$C1946)</f>
        <v>F</v>
      </c>
    </row>
    <row r="1947" spans="1:24" x14ac:dyDescent="0.35">
      <c r="A1947" s="18">
        <v>23065</v>
      </c>
      <c r="B1947" s="12" t="s">
        <v>47</v>
      </c>
      <c r="C1947" s="12" t="s">
        <v>17</v>
      </c>
      <c r="D1947" s="12">
        <v>810</v>
      </c>
      <c r="E1947" s="12">
        <v>408</v>
      </c>
      <c r="F1947" s="12">
        <v>469</v>
      </c>
      <c r="G1947" s="12">
        <v>1</v>
      </c>
      <c r="H1947" s="12">
        <v>15766</v>
      </c>
      <c r="I1947" s="12">
        <v>3</v>
      </c>
      <c r="J1947" s="12">
        <v>53</v>
      </c>
      <c r="K1947" s="12">
        <v>421</v>
      </c>
      <c r="L1947" s="12">
        <v>455</v>
      </c>
      <c r="M1947" s="12">
        <v>12.83333333</v>
      </c>
      <c r="N1947" s="12">
        <f>VLOOKUP(Todos!$A1947,vlookup_table[#All],2,FALSE)</f>
        <v>0</v>
      </c>
      <c r="O1947" s="12" t="str">
        <f>VLOOKUP(Todos!$A1947,vlookup_table[#All],3,FALSE)</f>
        <v>SC</v>
      </c>
      <c r="P1947" s="12">
        <f>VLOOKUP(Todos!$A1947,vlookup_table[#All],4,FALSE)</f>
        <v>4809</v>
      </c>
      <c r="Q1947" s="14" t="str">
        <f>VLOOKUP(Todos!$A1947,vlookup_table[#All],5,FALSE)</f>
        <v>S1</v>
      </c>
      <c r="R1947" s="14" t="str">
        <f>VLOOKUP(Todos!$A1947,vlookup_table[#All],6,FALSE)</f>
        <v>F</v>
      </c>
      <c r="S1947" s="14">
        <f>VLOOKUP(Todos!$A1947,vlookup_table[#All],7,FALSE)</f>
        <v>20</v>
      </c>
      <c r="T1947" s="14">
        <f>ROUND((9706-Todos!$P1947)/100, 0)</f>
        <v>49</v>
      </c>
      <c r="U1947" s="14" t="str" cm="1">
        <f t="array" ref="U1947">_xlfn.IFS(
    ISNUMBER(SEARCH("C", Q1947)), "Ciudad",
    ISNUMBER(SEARCH("T", Q1947)), "Pueblo",
    ISNUMBER(SEARCH("R", Q1947)), "Rural",
    ISNUMBER(SEARCH("S", Q1947)), "Suburbano",
    ISNUMBER(SEARCH("U", Q1947)), "Urbano"
)</f>
        <v>Suburbano</v>
      </c>
      <c r="V1947" s="25" t="str" cm="1">
        <f t="array" ref="V1947">_xlfn.LET(
    _xlpm.txt, _xlfn.TEXTJOIN("", TRUE, IF(ISNUMBER(--MID(Todos!$H1947, _xlfn.SEQUENCE(LEN(Todos!$H1947)), 1)), MID(Todos!$H1947, _xlfn.SEQUENCE(LEN(Todos!$H1947)), 1), "")),
    IF(ISNUMBER(--RIGHT(_xlpm.txt,1)), _xlpm.txt, LEFT(_xlpm.txt, LEN(_xlpm.txt)-1))
)</f>
        <v>15766</v>
      </c>
      <c r="W1947" s="14" t="str">
        <f>UPPER(LEFT(Todos!$B1947,2))</f>
        <v>SC</v>
      </c>
      <c r="X1947" s="15" t="str" cm="1">
        <f t="array" ref="X1947">+IF(Todos!$C1947 = "",MODE.MATCH(Todos!$C$2:$C$4029),Todos!$C1947)</f>
        <v>F</v>
      </c>
    </row>
    <row r="1948" spans="1:24" x14ac:dyDescent="0.35">
      <c r="A1948" s="19">
        <v>88856</v>
      </c>
      <c r="B1948" s="7" t="s">
        <v>16</v>
      </c>
      <c r="C1948" s="7" t="s">
        <v>17</v>
      </c>
      <c r="D1948" s="7">
        <v>2347</v>
      </c>
      <c r="E1948" s="7">
        <v>615</v>
      </c>
      <c r="F1948" s="7">
        <v>870</v>
      </c>
      <c r="G1948" s="7">
        <v>68</v>
      </c>
      <c r="H1948" s="7">
        <v>61923</v>
      </c>
      <c r="I1948" s="7">
        <v>13</v>
      </c>
      <c r="J1948" s="7">
        <v>63</v>
      </c>
      <c r="K1948" s="7">
        <v>736</v>
      </c>
      <c r="L1948" s="7">
        <v>786</v>
      </c>
      <c r="M1948" s="7">
        <v>3.0555555559999998</v>
      </c>
      <c r="N1948" s="7">
        <f>VLOOKUP(Todos!$A1948,vlookup_table[#All],2,FALSE)</f>
        <v>2</v>
      </c>
      <c r="O1948" s="7" t="str">
        <f>VLOOKUP(Todos!$A1948,vlookup_table[#All],3,FALSE)</f>
        <v>IL</v>
      </c>
      <c r="P1948" s="7">
        <f>VLOOKUP(Todos!$A1948,vlookup_table[#All],4,FALSE)</f>
        <v>3501</v>
      </c>
      <c r="Q1948" s="9" t="str">
        <f>VLOOKUP(Todos!$A1948,vlookup_table[#All],5,FALSE)</f>
        <v>S1</v>
      </c>
      <c r="R1948" s="9" t="str">
        <f>VLOOKUP(Todos!$A1948,vlookup_table[#All],6,FALSE)</f>
        <v>F</v>
      </c>
      <c r="S1948" s="9">
        <f>VLOOKUP(Todos!$A1948,vlookup_table[#All],7,FALSE)</f>
        <v>4</v>
      </c>
      <c r="T1948" s="9">
        <f>ROUND((9706-Todos!$P1948)/100, 0)</f>
        <v>62</v>
      </c>
      <c r="U1948" s="9" t="str" cm="1">
        <f t="array" ref="U1948">_xlfn.IFS(
    ISNUMBER(SEARCH("C", Q1948)), "Ciudad",
    ISNUMBER(SEARCH("T", Q1948)), "Pueblo",
    ISNUMBER(SEARCH("R", Q1948)), "Rural",
    ISNUMBER(SEARCH("S", Q1948)), "Suburbano",
    ISNUMBER(SEARCH("U", Q1948)), "Urbano"
)</f>
        <v>Suburbano</v>
      </c>
      <c r="V1948" s="24" t="str" cm="1">
        <f t="array" ref="V1948">_xlfn.LET(
    _xlpm.txt, _xlfn.TEXTJOIN("", TRUE, IF(ISNUMBER(--MID(Todos!$H1948, _xlfn.SEQUENCE(LEN(Todos!$H1948)), 1)), MID(Todos!$H1948, _xlfn.SEQUENCE(LEN(Todos!$H1948)), 1), "")),
    IF(ISNUMBER(--RIGHT(_xlpm.txt,1)), _xlpm.txt, LEFT(_xlpm.txt, LEN(_xlpm.txt)-1))
)</f>
        <v>61923</v>
      </c>
      <c r="W1948" s="9" t="str">
        <f>UPPER(LEFT(Todos!$B1948,2))</f>
        <v>IL</v>
      </c>
      <c r="X1948" s="10" t="str" cm="1">
        <f t="array" ref="X1948">+IF(Todos!$C1948 = "",MODE.MATCH(Todos!$C$2:$C$4029),Todos!$C1948)</f>
        <v>F</v>
      </c>
    </row>
    <row r="1949" spans="1:24" x14ac:dyDescent="0.35">
      <c r="A1949" s="18">
        <v>168393</v>
      </c>
      <c r="B1949" s="12" t="s">
        <v>22</v>
      </c>
      <c r="C1949" s="12" t="s">
        <v>14</v>
      </c>
      <c r="D1949" s="12">
        <v>2298</v>
      </c>
      <c r="E1949" s="12">
        <v>290</v>
      </c>
      <c r="F1949" s="12">
        <v>322</v>
      </c>
      <c r="G1949" s="12">
        <v>72</v>
      </c>
      <c r="H1949" s="12">
        <v>13270</v>
      </c>
      <c r="I1949" s="12">
        <v>21</v>
      </c>
      <c r="J1949" s="12">
        <v>51</v>
      </c>
      <c r="K1949" s="12">
        <v>302</v>
      </c>
      <c r="L1949" s="12">
        <v>308</v>
      </c>
      <c r="M1949" s="12">
        <v>25</v>
      </c>
      <c r="N1949" s="12">
        <f>VLOOKUP(Todos!$A1949,vlookup_table[#All],2,FALSE)</f>
        <v>4</v>
      </c>
      <c r="O1949" s="12" t="str">
        <f>VLOOKUP(Todos!$A1949,vlookup_table[#All],3,FALSE)</f>
        <v>CA</v>
      </c>
      <c r="P1949" s="12">
        <f>VLOOKUP(Todos!$A1949,vlookup_table[#All],4,FALSE)</f>
        <v>4001</v>
      </c>
      <c r="Q1949" s="14" t="str">
        <f>VLOOKUP(Todos!$A1949,vlookup_table[#All],5,FALSE)</f>
        <v>U2</v>
      </c>
      <c r="R1949" s="14" t="str">
        <f>VLOOKUP(Todos!$A1949,vlookup_table[#All],6,FALSE)</f>
        <v>M</v>
      </c>
      <c r="S1949" s="14">
        <f>VLOOKUP(Todos!$A1949,vlookup_table[#All],7,FALSE)</f>
        <v>25</v>
      </c>
      <c r="T1949" s="14">
        <f>ROUND((9706-Todos!$P1949)/100, 0)</f>
        <v>57</v>
      </c>
      <c r="U1949" s="14" t="str" cm="1">
        <f t="array" ref="U1949">_xlfn.IFS(
    ISNUMBER(SEARCH("C", Q1949)), "Ciudad",
    ISNUMBER(SEARCH("T", Q1949)), "Pueblo",
    ISNUMBER(SEARCH("R", Q1949)), "Rural",
    ISNUMBER(SEARCH("S", Q1949)), "Suburbano",
    ISNUMBER(SEARCH("U", Q1949)), "Urbano"
)</f>
        <v>Urbano</v>
      </c>
      <c r="V1949" s="25" t="str" cm="1">
        <f t="array" ref="V1949">_xlfn.LET(
    _xlpm.txt, _xlfn.TEXTJOIN("", TRUE, IF(ISNUMBER(--MID(Todos!$H1949, _xlfn.SEQUENCE(LEN(Todos!$H1949)), 1)), MID(Todos!$H1949, _xlfn.SEQUENCE(LEN(Todos!$H1949)), 1), "")),
    IF(ISNUMBER(--RIGHT(_xlpm.txt,1)), _xlpm.txt, LEFT(_xlpm.txt, LEN(_xlpm.txt)-1))
)</f>
        <v>13270</v>
      </c>
      <c r="W1949" s="14" t="str">
        <f>UPPER(LEFT(Todos!$B1949,2))</f>
        <v>CA</v>
      </c>
      <c r="X1949" s="15" t="str" cm="1">
        <f t="array" ref="X1949">+IF(Todos!$C1949 = "",MODE.MATCH(Todos!$C$2:$C$4029),Todos!$C1949)</f>
        <v>M</v>
      </c>
    </row>
    <row r="1950" spans="1:24" x14ac:dyDescent="0.35">
      <c r="A1950" s="19">
        <v>143936</v>
      </c>
      <c r="B1950" s="7" t="s">
        <v>22</v>
      </c>
      <c r="C1950" s="7" t="s">
        <v>14</v>
      </c>
      <c r="D1950" s="7">
        <v>4956</v>
      </c>
      <c r="E1950" s="7">
        <v>805</v>
      </c>
      <c r="F1950" s="7">
        <v>1058</v>
      </c>
      <c r="G1950" s="7">
        <v>95</v>
      </c>
      <c r="H1950" s="7">
        <v>64234</v>
      </c>
      <c r="I1950" s="7">
        <v>15</v>
      </c>
      <c r="J1950" s="7">
        <v>31</v>
      </c>
      <c r="K1950" s="7">
        <v>1081</v>
      </c>
      <c r="L1950" s="7">
        <v>861</v>
      </c>
      <c r="M1950" s="7">
        <v>32.5</v>
      </c>
      <c r="N1950" s="7">
        <f>VLOOKUP(Todos!$A1950,vlookup_table[#All],2,FALSE)</f>
        <v>1</v>
      </c>
      <c r="O1950" s="7" t="str">
        <f>VLOOKUP(Todos!$A1950,vlookup_table[#All],3,FALSE)</f>
        <v>CA</v>
      </c>
      <c r="P1950" s="7">
        <f>VLOOKUP(Todos!$A1950,vlookup_table[#All],4,FALSE)</f>
        <v>5101</v>
      </c>
      <c r="Q1950" s="9" t="str">
        <f>VLOOKUP(Todos!$A1950,vlookup_table[#All],5,FALSE)</f>
        <v>U1</v>
      </c>
      <c r="R1950" s="9" t="str">
        <f>VLOOKUP(Todos!$A1950,vlookup_table[#All],6,FALSE)</f>
        <v>M</v>
      </c>
      <c r="S1950" s="9">
        <f>VLOOKUP(Todos!$A1950,vlookup_table[#All],7,FALSE)</f>
        <v>55</v>
      </c>
      <c r="T1950" s="9">
        <f>ROUND((9706-Todos!$P1950)/100, 0)</f>
        <v>46</v>
      </c>
      <c r="U1950" s="9" t="str" cm="1">
        <f t="array" ref="U1950">_xlfn.IFS(
    ISNUMBER(SEARCH("C", Q1950)), "Ciudad",
    ISNUMBER(SEARCH("T", Q1950)), "Pueblo",
    ISNUMBER(SEARCH("R", Q1950)), "Rural",
    ISNUMBER(SEARCH("S", Q1950)), "Suburbano",
    ISNUMBER(SEARCH("U", Q1950)), "Urbano"
)</f>
        <v>Urbano</v>
      </c>
      <c r="V1950" s="24" t="str" cm="1">
        <f t="array" ref="V1950">_xlfn.LET(
    _xlpm.txt, _xlfn.TEXTJOIN("", TRUE, IF(ISNUMBER(--MID(Todos!$H1950, _xlfn.SEQUENCE(LEN(Todos!$H1950)), 1)), MID(Todos!$H1950, _xlfn.SEQUENCE(LEN(Todos!$H1950)), 1), "")),
    IF(ISNUMBER(--RIGHT(_xlpm.txt,1)), _xlpm.txt, LEFT(_xlpm.txt, LEN(_xlpm.txt)-1))
)</f>
        <v>64234</v>
      </c>
      <c r="W1950" s="9" t="str">
        <f>UPPER(LEFT(Todos!$B1950,2))</f>
        <v>CA</v>
      </c>
      <c r="X1950" s="10" t="str" cm="1">
        <f t="array" ref="X1950">+IF(Todos!$C1950 = "",MODE.MATCH(Todos!$C$2:$C$4029),Todos!$C1950)</f>
        <v>M</v>
      </c>
    </row>
    <row r="1951" spans="1:24" x14ac:dyDescent="0.35">
      <c r="A1951" s="18">
        <v>86436</v>
      </c>
      <c r="B1951" s="12" t="s">
        <v>46</v>
      </c>
      <c r="C1951" s="12" t="s">
        <v>14</v>
      </c>
      <c r="D1951" s="12">
        <v>857</v>
      </c>
      <c r="E1951" s="12">
        <v>245</v>
      </c>
      <c r="F1951" s="12">
        <v>320</v>
      </c>
      <c r="G1951" s="12">
        <v>0</v>
      </c>
      <c r="H1951" s="12">
        <v>12951</v>
      </c>
      <c r="I1951" s="12">
        <v>0</v>
      </c>
      <c r="J1951" s="12">
        <v>62</v>
      </c>
      <c r="K1951" s="12">
        <v>282</v>
      </c>
      <c r="L1951" s="12">
        <v>275</v>
      </c>
      <c r="M1951" s="12">
        <v>5.628571429</v>
      </c>
      <c r="N1951" s="12">
        <f>VLOOKUP(Todos!$A1951,vlookup_table[#All],2,FALSE)</f>
        <v>1</v>
      </c>
      <c r="O1951" s="12" t="str">
        <f>VLOOKUP(Todos!$A1951,vlookup_table[#All],3,FALSE)</f>
        <v>ND</v>
      </c>
      <c r="P1951" s="12">
        <f>VLOOKUP(Todos!$A1951,vlookup_table[#All],4,FALSE)</f>
        <v>3011</v>
      </c>
      <c r="Q1951" s="14" t="str">
        <f>VLOOKUP(Todos!$A1951,vlookup_table[#All],5,FALSE)</f>
        <v>S2</v>
      </c>
      <c r="R1951" s="14" t="str">
        <f>VLOOKUP(Todos!$A1951,vlookup_table[#All],6,FALSE)</f>
        <v>M</v>
      </c>
      <c r="S1951" s="14">
        <f>VLOOKUP(Todos!$A1951,vlookup_table[#All],7,FALSE)</f>
        <v>5</v>
      </c>
      <c r="T1951" s="14">
        <f>ROUND((9706-Todos!$P1951)/100, 0)</f>
        <v>67</v>
      </c>
      <c r="U1951" s="14" t="str" cm="1">
        <f t="array" ref="U1951">_xlfn.IFS(
    ISNUMBER(SEARCH("C", Q1951)), "Ciudad",
    ISNUMBER(SEARCH("T", Q1951)), "Pueblo",
    ISNUMBER(SEARCH("R", Q1951)), "Rural",
    ISNUMBER(SEARCH("S", Q1951)), "Suburbano",
    ISNUMBER(SEARCH("U", Q1951)), "Urbano"
)</f>
        <v>Suburbano</v>
      </c>
      <c r="V1951" s="25" t="str" cm="1">
        <f t="array" ref="V1951">_xlfn.LET(
    _xlpm.txt, _xlfn.TEXTJOIN("", TRUE, IF(ISNUMBER(--MID(Todos!$H1951, _xlfn.SEQUENCE(LEN(Todos!$H1951)), 1)), MID(Todos!$H1951, _xlfn.SEQUENCE(LEN(Todos!$H1951)), 1), "")),
    IF(ISNUMBER(--RIGHT(_xlpm.txt,1)), _xlpm.txt, LEFT(_xlpm.txt, LEN(_xlpm.txt)-1))
)</f>
        <v>12951</v>
      </c>
      <c r="W1951" s="14" t="str">
        <f>UPPER(LEFT(Todos!$B1951,2))</f>
        <v>ND</v>
      </c>
      <c r="X1951" s="15" t="str" cm="1">
        <f t="array" ref="X1951">+IF(Todos!$C1951 = "",MODE.MATCH(Todos!$C$2:$C$4029),Todos!$C1951)</f>
        <v>M</v>
      </c>
    </row>
    <row r="1952" spans="1:24" x14ac:dyDescent="0.35">
      <c r="A1952" s="19">
        <v>138311</v>
      </c>
      <c r="B1952" s="7" t="s">
        <v>56</v>
      </c>
      <c r="C1952" s="7" t="s">
        <v>61</v>
      </c>
      <c r="D1952" s="7">
        <v>1708</v>
      </c>
      <c r="E1952" s="7">
        <v>437</v>
      </c>
      <c r="F1952" s="7">
        <v>684</v>
      </c>
      <c r="G1952" s="7">
        <v>36</v>
      </c>
      <c r="H1952" s="7">
        <v>29098</v>
      </c>
      <c r="I1952" s="7">
        <v>7</v>
      </c>
      <c r="J1952" s="7">
        <v>19</v>
      </c>
      <c r="K1952" s="7">
        <v>586</v>
      </c>
      <c r="L1952" s="7">
        <v>551</v>
      </c>
      <c r="M1952" s="7">
        <v>9.769230769</v>
      </c>
      <c r="N1952" s="7">
        <f>VLOOKUP(Todos!$A1952,vlookup_table[#All],2,FALSE)</f>
        <v>2</v>
      </c>
      <c r="O1952" s="7" t="str">
        <f>VLOOKUP(Todos!$A1952,vlookup_table[#All],3,FALSE)</f>
        <v>AZ</v>
      </c>
      <c r="P1952" s="7">
        <f>VLOOKUP(Todos!$A1952,vlookup_table[#All],4,FALSE)</f>
        <v>1403</v>
      </c>
      <c r="Q1952" s="9" t="str">
        <f>VLOOKUP(Todos!$A1952,vlookup_table[#All],5,FALSE)</f>
        <v>S1</v>
      </c>
      <c r="R1952" s="9" t="str">
        <f>VLOOKUP(Todos!$A1952,vlookup_table[#All],6,FALSE)</f>
        <v>F</v>
      </c>
      <c r="S1952" s="9">
        <f>VLOOKUP(Todos!$A1952,vlookup_table[#All],7,FALSE)</f>
        <v>20</v>
      </c>
      <c r="T1952" s="9">
        <f>ROUND((9706-Todos!$P1952)/100, 0)</f>
        <v>83</v>
      </c>
      <c r="U1952" s="9" t="str" cm="1">
        <f t="array" ref="U1952">_xlfn.IFS(
    ISNUMBER(SEARCH("C", Q1952)), "Ciudad",
    ISNUMBER(SEARCH("T", Q1952)), "Pueblo",
    ISNUMBER(SEARCH("R", Q1952)), "Rural",
    ISNUMBER(SEARCH("S", Q1952)), "Suburbano",
    ISNUMBER(SEARCH("U", Q1952)), "Urbano"
)</f>
        <v>Suburbano</v>
      </c>
      <c r="V1952" s="24" t="str" cm="1">
        <f t="array" ref="V1952">_xlfn.LET(
    _xlpm.txt, _xlfn.TEXTJOIN("", TRUE, IF(ISNUMBER(--MID(Todos!$H1952, _xlfn.SEQUENCE(LEN(Todos!$H1952)), 1)), MID(Todos!$H1952, _xlfn.SEQUENCE(LEN(Todos!$H1952)), 1), "")),
    IF(ISNUMBER(--RIGHT(_xlpm.txt,1)), _xlpm.txt, LEFT(_xlpm.txt, LEN(_xlpm.txt)-1))
)</f>
        <v>29098</v>
      </c>
      <c r="W1952" s="9" t="str">
        <f>UPPER(LEFT(Todos!$B1952,2))</f>
        <v>AZ</v>
      </c>
      <c r="X1952" s="10" t="str" cm="1">
        <f t="array" ref="X1952">+IF(Todos!$C1952 = "",MODE.MATCH(Todos!$C$2:$C$4029),Todos!$C1952)</f>
        <v>Female</v>
      </c>
    </row>
    <row r="1953" spans="1:24" x14ac:dyDescent="0.35">
      <c r="A1953" s="18">
        <v>123469</v>
      </c>
      <c r="B1953" s="12" t="s">
        <v>21</v>
      </c>
      <c r="C1953" s="12" t="s">
        <v>14</v>
      </c>
      <c r="D1953" s="12">
        <v>561</v>
      </c>
      <c r="E1953" s="12">
        <v>493</v>
      </c>
      <c r="F1953" s="12">
        <v>540</v>
      </c>
      <c r="G1953" s="12">
        <v>1</v>
      </c>
      <c r="H1953" s="12">
        <v>16623</v>
      </c>
      <c r="I1953" s="12">
        <v>5</v>
      </c>
      <c r="J1953" s="12">
        <v>68</v>
      </c>
      <c r="K1953" s="12">
        <v>529</v>
      </c>
      <c r="L1953" s="12">
        <v>506</v>
      </c>
      <c r="M1953" s="12">
        <v>5.2</v>
      </c>
      <c r="N1953" s="12">
        <f>VLOOKUP(Todos!$A1953,vlookup_table[#All],2,FALSE)</f>
        <v>0</v>
      </c>
      <c r="O1953" s="12" t="str">
        <f>VLOOKUP(Todos!$A1953,vlookup_table[#All],3,FALSE)</f>
        <v>TX</v>
      </c>
      <c r="P1953" s="12">
        <f>VLOOKUP(Todos!$A1953,vlookup_table[#All],4,FALSE)</f>
        <v>0</v>
      </c>
      <c r="Q1953" s="14" t="str">
        <f>VLOOKUP(Todos!$A1953,vlookup_table[#All],5,FALSE)</f>
        <v>T2</v>
      </c>
      <c r="R1953" s="14" t="str">
        <f>VLOOKUP(Todos!$A1953,vlookup_table[#All],6,FALSE)</f>
        <v>M</v>
      </c>
      <c r="S1953" s="14">
        <f>VLOOKUP(Todos!$A1953,vlookup_table[#All],7,FALSE)</f>
        <v>5</v>
      </c>
      <c r="T1953" s="14">
        <f>ROUND((9706-Todos!$P1953)/100, 0)</f>
        <v>97</v>
      </c>
      <c r="U1953" s="14" t="str" cm="1">
        <f t="array" ref="U1953">_xlfn.IFS(
    ISNUMBER(SEARCH("C", Q1953)), "Ciudad",
    ISNUMBER(SEARCH("T", Q1953)), "Pueblo",
    ISNUMBER(SEARCH("R", Q1953)), "Rural",
    ISNUMBER(SEARCH("S", Q1953)), "Suburbano",
    ISNUMBER(SEARCH("U", Q1953)), "Urbano"
)</f>
        <v>Pueblo</v>
      </c>
      <c r="V1953" s="25" t="str" cm="1">
        <f t="array" ref="V1953">_xlfn.LET(
    _xlpm.txt, _xlfn.TEXTJOIN("", TRUE, IF(ISNUMBER(--MID(Todos!$H1953, _xlfn.SEQUENCE(LEN(Todos!$H1953)), 1)), MID(Todos!$H1953, _xlfn.SEQUENCE(LEN(Todos!$H1953)), 1), "")),
    IF(ISNUMBER(--RIGHT(_xlpm.txt,1)), _xlpm.txt, LEFT(_xlpm.txt, LEN(_xlpm.txt)-1))
)</f>
        <v>16623</v>
      </c>
      <c r="W1953" s="14" t="str">
        <f>UPPER(LEFT(Todos!$B1953,2))</f>
        <v>TX</v>
      </c>
      <c r="X1953" s="15" t="str" cm="1">
        <f t="array" ref="X1953">+IF(Todos!$C1953 = "",MODE.MATCH(Todos!$C$2:$C$4029),Todos!$C1953)</f>
        <v>M</v>
      </c>
    </row>
    <row r="1954" spans="1:24" x14ac:dyDescent="0.35">
      <c r="A1954" s="19">
        <v>135341</v>
      </c>
      <c r="B1954" s="7" t="s">
        <v>56</v>
      </c>
      <c r="C1954" s="7" t="s">
        <v>61</v>
      </c>
      <c r="D1954" s="7">
        <v>700</v>
      </c>
      <c r="E1954" s="7">
        <v>205</v>
      </c>
      <c r="F1954" s="7">
        <v>295</v>
      </c>
      <c r="G1954" s="7">
        <v>0</v>
      </c>
      <c r="H1954" s="7">
        <v>12713</v>
      </c>
      <c r="I1954" s="7">
        <v>9</v>
      </c>
      <c r="J1954" s="7">
        <v>12</v>
      </c>
      <c r="K1954" s="7">
        <v>221</v>
      </c>
      <c r="L1954" s="7">
        <v>276</v>
      </c>
      <c r="M1954" s="7">
        <v>12.85714286</v>
      </c>
      <c r="N1954" s="7">
        <f>VLOOKUP(Todos!$A1954,vlookup_table[#All],2,FALSE)</f>
        <v>0</v>
      </c>
      <c r="O1954" s="7" t="str">
        <f>VLOOKUP(Todos!$A1954,vlookup_table[#All],3,FALSE)</f>
        <v>AZ</v>
      </c>
      <c r="P1954" s="7">
        <f>VLOOKUP(Todos!$A1954,vlookup_table[#All],4,FALSE)</f>
        <v>0</v>
      </c>
      <c r="Q1954" s="9" t="str">
        <f>VLOOKUP(Todos!$A1954,vlookup_table[#All],5,FALSE)</f>
        <v>C2</v>
      </c>
      <c r="R1954" s="9" t="str">
        <f>VLOOKUP(Todos!$A1954,vlookup_table[#All],6,FALSE)</f>
        <v>F</v>
      </c>
      <c r="S1954" s="9">
        <f>VLOOKUP(Todos!$A1954,vlookup_table[#All],7,FALSE)</f>
        <v>12</v>
      </c>
      <c r="T1954" s="9">
        <f>ROUND((9706-Todos!$P1954)/100, 0)</f>
        <v>97</v>
      </c>
      <c r="U1954" s="9" t="str" cm="1">
        <f t="array" ref="U1954">_xlfn.IFS(
    ISNUMBER(SEARCH("C", Q1954)), "Ciudad",
    ISNUMBER(SEARCH("T", Q1954)), "Pueblo",
    ISNUMBER(SEARCH("R", Q1954)), "Rural",
    ISNUMBER(SEARCH("S", Q1954)), "Suburbano",
    ISNUMBER(SEARCH("U", Q1954)), "Urbano"
)</f>
        <v>Ciudad</v>
      </c>
      <c r="V1954" s="24" t="str" cm="1">
        <f t="array" ref="V1954">_xlfn.LET(
    _xlpm.txt, _xlfn.TEXTJOIN("", TRUE, IF(ISNUMBER(--MID(Todos!$H1954, _xlfn.SEQUENCE(LEN(Todos!$H1954)), 1)), MID(Todos!$H1954, _xlfn.SEQUENCE(LEN(Todos!$H1954)), 1), "")),
    IF(ISNUMBER(--RIGHT(_xlpm.txt,1)), _xlpm.txt, LEFT(_xlpm.txt, LEN(_xlpm.txt)-1))
)</f>
        <v>12713</v>
      </c>
      <c r="W1954" s="9" t="str">
        <f>UPPER(LEFT(Todos!$B1954,2))</f>
        <v>AZ</v>
      </c>
      <c r="X1954" s="10" t="str" cm="1">
        <f t="array" ref="X1954">+IF(Todos!$C1954 = "",MODE.MATCH(Todos!$C$2:$C$4029),Todos!$C1954)</f>
        <v>Female</v>
      </c>
    </row>
    <row r="1955" spans="1:24" x14ac:dyDescent="0.35">
      <c r="A1955" s="18">
        <v>33284</v>
      </c>
      <c r="B1955" s="12" t="s">
        <v>13</v>
      </c>
      <c r="C1955" s="12" t="s">
        <v>14</v>
      </c>
      <c r="D1955" s="12">
        <v>696</v>
      </c>
      <c r="E1955" s="12">
        <v>303</v>
      </c>
      <c r="F1955" s="12">
        <v>369</v>
      </c>
      <c r="G1955" s="12">
        <v>1</v>
      </c>
      <c r="H1955" s="12">
        <v>11637</v>
      </c>
      <c r="I1955" s="12">
        <v>1</v>
      </c>
      <c r="J1955" s="12">
        <v>65</v>
      </c>
      <c r="K1955" s="12">
        <v>339</v>
      </c>
      <c r="L1955" s="12">
        <v>323</v>
      </c>
      <c r="M1955" s="12">
        <v>22.5</v>
      </c>
      <c r="N1955" s="12">
        <f>VLOOKUP(Todos!$A1955,vlookup_table[#All],2,FALSE)</f>
        <v>1</v>
      </c>
      <c r="O1955" s="12" t="str">
        <f>VLOOKUP(Todos!$A1955,vlookup_table[#All],3,FALSE)</f>
        <v>FL</v>
      </c>
      <c r="P1955" s="12">
        <f>VLOOKUP(Todos!$A1955,vlookup_table[#All],4,FALSE)</f>
        <v>3001</v>
      </c>
      <c r="Q1955" s="14" t="str">
        <f>VLOOKUP(Todos!$A1955,vlookup_table[#All],5,FALSE)</f>
        <v>C1</v>
      </c>
      <c r="R1955" s="14" t="str">
        <f>VLOOKUP(Todos!$A1955,vlookup_table[#All],6,FALSE)</f>
        <v>M</v>
      </c>
      <c r="S1955" s="14">
        <f>VLOOKUP(Todos!$A1955,vlookup_table[#All],7,FALSE)</f>
        <v>20</v>
      </c>
      <c r="T1955" s="14">
        <f>ROUND((9706-Todos!$P1955)/100, 0)</f>
        <v>67</v>
      </c>
      <c r="U1955" s="14" t="str" cm="1">
        <f t="array" ref="U1955">_xlfn.IFS(
    ISNUMBER(SEARCH("C", Q1955)), "Ciudad",
    ISNUMBER(SEARCH("T", Q1955)), "Pueblo",
    ISNUMBER(SEARCH("R", Q1955)), "Rural",
    ISNUMBER(SEARCH("S", Q1955)), "Suburbano",
    ISNUMBER(SEARCH("U", Q1955)), "Urbano"
)</f>
        <v>Ciudad</v>
      </c>
      <c r="V1955" s="25" t="str" cm="1">
        <f t="array" ref="V1955">_xlfn.LET(
    _xlpm.txt, _xlfn.TEXTJOIN("", TRUE, IF(ISNUMBER(--MID(Todos!$H1955, _xlfn.SEQUENCE(LEN(Todos!$H1955)), 1)), MID(Todos!$H1955, _xlfn.SEQUENCE(LEN(Todos!$H1955)), 1), "")),
    IF(ISNUMBER(--RIGHT(_xlpm.txt,1)), _xlpm.txt, LEFT(_xlpm.txt, LEN(_xlpm.txt)-1))
)</f>
        <v>11637</v>
      </c>
      <c r="W1955" s="14" t="str">
        <f>UPPER(LEFT(Todos!$B1955,2))</f>
        <v>FL</v>
      </c>
      <c r="X1955" s="15" t="str" cm="1">
        <f t="array" ref="X1955">+IF(Todos!$C1955 = "",MODE.MATCH(Todos!$C$2:$C$4029),Todos!$C1955)</f>
        <v>M</v>
      </c>
    </row>
    <row r="1956" spans="1:24" x14ac:dyDescent="0.35">
      <c r="A1956" s="19">
        <v>180837</v>
      </c>
      <c r="B1956" s="7" t="s">
        <v>41</v>
      </c>
      <c r="C1956" s="7" t="s">
        <v>52</v>
      </c>
      <c r="D1956" s="7">
        <v>1039</v>
      </c>
      <c r="E1956" s="7">
        <v>279</v>
      </c>
      <c r="F1956" s="7">
        <v>435</v>
      </c>
      <c r="G1956" s="7">
        <v>4</v>
      </c>
      <c r="H1956" s="7">
        <v>15485</v>
      </c>
      <c r="I1956" s="7">
        <v>2</v>
      </c>
      <c r="J1956" s="7">
        <v>58</v>
      </c>
      <c r="K1956" s="7">
        <v>376</v>
      </c>
      <c r="L1956" s="7">
        <v>338</v>
      </c>
      <c r="M1956" s="7">
        <v>25</v>
      </c>
      <c r="N1956" s="7">
        <f>VLOOKUP(Todos!$A1956,vlookup_table[#All],2,FALSE)</f>
        <v>1</v>
      </c>
      <c r="O1956" s="7" t="str">
        <f>VLOOKUP(Todos!$A1956,vlookup_table[#All],3,FALSE)</f>
        <v>WA</v>
      </c>
      <c r="P1956" s="7">
        <f>VLOOKUP(Todos!$A1956,vlookup_table[#All],4,FALSE)</f>
        <v>3101</v>
      </c>
      <c r="Q1956" s="9" t="str">
        <f>VLOOKUP(Todos!$A1956,vlookup_table[#All],5,FALSE)</f>
        <v>C2</v>
      </c>
      <c r="R1956" s="9" t="str">
        <f>VLOOKUP(Todos!$A1956,vlookup_table[#All],6,FALSE)</f>
        <v>M</v>
      </c>
      <c r="S1956" s="9">
        <f>VLOOKUP(Todos!$A1956,vlookup_table[#All],7,FALSE)</f>
        <v>50</v>
      </c>
      <c r="T1956" s="9">
        <f>ROUND((9706-Todos!$P1956)/100, 0)</f>
        <v>66</v>
      </c>
      <c r="U1956" s="9" t="str" cm="1">
        <f t="array" ref="U1956">_xlfn.IFS(
    ISNUMBER(SEARCH("C", Q1956)), "Ciudad",
    ISNUMBER(SEARCH("T", Q1956)), "Pueblo",
    ISNUMBER(SEARCH("R", Q1956)), "Rural",
    ISNUMBER(SEARCH("S", Q1956)), "Suburbano",
    ISNUMBER(SEARCH("U", Q1956)), "Urbano"
)</f>
        <v>Ciudad</v>
      </c>
      <c r="V1956" s="24" t="str" cm="1">
        <f t="array" ref="V1956">_xlfn.LET(
    _xlpm.txt, _xlfn.TEXTJOIN("", TRUE, IF(ISNUMBER(--MID(Todos!$H1956, _xlfn.SEQUENCE(LEN(Todos!$H1956)), 1)), MID(Todos!$H1956, _xlfn.SEQUENCE(LEN(Todos!$H1956)), 1), "")),
    IF(ISNUMBER(--RIGHT(_xlpm.txt,1)), _xlpm.txt, LEFT(_xlpm.txt, LEN(_xlpm.txt)-1))
)</f>
        <v>15485</v>
      </c>
      <c r="W1956" s="9" t="str">
        <f>UPPER(LEFT(Todos!$B1956,2))</f>
        <v>WA</v>
      </c>
      <c r="X1956" s="10" t="str" cm="1">
        <f t="array" ref="X1956">+IF(Todos!$C1956 = "",MODE.MATCH(Todos!$C$2:$C$4029),Todos!$C1956)</f>
        <v>male</v>
      </c>
    </row>
    <row r="1957" spans="1:24" x14ac:dyDescent="0.35">
      <c r="A1957" s="18">
        <v>37747</v>
      </c>
      <c r="B1957" s="12" t="s">
        <v>13</v>
      </c>
      <c r="C1957" s="12" t="s">
        <v>14</v>
      </c>
      <c r="D1957" s="12">
        <v>1909</v>
      </c>
      <c r="E1957" s="12">
        <v>473</v>
      </c>
      <c r="F1957" s="12">
        <v>779</v>
      </c>
      <c r="G1957" s="12">
        <v>45</v>
      </c>
      <c r="H1957" s="12">
        <v>25255</v>
      </c>
      <c r="I1957" s="12">
        <v>32</v>
      </c>
      <c r="J1957" s="12">
        <v>34</v>
      </c>
      <c r="K1957" s="12">
        <v>688</v>
      </c>
      <c r="L1957" s="12">
        <v>648</v>
      </c>
      <c r="M1957" s="12">
        <v>13.375</v>
      </c>
      <c r="N1957" s="12">
        <f>VLOOKUP(Todos!$A1957,vlookup_table[#All],2,FALSE)</f>
        <v>1</v>
      </c>
      <c r="O1957" s="12" t="str">
        <f>VLOOKUP(Todos!$A1957,vlookup_table[#All],3,FALSE)</f>
        <v>FL</v>
      </c>
      <c r="P1957" s="12">
        <f>VLOOKUP(Todos!$A1957,vlookup_table[#All],4,FALSE)</f>
        <v>6006</v>
      </c>
      <c r="Q1957" s="14" t="str">
        <f>VLOOKUP(Todos!$A1957,vlookup_table[#All],5,FALSE)</f>
        <v>U1</v>
      </c>
      <c r="R1957" s="14" t="str">
        <f>VLOOKUP(Todos!$A1957,vlookup_table[#All],6,FALSE)</f>
        <v>M</v>
      </c>
      <c r="S1957" s="14">
        <f>VLOOKUP(Todos!$A1957,vlookup_table[#All],7,FALSE)</f>
        <v>18</v>
      </c>
      <c r="T1957" s="14">
        <f>ROUND((9706-Todos!$P1957)/100, 0)</f>
        <v>37</v>
      </c>
      <c r="U1957" s="14" t="str" cm="1">
        <f t="array" ref="U1957">_xlfn.IFS(
    ISNUMBER(SEARCH("C", Q1957)), "Ciudad",
    ISNUMBER(SEARCH("T", Q1957)), "Pueblo",
    ISNUMBER(SEARCH("R", Q1957)), "Rural",
    ISNUMBER(SEARCH("S", Q1957)), "Suburbano",
    ISNUMBER(SEARCH("U", Q1957)), "Urbano"
)</f>
        <v>Urbano</v>
      </c>
      <c r="V1957" s="25" t="str" cm="1">
        <f t="array" ref="V1957">_xlfn.LET(
    _xlpm.txt, _xlfn.TEXTJOIN("", TRUE, IF(ISNUMBER(--MID(Todos!$H1957, _xlfn.SEQUENCE(LEN(Todos!$H1957)), 1)), MID(Todos!$H1957, _xlfn.SEQUENCE(LEN(Todos!$H1957)), 1), "")),
    IF(ISNUMBER(--RIGHT(_xlpm.txt,1)), _xlpm.txt, LEFT(_xlpm.txt, LEN(_xlpm.txt)-1))
)</f>
        <v>25255</v>
      </c>
      <c r="W1957" s="14" t="str">
        <f>UPPER(LEFT(Todos!$B1957,2))</f>
        <v>FL</v>
      </c>
      <c r="X1957" s="15" t="str" cm="1">
        <f t="array" ref="X1957">+IF(Todos!$C1957 = "",MODE.MATCH(Todos!$C$2:$C$4029),Todos!$C1957)</f>
        <v>M</v>
      </c>
    </row>
    <row r="1958" spans="1:24" x14ac:dyDescent="0.35">
      <c r="A1958" s="19">
        <v>108983</v>
      </c>
      <c r="B1958" s="7" t="s">
        <v>50</v>
      </c>
      <c r="C1958" s="7" t="s">
        <v>14</v>
      </c>
      <c r="D1958" s="7">
        <v>535</v>
      </c>
      <c r="E1958" s="7">
        <v>165</v>
      </c>
      <c r="F1958" s="7">
        <v>199</v>
      </c>
      <c r="G1958" s="7">
        <v>0</v>
      </c>
      <c r="H1958" s="7">
        <v>7220</v>
      </c>
      <c r="I1958" s="7">
        <v>0</v>
      </c>
      <c r="J1958" s="7">
        <v>92</v>
      </c>
      <c r="K1958" s="7">
        <v>154</v>
      </c>
      <c r="L1958" s="7">
        <v>200</v>
      </c>
      <c r="M1958" s="7">
        <v>12</v>
      </c>
      <c r="N1958" s="7">
        <f>VLOOKUP(Todos!$A1958,vlookup_table[#All],2,FALSE)</f>
        <v>0</v>
      </c>
      <c r="O1958" s="7" t="str">
        <f>VLOOKUP(Todos!$A1958,vlookup_table[#All],3,FALSE)</f>
        <v>LA</v>
      </c>
      <c r="P1958" s="7">
        <f>VLOOKUP(Todos!$A1958,vlookup_table[#All],4,FALSE)</f>
        <v>2412</v>
      </c>
      <c r="Q1958" s="9" t="str">
        <f>VLOOKUP(Todos!$A1958,vlookup_table[#All],5,FALSE)</f>
        <v>C2</v>
      </c>
      <c r="R1958" s="9" t="str">
        <f>VLOOKUP(Todos!$A1958,vlookup_table[#All],6,FALSE)</f>
        <v>M</v>
      </c>
      <c r="S1958" s="9">
        <f>VLOOKUP(Todos!$A1958,vlookup_table[#All],7,FALSE)</f>
        <v>17</v>
      </c>
      <c r="T1958" s="9">
        <f>ROUND((9706-Todos!$P1958)/100, 0)</f>
        <v>73</v>
      </c>
      <c r="U1958" s="9" t="str" cm="1">
        <f t="array" ref="U1958">_xlfn.IFS(
    ISNUMBER(SEARCH("C", Q1958)), "Ciudad",
    ISNUMBER(SEARCH("T", Q1958)), "Pueblo",
    ISNUMBER(SEARCH("R", Q1958)), "Rural",
    ISNUMBER(SEARCH("S", Q1958)), "Suburbano",
    ISNUMBER(SEARCH("U", Q1958)), "Urbano"
)</f>
        <v>Ciudad</v>
      </c>
      <c r="V1958" s="24" t="str" cm="1">
        <f t="array" ref="V1958">_xlfn.LET(
    _xlpm.txt, _xlfn.TEXTJOIN("", TRUE, IF(ISNUMBER(--MID(Todos!$H1958, _xlfn.SEQUENCE(LEN(Todos!$H1958)), 1)), MID(Todos!$H1958, _xlfn.SEQUENCE(LEN(Todos!$H1958)), 1), "")),
    IF(ISNUMBER(--RIGHT(_xlpm.txt,1)), _xlpm.txt, LEFT(_xlpm.txt, LEN(_xlpm.txt)-1))
)</f>
        <v>7220</v>
      </c>
      <c r="W1958" s="9" t="str">
        <f>UPPER(LEFT(Todos!$B1958,2))</f>
        <v>LA</v>
      </c>
      <c r="X1958" s="10" t="str" cm="1">
        <f t="array" ref="X1958">+IF(Todos!$C1958 = "",MODE.MATCH(Todos!$C$2:$C$4029),Todos!$C1958)</f>
        <v>M</v>
      </c>
    </row>
    <row r="1959" spans="1:24" x14ac:dyDescent="0.35">
      <c r="A1959" s="18">
        <v>34591</v>
      </c>
      <c r="B1959" s="12" t="s">
        <v>13</v>
      </c>
      <c r="C1959" s="12" t="s">
        <v>14</v>
      </c>
      <c r="D1959" s="12">
        <v>835</v>
      </c>
      <c r="E1959" s="12">
        <v>413</v>
      </c>
      <c r="F1959" s="12">
        <v>410</v>
      </c>
      <c r="G1959" s="12">
        <v>0</v>
      </c>
      <c r="H1959" s="12">
        <v>14004</v>
      </c>
      <c r="I1959" s="12">
        <v>7</v>
      </c>
      <c r="J1959" s="12">
        <v>20</v>
      </c>
      <c r="K1959" s="12">
        <v>414</v>
      </c>
      <c r="L1959" s="12">
        <v>429</v>
      </c>
      <c r="M1959" s="12">
        <v>19.666666670000001</v>
      </c>
      <c r="N1959" s="12">
        <f>VLOOKUP(Todos!$A1959,vlookup_table[#All],2,FALSE)</f>
        <v>1</v>
      </c>
      <c r="O1959" s="12" t="str">
        <f>VLOOKUP(Todos!$A1959,vlookup_table[#All],3,FALSE)</f>
        <v>FL</v>
      </c>
      <c r="P1959" s="12">
        <f>VLOOKUP(Todos!$A1959,vlookup_table[#All],4,FALSE)</f>
        <v>3401</v>
      </c>
      <c r="Q1959" s="14" t="str">
        <f>VLOOKUP(Todos!$A1959,vlookup_table[#All],5,FALSE)</f>
        <v>S2</v>
      </c>
      <c r="R1959" s="14" t="str">
        <f>VLOOKUP(Todos!$A1959,vlookup_table[#All],6,FALSE)</f>
        <v>M</v>
      </c>
      <c r="S1959" s="14">
        <f>VLOOKUP(Todos!$A1959,vlookup_table[#All],7,FALSE)</f>
        <v>23</v>
      </c>
      <c r="T1959" s="14">
        <f>ROUND((9706-Todos!$P1959)/100, 0)</f>
        <v>63</v>
      </c>
      <c r="U1959" s="14" t="str" cm="1">
        <f t="array" ref="U1959">_xlfn.IFS(
    ISNUMBER(SEARCH("C", Q1959)), "Ciudad",
    ISNUMBER(SEARCH("T", Q1959)), "Pueblo",
    ISNUMBER(SEARCH("R", Q1959)), "Rural",
    ISNUMBER(SEARCH("S", Q1959)), "Suburbano",
    ISNUMBER(SEARCH("U", Q1959)), "Urbano"
)</f>
        <v>Suburbano</v>
      </c>
      <c r="V1959" s="25" t="str" cm="1">
        <f t="array" ref="V1959">_xlfn.LET(
    _xlpm.txt, _xlfn.TEXTJOIN("", TRUE, IF(ISNUMBER(--MID(Todos!$H1959, _xlfn.SEQUENCE(LEN(Todos!$H1959)), 1)), MID(Todos!$H1959, _xlfn.SEQUENCE(LEN(Todos!$H1959)), 1), "")),
    IF(ISNUMBER(--RIGHT(_xlpm.txt,1)), _xlpm.txt, LEFT(_xlpm.txt, LEN(_xlpm.txt)-1))
)</f>
        <v>14004</v>
      </c>
      <c r="W1959" s="14" t="str">
        <f>UPPER(LEFT(Todos!$B1959,2))</f>
        <v>FL</v>
      </c>
      <c r="X1959" s="15" t="str" cm="1">
        <f t="array" ref="X1959">+IF(Todos!$C1959 = "",MODE.MATCH(Todos!$C$2:$C$4029),Todos!$C1959)</f>
        <v>M</v>
      </c>
    </row>
    <row r="1960" spans="1:24" x14ac:dyDescent="0.35">
      <c r="A1960" s="19">
        <v>100691</v>
      </c>
      <c r="B1960" s="7" t="s">
        <v>37</v>
      </c>
      <c r="C1960" s="7" t="s">
        <v>14</v>
      </c>
      <c r="D1960" s="7">
        <v>553</v>
      </c>
      <c r="E1960" s="7">
        <v>196</v>
      </c>
      <c r="F1960" s="7">
        <v>236</v>
      </c>
      <c r="G1960" s="7">
        <v>0</v>
      </c>
      <c r="H1960" s="7">
        <v>9705</v>
      </c>
      <c r="I1960" s="7">
        <v>1</v>
      </c>
      <c r="J1960" s="7">
        <v>76</v>
      </c>
      <c r="K1960" s="7">
        <v>193</v>
      </c>
      <c r="L1960" s="7">
        <v>236</v>
      </c>
      <c r="M1960" s="7">
        <v>4</v>
      </c>
      <c r="N1960" s="7">
        <f>VLOOKUP(Todos!$A1960,vlookup_table[#All],2,FALSE)</f>
        <v>0</v>
      </c>
      <c r="O1960" s="7" t="str">
        <f>VLOOKUP(Todos!$A1960,vlookup_table[#All],3,FALSE)</f>
        <v>MO</v>
      </c>
      <c r="P1960" s="7">
        <f>VLOOKUP(Todos!$A1960,vlookup_table[#All],4,FALSE)</f>
        <v>1305</v>
      </c>
      <c r="Q1960" s="9" t="str">
        <f>VLOOKUP(Todos!$A1960,vlookup_table[#All],5,FALSE)</f>
        <v>C3</v>
      </c>
      <c r="R1960" s="9" t="str">
        <f>VLOOKUP(Todos!$A1960,vlookup_table[#All],6,FALSE)</f>
        <v>M</v>
      </c>
      <c r="S1960" s="9">
        <f>VLOOKUP(Todos!$A1960,vlookup_table[#All],7,FALSE)</f>
        <v>5</v>
      </c>
      <c r="T1960" s="9">
        <f>ROUND((9706-Todos!$P1960)/100, 0)</f>
        <v>84</v>
      </c>
      <c r="U1960" s="9" t="str" cm="1">
        <f t="array" ref="U1960">_xlfn.IFS(
    ISNUMBER(SEARCH("C", Q1960)), "Ciudad",
    ISNUMBER(SEARCH("T", Q1960)), "Pueblo",
    ISNUMBER(SEARCH("R", Q1960)), "Rural",
    ISNUMBER(SEARCH("S", Q1960)), "Suburbano",
    ISNUMBER(SEARCH("U", Q1960)), "Urbano"
)</f>
        <v>Ciudad</v>
      </c>
      <c r="V1960" s="24" t="str" cm="1">
        <f t="array" ref="V1960">_xlfn.LET(
    _xlpm.txt, _xlfn.TEXTJOIN("", TRUE, IF(ISNUMBER(--MID(Todos!$H1960, _xlfn.SEQUENCE(LEN(Todos!$H1960)), 1)), MID(Todos!$H1960, _xlfn.SEQUENCE(LEN(Todos!$H1960)), 1), "")),
    IF(ISNUMBER(--RIGHT(_xlpm.txt,1)), _xlpm.txt, LEFT(_xlpm.txt, LEN(_xlpm.txt)-1))
)</f>
        <v>9705</v>
      </c>
      <c r="W1960" s="9" t="str">
        <f>UPPER(LEFT(Todos!$B1960,2))</f>
        <v>MO</v>
      </c>
      <c r="X1960" s="10" t="str" cm="1">
        <f t="array" ref="X1960">+IF(Todos!$C1960 = "",MODE.MATCH(Todos!$C$2:$C$4029),Todos!$C1960)</f>
        <v>M</v>
      </c>
    </row>
    <row r="1961" spans="1:24" x14ac:dyDescent="0.35">
      <c r="A1961" s="18">
        <v>95347</v>
      </c>
      <c r="B1961" s="12" t="s">
        <v>16</v>
      </c>
      <c r="C1961" s="12" t="s">
        <v>14</v>
      </c>
      <c r="D1961" s="12">
        <v>652</v>
      </c>
      <c r="E1961" s="12">
        <v>247</v>
      </c>
      <c r="F1961" s="12">
        <v>381</v>
      </c>
      <c r="G1961" s="12">
        <v>0</v>
      </c>
      <c r="H1961" s="12">
        <v>13469</v>
      </c>
      <c r="I1961" s="12">
        <v>1</v>
      </c>
      <c r="J1961" s="12">
        <v>72</v>
      </c>
      <c r="K1961" s="12">
        <v>354</v>
      </c>
      <c r="L1961" s="12">
        <v>306</v>
      </c>
      <c r="M1961" s="12">
        <v>8.2222222219999992</v>
      </c>
      <c r="N1961" s="12">
        <f>VLOOKUP(Todos!$A1961,vlookup_table[#All],2,FALSE)</f>
        <v>1</v>
      </c>
      <c r="O1961" s="12" t="str">
        <f>VLOOKUP(Todos!$A1961,vlookup_table[#All],3,FALSE)</f>
        <v>IL</v>
      </c>
      <c r="P1961" s="12">
        <f>VLOOKUP(Todos!$A1961,vlookup_table[#All],4,FALSE)</f>
        <v>3705</v>
      </c>
      <c r="Q1961" s="14" t="str">
        <f>VLOOKUP(Todos!$A1961,vlookup_table[#All],5,FALSE)</f>
        <v>T2</v>
      </c>
      <c r="R1961" s="14" t="str">
        <f>VLOOKUP(Todos!$A1961,vlookup_table[#All],6,FALSE)</f>
        <v>M</v>
      </c>
      <c r="S1961" s="14">
        <f>VLOOKUP(Todos!$A1961,vlookup_table[#All],7,FALSE)</f>
        <v>7</v>
      </c>
      <c r="T1961" s="14">
        <f>ROUND((9706-Todos!$P1961)/100, 0)</f>
        <v>60</v>
      </c>
      <c r="U1961" s="14" t="str" cm="1">
        <f t="array" ref="U1961">_xlfn.IFS(
    ISNUMBER(SEARCH("C", Q1961)), "Ciudad",
    ISNUMBER(SEARCH("T", Q1961)), "Pueblo",
    ISNUMBER(SEARCH("R", Q1961)), "Rural",
    ISNUMBER(SEARCH("S", Q1961)), "Suburbano",
    ISNUMBER(SEARCH("U", Q1961)), "Urbano"
)</f>
        <v>Pueblo</v>
      </c>
      <c r="V1961" s="25" t="str" cm="1">
        <f t="array" ref="V1961">_xlfn.LET(
    _xlpm.txt, _xlfn.TEXTJOIN("", TRUE, IF(ISNUMBER(--MID(Todos!$H1961, _xlfn.SEQUENCE(LEN(Todos!$H1961)), 1)), MID(Todos!$H1961, _xlfn.SEQUENCE(LEN(Todos!$H1961)), 1), "")),
    IF(ISNUMBER(--RIGHT(_xlpm.txt,1)), _xlpm.txt, LEFT(_xlpm.txt, LEN(_xlpm.txt)-1))
)</f>
        <v>13469</v>
      </c>
      <c r="W1961" s="14" t="str">
        <f>UPPER(LEFT(Todos!$B1961,2))</f>
        <v>IL</v>
      </c>
      <c r="X1961" s="15" t="str" cm="1">
        <f t="array" ref="X1961">+IF(Todos!$C1961 = "",MODE.MATCH(Todos!$C$2:$C$4029),Todos!$C1961)</f>
        <v>M</v>
      </c>
    </row>
    <row r="1962" spans="1:24" x14ac:dyDescent="0.35">
      <c r="A1962" s="19">
        <v>14717</v>
      </c>
      <c r="B1962" s="7" t="s">
        <v>49</v>
      </c>
      <c r="C1962" s="7" t="s">
        <v>17</v>
      </c>
      <c r="D1962" s="7">
        <v>1125</v>
      </c>
      <c r="E1962" s="7">
        <v>205</v>
      </c>
      <c r="F1962" s="7">
        <v>131</v>
      </c>
      <c r="G1962" s="7">
        <v>0</v>
      </c>
      <c r="H1962" s="7">
        <v>21600</v>
      </c>
      <c r="I1962" s="7">
        <v>3</v>
      </c>
      <c r="J1962" s="7">
        <v>26</v>
      </c>
      <c r="K1962" s="7">
        <v>138</v>
      </c>
      <c r="L1962" s="7">
        <v>281</v>
      </c>
      <c r="M1962" s="7">
        <v>6.4583333329999997</v>
      </c>
      <c r="N1962" s="7">
        <f>VLOOKUP(Todos!$A1962,vlookup_table[#All],2,FALSE)</f>
        <v>28</v>
      </c>
      <c r="O1962" s="7" t="str">
        <f>VLOOKUP(Todos!$A1962,vlookup_table[#All],3,FALSE)</f>
        <v>CO</v>
      </c>
      <c r="P1962" s="7">
        <f>VLOOKUP(Todos!$A1962,vlookup_table[#All],4,FALSE)</f>
        <v>2610</v>
      </c>
      <c r="Q1962" s="9" t="str">
        <f>VLOOKUP(Todos!$A1962,vlookup_table[#All],5,FALSE)</f>
        <v>U2</v>
      </c>
      <c r="R1962" s="9" t="str">
        <f>VLOOKUP(Todos!$A1962,vlookup_table[#All],6,FALSE)</f>
        <v>F</v>
      </c>
      <c r="S1962" s="9">
        <f>VLOOKUP(Todos!$A1962,vlookup_table[#All],7,FALSE)</f>
        <v>15</v>
      </c>
      <c r="T1962" s="9">
        <f>ROUND((9706-Todos!$P1962)/100, 0)</f>
        <v>71</v>
      </c>
      <c r="U1962" s="9" t="str" cm="1">
        <f t="array" ref="U1962">_xlfn.IFS(
    ISNUMBER(SEARCH("C", Q1962)), "Ciudad",
    ISNUMBER(SEARCH("T", Q1962)), "Pueblo",
    ISNUMBER(SEARCH("R", Q1962)), "Rural",
    ISNUMBER(SEARCH("S", Q1962)), "Suburbano",
    ISNUMBER(SEARCH("U", Q1962)), "Urbano"
)</f>
        <v>Urbano</v>
      </c>
      <c r="V1962" s="24" t="str" cm="1">
        <f t="array" ref="V1962">_xlfn.LET(
    _xlpm.txt, _xlfn.TEXTJOIN("", TRUE, IF(ISNUMBER(--MID(Todos!$H1962, _xlfn.SEQUENCE(LEN(Todos!$H1962)), 1)), MID(Todos!$H1962, _xlfn.SEQUENCE(LEN(Todos!$H1962)), 1), "")),
    IF(ISNUMBER(--RIGHT(_xlpm.txt,1)), _xlpm.txt, LEFT(_xlpm.txt, LEN(_xlpm.txt)-1))
)</f>
        <v>21600</v>
      </c>
      <c r="W1962" s="9" t="str">
        <f>UPPER(LEFT(Todos!$B1962,2))</f>
        <v>CO</v>
      </c>
      <c r="X1962" s="10" t="str" cm="1">
        <f t="array" ref="X1962">+IF(Todos!$C1962 = "",MODE.MATCH(Todos!$C$2:$C$4029),Todos!$C1962)</f>
        <v>F</v>
      </c>
    </row>
    <row r="1963" spans="1:24" x14ac:dyDescent="0.35">
      <c r="A1963" s="18">
        <v>63612</v>
      </c>
      <c r="B1963" s="12" t="s">
        <v>34</v>
      </c>
      <c r="C1963" s="12" t="s">
        <v>17</v>
      </c>
      <c r="D1963" s="12">
        <v>416</v>
      </c>
      <c r="E1963" s="12">
        <v>209</v>
      </c>
      <c r="F1963" s="12">
        <v>243</v>
      </c>
      <c r="G1963" s="12">
        <v>0</v>
      </c>
      <c r="H1963" s="12">
        <v>10117</v>
      </c>
      <c r="I1963" s="12">
        <v>0</v>
      </c>
      <c r="J1963" s="12">
        <v>76</v>
      </c>
      <c r="K1963" s="12">
        <v>221</v>
      </c>
      <c r="L1963" s="12">
        <v>229</v>
      </c>
      <c r="M1963" s="12">
        <v>13.5</v>
      </c>
      <c r="N1963" s="12">
        <f>VLOOKUP(Todos!$A1963,vlookup_table[#All],2,FALSE)</f>
        <v>0</v>
      </c>
      <c r="O1963" s="12" t="str">
        <f>VLOOKUP(Todos!$A1963,vlookup_table[#All],3,FALSE)</f>
        <v>IN</v>
      </c>
      <c r="P1963" s="12">
        <f>VLOOKUP(Todos!$A1963,vlookup_table[#All],4,FALSE)</f>
        <v>6801</v>
      </c>
      <c r="Q1963" s="14" t="str">
        <f>VLOOKUP(Todos!$A1963,vlookup_table[#All],5,FALSE)</f>
        <v>C2</v>
      </c>
      <c r="R1963" s="14" t="str">
        <f>VLOOKUP(Todos!$A1963,vlookup_table[#All],6,FALSE)</f>
        <v>F</v>
      </c>
      <c r="S1963" s="14">
        <f>VLOOKUP(Todos!$A1963,vlookup_table[#All],7,FALSE)</f>
        <v>18</v>
      </c>
      <c r="T1963" s="14">
        <f>ROUND((9706-Todos!$P1963)/100, 0)</f>
        <v>29</v>
      </c>
      <c r="U1963" s="14" t="str" cm="1">
        <f t="array" ref="U1963">_xlfn.IFS(
    ISNUMBER(SEARCH("C", Q1963)), "Ciudad",
    ISNUMBER(SEARCH("T", Q1963)), "Pueblo",
    ISNUMBER(SEARCH("R", Q1963)), "Rural",
    ISNUMBER(SEARCH("S", Q1963)), "Suburbano",
    ISNUMBER(SEARCH("U", Q1963)), "Urbano"
)</f>
        <v>Ciudad</v>
      </c>
      <c r="V1963" s="25" t="str" cm="1">
        <f t="array" ref="V1963">_xlfn.LET(
    _xlpm.txt, _xlfn.TEXTJOIN("", TRUE, IF(ISNUMBER(--MID(Todos!$H1963, _xlfn.SEQUENCE(LEN(Todos!$H1963)), 1)), MID(Todos!$H1963, _xlfn.SEQUENCE(LEN(Todos!$H1963)), 1), "")),
    IF(ISNUMBER(--RIGHT(_xlpm.txt,1)), _xlpm.txt, LEFT(_xlpm.txt, LEN(_xlpm.txt)-1))
)</f>
        <v>10117</v>
      </c>
      <c r="W1963" s="14" t="str">
        <f>UPPER(LEFT(Todos!$B1963,2))</f>
        <v>IN</v>
      </c>
      <c r="X1963" s="15" t="str" cm="1">
        <f t="array" ref="X1963">+IF(Todos!$C1963 = "",MODE.MATCH(Todos!$C$2:$C$4029),Todos!$C1963)</f>
        <v>F</v>
      </c>
    </row>
    <row r="1964" spans="1:24" x14ac:dyDescent="0.35">
      <c r="A1964" s="19">
        <v>21097</v>
      </c>
      <c r="B1964" s="7" t="s">
        <v>18</v>
      </c>
      <c r="C1964" s="7" t="s">
        <v>14</v>
      </c>
      <c r="D1964" s="7">
        <v>623</v>
      </c>
      <c r="E1964" s="7">
        <v>273</v>
      </c>
      <c r="F1964" s="7">
        <v>319</v>
      </c>
      <c r="G1964" s="7">
        <v>0</v>
      </c>
      <c r="H1964" s="7">
        <v>10923</v>
      </c>
      <c r="I1964" s="7">
        <v>2</v>
      </c>
      <c r="J1964" s="7">
        <v>53</v>
      </c>
      <c r="K1964" s="7">
        <v>300</v>
      </c>
      <c r="L1964" s="7">
        <v>293</v>
      </c>
      <c r="M1964" s="7">
        <v>15</v>
      </c>
      <c r="N1964" s="7">
        <f>VLOOKUP(Todos!$A1964,vlookup_table[#All],2,FALSE)</f>
        <v>1</v>
      </c>
      <c r="O1964" s="7" t="str">
        <f>VLOOKUP(Todos!$A1964,vlookup_table[#All],3,FALSE)</f>
        <v>NC</v>
      </c>
      <c r="P1964" s="7">
        <f>VLOOKUP(Todos!$A1964,vlookup_table[#All],4,FALSE)</f>
        <v>0</v>
      </c>
      <c r="Q1964" s="9" t="str">
        <f>VLOOKUP(Todos!$A1964,vlookup_table[#All],5,FALSE)</f>
        <v>T2</v>
      </c>
      <c r="R1964" s="9" t="str">
        <f>VLOOKUP(Todos!$A1964,vlookup_table[#All],6,FALSE)</f>
        <v>M</v>
      </c>
      <c r="S1964" s="9">
        <f>VLOOKUP(Todos!$A1964,vlookup_table[#All],7,FALSE)</f>
        <v>25</v>
      </c>
      <c r="T1964" s="9">
        <f>ROUND((9706-Todos!$P1964)/100, 0)</f>
        <v>97</v>
      </c>
      <c r="U1964" s="9" t="str" cm="1">
        <f t="array" ref="U1964">_xlfn.IFS(
    ISNUMBER(SEARCH("C", Q1964)), "Ciudad",
    ISNUMBER(SEARCH("T", Q1964)), "Pueblo",
    ISNUMBER(SEARCH("R", Q1964)), "Rural",
    ISNUMBER(SEARCH("S", Q1964)), "Suburbano",
    ISNUMBER(SEARCH("U", Q1964)), "Urbano"
)</f>
        <v>Pueblo</v>
      </c>
      <c r="V1964" s="24" t="str" cm="1">
        <f t="array" ref="V1964">_xlfn.LET(
    _xlpm.txt, _xlfn.TEXTJOIN("", TRUE, IF(ISNUMBER(--MID(Todos!$H1964, _xlfn.SEQUENCE(LEN(Todos!$H1964)), 1)), MID(Todos!$H1964, _xlfn.SEQUENCE(LEN(Todos!$H1964)), 1), "")),
    IF(ISNUMBER(--RIGHT(_xlpm.txt,1)), _xlpm.txt, LEFT(_xlpm.txt, LEN(_xlpm.txt)-1))
)</f>
        <v>10923</v>
      </c>
      <c r="W1964" s="9" t="str">
        <f>UPPER(LEFT(Todos!$B1964,2))</f>
        <v>NC</v>
      </c>
      <c r="X1964" s="10" t="str" cm="1">
        <f t="array" ref="X1964">+IF(Todos!$C1964 = "",MODE.MATCH(Todos!$C$2:$C$4029),Todos!$C1964)</f>
        <v>M</v>
      </c>
    </row>
    <row r="1965" spans="1:24" x14ac:dyDescent="0.35">
      <c r="A1965" s="18">
        <v>178598</v>
      </c>
      <c r="B1965" s="12" t="s">
        <v>41</v>
      </c>
      <c r="C1965" s="12" t="s">
        <v>17</v>
      </c>
      <c r="D1965" s="12">
        <v>1516</v>
      </c>
      <c r="E1965" s="12">
        <v>519</v>
      </c>
      <c r="F1965" s="12">
        <v>548</v>
      </c>
      <c r="G1965" s="12">
        <v>16</v>
      </c>
      <c r="H1965" s="12">
        <v>20117</v>
      </c>
      <c r="I1965" s="12">
        <v>17</v>
      </c>
      <c r="J1965" s="12">
        <v>44</v>
      </c>
      <c r="K1965" s="12">
        <v>555</v>
      </c>
      <c r="L1965" s="12">
        <v>527</v>
      </c>
      <c r="M1965" s="12">
        <v>4.1666666670000003</v>
      </c>
      <c r="N1965" s="12">
        <f>VLOOKUP(Todos!$A1965,vlookup_table[#All],2,FALSE)</f>
        <v>0</v>
      </c>
      <c r="O1965" s="12" t="str">
        <f>VLOOKUP(Todos!$A1965,vlookup_table[#All],3,FALSE)</f>
        <v>WA</v>
      </c>
      <c r="P1965" s="12">
        <f>VLOOKUP(Todos!$A1965,vlookup_table[#All],4,FALSE)</f>
        <v>4701</v>
      </c>
      <c r="Q1965" s="14" t="str">
        <f>VLOOKUP(Todos!$A1965,vlookup_table[#All],5,FALSE)</f>
        <v>S1</v>
      </c>
      <c r="R1965" s="14" t="str">
        <f>VLOOKUP(Todos!$A1965,vlookup_table[#All],6,FALSE)</f>
        <v>F</v>
      </c>
      <c r="S1965" s="14">
        <f>VLOOKUP(Todos!$A1965,vlookup_table[#All],7,FALSE)</f>
        <v>4</v>
      </c>
      <c r="T1965" s="14">
        <f>ROUND((9706-Todos!$P1965)/100, 0)</f>
        <v>50</v>
      </c>
      <c r="U1965" s="14" t="str" cm="1">
        <f t="array" ref="U1965">_xlfn.IFS(
    ISNUMBER(SEARCH("C", Q1965)), "Ciudad",
    ISNUMBER(SEARCH("T", Q1965)), "Pueblo",
    ISNUMBER(SEARCH("R", Q1965)), "Rural",
    ISNUMBER(SEARCH("S", Q1965)), "Suburbano",
    ISNUMBER(SEARCH("U", Q1965)), "Urbano"
)</f>
        <v>Suburbano</v>
      </c>
      <c r="V1965" s="25" t="str" cm="1">
        <f t="array" ref="V1965">_xlfn.LET(
    _xlpm.txt, _xlfn.TEXTJOIN("", TRUE, IF(ISNUMBER(--MID(Todos!$H1965, _xlfn.SEQUENCE(LEN(Todos!$H1965)), 1)), MID(Todos!$H1965, _xlfn.SEQUENCE(LEN(Todos!$H1965)), 1), "")),
    IF(ISNUMBER(--RIGHT(_xlpm.txt,1)), _xlpm.txt, LEFT(_xlpm.txt, LEN(_xlpm.txt)-1))
)</f>
        <v>20117</v>
      </c>
      <c r="W1965" s="14" t="str">
        <f>UPPER(LEFT(Todos!$B1965,2))</f>
        <v>WA</v>
      </c>
      <c r="X1965" s="15" t="str" cm="1">
        <f t="array" ref="X1965">+IF(Todos!$C1965 = "",MODE.MATCH(Todos!$C$2:$C$4029),Todos!$C1965)</f>
        <v>F</v>
      </c>
    </row>
    <row r="1966" spans="1:24" x14ac:dyDescent="0.35">
      <c r="A1966" s="19">
        <v>81630</v>
      </c>
      <c r="B1966" s="7" t="s">
        <v>36</v>
      </c>
      <c r="C1966" s="7" t="s">
        <v>17</v>
      </c>
      <c r="D1966" s="7">
        <v>182</v>
      </c>
      <c r="E1966" s="7">
        <v>78</v>
      </c>
      <c r="F1966" s="7">
        <v>209</v>
      </c>
      <c r="G1966" s="7">
        <v>0</v>
      </c>
      <c r="H1966" s="7">
        <v>8279</v>
      </c>
      <c r="I1966" s="7">
        <v>2</v>
      </c>
      <c r="J1966" s="7">
        <v>59</v>
      </c>
      <c r="K1966" s="7">
        <v>181</v>
      </c>
      <c r="L1966" s="7">
        <v>126</v>
      </c>
      <c r="M1966" s="7">
        <v>4.3529411769999999</v>
      </c>
      <c r="N1966" s="7">
        <f>VLOOKUP(Todos!$A1966,vlookup_table[#All],2,FALSE)</f>
        <v>0</v>
      </c>
      <c r="O1966" s="7" t="str">
        <f>VLOOKUP(Todos!$A1966,vlookup_table[#All],3,FALSE)</f>
        <v>WI</v>
      </c>
      <c r="P1966" s="7">
        <f>VLOOKUP(Todos!$A1966,vlookup_table[#All],4,FALSE)</f>
        <v>0</v>
      </c>
      <c r="Q1966" s="9" t="str">
        <f>VLOOKUP(Todos!$A1966,vlookup_table[#All],5,FALSE)</f>
        <v>C3</v>
      </c>
      <c r="R1966" s="9" t="str">
        <f>VLOOKUP(Todos!$A1966,vlookup_table[#All],6,FALSE)</f>
        <v>F</v>
      </c>
      <c r="S1966" s="9">
        <f>VLOOKUP(Todos!$A1966,vlookup_table[#All],7,FALSE)</f>
        <v>12</v>
      </c>
      <c r="T1966" s="9">
        <f>ROUND((9706-Todos!$P1966)/100, 0)</f>
        <v>97</v>
      </c>
      <c r="U1966" s="9" t="str" cm="1">
        <f t="array" ref="U1966">_xlfn.IFS(
    ISNUMBER(SEARCH("C", Q1966)), "Ciudad",
    ISNUMBER(SEARCH("T", Q1966)), "Pueblo",
    ISNUMBER(SEARCH("R", Q1966)), "Rural",
    ISNUMBER(SEARCH("S", Q1966)), "Suburbano",
    ISNUMBER(SEARCH("U", Q1966)), "Urbano"
)</f>
        <v>Ciudad</v>
      </c>
      <c r="V1966" s="24" t="str" cm="1">
        <f t="array" ref="V1966">_xlfn.LET(
    _xlpm.txt, _xlfn.TEXTJOIN("", TRUE, IF(ISNUMBER(--MID(Todos!$H1966, _xlfn.SEQUENCE(LEN(Todos!$H1966)), 1)), MID(Todos!$H1966, _xlfn.SEQUENCE(LEN(Todos!$H1966)), 1), "")),
    IF(ISNUMBER(--RIGHT(_xlpm.txt,1)), _xlpm.txt, LEFT(_xlpm.txt, LEN(_xlpm.txt)-1))
)</f>
        <v>8279</v>
      </c>
      <c r="W1966" s="9" t="str">
        <f>UPPER(LEFT(Todos!$B1966,2))</f>
        <v>WI</v>
      </c>
      <c r="X1966" s="10" t="str" cm="1">
        <f t="array" ref="X1966">+IF(Todos!$C1966 = "",MODE.MATCH(Todos!$C$2:$C$4029),Todos!$C1966)</f>
        <v>F</v>
      </c>
    </row>
    <row r="1967" spans="1:24" x14ac:dyDescent="0.35">
      <c r="A1967" s="18">
        <v>57087</v>
      </c>
      <c r="B1967" s="12" t="s">
        <v>58</v>
      </c>
      <c r="C1967" s="12" t="s">
        <v>14</v>
      </c>
      <c r="D1967" s="12">
        <v>821</v>
      </c>
      <c r="E1967" s="12">
        <v>259</v>
      </c>
      <c r="F1967" s="12">
        <v>334</v>
      </c>
      <c r="G1967" s="12">
        <v>1</v>
      </c>
      <c r="H1967" s="12">
        <v>10613</v>
      </c>
      <c r="I1967" s="12">
        <v>1</v>
      </c>
      <c r="J1967" s="12">
        <v>80</v>
      </c>
      <c r="K1967" s="12">
        <v>298</v>
      </c>
      <c r="L1967" s="12">
        <v>304</v>
      </c>
      <c r="M1967" s="12">
        <v>11.66666667</v>
      </c>
      <c r="N1967" s="12">
        <f>VLOOKUP(Todos!$A1967,vlookup_table[#All],2,FALSE)</f>
        <v>1</v>
      </c>
      <c r="O1967" s="12" t="str">
        <f>VLOOKUP(Todos!$A1967,vlookup_table[#All],3,FALSE)</f>
        <v>KY</v>
      </c>
      <c r="P1967" s="12">
        <f>VLOOKUP(Todos!$A1967,vlookup_table[#All],4,FALSE)</f>
        <v>4601</v>
      </c>
      <c r="Q1967" s="14" t="str">
        <f>VLOOKUP(Todos!$A1967,vlookup_table[#All],5,FALSE)</f>
        <v>R2</v>
      </c>
      <c r="R1967" s="14" t="str">
        <f>VLOOKUP(Todos!$A1967,vlookup_table[#All],6,FALSE)</f>
        <v>M</v>
      </c>
      <c r="S1967" s="14">
        <f>VLOOKUP(Todos!$A1967,vlookup_table[#All],7,FALSE)</f>
        <v>15</v>
      </c>
      <c r="T1967" s="14">
        <f>ROUND((9706-Todos!$P1967)/100, 0)</f>
        <v>51</v>
      </c>
      <c r="U1967" s="14" t="str" cm="1">
        <f t="array" ref="U1967">_xlfn.IFS(
    ISNUMBER(SEARCH("C", Q1967)), "Ciudad",
    ISNUMBER(SEARCH("T", Q1967)), "Pueblo",
    ISNUMBER(SEARCH("R", Q1967)), "Rural",
    ISNUMBER(SEARCH("S", Q1967)), "Suburbano",
    ISNUMBER(SEARCH("U", Q1967)), "Urbano"
)</f>
        <v>Rural</v>
      </c>
      <c r="V1967" s="25" t="str" cm="1">
        <f t="array" ref="V1967">_xlfn.LET(
    _xlpm.txt, _xlfn.TEXTJOIN("", TRUE, IF(ISNUMBER(--MID(Todos!$H1967, _xlfn.SEQUENCE(LEN(Todos!$H1967)), 1)), MID(Todos!$H1967, _xlfn.SEQUENCE(LEN(Todos!$H1967)), 1), "")),
    IF(ISNUMBER(--RIGHT(_xlpm.txt,1)), _xlpm.txt, LEFT(_xlpm.txt, LEN(_xlpm.txt)-1))
)</f>
        <v>10613</v>
      </c>
      <c r="W1967" s="14" t="str">
        <f>UPPER(LEFT(Todos!$B1967,2))</f>
        <v>KY</v>
      </c>
      <c r="X1967" s="15" t="str" cm="1">
        <f t="array" ref="X1967">+IF(Todos!$C1967 = "",MODE.MATCH(Todos!$C$2:$C$4029),Todos!$C1967)</f>
        <v>M</v>
      </c>
    </row>
    <row r="1968" spans="1:24" x14ac:dyDescent="0.35">
      <c r="A1968" s="19">
        <v>81985</v>
      </c>
      <c r="B1968" s="7" t="s">
        <v>36</v>
      </c>
      <c r="C1968" s="7" t="s">
        <v>52</v>
      </c>
      <c r="D1968" s="7">
        <v>486</v>
      </c>
      <c r="E1968" s="7">
        <v>274</v>
      </c>
      <c r="F1968" s="7">
        <v>336</v>
      </c>
      <c r="G1968" s="7">
        <v>0</v>
      </c>
      <c r="H1968" s="7">
        <v>11085</v>
      </c>
      <c r="I1968" s="7">
        <v>0</v>
      </c>
      <c r="J1968" s="7">
        <v>83</v>
      </c>
      <c r="K1968" s="7">
        <v>327</v>
      </c>
      <c r="L1968" s="7">
        <v>289</v>
      </c>
      <c r="M1968" s="7">
        <v>7.5454545450000001</v>
      </c>
      <c r="N1968" s="7">
        <f>VLOOKUP(Todos!$A1968,vlookup_table[#All],2,FALSE)</f>
        <v>0</v>
      </c>
      <c r="O1968" s="7" t="str">
        <f>VLOOKUP(Todos!$A1968,vlookup_table[#All],3,FALSE)</f>
        <v>WI</v>
      </c>
      <c r="P1968" s="7">
        <f>VLOOKUP(Todos!$A1968,vlookup_table[#All],4,FALSE)</f>
        <v>6611</v>
      </c>
      <c r="Q1968" s="9" t="str">
        <f>VLOOKUP(Todos!$A1968,vlookup_table[#All],5,FALSE)</f>
        <v>R2</v>
      </c>
      <c r="R1968" s="9" t="str">
        <f>VLOOKUP(Todos!$A1968,vlookup_table[#All],6,FALSE)</f>
        <v>M</v>
      </c>
      <c r="S1968" s="9">
        <f>VLOOKUP(Todos!$A1968,vlookup_table[#All],7,FALSE)</f>
        <v>14</v>
      </c>
      <c r="T1968" s="9">
        <f>ROUND((9706-Todos!$P1968)/100, 0)</f>
        <v>31</v>
      </c>
      <c r="U1968" s="9" t="str" cm="1">
        <f t="array" ref="U1968">_xlfn.IFS(
    ISNUMBER(SEARCH("C", Q1968)), "Ciudad",
    ISNUMBER(SEARCH("T", Q1968)), "Pueblo",
    ISNUMBER(SEARCH("R", Q1968)), "Rural",
    ISNUMBER(SEARCH("S", Q1968)), "Suburbano",
    ISNUMBER(SEARCH("U", Q1968)), "Urbano"
)</f>
        <v>Rural</v>
      </c>
      <c r="V1968" s="24" t="str" cm="1">
        <f t="array" ref="V1968">_xlfn.LET(
    _xlpm.txt, _xlfn.TEXTJOIN("", TRUE, IF(ISNUMBER(--MID(Todos!$H1968, _xlfn.SEQUENCE(LEN(Todos!$H1968)), 1)), MID(Todos!$H1968, _xlfn.SEQUENCE(LEN(Todos!$H1968)), 1), "")),
    IF(ISNUMBER(--RIGHT(_xlpm.txt,1)), _xlpm.txt, LEFT(_xlpm.txt, LEN(_xlpm.txt)-1))
)</f>
        <v>11085</v>
      </c>
      <c r="W1968" s="9" t="str">
        <f>UPPER(LEFT(Todos!$B1968,2))</f>
        <v>WI</v>
      </c>
      <c r="X1968" s="10" t="str" cm="1">
        <f t="array" ref="X1968">+IF(Todos!$C1968 = "",MODE.MATCH(Todos!$C$2:$C$4029),Todos!$C1968)</f>
        <v>male</v>
      </c>
    </row>
    <row r="1969" spans="1:24" x14ac:dyDescent="0.35">
      <c r="A1969" s="18">
        <v>148795</v>
      </c>
      <c r="B1969" s="12" t="s">
        <v>22</v>
      </c>
      <c r="C1969" s="12" t="s">
        <v>14</v>
      </c>
      <c r="D1969" s="12">
        <v>2259</v>
      </c>
      <c r="E1969" s="12">
        <v>557</v>
      </c>
      <c r="F1969" s="12">
        <v>603</v>
      </c>
      <c r="G1969" s="12">
        <v>71</v>
      </c>
      <c r="H1969" s="12">
        <v>18914</v>
      </c>
      <c r="I1969" s="12">
        <v>18</v>
      </c>
      <c r="J1969" s="12">
        <v>48</v>
      </c>
      <c r="K1969" s="12">
        <v>567</v>
      </c>
      <c r="L1969" s="12">
        <v>600</v>
      </c>
      <c r="M1969" s="12">
        <v>6.4</v>
      </c>
      <c r="N1969" s="12">
        <f>VLOOKUP(Todos!$A1969,vlookup_table[#All],2,FALSE)</f>
        <v>0</v>
      </c>
      <c r="O1969" s="12" t="str">
        <f>VLOOKUP(Todos!$A1969,vlookup_table[#All],3,FALSE)</f>
        <v>CA</v>
      </c>
      <c r="P1969" s="12">
        <f>VLOOKUP(Todos!$A1969,vlookup_table[#All],4,FALSE)</f>
        <v>5401</v>
      </c>
      <c r="Q1969" s="14" t="str">
        <f>VLOOKUP(Todos!$A1969,vlookup_table[#All],5,FALSE)</f>
        <v>S1</v>
      </c>
      <c r="R1969" s="14" t="str">
        <f>VLOOKUP(Todos!$A1969,vlookup_table[#All],6,FALSE)</f>
        <v>M</v>
      </c>
      <c r="S1969" s="14">
        <f>VLOOKUP(Todos!$A1969,vlookup_table[#All],7,FALSE)</f>
        <v>10</v>
      </c>
      <c r="T1969" s="14">
        <f>ROUND((9706-Todos!$P1969)/100, 0)</f>
        <v>43</v>
      </c>
      <c r="U1969" s="14" t="str" cm="1">
        <f t="array" ref="U1969">_xlfn.IFS(
    ISNUMBER(SEARCH("C", Q1969)), "Ciudad",
    ISNUMBER(SEARCH("T", Q1969)), "Pueblo",
    ISNUMBER(SEARCH("R", Q1969)), "Rural",
    ISNUMBER(SEARCH("S", Q1969)), "Suburbano",
    ISNUMBER(SEARCH("U", Q1969)), "Urbano"
)</f>
        <v>Suburbano</v>
      </c>
      <c r="V1969" s="25" t="str" cm="1">
        <f t="array" ref="V1969">_xlfn.LET(
    _xlpm.txt, _xlfn.TEXTJOIN("", TRUE, IF(ISNUMBER(--MID(Todos!$H1969, _xlfn.SEQUENCE(LEN(Todos!$H1969)), 1)), MID(Todos!$H1969, _xlfn.SEQUENCE(LEN(Todos!$H1969)), 1), "")),
    IF(ISNUMBER(--RIGHT(_xlpm.txt,1)), _xlpm.txt, LEFT(_xlpm.txt, LEN(_xlpm.txt)-1))
)</f>
        <v>18914</v>
      </c>
      <c r="W1969" s="14" t="str">
        <f>UPPER(LEFT(Todos!$B1969,2))</f>
        <v>CA</v>
      </c>
      <c r="X1969" s="15" t="str" cm="1">
        <f t="array" ref="X1969">+IF(Todos!$C1969 = "",MODE.MATCH(Todos!$C$2:$C$4029),Todos!$C1969)</f>
        <v>M</v>
      </c>
    </row>
    <row r="1970" spans="1:24" x14ac:dyDescent="0.35">
      <c r="A1970" s="19">
        <v>78778</v>
      </c>
      <c r="B1970" s="7" t="s">
        <v>36</v>
      </c>
      <c r="C1970" s="7" t="s">
        <v>52</v>
      </c>
      <c r="D1970" s="7">
        <v>659</v>
      </c>
      <c r="E1970" s="7">
        <v>315</v>
      </c>
      <c r="F1970" s="7">
        <v>399</v>
      </c>
      <c r="G1970" s="7">
        <v>0</v>
      </c>
      <c r="H1970" s="7">
        <v>14721</v>
      </c>
      <c r="I1970" s="7">
        <v>9</v>
      </c>
      <c r="J1970" s="7">
        <v>83</v>
      </c>
      <c r="K1970" s="7">
        <v>365</v>
      </c>
      <c r="L1970" s="7">
        <v>356</v>
      </c>
      <c r="M1970" s="7">
        <v>13.16666667</v>
      </c>
      <c r="N1970" s="7">
        <f>VLOOKUP(Todos!$A1970,vlookup_table[#All],2,FALSE)</f>
        <v>1</v>
      </c>
      <c r="O1970" s="7" t="str">
        <f>VLOOKUP(Todos!$A1970,vlookup_table[#All],3,FALSE)</f>
        <v>WI</v>
      </c>
      <c r="P1970" s="7">
        <f>VLOOKUP(Todos!$A1970,vlookup_table[#All],4,FALSE)</f>
        <v>2706</v>
      </c>
      <c r="Q1970" s="9" t="str">
        <f>VLOOKUP(Todos!$A1970,vlookup_table[#All],5,FALSE)</f>
        <v>S2</v>
      </c>
      <c r="R1970" s="9" t="str">
        <f>VLOOKUP(Todos!$A1970,vlookup_table[#All],6,FALSE)</f>
        <v>M</v>
      </c>
      <c r="S1970" s="9">
        <f>VLOOKUP(Todos!$A1970,vlookup_table[#All],7,FALSE)</f>
        <v>21</v>
      </c>
      <c r="T1970" s="9">
        <f>ROUND((9706-Todos!$P1970)/100, 0)</f>
        <v>70</v>
      </c>
      <c r="U1970" s="9" t="str" cm="1">
        <f t="array" ref="U1970">_xlfn.IFS(
    ISNUMBER(SEARCH("C", Q1970)), "Ciudad",
    ISNUMBER(SEARCH("T", Q1970)), "Pueblo",
    ISNUMBER(SEARCH("R", Q1970)), "Rural",
    ISNUMBER(SEARCH("S", Q1970)), "Suburbano",
    ISNUMBER(SEARCH("U", Q1970)), "Urbano"
)</f>
        <v>Suburbano</v>
      </c>
      <c r="V1970" s="24" t="str" cm="1">
        <f t="array" ref="V1970">_xlfn.LET(
    _xlpm.txt, _xlfn.TEXTJOIN("", TRUE, IF(ISNUMBER(--MID(Todos!$H1970, _xlfn.SEQUENCE(LEN(Todos!$H1970)), 1)), MID(Todos!$H1970, _xlfn.SEQUENCE(LEN(Todos!$H1970)), 1), "")),
    IF(ISNUMBER(--RIGHT(_xlpm.txt,1)), _xlpm.txt, LEFT(_xlpm.txt, LEN(_xlpm.txt)-1))
)</f>
        <v>14721</v>
      </c>
      <c r="W1970" s="9" t="str">
        <f>UPPER(LEFT(Todos!$B1970,2))</f>
        <v>WI</v>
      </c>
      <c r="X1970" s="10" t="str" cm="1">
        <f t="array" ref="X1970">+IF(Todos!$C1970 = "",MODE.MATCH(Todos!$C$2:$C$4029),Todos!$C1970)</f>
        <v>male</v>
      </c>
    </row>
    <row r="1971" spans="1:24" x14ac:dyDescent="0.35">
      <c r="A1971" s="18">
        <v>121256</v>
      </c>
      <c r="B1971" s="12" t="s">
        <v>21</v>
      </c>
      <c r="C1971" s="12" t="s">
        <v>14</v>
      </c>
      <c r="D1971" s="12">
        <v>423</v>
      </c>
      <c r="E1971" s="12">
        <v>294</v>
      </c>
      <c r="F1971" s="12">
        <v>360</v>
      </c>
      <c r="G1971" s="12">
        <v>0</v>
      </c>
      <c r="H1971" s="12">
        <v>10114</v>
      </c>
      <c r="I1971" s="12">
        <v>6</v>
      </c>
      <c r="J1971" s="12">
        <v>73</v>
      </c>
      <c r="K1971" s="12">
        <v>323</v>
      </c>
      <c r="L1971" s="12">
        <v>322</v>
      </c>
      <c r="M1971" s="12">
        <v>9.6956521739999992</v>
      </c>
      <c r="N1971" s="12">
        <f>VLOOKUP(Todos!$A1971,vlookup_table[#All],2,FALSE)</f>
        <v>1</v>
      </c>
      <c r="O1971" s="12" t="str">
        <f>VLOOKUP(Todos!$A1971,vlookup_table[#All],3,FALSE)</f>
        <v>TX</v>
      </c>
      <c r="P1971" s="12">
        <f>VLOOKUP(Todos!$A1971,vlookup_table[#All],4,FALSE)</f>
        <v>0</v>
      </c>
      <c r="Q1971" s="14" t="str">
        <f>VLOOKUP(Todos!$A1971,vlookup_table[#All],5,FALSE)</f>
        <v>S3</v>
      </c>
      <c r="R1971" s="14" t="str">
        <f>VLOOKUP(Todos!$A1971,vlookup_table[#All],6,FALSE)</f>
        <v>M</v>
      </c>
      <c r="S1971" s="14">
        <f>VLOOKUP(Todos!$A1971,vlookup_table[#All],7,FALSE)</f>
        <v>15</v>
      </c>
      <c r="T1971" s="14">
        <f>ROUND((9706-Todos!$P1971)/100, 0)</f>
        <v>97</v>
      </c>
      <c r="U1971" s="14" t="str" cm="1">
        <f t="array" ref="U1971">_xlfn.IFS(
    ISNUMBER(SEARCH("C", Q1971)), "Ciudad",
    ISNUMBER(SEARCH("T", Q1971)), "Pueblo",
    ISNUMBER(SEARCH("R", Q1971)), "Rural",
    ISNUMBER(SEARCH("S", Q1971)), "Suburbano",
    ISNUMBER(SEARCH("U", Q1971)), "Urbano"
)</f>
        <v>Suburbano</v>
      </c>
      <c r="V1971" s="25" t="str" cm="1">
        <f t="array" ref="V1971">_xlfn.LET(
    _xlpm.txt, _xlfn.TEXTJOIN("", TRUE, IF(ISNUMBER(--MID(Todos!$H1971, _xlfn.SEQUENCE(LEN(Todos!$H1971)), 1)), MID(Todos!$H1971, _xlfn.SEQUENCE(LEN(Todos!$H1971)), 1), "")),
    IF(ISNUMBER(--RIGHT(_xlpm.txt,1)), _xlpm.txt, LEFT(_xlpm.txt, LEN(_xlpm.txt)-1))
)</f>
        <v>10114</v>
      </c>
      <c r="W1971" s="14" t="str">
        <f>UPPER(LEFT(Todos!$B1971,2))</f>
        <v>TX</v>
      </c>
      <c r="X1971" s="15" t="str" cm="1">
        <f t="array" ref="X1971">+IF(Todos!$C1971 = "",MODE.MATCH(Todos!$C$2:$C$4029),Todos!$C1971)</f>
        <v>M</v>
      </c>
    </row>
    <row r="1972" spans="1:24" x14ac:dyDescent="0.35">
      <c r="A1972" s="19">
        <v>177041</v>
      </c>
      <c r="B1972" s="7" t="s">
        <v>51</v>
      </c>
      <c r="C1972" s="7" t="s">
        <v>17</v>
      </c>
      <c r="D1972" s="7">
        <v>661</v>
      </c>
      <c r="E1972" s="7">
        <v>259</v>
      </c>
      <c r="F1972" s="7">
        <v>327</v>
      </c>
      <c r="G1972" s="7">
        <v>3</v>
      </c>
      <c r="H1972" s="7">
        <v>11461</v>
      </c>
      <c r="I1972" s="7">
        <v>1</v>
      </c>
      <c r="J1972" s="7">
        <v>47</v>
      </c>
      <c r="K1972" s="7">
        <v>286</v>
      </c>
      <c r="L1972" s="7">
        <v>292</v>
      </c>
      <c r="M1972" s="7">
        <v>12.5</v>
      </c>
      <c r="N1972" s="7">
        <f>VLOOKUP(Todos!$A1972,vlookup_table[#All],2,FALSE)</f>
        <v>2</v>
      </c>
      <c r="O1972" s="7" t="str">
        <f>VLOOKUP(Todos!$A1972,vlookup_table[#All],3,FALSE)</f>
        <v>OR</v>
      </c>
      <c r="P1972" s="7">
        <f>VLOOKUP(Todos!$A1972,vlookup_table[#All],4,FALSE)</f>
        <v>0</v>
      </c>
      <c r="Q1972" s="9" t="str">
        <f>VLOOKUP(Todos!$A1972,vlookup_table[#All],5,FALSE)</f>
        <v>R2</v>
      </c>
      <c r="R1972" s="9" t="str">
        <f>VLOOKUP(Todos!$A1972,vlookup_table[#All],6,FALSE)</f>
        <v>F</v>
      </c>
      <c r="S1972" s="9">
        <f>VLOOKUP(Todos!$A1972,vlookup_table[#All],7,FALSE)</f>
        <v>15</v>
      </c>
      <c r="T1972" s="9">
        <f>ROUND((9706-Todos!$P1972)/100, 0)</f>
        <v>97</v>
      </c>
      <c r="U1972" s="9" t="str" cm="1">
        <f t="array" ref="U1972">_xlfn.IFS(
    ISNUMBER(SEARCH("C", Q1972)), "Ciudad",
    ISNUMBER(SEARCH("T", Q1972)), "Pueblo",
    ISNUMBER(SEARCH("R", Q1972)), "Rural",
    ISNUMBER(SEARCH("S", Q1972)), "Suburbano",
    ISNUMBER(SEARCH("U", Q1972)), "Urbano"
)</f>
        <v>Rural</v>
      </c>
      <c r="V1972" s="24" t="str" cm="1">
        <f t="array" ref="V1972">_xlfn.LET(
    _xlpm.txt, _xlfn.TEXTJOIN("", TRUE, IF(ISNUMBER(--MID(Todos!$H1972, _xlfn.SEQUENCE(LEN(Todos!$H1972)), 1)), MID(Todos!$H1972, _xlfn.SEQUENCE(LEN(Todos!$H1972)), 1), "")),
    IF(ISNUMBER(--RIGHT(_xlpm.txt,1)), _xlpm.txt, LEFT(_xlpm.txt, LEN(_xlpm.txt)-1))
)</f>
        <v>11461</v>
      </c>
      <c r="W1972" s="9" t="str">
        <f>UPPER(LEFT(Todos!$B1972,2))</f>
        <v>OR</v>
      </c>
      <c r="X1972" s="10" t="str" cm="1">
        <f t="array" ref="X1972">+IF(Todos!$C1972 = "",MODE.MATCH(Todos!$C$2:$C$4029),Todos!$C1972)</f>
        <v>F</v>
      </c>
    </row>
    <row r="1973" spans="1:24" x14ac:dyDescent="0.35">
      <c r="A1973" s="18">
        <v>141209</v>
      </c>
      <c r="B1973" s="12" t="s">
        <v>49</v>
      </c>
      <c r="C1973" s="12" t="s">
        <v>14</v>
      </c>
      <c r="D1973" s="12">
        <v>660</v>
      </c>
      <c r="E1973" s="12">
        <v>203</v>
      </c>
      <c r="F1973" s="12">
        <v>262</v>
      </c>
      <c r="G1973" s="12">
        <v>0</v>
      </c>
      <c r="H1973" s="12">
        <v>12060</v>
      </c>
      <c r="I1973" s="12">
        <v>10</v>
      </c>
      <c r="J1973" s="12">
        <v>43</v>
      </c>
      <c r="K1973" s="12">
        <v>238</v>
      </c>
      <c r="L1973" s="12">
        <v>223</v>
      </c>
      <c r="M1973" s="12">
        <v>15.33333333</v>
      </c>
      <c r="N1973" s="12">
        <f>VLOOKUP(Todos!$A1973,vlookup_table[#All],2,FALSE)</f>
        <v>0</v>
      </c>
      <c r="O1973" s="12" t="str">
        <f>VLOOKUP(Todos!$A1973,vlookup_table[#All],3,FALSE)</f>
        <v>CO</v>
      </c>
      <c r="P1973" s="12">
        <f>VLOOKUP(Todos!$A1973,vlookup_table[#All],4,FALSE)</f>
        <v>0</v>
      </c>
      <c r="Q1973" s="14" t="str">
        <f>VLOOKUP(Todos!$A1973,vlookup_table[#All],5,FALSE)</f>
        <v>S2</v>
      </c>
      <c r="R1973" s="14" t="str">
        <f>VLOOKUP(Todos!$A1973,vlookup_table[#All],6,FALSE)</f>
        <v>M</v>
      </c>
      <c r="S1973" s="14">
        <f>VLOOKUP(Todos!$A1973,vlookup_table[#All],7,FALSE)</f>
        <v>10</v>
      </c>
      <c r="T1973" s="14">
        <f>ROUND((9706-Todos!$P1973)/100, 0)</f>
        <v>97</v>
      </c>
      <c r="U1973" s="14" t="str" cm="1">
        <f t="array" ref="U1973">_xlfn.IFS(
    ISNUMBER(SEARCH("C", Q1973)), "Ciudad",
    ISNUMBER(SEARCH("T", Q1973)), "Pueblo",
    ISNUMBER(SEARCH("R", Q1973)), "Rural",
    ISNUMBER(SEARCH("S", Q1973)), "Suburbano",
    ISNUMBER(SEARCH("U", Q1973)), "Urbano"
)</f>
        <v>Suburbano</v>
      </c>
      <c r="V1973" s="25" t="str" cm="1">
        <f t="array" ref="V1973">_xlfn.LET(
    _xlpm.txt, _xlfn.TEXTJOIN("", TRUE, IF(ISNUMBER(--MID(Todos!$H1973, _xlfn.SEQUENCE(LEN(Todos!$H1973)), 1)), MID(Todos!$H1973, _xlfn.SEQUENCE(LEN(Todos!$H1973)), 1), "")),
    IF(ISNUMBER(--RIGHT(_xlpm.txt,1)), _xlpm.txt, LEFT(_xlpm.txt, LEN(_xlpm.txt)-1))
)</f>
        <v>12060</v>
      </c>
      <c r="W1973" s="14" t="str">
        <f>UPPER(LEFT(Todos!$B1973,2))</f>
        <v>CO</v>
      </c>
      <c r="X1973" s="15" t="str" cm="1">
        <f t="array" ref="X1973">+IF(Todos!$C1973 = "",MODE.MATCH(Todos!$C$2:$C$4029),Todos!$C1973)</f>
        <v>M</v>
      </c>
    </row>
    <row r="1974" spans="1:24" x14ac:dyDescent="0.35">
      <c r="A1974" s="19">
        <v>75346</v>
      </c>
      <c r="B1974" s="7" t="s">
        <v>48</v>
      </c>
      <c r="C1974" s="7" t="s">
        <v>14</v>
      </c>
      <c r="D1974" s="7">
        <v>349</v>
      </c>
      <c r="E1974" s="7">
        <v>228</v>
      </c>
      <c r="F1974" s="7">
        <v>311</v>
      </c>
      <c r="G1974" s="7">
        <v>0</v>
      </c>
      <c r="H1974" s="7">
        <v>10584</v>
      </c>
      <c r="I1974" s="7">
        <v>4</v>
      </c>
      <c r="J1974" s="7">
        <v>76</v>
      </c>
      <c r="K1974" s="7">
        <v>308</v>
      </c>
      <c r="L1974" s="7">
        <v>259</v>
      </c>
      <c r="M1974" s="7">
        <v>8.1111111109999996</v>
      </c>
      <c r="N1974" s="7">
        <f>VLOOKUP(Todos!$A1974,vlookup_table[#All],2,FALSE)</f>
        <v>0</v>
      </c>
      <c r="O1974" s="7" t="str">
        <f>VLOOKUP(Todos!$A1974,vlookup_table[#All],3,FALSE)</f>
        <v>IA</v>
      </c>
      <c r="P1974" s="7">
        <f>VLOOKUP(Todos!$A1974,vlookup_table[#All],4,FALSE)</f>
        <v>2801</v>
      </c>
      <c r="Q1974" s="9" t="str">
        <f>VLOOKUP(Todos!$A1974,vlookup_table[#All],5,FALSE)</f>
        <v>R2</v>
      </c>
      <c r="R1974" s="9" t="str">
        <f>VLOOKUP(Todos!$A1974,vlookup_table[#All],6,FALSE)</f>
        <v>M</v>
      </c>
      <c r="S1974" s="9">
        <f>VLOOKUP(Todos!$A1974,vlookup_table[#All],7,FALSE)</f>
        <v>15</v>
      </c>
      <c r="T1974" s="9">
        <f>ROUND((9706-Todos!$P1974)/100, 0)</f>
        <v>69</v>
      </c>
      <c r="U1974" s="9" t="str" cm="1">
        <f t="array" ref="U1974">_xlfn.IFS(
    ISNUMBER(SEARCH("C", Q1974)), "Ciudad",
    ISNUMBER(SEARCH("T", Q1974)), "Pueblo",
    ISNUMBER(SEARCH("R", Q1974)), "Rural",
    ISNUMBER(SEARCH("S", Q1974)), "Suburbano",
    ISNUMBER(SEARCH("U", Q1974)), "Urbano"
)</f>
        <v>Rural</v>
      </c>
      <c r="V1974" s="24" t="str" cm="1">
        <f t="array" ref="V1974">_xlfn.LET(
    _xlpm.txt, _xlfn.TEXTJOIN("", TRUE, IF(ISNUMBER(--MID(Todos!$H1974, _xlfn.SEQUENCE(LEN(Todos!$H1974)), 1)), MID(Todos!$H1974, _xlfn.SEQUENCE(LEN(Todos!$H1974)), 1), "")),
    IF(ISNUMBER(--RIGHT(_xlpm.txt,1)), _xlpm.txt, LEFT(_xlpm.txt, LEN(_xlpm.txt)-1))
)</f>
        <v>10584</v>
      </c>
      <c r="W1974" s="9" t="str">
        <f>UPPER(LEFT(Todos!$B1974,2))</f>
        <v>IA</v>
      </c>
      <c r="X1974" s="10" t="str" cm="1">
        <f t="array" ref="X1974">+IF(Todos!$C1974 = "",MODE.MATCH(Todos!$C$2:$C$4029),Todos!$C1974)</f>
        <v>M</v>
      </c>
    </row>
    <row r="1975" spans="1:24" x14ac:dyDescent="0.35">
      <c r="A1975" s="18">
        <v>187318</v>
      </c>
      <c r="B1975" s="12" t="s">
        <v>18</v>
      </c>
      <c r="C1975" s="12" t="s">
        <v>20</v>
      </c>
      <c r="D1975" s="12">
        <v>550</v>
      </c>
      <c r="E1975" s="12">
        <v>249</v>
      </c>
      <c r="F1975" s="12">
        <v>360</v>
      </c>
      <c r="G1975" s="12">
        <v>1</v>
      </c>
      <c r="H1975" s="12">
        <v>12591</v>
      </c>
      <c r="I1975" s="12">
        <v>2</v>
      </c>
      <c r="J1975" s="12">
        <v>79</v>
      </c>
      <c r="K1975" s="12">
        <v>356</v>
      </c>
      <c r="L1975" s="12">
        <v>293</v>
      </c>
      <c r="M1975" s="12">
        <v>12.5</v>
      </c>
      <c r="N1975" s="12">
        <f>VLOOKUP(Todos!$A1975,vlookup_table[#All],2,FALSE)</f>
        <v>0</v>
      </c>
      <c r="O1975" s="12" t="str">
        <f>VLOOKUP(Todos!$A1975,vlookup_table[#All],3,FALSE)</f>
        <v>NC</v>
      </c>
      <c r="P1975" s="12">
        <f>VLOOKUP(Todos!$A1975,vlookup_table[#All],4,FALSE)</f>
        <v>0</v>
      </c>
      <c r="Q1975" s="14" t="str">
        <f>VLOOKUP(Todos!$A1975,vlookup_table[#All],5,FALSE)</f>
        <v>T2</v>
      </c>
      <c r="R1975" s="14" t="str">
        <f>VLOOKUP(Todos!$A1975,vlookup_table[#All],6,FALSE)</f>
        <v>F</v>
      </c>
      <c r="S1975" s="14">
        <f>VLOOKUP(Todos!$A1975,vlookup_table[#All],7,FALSE)</f>
        <v>18</v>
      </c>
      <c r="T1975" s="14">
        <f>ROUND((9706-Todos!$P1975)/100, 0)</f>
        <v>97</v>
      </c>
      <c r="U1975" s="14" t="str" cm="1">
        <f t="array" ref="U1975">_xlfn.IFS(
    ISNUMBER(SEARCH("C", Q1975)), "Ciudad",
    ISNUMBER(SEARCH("T", Q1975)), "Pueblo",
    ISNUMBER(SEARCH("R", Q1975)), "Rural",
    ISNUMBER(SEARCH("S", Q1975)), "Suburbano",
    ISNUMBER(SEARCH("U", Q1975)), "Urbano"
)</f>
        <v>Pueblo</v>
      </c>
      <c r="V1975" s="25" t="str" cm="1">
        <f t="array" ref="V1975">_xlfn.LET(
    _xlpm.txt, _xlfn.TEXTJOIN("", TRUE, IF(ISNUMBER(--MID(Todos!$H1975, _xlfn.SEQUENCE(LEN(Todos!$H1975)), 1)), MID(Todos!$H1975, _xlfn.SEQUENCE(LEN(Todos!$H1975)), 1), "")),
    IF(ISNUMBER(--RIGHT(_xlpm.txt,1)), _xlpm.txt, LEFT(_xlpm.txt, LEN(_xlpm.txt)-1))
)</f>
        <v>12591</v>
      </c>
      <c r="W1975" s="14" t="str">
        <f>UPPER(LEFT(Todos!$B1975,2))</f>
        <v>NC</v>
      </c>
      <c r="X1975" s="15" t="str" cm="1">
        <f t="array" ref="X1975">+IF(Todos!$C1975 = "",MODE.MATCH(Todos!$C$2:$C$4029),Todos!$C1975)</f>
        <v>female</v>
      </c>
    </row>
    <row r="1976" spans="1:24" x14ac:dyDescent="0.35">
      <c r="A1976" s="19">
        <v>22119</v>
      </c>
      <c r="B1976" s="7" t="s">
        <v>18</v>
      </c>
      <c r="C1976" s="7" t="s">
        <v>14</v>
      </c>
      <c r="D1976" s="7">
        <v>508</v>
      </c>
      <c r="E1976" s="7">
        <v>193</v>
      </c>
      <c r="F1976" s="7">
        <v>280</v>
      </c>
      <c r="G1976" s="7">
        <v>5</v>
      </c>
      <c r="H1976" s="7">
        <v>9443</v>
      </c>
      <c r="I1976" s="7">
        <v>0</v>
      </c>
      <c r="J1976" s="7">
        <v>74</v>
      </c>
      <c r="K1976" s="7">
        <v>224</v>
      </c>
      <c r="L1976" s="7">
        <v>245</v>
      </c>
      <c r="M1976" s="7">
        <v>9.4285714289999998</v>
      </c>
      <c r="N1976" s="7">
        <f>VLOOKUP(Todos!$A1976,vlookup_table[#All],2,FALSE)</f>
        <v>1</v>
      </c>
      <c r="O1976" s="7" t="str">
        <f>VLOOKUP(Todos!$A1976,vlookup_table[#All],3,FALSE)</f>
        <v>NC</v>
      </c>
      <c r="P1976" s="7">
        <f>VLOOKUP(Todos!$A1976,vlookup_table[#All],4,FALSE)</f>
        <v>1902</v>
      </c>
      <c r="Q1976" s="9" t="str">
        <f>VLOOKUP(Todos!$A1976,vlookup_table[#All],5,FALSE)</f>
        <v>R2</v>
      </c>
      <c r="R1976" s="9" t="str">
        <f>VLOOKUP(Todos!$A1976,vlookup_table[#All],6,FALSE)</f>
        <v>M</v>
      </c>
      <c r="S1976" s="9">
        <f>VLOOKUP(Todos!$A1976,vlookup_table[#All],7,FALSE)</f>
        <v>10</v>
      </c>
      <c r="T1976" s="9">
        <f>ROUND((9706-Todos!$P1976)/100, 0)</f>
        <v>78</v>
      </c>
      <c r="U1976" s="9" t="str" cm="1">
        <f t="array" ref="U1976">_xlfn.IFS(
    ISNUMBER(SEARCH("C", Q1976)), "Ciudad",
    ISNUMBER(SEARCH("T", Q1976)), "Pueblo",
    ISNUMBER(SEARCH("R", Q1976)), "Rural",
    ISNUMBER(SEARCH("S", Q1976)), "Suburbano",
    ISNUMBER(SEARCH("U", Q1976)), "Urbano"
)</f>
        <v>Rural</v>
      </c>
      <c r="V1976" s="24" t="str" cm="1">
        <f t="array" ref="V1976">_xlfn.LET(
    _xlpm.txt, _xlfn.TEXTJOIN("", TRUE, IF(ISNUMBER(--MID(Todos!$H1976, _xlfn.SEQUENCE(LEN(Todos!$H1976)), 1)), MID(Todos!$H1976, _xlfn.SEQUENCE(LEN(Todos!$H1976)), 1), "")),
    IF(ISNUMBER(--RIGHT(_xlpm.txt,1)), _xlpm.txt, LEFT(_xlpm.txt, LEN(_xlpm.txt)-1))
)</f>
        <v>9443</v>
      </c>
      <c r="W1976" s="9" t="str">
        <f>UPPER(LEFT(Todos!$B1976,2))</f>
        <v>NC</v>
      </c>
      <c r="X1976" s="10" t="str" cm="1">
        <f t="array" ref="X1976">+IF(Todos!$C1976 = "",MODE.MATCH(Todos!$C$2:$C$4029),Todos!$C1976)</f>
        <v>M</v>
      </c>
    </row>
    <row r="1977" spans="1:24" x14ac:dyDescent="0.35">
      <c r="A1977" s="18">
        <v>22149</v>
      </c>
      <c r="B1977" s="12" t="s">
        <v>18</v>
      </c>
      <c r="C1977" s="12" t="s">
        <v>14</v>
      </c>
      <c r="D1977" s="12">
        <v>639</v>
      </c>
      <c r="E1977" s="12">
        <v>228</v>
      </c>
      <c r="F1977" s="12">
        <v>333</v>
      </c>
      <c r="G1977" s="12">
        <v>2</v>
      </c>
      <c r="H1977" s="12">
        <v>12224</v>
      </c>
      <c r="I1977" s="12">
        <v>1</v>
      </c>
      <c r="J1977" s="12">
        <v>77</v>
      </c>
      <c r="K1977" s="12">
        <v>269</v>
      </c>
      <c r="L1977" s="12">
        <v>289</v>
      </c>
      <c r="M1977" s="12">
        <v>9.25</v>
      </c>
      <c r="N1977" s="12">
        <f>VLOOKUP(Todos!$A1977,vlookup_table[#All],2,FALSE)</f>
        <v>1</v>
      </c>
      <c r="O1977" s="12" t="str">
        <f>VLOOKUP(Todos!$A1977,vlookup_table[#All],3,FALSE)</f>
        <v>NC</v>
      </c>
      <c r="P1977" s="12">
        <f>VLOOKUP(Todos!$A1977,vlookup_table[#All],4,FALSE)</f>
        <v>0</v>
      </c>
      <c r="Q1977" s="14" t="str">
        <f>VLOOKUP(Todos!$A1977,vlookup_table[#All],5,FALSE)</f>
        <v>R2</v>
      </c>
      <c r="R1977" s="14" t="str">
        <f>VLOOKUP(Todos!$A1977,vlookup_table[#All],6,FALSE)</f>
        <v>M</v>
      </c>
      <c r="S1977" s="14">
        <f>VLOOKUP(Todos!$A1977,vlookup_table[#All],7,FALSE)</f>
        <v>20</v>
      </c>
      <c r="T1977" s="14">
        <f>ROUND((9706-Todos!$P1977)/100, 0)</f>
        <v>97</v>
      </c>
      <c r="U1977" s="14" t="str" cm="1">
        <f t="array" ref="U1977">_xlfn.IFS(
    ISNUMBER(SEARCH("C", Q1977)), "Ciudad",
    ISNUMBER(SEARCH("T", Q1977)), "Pueblo",
    ISNUMBER(SEARCH("R", Q1977)), "Rural",
    ISNUMBER(SEARCH("S", Q1977)), "Suburbano",
    ISNUMBER(SEARCH("U", Q1977)), "Urbano"
)</f>
        <v>Rural</v>
      </c>
      <c r="V1977" s="25" t="str" cm="1">
        <f t="array" ref="V1977">_xlfn.LET(
    _xlpm.txt, _xlfn.TEXTJOIN("", TRUE, IF(ISNUMBER(--MID(Todos!$H1977, _xlfn.SEQUENCE(LEN(Todos!$H1977)), 1)), MID(Todos!$H1977, _xlfn.SEQUENCE(LEN(Todos!$H1977)), 1), "")),
    IF(ISNUMBER(--RIGHT(_xlpm.txt,1)), _xlpm.txt, LEFT(_xlpm.txt, LEN(_xlpm.txt)-1))
)</f>
        <v>12224</v>
      </c>
      <c r="W1977" s="14" t="str">
        <f>UPPER(LEFT(Todos!$B1977,2))</f>
        <v>NC</v>
      </c>
      <c r="X1977" s="15" t="str" cm="1">
        <f t="array" ref="X1977">+IF(Todos!$C1977 = "",MODE.MATCH(Todos!$C$2:$C$4029),Todos!$C1977)</f>
        <v>M</v>
      </c>
    </row>
    <row r="1978" spans="1:24" x14ac:dyDescent="0.35">
      <c r="A1978" s="19">
        <v>32622</v>
      </c>
      <c r="B1978" s="7" t="s">
        <v>13</v>
      </c>
      <c r="C1978" s="7" t="s">
        <v>14</v>
      </c>
      <c r="D1978" s="7">
        <v>533</v>
      </c>
      <c r="E1978" s="7">
        <v>201</v>
      </c>
      <c r="F1978" s="7">
        <v>286</v>
      </c>
      <c r="G1978" s="7">
        <v>4</v>
      </c>
      <c r="H1978" s="7">
        <v>10597</v>
      </c>
      <c r="I1978" s="7">
        <v>3</v>
      </c>
      <c r="J1978" s="7">
        <v>25</v>
      </c>
      <c r="K1978" s="7">
        <v>230</v>
      </c>
      <c r="L1978" s="7">
        <v>256</v>
      </c>
      <c r="M1978" s="7">
        <v>23.833333329999999</v>
      </c>
      <c r="N1978" s="7">
        <f>VLOOKUP(Todos!$A1978,vlookup_table[#All],2,FALSE)</f>
        <v>1</v>
      </c>
      <c r="O1978" s="7" t="str">
        <f>VLOOKUP(Todos!$A1978,vlookup_table[#All],3,FALSE)</f>
        <v>FL</v>
      </c>
      <c r="P1978" s="7">
        <f>VLOOKUP(Todos!$A1978,vlookup_table[#All],4,FALSE)</f>
        <v>805</v>
      </c>
      <c r="Q1978" s="9" t="str">
        <f>VLOOKUP(Todos!$A1978,vlookup_table[#All],5,FALSE)</f>
        <v>R2</v>
      </c>
      <c r="R1978" s="9" t="str">
        <f>VLOOKUP(Todos!$A1978,vlookup_table[#All],6,FALSE)</f>
        <v>M</v>
      </c>
      <c r="S1978" s="9">
        <f>VLOOKUP(Todos!$A1978,vlookup_table[#All],7,FALSE)</f>
        <v>47</v>
      </c>
      <c r="T1978" s="9">
        <f>ROUND((9706-Todos!$P1978)/100, 0)</f>
        <v>89</v>
      </c>
      <c r="U1978" s="9" t="str" cm="1">
        <f t="array" ref="U1978">_xlfn.IFS(
    ISNUMBER(SEARCH("C", Q1978)), "Ciudad",
    ISNUMBER(SEARCH("T", Q1978)), "Pueblo",
    ISNUMBER(SEARCH("R", Q1978)), "Rural",
    ISNUMBER(SEARCH("S", Q1978)), "Suburbano",
    ISNUMBER(SEARCH("U", Q1978)), "Urbano"
)</f>
        <v>Rural</v>
      </c>
      <c r="V1978" s="24" t="str" cm="1">
        <f t="array" ref="V1978">_xlfn.LET(
    _xlpm.txt, _xlfn.TEXTJOIN("", TRUE, IF(ISNUMBER(--MID(Todos!$H1978, _xlfn.SEQUENCE(LEN(Todos!$H1978)), 1)), MID(Todos!$H1978, _xlfn.SEQUENCE(LEN(Todos!$H1978)), 1), "")),
    IF(ISNUMBER(--RIGHT(_xlpm.txt,1)), _xlpm.txt, LEFT(_xlpm.txt, LEN(_xlpm.txt)-1))
)</f>
        <v>10597</v>
      </c>
      <c r="W1978" s="9" t="str">
        <f>UPPER(LEFT(Todos!$B1978,2))</f>
        <v>FL</v>
      </c>
      <c r="X1978" s="10" t="str" cm="1">
        <f t="array" ref="X1978">+IF(Todos!$C1978 = "",MODE.MATCH(Todos!$C$2:$C$4029),Todos!$C1978)</f>
        <v>M</v>
      </c>
    </row>
    <row r="1979" spans="1:24" x14ac:dyDescent="0.35">
      <c r="A1979" s="18">
        <v>76758</v>
      </c>
      <c r="B1979" s="12" t="s">
        <v>48</v>
      </c>
      <c r="C1979" s="12" t="s">
        <v>17</v>
      </c>
      <c r="D1979" s="12">
        <v>275</v>
      </c>
      <c r="E1979" s="12">
        <v>282</v>
      </c>
      <c r="F1979" s="12">
        <v>331</v>
      </c>
      <c r="G1979" s="12">
        <v>0</v>
      </c>
      <c r="H1979" s="12">
        <v>11044</v>
      </c>
      <c r="I1979" s="12">
        <v>0</v>
      </c>
      <c r="J1979" s="12">
        <v>89</v>
      </c>
      <c r="K1979" s="12">
        <v>319</v>
      </c>
      <c r="L1979" s="12">
        <v>288</v>
      </c>
      <c r="M1979" s="12">
        <v>5.9166666670000003</v>
      </c>
      <c r="N1979" s="12">
        <f>VLOOKUP(Todos!$A1979,vlookup_table[#All],2,FALSE)</f>
        <v>0</v>
      </c>
      <c r="O1979" s="12" t="str">
        <f>VLOOKUP(Todos!$A1979,vlookup_table[#All],3,FALSE)</f>
        <v>IA</v>
      </c>
      <c r="P1979" s="12">
        <f>VLOOKUP(Todos!$A1979,vlookup_table[#All],4,FALSE)</f>
        <v>2801</v>
      </c>
      <c r="Q1979" s="14" t="str">
        <f>VLOOKUP(Todos!$A1979,vlookup_table[#All],5,FALSE)</f>
        <v>R2</v>
      </c>
      <c r="R1979" s="14" t="str">
        <f>VLOOKUP(Todos!$A1979,vlookup_table[#All],6,FALSE)</f>
        <v>F</v>
      </c>
      <c r="S1979" s="14">
        <f>VLOOKUP(Todos!$A1979,vlookup_table[#All],7,FALSE)</f>
        <v>10</v>
      </c>
      <c r="T1979" s="14">
        <f>ROUND((9706-Todos!$P1979)/100, 0)</f>
        <v>69</v>
      </c>
      <c r="U1979" s="14" t="str" cm="1">
        <f t="array" ref="U1979">_xlfn.IFS(
    ISNUMBER(SEARCH("C", Q1979)), "Ciudad",
    ISNUMBER(SEARCH("T", Q1979)), "Pueblo",
    ISNUMBER(SEARCH("R", Q1979)), "Rural",
    ISNUMBER(SEARCH("S", Q1979)), "Suburbano",
    ISNUMBER(SEARCH("U", Q1979)), "Urbano"
)</f>
        <v>Rural</v>
      </c>
      <c r="V1979" s="25" t="str" cm="1">
        <f t="array" ref="V1979">_xlfn.LET(
    _xlpm.txt, _xlfn.TEXTJOIN("", TRUE, IF(ISNUMBER(--MID(Todos!$H1979, _xlfn.SEQUENCE(LEN(Todos!$H1979)), 1)), MID(Todos!$H1979, _xlfn.SEQUENCE(LEN(Todos!$H1979)), 1), "")),
    IF(ISNUMBER(--RIGHT(_xlpm.txt,1)), _xlpm.txt, LEFT(_xlpm.txt, LEN(_xlpm.txt)-1))
)</f>
        <v>11044</v>
      </c>
      <c r="W1979" s="14" t="str">
        <f>UPPER(LEFT(Todos!$B1979,2))</f>
        <v>IA</v>
      </c>
      <c r="X1979" s="15" t="str" cm="1">
        <f t="array" ref="X1979">+IF(Todos!$C1979 = "",MODE.MATCH(Todos!$C$2:$C$4029),Todos!$C1979)</f>
        <v>F</v>
      </c>
    </row>
    <row r="1980" spans="1:24" x14ac:dyDescent="0.35">
      <c r="A1980" s="19">
        <v>161838</v>
      </c>
      <c r="B1980" s="7" t="s">
        <v>22</v>
      </c>
      <c r="C1980" s="7" t="s">
        <v>17</v>
      </c>
      <c r="D1980" s="7">
        <v>1953</v>
      </c>
      <c r="E1980" s="7">
        <v>304</v>
      </c>
      <c r="F1980" s="7">
        <v>380</v>
      </c>
      <c r="G1980" s="7">
        <v>47</v>
      </c>
      <c r="H1980" s="7">
        <v>13811</v>
      </c>
      <c r="I1980" s="7">
        <v>25</v>
      </c>
      <c r="J1980" s="7">
        <v>43</v>
      </c>
      <c r="K1980" s="7">
        <v>353</v>
      </c>
      <c r="L1980" s="7">
        <v>337</v>
      </c>
      <c r="M1980" s="7">
        <v>13.5</v>
      </c>
      <c r="N1980" s="7">
        <f>VLOOKUP(Todos!$A1980,vlookup_table[#All],2,FALSE)</f>
        <v>0</v>
      </c>
      <c r="O1980" s="7" t="str">
        <f>VLOOKUP(Todos!$A1980,vlookup_table[#All],3,FALSE)</f>
        <v>CA</v>
      </c>
      <c r="P1980" s="7">
        <f>VLOOKUP(Todos!$A1980,vlookup_table[#All],4,FALSE)</f>
        <v>4212</v>
      </c>
      <c r="Q1980" s="9" t="str">
        <f>VLOOKUP(Todos!$A1980,vlookup_table[#All],5,FALSE)</f>
        <v>C2</v>
      </c>
      <c r="R1980" s="9" t="str">
        <f>VLOOKUP(Todos!$A1980,vlookup_table[#All],6,FALSE)</f>
        <v>F</v>
      </c>
      <c r="S1980" s="9">
        <f>VLOOKUP(Todos!$A1980,vlookup_table[#All],7,FALSE)</f>
        <v>14</v>
      </c>
      <c r="T1980" s="9">
        <f>ROUND((9706-Todos!$P1980)/100, 0)</f>
        <v>55</v>
      </c>
      <c r="U1980" s="9" t="str" cm="1">
        <f t="array" ref="U1980">_xlfn.IFS(
    ISNUMBER(SEARCH("C", Q1980)), "Ciudad",
    ISNUMBER(SEARCH("T", Q1980)), "Pueblo",
    ISNUMBER(SEARCH("R", Q1980)), "Rural",
    ISNUMBER(SEARCH("S", Q1980)), "Suburbano",
    ISNUMBER(SEARCH("U", Q1980)), "Urbano"
)</f>
        <v>Ciudad</v>
      </c>
      <c r="V1980" s="24" t="str" cm="1">
        <f t="array" ref="V1980">_xlfn.LET(
    _xlpm.txt, _xlfn.TEXTJOIN("", TRUE, IF(ISNUMBER(--MID(Todos!$H1980, _xlfn.SEQUENCE(LEN(Todos!$H1980)), 1)), MID(Todos!$H1980, _xlfn.SEQUENCE(LEN(Todos!$H1980)), 1), "")),
    IF(ISNUMBER(--RIGHT(_xlpm.txt,1)), _xlpm.txt, LEFT(_xlpm.txt, LEN(_xlpm.txt)-1))
)</f>
        <v>13811</v>
      </c>
      <c r="W1980" s="9" t="str">
        <f>UPPER(LEFT(Todos!$B1980,2))</f>
        <v>CA</v>
      </c>
      <c r="X1980" s="10" t="str" cm="1">
        <f t="array" ref="X1980">+IF(Todos!$C1980 = "",MODE.MATCH(Todos!$C$2:$C$4029),Todos!$C1980)</f>
        <v>F</v>
      </c>
    </row>
    <row r="1981" spans="1:24" x14ac:dyDescent="0.35">
      <c r="A1981" s="18">
        <v>70863</v>
      </c>
      <c r="B1981" s="12" t="s">
        <v>30</v>
      </c>
      <c r="C1981" s="12" t="s">
        <v>14</v>
      </c>
      <c r="D1981" s="12">
        <v>494</v>
      </c>
      <c r="E1981" s="12">
        <v>269</v>
      </c>
      <c r="F1981" s="12">
        <v>373</v>
      </c>
      <c r="G1981" s="12">
        <v>0</v>
      </c>
      <c r="H1981" s="12">
        <v>12815</v>
      </c>
      <c r="I1981" s="12">
        <v>1</v>
      </c>
      <c r="J1981" s="12">
        <v>93</v>
      </c>
      <c r="K1981" s="12">
        <v>331</v>
      </c>
      <c r="L1981" s="12">
        <v>316</v>
      </c>
      <c r="M1981" s="12">
        <v>6.5714285710000002</v>
      </c>
      <c r="N1981" s="12">
        <f>VLOOKUP(Todos!$A1981,vlookup_table[#All],2,FALSE)</f>
        <v>1</v>
      </c>
      <c r="O1981" s="12" t="str">
        <f>VLOOKUP(Todos!$A1981,vlookup_table[#All],3,FALSE)</f>
        <v>MI</v>
      </c>
      <c r="P1981" s="12">
        <f>VLOOKUP(Todos!$A1981,vlookup_table[#All],4,FALSE)</f>
        <v>1803</v>
      </c>
      <c r="Q1981" s="14" t="str">
        <f>VLOOKUP(Todos!$A1981,vlookup_table[#All],5,FALSE)</f>
        <v>R2</v>
      </c>
      <c r="R1981" s="14" t="str">
        <f>VLOOKUP(Todos!$A1981,vlookup_table[#All],6,FALSE)</f>
        <v>M</v>
      </c>
      <c r="S1981" s="14">
        <f>VLOOKUP(Todos!$A1981,vlookup_table[#All],7,FALSE)</f>
        <v>20</v>
      </c>
      <c r="T1981" s="14">
        <f>ROUND((9706-Todos!$P1981)/100, 0)</f>
        <v>79</v>
      </c>
      <c r="U1981" s="14" t="str" cm="1">
        <f t="array" ref="U1981">_xlfn.IFS(
    ISNUMBER(SEARCH("C", Q1981)), "Ciudad",
    ISNUMBER(SEARCH("T", Q1981)), "Pueblo",
    ISNUMBER(SEARCH("R", Q1981)), "Rural",
    ISNUMBER(SEARCH("S", Q1981)), "Suburbano",
    ISNUMBER(SEARCH("U", Q1981)), "Urbano"
)</f>
        <v>Rural</v>
      </c>
      <c r="V1981" s="25" t="str" cm="1">
        <f t="array" ref="V1981">_xlfn.LET(
    _xlpm.txt, _xlfn.TEXTJOIN("", TRUE, IF(ISNUMBER(--MID(Todos!$H1981, _xlfn.SEQUENCE(LEN(Todos!$H1981)), 1)), MID(Todos!$H1981, _xlfn.SEQUENCE(LEN(Todos!$H1981)), 1), "")),
    IF(ISNUMBER(--RIGHT(_xlpm.txt,1)), _xlpm.txt, LEFT(_xlpm.txt, LEN(_xlpm.txt)-1))
)</f>
        <v>12815</v>
      </c>
      <c r="W1981" s="14" t="str">
        <f>UPPER(LEFT(Todos!$B1981,2))</f>
        <v>MI</v>
      </c>
      <c r="X1981" s="15" t="str" cm="1">
        <f t="array" ref="X1981">+IF(Todos!$C1981 = "",MODE.MATCH(Todos!$C$2:$C$4029),Todos!$C1981)</f>
        <v>M</v>
      </c>
    </row>
    <row r="1982" spans="1:24" x14ac:dyDescent="0.35">
      <c r="A1982" s="19">
        <v>143996</v>
      </c>
      <c r="B1982" s="7" t="s">
        <v>22</v>
      </c>
      <c r="C1982" s="7" t="s">
        <v>17</v>
      </c>
      <c r="D1982" s="7">
        <v>5951</v>
      </c>
      <c r="E1982" s="7">
        <v>1184</v>
      </c>
      <c r="F1982" s="7">
        <v>1093</v>
      </c>
      <c r="G1982" s="7">
        <v>99</v>
      </c>
      <c r="H1982" s="7">
        <v>80928</v>
      </c>
      <c r="I1982" s="7">
        <v>25</v>
      </c>
      <c r="J1982" s="7">
        <v>36</v>
      </c>
      <c r="K1982" s="7">
        <v>1330</v>
      </c>
      <c r="L1982" s="7">
        <v>1060</v>
      </c>
      <c r="M1982" s="7">
        <v>7.0833333329999997</v>
      </c>
      <c r="N1982" s="7">
        <f>VLOOKUP(Todos!$A1982,vlookup_table[#All],2,FALSE)</f>
        <v>28</v>
      </c>
      <c r="O1982" s="7" t="str">
        <f>VLOOKUP(Todos!$A1982,vlookup_table[#All],3,FALSE)</f>
        <v>CA</v>
      </c>
      <c r="P1982" s="7">
        <f>VLOOKUP(Todos!$A1982,vlookup_table[#All],4,FALSE)</f>
        <v>4912</v>
      </c>
      <c r="Q1982" s="9" t="str">
        <f>VLOOKUP(Todos!$A1982,vlookup_table[#All],5,FALSE)</f>
        <v>S1</v>
      </c>
      <c r="R1982" s="9" t="str">
        <f>VLOOKUP(Todos!$A1982,vlookup_table[#All],6,FALSE)</f>
        <v>F</v>
      </c>
      <c r="S1982" s="9">
        <f>VLOOKUP(Todos!$A1982,vlookup_table[#All],7,FALSE)</f>
        <v>10</v>
      </c>
      <c r="T1982" s="9">
        <f>ROUND((9706-Todos!$P1982)/100, 0)</f>
        <v>48</v>
      </c>
      <c r="U1982" s="9" t="str" cm="1">
        <f t="array" ref="U1982">_xlfn.IFS(
    ISNUMBER(SEARCH("C", Q1982)), "Ciudad",
    ISNUMBER(SEARCH("T", Q1982)), "Pueblo",
    ISNUMBER(SEARCH("R", Q1982)), "Rural",
    ISNUMBER(SEARCH("S", Q1982)), "Suburbano",
    ISNUMBER(SEARCH("U", Q1982)), "Urbano"
)</f>
        <v>Suburbano</v>
      </c>
      <c r="V1982" s="24" t="str" cm="1">
        <f t="array" ref="V1982">_xlfn.LET(
    _xlpm.txt, _xlfn.TEXTJOIN("", TRUE, IF(ISNUMBER(--MID(Todos!$H1982, _xlfn.SEQUENCE(LEN(Todos!$H1982)), 1)), MID(Todos!$H1982, _xlfn.SEQUENCE(LEN(Todos!$H1982)), 1), "")),
    IF(ISNUMBER(--RIGHT(_xlpm.txt,1)), _xlpm.txt, LEFT(_xlpm.txt, LEN(_xlpm.txt)-1))
)</f>
        <v>80928</v>
      </c>
      <c r="W1982" s="9" t="str">
        <f>UPPER(LEFT(Todos!$B1982,2))</f>
        <v>CA</v>
      </c>
      <c r="X1982" s="10" t="str" cm="1">
        <f t="array" ref="X1982">+IF(Todos!$C1982 = "",MODE.MATCH(Todos!$C$2:$C$4029),Todos!$C1982)</f>
        <v>F</v>
      </c>
    </row>
    <row r="1983" spans="1:24" x14ac:dyDescent="0.35">
      <c r="A1983" s="18">
        <v>4314</v>
      </c>
      <c r="B1983" s="12" t="s">
        <v>16</v>
      </c>
      <c r="C1983" s="12" t="s">
        <v>17</v>
      </c>
      <c r="D1983" s="12">
        <v>678</v>
      </c>
      <c r="E1983" s="12">
        <v>267</v>
      </c>
      <c r="F1983" s="12">
        <v>370</v>
      </c>
      <c r="G1983" s="12">
        <v>1</v>
      </c>
      <c r="H1983" s="12">
        <v>11401</v>
      </c>
      <c r="I1983" s="12">
        <v>0</v>
      </c>
      <c r="J1983" s="12">
        <v>63</v>
      </c>
      <c r="K1983" s="12">
        <v>288</v>
      </c>
      <c r="L1983" s="12">
        <v>352</v>
      </c>
      <c r="M1983" s="12">
        <v>5.448275862</v>
      </c>
      <c r="N1983" s="12">
        <f>VLOOKUP(Todos!$A1983,vlookup_table[#All],2,FALSE)</f>
        <v>0</v>
      </c>
      <c r="O1983" s="12" t="str">
        <f>VLOOKUP(Todos!$A1983,vlookup_table[#All],3,FALSE)</f>
        <v>IL</v>
      </c>
      <c r="P1983" s="12">
        <f>VLOOKUP(Todos!$A1983,vlookup_table[#All],4,FALSE)</f>
        <v>2210</v>
      </c>
      <c r="Q1983" s="14" t="str">
        <f>VLOOKUP(Todos!$A1983,vlookup_table[#All],5,FALSE)</f>
        <v>U2</v>
      </c>
      <c r="R1983" s="14" t="str">
        <f>VLOOKUP(Todos!$A1983,vlookup_table[#All],6,FALSE)</f>
        <v>F</v>
      </c>
      <c r="S1983" s="14">
        <f>VLOOKUP(Todos!$A1983,vlookup_table[#All],7,FALSE)</f>
        <v>6</v>
      </c>
      <c r="T1983" s="14">
        <f>ROUND((9706-Todos!$P1983)/100, 0)</f>
        <v>75</v>
      </c>
      <c r="U1983" s="14" t="str" cm="1">
        <f t="array" ref="U1983">_xlfn.IFS(
    ISNUMBER(SEARCH("C", Q1983)), "Ciudad",
    ISNUMBER(SEARCH("T", Q1983)), "Pueblo",
    ISNUMBER(SEARCH("R", Q1983)), "Rural",
    ISNUMBER(SEARCH("S", Q1983)), "Suburbano",
    ISNUMBER(SEARCH("U", Q1983)), "Urbano"
)</f>
        <v>Urbano</v>
      </c>
      <c r="V1983" s="25" t="str" cm="1">
        <f t="array" ref="V1983">_xlfn.LET(
    _xlpm.txt, _xlfn.TEXTJOIN("", TRUE, IF(ISNUMBER(--MID(Todos!$H1983, _xlfn.SEQUENCE(LEN(Todos!$H1983)), 1)), MID(Todos!$H1983, _xlfn.SEQUENCE(LEN(Todos!$H1983)), 1), "")),
    IF(ISNUMBER(--RIGHT(_xlpm.txt,1)), _xlpm.txt, LEFT(_xlpm.txt, LEN(_xlpm.txt)-1))
)</f>
        <v>11401</v>
      </c>
      <c r="W1983" s="14" t="str">
        <f>UPPER(LEFT(Todos!$B1983,2))</f>
        <v>IL</v>
      </c>
      <c r="X1983" s="15" t="str" cm="1">
        <f t="array" ref="X1983">+IF(Todos!$C1983 = "",MODE.MATCH(Todos!$C$2:$C$4029),Todos!$C1983)</f>
        <v>F</v>
      </c>
    </row>
    <row r="1984" spans="1:24" x14ac:dyDescent="0.35">
      <c r="A1984" s="19">
        <v>5835</v>
      </c>
      <c r="B1984" s="7" t="s">
        <v>57</v>
      </c>
      <c r="C1984" s="7" t="s">
        <v>17</v>
      </c>
      <c r="D1984" s="7">
        <v>404</v>
      </c>
      <c r="E1984" s="7">
        <v>256</v>
      </c>
      <c r="F1984" s="7">
        <v>347</v>
      </c>
      <c r="G1984" s="7">
        <v>0</v>
      </c>
      <c r="H1984" s="7">
        <v>11126</v>
      </c>
      <c r="I1984" s="7">
        <v>1</v>
      </c>
      <c r="J1984" s="7">
        <v>88</v>
      </c>
      <c r="K1984" s="7">
        <v>295</v>
      </c>
      <c r="L1984" s="7">
        <v>304</v>
      </c>
      <c r="M1984" s="7">
        <v>10.54761905</v>
      </c>
      <c r="N1984" s="7">
        <f>VLOOKUP(Todos!$A1984,vlookup_table[#All],2,FALSE)</f>
        <v>28</v>
      </c>
      <c r="O1984" s="7" t="str">
        <f>VLOOKUP(Todos!$A1984,vlookup_table[#All],3,FALSE)</f>
        <v>MN</v>
      </c>
      <c r="P1984" s="7">
        <f>VLOOKUP(Todos!$A1984,vlookup_table[#All],4,FALSE)</f>
        <v>0</v>
      </c>
      <c r="Q1984" s="9" t="str">
        <f>VLOOKUP(Todos!$A1984,vlookup_table[#All],5,FALSE)</f>
        <v>R2</v>
      </c>
      <c r="R1984" s="9" t="str">
        <f>VLOOKUP(Todos!$A1984,vlookup_table[#All],6,FALSE)</f>
        <v>F</v>
      </c>
      <c r="S1984" s="9">
        <f>VLOOKUP(Todos!$A1984,vlookup_table[#All],7,FALSE)</f>
        <v>30</v>
      </c>
      <c r="T1984" s="9">
        <f>ROUND((9706-Todos!$P1984)/100, 0)</f>
        <v>97</v>
      </c>
      <c r="U1984" s="9" t="str" cm="1">
        <f t="array" ref="U1984">_xlfn.IFS(
    ISNUMBER(SEARCH("C", Q1984)), "Ciudad",
    ISNUMBER(SEARCH("T", Q1984)), "Pueblo",
    ISNUMBER(SEARCH("R", Q1984)), "Rural",
    ISNUMBER(SEARCH("S", Q1984)), "Suburbano",
    ISNUMBER(SEARCH("U", Q1984)), "Urbano"
)</f>
        <v>Rural</v>
      </c>
      <c r="V1984" s="24" t="str" cm="1">
        <f t="array" ref="V1984">_xlfn.LET(
    _xlpm.txt, _xlfn.TEXTJOIN("", TRUE, IF(ISNUMBER(--MID(Todos!$H1984, _xlfn.SEQUENCE(LEN(Todos!$H1984)), 1)), MID(Todos!$H1984, _xlfn.SEQUENCE(LEN(Todos!$H1984)), 1), "")),
    IF(ISNUMBER(--RIGHT(_xlpm.txt,1)), _xlpm.txt, LEFT(_xlpm.txt, LEN(_xlpm.txt)-1))
)</f>
        <v>11126</v>
      </c>
      <c r="W1984" s="9" t="str">
        <f>UPPER(LEFT(Todos!$B1984,2))</f>
        <v>MN</v>
      </c>
      <c r="X1984" s="10" t="str" cm="1">
        <f t="array" ref="X1984">+IF(Todos!$C1984 = "",MODE.MATCH(Todos!$C$2:$C$4029),Todos!$C1984)</f>
        <v>F</v>
      </c>
    </row>
    <row r="1985" spans="1:24" x14ac:dyDescent="0.35">
      <c r="A1985" s="18">
        <v>3891</v>
      </c>
      <c r="B1985" s="12" t="s">
        <v>21</v>
      </c>
      <c r="C1985" s="12" t="s">
        <v>17</v>
      </c>
      <c r="D1985" s="12">
        <v>283</v>
      </c>
      <c r="E1985" s="12">
        <v>212</v>
      </c>
      <c r="F1985" s="12">
        <v>333</v>
      </c>
      <c r="G1985" s="12">
        <v>0</v>
      </c>
      <c r="H1985" s="12">
        <v>9043</v>
      </c>
      <c r="I1985" s="12">
        <v>0</v>
      </c>
      <c r="J1985" s="12">
        <v>60</v>
      </c>
      <c r="K1985" s="12">
        <v>291</v>
      </c>
      <c r="L1985" s="12">
        <v>288</v>
      </c>
      <c r="M1985" s="12">
        <v>19.166666670000001</v>
      </c>
      <c r="N1985" s="12">
        <f>VLOOKUP(Todos!$A1985,vlookup_table[#All],2,FALSE)</f>
        <v>2</v>
      </c>
      <c r="O1985" s="12" t="str">
        <f>VLOOKUP(Todos!$A1985,vlookup_table[#All],3,FALSE)</f>
        <v>TX</v>
      </c>
      <c r="P1985" s="12">
        <f>VLOOKUP(Todos!$A1985,vlookup_table[#All],4,FALSE)</f>
        <v>1501</v>
      </c>
      <c r="Q1985" s="14" t="str">
        <f>VLOOKUP(Todos!$A1985,vlookup_table[#All],5,FALSE)</f>
        <v>T2</v>
      </c>
      <c r="R1985" s="14" t="str">
        <f>VLOOKUP(Todos!$A1985,vlookup_table[#All],6,FALSE)</f>
        <v>F</v>
      </c>
      <c r="S1985" s="14">
        <f>VLOOKUP(Todos!$A1985,vlookup_table[#All],7,FALSE)</f>
        <v>25</v>
      </c>
      <c r="T1985" s="14">
        <f>ROUND((9706-Todos!$P1985)/100, 0)</f>
        <v>82</v>
      </c>
      <c r="U1985" s="14" t="str" cm="1">
        <f t="array" ref="U1985">_xlfn.IFS(
    ISNUMBER(SEARCH("C", Q1985)), "Ciudad",
    ISNUMBER(SEARCH("T", Q1985)), "Pueblo",
    ISNUMBER(SEARCH("R", Q1985)), "Rural",
    ISNUMBER(SEARCH("S", Q1985)), "Suburbano",
    ISNUMBER(SEARCH("U", Q1985)), "Urbano"
)</f>
        <v>Pueblo</v>
      </c>
      <c r="V1985" s="25" t="str" cm="1">
        <f t="array" ref="V1985">_xlfn.LET(
    _xlpm.txt, _xlfn.TEXTJOIN("", TRUE, IF(ISNUMBER(--MID(Todos!$H1985, _xlfn.SEQUENCE(LEN(Todos!$H1985)), 1)), MID(Todos!$H1985, _xlfn.SEQUENCE(LEN(Todos!$H1985)), 1), "")),
    IF(ISNUMBER(--RIGHT(_xlpm.txt,1)), _xlpm.txt, LEFT(_xlpm.txt, LEN(_xlpm.txt)-1))
)</f>
        <v>9043</v>
      </c>
      <c r="W1985" s="14" t="str">
        <f>UPPER(LEFT(Todos!$B1985,2))</f>
        <v>TX</v>
      </c>
      <c r="X1985" s="15" t="str" cm="1">
        <f t="array" ref="X1985">+IF(Todos!$C1985 = "",MODE.MATCH(Todos!$C$2:$C$4029),Todos!$C1985)</f>
        <v>F</v>
      </c>
    </row>
    <row r="1986" spans="1:24" x14ac:dyDescent="0.35">
      <c r="A1986" s="19">
        <v>87775</v>
      </c>
      <c r="B1986" s="7" t="s">
        <v>16</v>
      </c>
      <c r="C1986" s="7" t="s">
        <v>17</v>
      </c>
      <c r="D1986" s="7">
        <v>1554</v>
      </c>
      <c r="E1986" s="7">
        <v>615</v>
      </c>
      <c r="F1986" s="7">
        <v>737</v>
      </c>
      <c r="G1986" s="7">
        <v>25</v>
      </c>
      <c r="H1986" s="7">
        <v>22600</v>
      </c>
      <c r="I1986" s="7">
        <v>6</v>
      </c>
      <c r="J1986" s="7">
        <v>77</v>
      </c>
      <c r="K1986" s="7">
        <v>663</v>
      </c>
      <c r="L1986" s="7">
        <v>689</v>
      </c>
      <c r="M1986" s="7">
        <v>14.5</v>
      </c>
      <c r="N1986" s="7">
        <f>VLOOKUP(Todos!$A1986,vlookup_table[#All],2,FALSE)</f>
        <v>0</v>
      </c>
      <c r="O1986" s="7" t="str">
        <f>VLOOKUP(Todos!$A1986,vlookup_table[#All],3,FALSE)</f>
        <v>IL</v>
      </c>
      <c r="P1986" s="7">
        <f>VLOOKUP(Todos!$A1986,vlookup_table[#All],4,FALSE)</f>
        <v>4908</v>
      </c>
      <c r="Q1986" s="9" t="str">
        <f>VLOOKUP(Todos!$A1986,vlookup_table[#All],5,FALSE)</f>
        <v>U1</v>
      </c>
      <c r="R1986" s="9" t="str">
        <f>VLOOKUP(Todos!$A1986,vlookup_table[#All],6,FALSE)</f>
        <v>F</v>
      </c>
      <c r="S1986" s="9">
        <f>VLOOKUP(Todos!$A1986,vlookup_table[#All],7,FALSE)</f>
        <v>20</v>
      </c>
      <c r="T1986" s="9">
        <f>ROUND((9706-Todos!$P1986)/100, 0)</f>
        <v>48</v>
      </c>
      <c r="U1986" s="9" t="str" cm="1">
        <f t="array" ref="U1986">_xlfn.IFS(
    ISNUMBER(SEARCH("C", Q1986)), "Ciudad",
    ISNUMBER(SEARCH("T", Q1986)), "Pueblo",
    ISNUMBER(SEARCH("R", Q1986)), "Rural",
    ISNUMBER(SEARCH("S", Q1986)), "Suburbano",
    ISNUMBER(SEARCH("U", Q1986)), "Urbano"
)</f>
        <v>Urbano</v>
      </c>
      <c r="V1986" s="24" t="str" cm="1">
        <f t="array" ref="V1986">_xlfn.LET(
    _xlpm.txt, _xlfn.TEXTJOIN("", TRUE, IF(ISNUMBER(--MID(Todos!$H1986, _xlfn.SEQUENCE(LEN(Todos!$H1986)), 1)), MID(Todos!$H1986, _xlfn.SEQUENCE(LEN(Todos!$H1986)), 1), "")),
    IF(ISNUMBER(--RIGHT(_xlpm.txt,1)), _xlpm.txt, LEFT(_xlpm.txt, LEN(_xlpm.txt)-1))
)</f>
        <v>22600</v>
      </c>
      <c r="W1986" s="9" t="str">
        <f>UPPER(LEFT(Todos!$B1986,2))</f>
        <v>IL</v>
      </c>
      <c r="X1986" s="10" t="str" cm="1">
        <f t="array" ref="X1986">+IF(Todos!$C1986 = "",MODE.MATCH(Todos!$C$2:$C$4029),Todos!$C1986)</f>
        <v>F</v>
      </c>
    </row>
    <row r="1987" spans="1:24" x14ac:dyDescent="0.35">
      <c r="A1987" s="18">
        <v>9727</v>
      </c>
      <c r="B1987" s="12" t="s">
        <v>22</v>
      </c>
      <c r="C1987" s="12" t="s">
        <v>17</v>
      </c>
      <c r="D1987" s="12">
        <v>5908</v>
      </c>
      <c r="E1987" s="12">
        <v>1122</v>
      </c>
      <c r="F1987" s="12">
        <v>1088</v>
      </c>
      <c r="G1987" s="12">
        <v>98</v>
      </c>
      <c r="H1987" s="12">
        <v>81205</v>
      </c>
      <c r="I1987" s="12">
        <v>8</v>
      </c>
      <c r="J1987" s="12">
        <v>48</v>
      </c>
      <c r="K1987" s="12">
        <v>1267</v>
      </c>
      <c r="L1987" s="12">
        <v>991</v>
      </c>
      <c r="M1987" s="12">
        <v>81.25</v>
      </c>
      <c r="N1987" s="12">
        <f>VLOOKUP(Todos!$A1987,vlookup_table[#All],2,FALSE)</f>
        <v>0</v>
      </c>
      <c r="O1987" s="12" t="str">
        <f>VLOOKUP(Todos!$A1987,vlookup_table[#All],3,FALSE)</f>
        <v>CA</v>
      </c>
      <c r="P1987" s="12">
        <f>VLOOKUP(Todos!$A1987,vlookup_table[#All],4,FALSE)</f>
        <v>4201</v>
      </c>
      <c r="Q1987" s="14" t="str">
        <f>VLOOKUP(Todos!$A1987,vlookup_table[#All],5,FALSE)</f>
        <v>U1</v>
      </c>
      <c r="R1987" s="14" t="str">
        <f>VLOOKUP(Todos!$A1987,vlookup_table[#All],6,FALSE)</f>
        <v>F</v>
      </c>
      <c r="S1987" s="14">
        <f>VLOOKUP(Todos!$A1987,vlookup_table[#All],7,FALSE)</f>
        <v>25</v>
      </c>
      <c r="T1987" s="14">
        <f>ROUND((9706-Todos!$P1987)/100, 0)</f>
        <v>55</v>
      </c>
      <c r="U1987" s="14" t="str" cm="1">
        <f t="array" ref="U1987">_xlfn.IFS(
    ISNUMBER(SEARCH("C", Q1987)), "Ciudad",
    ISNUMBER(SEARCH("T", Q1987)), "Pueblo",
    ISNUMBER(SEARCH("R", Q1987)), "Rural",
    ISNUMBER(SEARCH("S", Q1987)), "Suburbano",
    ISNUMBER(SEARCH("U", Q1987)), "Urbano"
)</f>
        <v>Urbano</v>
      </c>
      <c r="V1987" s="25" t="str" cm="1">
        <f t="array" ref="V1987">_xlfn.LET(
    _xlpm.txt, _xlfn.TEXTJOIN("", TRUE, IF(ISNUMBER(--MID(Todos!$H1987, _xlfn.SEQUENCE(LEN(Todos!$H1987)), 1)), MID(Todos!$H1987, _xlfn.SEQUENCE(LEN(Todos!$H1987)), 1), "")),
    IF(ISNUMBER(--RIGHT(_xlpm.txt,1)), _xlpm.txt, LEFT(_xlpm.txt, LEN(_xlpm.txt)-1))
)</f>
        <v>81205</v>
      </c>
      <c r="W1987" s="14" t="str">
        <f>UPPER(LEFT(Todos!$B1987,2))</f>
        <v>CA</v>
      </c>
      <c r="X1987" s="15" t="str" cm="1">
        <f t="array" ref="X1987">+IF(Todos!$C1987 = "",MODE.MATCH(Todos!$C$2:$C$4029),Todos!$C1987)</f>
        <v>F</v>
      </c>
    </row>
    <row r="1988" spans="1:24" x14ac:dyDescent="0.35">
      <c r="A1988" s="19">
        <v>188841</v>
      </c>
      <c r="B1988" s="7" t="s">
        <v>55</v>
      </c>
      <c r="C1988" s="7" t="s">
        <v>17</v>
      </c>
      <c r="D1988" s="7">
        <v>848</v>
      </c>
      <c r="E1988" s="7">
        <v>219</v>
      </c>
      <c r="F1988" s="7">
        <v>390</v>
      </c>
      <c r="G1988" s="7">
        <v>1</v>
      </c>
      <c r="H1988" s="7">
        <v>14894</v>
      </c>
      <c r="I1988" s="7">
        <v>6</v>
      </c>
      <c r="J1988" s="7">
        <v>30</v>
      </c>
      <c r="K1988" s="7">
        <v>288</v>
      </c>
      <c r="L1988" s="7">
        <v>299</v>
      </c>
      <c r="M1988" s="7">
        <v>16</v>
      </c>
      <c r="N1988" s="7">
        <f>VLOOKUP(Todos!$A1988,vlookup_table[#All],2,FALSE)</f>
        <v>28</v>
      </c>
      <c r="O1988" s="7" t="str">
        <f>VLOOKUP(Todos!$A1988,vlookup_table[#All],3,FALSE)</f>
        <v>NM</v>
      </c>
      <c r="P1988" s="7">
        <f>VLOOKUP(Todos!$A1988,vlookup_table[#All],4,FALSE)</f>
        <v>0</v>
      </c>
      <c r="Q1988" s="9" t="str">
        <f>VLOOKUP(Todos!$A1988,vlookup_table[#All],5,FALSE)</f>
        <v>C1</v>
      </c>
      <c r="R1988" s="9" t="str">
        <f>VLOOKUP(Todos!$A1988,vlookup_table[#All],6,FALSE)</f>
        <v>F</v>
      </c>
      <c r="S1988" s="9">
        <f>VLOOKUP(Todos!$A1988,vlookup_table[#All],7,FALSE)</f>
        <v>10</v>
      </c>
      <c r="T1988" s="9">
        <f>ROUND((9706-Todos!$P1988)/100, 0)</f>
        <v>97</v>
      </c>
      <c r="U1988" s="9" t="str" cm="1">
        <f t="array" ref="U1988">_xlfn.IFS(
    ISNUMBER(SEARCH("C", Q1988)), "Ciudad",
    ISNUMBER(SEARCH("T", Q1988)), "Pueblo",
    ISNUMBER(SEARCH("R", Q1988)), "Rural",
    ISNUMBER(SEARCH("S", Q1988)), "Suburbano",
    ISNUMBER(SEARCH("U", Q1988)), "Urbano"
)</f>
        <v>Ciudad</v>
      </c>
      <c r="V1988" s="24" t="str" cm="1">
        <f t="array" ref="V1988">_xlfn.LET(
    _xlpm.txt, _xlfn.TEXTJOIN("", TRUE, IF(ISNUMBER(--MID(Todos!$H1988, _xlfn.SEQUENCE(LEN(Todos!$H1988)), 1)), MID(Todos!$H1988, _xlfn.SEQUENCE(LEN(Todos!$H1988)), 1), "")),
    IF(ISNUMBER(--RIGHT(_xlpm.txt,1)), _xlpm.txt, LEFT(_xlpm.txt, LEN(_xlpm.txt)-1))
)</f>
        <v>14894</v>
      </c>
      <c r="W1988" s="9" t="str">
        <f>UPPER(LEFT(Todos!$B1988,2))</f>
        <v>NM</v>
      </c>
      <c r="X1988" s="10" t="str" cm="1">
        <f t="array" ref="X1988">+IF(Todos!$C1988 = "",MODE.MATCH(Todos!$C$2:$C$4029),Todos!$C1988)</f>
        <v>F</v>
      </c>
    </row>
    <row r="1989" spans="1:24" x14ac:dyDescent="0.35">
      <c r="A1989" s="18">
        <v>15046</v>
      </c>
      <c r="B1989" s="12" t="s">
        <v>18</v>
      </c>
      <c r="C1989" s="12" t="s">
        <v>20</v>
      </c>
      <c r="D1989" s="12">
        <v>595</v>
      </c>
      <c r="E1989" s="12">
        <v>289</v>
      </c>
      <c r="F1989" s="12">
        <v>381</v>
      </c>
      <c r="G1989" s="12">
        <v>0</v>
      </c>
      <c r="H1989" s="12">
        <v>13060</v>
      </c>
      <c r="I1989" s="12">
        <v>0</v>
      </c>
      <c r="J1989" s="12">
        <v>85</v>
      </c>
      <c r="K1989" s="12">
        <v>346</v>
      </c>
      <c r="L1989" s="12">
        <v>330</v>
      </c>
      <c r="M1989" s="12">
        <v>2.636363636</v>
      </c>
      <c r="N1989" s="12">
        <f>VLOOKUP(Todos!$A1989,vlookup_table[#All],2,FALSE)</f>
        <v>0</v>
      </c>
      <c r="O1989" s="12" t="str">
        <f>VLOOKUP(Todos!$A1989,vlookup_table[#All],3,FALSE)</f>
        <v>NC</v>
      </c>
      <c r="P1989" s="12">
        <f>VLOOKUP(Todos!$A1989,vlookup_table[#All],4,FALSE)</f>
        <v>3801</v>
      </c>
      <c r="Q1989" s="14" t="str">
        <f>VLOOKUP(Todos!$A1989,vlookup_table[#All],5,FALSE)</f>
        <v>R2</v>
      </c>
      <c r="R1989" s="14" t="str">
        <f>VLOOKUP(Todos!$A1989,vlookup_table[#All],6,FALSE)</f>
        <v>F</v>
      </c>
      <c r="S1989" s="14">
        <f>VLOOKUP(Todos!$A1989,vlookup_table[#All],7,FALSE)</f>
        <v>10</v>
      </c>
      <c r="T1989" s="14">
        <f>ROUND((9706-Todos!$P1989)/100, 0)</f>
        <v>59</v>
      </c>
      <c r="U1989" s="14" t="str" cm="1">
        <f t="array" ref="U1989">_xlfn.IFS(
    ISNUMBER(SEARCH("C", Q1989)), "Ciudad",
    ISNUMBER(SEARCH("T", Q1989)), "Pueblo",
    ISNUMBER(SEARCH("R", Q1989)), "Rural",
    ISNUMBER(SEARCH("S", Q1989)), "Suburbano",
    ISNUMBER(SEARCH("U", Q1989)), "Urbano"
)</f>
        <v>Rural</v>
      </c>
      <c r="V1989" s="25" t="str" cm="1">
        <f t="array" ref="V1989">_xlfn.LET(
    _xlpm.txt, _xlfn.TEXTJOIN("", TRUE, IF(ISNUMBER(--MID(Todos!$H1989, _xlfn.SEQUENCE(LEN(Todos!$H1989)), 1)), MID(Todos!$H1989, _xlfn.SEQUENCE(LEN(Todos!$H1989)), 1), "")),
    IF(ISNUMBER(--RIGHT(_xlpm.txt,1)), _xlpm.txt, LEFT(_xlpm.txt, LEN(_xlpm.txt)-1))
)</f>
        <v>13060</v>
      </c>
      <c r="W1989" s="14" t="str">
        <f>UPPER(LEFT(Todos!$B1989,2))</f>
        <v>NC</v>
      </c>
      <c r="X1989" s="15" t="str" cm="1">
        <f t="array" ref="X1989">+IF(Todos!$C1989 = "",MODE.MATCH(Todos!$C$2:$C$4029),Todos!$C1989)</f>
        <v>female</v>
      </c>
    </row>
    <row r="1990" spans="1:24" x14ac:dyDescent="0.35">
      <c r="A1990" s="19">
        <v>43781</v>
      </c>
      <c r="B1990" s="7" t="s">
        <v>13</v>
      </c>
      <c r="C1990" s="7" t="s">
        <v>14</v>
      </c>
      <c r="D1990" s="7">
        <v>1069</v>
      </c>
      <c r="E1990" s="7">
        <v>198</v>
      </c>
      <c r="F1990" s="7">
        <v>367</v>
      </c>
      <c r="G1990" s="7">
        <v>7</v>
      </c>
      <c r="H1990" s="7">
        <v>16759</v>
      </c>
      <c r="I1990" s="7">
        <v>5</v>
      </c>
      <c r="J1990" s="7">
        <v>15</v>
      </c>
      <c r="K1990" s="7">
        <v>257</v>
      </c>
      <c r="L1990" s="7">
        <v>308</v>
      </c>
      <c r="M1990" s="7">
        <v>6.125</v>
      </c>
      <c r="N1990" s="7">
        <f>VLOOKUP(Todos!$A1990,vlookup_table[#All],2,FALSE)</f>
        <v>1</v>
      </c>
      <c r="O1990" s="7" t="str">
        <f>VLOOKUP(Todos!$A1990,vlookup_table[#All],3,FALSE)</f>
        <v>FL</v>
      </c>
      <c r="P1990" s="7">
        <f>VLOOKUP(Todos!$A1990,vlookup_table[#All],4,FALSE)</f>
        <v>3001</v>
      </c>
      <c r="Q1990" s="9" t="str">
        <f>VLOOKUP(Todos!$A1990,vlookup_table[#All],5,FALSE)</f>
        <v>C2</v>
      </c>
      <c r="R1990" s="9" t="str">
        <f>VLOOKUP(Todos!$A1990,vlookup_table[#All],6,FALSE)</f>
        <v>M</v>
      </c>
      <c r="S1990" s="9">
        <f>VLOOKUP(Todos!$A1990,vlookup_table[#All],7,FALSE)</f>
        <v>10</v>
      </c>
      <c r="T1990" s="9">
        <f>ROUND((9706-Todos!$P1990)/100, 0)</f>
        <v>67</v>
      </c>
      <c r="U1990" s="9" t="str" cm="1">
        <f t="array" ref="U1990">_xlfn.IFS(
    ISNUMBER(SEARCH("C", Q1990)), "Ciudad",
    ISNUMBER(SEARCH("T", Q1990)), "Pueblo",
    ISNUMBER(SEARCH("R", Q1990)), "Rural",
    ISNUMBER(SEARCH("S", Q1990)), "Suburbano",
    ISNUMBER(SEARCH("U", Q1990)), "Urbano"
)</f>
        <v>Ciudad</v>
      </c>
      <c r="V1990" s="24" t="str" cm="1">
        <f t="array" ref="V1990">_xlfn.LET(
    _xlpm.txt, _xlfn.TEXTJOIN("", TRUE, IF(ISNUMBER(--MID(Todos!$H1990, _xlfn.SEQUENCE(LEN(Todos!$H1990)), 1)), MID(Todos!$H1990, _xlfn.SEQUENCE(LEN(Todos!$H1990)), 1), "")),
    IF(ISNUMBER(--RIGHT(_xlpm.txt,1)), _xlpm.txt, LEFT(_xlpm.txt, LEN(_xlpm.txt)-1))
)</f>
        <v>16759</v>
      </c>
      <c r="W1990" s="9" t="str">
        <f>UPPER(LEFT(Todos!$B1990,2))</f>
        <v>FL</v>
      </c>
      <c r="X1990" s="10" t="str" cm="1">
        <f t="array" ref="X1990">+IF(Todos!$C1990 = "",MODE.MATCH(Todos!$C$2:$C$4029),Todos!$C1990)</f>
        <v>M</v>
      </c>
    </row>
    <row r="1991" spans="1:24" x14ac:dyDescent="0.35">
      <c r="A1991" s="18">
        <v>182319</v>
      </c>
      <c r="B1991" s="12" t="s">
        <v>41</v>
      </c>
      <c r="C1991" s="12" t="s">
        <v>52</v>
      </c>
      <c r="D1991" s="12">
        <v>874</v>
      </c>
      <c r="E1991" s="12">
        <v>355</v>
      </c>
      <c r="F1991" s="12">
        <v>418</v>
      </c>
      <c r="G1991" s="12">
        <v>2</v>
      </c>
      <c r="H1991" s="12">
        <v>13393</v>
      </c>
      <c r="I1991" s="12">
        <v>1</v>
      </c>
      <c r="J1991" s="12">
        <v>58</v>
      </c>
      <c r="K1991" s="12">
        <v>370</v>
      </c>
      <c r="L1991" s="12">
        <v>389</v>
      </c>
      <c r="M1991" s="12">
        <v>4.04</v>
      </c>
      <c r="N1991" s="12">
        <f>VLOOKUP(Todos!$A1991,vlookup_table[#All],2,FALSE)</f>
        <v>2</v>
      </c>
      <c r="O1991" s="12" t="str">
        <f>VLOOKUP(Todos!$A1991,vlookup_table[#All],3,FALSE)</f>
        <v>WA</v>
      </c>
      <c r="P1991" s="12">
        <f>VLOOKUP(Todos!$A1991,vlookup_table[#All],4,FALSE)</f>
        <v>1406</v>
      </c>
      <c r="Q1991" s="14" t="str">
        <f>VLOOKUP(Todos!$A1991,vlookup_table[#All],5,FALSE)</f>
        <v>C2</v>
      </c>
      <c r="R1991" s="14" t="str">
        <f>VLOOKUP(Todos!$A1991,vlookup_table[#All],6,FALSE)</f>
        <v>M</v>
      </c>
      <c r="S1991" s="14">
        <f>VLOOKUP(Todos!$A1991,vlookup_table[#All],7,FALSE)</f>
        <v>10</v>
      </c>
      <c r="T1991" s="14">
        <f>ROUND((9706-Todos!$P1991)/100, 0)</f>
        <v>83</v>
      </c>
      <c r="U1991" s="14" t="str" cm="1">
        <f t="array" ref="U1991">_xlfn.IFS(
    ISNUMBER(SEARCH("C", Q1991)), "Ciudad",
    ISNUMBER(SEARCH("T", Q1991)), "Pueblo",
    ISNUMBER(SEARCH("R", Q1991)), "Rural",
    ISNUMBER(SEARCH("S", Q1991)), "Suburbano",
    ISNUMBER(SEARCH("U", Q1991)), "Urbano"
)</f>
        <v>Ciudad</v>
      </c>
      <c r="V1991" s="25" t="str" cm="1">
        <f t="array" ref="V1991">_xlfn.LET(
    _xlpm.txt, _xlfn.TEXTJOIN("", TRUE, IF(ISNUMBER(--MID(Todos!$H1991, _xlfn.SEQUENCE(LEN(Todos!$H1991)), 1)), MID(Todos!$H1991, _xlfn.SEQUENCE(LEN(Todos!$H1991)), 1), "")),
    IF(ISNUMBER(--RIGHT(_xlpm.txt,1)), _xlpm.txt, LEFT(_xlpm.txt, LEN(_xlpm.txt)-1))
)</f>
        <v>13393</v>
      </c>
      <c r="W1991" s="14" t="str">
        <f>UPPER(LEFT(Todos!$B1991,2))</f>
        <v>WA</v>
      </c>
      <c r="X1991" s="15" t="str" cm="1">
        <f t="array" ref="X1991">+IF(Todos!$C1991 = "",MODE.MATCH(Todos!$C$2:$C$4029),Todos!$C1991)</f>
        <v>male</v>
      </c>
    </row>
    <row r="1992" spans="1:24" x14ac:dyDescent="0.35">
      <c r="A1992" s="19">
        <v>130369</v>
      </c>
      <c r="B1992" s="7" t="s">
        <v>49</v>
      </c>
      <c r="C1992" s="7" t="s">
        <v>17</v>
      </c>
      <c r="D1992" s="7">
        <v>1017</v>
      </c>
      <c r="E1992" s="7">
        <v>496</v>
      </c>
      <c r="F1992" s="7">
        <v>554</v>
      </c>
      <c r="G1992" s="7">
        <v>0</v>
      </c>
      <c r="H1992" s="7">
        <v>21385</v>
      </c>
      <c r="I1992" s="7">
        <v>1</v>
      </c>
      <c r="J1992" s="7">
        <v>47</v>
      </c>
      <c r="K1992" s="7">
        <v>510</v>
      </c>
      <c r="L1992" s="7">
        <v>537</v>
      </c>
      <c r="M1992" s="7">
        <v>18.176470590000001</v>
      </c>
      <c r="N1992" s="7">
        <f>VLOOKUP(Todos!$A1992,vlookup_table[#All],2,FALSE)</f>
        <v>28</v>
      </c>
      <c r="O1992" s="7" t="str">
        <f>VLOOKUP(Todos!$A1992,vlookup_table[#All],3,FALSE)</f>
        <v>CO</v>
      </c>
      <c r="P1992" s="7">
        <f>VLOOKUP(Todos!$A1992,vlookup_table[#All],4,FALSE)</f>
        <v>4106</v>
      </c>
      <c r="Q1992" s="9" t="str">
        <f>VLOOKUP(Todos!$A1992,vlookup_table[#All],5,FALSE)</f>
        <v>S1</v>
      </c>
      <c r="R1992" s="9" t="str">
        <f>VLOOKUP(Todos!$A1992,vlookup_table[#All],6,FALSE)</f>
        <v>F</v>
      </c>
      <c r="S1992" s="9">
        <f>VLOOKUP(Todos!$A1992,vlookup_table[#All],7,FALSE)</f>
        <v>50</v>
      </c>
      <c r="T1992" s="9">
        <f>ROUND((9706-Todos!$P1992)/100, 0)</f>
        <v>56</v>
      </c>
      <c r="U1992" s="9" t="str" cm="1">
        <f t="array" ref="U1992">_xlfn.IFS(
    ISNUMBER(SEARCH("C", Q1992)), "Ciudad",
    ISNUMBER(SEARCH("T", Q1992)), "Pueblo",
    ISNUMBER(SEARCH("R", Q1992)), "Rural",
    ISNUMBER(SEARCH("S", Q1992)), "Suburbano",
    ISNUMBER(SEARCH("U", Q1992)), "Urbano"
)</f>
        <v>Suburbano</v>
      </c>
      <c r="V1992" s="24" t="str" cm="1">
        <f t="array" ref="V1992">_xlfn.LET(
    _xlpm.txt, _xlfn.TEXTJOIN("", TRUE, IF(ISNUMBER(--MID(Todos!$H1992, _xlfn.SEQUENCE(LEN(Todos!$H1992)), 1)), MID(Todos!$H1992, _xlfn.SEQUENCE(LEN(Todos!$H1992)), 1), "")),
    IF(ISNUMBER(--RIGHT(_xlpm.txt,1)), _xlpm.txt, LEFT(_xlpm.txt, LEN(_xlpm.txt)-1))
)</f>
        <v>21385</v>
      </c>
      <c r="W1992" s="9" t="str">
        <f>UPPER(LEFT(Todos!$B1992,2))</f>
        <v>CO</v>
      </c>
      <c r="X1992" s="10" t="str" cm="1">
        <f t="array" ref="X1992">+IF(Todos!$C1992 = "",MODE.MATCH(Todos!$C$2:$C$4029),Todos!$C1992)</f>
        <v>F</v>
      </c>
    </row>
    <row r="1993" spans="1:24" x14ac:dyDescent="0.35">
      <c r="A1993" s="18">
        <v>147758</v>
      </c>
      <c r="B1993" s="12" t="s">
        <v>22</v>
      </c>
      <c r="C1993" s="12" t="s">
        <v>17</v>
      </c>
      <c r="D1993" s="12">
        <v>5643</v>
      </c>
      <c r="E1993" s="12">
        <v>772</v>
      </c>
      <c r="F1993" s="12">
        <v>971</v>
      </c>
      <c r="G1993" s="12">
        <v>98</v>
      </c>
      <c r="H1993" s="12">
        <v>55164</v>
      </c>
      <c r="I1993" s="12">
        <v>7</v>
      </c>
      <c r="J1993" s="12">
        <v>36</v>
      </c>
      <c r="K1993" s="12">
        <v>939</v>
      </c>
      <c r="L1993" s="12">
        <v>828</v>
      </c>
      <c r="M1993" s="12">
        <v>13.33333333</v>
      </c>
      <c r="N1993" s="12">
        <f>VLOOKUP(Todos!$A1993,vlookup_table[#All],2,FALSE)</f>
        <v>0</v>
      </c>
      <c r="O1993" s="12" t="str">
        <f>VLOOKUP(Todos!$A1993,vlookup_table[#All],3,FALSE)</f>
        <v>CA</v>
      </c>
      <c r="P1993" s="12">
        <f>VLOOKUP(Todos!$A1993,vlookup_table[#All],4,FALSE)</f>
        <v>0</v>
      </c>
      <c r="Q1993" s="14" t="str">
        <f>VLOOKUP(Todos!$A1993,vlookup_table[#All],5,FALSE)</f>
        <v>U1</v>
      </c>
      <c r="R1993" s="14" t="str">
        <f>VLOOKUP(Todos!$A1993,vlookup_table[#All],6,FALSE)</f>
        <v>F</v>
      </c>
      <c r="S1993" s="14">
        <f>VLOOKUP(Todos!$A1993,vlookup_table[#All],7,FALSE)</f>
        <v>25</v>
      </c>
      <c r="T1993" s="14">
        <f>ROUND((9706-Todos!$P1993)/100, 0)</f>
        <v>97</v>
      </c>
      <c r="U1993" s="14" t="str" cm="1">
        <f t="array" ref="U1993">_xlfn.IFS(
    ISNUMBER(SEARCH("C", Q1993)), "Ciudad",
    ISNUMBER(SEARCH("T", Q1993)), "Pueblo",
    ISNUMBER(SEARCH("R", Q1993)), "Rural",
    ISNUMBER(SEARCH("S", Q1993)), "Suburbano",
    ISNUMBER(SEARCH("U", Q1993)), "Urbano"
)</f>
        <v>Urbano</v>
      </c>
      <c r="V1993" s="25" t="str" cm="1">
        <f t="array" ref="V1993">_xlfn.LET(
    _xlpm.txt, _xlfn.TEXTJOIN("", TRUE, IF(ISNUMBER(--MID(Todos!$H1993, _xlfn.SEQUENCE(LEN(Todos!$H1993)), 1)), MID(Todos!$H1993, _xlfn.SEQUENCE(LEN(Todos!$H1993)), 1), "")),
    IF(ISNUMBER(--RIGHT(_xlpm.txt,1)), _xlpm.txt, LEFT(_xlpm.txt, LEN(_xlpm.txt)-1))
)</f>
        <v>55164</v>
      </c>
      <c r="W1993" s="14" t="str">
        <f>UPPER(LEFT(Todos!$B1993,2))</f>
        <v>CA</v>
      </c>
      <c r="X1993" s="15" t="str" cm="1">
        <f t="array" ref="X1993">+IF(Todos!$C1993 = "",MODE.MATCH(Todos!$C$2:$C$4029),Todos!$C1993)</f>
        <v>F</v>
      </c>
    </row>
    <row r="1994" spans="1:24" x14ac:dyDescent="0.35">
      <c r="A1994" s="19">
        <v>18761</v>
      </c>
      <c r="B1994" s="7" t="s">
        <v>18</v>
      </c>
      <c r="C1994" s="7" t="s">
        <v>20</v>
      </c>
      <c r="D1994" s="7">
        <v>714</v>
      </c>
      <c r="E1994" s="7">
        <v>425</v>
      </c>
      <c r="F1994" s="7">
        <v>432</v>
      </c>
      <c r="G1994" s="7">
        <v>0</v>
      </c>
      <c r="H1994" s="7">
        <v>13695</v>
      </c>
      <c r="I1994" s="7">
        <v>4</v>
      </c>
      <c r="J1994" s="7">
        <v>60</v>
      </c>
      <c r="K1994" s="7">
        <v>434</v>
      </c>
      <c r="L1994" s="7">
        <v>419</v>
      </c>
      <c r="M1994" s="7">
        <v>9.0833333330000006</v>
      </c>
      <c r="N1994" s="7">
        <f>VLOOKUP(Todos!$A1994,vlookup_table[#All],2,FALSE)</f>
        <v>0</v>
      </c>
      <c r="O1994" s="7" t="str">
        <f>VLOOKUP(Todos!$A1994,vlookup_table[#All],3,FALSE)</f>
        <v>NC</v>
      </c>
      <c r="P1994" s="7">
        <f>VLOOKUP(Todos!$A1994,vlookup_table[#All],4,FALSE)</f>
        <v>4801</v>
      </c>
      <c r="Q1994" s="9" t="str">
        <f>VLOOKUP(Todos!$A1994,vlookup_table[#All],5,FALSE)</f>
        <v>T2</v>
      </c>
      <c r="R1994" s="9" t="str">
        <f>VLOOKUP(Todos!$A1994,vlookup_table[#All],6,FALSE)</f>
        <v>F</v>
      </c>
      <c r="S1994" s="9">
        <f>VLOOKUP(Todos!$A1994,vlookup_table[#All],7,FALSE)</f>
        <v>15</v>
      </c>
      <c r="T1994" s="9">
        <f>ROUND((9706-Todos!$P1994)/100, 0)</f>
        <v>49</v>
      </c>
      <c r="U1994" s="9" t="str" cm="1">
        <f t="array" ref="U1994">_xlfn.IFS(
    ISNUMBER(SEARCH("C", Q1994)), "Ciudad",
    ISNUMBER(SEARCH("T", Q1994)), "Pueblo",
    ISNUMBER(SEARCH("R", Q1994)), "Rural",
    ISNUMBER(SEARCH("S", Q1994)), "Suburbano",
    ISNUMBER(SEARCH("U", Q1994)), "Urbano"
)</f>
        <v>Pueblo</v>
      </c>
      <c r="V1994" s="24" t="str" cm="1">
        <f t="array" ref="V1994">_xlfn.LET(
    _xlpm.txt, _xlfn.TEXTJOIN("", TRUE, IF(ISNUMBER(--MID(Todos!$H1994, _xlfn.SEQUENCE(LEN(Todos!$H1994)), 1)), MID(Todos!$H1994, _xlfn.SEQUENCE(LEN(Todos!$H1994)), 1), "")),
    IF(ISNUMBER(--RIGHT(_xlpm.txt,1)), _xlpm.txt, LEFT(_xlpm.txt, LEN(_xlpm.txt)-1))
)</f>
        <v>13695</v>
      </c>
      <c r="W1994" s="9" t="str">
        <f>UPPER(LEFT(Todos!$B1994,2))</f>
        <v>NC</v>
      </c>
      <c r="X1994" s="10" t="str" cm="1">
        <f t="array" ref="X1994">+IF(Todos!$C1994 = "",MODE.MATCH(Todos!$C$2:$C$4029),Todos!$C1994)</f>
        <v>female</v>
      </c>
    </row>
    <row r="1995" spans="1:24" x14ac:dyDescent="0.35">
      <c r="A1995" s="18">
        <v>104234</v>
      </c>
      <c r="B1995" s="12" t="s">
        <v>37</v>
      </c>
      <c r="C1995" s="12" t="s">
        <v>14</v>
      </c>
      <c r="D1995" s="12">
        <v>915</v>
      </c>
      <c r="E1995" s="12">
        <v>506</v>
      </c>
      <c r="F1995" s="12">
        <v>561</v>
      </c>
      <c r="G1995" s="12">
        <v>1</v>
      </c>
      <c r="H1995" s="12">
        <v>18191</v>
      </c>
      <c r="I1995" s="12">
        <v>0</v>
      </c>
      <c r="J1995" s="12">
        <v>60</v>
      </c>
      <c r="K1995" s="12">
        <v>513</v>
      </c>
      <c r="L1995" s="12">
        <v>559</v>
      </c>
      <c r="M1995" s="12">
        <v>9.1428571430000005</v>
      </c>
      <c r="N1995" s="12">
        <f>VLOOKUP(Todos!$A1995,vlookup_table[#All],2,FALSE)</f>
        <v>0</v>
      </c>
      <c r="O1995" s="12" t="str">
        <f>VLOOKUP(Todos!$A1995,vlookup_table[#All],3,FALSE)</f>
        <v>MO</v>
      </c>
      <c r="P1995" s="12">
        <f>VLOOKUP(Todos!$A1995,vlookup_table[#All],4,FALSE)</f>
        <v>5507</v>
      </c>
      <c r="Q1995" s="14" t="str">
        <f>VLOOKUP(Todos!$A1995,vlookup_table[#All],5,FALSE)</f>
        <v>S1</v>
      </c>
      <c r="R1995" s="14" t="str">
        <f>VLOOKUP(Todos!$A1995,vlookup_table[#All],6,FALSE)</f>
        <v>M</v>
      </c>
      <c r="S1995" s="14">
        <f>VLOOKUP(Todos!$A1995,vlookup_table[#All],7,FALSE)</f>
        <v>18</v>
      </c>
      <c r="T1995" s="14">
        <f>ROUND((9706-Todos!$P1995)/100, 0)</f>
        <v>42</v>
      </c>
      <c r="U1995" s="14" t="str" cm="1">
        <f t="array" ref="U1995">_xlfn.IFS(
    ISNUMBER(SEARCH("C", Q1995)), "Ciudad",
    ISNUMBER(SEARCH("T", Q1995)), "Pueblo",
    ISNUMBER(SEARCH("R", Q1995)), "Rural",
    ISNUMBER(SEARCH("S", Q1995)), "Suburbano",
    ISNUMBER(SEARCH("U", Q1995)), "Urbano"
)</f>
        <v>Suburbano</v>
      </c>
      <c r="V1995" s="25" t="str" cm="1">
        <f t="array" ref="V1995">_xlfn.LET(
    _xlpm.txt, _xlfn.TEXTJOIN("", TRUE, IF(ISNUMBER(--MID(Todos!$H1995, _xlfn.SEQUENCE(LEN(Todos!$H1995)), 1)), MID(Todos!$H1995, _xlfn.SEQUENCE(LEN(Todos!$H1995)), 1), "")),
    IF(ISNUMBER(--RIGHT(_xlpm.txt,1)), _xlpm.txt, LEFT(_xlpm.txt, LEN(_xlpm.txt)-1))
)</f>
        <v>18191</v>
      </c>
      <c r="W1995" s="14" t="str">
        <f>UPPER(LEFT(Todos!$B1995,2))</f>
        <v>MO</v>
      </c>
      <c r="X1995" s="15" t="str" cm="1">
        <f t="array" ref="X1995">+IF(Todos!$C1995 = "",MODE.MATCH(Todos!$C$2:$C$4029),Todos!$C1995)</f>
        <v>M</v>
      </c>
    </row>
    <row r="1996" spans="1:24" x14ac:dyDescent="0.35">
      <c r="A1996" s="19">
        <v>30185</v>
      </c>
      <c r="B1996" s="7" t="s">
        <v>40</v>
      </c>
      <c r="C1996" s="7" t="s">
        <v>17</v>
      </c>
      <c r="D1996" s="7">
        <v>748</v>
      </c>
      <c r="E1996" s="7">
        <v>352</v>
      </c>
      <c r="F1996" s="7">
        <v>423</v>
      </c>
      <c r="G1996" s="7">
        <v>1</v>
      </c>
      <c r="H1996" s="7">
        <v>13998</v>
      </c>
      <c r="I1996" s="7">
        <v>1</v>
      </c>
      <c r="J1996" s="7">
        <v>62</v>
      </c>
      <c r="K1996" s="7">
        <v>372</v>
      </c>
      <c r="L1996" s="7">
        <v>369</v>
      </c>
      <c r="M1996" s="7">
        <v>10</v>
      </c>
      <c r="N1996" s="7">
        <f>VLOOKUP(Todos!$A1996,vlookup_table[#All],2,FALSE)</f>
        <v>0</v>
      </c>
      <c r="O1996" s="7" t="str">
        <f>VLOOKUP(Todos!$A1996,vlookup_table[#All],3,FALSE)</f>
        <v>GA</v>
      </c>
      <c r="P1996" s="7">
        <f>VLOOKUP(Todos!$A1996,vlookup_table[#All],4,FALSE)</f>
        <v>6401</v>
      </c>
      <c r="Q1996" s="9" t="str">
        <f>VLOOKUP(Todos!$A1996,vlookup_table[#All],5,FALSE)</f>
        <v>T2</v>
      </c>
      <c r="R1996" s="9" t="str">
        <f>VLOOKUP(Todos!$A1996,vlookup_table[#All],6,FALSE)</f>
        <v>F</v>
      </c>
      <c r="S1996" s="9">
        <f>VLOOKUP(Todos!$A1996,vlookup_table[#All],7,FALSE)</f>
        <v>30</v>
      </c>
      <c r="T1996" s="9">
        <f>ROUND((9706-Todos!$P1996)/100, 0)</f>
        <v>33</v>
      </c>
      <c r="U1996" s="9" t="str" cm="1">
        <f t="array" ref="U1996">_xlfn.IFS(
    ISNUMBER(SEARCH("C", Q1996)), "Ciudad",
    ISNUMBER(SEARCH("T", Q1996)), "Pueblo",
    ISNUMBER(SEARCH("R", Q1996)), "Rural",
    ISNUMBER(SEARCH("S", Q1996)), "Suburbano",
    ISNUMBER(SEARCH("U", Q1996)), "Urbano"
)</f>
        <v>Pueblo</v>
      </c>
      <c r="V1996" s="24" t="str" cm="1">
        <f t="array" ref="V1996">_xlfn.LET(
    _xlpm.txt, _xlfn.TEXTJOIN("", TRUE, IF(ISNUMBER(--MID(Todos!$H1996, _xlfn.SEQUENCE(LEN(Todos!$H1996)), 1)), MID(Todos!$H1996, _xlfn.SEQUENCE(LEN(Todos!$H1996)), 1), "")),
    IF(ISNUMBER(--RIGHT(_xlpm.txt,1)), _xlpm.txt, LEFT(_xlpm.txt, LEN(_xlpm.txt)-1))
)</f>
        <v>13998</v>
      </c>
      <c r="W1996" s="9" t="str">
        <f>UPPER(LEFT(Todos!$B1996,2))</f>
        <v>GA</v>
      </c>
      <c r="X1996" s="10" t="str" cm="1">
        <f t="array" ref="X1996">+IF(Todos!$C1996 = "",MODE.MATCH(Todos!$C$2:$C$4029),Todos!$C1996)</f>
        <v>F</v>
      </c>
    </row>
    <row r="1997" spans="1:24" x14ac:dyDescent="0.35">
      <c r="A1997" s="18">
        <v>30907</v>
      </c>
      <c r="B1997" s="12" t="s">
        <v>40</v>
      </c>
      <c r="C1997" s="12" t="s">
        <v>14</v>
      </c>
      <c r="D1997" s="12">
        <v>803</v>
      </c>
      <c r="E1997" s="12">
        <v>450</v>
      </c>
      <c r="F1997" s="12">
        <v>597</v>
      </c>
      <c r="G1997" s="12">
        <v>2</v>
      </c>
      <c r="H1997" s="12">
        <v>21132</v>
      </c>
      <c r="I1997" s="12">
        <v>8</v>
      </c>
      <c r="J1997" s="12">
        <v>41</v>
      </c>
      <c r="K1997" s="12">
        <v>495</v>
      </c>
      <c r="L1997" s="12">
        <v>547</v>
      </c>
      <c r="M1997" s="12">
        <v>15</v>
      </c>
      <c r="N1997" s="12">
        <f>VLOOKUP(Todos!$A1997,vlookup_table[#All],2,FALSE)</f>
        <v>1</v>
      </c>
      <c r="O1997" s="12" t="str">
        <f>VLOOKUP(Todos!$A1997,vlookup_table[#All],3,FALSE)</f>
        <v>GA</v>
      </c>
      <c r="P1997" s="12">
        <f>VLOOKUP(Todos!$A1997,vlookup_table[#All],4,FALSE)</f>
        <v>0</v>
      </c>
      <c r="Q1997" s="14" t="str">
        <f>VLOOKUP(Todos!$A1997,vlookup_table[#All],5,FALSE)</f>
        <v>T2</v>
      </c>
      <c r="R1997" s="14" t="str">
        <f>VLOOKUP(Todos!$A1997,vlookup_table[#All],6,FALSE)</f>
        <v>M</v>
      </c>
      <c r="S1997" s="14">
        <f>VLOOKUP(Todos!$A1997,vlookup_table[#All],7,FALSE)</f>
        <v>15</v>
      </c>
      <c r="T1997" s="14">
        <f>ROUND((9706-Todos!$P1997)/100, 0)</f>
        <v>97</v>
      </c>
      <c r="U1997" s="14" t="str" cm="1">
        <f t="array" ref="U1997">_xlfn.IFS(
    ISNUMBER(SEARCH("C", Q1997)), "Ciudad",
    ISNUMBER(SEARCH("T", Q1997)), "Pueblo",
    ISNUMBER(SEARCH("R", Q1997)), "Rural",
    ISNUMBER(SEARCH("S", Q1997)), "Suburbano",
    ISNUMBER(SEARCH("U", Q1997)), "Urbano"
)</f>
        <v>Pueblo</v>
      </c>
      <c r="V1997" s="25" t="str" cm="1">
        <f t="array" ref="V1997">_xlfn.LET(
    _xlpm.txt, _xlfn.TEXTJOIN("", TRUE, IF(ISNUMBER(--MID(Todos!$H1997, _xlfn.SEQUENCE(LEN(Todos!$H1997)), 1)), MID(Todos!$H1997, _xlfn.SEQUENCE(LEN(Todos!$H1997)), 1), "")),
    IF(ISNUMBER(--RIGHT(_xlpm.txt,1)), _xlpm.txt, LEFT(_xlpm.txt, LEN(_xlpm.txt)-1))
)</f>
        <v>21132</v>
      </c>
      <c r="W1997" s="14" t="str">
        <f>UPPER(LEFT(Todos!$B1997,2))</f>
        <v>GA</v>
      </c>
      <c r="X1997" s="15" t="str" cm="1">
        <f t="array" ref="X1997">+IF(Todos!$C1997 = "",MODE.MATCH(Todos!$C$2:$C$4029),Todos!$C1997)</f>
        <v>M</v>
      </c>
    </row>
    <row r="1998" spans="1:24" x14ac:dyDescent="0.35">
      <c r="A1998" s="19">
        <v>105371</v>
      </c>
      <c r="B1998" s="7" t="s">
        <v>28</v>
      </c>
      <c r="C1998" s="7"/>
      <c r="D1998" s="7">
        <v>208</v>
      </c>
      <c r="E1998" s="7">
        <v>201</v>
      </c>
      <c r="F1998" s="7">
        <v>296</v>
      </c>
      <c r="G1998" s="7">
        <v>0</v>
      </c>
      <c r="H1998" s="7">
        <v>11136</v>
      </c>
      <c r="I1998" s="7">
        <v>0</v>
      </c>
      <c r="J1998" s="7">
        <v>79</v>
      </c>
      <c r="K1998" s="7">
        <v>242</v>
      </c>
      <c r="L1998" s="7">
        <v>255</v>
      </c>
      <c r="M1998" s="7">
        <v>17.176470590000001</v>
      </c>
      <c r="N1998" s="7">
        <f>VLOOKUP(Todos!$A1998,vlookup_table[#All],2,FALSE)</f>
        <v>0</v>
      </c>
      <c r="O1998" s="7" t="str">
        <f>VLOOKUP(Todos!$A1998,vlookup_table[#All],3,FALSE)</f>
        <v>KS</v>
      </c>
      <c r="P1998" s="7">
        <f>VLOOKUP(Todos!$A1998,vlookup_table[#All],4,FALSE)</f>
        <v>3204</v>
      </c>
      <c r="Q1998" s="9" t="str">
        <f>VLOOKUP(Todos!$A1998,vlookup_table[#All],5,FALSE)</f>
        <v>R3</v>
      </c>
      <c r="R1998" s="9" t="str">
        <f>VLOOKUP(Todos!$A1998,vlookup_table[#All],6,FALSE)</f>
        <v/>
      </c>
      <c r="S1998" s="9">
        <f>VLOOKUP(Todos!$A1998,vlookup_table[#All],7,FALSE)</f>
        <v>20</v>
      </c>
      <c r="T1998" s="9">
        <f>ROUND((9706-Todos!$P1998)/100, 0)</f>
        <v>65</v>
      </c>
      <c r="U1998" s="9" t="str" cm="1">
        <f t="array" ref="U1998">_xlfn.IFS(
    ISNUMBER(SEARCH("C", Q1998)), "Ciudad",
    ISNUMBER(SEARCH("T", Q1998)), "Pueblo",
    ISNUMBER(SEARCH("R", Q1998)), "Rural",
    ISNUMBER(SEARCH("S", Q1998)), "Suburbano",
    ISNUMBER(SEARCH("U", Q1998)), "Urbano"
)</f>
        <v>Rural</v>
      </c>
      <c r="V1998" s="24" t="str" cm="1">
        <f t="array" ref="V1998">_xlfn.LET(
    _xlpm.txt, _xlfn.TEXTJOIN("", TRUE, IF(ISNUMBER(--MID(Todos!$H1998, _xlfn.SEQUENCE(LEN(Todos!$H1998)), 1)), MID(Todos!$H1998, _xlfn.SEQUENCE(LEN(Todos!$H1998)), 1), "")),
    IF(ISNUMBER(--RIGHT(_xlpm.txt,1)), _xlpm.txt, LEFT(_xlpm.txt, LEN(_xlpm.txt)-1))
)</f>
        <v>11136</v>
      </c>
      <c r="W1998" s="9" t="str">
        <f>UPPER(LEFT(Todos!$B1998,2))</f>
        <v>KS</v>
      </c>
      <c r="X1998" s="10" t="e" cm="1">
        <f t="array" aca="1" ref="X1998" ca="1">+IF(Todos!$C1998 = "",MODE.MATCH(Todos!$C$2:$C$4029),Todos!$C1998)</f>
        <v>#NAME?</v>
      </c>
    </row>
    <row r="1999" spans="1:24" x14ac:dyDescent="0.35">
      <c r="A1999" s="18">
        <v>57058</v>
      </c>
      <c r="B1999" s="12" t="s">
        <v>58</v>
      </c>
      <c r="C1999" s="12" t="s">
        <v>14</v>
      </c>
      <c r="D1999" s="12">
        <v>432</v>
      </c>
      <c r="E1999" s="12">
        <v>174</v>
      </c>
      <c r="F1999" s="12">
        <v>279</v>
      </c>
      <c r="G1999" s="12">
        <v>1</v>
      </c>
      <c r="H1999" s="12">
        <v>8763</v>
      </c>
      <c r="I1999" s="12">
        <v>0</v>
      </c>
      <c r="J1999" s="12">
        <v>73</v>
      </c>
      <c r="K1999" s="12">
        <v>230</v>
      </c>
      <c r="L1999" s="12">
        <v>223</v>
      </c>
      <c r="M1999" s="12">
        <v>11.1</v>
      </c>
      <c r="N1999" s="12">
        <f>VLOOKUP(Todos!$A1999,vlookup_table[#All],2,FALSE)</f>
        <v>0</v>
      </c>
      <c r="O1999" s="12" t="str">
        <f>VLOOKUP(Todos!$A1999,vlookup_table[#All],3,FALSE)</f>
        <v>KY</v>
      </c>
      <c r="P1999" s="12">
        <f>VLOOKUP(Todos!$A1999,vlookup_table[#All],4,FALSE)</f>
        <v>2001</v>
      </c>
      <c r="Q1999" s="14" t="str">
        <f>VLOOKUP(Todos!$A1999,vlookup_table[#All],5,FALSE)</f>
        <v>R2</v>
      </c>
      <c r="R1999" s="14" t="str">
        <f>VLOOKUP(Todos!$A1999,vlookup_table[#All],6,FALSE)</f>
        <v>M</v>
      </c>
      <c r="S1999" s="14">
        <f>VLOOKUP(Todos!$A1999,vlookup_table[#All],7,FALSE)</f>
        <v>25</v>
      </c>
      <c r="T1999" s="14">
        <f>ROUND((9706-Todos!$P1999)/100, 0)</f>
        <v>77</v>
      </c>
      <c r="U1999" s="14" t="str" cm="1">
        <f t="array" ref="U1999">_xlfn.IFS(
    ISNUMBER(SEARCH("C", Q1999)), "Ciudad",
    ISNUMBER(SEARCH("T", Q1999)), "Pueblo",
    ISNUMBER(SEARCH("R", Q1999)), "Rural",
    ISNUMBER(SEARCH("S", Q1999)), "Suburbano",
    ISNUMBER(SEARCH("U", Q1999)), "Urbano"
)</f>
        <v>Rural</v>
      </c>
      <c r="V1999" s="25" t="str" cm="1">
        <f t="array" ref="V1999">_xlfn.LET(
    _xlpm.txt, _xlfn.TEXTJOIN("", TRUE, IF(ISNUMBER(--MID(Todos!$H1999, _xlfn.SEQUENCE(LEN(Todos!$H1999)), 1)), MID(Todos!$H1999, _xlfn.SEQUENCE(LEN(Todos!$H1999)), 1), "")),
    IF(ISNUMBER(--RIGHT(_xlpm.txt,1)), _xlpm.txt, LEFT(_xlpm.txt, LEN(_xlpm.txt)-1))
)</f>
        <v>8763</v>
      </c>
      <c r="W1999" s="14" t="str">
        <f>UPPER(LEFT(Todos!$B1999,2))</f>
        <v>KY</v>
      </c>
      <c r="X1999" s="15" t="str" cm="1">
        <f t="array" ref="X1999">+IF(Todos!$C1999 = "",MODE.MATCH(Todos!$C$2:$C$4029),Todos!$C1999)</f>
        <v>M</v>
      </c>
    </row>
    <row r="2000" spans="1:24" x14ac:dyDescent="0.35">
      <c r="A2000" s="19">
        <v>160851</v>
      </c>
      <c r="B2000" s="7" t="s">
        <v>22</v>
      </c>
      <c r="C2000" s="7" t="s">
        <v>14</v>
      </c>
      <c r="D2000" s="7">
        <v>1485</v>
      </c>
      <c r="E2000" s="7">
        <v>399</v>
      </c>
      <c r="F2000" s="7">
        <v>469</v>
      </c>
      <c r="G2000" s="7">
        <v>4</v>
      </c>
      <c r="H2000" s="7">
        <v>15254</v>
      </c>
      <c r="I2000" s="7">
        <v>9</v>
      </c>
      <c r="J2000" s="7">
        <v>60</v>
      </c>
      <c r="K2000" s="7">
        <v>478</v>
      </c>
      <c r="L2000" s="7">
        <v>432</v>
      </c>
      <c r="M2000" s="7">
        <v>12.875</v>
      </c>
      <c r="N2000" s="7">
        <f>VLOOKUP(Todos!$A2000,vlookup_table[#All],2,FALSE)</f>
        <v>0</v>
      </c>
      <c r="O2000" s="7" t="str">
        <f>VLOOKUP(Todos!$A2000,vlookup_table[#All],3,FALSE)</f>
        <v>CA</v>
      </c>
      <c r="P2000" s="7">
        <f>VLOOKUP(Todos!$A2000,vlookup_table[#All],4,FALSE)</f>
        <v>4004</v>
      </c>
      <c r="Q2000" s="9" t="str">
        <f>VLOOKUP(Todos!$A2000,vlookup_table[#All],5,FALSE)</f>
        <v>C2</v>
      </c>
      <c r="R2000" s="9" t="str">
        <f>VLOOKUP(Todos!$A2000,vlookup_table[#All],6,FALSE)</f>
        <v>M</v>
      </c>
      <c r="S2000" s="9">
        <f>VLOOKUP(Todos!$A2000,vlookup_table[#All],7,FALSE)</f>
        <v>16</v>
      </c>
      <c r="T2000" s="9">
        <f>ROUND((9706-Todos!$P2000)/100, 0)</f>
        <v>57</v>
      </c>
      <c r="U2000" s="9" t="str" cm="1">
        <f t="array" ref="U2000">_xlfn.IFS(
    ISNUMBER(SEARCH("C", Q2000)), "Ciudad",
    ISNUMBER(SEARCH("T", Q2000)), "Pueblo",
    ISNUMBER(SEARCH("R", Q2000)), "Rural",
    ISNUMBER(SEARCH("S", Q2000)), "Suburbano",
    ISNUMBER(SEARCH("U", Q2000)), "Urbano"
)</f>
        <v>Ciudad</v>
      </c>
      <c r="V2000" s="24" t="str" cm="1">
        <f t="array" ref="V2000">_xlfn.LET(
    _xlpm.txt, _xlfn.TEXTJOIN("", TRUE, IF(ISNUMBER(--MID(Todos!$H2000, _xlfn.SEQUENCE(LEN(Todos!$H2000)), 1)), MID(Todos!$H2000, _xlfn.SEQUENCE(LEN(Todos!$H2000)), 1), "")),
    IF(ISNUMBER(--RIGHT(_xlpm.txt,1)), _xlpm.txt, LEFT(_xlpm.txt, LEN(_xlpm.txt)-1))
)</f>
        <v>15254</v>
      </c>
      <c r="W2000" s="9" t="str">
        <f>UPPER(LEFT(Todos!$B2000,2))</f>
        <v>CA</v>
      </c>
      <c r="X2000" s="10" t="str" cm="1">
        <f t="array" ref="X2000">+IF(Todos!$C2000 = "",MODE.MATCH(Todos!$C$2:$C$4029),Todos!$C2000)</f>
        <v>M</v>
      </c>
    </row>
    <row r="2001" spans="1:24" x14ac:dyDescent="0.35">
      <c r="A2001" s="18">
        <v>163546</v>
      </c>
      <c r="B2001" s="12" t="s">
        <v>22</v>
      </c>
      <c r="C2001" s="12" t="s">
        <v>14</v>
      </c>
      <c r="D2001" s="12">
        <v>4169</v>
      </c>
      <c r="E2001" s="12">
        <v>540</v>
      </c>
      <c r="F2001" s="12">
        <v>667</v>
      </c>
      <c r="G2001" s="12">
        <v>95</v>
      </c>
      <c r="H2001" s="12">
        <v>24535</v>
      </c>
      <c r="I2001" s="12">
        <v>29</v>
      </c>
      <c r="J2001" s="12">
        <v>41</v>
      </c>
      <c r="K2001" s="12">
        <v>670</v>
      </c>
      <c r="L2001" s="12">
        <v>570</v>
      </c>
      <c r="M2001" s="12">
        <v>11.85714286</v>
      </c>
      <c r="N2001" s="12">
        <f>VLOOKUP(Todos!$A2001,vlookup_table[#All],2,FALSE)</f>
        <v>1</v>
      </c>
      <c r="O2001" s="12" t="str">
        <f>VLOOKUP(Todos!$A2001,vlookup_table[#All],3,FALSE)</f>
        <v>CA</v>
      </c>
      <c r="P2001" s="12">
        <f>VLOOKUP(Todos!$A2001,vlookup_table[#All],4,FALSE)</f>
        <v>4301</v>
      </c>
      <c r="Q2001" s="14" t="str">
        <f>VLOOKUP(Todos!$A2001,vlookup_table[#All],5,FALSE)</f>
        <v>U1</v>
      </c>
      <c r="R2001" s="14" t="str">
        <f>VLOOKUP(Todos!$A2001,vlookup_table[#All],6,FALSE)</f>
        <v>M</v>
      </c>
      <c r="S2001" s="14">
        <f>VLOOKUP(Todos!$A2001,vlookup_table[#All],7,FALSE)</f>
        <v>15</v>
      </c>
      <c r="T2001" s="14">
        <f>ROUND((9706-Todos!$P2001)/100, 0)</f>
        <v>54</v>
      </c>
      <c r="U2001" s="14" t="str" cm="1">
        <f t="array" ref="U2001">_xlfn.IFS(
    ISNUMBER(SEARCH("C", Q2001)), "Ciudad",
    ISNUMBER(SEARCH("T", Q2001)), "Pueblo",
    ISNUMBER(SEARCH("R", Q2001)), "Rural",
    ISNUMBER(SEARCH("S", Q2001)), "Suburbano",
    ISNUMBER(SEARCH("U", Q2001)), "Urbano"
)</f>
        <v>Urbano</v>
      </c>
      <c r="V2001" s="25" t="str" cm="1">
        <f t="array" ref="V2001">_xlfn.LET(
    _xlpm.txt, _xlfn.TEXTJOIN("", TRUE, IF(ISNUMBER(--MID(Todos!$H2001, _xlfn.SEQUENCE(LEN(Todos!$H2001)), 1)), MID(Todos!$H2001, _xlfn.SEQUENCE(LEN(Todos!$H2001)), 1), "")),
    IF(ISNUMBER(--RIGHT(_xlpm.txt,1)), _xlpm.txt, LEFT(_xlpm.txt, LEN(_xlpm.txt)-1))
)</f>
        <v>24535</v>
      </c>
      <c r="W2001" s="14" t="str">
        <f>UPPER(LEFT(Todos!$B2001,2))</f>
        <v>CA</v>
      </c>
      <c r="X2001" s="15" t="str" cm="1">
        <f t="array" ref="X2001">+IF(Todos!$C2001 = "",MODE.MATCH(Todos!$C$2:$C$4029),Todos!$C2001)</f>
        <v>M</v>
      </c>
    </row>
    <row r="2002" spans="1:24" x14ac:dyDescent="0.35">
      <c r="A2002" s="19">
        <v>176053</v>
      </c>
      <c r="B2002" s="7" t="s">
        <v>51</v>
      </c>
      <c r="C2002" s="7" t="s">
        <v>14</v>
      </c>
      <c r="D2002" s="7">
        <v>0</v>
      </c>
      <c r="E2002" s="7">
        <v>0</v>
      </c>
      <c r="F2002" s="7">
        <v>0</v>
      </c>
      <c r="G2002" s="7">
        <v>0</v>
      </c>
      <c r="H2002" s="7">
        <v>0</v>
      </c>
      <c r="I2002" s="7">
        <v>0</v>
      </c>
      <c r="J2002" s="7">
        <v>0</v>
      </c>
      <c r="K2002" s="7">
        <v>0</v>
      </c>
      <c r="L2002" s="7">
        <v>0</v>
      </c>
      <c r="M2002" s="7">
        <v>9</v>
      </c>
      <c r="N2002" s="7">
        <f>VLOOKUP(Todos!$A2002,vlookup_table[#All],2,FALSE)</f>
        <v>1</v>
      </c>
      <c r="O2002" s="7" t="str">
        <f>VLOOKUP(Todos!$A2002,vlookup_table[#All],3,FALSE)</f>
        <v>OR</v>
      </c>
      <c r="P2002" s="7">
        <f>VLOOKUP(Todos!$A2002,vlookup_table[#All],4,FALSE)</f>
        <v>4210</v>
      </c>
      <c r="Q2002" s="9" t="str">
        <f>VLOOKUP(Todos!$A2002,vlookup_table[#All],5,FALSE)</f>
        <v>U3</v>
      </c>
      <c r="R2002" s="9" t="str">
        <f>VLOOKUP(Todos!$A2002,vlookup_table[#All],6,FALSE)</f>
        <v>M</v>
      </c>
      <c r="S2002" s="9">
        <f>VLOOKUP(Todos!$A2002,vlookup_table[#All],7,FALSE)</f>
        <v>12</v>
      </c>
      <c r="T2002" s="9">
        <f>ROUND((9706-Todos!$P2002)/100, 0)</f>
        <v>55</v>
      </c>
      <c r="U2002" s="9" t="str" cm="1">
        <f t="array" ref="U2002">_xlfn.IFS(
    ISNUMBER(SEARCH("C", Q2002)), "Ciudad",
    ISNUMBER(SEARCH("T", Q2002)), "Pueblo",
    ISNUMBER(SEARCH("R", Q2002)), "Rural",
    ISNUMBER(SEARCH("S", Q2002)), "Suburbano",
    ISNUMBER(SEARCH("U", Q2002)), "Urbano"
)</f>
        <v>Urbano</v>
      </c>
      <c r="V2002" s="24" t="str" cm="1">
        <f t="array" ref="V2002">_xlfn.LET(
    _xlpm.txt, _xlfn.TEXTJOIN("", TRUE, IF(ISNUMBER(--MID(Todos!$H2002, _xlfn.SEQUENCE(LEN(Todos!$H2002)), 1)), MID(Todos!$H2002, _xlfn.SEQUENCE(LEN(Todos!$H2002)), 1), "")),
    IF(ISNUMBER(--RIGHT(_xlpm.txt,1)), _xlpm.txt, LEFT(_xlpm.txt, LEN(_xlpm.txt)-1))
)</f>
        <v>0</v>
      </c>
      <c r="W2002" s="9" t="str">
        <f>UPPER(LEFT(Todos!$B2002,2))</f>
        <v>OR</v>
      </c>
      <c r="X2002" s="10" t="str" cm="1">
        <f t="array" ref="X2002">+IF(Todos!$C2002 = "",MODE.MATCH(Todos!$C$2:$C$4029),Todos!$C2002)</f>
        <v>M</v>
      </c>
    </row>
    <row r="2003" spans="1:24" x14ac:dyDescent="0.35">
      <c r="A2003" s="18">
        <v>149534</v>
      </c>
      <c r="B2003" s="12" t="s">
        <v>22</v>
      </c>
      <c r="C2003" s="12" t="s">
        <v>17</v>
      </c>
      <c r="D2003" s="12">
        <v>5000</v>
      </c>
      <c r="E2003" s="12">
        <v>850</v>
      </c>
      <c r="F2003" s="12">
        <v>931</v>
      </c>
      <c r="G2003" s="12">
        <v>98</v>
      </c>
      <c r="H2003" s="12">
        <v>39028</v>
      </c>
      <c r="I2003" s="12">
        <v>16</v>
      </c>
      <c r="J2003" s="12">
        <v>42</v>
      </c>
      <c r="K2003" s="12">
        <v>931</v>
      </c>
      <c r="L2003" s="12">
        <v>862</v>
      </c>
      <c r="M2003" s="12">
        <v>25</v>
      </c>
      <c r="N2003" s="12">
        <f>VLOOKUP(Todos!$A2003,vlookup_table[#All],2,FALSE)</f>
        <v>28</v>
      </c>
      <c r="O2003" s="12" t="str">
        <f>VLOOKUP(Todos!$A2003,vlookup_table[#All],3,FALSE)</f>
        <v>CA</v>
      </c>
      <c r="P2003" s="12">
        <f>VLOOKUP(Todos!$A2003,vlookup_table[#All],4,FALSE)</f>
        <v>0</v>
      </c>
      <c r="Q2003" s="14" t="str">
        <f>VLOOKUP(Todos!$A2003,vlookup_table[#All],5,FALSE)</f>
        <v>S1</v>
      </c>
      <c r="R2003" s="14" t="str">
        <f>VLOOKUP(Todos!$A2003,vlookup_table[#All],6,FALSE)</f>
        <v>F</v>
      </c>
      <c r="S2003" s="14">
        <f>VLOOKUP(Todos!$A2003,vlookup_table[#All],7,FALSE)</f>
        <v>30</v>
      </c>
      <c r="T2003" s="14">
        <f>ROUND((9706-Todos!$P2003)/100, 0)</f>
        <v>97</v>
      </c>
      <c r="U2003" s="14" t="str" cm="1">
        <f t="array" ref="U2003">_xlfn.IFS(
    ISNUMBER(SEARCH("C", Q2003)), "Ciudad",
    ISNUMBER(SEARCH("T", Q2003)), "Pueblo",
    ISNUMBER(SEARCH("R", Q2003)), "Rural",
    ISNUMBER(SEARCH("S", Q2003)), "Suburbano",
    ISNUMBER(SEARCH("U", Q2003)), "Urbano"
)</f>
        <v>Suburbano</v>
      </c>
      <c r="V2003" s="25" t="str" cm="1">
        <f t="array" ref="V2003">_xlfn.LET(
    _xlpm.txt, _xlfn.TEXTJOIN("", TRUE, IF(ISNUMBER(--MID(Todos!$H2003, _xlfn.SEQUENCE(LEN(Todos!$H2003)), 1)), MID(Todos!$H2003, _xlfn.SEQUENCE(LEN(Todos!$H2003)), 1), "")),
    IF(ISNUMBER(--RIGHT(_xlpm.txt,1)), _xlpm.txt, LEFT(_xlpm.txt, LEN(_xlpm.txt)-1))
)</f>
        <v>39028</v>
      </c>
      <c r="W2003" s="14" t="str">
        <f>UPPER(LEFT(Todos!$B2003,2))</f>
        <v>CA</v>
      </c>
      <c r="X2003" s="15" t="str" cm="1">
        <f t="array" ref="X2003">+IF(Todos!$C2003 = "",MODE.MATCH(Todos!$C$2:$C$4029),Todos!$C2003)</f>
        <v>F</v>
      </c>
    </row>
    <row r="2004" spans="1:24" x14ac:dyDescent="0.35">
      <c r="A2004" s="19">
        <v>156152</v>
      </c>
      <c r="B2004" s="7" t="s">
        <v>22</v>
      </c>
      <c r="C2004" s="7" t="s">
        <v>17</v>
      </c>
      <c r="D2004" s="7">
        <v>1115</v>
      </c>
      <c r="E2004" s="7">
        <v>313</v>
      </c>
      <c r="F2004" s="7">
        <v>391</v>
      </c>
      <c r="G2004" s="7">
        <v>4</v>
      </c>
      <c r="H2004" s="7">
        <v>16625</v>
      </c>
      <c r="I2004" s="7">
        <v>9</v>
      </c>
      <c r="J2004" s="7">
        <v>37</v>
      </c>
      <c r="K2004" s="7">
        <v>340</v>
      </c>
      <c r="L2004" s="7">
        <v>354</v>
      </c>
      <c r="M2004" s="7">
        <v>11.4375</v>
      </c>
      <c r="N2004" s="7">
        <f>VLOOKUP(Todos!$A2004,vlookup_table[#All],2,FALSE)</f>
        <v>2</v>
      </c>
      <c r="O2004" s="7" t="str">
        <f>VLOOKUP(Todos!$A2004,vlookup_table[#All],3,FALSE)</f>
        <v>CA</v>
      </c>
      <c r="P2004" s="7">
        <f>VLOOKUP(Todos!$A2004,vlookup_table[#All],4,FALSE)</f>
        <v>2501</v>
      </c>
      <c r="Q2004" s="9" t="str">
        <f>VLOOKUP(Todos!$A2004,vlookup_table[#All],5,FALSE)</f>
        <v>T2</v>
      </c>
      <c r="R2004" s="9" t="str">
        <f>VLOOKUP(Todos!$A2004,vlookup_table[#All],6,FALSE)</f>
        <v>F</v>
      </c>
      <c r="S2004" s="9">
        <f>VLOOKUP(Todos!$A2004,vlookup_table[#All],7,FALSE)</f>
        <v>16</v>
      </c>
      <c r="T2004" s="9">
        <f>ROUND((9706-Todos!$P2004)/100, 0)</f>
        <v>72</v>
      </c>
      <c r="U2004" s="9" t="str" cm="1">
        <f t="array" ref="U2004">_xlfn.IFS(
    ISNUMBER(SEARCH("C", Q2004)), "Ciudad",
    ISNUMBER(SEARCH("T", Q2004)), "Pueblo",
    ISNUMBER(SEARCH("R", Q2004)), "Rural",
    ISNUMBER(SEARCH("S", Q2004)), "Suburbano",
    ISNUMBER(SEARCH("U", Q2004)), "Urbano"
)</f>
        <v>Pueblo</v>
      </c>
      <c r="V2004" s="24" t="str" cm="1">
        <f t="array" ref="V2004">_xlfn.LET(
    _xlpm.txt, _xlfn.TEXTJOIN("", TRUE, IF(ISNUMBER(--MID(Todos!$H2004, _xlfn.SEQUENCE(LEN(Todos!$H2004)), 1)), MID(Todos!$H2004, _xlfn.SEQUENCE(LEN(Todos!$H2004)), 1), "")),
    IF(ISNUMBER(--RIGHT(_xlpm.txt,1)), _xlpm.txt, LEFT(_xlpm.txt, LEN(_xlpm.txt)-1))
)</f>
        <v>16625</v>
      </c>
      <c r="W2004" s="9" t="str">
        <f>UPPER(LEFT(Todos!$B2004,2))</f>
        <v>CA</v>
      </c>
      <c r="X2004" s="10" t="str" cm="1">
        <f t="array" ref="X2004">+IF(Todos!$C2004 = "",MODE.MATCH(Todos!$C$2:$C$4029),Todos!$C2004)</f>
        <v>F</v>
      </c>
    </row>
    <row r="2005" spans="1:24" x14ac:dyDescent="0.35">
      <c r="A2005" s="18">
        <v>67177</v>
      </c>
      <c r="B2005" s="12" t="s">
        <v>30</v>
      </c>
      <c r="C2005" s="12" t="s">
        <v>17</v>
      </c>
      <c r="D2005" s="12">
        <v>709</v>
      </c>
      <c r="E2005" s="12">
        <v>504</v>
      </c>
      <c r="F2005" s="12">
        <v>539</v>
      </c>
      <c r="G2005" s="12">
        <v>0</v>
      </c>
      <c r="H2005" s="12">
        <v>17801</v>
      </c>
      <c r="I2005" s="12">
        <v>2</v>
      </c>
      <c r="J2005" s="12">
        <v>79</v>
      </c>
      <c r="K2005" s="12">
        <v>515</v>
      </c>
      <c r="L2005" s="12">
        <v>522</v>
      </c>
      <c r="M2005" s="12">
        <v>9.9375</v>
      </c>
      <c r="N2005" s="12">
        <f>VLOOKUP(Todos!$A2005,vlookup_table[#All],2,FALSE)</f>
        <v>0</v>
      </c>
      <c r="O2005" s="12" t="str">
        <f>VLOOKUP(Todos!$A2005,vlookup_table[#All],3,FALSE)</f>
        <v>MI</v>
      </c>
      <c r="P2005" s="12">
        <f>VLOOKUP(Todos!$A2005,vlookup_table[#All],4,FALSE)</f>
        <v>2609</v>
      </c>
      <c r="Q2005" s="14" t="str">
        <f>VLOOKUP(Todos!$A2005,vlookup_table[#All],5,FALSE)</f>
        <v>S2</v>
      </c>
      <c r="R2005" s="14" t="str">
        <f>VLOOKUP(Todos!$A2005,vlookup_table[#All],6,FALSE)</f>
        <v>F</v>
      </c>
      <c r="S2005" s="14">
        <f>VLOOKUP(Todos!$A2005,vlookup_table[#All],7,FALSE)</f>
        <v>12</v>
      </c>
      <c r="T2005" s="14">
        <f>ROUND((9706-Todos!$P2005)/100, 0)</f>
        <v>71</v>
      </c>
      <c r="U2005" s="14" t="str" cm="1">
        <f t="array" ref="U2005">_xlfn.IFS(
    ISNUMBER(SEARCH("C", Q2005)), "Ciudad",
    ISNUMBER(SEARCH("T", Q2005)), "Pueblo",
    ISNUMBER(SEARCH("R", Q2005)), "Rural",
    ISNUMBER(SEARCH("S", Q2005)), "Suburbano",
    ISNUMBER(SEARCH("U", Q2005)), "Urbano"
)</f>
        <v>Suburbano</v>
      </c>
      <c r="V2005" s="25" t="str" cm="1">
        <f t="array" ref="V2005">_xlfn.LET(
    _xlpm.txt, _xlfn.TEXTJOIN("", TRUE, IF(ISNUMBER(--MID(Todos!$H2005, _xlfn.SEQUENCE(LEN(Todos!$H2005)), 1)), MID(Todos!$H2005, _xlfn.SEQUENCE(LEN(Todos!$H2005)), 1), "")),
    IF(ISNUMBER(--RIGHT(_xlpm.txt,1)), _xlpm.txt, LEFT(_xlpm.txt, LEN(_xlpm.txt)-1))
)</f>
        <v>17801</v>
      </c>
      <c r="W2005" s="14" t="str">
        <f>UPPER(LEFT(Todos!$B2005,2))</f>
        <v>MI</v>
      </c>
      <c r="X2005" s="15" t="str" cm="1">
        <f t="array" ref="X2005">+IF(Todos!$C2005 = "",MODE.MATCH(Todos!$C$2:$C$4029),Todos!$C2005)</f>
        <v>F</v>
      </c>
    </row>
    <row r="2006" spans="1:24" x14ac:dyDescent="0.35">
      <c r="A2006" s="19">
        <v>34475</v>
      </c>
      <c r="B2006" s="7" t="s">
        <v>13</v>
      </c>
      <c r="C2006" s="7" t="s">
        <v>14</v>
      </c>
      <c r="D2006" s="7">
        <v>696</v>
      </c>
      <c r="E2006" s="7">
        <v>277</v>
      </c>
      <c r="F2006" s="7">
        <v>355</v>
      </c>
      <c r="G2006" s="7">
        <v>2</v>
      </c>
      <c r="H2006" s="7">
        <v>12415</v>
      </c>
      <c r="I2006" s="7">
        <v>3</v>
      </c>
      <c r="J2006" s="7">
        <v>51</v>
      </c>
      <c r="K2006" s="7">
        <v>314</v>
      </c>
      <c r="L2006" s="7">
        <v>325</v>
      </c>
      <c r="M2006" s="7">
        <v>20.399999999999999</v>
      </c>
      <c r="N2006" s="7">
        <f>VLOOKUP(Todos!$A2006,vlookup_table[#All],2,FALSE)</f>
        <v>2</v>
      </c>
      <c r="O2006" s="7" t="str">
        <f>VLOOKUP(Todos!$A2006,vlookup_table[#All],3,FALSE)</f>
        <v>FL</v>
      </c>
      <c r="P2006" s="7">
        <f>VLOOKUP(Todos!$A2006,vlookup_table[#All],4,FALSE)</f>
        <v>3009</v>
      </c>
      <c r="Q2006" s="9" t="str">
        <f>VLOOKUP(Todos!$A2006,vlookup_table[#All],5,FALSE)</f>
        <v>R2</v>
      </c>
      <c r="R2006" s="9" t="str">
        <f>VLOOKUP(Todos!$A2006,vlookup_table[#All],6,FALSE)</f>
        <v>M</v>
      </c>
      <c r="S2006" s="9">
        <f>VLOOKUP(Todos!$A2006,vlookup_table[#All],7,FALSE)</f>
        <v>20</v>
      </c>
      <c r="T2006" s="9">
        <f>ROUND((9706-Todos!$P2006)/100, 0)</f>
        <v>67</v>
      </c>
      <c r="U2006" s="9" t="str" cm="1">
        <f t="array" ref="U2006">_xlfn.IFS(
    ISNUMBER(SEARCH("C", Q2006)), "Ciudad",
    ISNUMBER(SEARCH("T", Q2006)), "Pueblo",
    ISNUMBER(SEARCH("R", Q2006)), "Rural",
    ISNUMBER(SEARCH("S", Q2006)), "Suburbano",
    ISNUMBER(SEARCH("U", Q2006)), "Urbano"
)</f>
        <v>Rural</v>
      </c>
      <c r="V2006" s="24" t="str" cm="1">
        <f t="array" ref="V2006">_xlfn.LET(
    _xlpm.txt, _xlfn.TEXTJOIN("", TRUE, IF(ISNUMBER(--MID(Todos!$H2006, _xlfn.SEQUENCE(LEN(Todos!$H2006)), 1)), MID(Todos!$H2006, _xlfn.SEQUENCE(LEN(Todos!$H2006)), 1), "")),
    IF(ISNUMBER(--RIGHT(_xlpm.txt,1)), _xlpm.txt, LEFT(_xlpm.txt, LEN(_xlpm.txt)-1))
)</f>
        <v>12415</v>
      </c>
      <c r="W2006" s="9" t="str">
        <f>UPPER(LEFT(Todos!$B2006,2))</f>
        <v>FL</v>
      </c>
      <c r="X2006" s="10" t="str" cm="1">
        <f t="array" ref="X2006">+IF(Todos!$C2006 = "",MODE.MATCH(Todos!$C$2:$C$4029),Todos!$C2006)</f>
        <v>M</v>
      </c>
    </row>
    <row r="2007" spans="1:24" x14ac:dyDescent="0.35">
      <c r="A2007" s="18">
        <v>114803</v>
      </c>
      <c r="B2007" s="12" t="s">
        <v>32</v>
      </c>
      <c r="C2007" s="12" t="s">
        <v>17</v>
      </c>
      <c r="D2007" s="12">
        <v>911</v>
      </c>
      <c r="E2007" s="12">
        <v>384</v>
      </c>
      <c r="F2007" s="12">
        <v>613</v>
      </c>
      <c r="G2007" s="12">
        <v>16</v>
      </c>
      <c r="H2007" s="12">
        <v>31001</v>
      </c>
      <c r="I2007" s="12">
        <v>2</v>
      </c>
      <c r="J2007" s="12">
        <v>58</v>
      </c>
      <c r="K2007" s="12">
        <v>496</v>
      </c>
      <c r="L2007" s="12">
        <v>497</v>
      </c>
      <c r="M2007" s="12">
        <v>6.3333333329999997</v>
      </c>
      <c r="N2007" s="12">
        <f>VLOOKUP(Todos!$A2007,vlookup_table[#All],2,FALSE)</f>
        <v>28</v>
      </c>
      <c r="O2007" s="12" t="str">
        <f>VLOOKUP(Todos!$A2007,vlookup_table[#All],3,FALSE)</f>
        <v>OK</v>
      </c>
      <c r="P2007" s="12">
        <f>VLOOKUP(Todos!$A2007,vlookup_table[#All],4,FALSE)</f>
        <v>0</v>
      </c>
      <c r="Q2007" s="14" t="str">
        <f>VLOOKUP(Todos!$A2007,vlookup_table[#All],5,FALSE)</f>
        <v>C1</v>
      </c>
      <c r="R2007" s="14" t="str">
        <f>VLOOKUP(Todos!$A2007,vlookup_table[#All],6,FALSE)</f>
        <v>F</v>
      </c>
      <c r="S2007" s="14">
        <f>VLOOKUP(Todos!$A2007,vlookup_table[#All],7,FALSE)</f>
        <v>20</v>
      </c>
      <c r="T2007" s="14">
        <f>ROUND((9706-Todos!$P2007)/100, 0)</f>
        <v>97</v>
      </c>
      <c r="U2007" s="14" t="str" cm="1">
        <f t="array" ref="U2007">_xlfn.IFS(
    ISNUMBER(SEARCH("C", Q2007)), "Ciudad",
    ISNUMBER(SEARCH("T", Q2007)), "Pueblo",
    ISNUMBER(SEARCH("R", Q2007)), "Rural",
    ISNUMBER(SEARCH("S", Q2007)), "Suburbano",
    ISNUMBER(SEARCH("U", Q2007)), "Urbano"
)</f>
        <v>Ciudad</v>
      </c>
      <c r="V2007" s="25" t="str" cm="1">
        <f t="array" ref="V2007">_xlfn.LET(
    _xlpm.txt, _xlfn.TEXTJOIN("", TRUE, IF(ISNUMBER(--MID(Todos!$H2007, _xlfn.SEQUENCE(LEN(Todos!$H2007)), 1)), MID(Todos!$H2007, _xlfn.SEQUENCE(LEN(Todos!$H2007)), 1), "")),
    IF(ISNUMBER(--RIGHT(_xlpm.txt,1)), _xlpm.txt, LEFT(_xlpm.txt, LEN(_xlpm.txt)-1))
)</f>
        <v>31001</v>
      </c>
      <c r="W2007" s="14" t="str">
        <f>UPPER(LEFT(Todos!$B2007,2))</f>
        <v>OK</v>
      </c>
      <c r="X2007" s="15" t="str" cm="1">
        <f t="array" ref="X2007">+IF(Todos!$C2007 = "",MODE.MATCH(Todos!$C$2:$C$4029),Todos!$C2007)</f>
        <v>F</v>
      </c>
    </row>
    <row r="2008" spans="1:24" x14ac:dyDescent="0.35">
      <c r="A2008" s="19">
        <v>15332</v>
      </c>
      <c r="B2008" s="7" t="s">
        <v>18</v>
      </c>
      <c r="C2008" s="7" t="s">
        <v>14</v>
      </c>
      <c r="D2008" s="7">
        <v>723</v>
      </c>
      <c r="E2008" s="7">
        <v>371</v>
      </c>
      <c r="F2008" s="7">
        <v>456</v>
      </c>
      <c r="G2008" s="7">
        <v>0</v>
      </c>
      <c r="H2008" s="7">
        <v>18915</v>
      </c>
      <c r="I2008" s="7">
        <v>6</v>
      </c>
      <c r="J2008" s="7">
        <v>47</v>
      </c>
      <c r="K2008" s="7">
        <v>414</v>
      </c>
      <c r="L2008" s="7">
        <v>398</v>
      </c>
      <c r="M2008" s="7">
        <v>6.538461539</v>
      </c>
      <c r="N2008" s="7">
        <f>VLOOKUP(Todos!$A2008,vlookup_table[#All],2,FALSE)</f>
        <v>1</v>
      </c>
      <c r="O2008" s="7" t="str">
        <f>VLOOKUP(Todos!$A2008,vlookup_table[#All],3,FALSE)</f>
        <v>NC</v>
      </c>
      <c r="P2008" s="7">
        <f>VLOOKUP(Todos!$A2008,vlookup_table[#All],4,FALSE)</f>
        <v>1701</v>
      </c>
      <c r="Q2008" s="9" t="str">
        <f>VLOOKUP(Todos!$A2008,vlookup_table[#All],5,FALSE)</f>
        <v>C1</v>
      </c>
      <c r="R2008" s="9" t="str">
        <f>VLOOKUP(Todos!$A2008,vlookup_table[#All],6,FALSE)</f>
        <v>M</v>
      </c>
      <c r="S2008" s="9">
        <f>VLOOKUP(Todos!$A2008,vlookup_table[#All],7,FALSE)</f>
        <v>10</v>
      </c>
      <c r="T2008" s="9">
        <f>ROUND((9706-Todos!$P2008)/100, 0)</f>
        <v>80</v>
      </c>
      <c r="U2008" s="9" t="str" cm="1">
        <f t="array" ref="U2008">_xlfn.IFS(
    ISNUMBER(SEARCH("C", Q2008)), "Ciudad",
    ISNUMBER(SEARCH("T", Q2008)), "Pueblo",
    ISNUMBER(SEARCH("R", Q2008)), "Rural",
    ISNUMBER(SEARCH("S", Q2008)), "Suburbano",
    ISNUMBER(SEARCH("U", Q2008)), "Urbano"
)</f>
        <v>Ciudad</v>
      </c>
      <c r="V2008" s="24" t="str" cm="1">
        <f t="array" ref="V2008">_xlfn.LET(
    _xlpm.txt, _xlfn.TEXTJOIN("", TRUE, IF(ISNUMBER(--MID(Todos!$H2008, _xlfn.SEQUENCE(LEN(Todos!$H2008)), 1)), MID(Todos!$H2008, _xlfn.SEQUENCE(LEN(Todos!$H2008)), 1), "")),
    IF(ISNUMBER(--RIGHT(_xlpm.txt,1)), _xlpm.txt, LEFT(_xlpm.txt, LEN(_xlpm.txt)-1))
)</f>
        <v>18915</v>
      </c>
      <c r="W2008" s="9" t="str">
        <f>UPPER(LEFT(Todos!$B2008,2))</f>
        <v>NC</v>
      </c>
      <c r="X2008" s="10" t="str" cm="1">
        <f t="array" ref="X2008">+IF(Todos!$C2008 = "",MODE.MATCH(Todos!$C$2:$C$4029),Todos!$C2008)</f>
        <v>M</v>
      </c>
    </row>
    <row r="2009" spans="1:24" x14ac:dyDescent="0.35">
      <c r="A2009" s="18">
        <v>74235</v>
      </c>
      <c r="B2009" s="12" t="s">
        <v>30</v>
      </c>
      <c r="C2009" s="12" t="s">
        <v>14</v>
      </c>
      <c r="D2009" s="12">
        <v>473</v>
      </c>
      <c r="E2009" s="12">
        <v>327</v>
      </c>
      <c r="F2009" s="12">
        <v>363</v>
      </c>
      <c r="G2009" s="12">
        <v>1</v>
      </c>
      <c r="H2009" s="12">
        <v>12580</v>
      </c>
      <c r="I2009" s="12">
        <v>0</v>
      </c>
      <c r="J2009" s="12">
        <v>94</v>
      </c>
      <c r="K2009" s="12">
        <v>338</v>
      </c>
      <c r="L2009" s="12">
        <v>348</v>
      </c>
      <c r="M2009" s="12">
        <v>13.5</v>
      </c>
      <c r="N2009" s="12">
        <f>VLOOKUP(Todos!$A2009,vlookup_table[#All],2,FALSE)</f>
        <v>4</v>
      </c>
      <c r="O2009" s="12" t="str">
        <f>VLOOKUP(Todos!$A2009,vlookup_table[#All],3,FALSE)</f>
        <v>MI</v>
      </c>
      <c r="P2009" s="12">
        <f>VLOOKUP(Todos!$A2009,vlookup_table[#All],4,FALSE)</f>
        <v>4912</v>
      </c>
      <c r="Q2009" s="14" t="str">
        <f>VLOOKUP(Todos!$A2009,vlookup_table[#All],5,FALSE)</f>
        <v>T2</v>
      </c>
      <c r="R2009" s="14" t="str">
        <f>VLOOKUP(Todos!$A2009,vlookup_table[#All],6,FALSE)</f>
        <v>M</v>
      </c>
      <c r="S2009" s="14">
        <f>VLOOKUP(Todos!$A2009,vlookup_table[#All],7,FALSE)</f>
        <v>26</v>
      </c>
      <c r="T2009" s="14">
        <f>ROUND((9706-Todos!$P2009)/100, 0)</f>
        <v>48</v>
      </c>
      <c r="U2009" s="14" t="str" cm="1">
        <f t="array" ref="U2009">_xlfn.IFS(
    ISNUMBER(SEARCH("C", Q2009)), "Ciudad",
    ISNUMBER(SEARCH("T", Q2009)), "Pueblo",
    ISNUMBER(SEARCH("R", Q2009)), "Rural",
    ISNUMBER(SEARCH("S", Q2009)), "Suburbano",
    ISNUMBER(SEARCH("U", Q2009)), "Urbano"
)</f>
        <v>Pueblo</v>
      </c>
      <c r="V2009" s="25" t="str" cm="1">
        <f t="array" ref="V2009">_xlfn.LET(
    _xlpm.txt, _xlfn.TEXTJOIN("", TRUE, IF(ISNUMBER(--MID(Todos!$H2009, _xlfn.SEQUENCE(LEN(Todos!$H2009)), 1)), MID(Todos!$H2009, _xlfn.SEQUENCE(LEN(Todos!$H2009)), 1), "")),
    IF(ISNUMBER(--RIGHT(_xlpm.txt,1)), _xlpm.txt, LEFT(_xlpm.txt, LEN(_xlpm.txt)-1))
)</f>
        <v>12580</v>
      </c>
      <c r="W2009" s="14" t="str">
        <f>UPPER(LEFT(Todos!$B2009,2))</f>
        <v>MI</v>
      </c>
      <c r="X2009" s="15" t="str" cm="1">
        <f t="array" ref="X2009">+IF(Todos!$C2009 = "",MODE.MATCH(Todos!$C$2:$C$4029),Todos!$C2009)</f>
        <v>M</v>
      </c>
    </row>
    <row r="2010" spans="1:24" x14ac:dyDescent="0.35">
      <c r="A2010" s="19">
        <v>167039</v>
      </c>
      <c r="B2010" s="7" t="s">
        <v>22</v>
      </c>
      <c r="C2010" s="7"/>
      <c r="D2010" s="7">
        <v>3201</v>
      </c>
      <c r="E2010" s="7">
        <v>497</v>
      </c>
      <c r="F2010" s="7">
        <v>591</v>
      </c>
      <c r="G2010" s="7">
        <v>92</v>
      </c>
      <c r="H2010" s="7">
        <v>19656</v>
      </c>
      <c r="I2010" s="7">
        <v>9</v>
      </c>
      <c r="J2010" s="7">
        <v>72</v>
      </c>
      <c r="K2010" s="7">
        <v>552</v>
      </c>
      <c r="L2010" s="7">
        <v>539</v>
      </c>
      <c r="M2010" s="7">
        <v>5</v>
      </c>
      <c r="N2010" s="7">
        <f>VLOOKUP(Todos!$A2010,vlookup_table[#All],2,FALSE)</f>
        <v>0</v>
      </c>
      <c r="O2010" s="7" t="str">
        <f>VLOOKUP(Todos!$A2010,vlookup_table[#All],3,FALSE)</f>
        <v>CA</v>
      </c>
      <c r="P2010" s="7">
        <f>VLOOKUP(Todos!$A2010,vlookup_table[#All],4,FALSE)</f>
        <v>0</v>
      </c>
      <c r="Q2010" s="9" t="str">
        <f>VLOOKUP(Todos!$A2010,vlookup_table[#All],5,FALSE)</f>
        <v>S1</v>
      </c>
      <c r="R2010" s="9" t="str">
        <f>VLOOKUP(Todos!$A2010,vlookup_table[#All],6,FALSE)</f>
        <v/>
      </c>
      <c r="S2010" s="9">
        <f>VLOOKUP(Todos!$A2010,vlookup_table[#All],7,FALSE)</f>
        <v>5</v>
      </c>
      <c r="T2010" s="9">
        <f>ROUND((9706-Todos!$P2010)/100, 0)</f>
        <v>97</v>
      </c>
      <c r="U2010" s="9" t="str" cm="1">
        <f t="array" ref="U2010">_xlfn.IFS(
    ISNUMBER(SEARCH("C", Q2010)), "Ciudad",
    ISNUMBER(SEARCH("T", Q2010)), "Pueblo",
    ISNUMBER(SEARCH("R", Q2010)), "Rural",
    ISNUMBER(SEARCH("S", Q2010)), "Suburbano",
    ISNUMBER(SEARCH("U", Q2010)), "Urbano"
)</f>
        <v>Suburbano</v>
      </c>
      <c r="V2010" s="24" t="str" cm="1">
        <f t="array" ref="V2010">_xlfn.LET(
    _xlpm.txt, _xlfn.TEXTJOIN("", TRUE, IF(ISNUMBER(--MID(Todos!$H2010, _xlfn.SEQUENCE(LEN(Todos!$H2010)), 1)), MID(Todos!$H2010, _xlfn.SEQUENCE(LEN(Todos!$H2010)), 1), "")),
    IF(ISNUMBER(--RIGHT(_xlpm.txt,1)), _xlpm.txt, LEFT(_xlpm.txt, LEN(_xlpm.txt)-1))
)</f>
        <v>19656</v>
      </c>
      <c r="W2010" s="9" t="str">
        <f>UPPER(LEFT(Todos!$B2010,2))</f>
        <v>CA</v>
      </c>
      <c r="X2010" s="10" t="e" cm="1">
        <f t="array" aca="1" ref="X2010" ca="1">+IF(Todos!$C2010 = "",MODE.MATCH(Todos!$C$2:$C$4029),Todos!$C2010)</f>
        <v>#NAME?</v>
      </c>
    </row>
    <row r="2011" spans="1:24" x14ac:dyDescent="0.35">
      <c r="A2011" s="18">
        <v>165509</v>
      </c>
      <c r="B2011" s="12" t="s">
        <v>22</v>
      </c>
      <c r="C2011" s="12" t="s">
        <v>14</v>
      </c>
      <c r="D2011" s="12">
        <v>2213</v>
      </c>
      <c r="E2011" s="12">
        <v>447</v>
      </c>
      <c r="F2011" s="12">
        <v>491</v>
      </c>
      <c r="G2011" s="12">
        <v>77</v>
      </c>
      <c r="H2011" s="12">
        <v>16702</v>
      </c>
      <c r="I2011" s="12">
        <v>7</v>
      </c>
      <c r="J2011" s="12">
        <v>62</v>
      </c>
      <c r="K2011" s="12">
        <v>447</v>
      </c>
      <c r="L2011" s="12">
        <v>491</v>
      </c>
      <c r="M2011" s="12">
        <v>4.95</v>
      </c>
      <c r="N2011" s="12">
        <f>VLOOKUP(Todos!$A2011,vlookup_table[#All],2,FALSE)</f>
        <v>0</v>
      </c>
      <c r="O2011" s="12" t="str">
        <f>VLOOKUP(Todos!$A2011,vlookup_table[#All],3,FALSE)</f>
        <v>CA</v>
      </c>
      <c r="P2011" s="12">
        <f>VLOOKUP(Todos!$A2011,vlookup_table[#All],4,FALSE)</f>
        <v>0</v>
      </c>
      <c r="Q2011" s="14" t="str">
        <f>VLOOKUP(Todos!$A2011,vlookup_table[#All],5,FALSE)</f>
        <v>C1</v>
      </c>
      <c r="R2011" s="14" t="str">
        <f>VLOOKUP(Todos!$A2011,vlookup_table[#All],6,FALSE)</f>
        <v>M</v>
      </c>
      <c r="S2011" s="14">
        <f>VLOOKUP(Todos!$A2011,vlookup_table[#All],7,FALSE)</f>
        <v>10</v>
      </c>
      <c r="T2011" s="14">
        <f>ROUND((9706-Todos!$P2011)/100, 0)</f>
        <v>97</v>
      </c>
      <c r="U2011" s="14" t="str" cm="1">
        <f t="array" ref="U2011">_xlfn.IFS(
    ISNUMBER(SEARCH("C", Q2011)), "Ciudad",
    ISNUMBER(SEARCH("T", Q2011)), "Pueblo",
    ISNUMBER(SEARCH("R", Q2011)), "Rural",
    ISNUMBER(SEARCH("S", Q2011)), "Suburbano",
    ISNUMBER(SEARCH("U", Q2011)), "Urbano"
)</f>
        <v>Ciudad</v>
      </c>
      <c r="V2011" s="25" t="str" cm="1">
        <f t="array" ref="V2011">_xlfn.LET(
    _xlpm.txt, _xlfn.TEXTJOIN("", TRUE, IF(ISNUMBER(--MID(Todos!$H2011, _xlfn.SEQUENCE(LEN(Todos!$H2011)), 1)), MID(Todos!$H2011, _xlfn.SEQUENCE(LEN(Todos!$H2011)), 1), "")),
    IF(ISNUMBER(--RIGHT(_xlpm.txt,1)), _xlpm.txt, LEFT(_xlpm.txt, LEN(_xlpm.txt)-1))
)</f>
        <v>16702</v>
      </c>
      <c r="W2011" s="14" t="str">
        <f>UPPER(LEFT(Todos!$B2011,2))</f>
        <v>CA</v>
      </c>
      <c r="X2011" s="15" t="str" cm="1">
        <f t="array" ref="X2011">+IF(Todos!$C2011 = "",MODE.MATCH(Todos!$C$2:$C$4029),Todos!$C2011)</f>
        <v>M</v>
      </c>
    </row>
    <row r="2012" spans="1:24" x14ac:dyDescent="0.35">
      <c r="A2012" s="19">
        <v>151653</v>
      </c>
      <c r="B2012" s="7" t="s">
        <v>22</v>
      </c>
      <c r="C2012" s="7"/>
      <c r="D2012" s="7">
        <v>1455</v>
      </c>
      <c r="E2012" s="7">
        <v>376</v>
      </c>
      <c r="F2012" s="7">
        <v>426</v>
      </c>
      <c r="G2012" s="7">
        <v>7</v>
      </c>
      <c r="H2012" s="7">
        <v>14860</v>
      </c>
      <c r="I2012" s="7">
        <v>19</v>
      </c>
      <c r="J2012" s="7">
        <v>39</v>
      </c>
      <c r="K2012" s="7">
        <v>417</v>
      </c>
      <c r="L2012" s="7">
        <v>393</v>
      </c>
      <c r="M2012" s="7">
        <v>6.35</v>
      </c>
      <c r="N2012" s="7">
        <f>VLOOKUP(Todos!$A2012,vlookup_table[#All],2,FALSE)</f>
        <v>0</v>
      </c>
      <c r="O2012" s="7" t="str">
        <f>VLOOKUP(Todos!$A2012,vlookup_table[#All],3,FALSE)</f>
        <v>CA</v>
      </c>
      <c r="P2012" s="7">
        <f>VLOOKUP(Todos!$A2012,vlookup_table[#All],4,FALSE)</f>
        <v>2401</v>
      </c>
      <c r="Q2012" s="9" t="str">
        <f>VLOOKUP(Todos!$A2012,vlookup_table[#All],5,FALSE)</f>
        <v>U3</v>
      </c>
      <c r="R2012" s="9" t="str">
        <f>VLOOKUP(Todos!$A2012,vlookup_table[#All],6,FALSE)</f>
        <v/>
      </c>
      <c r="S2012" s="9">
        <f>VLOOKUP(Todos!$A2012,vlookup_table[#All],7,FALSE)</f>
        <v>10</v>
      </c>
      <c r="T2012" s="9">
        <f>ROUND((9706-Todos!$P2012)/100, 0)</f>
        <v>73</v>
      </c>
      <c r="U2012" s="9" t="str" cm="1">
        <f t="array" ref="U2012">_xlfn.IFS(
    ISNUMBER(SEARCH("C", Q2012)), "Ciudad",
    ISNUMBER(SEARCH("T", Q2012)), "Pueblo",
    ISNUMBER(SEARCH("R", Q2012)), "Rural",
    ISNUMBER(SEARCH("S", Q2012)), "Suburbano",
    ISNUMBER(SEARCH("U", Q2012)), "Urbano"
)</f>
        <v>Urbano</v>
      </c>
      <c r="V2012" s="24" t="str" cm="1">
        <f t="array" ref="V2012">_xlfn.LET(
    _xlpm.txt, _xlfn.TEXTJOIN("", TRUE, IF(ISNUMBER(--MID(Todos!$H2012, _xlfn.SEQUENCE(LEN(Todos!$H2012)), 1)), MID(Todos!$H2012, _xlfn.SEQUENCE(LEN(Todos!$H2012)), 1), "")),
    IF(ISNUMBER(--RIGHT(_xlpm.txt,1)), _xlpm.txt, LEFT(_xlpm.txt, LEN(_xlpm.txt)-1))
)</f>
        <v>14860</v>
      </c>
      <c r="W2012" s="9" t="str">
        <f>UPPER(LEFT(Todos!$B2012,2))</f>
        <v>CA</v>
      </c>
      <c r="X2012" s="10" t="e" cm="1">
        <f t="array" aca="1" ref="X2012" ca="1">+IF(Todos!$C2012 = "",MODE.MATCH(Todos!$C$2:$C$4029),Todos!$C2012)</f>
        <v>#NAME?</v>
      </c>
    </row>
    <row r="2013" spans="1:24" x14ac:dyDescent="0.35">
      <c r="A2013" s="18">
        <v>100132</v>
      </c>
      <c r="B2013" s="12" t="s">
        <v>37</v>
      </c>
      <c r="C2013" s="12" t="s">
        <v>17</v>
      </c>
      <c r="D2013" s="12">
        <v>393</v>
      </c>
      <c r="E2013" s="12">
        <v>216</v>
      </c>
      <c r="F2013" s="12">
        <v>301</v>
      </c>
      <c r="G2013" s="12">
        <v>0</v>
      </c>
      <c r="H2013" s="12">
        <v>10107</v>
      </c>
      <c r="I2013" s="12">
        <v>0</v>
      </c>
      <c r="J2013" s="12">
        <v>71</v>
      </c>
      <c r="K2013" s="12">
        <v>258</v>
      </c>
      <c r="L2013" s="12">
        <v>258</v>
      </c>
      <c r="M2013" s="12">
        <v>10</v>
      </c>
      <c r="N2013" s="12">
        <f>VLOOKUP(Todos!$A2013,vlookup_table[#All],2,FALSE)</f>
        <v>0</v>
      </c>
      <c r="O2013" s="12" t="str">
        <f>VLOOKUP(Todos!$A2013,vlookup_table[#All],3,FALSE)</f>
        <v>MO</v>
      </c>
      <c r="P2013" s="12">
        <f>VLOOKUP(Todos!$A2013,vlookup_table[#All],4,FALSE)</f>
        <v>2401</v>
      </c>
      <c r="Q2013" s="14" t="str">
        <f>VLOOKUP(Todos!$A2013,vlookup_table[#All],5,FALSE)</f>
        <v>S2</v>
      </c>
      <c r="R2013" s="14" t="str">
        <f>VLOOKUP(Todos!$A2013,vlookup_table[#All],6,FALSE)</f>
        <v>F</v>
      </c>
      <c r="S2013" s="14">
        <f>VLOOKUP(Todos!$A2013,vlookup_table[#All],7,FALSE)</f>
        <v>15</v>
      </c>
      <c r="T2013" s="14">
        <f>ROUND((9706-Todos!$P2013)/100, 0)</f>
        <v>73</v>
      </c>
      <c r="U2013" s="14" t="str" cm="1">
        <f t="array" ref="U2013">_xlfn.IFS(
    ISNUMBER(SEARCH("C", Q2013)), "Ciudad",
    ISNUMBER(SEARCH("T", Q2013)), "Pueblo",
    ISNUMBER(SEARCH("R", Q2013)), "Rural",
    ISNUMBER(SEARCH("S", Q2013)), "Suburbano",
    ISNUMBER(SEARCH("U", Q2013)), "Urbano"
)</f>
        <v>Suburbano</v>
      </c>
      <c r="V2013" s="25" t="str" cm="1">
        <f t="array" ref="V2013">_xlfn.LET(
    _xlpm.txt, _xlfn.TEXTJOIN("", TRUE, IF(ISNUMBER(--MID(Todos!$H2013, _xlfn.SEQUENCE(LEN(Todos!$H2013)), 1)), MID(Todos!$H2013, _xlfn.SEQUENCE(LEN(Todos!$H2013)), 1), "")),
    IF(ISNUMBER(--RIGHT(_xlpm.txt,1)), _xlpm.txt, LEFT(_xlpm.txt, LEN(_xlpm.txt)-1))
)</f>
        <v>10107</v>
      </c>
      <c r="W2013" s="14" t="str">
        <f>UPPER(LEFT(Todos!$B2013,2))</f>
        <v>MO</v>
      </c>
      <c r="X2013" s="15" t="str" cm="1">
        <f t="array" ref="X2013">+IF(Todos!$C2013 = "",MODE.MATCH(Todos!$C$2:$C$4029),Todos!$C2013)</f>
        <v>F</v>
      </c>
    </row>
    <row r="2014" spans="1:24" x14ac:dyDescent="0.35">
      <c r="A2014" s="19">
        <v>161726</v>
      </c>
      <c r="B2014" s="7" t="s">
        <v>22</v>
      </c>
      <c r="C2014" s="7" t="s">
        <v>17</v>
      </c>
      <c r="D2014" s="7">
        <v>2453</v>
      </c>
      <c r="E2014" s="7">
        <v>438</v>
      </c>
      <c r="F2014" s="7">
        <v>475</v>
      </c>
      <c r="G2014" s="7">
        <v>86</v>
      </c>
      <c r="H2014" s="7">
        <v>15707</v>
      </c>
      <c r="I2014" s="7">
        <v>16</v>
      </c>
      <c r="J2014" s="7">
        <v>45</v>
      </c>
      <c r="K2014" s="7">
        <v>451</v>
      </c>
      <c r="L2014" s="7">
        <v>436</v>
      </c>
      <c r="M2014" s="7">
        <v>5.8125</v>
      </c>
      <c r="N2014" s="7">
        <f>VLOOKUP(Todos!$A2014,vlookup_table[#All],2,FALSE)</f>
        <v>0</v>
      </c>
      <c r="O2014" s="7" t="str">
        <f>VLOOKUP(Todos!$A2014,vlookup_table[#All],3,FALSE)</f>
        <v>CA</v>
      </c>
      <c r="P2014" s="7">
        <f>VLOOKUP(Todos!$A2014,vlookup_table[#All],4,FALSE)</f>
        <v>4601</v>
      </c>
      <c r="Q2014" s="9" t="str">
        <f>VLOOKUP(Todos!$A2014,vlookup_table[#All],5,FALSE)</f>
        <v>T1</v>
      </c>
      <c r="R2014" s="9" t="str">
        <f>VLOOKUP(Todos!$A2014,vlookup_table[#All],6,FALSE)</f>
        <v>F</v>
      </c>
      <c r="S2014" s="9">
        <f>VLOOKUP(Todos!$A2014,vlookup_table[#All],7,FALSE)</f>
        <v>7</v>
      </c>
      <c r="T2014" s="9">
        <f>ROUND((9706-Todos!$P2014)/100, 0)</f>
        <v>51</v>
      </c>
      <c r="U2014" s="9" t="str" cm="1">
        <f t="array" ref="U2014">_xlfn.IFS(
    ISNUMBER(SEARCH("C", Q2014)), "Ciudad",
    ISNUMBER(SEARCH("T", Q2014)), "Pueblo",
    ISNUMBER(SEARCH("R", Q2014)), "Rural",
    ISNUMBER(SEARCH("S", Q2014)), "Suburbano",
    ISNUMBER(SEARCH("U", Q2014)), "Urbano"
)</f>
        <v>Pueblo</v>
      </c>
      <c r="V2014" s="24" t="str" cm="1">
        <f t="array" ref="V2014">_xlfn.LET(
    _xlpm.txt, _xlfn.TEXTJOIN("", TRUE, IF(ISNUMBER(--MID(Todos!$H2014, _xlfn.SEQUENCE(LEN(Todos!$H2014)), 1)), MID(Todos!$H2014, _xlfn.SEQUENCE(LEN(Todos!$H2014)), 1), "")),
    IF(ISNUMBER(--RIGHT(_xlpm.txt,1)), _xlpm.txt, LEFT(_xlpm.txt, LEN(_xlpm.txt)-1))
)</f>
        <v>15707</v>
      </c>
      <c r="W2014" s="9" t="str">
        <f>UPPER(LEFT(Todos!$B2014,2))</f>
        <v>CA</v>
      </c>
      <c r="X2014" s="10" t="str" cm="1">
        <f t="array" ref="X2014">+IF(Todos!$C2014 = "",MODE.MATCH(Todos!$C$2:$C$4029),Todos!$C2014)</f>
        <v>F</v>
      </c>
    </row>
    <row r="2015" spans="1:24" x14ac:dyDescent="0.35">
      <c r="A2015" s="18">
        <v>125986</v>
      </c>
      <c r="B2015" s="12" t="s">
        <v>21</v>
      </c>
      <c r="C2015" s="12" t="s">
        <v>14</v>
      </c>
      <c r="D2015" s="12">
        <v>533</v>
      </c>
      <c r="E2015" s="12">
        <v>246</v>
      </c>
      <c r="F2015" s="12">
        <v>308</v>
      </c>
      <c r="G2015" s="12">
        <v>1</v>
      </c>
      <c r="H2015" s="12">
        <v>10096</v>
      </c>
      <c r="I2015" s="12">
        <v>3</v>
      </c>
      <c r="J2015" s="12">
        <v>75</v>
      </c>
      <c r="K2015" s="12">
        <v>276</v>
      </c>
      <c r="L2015" s="12">
        <v>287</v>
      </c>
      <c r="M2015" s="12">
        <v>13.375</v>
      </c>
      <c r="N2015" s="12">
        <f>VLOOKUP(Todos!$A2015,vlookup_table[#All],2,FALSE)</f>
        <v>0</v>
      </c>
      <c r="O2015" s="12" t="str">
        <f>VLOOKUP(Todos!$A2015,vlookup_table[#All],3,FALSE)</f>
        <v>TX</v>
      </c>
      <c r="P2015" s="12">
        <f>VLOOKUP(Todos!$A2015,vlookup_table[#All],4,FALSE)</f>
        <v>4610</v>
      </c>
      <c r="Q2015" s="14" t="str">
        <f>VLOOKUP(Todos!$A2015,vlookup_table[#All],5,FALSE)</f>
        <v>T2</v>
      </c>
      <c r="R2015" s="14" t="str">
        <f>VLOOKUP(Todos!$A2015,vlookup_table[#All],6,FALSE)</f>
        <v>M</v>
      </c>
      <c r="S2015" s="14">
        <f>VLOOKUP(Todos!$A2015,vlookup_table[#All],7,FALSE)</f>
        <v>17</v>
      </c>
      <c r="T2015" s="14">
        <f>ROUND((9706-Todos!$P2015)/100, 0)</f>
        <v>51</v>
      </c>
      <c r="U2015" s="14" t="str" cm="1">
        <f t="array" ref="U2015">_xlfn.IFS(
    ISNUMBER(SEARCH("C", Q2015)), "Ciudad",
    ISNUMBER(SEARCH("T", Q2015)), "Pueblo",
    ISNUMBER(SEARCH("R", Q2015)), "Rural",
    ISNUMBER(SEARCH("S", Q2015)), "Suburbano",
    ISNUMBER(SEARCH("U", Q2015)), "Urbano"
)</f>
        <v>Pueblo</v>
      </c>
      <c r="V2015" s="25" t="str" cm="1">
        <f t="array" ref="V2015">_xlfn.LET(
    _xlpm.txt, _xlfn.TEXTJOIN("", TRUE, IF(ISNUMBER(--MID(Todos!$H2015, _xlfn.SEQUENCE(LEN(Todos!$H2015)), 1)), MID(Todos!$H2015, _xlfn.SEQUENCE(LEN(Todos!$H2015)), 1), "")),
    IF(ISNUMBER(--RIGHT(_xlpm.txt,1)), _xlpm.txt, LEFT(_xlpm.txt, LEN(_xlpm.txt)-1))
)</f>
        <v>10096</v>
      </c>
      <c r="W2015" s="14" t="str">
        <f>UPPER(LEFT(Todos!$B2015,2))</f>
        <v>TX</v>
      </c>
      <c r="X2015" s="15" t="str" cm="1">
        <f t="array" ref="X2015">+IF(Todos!$C2015 = "",MODE.MATCH(Todos!$C$2:$C$4029),Todos!$C2015)</f>
        <v>M</v>
      </c>
    </row>
    <row r="2016" spans="1:24" x14ac:dyDescent="0.35">
      <c r="A2016" s="19">
        <v>185394</v>
      </c>
      <c r="B2016" s="7" t="s">
        <v>30</v>
      </c>
      <c r="C2016" s="7" t="s">
        <v>17</v>
      </c>
      <c r="D2016" s="7">
        <v>647</v>
      </c>
      <c r="E2016" s="7">
        <v>285</v>
      </c>
      <c r="F2016" s="7">
        <v>338</v>
      </c>
      <c r="G2016" s="7">
        <v>0</v>
      </c>
      <c r="H2016" s="7">
        <v>12910</v>
      </c>
      <c r="I2016" s="7">
        <v>7</v>
      </c>
      <c r="J2016" s="7">
        <v>80</v>
      </c>
      <c r="K2016" s="7">
        <v>317</v>
      </c>
      <c r="L2016" s="7">
        <v>300</v>
      </c>
      <c r="M2016" s="7">
        <v>8.9166666669999994</v>
      </c>
      <c r="N2016" s="7">
        <f>VLOOKUP(Todos!$A2016,vlookup_table[#All],2,FALSE)</f>
        <v>2</v>
      </c>
      <c r="O2016" s="7" t="str">
        <f>VLOOKUP(Todos!$A2016,vlookup_table[#All],3,FALSE)</f>
        <v>MI</v>
      </c>
      <c r="P2016" s="7">
        <f>VLOOKUP(Todos!$A2016,vlookup_table[#All],4,FALSE)</f>
        <v>2702</v>
      </c>
      <c r="Q2016" s="9" t="str">
        <f>VLOOKUP(Todos!$A2016,vlookup_table[#All],5,FALSE)</f>
        <v>S2</v>
      </c>
      <c r="R2016" s="9" t="str">
        <f>VLOOKUP(Todos!$A2016,vlookup_table[#All],6,FALSE)</f>
        <v>F</v>
      </c>
      <c r="S2016" s="9">
        <f>VLOOKUP(Todos!$A2016,vlookup_table[#All],7,FALSE)</f>
        <v>5</v>
      </c>
      <c r="T2016" s="9">
        <f>ROUND((9706-Todos!$P2016)/100, 0)</f>
        <v>70</v>
      </c>
      <c r="U2016" s="9" t="str" cm="1">
        <f t="array" ref="U2016">_xlfn.IFS(
    ISNUMBER(SEARCH("C", Q2016)), "Ciudad",
    ISNUMBER(SEARCH("T", Q2016)), "Pueblo",
    ISNUMBER(SEARCH("R", Q2016)), "Rural",
    ISNUMBER(SEARCH("S", Q2016)), "Suburbano",
    ISNUMBER(SEARCH("U", Q2016)), "Urbano"
)</f>
        <v>Suburbano</v>
      </c>
      <c r="V2016" s="24" t="str" cm="1">
        <f t="array" ref="V2016">_xlfn.LET(
    _xlpm.txt, _xlfn.TEXTJOIN("", TRUE, IF(ISNUMBER(--MID(Todos!$H2016, _xlfn.SEQUENCE(LEN(Todos!$H2016)), 1)), MID(Todos!$H2016, _xlfn.SEQUENCE(LEN(Todos!$H2016)), 1), "")),
    IF(ISNUMBER(--RIGHT(_xlpm.txt,1)), _xlpm.txt, LEFT(_xlpm.txt, LEN(_xlpm.txt)-1))
)</f>
        <v>12910</v>
      </c>
      <c r="W2016" s="9" t="str">
        <f>UPPER(LEFT(Todos!$B2016,2))</f>
        <v>MI</v>
      </c>
      <c r="X2016" s="10" t="str" cm="1">
        <f t="array" ref="X2016">+IF(Todos!$C2016 = "",MODE.MATCH(Todos!$C$2:$C$4029),Todos!$C2016)</f>
        <v>F</v>
      </c>
    </row>
    <row r="2017" spans="1:24" x14ac:dyDescent="0.35">
      <c r="A2017" s="18">
        <v>43799</v>
      </c>
      <c r="B2017" s="12" t="s">
        <v>13</v>
      </c>
      <c r="C2017" s="12" t="s">
        <v>17</v>
      </c>
      <c r="D2017" s="12">
        <v>1044</v>
      </c>
      <c r="E2017" s="12">
        <v>366</v>
      </c>
      <c r="F2017" s="12">
        <v>499</v>
      </c>
      <c r="G2017" s="12">
        <v>15</v>
      </c>
      <c r="H2017" s="12">
        <v>22427</v>
      </c>
      <c r="I2017" s="12">
        <v>8</v>
      </c>
      <c r="J2017" s="12">
        <v>35</v>
      </c>
      <c r="K2017" s="12">
        <v>318</v>
      </c>
      <c r="L2017" s="12">
        <v>458</v>
      </c>
      <c r="M2017" s="12">
        <v>13.16666667</v>
      </c>
      <c r="N2017" s="12">
        <f>VLOOKUP(Todos!$A2017,vlookup_table[#All],2,FALSE)</f>
        <v>2</v>
      </c>
      <c r="O2017" s="12" t="str">
        <f>VLOOKUP(Todos!$A2017,vlookup_table[#All],3,FALSE)</f>
        <v>FL</v>
      </c>
      <c r="P2017" s="12">
        <f>VLOOKUP(Todos!$A2017,vlookup_table[#All],4,FALSE)</f>
        <v>5801</v>
      </c>
      <c r="Q2017" s="14" t="str">
        <f>VLOOKUP(Todos!$A2017,vlookup_table[#All],5,FALSE)</f>
        <v>T2</v>
      </c>
      <c r="R2017" s="14" t="str">
        <f>VLOOKUP(Todos!$A2017,vlookup_table[#All],6,FALSE)</f>
        <v>F</v>
      </c>
      <c r="S2017" s="14">
        <f>VLOOKUP(Todos!$A2017,vlookup_table[#All],7,FALSE)</f>
        <v>20</v>
      </c>
      <c r="T2017" s="14">
        <f>ROUND((9706-Todos!$P2017)/100, 0)</f>
        <v>39</v>
      </c>
      <c r="U2017" s="14" t="str" cm="1">
        <f t="array" ref="U2017">_xlfn.IFS(
    ISNUMBER(SEARCH("C", Q2017)), "Ciudad",
    ISNUMBER(SEARCH("T", Q2017)), "Pueblo",
    ISNUMBER(SEARCH("R", Q2017)), "Rural",
    ISNUMBER(SEARCH("S", Q2017)), "Suburbano",
    ISNUMBER(SEARCH("U", Q2017)), "Urbano"
)</f>
        <v>Pueblo</v>
      </c>
      <c r="V2017" s="25" t="str" cm="1">
        <f t="array" ref="V2017">_xlfn.LET(
    _xlpm.txt, _xlfn.TEXTJOIN("", TRUE, IF(ISNUMBER(--MID(Todos!$H2017, _xlfn.SEQUENCE(LEN(Todos!$H2017)), 1)), MID(Todos!$H2017, _xlfn.SEQUENCE(LEN(Todos!$H2017)), 1), "")),
    IF(ISNUMBER(--RIGHT(_xlpm.txt,1)), _xlpm.txt, LEFT(_xlpm.txt, LEN(_xlpm.txt)-1))
)</f>
        <v>22427</v>
      </c>
      <c r="W2017" s="14" t="str">
        <f>UPPER(LEFT(Todos!$B2017,2))</f>
        <v>FL</v>
      </c>
      <c r="X2017" s="15" t="str" cm="1">
        <f t="array" ref="X2017">+IF(Todos!$C2017 = "",MODE.MATCH(Todos!$C$2:$C$4029),Todos!$C2017)</f>
        <v>F</v>
      </c>
    </row>
    <row r="2018" spans="1:24" x14ac:dyDescent="0.35">
      <c r="A2018" s="19">
        <v>161838</v>
      </c>
      <c r="B2018" s="7" t="s">
        <v>22</v>
      </c>
      <c r="C2018" s="7" t="s">
        <v>17</v>
      </c>
      <c r="D2018" s="7">
        <v>1953</v>
      </c>
      <c r="E2018" s="7">
        <v>304</v>
      </c>
      <c r="F2018" s="7">
        <v>380</v>
      </c>
      <c r="G2018" s="7">
        <v>47</v>
      </c>
      <c r="H2018" s="7">
        <v>13811</v>
      </c>
      <c r="I2018" s="7">
        <v>25</v>
      </c>
      <c r="J2018" s="7">
        <v>43</v>
      </c>
      <c r="K2018" s="7">
        <v>353</v>
      </c>
      <c r="L2018" s="7">
        <v>337</v>
      </c>
      <c r="M2018" s="7">
        <v>13.5</v>
      </c>
      <c r="N2018" s="7">
        <f>VLOOKUP(Todos!$A2018,vlookup_table[#All],2,FALSE)</f>
        <v>0</v>
      </c>
      <c r="O2018" s="7" t="str">
        <f>VLOOKUP(Todos!$A2018,vlookup_table[#All],3,FALSE)</f>
        <v>CA</v>
      </c>
      <c r="P2018" s="7">
        <f>VLOOKUP(Todos!$A2018,vlookup_table[#All],4,FALSE)</f>
        <v>4212</v>
      </c>
      <c r="Q2018" s="9" t="str">
        <f>VLOOKUP(Todos!$A2018,vlookup_table[#All],5,FALSE)</f>
        <v>C2</v>
      </c>
      <c r="R2018" s="9" t="str">
        <f>VLOOKUP(Todos!$A2018,vlookup_table[#All],6,FALSE)</f>
        <v>F</v>
      </c>
      <c r="S2018" s="9">
        <f>VLOOKUP(Todos!$A2018,vlookup_table[#All],7,FALSE)</f>
        <v>14</v>
      </c>
      <c r="T2018" s="9">
        <f>ROUND((9706-Todos!$P2018)/100, 0)</f>
        <v>55</v>
      </c>
      <c r="U2018" s="9" t="str" cm="1">
        <f t="array" ref="U2018">_xlfn.IFS(
    ISNUMBER(SEARCH("C", Q2018)), "Ciudad",
    ISNUMBER(SEARCH("T", Q2018)), "Pueblo",
    ISNUMBER(SEARCH("R", Q2018)), "Rural",
    ISNUMBER(SEARCH("S", Q2018)), "Suburbano",
    ISNUMBER(SEARCH("U", Q2018)), "Urbano"
)</f>
        <v>Ciudad</v>
      </c>
      <c r="V2018" s="24" t="str" cm="1">
        <f t="array" ref="V2018">_xlfn.LET(
    _xlpm.txt, _xlfn.TEXTJOIN("", TRUE, IF(ISNUMBER(--MID(Todos!$H2018, _xlfn.SEQUENCE(LEN(Todos!$H2018)), 1)), MID(Todos!$H2018, _xlfn.SEQUENCE(LEN(Todos!$H2018)), 1), "")),
    IF(ISNUMBER(--RIGHT(_xlpm.txt,1)), _xlpm.txt, LEFT(_xlpm.txt, LEN(_xlpm.txt)-1))
)</f>
        <v>13811</v>
      </c>
      <c r="W2018" s="9" t="str">
        <f>UPPER(LEFT(Todos!$B2018,2))</f>
        <v>CA</v>
      </c>
      <c r="X2018" s="10" t="str" cm="1">
        <f t="array" ref="X2018">+IF(Todos!$C2018 = "",MODE.MATCH(Todos!$C$2:$C$4029),Todos!$C2018)</f>
        <v>F</v>
      </c>
    </row>
    <row r="2019" spans="1:24" x14ac:dyDescent="0.35">
      <c r="A2019" s="18">
        <v>161838</v>
      </c>
      <c r="B2019" s="12" t="s">
        <v>22</v>
      </c>
      <c r="C2019" s="12" t="s">
        <v>17</v>
      </c>
      <c r="D2019" s="12">
        <v>1953</v>
      </c>
      <c r="E2019" s="12">
        <v>304</v>
      </c>
      <c r="F2019" s="12">
        <v>380</v>
      </c>
      <c r="G2019" s="12">
        <v>47</v>
      </c>
      <c r="H2019" s="12">
        <v>13811</v>
      </c>
      <c r="I2019" s="12">
        <v>25</v>
      </c>
      <c r="J2019" s="12">
        <v>43</v>
      </c>
      <c r="K2019" s="12">
        <v>353</v>
      </c>
      <c r="L2019" s="12">
        <v>337</v>
      </c>
      <c r="M2019" s="12">
        <v>13.5</v>
      </c>
      <c r="N2019" s="12">
        <f>VLOOKUP(Todos!$A2019,vlookup_table[#All],2,FALSE)</f>
        <v>0</v>
      </c>
      <c r="O2019" s="12" t="str">
        <f>VLOOKUP(Todos!$A2019,vlookup_table[#All],3,FALSE)</f>
        <v>CA</v>
      </c>
      <c r="P2019" s="12">
        <f>VLOOKUP(Todos!$A2019,vlookup_table[#All],4,FALSE)</f>
        <v>4212</v>
      </c>
      <c r="Q2019" s="14" t="str">
        <f>VLOOKUP(Todos!$A2019,vlookup_table[#All],5,FALSE)</f>
        <v>C2</v>
      </c>
      <c r="R2019" s="14" t="str">
        <f>VLOOKUP(Todos!$A2019,vlookup_table[#All],6,FALSE)</f>
        <v>F</v>
      </c>
      <c r="S2019" s="14">
        <f>VLOOKUP(Todos!$A2019,vlookup_table[#All],7,FALSE)</f>
        <v>14</v>
      </c>
      <c r="T2019" s="14">
        <f>ROUND((9706-Todos!$P2019)/100, 0)</f>
        <v>55</v>
      </c>
      <c r="U2019" s="14" t="str" cm="1">
        <f t="array" ref="U2019">_xlfn.IFS(
    ISNUMBER(SEARCH("C", Q2019)), "Ciudad",
    ISNUMBER(SEARCH("T", Q2019)), "Pueblo",
    ISNUMBER(SEARCH("R", Q2019)), "Rural",
    ISNUMBER(SEARCH("S", Q2019)), "Suburbano",
    ISNUMBER(SEARCH("U", Q2019)), "Urbano"
)</f>
        <v>Ciudad</v>
      </c>
      <c r="V2019" s="25" t="str" cm="1">
        <f t="array" ref="V2019">_xlfn.LET(
    _xlpm.txt, _xlfn.TEXTJOIN("", TRUE, IF(ISNUMBER(--MID(Todos!$H2019, _xlfn.SEQUENCE(LEN(Todos!$H2019)), 1)), MID(Todos!$H2019, _xlfn.SEQUENCE(LEN(Todos!$H2019)), 1), "")),
    IF(ISNUMBER(--RIGHT(_xlpm.txt,1)), _xlpm.txt, LEFT(_xlpm.txt, LEN(_xlpm.txt)-1))
)</f>
        <v>13811</v>
      </c>
      <c r="W2019" s="14" t="str">
        <f>UPPER(LEFT(Todos!$B2019,2))</f>
        <v>CA</v>
      </c>
      <c r="X2019" s="15" t="str" cm="1">
        <f t="array" ref="X2019">+IF(Todos!$C2019 = "",MODE.MATCH(Todos!$C$2:$C$4029),Todos!$C2019)</f>
        <v>F</v>
      </c>
    </row>
    <row r="2020" spans="1:24" x14ac:dyDescent="0.35">
      <c r="A2020" s="19">
        <v>161838</v>
      </c>
      <c r="B2020" s="7" t="s">
        <v>22</v>
      </c>
      <c r="C2020" s="7" t="s">
        <v>17</v>
      </c>
      <c r="D2020" s="7">
        <v>1953</v>
      </c>
      <c r="E2020" s="7">
        <v>304</v>
      </c>
      <c r="F2020" s="7">
        <v>380</v>
      </c>
      <c r="G2020" s="7">
        <v>47</v>
      </c>
      <c r="H2020" s="7">
        <v>13811</v>
      </c>
      <c r="I2020" s="7">
        <v>25</v>
      </c>
      <c r="J2020" s="7">
        <v>43</v>
      </c>
      <c r="K2020" s="7">
        <v>353</v>
      </c>
      <c r="L2020" s="7">
        <v>337</v>
      </c>
      <c r="M2020" s="7">
        <v>13.5</v>
      </c>
      <c r="N2020" s="7">
        <f>VLOOKUP(Todos!$A2020,vlookup_table[#All],2,FALSE)</f>
        <v>0</v>
      </c>
      <c r="O2020" s="7" t="str">
        <f>VLOOKUP(Todos!$A2020,vlookup_table[#All],3,FALSE)</f>
        <v>CA</v>
      </c>
      <c r="P2020" s="7">
        <f>VLOOKUP(Todos!$A2020,vlookup_table[#All],4,FALSE)</f>
        <v>4212</v>
      </c>
      <c r="Q2020" s="9" t="str">
        <f>VLOOKUP(Todos!$A2020,vlookup_table[#All],5,FALSE)</f>
        <v>C2</v>
      </c>
      <c r="R2020" s="9" t="str">
        <f>VLOOKUP(Todos!$A2020,vlookup_table[#All],6,FALSE)</f>
        <v>F</v>
      </c>
      <c r="S2020" s="9">
        <f>VLOOKUP(Todos!$A2020,vlookup_table[#All],7,FALSE)</f>
        <v>14</v>
      </c>
      <c r="T2020" s="9">
        <f>ROUND((9706-Todos!$P2020)/100, 0)</f>
        <v>55</v>
      </c>
      <c r="U2020" s="9" t="str" cm="1">
        <f t="array" ref="U2020">_xlfn.IFS(
    ISNUMBER(SEARCH("C", Q2020)), "Ciudad",
    ISNUMBER(SEARCH("T", Q2020)), "Pueblo",
    ISNUMBER(SEARCH("R", Q2020)), "Rural",
    ISNUMBER(SEARCH("S", Q2020)), "Suburbano",
    ISNUMBER(SEARCH("U", Q2020)), "Urbano"
)</f>
        <v>Ciudad</v>
      </c>
      <c r="V2020" s="24" t="str" cm="1">
        <f t="array" ref="V2020">_xlfn.LET(
    _xlpm.txt, _xlfn.TEXTJOIN("", TRUE, IF(ISNUMBER(--MID(Todos!$H2020, _xlfn.SEQUENCE(LEN(Todos!$H2020)), 1)), MID(Todos!$H2020, _xlfn.SEQUENCE(LEN(Todos!$H2020)), 1), "")),
    IF(ISNUMBER(--RIGHT(_xlpm.txt,1)), _xlpm.txt, LEFT(_xlpm.txt, LEN(_xlpm.txt)-1))
)</f>
        <v>13811</v>
      </c>
      <c r="W2020" s="9" t="str">
        <f>UPPER(LEFT(Todos!$B2020,2))</f>
        <v>CA</v>
      </c>
      <c r="X2020" s="10" t="str" cm="1">
        <f t="array" ref="X2020">+IF(Todos!$C2020 = "",MODE.MATCH(Todos!$C$2:$C$4029),Todos!$C2020)</f>
        <v>F</v>
      </c>
    </row>
    <row r="2021" spans="1:24" x14ac:dyDescent="0.35">
      <c r="A2021" s="18">
        <v>138311</v>
      </c>
      <c r="B2021" s="12" t="s">
        <v>56</v>
      </c>
      <c r="C2021" s="12" t="s">
        <v>61</v>
      </c>
      <c r="D2021" s="12">
        <v>1708</v>
      </c>
      <c r="E2021" s="12">
        <v>437</v>
      </c>
      <c r="F2021" s="12">
        <v>684</v>
      </c>
      <c r="G2021" s="12">
        <v>36</v>
      </c>
      <c r="H2021" s="12">
        <v>29098</v>
      </c>
      <c r="I2021" s="12">
        <v>7</v>
      </c>
      <c r="J2021" s="12">
        <v>19</v>
      </c>
      <c r="K2021" s="12">
        <v>586</v>
      </c>
      <c r="L2021" s="12">
        <v>551</v>
      </c>
      <c r="M2021" s="12">
        <v>9.769230769</v>
      </c>
      <c r="N2021" s="12">
        <f>VLOOKUP(Todos!$A2021,vlookup_table[#All],2,FALSE)</f>
        <v>2</v>
      </c>
      <c r="O2021" s="12" t="str">
        <f>VLOOKUP(Todos!$A2021,vlookup_table[#All],3,FALSE)</f>
        <v>AZ</v>
      </c>
      <c r="P2021" s="12">
        <f>VLOOKUP(Todos!$A2021,vlookup_table[#All],4,FALSE)</f>
        <v>1403</v>
      </c>
      <c r="Q2021" s="14" t="str">
        <f>VLOOKUP(Todos!$A2021,vlookup_table[#All],5,FALSE)</f>
        <v>S1</v>
      </c>
      <c r="R2021" s="14" t="str">
        <f>VLOOKUP(Todos!$A2021,vlookup_table[#All],6,FALSE)</f>
        <v>F</v>
      </c>
      <c r="S2021" s="14">
        <f>VLOOKUP(Todos!$A2021,vlookup_table[#All],7,FALSE)</f>
        <v>20</v>
      </c>
      <c r="T2021" s="14">
        <f>ROUND((9706-Todos!$P2021)/100, 0)</f>
        <v>83</v>
      </c>
      <c r="U2021" s="14" t="str" cm="1">
        <f t="array" ref="U2021">_xlfn.IFS(
    ISNUMBER(SEARCH("C", Q2021)), "Ciudad",
    ISNUMBER(SEARCH("T", Q2021)), "Pueblo",
    ISNUMBER(SEARCH("R", Q2021)), "Rural",
    ISNUMBER(SEARCH("S", Q2021)), "Suburbano",
    ISNUMBER(SEARCH("U", Q2021)), "Urbano"
)</f>
        <v>Suburbano</v>
      </c>
      <c r="V2021" s="25" t="str" cm="1">
        <f t="array" ref="V2021">_xlfn.LET(
    _xlpm.txt, _xlfn.TEXTJOIN("", TRUE, IF(ISNUMBER(--MID(Todos!$H2021, _xlfn.SEQUENCE(LEN(Todos!$H2021)), 1)), MID(Todos!$H2021, _xlfn.SEQUENCE(LEN(Todos!$H2021)), 1), "")),
    IF(ISNUMBER(--RIGHT(_xlpm.txt,1)), _xlpm.txt, LEFT(_xlpm.txt, LEN(_xlpm.txt)-1))
)</f>
        <v>29098</v>
      </c>
      <c r="W2021" s="14" t="str">
        <f>UPPER(LEFT(Todos!$B2021,2))</f>
        <v>AZ</v>
      </c>
      <c r="X2021" s="15" t="str" cm="1">
        <f t="array" ref="X2021">+IF(Todos!$C2021 = "",MODE.MATCH(Todos!$C$2:$C$4029),Todos!$C2021)</f>
        <v>Female</v>
      </c>
    </row>
    <row r="2022" spans="1:24" x14ac:dyDescent="0.35">
      <c r="A2022" s="19">
        <v>123469</v>
      </c>
      <c r="B2022" s="7" t="s">
        <v>21</v>
      </c>
      <c r="C2022" s="7" t="s">
        <v>14</v>
      </c>
      <c r="D2022" s="7">
        <v>561</v>
      </c>
      <c r="E2022" s="7">
        <v>493</v>
      </c>
      <c r="F2022" s="7">
        <v>540</v>
      </c>
      <c r="G2022" s="7">
        <v>1</v>
      </c>
      <c r="H2022" s="7">
        <v>16623</v>
      </c>
      <c r="I2022" s="7">
        <v>5</v>
      </c>
      <c r="J2022" s="7">
        <v>68</v>
      </c>
      <c r="K2022" s="7">
        <v>529</v>
      </c>
      <c r="L2022" s="7">
        <v>506</v>
      </c>
      <c r="M2022" s="7">
        <v>5.2</v>
      </c>
      <c r="N2022" s="7">
        <f>VLOOKUP(Todos!$A2022,vlookup_table[#All],2,FALSE)</f>
        <v>0</v>
      </c>
      <c r="O2022" s="7" t="str">
        <f>VLOOKUP(Todos!$A2022,vlookup_table[#All],3,FALSE)</f>
        <v>TX</v>
      </c>
      <c r="P2022" s="7">
        <f>VLOOKUP(Todos!$A2022,vlookup_table[#All],4,FALSE)</f>
        <v>0</v>
      </c>
      <c r="Q2022" s="9" t="str">
        <f>VLOOKUP(Todos!$A2022,vlookup_table[#All],5,FALSE)</f>
        <v>T2</v>
      </c>
      <c r="R2022" s="9" t="str">
        <f>VLOOKUP(Todos!$A2022,vlookup_table[#All],6,FALSE)</f>
        <v>M</v>
      </c>
      <c r="S2022" s="9">
        <f>VLOOKUP(Todos!$A2022,vlookup_table[#All],7,FALSE)</f>
        <v>5</v>
      </c>
      <c r="T2022" s="9">
        <f>ROUND((9706-Todos!$P2022)/100, 0)</f>
        <v>97</v>
      </c>
      <c r="U2022" s="9" t="str" cm="1">
        <f t="array" ref="U2022">_xlfn.IFS(
    ISNUMBER(SEARCH("C", Q2022)), "Ciudad",
    ISNUMBER(SEARCH("T", Q2022)), "Pueblo",
    ISNUMBER(SEARCH("R", Q2022)), "Rural",
    ISNUMBER(SEARCH("S", Q2022)), "Suburbano",
    ISNUMBER(SEARCH("U", Q2022)), "Urbano"
)</f>
        <v>Pueblo</v>
      </c>
      <c r="V2022" s="24" t="str" cm="1">
        <f t="array" ref="V2022">_xlfn.LET(
    _xlpm.txt, _xlfn.TEXTJOIN("", TRUE, IF(ISNUMBER(--MID(Todos!$H2022, _xlfn.SEQUENCE(LEN(Todos!$H2022)), 1)), MID(Todos!$H2022, _xlfn.SEQUENCE(LEN(Todos!$H2022)), 1), "")),
    IF(ISNUMBER(--RIGHT(_xlpm.txt,1)), _xlpm.txt, LEFT(_xlpm.txt, LEN(_xlpm.txt)-1))
)</f>
        <v>16623</v>
      </c>
      <c r="W2022" s="9" t="str">
        <f>UPPER(LEFT(Todos!$B2022,2))</f>
        <v>TX</v>
      </c>
      <c r="X2022" s="10" t="str" cm="1">
        <f t="array" ref="X2022">+IF(Todos!$C2022 = "",MODE.MATCH(Todos!$C$2:$C$4029),Todos!$C2022)</f>
        <v>M</v>
      </c>
    </row>
    <row r="2023" spans="1:24" x14ac:dyDescent="0.35">
      <c r="A2023" s="18">
        <v>135341</v>
      </c>
      <c r="B2023" s="12" t="s">
        <v>56</v>
      </c>
      <c r="C2023" s="12" t="s">
        <v>61</v>
      </c>
      <c r="D2023" s="12">
        <v>700</v>
      </c>
      <c r="E2023" s="12">
        <v>205</v>
      </c>
      <c r="F2023" s="12">
        <v>295</v>
      </c>
      <c r="G2023" s="12">
        <v>0</v>
      </c>
      <c r="H2023" s="12">
        <v>12713</v>
      </c>
      <c r="I2023" s="12">
        <v>9</v>
      </c>
      <c r="J2023" s="12">
        <v>12</v>
      </c>
      <c r="K2023" s="12">
        <v>221</v>
      </c>
      <c r="L2023" s="12">
        <v>276</v>
      </c>
      <c r="M2023" s="12">
        <v>12.85714286</v>
      </c>
      <c r="N2023" s="12">
        <f>VLOOKUP(Todos!$A2023,vlookup_table[#All],2,FALSE)</f>
        <v>0</v>
      </c>
      <c r="O2023" s="12" t="str">
        <f>VLOOKUP(Todos!$A2023,vlookup_table[#All],3,FALSE)</f>
        <v>AZ</v>
      </c>
      <c r="P2023" s="12">
        <f>VLOOKUP(Todos!$A2023,vlookup_table[#All],4,FALSE)</f>
        <v>0</v>
      </c>
      <c r="Q2023" s="14" t="str">
        <f>VLOOKUP(Todos!$A2023,vlookup_table[#All],5,FALSE)</f>
        <v>C2</v>
      </c>
      <c r="R2023" s="14" t="str">
        <f>VLOOKUP(Todos!$A2023,vlookup_table[#All],6,FALSE)</f>
        <v>F</v>
      </c>
      <c r="S2023" s="14">
        <f>VLOOKUP(Todos!$A2023,vlookup_table[#All],7,FALSE)</f>
        <v>12</v>
      </c>
      <c r="T2023" s="14">
        <f>ROUND((9706-Todos!$P2023)/100, 0)</f>
        <v>97</v>
      </c>
      <c r="U2023" s="14" t="str" cm="1">
        <f t="array" ref="U2023">_xlfn.IFS(
    ISNUMBER(SEARCH("C", Q2023)), "Ciudad",
    ISNUMBER(SEARCH("T", Q2023)), "Pueblo",
    ISNUMBER(SEARCH("R", Q2023)), "Rural",
    ISNUMBER(SEARCH("S", Q2023)), "Suburbano",
    ISNUMBER(SEARCH("U", Q2023)), "Urbano"
)</f>
        <v>Ciudad</v>
      </c>
      <c r="V2023" s="25" t="str" cm="1">
        <f t="array" ref="V2023">_xlfn.LET(
    _xlpm.txt, _xlfn.TEXTJOIN("", TRUE, IF(ISNUMBER(--MID(Todos!$H2023, _xlfn.SEQUENCE(LEN(Todos!$H2023)), 1)), MID(Todos!$H2023, _xlfn.SEQUENCE(LEN(Todos!$H2023)), 1), "")),
    IF(ISNUMBER(--RIGHT(_xlpm.txt,1)), _xlpm.txt, LEFT(_xlpm.txt, LEN(_xlpm.txt)-1))
)</f>
        <v>12713</v>
      </c>
      <c r="W2023" s="14" t="str">
        <f>UPPER(LEFT(Todos!$B2023,2))</f>
        <v>AZ</v>
      </c>
      <c r="X2023" s="15" t="str" cm="1">
        <f t="array" ref="X2023">+IF(Todos!$C2023 = "",MODE.MATCH(Todos!$C$2:$C$4029),Todos!$C2023)</f>
        <v>Female</v>
      </c>
    </row>
    <row r="2024" spans="1:24" x14ac:dyDescent="0.35">
      <c r="A2024" s="19">
        <v>119966</v>
      </c>
      <c r="B2024" s="7" t="s">
        <v>21</v>
      </c>
      <c r="C2024" s="7" t="s">
        <v>17</v>
      </c>
      <c r="D2024" s="7">
        <v>321</v>
      </c>
      <c r="E2024" s="7">
        <v>225</v>
      </c>
      <c r="F2024" s="7">
        <v>281</v>
      </c>
      <c r="G2024" s="7">
        <v>0</v>
      </c>
      <c r="H2024" s="7">
        <v>9372</v>
      </c>
      <c r="I2024" s="7">
        <v>3</v>
      </c>
      <c r="J2024" s="7">
        <v>68</v>
      </c>
      <c r="K2024" s="7">
        <v>264</v>
      </c>
      <c r="L2024" s="7">
        <v>243</v>
      </c>
      <c r="M2024" s="7">
        <v>8.0588235289999997</v>
      </c>
      <c r="N2024" s="7">
        <f>VLOOKUP(Todos!$A2024,vlookup_table[#All],2,FALSE)</f>
        <v>0</v>
      </c>
      <c r="O2024" s="7" t="str">
        <f>VLOOKUP(Todos!$A2024,vlookup_table[#All],3,FALSE)</f>
        <v>TX</v>
      </c>
      <c r="P2024" s="7">
        <f>VLOOKUP(Todos!$A2024,vlookup_table[#All],4,FALSE)</f>
        <v>3212</v>
      </c>
      <c r="Q2024" s="9" t="str">
        <f>VLOOKUP(Todos!$A2024,vlookup_table[#All],5,FALSE)</f>
        <v>T3</v>
      </c>
      <c r="R2024" s="9" t="str">
        <f>VLOOKUP(Todos!$A2024,vlookup_table[#All],6,FALSE)</f>
        <v>F</v>
      </c>
      <c r="S2024" s="9">
        <f>VLOOKUP(Todos!$A2024,vlookup_table[#All],7,FALSE)</f>
        <v>11</v>
      </c>
      <c r="T2024" s="9">
        <f>ROUND((9706-Todos!$P2024)/100, 0)</f>
        <v>65</v>
      </c>
      <c r="U2024" s="9" t="str" cm="1">
        <f t="array" ref="U2024">_xlfn.IFS(
    ISNUMBER(SEARCH("C", Q2024)), "Ciudad",
    ISNUMBER(SEARCH("T", Q2024)), "Pueblo",
    ISNUMBER(SEARCH("R", Q2024)), "Rural",
    ISNUMBER(SEARCH("S", Q2024)), "Suburbano",
    ISNUMBER(SEARCH("U", Q2024)), "Urbano"
)</f>
        <v>Pueblo</v>
      </c>
      <c r="V2024" s="24" t="str" cm="1">
        <f t="array" ref="V2024">_xlfn.LET(
    _xlpm.txt, _xlfn.TEXTJOIN("", TRUE, IF(ISNUMBER(--MID(Todos!$H2024, _xlfn.SEQUENCE(LEN(Todos!$H2024)), 1)), MID(Todos!$H2024, _xlfn.SEQUENCE(LEN(Todos!$H2024)), 1), "")),
    IF(ISNUMBER(--RIGHT(_xlpm.txt,1)), _xlpm.txt, LEFT(_xlpm.txt, LEN(_xlpm.txt)-1))
)</f>
        <v>9372</v>
      </c>
      <c r="W2024" s="9" t="str">
        <f>UPPER(LEFT(Todos!$B2024,2))</f>
        <v>TX</v>
      </c>
      <c r="X2024" s="10" t="str" cm="1">
        <f t="array" ref="X2024">+IF(Todos!$C2024 = "",MODE.MATCH(Todos!$C$2:$C$4029),Todos!$C2024)</f>
        <v>F</v>
      </c>
    </row>
    <row r="2025" spans="1:24" x14ac:dyDescent="0.35">
      <c r="A2025" s="18">
        <v>152470</v>
      </c>
      <c r="B2025" s="12" t="s">
        <v>22</v>
      </c>
      <c r="C2025" s="12" t="s">
        <v>17</v>
      </c>
      <c r="D2025" s="12">
        <v>5725</v>
      </c>
      <c r="E2025" s="12">
        <v>610</v>
      </c>
      <c r="F2025" s="12">
        <v>807</v>
      </c>
      <c r="G2025" s="12">
        <v>97</v>
      </c>
      <c r="H2025" s="12">
        <v>53158</v>
      </c>
      <c r="I2025" s="12">
        <v>13</v>
      </c>
      <c r="J2025" s="12">
        <v>22</v>
      </c>
      <c r="K2025" s="12">
        <v>763</v>
      </c>
      <c r="L2025" s="12">
        <v>698</v>
      </c>
      <c r="M2025" s="12">
        <v>23.727272729999999</v>
      </c>
      <c r="N2025" s="12">
        <f>VLOOKUP(Todos!$A2025,vlookup_table[#All],2,FALSE)</f>
        <v>0</v>
      </c>
      <c r="O2025" s="12" t="str">
        <f>VLOOKUP(Todos!$A2025,vlookup_table[#All],3,FALSE)</f>
        <v>CA</v>
      </c>
      <c r="P2025" s="12">
        <f>VLOOKUP(Todos!$A2025,vlookup_table[#All],4,FALSE)</f>
        <v>0</v>
      </c>
      <c r="Q2025" s="14" t="str">
        <f>VLOOKUP(Todos!$A2025,vlookup_table[#All],5,FALSE)</f>
        <v>S1</v>
      </c>
      <c r="R2025" s="14" t="str">
        <f>VLOOKUP(Todos!$A2025,vlookup_table[#All],6,FALSE)</f>
        <v>F</v>
      </c>
      <c r="S2025" s="14">
        <f>VLOOKUP(Todos!$A2025,vlookup_table[#All],7,FALSE)</f>
        <v>45</v>
      </c>
      <c r="T2025" s="14">
        <f>ROUND((9706-Todos!$P2025)/100, 0)</f>
        <v>97</v>
      </c>
      <c r="U2025" s="14" t="str" cm="1">
        <f t="array" ref="U2025">_xlfn.IFS(
    ISNUMBER(SEARCH("C", Q2025)), "Ciudad",
    ISNUMBER(SEARCH("T", Q2025)), "Pueblo",
    ISNUMBER(SEARCH("R", Q2025)), "Rural",
    ISNUMBER(SEARCH("S", Q2025)), "Suburbano",
    ISNUMBER(SEARCH("U", Q2025)), "Urbano"
)</f>
        <v>Suburbano</v>
      </c>
      <c r="V2025" s="25" t="str" cm="1">
        <f t="array" ref="V2025">_xlfn.LET(
    _xlpm.txt, _xlfn.TEXTJOIN("", TRUE, IF(ISNUMBER(--MID(Todos!$H2025, _xlfn.SEQUENCE(LEN(Todos!$H2025)), 1)), MID(Todos!$H2025, _xlfn.SEQUENCE(LEN(Todos!$H2025)), 1), "")),
    IF(ISNUMBER(--RIGHT(_xlpm.txt,1)), _xlpm.txt, LEFT(_xlpm.txt, LEN(_xlpm.txt)-1))
)</f>
        <v>53158</v>
      </c>
      <c r="W2025" s="14" t="str">
        <f>UPPER(LEFT(Todos!$B2025,2))</f>
        <v>CA</v>
      </c>
      <c r="X2025" s="15" t="str" cm="1">
        <f t="array" ref="X2025">+IF(Todos!$C2025 = "",MODE.MATCH(Todos!$C$2:$C$4029),Todos!$C2025)</f>
        <v>F</v>
      </c>
    </row>
    <row r="2026" spans="1:24" x14ac:dyDescent="0.35">
      <c r="A2026" s="19">
        <v>48527</v>
      </c>
      <c r="B2026" s="7" t="s">
        <v>44</v>
      </c>
      <c r="C2026" s="7" t="s">
        <v>27</v>
      </c>
      <c r="D2026" s="7">
        <v>931</v>
      </c>
      <c r="E2026" s="7">
        <v>407</v>
      </c>
      <c r="F2026" s="7">
        <v>496</v>
      </c>
      <c r="G2026" s="7">
        <v>0</v>
      </c>
      <c r="H2026" s="7">
        <v>17743</v>
      </c>
      <c r="I2026" s="7">
        <v>0</v>
      </c>
      <c r="J2026" s="7">
        <v>65</v>
      </c>
      <c r="K2026" s="7">
        <v>502</v>
      </c>
      <c r="L2026" s="7">
        <v>439</v>
      </c>
      <c r="M2026" s="7">
        <v>4.4166666670000003</v>
      </c>
      <c r="N2026" s="7">
        <f>VLOOKUP(Todos!$A2026,vlookup_table[#All],2,FALSE)</f>
        <v>2</v>
      </c>
      <c r="O2026" s="7" t="str">
        <f>VLOOKUP(Todos!$A2026,vlookup_table[#All],3,FALSE)</f>
        <v>AL</v>
      </c>
      <c r="P2026" s="7">
        <f>VLOOKUP(Todos!$A2026,vlookup_table[#All],4,FALSE)</f>
        <v>0</v>
      </c>
      <c r="Q2026" s="9" t="str">
        <f>VLOOKUP(Todos!$A2026,vlookup_table[#All],5,FALSE)</f>
        <v>R3</v>
      </c>
      <c r="R2026" s="9" t="str">
        <f>VLOOKUP(Todos!$A2026,vlookup_table[#All],6,FALSE)</f>
        <v>M</v>
      </c>
      <c r="S2026" s="9">
        <f>VLOOKUP(Todos!$A2026,vlookup_table[#All],7,FALSE)</f>
        <v>3</v>
      </c>
      <c r="T2026" s="9">
        <f>ROUND((9706-Todos!$P2026)/100, 0)</f>
        <v>97</v>
      </c>
      <c r="U2026" s="9" t="str" cm="1">
        <f t="array" ref="U2026">_xlfn.IFS(
    ISNUMBER(SEARCH("C", Q2026)), "Ciudad",
    ISNUMBER(SEARCH("T", Q2026)), "Pueblo",
    ISNUMBER(SEARCH("R", Q2026)), "Rural",
    ISNUMBER(SEARCH("S", Q2026)), "Suburbano",
    ISNUMBER(SEARCH("U", Q2026)), "Urbano"
)</f>
        <v>Rural</v>
      </c>
      <c r="V2026" s="24" t="str" cm="1">
        <f t="array" ref="V2026">_xlfn.LET(
    _xlpm.txt, _xlfn.TEXTJOIN("", TRUE, IF(ISNUMBER(--MID(Todos!$H2026, _xlfn.SEQUENCE(LEN(Todos!$H2026)), 1)), MID(Todos!$H2026, _xlfn.SEQUENCE(LEN(Todos!$H2026)), 1), "")),
    IF(ISNUMBER(--RIGHT(_xlpm.txt,1)), _xlpm.txt, LEFT(_xlpm.txt, LEN(_xlpm.txt)-1))
)</f>
        <v>17743</v>
      </c>
      <c r="W2026" s="9" t="str">
        <f>UPPER(LEFT(Todos!$B2026,2))</f>
        <v>AL</v>
      </c>
      <c r="X2026" s="10" t="str" cm="1">
        <f t="array" ref="X2026">+IF(Todos!$C2026 = "",MODE.MATCH(Todos!$C$2:$C$4029),Todos!$C2026)</f>
        <v>Male</v>
      </c>
    </row>
    <row r="2027" spans="1:24" x14ac:dyDescent="0.35">
      <c r="A2027" s="18">
        <v>171528</v>
      </c>
      <c r="B2027" s="12" t="s">
        <v>22</v>
      </c>
      <c r="C2027" s="12" t="s">
        <v>17</v>
      </c>
      <c r="D2027" s="12">
        <v>1895</v>
      </c>
      <c r="E2027" s="12">
        <v>317</v>
      </c>
      <c r="F2027" s="12">
        <v>471</v>
      </c>
      <c r="G2027" s="12">
        <v>46</v>
      </c>
      <c r="H2027" s="12">
        <v>17431</v>
      </c>
      <c r="I2027" s="12">
        <v>10</v>
      </c>
      <c r="J2027" s="12">
        <v>62</v>
      </c>
      <c r="K2027" s="12">
        <v>389</v>
      </c>
      <c r="L2027" s="12">
        <v>405</v>
      </c>
      <c r="M2027" s="12">
        <v>6.7058823529999998</v>
      </c>
      <c r="N2027" s="12">
        <f>VLOOKUP(Todos!$A2027,vlookup_table[#All],2,FALSE)</f>
        <v>0</v>
      </c>
      <c r="O2027" s="12" t="str">
        <f>VLOOKUP(Todos!$A2027,vlookup_table[#All],3,FALSE)</f>
        <v>CA</v>
      </c>
      <c r="P2027" s="12">
        <f>VLOOKUP(Todos!$A2027,vlookup_table[#All],4,FALSE)</f>
        <v>5501</v>
      </c>
      <c r="Q2027" s="14" t="str">
        <f>VLOOKUP(Todos!$A2027,vlookup_table[#All],5,FALSE)</f>
        <v>R2</v>
      </c>
      <c r="R2027" s="14" t="str">
        <f>VLOOKUP(Todos!$A2027,vlookup_table[#All],6,FALSE)</f>
        <v>F</v>
      </c>
      <c r="S2027" s="14">
        <f>VLOOKUP(Todos!$A2027,vlookup_table[#All],7,FALSE)</f>
        <v>5</v>
      </c>
      <c r="T2027" s="14">
        <f>ROUND((9706-Todos!$P2027)/100, 0)</f>
        <v>42</v>
      </c>
      <c r="U2027" s="14" t="str" cm="1">
        <f t="array" ref="U2027">_xlfn.IFS(
    ISNUMBER(SEARCH("C", Q2027)), "Ciudad",
    ISNUMBER(SEARCH("T", Q2027)), "Pueblo",
    ISNUMBER(SEARCH("R", Q2027)), "Rural",
    ISNUMBER(SEARCH("S", Q2027)), "Suburbano",
    ISNUMBER(SEARCH("U", Q2027)), "Urbano"
)</f>
        <v>Rural</v>
      </c>
      <c r="V2027" s="25" t="str" cm="1">
        <f t="array" ref="V2027">_xlfn.LET(
    _xlpm.txt, _xlfn.TEXTJOIN("", TRUE, IF(ISNUMBER(--MID(Todos!$H2027, _xlfn.SEQUENCE(LEN(Todos!$H2027)), 1)), MID(Todos!$H2027, _xlfn.SEQUENCE(LEN(Todos!$H2027)), 1), "")),
    IF(ISNUMBER(--RIGHT(_xlpm.txt,1)), _xlpm.txt, LEFT(_xlpm.txt, LEN(_xlpm.txt)-1))
)</f>
        <v>17431</v>
      </c>
      <c r="W2027" s="14" t="str">
        <f>UPPER(LEFT(Todos!$B2027,2))</f>
        <v>CA</v>
      </c>
      <c r="X2027" s="15" t="str" cm="1">
        <f t="array" ref="X2027">+IF(Todos!$C2027 = "",MODE.MATCH(Todos!$C$2:$C$4029),Todos!$C2027)</f>
        <v>F</v>
      </c>
    </row>
    <row r="2028" spans="1:24" x14ac:dyDescent="0.35">
      <c r="A2028" s="19">
        <v>50122</v>
      </c>
      <c r="B2028" s="7" t="s">
        <v>69</v>
      </c>
      <c r="C2028" s="7" t="s">
        <v>17</v>
      </c>
      <c r="D2028" s="7">
        <v>715</v>
      </c>
      <c r="E2028" s="7">
        <v>318</v>
      </c>
      <c r="F2028" s="7">
        <v>370</v>
      </c>
      <c r="G2028" s="7">
        <v>2</v>
      </c>
      <c r="H2028" s="7">
        <v>12416</v>
      </c>
      <c r="I2028" s="7">
        <v>0</v>
      </c>
      <c r="J2028" s="7">
        <v>75</v>
      </c>
      <c r="K2028" s="7">
        <v>340</v>
      </c>
      <c r="L2028" s="7">
        <v>352</v>
      </c>
      <c r="M2028" s="7">
        <v>9.25</v>
      </c>
      <c r="N2028" s="7">
        <f>VLOOKUP(Todos!$A2028,vlookup_table[#All],2,FALSE)</f>
        <v>2</v>
      </c>
      <c r="O2028" s="7" t="str">
        <f>VLOOKUP(Todos!$A2028,vlookup_table[#All],3,FALSE)</f>
        <v>TN</v>
      </c>
      <c r="P2028" s="7">
        <f>VLOOKUP(Todos!$A2028,vlookup_table[#All],4,FALSE)</f>
        <v>0</v>
      </c>
      <c r="Q2028" s="9" t="str">
        <f>VLOOKUP(Todos!$A2028,vlookup_table[#All],5,FALSE)</f>
        <v>T1</v>
      </c>
      <c r="R2028" s="9" t="str">
        <f>VLOOKUP(Todos!$A2028,vlookup_table[#All],6,FALSE)</f>
        <v>F</v>
      </c>
      <c r="S2028" s="9">
        <f>VLOOKUP(Todos!$A2028,vlookup_table[#All],7,FALSE)</f>
        <v>10</v>
      </c>
      <c r="T2028" s="9">
        <f>ROUND((9706-Todos!$P2028)/100, 0)</f>
        <v>97</v>
      </c>
      <c r="U2028" s="9" t="str" cm="1">
        <f t="array" ref="U2028">_xlfn.IFS(
    ISNUMBER(SEARCH("C", Q2028)), "Ciudad",
    ISNUMBER(SEARCH("T", Q2028)), "Pueblo",
    ISNUMBER(SEARCH("R", Q2028)), "Rural",
    ISNUMBER(SEARCH("S", Q2028)), "Suburbano",
    ISNUMBER(SEARCH("U", Q2028)), "Urbano"
)</f>
        <v>Pueblo</v>
      </c>
      <c r="V2028" s="24" t="str" cm="1">
        <f t="array" ref="V2028">_xlfn.LET(
    _xlpm.txt, _xlfn.TEXTJOIN("", TRUE, IF(ISNUMBER(--MID(Todos!$H2028, _xlfn.SEQUENCE(LEN(Todos!$H2028)), 1)), MID(Todos!$H2028, _xlfn.SEQUENCE(LEN(Todos!$H2028)), 1), "")),
    IF(ISNUMBER(--RIGHT(_xlpm.txt,1)), _xlpm.txt, LEFT(_xlpm.txt, LEN(_xlpm.txt)-1))
)</f>
        <v>12416</v>
      </c>
      <c r="W2028" s="9" t="str">
        <f>UPPER(LEFT(Todos!$B2028,2))</f>
        <v>TE</v>
      </c>
      <c r="X2028" s="10" t="str" cm="1">
        <f t="array" ref="X2028">+IF(Todos!$C2028 = "",MODE.MATCH(Todos!$C$2:$C$4029),Todos!$C2028)</f>
        <v>F</v>
      </c>
    </row>
    <row r="2029" spans="1:24" x14ac:dyDescent="0.35">
      <c r="A2029" s="18">
        <v>92293</v>
      </c>
      <c r="B2029" s="12" t="s">
        <v>16</v>
      </c>
      <c r="C2029" s="12" t="s">
        <v>17</v>
      </c>
      <c r="D2029" s="12">
        <v>3359</v>
      </c>
      <c r="E2029" s="12">
        <v>878</v>
      </c>
      <c r="F2029" s="12">
        <v>973</v>
      </c>
      <c r="G2029" s="12">
        <v>87</v>
      </c>
      <c r="H2029" s="12">
        <v>35266</v>
      </c>
      <c r="I2029" s="12">
        <v>16</v>
      </c>
      <c r="J2029" s="12">
        <v>74</v>
      </c>
      <c r="K2029" s="12">
        <v>897</v>
      </c>
      <c r="L2029" s="12">
        <v>934</v>
      </c>
      <c r="M2029" s="12">
        <v>5.8</v>
      </c>
      <c r="N2029" s="12">
        <f>VLOOKUP(Todos!$A2029,vlookup_table[#All],2,FALSE)</f>
        <v>0</v>
      </c>
      <c r="O2029" s="12" t="str">
        <f>VLOOKUP(Todos!$A2029,vlookup_table[#All],3,FALSE)</f>
        <v>IL</v>
      </c>
      <c r="P2029" s="12">
        <f>VLOOKUP(Todos!$A2029,vlookup_table[#All],4,FALSE)</f>
        <v>2201</v>
      </c>
      <c r="Q2029" s="14" t="str">
        <f>VLOOKUP(Todos!$A2029,vlookup_table[#All],5,FALSE)</f>
        <v>S1</v>
      </c>
      <c r="R2029" s="14" t="str">
        <f>VLOOKUP(Todos!$A2029,vlookup_table[#All],6,FALSE)</f>
        <v>F</v>
      </c>
      <c r="S2029" s="14">
        <f>VLOOKUP(Todos!$A2029,vlookup_table[#All],7,FALSE)</f>
        <v>5</v>
      </c>
      <c r="T2029" s="14">
        <f>ROUND((9706-Todos!$P2029)/100, 0)</f>
        <v>75</v>
      </c>
      <c r="U2029" s="14" t="str" cm="1">
        <f t="array" ref="U2029">_xlfn.IFS(
    ISNUMBER(SEARCH("C", Q2029)), "Ciudad",
    ISNUMBER(SEARCH("T", Q2029)), "Pueblo",
    ISNUMBER(SEARCH("R", Q2029)), "Rural",
    ISNUMBER(SEARCH("S", Q2029)), "Suburbano",
    ISNUMBER(SEARCH("U", Q2029)), "Urbano"
)</f>
        <v>Suburbano</v>
      </c>
      <c r="V2029" s="25" t="str" cm="1">
        <f t="array" ref="V2029">_xlfn.LET(
    _xlpm.txt, _xlfn.TEXTJOIN("", TRUE, IF(ISNUMBER(--MID(Todos!$H2029, _xlfn.SEQUENCE(LEN(Todos!$H2029)), 1)), MID(Todos!$H2029, _xlfn.SEQUENCE(LEN(Todos!$H2029)), 1), "")),
    IF(ISNUMBER(--RIGHT(_xlpm.txt,1)), _xlpm.txt, LEFT(_xlpm.txt, LEN(_xlpm.txt)-1))
)</f>
        <v>35266</v>
      </c>
      <c r="W2029" s="14" t="str">
        <f>UPPER(LEFT(Todos!$B2029,2))</f>
        <v>IL</v>
      </c>
      <c r="X2029" s="15" t="str" cm="1">
        <f t="array" ref="X2029">+IF(Todos!$C2029 = "",MODE.MATCH(Todos!$C$2:$C$4029),Todos!$C2029)</f>
        <v>F</v>
      </c>
    </row>
    <row r="2030" spans="1:24" x14ac:dyDescent="0.35">
      <c r="A2030" s="19">
        <v>47191</v>
      </c>
      <c r="B2030" s="7" t="s">
        <v>44</v>
      </c>
      <c r="C2030" s="7" t="s">
        <v>17</v>
      </c>
      <c r="D2030" s="7">
        <v>950</v>
      </c>
      <c r="E2030" s="7">
        <v>264</v>
      </c>
      <c r="F2030" s="7">
        <v>378</v>
      </c>
      <c r="G2030" s="7">
        <v>3</v>
      </c>
      <c r="H2030" s="7">
        <v>20090</v>
      </c>
      <c r="I2030" s="7">
        <v>6</v>
      </c>
      <c r="J2030" s="7">
        <v>55</v>
      </c>
      <c r="K2030" s="7">
        <v>295</v>
      </c>
      <c r="L2030" s="7">
        <v>330</v>
      </c>
      <c r="M2030" s="7">
        <v>4.1428571429999996</v>
      </c>
      <c r="N2030" s="7">
        <f>VLOOKUP(Todos!$A2030,vlookup_table[#All],2,FALSE)</f>
        <v>2</v>
      </c>
      <c r="O2030" s="7" t="str">
        <f>VLOOKUP(Todos!$A2030,vlookup_table[#All],3,FALSE)</f>
        <v>AL</v>
      </c>
      <c r="P2030" s="7">
        <f>VLOOKUP(Todos!$A2030,vlookup_table[#All],4,FALSE)</f>
        <v>2601</v>
      </c>
      <c r="Q2030" s="9" t="str">
        <f>VLOOKUP(Todos!$A2030,vlookup_table[#All],5,FALSE)</f>
        <v>C1</v>
      </c>
      <c r="R2030" s="9" t="str">
        <f>VLOOKUP(Todos!$A2030,vlookup_table[#All],6,FALSE)</f>
        <v>F</v>
      </c>
      <c r="S2030" s="9">
        <f>VLOOKUP(Todos!$A2030,vlookup_table[#All],7,FALSE)</f>
        <v>5</v>
      </c>
      <c r="T2030" s="9">
        <f>ROUND((9706-Todos!$P2030)/100, 0)</f>
        <v>71</v>
      </c>
      <c r="U2030" s="9" t="str" cm="1">
        <f t="array" ref="U2030">_xlfn.IFS(
    ISNUMBER(SEARCH("C", Q2030)), "Ciudad",
    ISNUMBER(SEARCH("T", Q2030)), "Pueblo",
    ISNUMBER(SEARCH("R", Q2030)), "Rural",
    ISNUMBER(SEARCH("S", Q2030)), "Suburbano",
    ISNUMBER(SEARCH("U", Q2030)), "Urbano"
)</f>
        <v>Ciudad</v>
      </c>
      <c r="V2030" s="24" t="str" cm="1">
        <f t="array" ref="V2030">_xlfn.LET(
    _xlpm.txt, _xlfn.TEXTJOIN("", TRUE, IF(ISNUMBER(--MID(Todos!$H2030, _xlfn.SEQUENCE(LEN(Todos!$H2030)), 1)), MID(Todos!$H2030, _xlfn.SEQUENCE(LEN(Todos!$H2030)), 1), "")),
    IF(ISNUMBER(--RIGHT(_xlpm.txt,1)), _xlpm.txt, LEFT(_xlpm.txt, LEN(_xlpm.txt)-1))
)</f>
        <v>20090</v>
      </c>
      <c r="W2030" s="9" t="str">
        <f>UPPER(LEFT(Todos!$B2030,2))</f>
        <v>AL</v>
      </c>
      <c r="X2030" s="10" t="str" cm="1">
        <f t="array" ref="X2030">+IF(Todos!$C2030 = "",MODE.MATCH(Todos!$C$2:$C$4029),Todos!$C2030)</f>
        <v>F</v>
      </c>
    </row>
    <row r="2031" spans="1:24" x14ac:dyDescent="0.35">
      <c r="A2031" s="18">
        <v>89288</v>
      </c>
      <c r="B2031" s="12" t="s">
        <v>16</v>
      </c>
      <c r="C2031" s="12" t="s">
        <v>17</v>
      </c>
      <c r="D2031" s="12">
        <v>1243</v>
      </c>
      <c r="E2031" s="12">
        <v>414</v>
      </c>
      <c r="F2031" s="12">
        <v>507</v>
      </c>
      <c r="G2031" s="12">
        <v>9</v>
      </c>
      <c r="H2031" s="12">
        <v>15884</v>
      </c>
      <c r="I2031" s="12">
        <v>18</v>
      </c>
      <c r="J2031" s="12">
        <v>70</v>
      </c>
      <c r="K2031" s="12">
        <v>467</v>
      </c>
      <c r="L2031" s="12">
        <v>464</v>
      </c>
      <c r="M2031" s="12">
        <v>10.4</v>
      </c>
      <c r="N2031" s="12">
        <f>VLOOKUP(Todos!$A2031,vlookup_table[#All],2,FALSE)</f>
        <v>0</v>
      </c>
      <c r="O2031" s="12" t="str">
        <f>VLOOKUP(Todos!$A2031,vlookup_table[#All],3,FALSE)</f>
        <v>IL</v>
      </c>
      <c r="P2031" s="12">
        <f>VLOOKUP(Todos!$A2031,vlookup_table[#All],4,FALSE)</f>
        <v>5308</v>
      </c>
      <c r="Q2031" s="14" t="str">
        <f>VLOOKUP(Todos!$A2031,vlookup_table[#All],5,FALSE)</f>
        <v>S2</v>
      </c>
      <c r="R2031" s="14" t="str">
        <f>VLOOKUP(Todos!$A2031,vlookup_table[#All],6,FALSE)</f>
        <v>F</v>
      </c>
      <c r="S2031" s="14">
        <f>VLOOKUP(Todos!$A2031,vlookup_table[#All],7,FALSE)</f>
        <v>15</v>
      </c>
      <c r="T2031" s="14">
        <f>ROUND((9706-Todos!$P2031)/100, 0)</f>
        <v>44</v>
      </c>
      <c r="U2031" s="14" t="str" cm="1">
        <f t="array" ref="U2031">_xlfn.IFS(
    ISNUMBER(SEARCH("C", Q2031)), "Ciudad",
    ISNUMBER(SEARCH("T", Q2031)), "Pueblo",
    ISNUMBER(SEARCH("R", Q2031)), "Rural",
    ISNUMBER(SEARCH("S", Q2031)), "Suburbano",
    ISNUMBER(SEARCH("U", Q2031)), "Urbano"
)</f>
        <v>Suburbano</v>
      </c>
      <c r="V2031" s="25" t="str" cm="1">
        <f t="array" ref="V2031">_xlfn.LET(
    _xlpm.txt, _xlfn.TEXTJOIN("", TRUE, IF(ISNUMBER(--MID(Todos!$H2031, _xlfn.SEQUENCE(LEN(Todos!$H2031)), 1)), MID(Todos!$H2031, _xlfn.SEQUENCE(LEN(Todos!$H2031)), 1), "")),
    IF(ISNUMBER(--RIGHT(_xlpm.txt,1)), _xlpm.txt, LEFT(_xlpm.txt, LEN(_xlpm.txt)-1))
)</f>
        <v>15884</v>
      </c>
      <c r="W2031" s="14" t="str">
        <f>UPPER(LEFT(Todos!$B2031,2))</f>
        <v>IL</v>
      </c>
      <c r="X2031" s="15" t="str" cm="1">
        <f t="array" ref="X2031">+IF(Todos!$C2031 = "",MODE.MATCH(Todos!$C$2:$C$4029),Todos!$C2031)</f>
        <v>F</v>
      </c>
    </row>
    <row r="2032" spans="1:24" x14ac:dyDescent="0.35">
      <c r="A2032" s="19">
        <v>101676</v>
      </c>
      <c r="B2032" s="7" t="s">
        <v>37</v>
      </c>
      <c r="C2032" s="7" t="s">
        <v>14</v>
      </c>
      <c r="D2032" s="7">
        <v>1162</v>
      </c>
      <c r="E2032" s="7">
        <v>529</v>
      </c>
      <c r="F2032" s="7">
        <v>612</v>
      </c>
      <c r="G2032" s="7">
        <v>7</v>
      </c>
      <c r="H2032" s="7">
        <v>18860</v>
      </c>
      <c r="I2032" s="7">
        <v>4</v>
      </c>
      <c r="J2032" s="7">
        <v>60</v>
      </c>
      <c r="K2032" s="7">
        <v>560</v>
      </c>
      <c r="L2032" s="7">
        <v>571</v>
      </c>
      <c r="M2032" s="7">
        <v>10.125</v>
      </c>
      <c r="N2032" s="7">
        <f>VLOOKUP(Todos!$A2032,vlookup_table[#All],2,FALSE)</f>
        <v>1</v>
      </c>
      <c r="O2032" s="7" t="str">
        <f>VLOOKUP(Todos!$A2032,vlookup_table[#All],3,FALSE)</f>
        <v>MO</v>
      </c>
      <c r="P2032" s="7">
        <f>VLOOKUP(Todos!$A2032,vlookup_table[#All],4,FALSE)</f>
        <v>3405</v>
      </c>
      <c r="Q2032" s="9" t="str">
        <f>VLOOKUP(Todos!$A2032,vlookup_table[#All],5,FALSE)</f>
        <v>C1</v>
      </c>
      <c r="R2032" s="9" t="str">
        <f>VLOOKUP(Todos!$A2032,vlookup_table[#All],6,FALSE)</f>
        <v>M</v>
      </c>
      <c r="S2032" s="9">
        <f>VLOOKUP(Todos!$A2032,vlookup_table[#All],7,FALSE)</f>
        <v>15</v>
      </c>
      <c r="T2032" s="9">
        <f>ROUND((9706-Todos!$P2032)/100, 0)</f>
        <v>63</v>
      </c>
      <c r="U2032" s="9" t="str" cm="1">
        <f t="array" ref="U2032">_xlfn.IFS(
    ISNUMBER(SEARCH("C", Q2032)), "Ciudad",
    ISNUMBER(SEARCH("T", Q2032)), "Pueblo",
    ISNUMBER(SEARCH("R", Q2032)), "Rural",
    ISNUMBER(SEARCH("S", Q2032)), "Suburbano",
    ISNUMBER(SEARCH("U", Q2032)), "Urbano"
)</f>
        <v>Ciudad</v>
      </c>
      <c r="V2032" s="24" t="str" cm="1">
        <f t="array" ref="V2032">_xlfn.LET(
    _xlpm.txt, _xlfn.TEXTJOIN("", TRUE, IF(ISNUMBER(--MID(Todos!$H2032, _xlfn.SEQUENCE(LEN(Todos!$H2032)), 1)), MID(Todos!$H2032, _xlfn.SEQUENCE(LEN(Todos!$H2032)), 1), "")),
    IF(ISNUMBER(--RIGHT(_xlpm.txt,1)), _xlpm.txt, LEFT(_xlpm.txt, LEN(_xlpm.txt)-1))
)</f>
        <v>18860</v>
      </c>
      <c r="W2032" s="9" t="str">
        <f>UPPER(LEFT(Todos!$B2032,2))</f>
        <v>MO</v>
      </c>
      <c r="X2032" s="10" t="str" cm="1">
        <f t="array" ref="X2032">+IF(Todos!$C2032 = "",MODE.MATCH(Todos!$C$2:$C$4029),Todos!$C2032)</f>
        <v>M</v>
      </c>
    </row>
    <row r="2033" spans="1:24" x14ac:dyDescent="0.35">
      <c r="A2033" s="18">
        <v>30051</v>
      </c>
      <c r="B2033" s="12" t="s">
        <v>40</v>
      </c>
      <c r="C2033" s="12" t="s">
        <v>17</v>
      </c>
      <c r="D2033" s="12">
        <v>359</v>
      </c>
      <c r="E2033" s="12">
        <v>205</v>
      </c>
      <c r="F2033" s="12">
        <v>292</v>
      </c>
      <c r="G2033" s="12">
        <v>0</v>
      </c>
      <c r="H2033" s="12">
        <v>9279</v>
      </c>
      <c r="I2033" s="12">
        <v>0</v>
      </c>
      <c r="J2033" s="12">
        <v>90</v>
      </c>
      <c r="K2033" s="12">
        <v>260</v>
      </c>
      <c r="L2033" s="12">
        <v>250</v>
      </c>
      <c r="M2033" s="12">
        <v>9</v>
      </c>
      <c r="N2033" s="12">
        <f>VLOOKUP(Todos!$A2033,vlookup_table[#All],2,FALSE)</f>
        <v>0</v>
      </c>
      <c r="O2033" s="12" t="str">
        <f>VLOOKUP(Todos!$A2033,vlookup_table[#All],3,FALSE)</f>
        <v>GA</v>
      </c>
      <c r="P2033" s="12">
        <f>VLOOKUP(Todos!$A2033,vlookup_table[#All],4,FALSE)</f>
        <v>4501</v>
      </c>
      <c r="Q2033" s="14" t="str">
        <f>VLOOKUP(Todos!$A2033,vlookup_table[#All],5,FALSE)</f>
        <v/>
      </c>
      <c r="R2033" s="14" t="str">
        <f>VLOOKUP(Todos!$A2033,vlookup_table[#All],6,FALSE)</f>
        <v>F</v>
      </c>
      <c r="S2033" s="14">
        <f>VLOOKUP(Todos!$A2033,vlookup_table[#All],7,FALSE)</f>
        <v>10</v>
      </c>
      <c r="T2033" s="14">
        <f>ROUND((9706-Todos!$P2033)/100, 0)</f>
        <v>52</v>
      </c>
      <c r="U2033" s="14" t="e" cm="1">
        <f t="array" ref="U2033">_xlfn.IFS(
    ISNUMBER(SEARCH("C", Q2033)), "Ciudad",
    ISNUMBER(SEARCH("T", Q2033)), "Pueblo",
    ISNUMBER(SEARCH("R", Q2033)), "Rural",
    ISNUMBER(SEARCH("S", Q2033)), "Suburbano",
    ISNUMBER(SEARCH("U", Q2033)), "Urbano"
)</f>
        <v>#N/A</v>
      </c>
      <c r="V2033" s="25" t="str" cm="1">
        <f t="array" ref="V2033">_xlfn.LET(
    _xlpm.txt, _xlfn.TEXTJOIN("", TRUE, IF(ISNUMBER(--MID(Todos!$H2033, _xlfn.SEQUENCE(LEN(Todos!$H2033)), 1)), MID(Todos!$H2033, _xlfn.SEQUENCE(LEN(Todos!$H2033)), 1), "")),
    IF(ISNUMBER(--RIGHT(_xlpm.txt,1)), _xlpm.txt, LEFT(_xlpm.txt, LEN(_xlpm.txt)-1))
)</f>
        <v>9279</v>
      </c>
      <c r="W2033" s="14" t="str">
        <f>UPPER(LEFT(Todos!$B2033,2))</f>
        <v>GA</v>
      </c>
      <c r="X2033" s="15" t="str" cm="1">
        <f t="array" ref="X2033">+IF(Todos!$C2033 = "",MODE.MATCH(Todos!$C$2:$C$4029),Todos!$C2033)</f>
        <v>F</v>
      </c>
    </row>
    <row r="2034" spans="1:24" x14ac:dyDescent="0.35">
      <c r="A2034" s="19">
        <v>141500</v>
      </c>
      <c r="B2034" s="7" t="s">
        <v>24</v>
      </c>
      <c r="C2034" s="7" t="s">
        <v>14</v>
      </c>
      <c r="D2034" s="7">
        <v>720</v>
      </c>
      <c r="E2034" s="7">
        <v>328</v>
      </c>
      <c r="F2034" s="7">
        <v>381</v>
      </c>
      <c r="G2034" s="7">
        <v>0</v>
      </c>
      <c r="H2034" s="7">
        <v>12646</v>
      </c>
      <c r="I2034" s="7">
        <v>9</v>
      </c>
      <c r="J2034" s="7">
        <v>19</v>
      </c>
      <c r="K2034" s="7">
        <v>357</v>
      </c>
      <c r="L2034" s="7">
        <v>358</v>
      </c>
      <c r="M2034" s="7">
        <v>11.6</v>
      </c>
      <c r="N2034" s="7">
        <f>VLOOKUP(Todos!$A2034,vlookup_table[#All],2,FALSE)</f>
        <v>0</v>
      </c>
      <c r="O2034" s="7" t="str">
        <f>VLOOKUP(Todos!$A2034,vlookup_table[#All],3,FALSE)</f>
        <v>NV</v>
      </c>
      <c r="P2034" s="7">
        <f>VLOOKUP(Todos!$A2034,vlookup_table[#All],4,FALSE)</f>
        <v>7001</v>
      </c>
      <c r="Q2034" s="9" t="str">
        <f>VLOOKUP(Todos!$A2034,vlookup_table[#All],5,FALSE)</f>
        <v>S2</v>
      </c>
      <c r="R2034" s="9" t="str">
        <f>VLOOKUP(Todos!$A2034,vlookup_table[#All],6,FALSE)</f>
        <v>M</v>
      </c>
      <c r="S2034" s="9">
        <f>VLOOKUP(Todos!$A2034,vlookup_table[#All],7,FALSE)</f>
        <v>18</v>
      </c>
      <c r="T2034" s="9">
        <f>ROUND((9706-Todos!$P2034)/100, 0)</f>
        <v>27</v>
      </c>
      <c r="U2034" s="9" t="str" cm="1">
        <f t="array" ref="U2034">_xlfn.IFS(
    ISNUMBER(SEARCH("C", Q2034)), "Ciudad",
    ISNUMBER(SEARCH("T", Q2034)), "Pueblo",
    ISNUMBER(SEARCH("R", Q2034)), "Rural",
    ISNUMBER(SEARCH("S", Q2034)), "Suburbano",
    ISNUMBER(SEARCH("U", Q2034)), "Urbano"
)</f>
        <v>Suburbano</v>
      </c>
      <c r="V2034" s="24" t="str" cm="1">
        <f t="array" ref="V2034">_xlfn.LET(
    _xlpm.txt, _xlfn.TEXTJOIN("", TRUE, IF(ISNUMBER(--MID(Todos!$H2034, _xlfn.SEQUENCE(LEN(Todos!$H2034)), 1)), MID(Todos!$H2034, _xlfn.SEQUENCE(LEN(Todos!$H2034)), 1), "")),
    IF(ISNUMBER(--RIGHT(_xlpm.txt,1)), _xlpm.txt, LEFT(_xlpm.txt, LEN(_xlpm.txt)-1))
)</f>
        <v>12646</v>
      </c>
      <c r="W2034" s="9" t="str">
        <f>UPPER(LEFT(Todos!$B2034,2))</f>
        <v>NV</v>
      </c>
      <c r="X2034" s="10" t="str" cm="1">
        <f t="array" ref="X2034">+IF(Todos!$C2034 = "",MODE.MATCH(Todos!$C$2:$C$4029),Todos!$C2034)</f>
        <v>M</v>
      </c>
    </row>
    <row r="2035" spans="1:24" x14ac:dyDescent="0.35">
      <c r="A2035" s="18">
        <v>21599</v>
      </c>
      <c r="B2035" s="12" t="s">
        <v>47</v>
      </c>
      <c r="C2035" s="12" t="s">
        <v>14</v>
      </c>
      <c r="D2035" s="12">
        <v>1168</v>
      </c>
      <c r="E2035" s="12">
        <v>365</v>
      </c>
      <c r="F2035" s="12">
        <v>460</v>
      </c>
      <c r="G2035" s="12">
        <v>15</v>
      </c>
      <c r="H2035" s="12">
        <v>18128</v>
      </c>
      <c r="I2035" s="12">
        <v>1</v>
      </c>
      <c r="J2035" s="12">
        <v>68</v>
      </c>
      <c r="K2035" s="12">
        <v>430</v>
      </c>
      <c r="L2035" s="12">
        <v>403</v>
      </c>
      <c r="M2035" s="12">
        <v>5</v>
      </c>
      <c r="N2035" s="12">
        <f>VLOOKUP(Todos!$A2035,vlookup_table[#All],2,FALSE)</f>
        <v>1</v>
      </c>
      <c r="O2035" s="12" t="str">
        <f>VLOOKUP(Todos!$A2035,vlookup_table[#All],3,FALSE)</f>
        <v>SC</v>
      </c>
      <c r="P2035" s="12">
        <f>VLOOKUP(Todos!$A2035,vlookup_table[#All],4,FALSE)</f>
        <v>0</v>
      </c>
      <c r="Q2035" s="14" t="str">
        <f>VLOOKUP(Todos!$A2035,vlookup_table[#All],5,FALSE)</f>
        <v>T2</v>
      </c>
      <c r="R2035" s="14" t="str">
        <f>VLOOKUP(Todos!$A2035,vlookup_table[#All],6,FALSE)</f>
        <v>M</v>
      </c>
      <c r="S2035" s="14">
        <f>VLOOKUP(Todos!$A2035,vlookup_table[#All],7,FALSE)</f>
        <v>7</v>
      </c>
      <c r="T2035" s="14">
        <f>ROUND((9706-Todos!$P2035)/100, 0)</f>
        <v>97</v>
      </c>
      <c r="U2035" s="14" t="str" cm="1">
        <f t="array" ref="U2035">_xlfn.IFS(
    ISNUMBER(SEARCH("C", Q2035)), "Ciudad",
    ISNUMBER(SEARCH("T", Q2035)), "Pueblo",
    ISNUMBER(SEARCH("R", Q2035)), "Rural",
    ISNUMBER(SEARCH("S", Q2035)), "Suburbano",
    ISNUMBER(SEARCH("U", Q2035)), "Urbano"
)</f>
        <v>Pueblo</v>
      </c>
      <c r="V2035" s="25" t="str" cm="1">
        <f t="array" ref="V2035">_xlfn.LET(
    _xlpm.txt, _xlfn.TEXTJOIN("", TRUE, IF(ISNUMBER(--MID(Todos!$H2035, _xlfn.SEQUENCE(LEN(Todos!$H2035)), 1)), MID(Todos!$H2035, _xlfn.SEQUENCE(LEN(Todos!$H2035)), 1), "")),
    IF(ISNUMBER(--RIGHT(_xlpm.txt,1)), _xlpm.txt, LEFT(_xlpm.txt, LEN(_xlpm.txt)-1))
)</f>
        <v>18128</v>
      </c>
      <c r="W2035" s="14" t="str">
        <f>UPPER(LEFT(Todos!$B2035,2))</f>
        <v>SC</v>
      </c>
      <c r="X2035" s="15" t="str" cm="1">
        <f t="array" ref="X2035">+IF(Todos!$C2035 = "",MODE.MATCH(Todos!$C$2:$C$4029),Todos!$C2035)</f>
        <v>M</v>
      </c>
    </row>
    <row r="2036" spans="1:24" x14ac:dyDescent="0.35">
      <c r="A2036" s="19">
        <v>110789</v>
      </c>
      <c r="B2036" s="7" t="s">
        <v>50</v>
      </c>
      <c r="C2036" s="7" t="s">
        <v>17</v>
      </c>
      <c r="D2036" s="7">
        <v>324</v>
      </c>
      <c r="E2036" s="7">
        <v>129</v>
      </c>
      <c r="F2036" s="7">
        <v>277</v>
      </c>
      <c r="G2036" s="7">
        <v>1</v>
      </c>
      <c r="H2036" s="7">
        <v>9585</v>
      </c>
      <c r="I2036" s="7">
        <v>0</v>
      </c>
      <c r="J2036" s="7">
        <v>91</v>
      </c>
      <c r="K2036" s="7">
        <v>204</v>
      </c>
      <c r="L2036" s="7">
        <v>226</v>
      </c>
      <c r="M2036" s="7">
        <v>8.1999999999999993</v>
      </c>
      <c r="N2036" s="7">
        <f>VLOOKUP(Todos!$A2036,vlookup_table[#All],2,FALSE)</f>
        <v>2</v>
      </c>
      <c r="O2036" s="7" t="str">
        <f>VLOOKUP(Todos!$A2036,vlookup_table[#All],3,FALSE)</f>
        <v>LA</v>
      </c>
      <c r="P2036" s="7">
        <f>VLOOKUP(Todos!$A2036,vlookup_table[#All],4,FALSE)</f>
        <v>2912</v>
      </c>
      <c r="Q2036" s="9" t="str">
        <f>VLOOKUP(Todos!$A2036,vlookup_table[#All],5,FALSE)</f>
        <v>R2</v>
      </c>
      <c r="R2036" s="9" t="str">
        <f>VLOOKUP(Todos!$A2036,vlookup_table[#All],6,FALSE)</f>
        <v>F</v>
      </c>
      <c r="S2036" s="9">
        <f>VLOOKUP(Todos!$A2036,vlookup_table[#All],7,FALSE)</f>
        <v>15</v>
      </c>
      <c r="T2036" s="9">
        <f>ROUND((9706-Todos!$P2036)/100, 0)</f>
        <v>68</v>
      </c>
      <c r="U2036" s="9" t="str" cm="1">
        <f t="array" ref="U2036">_xlfn.IFS(
    ISNUMBER(SEARCH("C", Q2036)), "Ciudad",
    ISNUMBER(SEARCH("T", Q2036)), "Pueblo",
    ISNUMBER(SEARCH("R", Q2036)), "Rural",
    ISNUMBER(SEARCH("S", Q2036)), "Suburbano",
    ISNUMBER(SEARCH("U", Q2036)), "Urbano"
)</f>
        <v>Rural</v>
      </c>
      <c r="V2036" s="24" t="str" cm="1">
        <f t="array" ref="V2036">_xlfn.LET(
    _xlpm.txt, _xlfn.TEXTJOIN("", TRUE, IF(ISNUMBER(--MID(Todos!$H2036, _xlfn.SEQUENCE(LEN(Todos!$H2036)), 1)), MID(Todos!$H2036, _xlfn.SEQUENCE(LEN(Todos!$H2036)), 1), "")),
    IF(ISNUMBER(--RIGHT(_xlpm.txt,1)), _xlpm.txt, LEFT(_xlpm.txt, LEN(_xlpm.txt)-1))
)</f>
        <v>9585</v>
      </c>
      <c r="W2036" s="9" t="str">
        <f>UPPER(LEFT(Todos!$B2036,2))</f>
        <v>LA</v>
      </c>
      <c r="X2036" s="10" t="str" cm="1">
        <f t="array" ref="X2036">+IF(Todos!$C2036 = "",MODE.MATCH(Todos!$C$2:$C$4029),Todos!$C2036)</f>
        <v>F</v>
      </c>
    </row>
    <row r="2037" spans="1:24" x14ac:dyDescent="0.35">
      <c r="A2037" s="18">
        <v>139512</v>
      </c>
      <c r="B2037" s="12" t="s">
        <v>55</v>
      </c>
      <c r="C2037" s="12" t="s">
        <v>14</v>
      </c>
      <c r="D2037" s="12">
        <v>828</v>
      </c>
      <c r="E2037" s="12">
        <v>318</v>
      </c>
      <c r="F2037" s="12">
        <v>416</v>
      </c>
      <c r="G2037" s="12">
        <v>2</v>
      </c>
      <c r="H2037" s="12">
        <v>14887</v>
      </c>
      <c r="I2037" s="12">
        <v>4</v>
      </c>
      <c r="J2037" s="12">
        <v>39</v>
      </c>
      <c r="K2037" s="12">
        <v>368</v>
      </c>
      <c r="L2037" s="12">
        <v>366</v>
      </c>
      <c r="M2037" s="12">
        <v>20</v>
      </c>
      <c r="N2037" s="12">
        <f>VLOOKUP(Todos!$A2037,vlookup_table[#All],2,FALSE)</f>
        <v>1</v>
      </c>
      <c r="O2037" s="12" t="str">
        <f>VLOOKUP(Todos!$A2037,vlookup_table[#All],3,FALSE)</f>
        <v>NM</v>
      </c>
      <c r="P2037" s="12">
        <f>VLOOKUP(Todos!$A2037,vlookup_table[#All],4,FALSE)</f>
        <v>0</v>
      </c>
      <c r="Q2037" s="14" t="str">
        <f>VLOOKUP(Todos!$A2037,vlookup_table[#All],5,FALSE)</f>
        <v>S1</v>
      </c>
      <c r="R2037" s="14" t="str">
        <f>VLOOKUP(Todos!$A2037,vlookup_table[#All],6,FALSE)</f>
        <v>M</v>
      </c>
      <c r="S2037" s="14">
        <f>VLOOKUP(Todos!$A2037,vlookup_table[#All],7,FALSE)</f>
        <v>20</v>
      </c>
      <c r="T2037" s="14">
        <f>ROUND((9706-Todos!$P2037)/100, 0)</f>
        <v>97</v>
      </c>
      <c r="U2037" s="14" t="str" cm="1">
        <f t="array" ref="U2037">_xlfn.IFS(
    ISNUMBER(SEARCH("C", Q2037)), "Ciudad",
    ISNUMBER(SEARCH("T", Q2037)), "Pueblo",
    ISNUMBER(SEARCH("R", Q2037)), "Rural",
    ISNUMBER(SEARCH("S", Q2037)), "Suburbano",
    ISNUMBER(SEARCH("U", Q2037)), "Urbano"
)</f>
        <v>Suburbano</v>
      </c>
      <c r="V2037" s="25" t="str" cm="1">
        <f t="array" ref="V2037">_xlfn.LET(
    _xlpm.txt, _xlfn.TEXTJOIN("", TRUE, IF(ISNUMBER(--MID(Todos!$H2037, _xlfn.SEQUENCE(LEN(Todos!$H2037)), 1)), MID(Todos!$H2037, _xlfn.SEQUENCE(LEN(Todos!$H2037)), 1), "")),
    IF(ISNUMBER(--RIGHT(_xlpm.txt,1)), _xlpm.txt, LEFT(_xlpm.txt, LEN(_xlpm.txt)-1))
)</f>
        <v>14887</v>
      </c>
      <c r="W2037" s="14" t="str">
        <f>UPPER(LEFT(Todos!$B2037,2))</f>
        <v>NM</v>
      </c>
      <c r="X2037" s="15" t="str" cm="1">
        <f t="array" ref="X2037">+IF(Todos!$C2037 = "",MODE.MATCH(Todos!$C$2:$C$4029),Todos!$C2037)</f>
        <v>M</v>
      </c>
    </row>
    <row r="2038" spans="1:24" x14ac:dyDescent="0.35">
      <c r="A2038" s="19">
        <v>142662</v>
      </c>
      <c r="B2038" s="7" t="s">
        <v>22</v>
      </c>
      <c r="C2038" s="7" t="s">
        <v>17</v>
      </c>
      <c r="D2038" s="7">
        <v>1188</v>
      </c>
      <c r="E2038" s="7">
        <v>166</v>
      </c>
      <c r="F2038" s="7">
        <v>243</v>
      </c>
      <c r="G2038" s="7">
        <v>5</v>
      </c>
      <c r="H2038" s="7">
        <v>10014</v>
      </c>
      <c r="I2038" s="7">
        <v>10</v>
      </c>
      <c r="J2038" s="7">
        <v>34</v>
      </c>
      <c r="K2038" s="7">
        <v>218</v>
      </c>
      <c r="L2038" s="7">
        <v>194</v>
      </c>
      <c r="M2038" s="7">
        <v>8.3333333330000006</v>
      </c>
      <c r="N2038" s="7">
        <f>VLOOKUP(Todos!$A2038,vlookup_table[#All],2,FALSE)</f>
        <v>28</v>
      </c>
      <c r="O2038" s="7" t="str">
        <f>VLOOKUP(Todos!$A2038,vlookup_table[#All],3,FALSE)</f>
        <v>CA</v>
      </c>
      <c r="P2038" s="7">
        <f>VLOOKUP(Todos!$A2038,vlookup_table[#All],4,FALSE)</f>
        <v>2401</v>
      </c>
      <c r="Q2038" s="9" t="str">
        <f>VLOOKUP(Todos!$A2038,vlookup_table[#All],5,FALSE)</f>
        <v>U3</v>
      </c>
      <c r="R2038" s="9" t="str">
        <f>VLOOKUP(Todos!$A2038,vlookup_table[#All],6,FALSE)</f>
        <v>F</v>
      </c>
      <c r="S2038" s="9">
        <f>VLOOKUP(Todos!$A2038,vlookup_table[#All],7,FALSE)</f>
        <v>10</v>
      </c>
      <c r="T2038" s="9">
        <f>ROUND((9706-Todos!$P2038)/100, 0)</f>
        <v>73</v>
      </c>
      <c r="U2038" s="9" t="str" cm="1">
        <f t="array" ref="U2038">_xlfn.IFS(
    ISNUMBER(SEARCH("C", Q2038)), "Ciudad",
    ISNUMBER(SEARCH("T", Q2038)), "Pueblo",
    ISNUMBER(SEARCH("R", Q2038)), "Rural",
    ISNUMBER(SEARCH("S", Q2038)), "Suburbano",
    ISNUMBER(SEARCH("U", Q2038)), "Urbano"
)</f>
        <v>Urbano</v>
      </c>
      <c r="V2038" s="24" t="str" cm="1">
        <f t="array" ref="V2038">_xlfn.LET(
    _xlpm.txt, _xlfn.TEXTJOIN("", TRUE, IF(ISNUMBER(--MID(Todos!$H2038, _xlfn.SEQUENCE(LEN(Todos!$H2038)), 1)), MID(Todos!$H2038, _xlfn.SEQUENCE(LEN(Todos!$H2038)), 1), "")),
    IF(ISNUMBER(--RIGHT(_xlpm.txt,1)), _xlpm.txt, LEFT(_xlpm.txt, LEN(_xlpm.txt)-1))
)</f>
        <v>10014</v>
      </c>
      <c r="W2038" s="9" t="str">
        <f>UPPER(LEFT(Todos!$B2038,2))</f>
        <v>CA</v>
      </c>
      <c r="X2038" s="10" t="str" cm="1">
        <f t="array" ref="X2038">+IF(Todos!$C2038 = "",MODE.MATCH(Todos!$C$2:$C$4029),Todos!$C2038)</f>
        <v>F</v>
      </c>
    </row>
    <row r="2039" spans="1:24" x14ac:dyDescent="0.35">
      <c r="A2039" s="18">
        <v>82920</v>
      </c>
      <c r="B2039" s="12" t="s">
        <v>57</v>
      </c>
      <c r="C2039" s="12" t="s">
        <v>17</v>
      </c>
      <c r="D2039" s="12">
        <v>915</v>
      </c>
      <c r="E2039" s="12">
        <v>469</v>
      </c>
      <c r="F2039" s="12">
        <v>566</v>
      </c>
      <c r="G2039" s="12">
        <v>0</v>
      </c>
      <c r="H2039" s="12">
        <v>17112</v>
      </c>
      <c r="I2039" s="12">
        <v>4</v>
      </c>
      <c r="J2039" s="12">
        <v>60</v>
      </c>
      <c r="K2039" s="12">
        <v>514</v>
      </c>
      <c r="L2039" s="12">
        <v>514</v>
      </c>
      <c r="M2039" s="12">
        <v>5.52631579</v>
      </c>
      <c r="N2039" s="12">
        <f>VLOOKUP(Todos!$A2039,vlookup_table[#All],2,FALSE)</f>
        <v>3</v>
      </c>
      <c r="O2039" s="12" t="str">
        <f>VLOOKUP(Todos!$A2039,vlookup_table[#All],3,FALSE)</f>
        <v>MN</v>
      </c>
      <c r="P2039" s="12">
        <f>VLOOKUP(Todos!$A2039,vlookup_table[#All],4,FALSE)</f>
        <v>5601</v>
      </c>
      <c r="Q2039" s="14" t="str">
        <f>VLOOKUP(Todos!$A2039,vlookup_table[#All],5,FALSE)</f>
        <v>S1</v>
      </c>
      <c r="R2039" s="14" t="str">
        <f>VLOOKUP(Todos!$A2039,vlookup_table[#All],6,FALSE)</f>
        <v>F</v>
      </c>
      <c r="S2039" s="14">
        <f>VLOOKUP(Todos!$A2039,vlookup_table[#All],7,FALSE)</f>
        <v>5</v>
      </c>
      <c r="T2039" s="14">
        <f>ROUND((9706-Todos!$P2039)/100, 0)</f>
        <v>41</v>
      </c>
      <c r="U2039" s="14" t="str" cm="1">
        <f t="array" ref="U2039">_xlfn.IFS(
    ISNUMBER(SEARCH("C", Q2039)), "Ciudad",
    ISNUMBER(SEARCH("T", Q2039)), "Pueblo",
    ISNUMBER(SEARCH("R", Q2039)), "Rural",
    ISNUMBER(SEARCH("S", Q2039)), "Suburbano",
    ISNUMBER(SEARCH("U", Q2039)), "Urbano"
)</f>
        <v>Suburbano</v>
      </c>
      <c r="V2039" s="25" t="str" cm="1">
        <f t="array" ref="V2039">_xlfn.LET(
    _xlpm.txt, _xlfn.TEXTJOIN("", TRUE, IF(ISNUMBER(--MID(Todos!$H2039, _xlfn.SEQUENCE(LEN(Todos!$H2039)), 1)), MID(Todos!$H2039, _xlfn.SEQUENCE(LEN(Todos!$H2039)), 1), "")),
    IF(ISNUMBER(--RIGHT(_xlpm.txt,1)), _xlpm.txt, LEFT(_xlpm.txt, LEN(_xlpm.txt)-1))
)</f>
        <v>17112</v>
      </c>
      <c r="W2039" s="14" t="str">
        <f>UPPER(LEFT(Todos!$B2039,2))</f>
        <v>MN</v>
      </c>
      <c r="X2039" s="15" t="str" cm="1">
        <f t="array" ref="X2039">+IF(Todos!$C2039 = "",MODE.MATCH(Todos!$C$2:$C$4029),Todos!$C2039)</f>
        <v>F</v>
      </c>
    </row>
    <row r="2040" spans="1:24" x14ac:dyDescent="0.35">
      <c r="A2040" s="19">
        <v>168186</v>
      </c>
      <c r="B2040" s="7" t="s">
        <v>22</v>
      </c>
      <c r="C2040" s="7"/>
      <c r="D2040" s="7">
        <v>2412</v>
      </c>
      <c r="E2040" s="7">
        <v>549</v>
      </c>
      <c r="F2040" s="7">
        <v>549</v>
      </c>
      <c r="G2040" s="7">
        <v>91</v>
      </c>
      <c r="H2040" s="7">
        <v>16642</v>
      </c>
      <c r="I2040" s="7">
        <v>17</v>
      </c>
      <c r="J2040" s="7">
        <v>55</v>
      </c>
      <c r="K2040" s="7">
        <v>534</v>
      </c>
      <c r="L2040" s="7">
        <v>564</v>
      </c>
      <c r="M2040" s="7">
        <v>20</v>
      </c>
      <c r="N2040" s="7">
        <f>VLOOKUP(Todos!$A2040,vlookup_table[#All],2,FALSE)</f>
        <v>0</v>
      </c>
      <c r="O2040" s="7" t="str">
        <f>VLOOKUP(Todos!$A2040,vlookup_table[#All],3,FALSE)</f>
        <v>CA</v>
      </c>
      <c r="P2040" s="7">
        <f>VLOOKUP(Todos!$A2040,vlookup_table[#All],4,FALSE)</f>
        <v>0</v>
      </c>
      <c r="Q2040" s="9" t="str">
        <f>VLOOKUP(Todos!$A2040,vlookup_table[#All],5,FALSE)</f>
        <v>U1</v>
      </c>
      <c r="R2040" s="9" t="str">
        <f>VLOOKUP(Todos!$A2040,vlookup_table[#All],6,FALSE)</f>
        <v/>
      </c>
      <c r="S2040" s="9">
        <f>VLOOKUP(Todos!$A2040,vlookup_table[#All],7,FALSE)</f>
        <v>10</v>
      </c>
      <c r="T2040" s="9">
        <f>ROUND((9706-Todos!$P2040)/100, 0)</f>
        <v>97</v>
      </c>
      <c r="U2040" s="9" t="str" cm="1">
        <f t="array" ref="U2040">_xlfn.IFS(
    ISNUMBER(SEARCH("C", Q2040)), "Ciudad",
    ISNUMBER(SEARCH("T", Q2040)), "Pueblo",
    ISNUMBER(SEARCH("R", Q2040)), "Rural",
    ISNUMBER(SEARCH("S", Q2040)), "Suburbano",
    ISNUMBER(SEARCH("U", Q2040)), "Urbano"
)</f>
        <v>Urbano</v>
      </c>
      <c r="V2040" s="24" t="str" cm="1">
        <f t="array" ref="V2040">_xlfn.LET(
    _xlpm.txt, _xlfn.TEXTJOIN("", TRUE, IF(ISNUMBER(--MID(Todos!$H2040, _xlfn.SEQUENCE(LEN(Todos!$H2040)), 1)), MID(Todos!$H2040, _xlfn.SEQUENCE(LEN(Todos!$H2040)), 1), "")),
    IF(ISNUMBER(--RIGHT(_xlpm.txt,1)), _xlpm.txt, LEFT(_xlpm.txt, LEN(_xlpm.txt)-1))
)</f>
        <v>16642</v>
      </c>
      <c r="W2040" s="9" t="str">
        <f>UPPER(LEFT(Todos!$B2040,2))</f>
        <v>CA</v>
      </c>
      <c r="X2040" s="10" t="e" cm="1">
        <f t="array" aca="1" ref="X2040" ca="1">+IF(Todos!$C2040 = "",MODE.MATCH(Todos!$C$2:$C$4029),Todos!$C2040)</f>
        <v>#NAME?</v>
      </c>
    </row>
    <row r="2041" spans="1:24" x14ac:dyDescent="0.35">
      <c r="A2041" s="18">
        <v>94503</v>
      </c>
      <c r="B2041" s="12" t="s">
        <v>16</v>
      </c>
      <c r="C2041" s="12" t="s">
        <v>17</v>
      </c>
      <c r="D2041" s="12">
        <v>550</v>
      </c>
      <c r="E2041" s="12">
        <v>157</v>
      </c>
      <c r="F2041" s="12">
        <v>217</v>
      </c>
      <c r="G2041" s="12">
        <v>3</v>
      </c>
      <c r="H2041" s="12">
        <v>6493</v>
      </c>
      <c r="I2041" s="12">
        <v>16</v>
      </c>
      <c r="J2041" s="12">
        <v>56</v>
      </c>
      <c r="K2041" s="12">
        <v>173</v>
      </c>
      <c r="L2041" s="12">
        <v>215</v>
      </c>
      <c r="M2041" s="12">
        <v>12.5</v>
      </c>
      <c r="N2041" s="12">
        <f>VLOOKUP(Todos!$A2041,vlookup_table[#All],2,FALSE)</f>
        <v>0</v>
      </c>
      <c r="O2041" s="12" t="str">
        <f>VLOOKUP(Todos!$A2041,vlookup_table[#All],3,FALSE)</f>
        <v>IL</v>
      </c>
      <c r="P2041" s="12">
        <f>VLOOKUP(Todos!$A2041,vlookup_table[#All],4,FALSE)</f>
        <v>6201</v>
      </c>
      <c r="Q2041" s="14" t="str">
        <f>VLOOKUP(Todos!$A2041,vlookup_table[#All],5,FALSE)</f>
        <v>U4</v>
      </c>
      <c r="R2041" s="14" t="str">
        <f>VLOOKUP(Todos!$A2041,vlookup_table[#All],6,FALSE)</f>
        <v>F</v>
      </c>
      <c r="S2041" s="14">
        <f>VLOOKUP(Todos!$A2041,vlookup_table[#All],7,FALSE)</f>
        <v>10</v>
      </c>
      <c r="T2041" s="14">
        <f>ROUND((9706-Todos!$P2041)/100, 0)</f>
        <v>35</v>
      </c>
      <c r="U2041" s="14" t="str" cm="1">
        <f t="array" ref="U2041">_xlfn.IFS(
    ISNUMBER(SEARCH("C", Q2041)), "Ciudad",
    ISNUMBER(SEARCH("T", Q2041)), "Pueblo",
    ISNUMBER(SEARCH("R", Q2041)), "Rural",
    ISNUMBER(SEARCH("S", Q2041)), "Suburbano",
    ISNUMBER(SEARCH("U", Q2041)), "Urbano"
)</f>
        <v>Urbano</v>
      </c>
      <c r="V2041" s="25" t="str" cm="1">
        <f t="array" ref="V2041">_xlfn.LET(
    _xlpm.txt, _xlfn.TEXTJOIN("", TRUE, IF(ISNUMBER(--MID(Todos!$H2041, _xlfn.SEQUENCE(LEN(Todos!$H2041)), 1)), MID(Todos!$H2041, _xlfn.SEQUENCE(LEN(Todos!$H2041)), 1), "")),
    IF(ISNUMBER(--RIGHT(_xlpm.txt,1)), _xlpm.txt, LEFT(_xlpm.txt, LEN(_xlpm.txt)-1))
)</f>
        <v>6493</v>
      </c>
      <c r="W2041" s="14" t="str">
        <f>UPPER(LEFT(Todos!$B2041,2))</f>
        <v>IL</v>
      </c>
      <c r="X2041" s="15" t="str" cm="1">
        <f t="array" ref="X2041">+IF(Todos!$C2041 = "",MODE.MATCH(Todos!$C$2:$C$4029),Todos!$C2041)</f>
        <v>F</v>
      </c>
    </row>
    <row r="2042" spans="1:24" x14ac:dyDescent="0.35">
      <c r="A2042" s="19">
        <v>167406</v>
      </c>
      <c r="B2042" s="7" t="s">
        <v>22</v>
      </c>
      <c r="C2042" s="7" t="s">
        <v>17</v>
      </c>
      <c r="D2042" s="7">
        <v>4135</v>
      </c>
      <c r="E2042" s="7">
        <v>602</v>
      </c>
      <c r="F2042" s="7">
        <v>694</v>
      </c>
      <c r="G2042" s="7">
        <v>97</v>
      </c>
      <c r="H2042" s="7">
        <v>33830</v>
      </c>
      <c r="I2042" s="7">
        <v>7</v>
      </c>
      <c r="J2042" s="7">
        <v>60</v>
      </c>
      <c r="K2042" s="7">
        <v>608</v>
      </c>
      <c r="L2042" s="7">
        <v>665</v>
      </c>
      <c r="M2042" s="7">
        <v>7</v>
      </c>
      <c r="N2042" s="7">
        <f>VLOOKUP(Todos!$A2042,vlookup_table[#All],2,FALSE)</f>
        <v>0</v>
      </c>
      <c r="O2042" s="7" t="str">
        <f>VLOOKUP(Todos!$A2042,vlookup_table[#All],3,FALSE)</f>
        <v>CA</v>
      </c>
      <c r="P2042" s="7">
        <f>VLOOKUP(Todos!$A2042,vlookup_table[#All],4,FALSE)</f>
        <v>2601</v>
      </c>
      <c r="Q2042" s="9" t="str">
        <f>VLOOKUP(Todos!$A2042,vlookup_table[#All],5,FALSE)</f>
        <v>U1</v>
      </c>
      <c r="R2042" s="9" t="str">
        <f>VLOOKUP(Todos!$A2042,vlookup_table[#All],6,FALSE)</f>
        <v>F</v>
      </c>
      <c r="S2042" s="9">
        <f>VLOOKUP(Todos!$A2042,vlookup_table[#All],7,FALSE)</f>
        <v>7</v>
      </c>
      <c r="T2042" s="9">
        <f>ROUND((9706-Todos!$P2042)/100, 0)</f>
        <v>71</v>
      </c>
      <c r="U2042" s="9" t="str" cm="1">
        <f t="array" ref="U2042">_xlfn.IFS(
    ISNUMBER(SEARCH("C", Q2042)), "Ciudad",
    ISNUMBER(SEARCH("T", Q2042)), "Pueblo",
    ISNUMBER(SEARCH("R", Q2042)), "Rural",
    ISNUMBER(SEARCH("S", Q2042)), "Suburbano",
    ISNUMBER(SEARCH("U", Q2042)), "Urbano"
)</f>
        <v>Urbano</v>
      </c>
      <c r="V2042" s="24" t="str" cm="1">
        <f t="array" ref="V2042">_xlfn.LET(
    _xlpm.txt, _xlfn.TEXTJOIN("", TRUE, IF(ISNUMBER(--MID(Todos!$H2042, _xlfn.SEQUENCE(LEN(Todos!$H2042)), 1)), MID(Todos!$H2042, _xlfn.SEQUENCE(LEN(Todos!$H2042)), 1), "")),
    IF(ISNUMBER(--RIGHT(_xlpm.txt,1)), _xlpm.txt, LEFT(_xlpm.txt, LEN(_xlpm.txt)-1))
)</f>
        <v>33830</v>
      </c>
      <c r="W2042" s="9" t="str">
        <f>UPPER(LEFT(Todos!$B2042,2))</f>
        <v>CA</v>
      </c>
      <c r="X2042" s="10" t="str" cm="1">
        <f t="array" ref="X2042">+IF(Todos!$C2042 = "",MODE.MATCH(Todos!$C$2:$C$4029),Todos!$C2042)</f>
        <v>F</v>
      </c>
    </row>
    <row r="2043" spans="1:24" x14ac:dyDescent="0.35">
      <c r="A2043" s="18">
        <v>170722</v>
      </c>
      <c r="B2043" s="12" t="s">
        <v>22</v>
      </c>
      <c r="C2043" s="12" t="s">
        <v>17</v>
      </c>
      <c r="D2043" s="12">
        <v>2043</v>
      </c>
      <c r="E2043" s="12">
        <v>296</v>
      </c>
      <c r="F2043" s="12">
        <v>598</v>
      </c>
      <c r="G2043" s="12">
        <v>52</v>
      </c>
      <c r="H2043" s="12">
        <v>15530</v>
      </c>
      <c r="I2043" s="12">
        <v>10</v>
      </c>
      <c r="J2043" s="12">
        <v>56</v>
      </c>
      <c r="K2043" s="12">
        <v>569</v>
      </c>
      <c r="L2043" s="12">
        <v>399</v>
      </c>
      <c r="M2043" s="12">
        <v>13.8</v>
      </c>
      <c r="N2043" s="12">
        <f>VLOOKUP(Todos!$A2043,vlookup_table[#All],2,FALSE)</f>
        <v>0</v>
      </c>
      <c r="O2043" s="12" t="str">
        <f>VLOOKUP(Todos!$A2043,vlookup_table[#All],3,FALSE)</f>
        <v>CA</v>
      </c>
      <c r="P2043" s="12">
        <f>VLOOKUP(Todos!$A2043,vlookup_table[#All],4,FALSE)</f>
        <v>4001</v>
      </c>
      <c r="Q2043" s="14" t="str">
        <f>VLOOKUP(Todos!$A2043,vlookup_table[#All],5,FALSE)</f>
        <v>C1</v>
      </c>
      <c r="R2043" s="14" t="str">
        <f>VLOOKUP(Todos!$A2043,vlookup_table[#All],6,FALSE)</f>
        <v>F</v>
      </c>
      <c r="S2043" s="14">
        <f>VLOOKUP(Todos!$A2043,vlookup_table[#All],7,FALSE)</f>
        <v>20</v>
      </c>
      <c r="T2043" s="14">
        <f>ROUND((9706-Todos!$P2043)/100, 0)</f>
        <v>57</v>
      </c>
      <c r="U2043" s="14" t="str" cm="1">
        <f t="array" ref="U2043">_xlfn.IFS(
    ISNUMBER(SEARCH("C", Q2043)), "Ciudad",
    ISNUMBER(SEARCH("T", Q2043)), "Pueblo",
    ISNUMBER(SEARCH("R", Q2043)), "Rural",
    ISNUMBER(SEARCH("S", Q2043)), "Suburbano",
    ISNUMBER(SEARCH("U", Q2043)), "Urbano"
)</f>
        <v>Ciudad</v>
      </c>
      <c r="V2043" s="25" t="str" cm="1">
        <f t="array" ref="V2043">_xlfn.LET(
    _xlpm.txt, _xlfn.TEXTJOIN("", TRUE, IF(ISNUMBER(--MID(Todos!$H2043, _xlfn.SEQUENCE(LEN(Todos!$H2043)), 1)), MID(Todos!$H2043, _xlfn.SEQUENCE(LEN(Todos!$H2043)), 1), "")),
    IF(ISNUMBER(--RIGHT(_xlpm.txt,1)), _xlpm.txt, LEFT(_xlpm.txt, LEN(_xlpm.txt)-1))
)</f>
        <v>15530</v>
      </c>
      <c r="W2043" s="14" t="str">
        <f>UPPER(LEFT(Todos!$B2043,2))</f>
        <v>CA</v>
      </c>
      <c r="X2043" s="15" t="str" cm="1">
        <f t="array" ref="X2043">+IF(Todos!$C2043 = "",MODE.MATCH(Todos!$C$2:$C$4029),Todos!$C2043)</f>
        <v>F</v>
      </c>
    </row>
    <row r="2044" spans="1:24" x14ac:dyDescent="0.35">
      <c r="A2044" s="19">
        <v>101989</v>
      </c>
      <c r="B2044" s="7" t="s">
        <v>37</v>
      </c>
      <c r="C2044" s="7" t="s">
        <v>17</v>
      </c>
      <c r="D2044" s="7">
        <v>523</v>
      </c>
      <c r="E2044" s="7">
        <v>314</v>
      </c>
      <c r="F2044" s="7">
        <v>350</v>
      </c>
      <c r="G2044" s="7">
        <v>0</v>
      </c>
      <c r="H2044" s="7">
        <v>11799</v>
      </c>
      <c r="I2044" s="7">
        <v>1</v>
      </c>
      <c r="J2044" s="7">
        <v>77</v>
      </c>
      <c r="K2044" s="7">
        <v>330</v>
      </c>
      <c r="L2044" s="7">
        <v>327</v>
      </c>
      <c r="M2044" s="7">
        <v>3.0625</v>
      </c>
      <c r="N2044" s="7">
        <f>VLOOKUP(Todos!$A2044,vlookup_table[#All],2,FALSE)</f>
        <v>0</v>
      </c>
      <c r="O2044" s="7" t="str">
        <f>VLOOKUP(Todos!$A2044,vlookup_table[#All],3,FALSE)</f>
        <v>MO</v>
      </c>
      <c r="P2044" s="7">
        <f>VLOOKUP(Todos!$A2044,vlookup_table[#All],4,FALSE)</f>
        <v>2306</v>
      </c>
      <c r="Q2044" s="9" t="str">
        <f>VLOOKUP(Todos!$A2044,vlookup_table[#All],5,FALSE)</f>
        <v>R2</v>
      </c>
      <c r="R2044" s="9" t="str">
        <f>VLOOKUP(Todos!$A2044,vlookup_table[#All],6,FALSE)</f>
        <v>F</v>
      </c>
      <c r="S2044" s="9">
        <f>VLOOKUP(Todos!$A2044,vlookup_table[#All],7,FALSE)</f>
        <v>5</v>
      </c>
      <c r="T2044" s="9">
        <f>ROUND((9706-Todos!$P2044)/100, 0)</f>
        <v>74</v>
      </c>
      <c r="U2044" s="9" t="str" cm="1">
        <f t="array" ref="U2044">_xlfn.IFS(
    ISNUMBER(SEARCH("C", Q2044)), "Ciudad",
    ISNUMBER(SEARCH("T", Q2044)), "Pueblo",
    ISNUMBER(SEARCH("R", Q2044)), "Rural",
    ISNUMBER(SEARCH("S", Q2044)), "Suburbano",
    ISNUMBER(SEARCH("U", Q2044)), "Urbano"
)</f>
        <v>Rural</v>
      </c>
      <c r="V2044" s="24" t="str" cm="1">
        <f t="array" ref="V2044">_xlfn.LET(
    _xlpm.txt, _xlfn.TEXTJOIN("", TRUE, IF(ISNUMBER(--MID(Todos!$H2044, _xlfn.SEQUENCE(LEN(Todos!$H2044)), 1)), MID(Todos!$H2044, _xlfn.SEQUENCE(LEN(Todos!$H2044)), 1), "")),
    IF(ISNUMBER(--RIGHT(_xlpm.txt,1)), _xlpm.txt, LEFT(_xlpm.txt, LEN(_xlpm.txt)-1))
)</f>
        <v>11799</v>
      </c>
      <c r="W2044" s="9" t="str">
        <f>UPPER(LEFT(Todos!$B2044,2))</f>
        <v>MO</v>
      </c>
      <c r="X2044" s="10" t="str" cm="1">
        <f t="array" ref="X2044">+IF(Todos!$C2044 = "",MODE.MATCH(Todos!$C$2:$C$4029),Todos!$C2044)</f>
        <v>F</v>
      </c>
    </row>
    <row r="2045" spans="1:24" x14ac:dyDescent="0.35">
      <c r="A2045" s="18">
        <v>66577</v>
      </c>
      <c r="B2045" s="12" t="s">
        <v>30</v>
      </c>
      <c r="C2045" s="12" t="s">
        <v>17</v>
      </c>
      <c r="D2045" s="12">
        <v>2417</v>
      </c>
      <c r="E2045" s="12">
        <v>575</v>
      </c>
      <c r="F2045" s="12">
        <v>905</v>
      </c>
      <c r="G2045" s="12">
        <v>69</v>
      </c>
      <c r="H2045" s="12">
        <v>34152</v>
      </c>
      <c r="I2045" s="12">
        <v>17</v>
      </c>
      <c r="J2045" s="12">
        <v>43</v>
      </c>
      <c r="K2045" s="12">
        <v>835</v>
      </c>
      <c r="L2045" s="12">
        <v>693</v>
      </c>
      <c r="M2045" s="12">
        <v>10.5</v>
      </c>
      <c r="N2045" s="12">
        <f>VLOOKUP(Todos!$A2045,vlookup_table[#All],2,FALSE)</f>
        <v>2</v>
      </c>
      <c r="O2045" s="12" t="str">
        <f>VLOOKUP(Todos!$A2045,vlookup_table[#All],3,FALSE)</f>
        <v>MI</v>
      </c>
      <c r="P2045" s="12">
        <f>VLOOKUP(Todos!$A2045,vlookup_table[#All],4,FALSE)</f>
        <v>2001</v>
      </c>
      <c r="Q2045" s="14" t="str">
        <f>VLOOKUP(Todos!$A2045,vlookup_table[#All],5,FALSE)</f>
        <v>S2</v>
      </c>
      <c r="R2045" s="14" t="str">
        <f>VLOOKUP(Todos!$A2045,vlookup_table[#All],6,FALSE)</f>
        <v>F</v>
      </c>
      <c r="S2045" s="14">
        <f>VLOOKUP(Todos!$A2045,vlookup_table[#All],7,FALSE)</f>
        <v>10</v>
      </c>
      <c r="T2045" s="14">
        <f>ROUND((9706-Todos!$P2045)/100, 0)</f>
        <v>77</v>
      </c>
      <c r="U2045" s="14" t="str" cm="1">
        <f t="array" ref="U2045">_xlfn.IFS(
    ISNUMBER(SEARCH("C", Q2045)), "Ciudad",
    ISNUMBER(SEARCH("T", Q2045)), "Pueblo",
    ISNUMBER(SEARCH("R", Q2045)), "Rural",
    ISNUMBER(SEARCH("S", Q2045)), "Suburbano",
    ISNUMBER(SEARCH("U", Q2045)), "Urbano"
)</f>
        <v>Suburbano</v>
      </c>
      <c r="V2045" s="25" t="str" cm="1">
        <f t="array" ref="V2045">_xlfn.LET(
    _xlpm.txt, _xlfn.TEXTJOIN("", TRUE, IF(ISNUMBER(--MID(Todos!$H2045, _xlfn.SEQUENCE(LEN(Todos!$H2045)), 1)), MID(Todos!$H2045, _xlfn.SEQUENCE(LEN(Todos!$H2045)), 1), "")),
    IF(ISNUMBER(--RIGHT(_xlpm.txt,1)), _xlpm.txt, LEFT(_xlpm.txt, LEN(_xlpm.txt)-1))
)</f>
        <v>34152</v>
      </c>
      <c r="W2045" s="14" t="str">
        <f>UPPER(LEFT(Todos!$B2045,2))</f>
        <v>MI</v>
      </c>
      <c r="X2045" s="15" t="str" cm="1">
        <f t="array" ref="X2045">+IF(Todos!$C2045 = "",MODE.MATCH(Todos!$C$2:$C$4029),Todos!$C2045)</f>
        <v>F</v>
      </c>
    </row>
    <row r="2046" spans="1:24" x14ac:dyDescent="0.35">
      <c r="A2046" s="19">
        <v>33003</v>
      </c>
      <c r="B2046" s="7" t="s">
        <v>13</v>
      </c>
      <c r="C2046" s="7" t="s">
        <v>17</v>
      </c>
      <c r="D2046" s="7">
        <v>831</v>
      </c>
      <c r="E2046" s="7">
        <v>242</v>
      </c>
      <c r="F2046" s="7">
        <v>333</v>
      </c>
      <c r="G2046" s="7">
        <v>1</v>
      </c>
      <c r="H2046" s="7">
        <v>19039</v>
      </c>
      <c r="I2046" s="7">
        <v>5</v>
      </c>
      <c r="J2046" s="7">
        <v>17</v>
      </c>
      <c r="K2046" s="7">
        <v>286</v>
      </c>
      <c r="L2046" s="7">
        <v>281</v>
      </c>
      <c r="M2046" s="7">
        <v>7.375</v>
      </c>
      <c r="N2046" s="7">
        <f>VLOOKUP(Todos!$A2046,vlookup_table[#All],2,FALSE)</f>
        <v>0</v>
      </c>
      <c r="O2046" s="7" t="str">
        <f>VLOOKUP(Todos!$A2046,vlookup_table[#All],3,FALSE)</f>
        <v>FL</v>
      </c>
      <c r="P2046" s="7">
        <f>VLOOKUP(Todos!$A2046,vlookup_table[#All],4,FALSE)</f>
        <v>5201</v>
      </c>
      <c r="Q2046" s="9" t="str">
        <f>VLOOKUP(Todos!$A2046,vlookup_table[#All],5,FALSE)</f>
        <v>C1</v>
      </c>
      <c r="R2046" s="9" t="str">
        <f>VLOOKUP(Todos!$A2046,vlookup_table[#All],6,FALSE)</f>
        <v>F</v>
      </c>
      <c r="S2046" s="9">
        <f>VLOOKUP(Todos!$A2046,vlookup_table[#All],7,FALSE)</f>
        <v>8</v>
      </c>
      <c r="T2046" s="9">
        <f>ROUND((9706-Todos!$P2046)/100, 0)</f>
        <v>45</v>
      </c>
      <c r="U2046" s="9" t="str" cm="1">
        <f t="array" ref="U2046">_xlfn.IFS(
    ISNUMBER(SEARCH("C", Q2046)), "Ciudad",
    ISNUMBER(SEARCH("T", Q2046)), "Pueblo",
    ISNUMBER(SEARCH("R", Q2046)), "Rural",
    ISNUMBER(SEARCH("S", Q2046)), "Suburbano",
    ISNUMBER(SEARCH("U", Q2046)), "Urbano"
)</f>
        <v>Ciudad</v>
      </c>
      <c r="V2046" s="24" t="str" cm="1">
        <f t="array" ref="V2046">_xlfn.LET(
    _xlpm.txt, _xlfn.TEXTJOIN("", TRUE, IF(ISNUMBER(--MID(Todos!$H2046, _xlfn.SEQUENCE(LEN(Todos!$H2046)), 1)), MID(Todos!$H2046, _xlfn.SEQUENCE(LEN(Todos!$H2046)), 1), "")),
    IF(ISNUMBER(--RIGHT(_xlpm.txt,1)), _xlpm.txt, LEFT(_xlpm.txt, LEN(_xlpm.txt)-1))
)</f>
        <v>19039</v>
      </c>
      <c r="W2046" s="9" t="str">
        <f>UPPER(LEFT(Todos!$B2046,2))</f>
        <v>FL</v>
      </c>
      <c r="X2046" s="10" t="str" cm="1">
        <f t="array" ref="X2046">+IF(Todos!$C2046 = "",MODE.MATCH(Todos!$C$2:$C$4029),Todos!$C2046)</f>
        <v>F</v>
      </c>
    </row>
    <row r="2047" spans="1:24" x14ac:dyDescent="0.35">
      <c r="A2047" s="18">
        <v>70216</v>
      </c>
      <c r="B2047" s="12" t="s">
        <v>30</v>
      </c>
      <c r="C2047" s="12" t="s">
        <v>14</v>
      </c>
      <c r="D2047" s="12">
        <v>364</v>
      </c>
      <c r="E2047" s="12">
        <v>312</v>
      </c>
      <c r="F2047" s="12">
        <v>315</v>
      </c>
      <c r="G2047" s="12">
        <v>1</v>
      </c>
      <c r="H2047" s="12">
        <v>9474</v>
      </c>
      <c r="I2047" s="12">
        <v>3</v>
      </c>
      <c r="J2047" s="12">
        <v>76</v>
      </c>
      <c r="K2047" s="12">
        <v>335</v>
      </c>
      <c r="L2047" s="12">
        <v>293</v>
      </c>
      <c r="M2047" s="12">
        <v>9.25</v>
      </c>
      <c r="N2047" s="12">
        <f>VLOOKUP(Todos!$A2047,vlookup_table[#All],2,FALSE)</f>
        <v>1</v>
      </c>
      <c r="O2047" s="12" t="str">
        <f>VLOOKUP(Todos!$A2047,vlookup_table[#All],3,FALSE)</f>
        <v>MI</v>
      </c>
      <c r="P2047" s="12">
        <f>VLOOKUP(Todos!$A2047,vlookup_table[#All],4,FALSE)</f>
        <v>0</v>
      </c>
      <c r="Q2047" s="14" t="str">
        <f>VLOOKUP(Todos!$A2047,vlookup_table[#All],5,FALSE)</f>
        <v>S3</v>
      </c>
      <c r="R2047" s="14" t="str">
        <f>VLOOKUP(Todos!$A2047,vlookup_table[#All],6,FALSE)</f>
        <v>M</v>
      </c>
      <c r="S2047" s="14">
        <f>VLOOKUP(Todos!$A2047,vlookup_table[#All],7,FALSE)</f>
        <v>20</v>
      </c>
      <c r="T2047" s="14">
        <f>ROUND((9706-Todos!$P2047)/100, 0)</f>
        <v>97</v>
      </c>
      <c r="U2047" s="14" t="str" cm="1">
        <f t="array" ref="U2047">_xlfn.IFS(
    ISNUMBER(SEARCH("C", Q2047)), "Ciudad",
    ISNUMBER(SEARCH("T", Q2047)), "Pueblo",
    ISNUMBER(SEARCH("R", Q2047)), "Rural",
    ISNUMBER(SEARCH("S", Q2047)), "Suburbano",
    ISNUMBER(SEARCH("U", Q2047)), "Urbano"
)</f>
        <v>Suburbano</v>
      </c>
      <c r="V2047" s="25" t="str" cm="1">
        <f t="array" ref="V2047">_xlfn.LET(
    _xlpm.txt, _xlfn.TEXTJOIN("", TRUE, IF(ISNUMBER(--MID(Todos!$H2047, _xlfn.SEQUENCE(LEN(Todos!$H2047)), 1)), MID(Todos!$H2047, _xlfn.SEQUENCE(LEN(Todos!$H2047)), 1), "")),
    IF(ISNUMBER(--RIGHT(_xlpm.txt,1)), _xlpm.txt, LEFT(_xlpm.txt, LEN(_xlpm.txt)-1))
)</f>
        <v>9474</v>
      </c>
      <c r="W2047" s="14" t="str">
        <f>UPPER(LEFT(Todos!$B2047,2))</f>
        <v>MI</v>
      </c>
      <c r="X2047" s="15" t="str" cm="1">
        <f t="array" ref="X2047">+IF(Todos!$C2047 = "",MODE.MATCH(Todos!$C$2:$C$4029),Todos!$C2047)</f>
        <v>M</v>
      </c>
    </row>
    <row r="2048" spans="1:24" x14ac:dyDescent="0.35">
      <c r="A2048" s="19">
        <v>43086</v>
      </c>
      <c r="B2048" s="7" t="s">
        <v>13</v>
      </c>
      <c r="C2048" s="7" t="s">
        <v>17</v>
      </c>
      <c r="D2048" s="7">
        <v>795</v>
      </c>
      <c r="E2048" s="7">
        <v>352</v>
      </c>
      <c r="F2048" s="7">
        <v>444</v>
      </c>
      <c r="G2048" s="7">
        <v>0</v>
      </c>
      <c r="H2048" s="7">
        <v>18613</v>
      </c>
      <c r="I2048" s="7">
        <v>6</v>
      </c>
      <c r="J2048" s="7">
        <v>12</v>
      </c>
      <c r="K2048" s="7">
        <v>406</v>
      </c>
      <c r="L2048" s="7">
        <v>397</v>
      </c>
      <c r="M2048" s="7">
        <v>7.3333333329999997</v>
      </c>
      <c r="N2048" s="7">
        <f>VLOOKUP(Todos!$A2048,vlookup_table[#All],2,FALSE)</f>
        <v>28</v>
      </c>
      <c r="O2048" s="7" t="str">
        <f>VLOOKUP(Todos!$A2048,vlookup_table[#All],3,FALSE)</f>
        <v>FL</v>
      </c>
      <c r="P2048" s="7">
        <f>VLOOKUP(Todos!$A2048,vlookup_table[#All],4,FALSE)</f>
        <v>2501</v>
      </c>
      <c r="Q2048" s="9" t="str">
        <f>VLOOKUP(Todos!$A2048,vlookup_table[#All],5,FALSE)</f>
        <v>C2</v>
      </c>
      <c r="R2048" s="9" t="str">
        <f>VLOOKUP(Todos!$A2048,vlookup_table[#All],6,FALSE)</f>
        <v>F</v>
      </c>
      <c r="S2048" s="9">
        <f>VLOOKUP(Todos!$A2048,vlookup_table[#All],7,FALSE)</f>
        <v>20</v>
      </c>
      <c r="T2048" s="9">
        <f>ROUND((9706-Todos!$P2048)/100, 0)</f>
        <v>72</v>
      </c>
      <c r="U2048" s="9" t="str" cm="1">
        <f t="array" ref="U2048">_xlfn.IFS(
    ISNUMBER(SEARCH("C", Q2048)), "Ciudad",
    ISNUMBER(SEARCH("T", Q2048)), "Pueblo",
    ISNUMBER(SEARCH("R", Q2048)), "Rural",
    ISNUMBER(SEARCH("S", Q2048)), "Suburbano",
    ISNUMBER(SEARCH("U", Q2048)), "Urbano"
)</f>
        <v>Ciudad</v>
      </c>
      <c r="V2048" s="24" t="str" cm="1">
        <f t="array" ref="V2048">_xlfn.LET(
    _xlpm.txt, _xlfn.TEXTJOIN("", TRUE, IF(ISNUMBER(--MID(Todos!$H2048, _xlfn.SEQUENCE(LEN(Todos!$H2048)), 1)), MID(Todos!$H2048, _xlfn.SEQUENCE(LEN(Todos!$H2048)), 1), "")),
    IF(ISNUMBER(--RIGHT(_xlpm.txt,1)), _xlpm.txt, LEFT(_xlpm.txt, LEN(_xlpm.txt)-1))
)</f>
        <v>18613</v>
      </c>
      <c r="W2048" s="9" t="str">
        <f>UPPER(LEFT(Todos!$B2048,2))</f>
        <v>FL</v>
      </c>
      <c r="X2048" s="10" t="str" cm="1">
        <f t="array" ref="X2048">+IF(Todos!$C2048 = "",MODE.MATCH(Todos!$C$2:$C$4029),Todos!$C2048)</f>
        <v>F</v>
      </c>
    </row>
    <row r="2049" spans="1:24" x14ac:dyDescent="0.35">
      <c r="A2049" s="18">
        <v>122110</v>
      </c>
      <c r="B2049" s="12" t="s">
        <v>21</v>
      </c>
      <c r="C2049" s="12" t="s">
        <v>31</v>
      </c>
      <c r="D2049" s="12">
        <v>408</v>
      </c>
      <c r="E2049" s="12">
        <v>254</v>
      </c>
      <c r="F2049" s="12">
        <v>324</v>
      </c>
      <c r="G2049" s="12">
        <v>0</v>
      </c>
      <c r="H2049" s="12">
        <v>8051</v>
      </c>
      <c r="I2049" s="12">
        <v>15</v>
      </c>
      <c r="J2049" s="12">
        <v>71</v>
      </c>
      <c r="K2049" s="12">
        <v>292</v>
      </c>
      <c r="L2049" s="12">
        <v>303</v>
      </c>
      <c r="M2049" s="12">
        <v>4.9375</v>
      </c>
      <c r="N2049" s="12">
        <f>VLOOKUP(Todos!$A2049,vlookup_table[#All],2,FALSE)</f>
        <v>0</v>
      </c>
      <c r="O2049" s="12" t="str">
        <f>VLOOKUP(Todos!$A2049,vlookup_table[#All],3,FALSE)</f>
        <v>TX</v>
      </c>
      <c r="P2049" s="12">
        <f>VLOOKUP(Todos!$A2049,vlookup_table[#All],4,FALSE)</f>
        <v>6401</v>
      </c>
      <c r="Q2049" s="14" t="str">
        <f>VLOOKUP(Todos!$A2049,vlookup_table[#All],5,FALSE)</f>
        <v>S3</v>
      </c>
      <c r="R2049" s="14" t="str">
        <f>VLOOKUP(Todos!$A2049,vlookup_table[#All],6,FALSE)</f>
        <v>U</v>
      </c>
      <c r="S2049" s="14">
        <f>VLOOKUP(Todos!$A2049,vlookup_table[#All],7,FALSE)</f>
        <v>10</v>
      </c>
      <c r="T2049" s="14">
        <f>ROUND((9706-Todos!$P2049)/100, 0)</f>
        <v>33</v>
      </c>
      <c r="U2049" s="14" t="str" cm="1">
        <f t="array" ref="U2049">_xlfn.IFS(
    ISNUMBER(SEARCH("C", Q2049)), "Ciudad",
    ISNUMBER(SEARCH("T", Q2049)), "Pueblo",
    ISNUMBER(SEARCH("R", Q2049)), "Rural",
    ISNUMBER(SEARCH("S", Q2049)), "Suburbano",
    ISNUMBER(SEARCH("U", Q2049)), "Urbano"
)</f>
        <v>Suburbano</v>
      </c>
      <c r="V2049" s="25" t="str" cm="1">
        <f t="array" ref="V2049">_xlfn.LET(
    _xlpm.txt, _xlfn.TEXTJOIN("", TRUE, IF(ISNUMBER(--MID(Todos!$H2049, _xlfn.SEQUENCE(LEN(Todos!$H2049)), 1)), MID(Todos!$H2049, _xlfn.SEQUENCE(LEN(Todos!$H2049)), 1), "")),
    IF(ISNUMBER(--RIGHT(_xlpm.txt,1)), _xlpm.txt, LEFT(_xlpm.txt, LEN(_xlpm.txt)-1))
)</f>
        <v>8051</v>
      </c>
      <c r="W2049" s="14" t="str">
        <f>UPPER(LEFT(Todos!$B2049,2))</f>
        <v>TX</v>
      </c>
      <c r="X2049" s="15" t="str" cm="1">
        <f t="array" ref="X2049">+IF(Todos!$C2049 = "",MODE.MATCH(Todos!$C$2:$C$4029),Todos!$C2049)</f>
        <v>U</v>
      </c>
    </row>
    <row r="2050" spans="1:24" x14ac:dyDescent="0.35">
      <c r="A2050" s="19">
        <v>150684</v>
      </c>
      <c r="B2050" s="7" t="s">
        <v>22</v>
      </c>
      <c r="C2050" s="7" t="s">
        <v>14</v>
      </c>
      <c r="D2050" s="7">
        <v>2476</v>
      </c>
      <c r="E2050" s="7">
        <v>366</v>
      </c>
      <c r="F2050" s="7">
        <v>537</v>
      </c>
      <c r="G2050" s="7">
        <v>71</v>
      </c>
      <c r="H2050" s="7">
        <v>15702</v>
      </c>
      <c r="I2050" s="7">
        <v>50</v>
      </c>
      <c r="J2050" s="7">
        <v>38</v>
      </c>
      <c r="K2050" s="7">
        <v>453</v>
      </c>
      <c r="L2050" s="7">
        <v>470</v>
      </c>
      <c r="M2050" s="7">
        <v>17.666666670000001</v>
      </c>
      <c r="N2050" s="7">
        <f>VLOOKUP(Todos!$A2050,vlookup_table[#All],2,FALSE)</f>
        <v>1</v>
      </c>
      <c r="O2050" s="7" t="str">
        <f>VLOOKUP(Todos!$A2050,vlookup_table[#All],3,FALSE)</f>
        <v>CA</v>
      </c>
      <c r="P2050" s="7">
        <f>VLOOKUP(Todos!$A2050,vlookup_table[#All],4,FALSE)</f>
        <v>0</v>
      </c>
      <c r="Q2050" s="9" t="str">
        <f>VLOOKUP(Todos!$A2050,vlookup_table[#All],5,FALSE)</f>
        <v/>
      </c>
      <c r="R2050" s="9" t="str">
        <f>VLOOKUP(Todos!$A2050,vlookup_table[#All],6,FALSE)</f>
        <v>M</v>
      </c>
      <c r="S2050" s="9">
        <f>VLOOKUP(Todos!$A2050,vlookup_table[#All],7,FALSE)</f>
        <v>34</v>
      </c>
      <c r="T2050" s="9">
        <f>ROUND((9706-Todos!$P2050)/100, 0)</f>
        <v>97</v>
      </c>
      <c r="U2050" s="9" t="e" cm="1">
        <f t="array" ref="U2050">_xlfn.IFS(
    ISNUMBER(SEARCH("C", Q2050)), "Ciudad",
    ISNUMBER(SEARCH("T", Q2050)), "Pueblo",
    ISNUMBER(SEARCH("R", Q2050)), "Rural",
    ISNUMBER(SEARCH("S", Q2050)), "Suburbano",
    ISNUMBER(SEARCH("U", Q2050)), "Urbano"
)</f>
        <v>#N/A</v>
      </c>
      <c r="V2050" s="24" t="str" cm="1">
        <f t="array" ref="V2050">_xlfn.LET(
    _xlpm.txt, _xlfn.TEXTJOIN("", TRUE, IF(ISNUMBER(--MID(Todos!$H2050, _xlfn.SEQUENCE(LEN(Todos!$H2050)), 1)), MID(Todos!$H2050, _xlfn.SEQUENCE(LEN(Todos!$H2050)), 1), "")),
    IF(ISNUMBER(--RIGHT(_xlpm.txt,1)), _xlpm.txt, LEFT(_xlpm.txt, LEN(_xlpm.txt)-1))
)</f>
        <v>15702</v>
      </c>
      <c r="W2050" s="9" t="str">
        <f>UPPER(LEFT(Todos!$B2050,2))</f>
        <v>CA</v>
      </c>
      <c r="X2050" s="10" t="str" cm="1">
        <f t="array" ref="X2050">+IF(Todos!$C2050 = "",MODE.MATCH(Todos!$C$2:$C$4029),Todos!$C2050)</f>
        <v>M</v>
      </c>
    </row>
    <row r="2051" spans="1:24" x14ac:dyDescent="0.35">
      <c r="A2051" s="18">
        <v>162341</v>
      </c>
      <c r="B2051" s="12" t="s">
        <v>22</v>
      </c>
      <c r="C2051" s="12" t="s">
        <v>17</v>
      </c>
      <c r="D2051" s="12">
        <v>3693</v>
      </c>
      <c r="E2051" s="12">
        <v>358</v>
      </c>
      <c r="F2051" s="12">
        <v>442</v>
      </c>
      <c r="G2051" s="12">
        <v>97</v>
      </c>
      <c r="H2051" s="12">
        <v>16753</v>
      </c>
      <c r="I2051" s="12">
        <v>23</v>
      </c>
      <c r="J2051" s="12">
        <v>56</v>
      </c>
      <c r="K2051" s="12">
        <v>393</v>
      </c>
      <c r="L2051" s="12">
        <v>393</v>
      </c>
      <c r="M2051" s="12">
        <v>11.28571429</v>
      </c>
      <c r="N2051" s="12">
        <f>VLOOKUP(Todos!$A2051,vlookup_table[#All],2,FALSE)</f>
        <v>0</v>
      </c>
      <c r="O2051" s="12" t="str">
        <f>VLOOKUP(Todos!$A2051,vlookup_table[#All],3,FALSE)</f>
        <v>CA</v>
      </c>
      <c r="P2051" s="12">
        <f>VLOOKUP(Todos!$A2051,vlookup_table[#All],4,FALSE)</f>
        <v>0</v>
      </c>
      <c r="Q2051" s="14" t="str">
        <f>VLOOKUP(Todos!$A2051,vlookup_table[#All],5,FALSE)</f>
        <v>S1</v>
      </c>
      <c r="R2051" s="14" t="str">
        <f>VLOOKUP(Todos!$A2051,vlookup_table[#All],6,FALSE)</f>
        <v>F</v>
      </c>
      <c r="S2051" s="14">
        <f>VLOOKUP(Todos!$A2051,vlookup_table[#All],7,FALSE)</f>
        <v>14</v>
      </c>
      <c r="T2051" s="14">
        <f>ROUND((9706-Todos!$P2051)/100, 0)</f>
        <v>97</v>
      </c>
      <c r="U2051" s="14" t="str" cm="1">
        <f t="array" ref="U2051">_xlfn.IFS(
    ISNUMBER(SEARCH("C", Q2051)), "Ciudad",
    ISNUMBER(SEARCH("T", Q2051)), "Pueblo",
    ISNUMBER(SEARCH("R", Q2051)), "Rural",
    ISNUMBER(SEARCH("S", Q2051)), "Suburbano",
    ISNUMBER(SEARCH("U", Q2051)), "Urbano"
)</f>
        <v>Suburbano</v>
      </c>
      <c r="V2051" s="25" t="str" cm="1">
        <f t="array" ref="V2051">_xlfn.LET(
    _xlpm.txt, _xlfn.TEXTJOIN("", TRUE, IF(ISNUMBER(--MID(Todos!$H2051, _xlfn.SEQUENCE(LEN(Todos!$H2051)), 1)), MID(Todos!$H2051, _xlfn.SEQUENCE(LEN(Todos!$H2051)), 1), "")),
    IF(ISNUMBER(--RIGHT(_xlpm.txt,1)), _xlpm.txt, LEFT(_xlpm.txt, LEN(_xlpm.txt)-1))
)</f>
        <v>16753</v>
      </c>
      <c r="W2051" s="14" t="str">
        <f>UPPER(LEFT(Todos!$B2051,2))</f>
        <v>CA</v>
      </c>
      <c r="X2051" s="15" t="str" cm="1">
        <f t="array" ref="X2051">+IF(Todos!$C2051 = "",MODE.MATCH(Todos!$C$2:$C$4029),Todos!$C2051)</f>
        <v>F</v>
      </c>
    </row>
    <row r="2052" spans="1:24" x14ac:dyDescent="0.35">
      <c r="A2052" s="19">
        <v>56407</v>
      </c>
      <c r="B2052" s="7" t="s">
        <v>58</v>
      </c>
      <c r="C2052" s="7" t="s">
        <v>17</v>
      </c>
      <c r="D2052" s="7">
        <v>382</v>
      </c>
      <c r="E2052" s="7">
        <v>173</v>
      </c>
      <c r="F2052" s="7">
        <v>259</v>
      </c>
      <c r="G2052" s="7">
        <v>0</v>
      </c>
      <c r="H2052" s="7">
        <v>9037</v>
      </c>
      <c r="I2052" s="7">
        <v>0</v>
      </c>
      <c r="J2052" s="7">
        <v>92</v>
      </c>
      <c r="K2052" s="7">
        <v>211</v>
      </c>
      <c r="L2052" s="7">
        <v>233</v>
      </c>
      <c r="M2052" s="7">
        <v>10.64705882</v>
      </c>
      <c r="N2052" s="7">
        <f>VLOOKUP(Todos!$A2052,vlookup_table[#All],2,FALSE)</f>
        <v>0</v>
      </c>
      <c r="O2052" s="7" t="str">
        <f>VLOOKUP(Todos!$A2052,vlookup_table[#All],3,FALSE)</f>
        <v>KY</v>
      </c>
      <c r="P2052" s="7">
        <f>VLOOKUP(Todos!$A2052,vlookup_table[#All],4,FALSE)</f>
        <v>2707</v>
      </c>
      <c r="Q2052" s="9" t="str">
        <f>VLOOKUP(Todos!$A2052,vlookup_table[#All],5,FALSE)</f>
        <v>R3</v>
      </c>
      <c r="R2052" s="9" t="str">
        <f>VLOOKUP(Todos!$A2052,vlookup_table[#All],6,FALSE)</f>
        <v>F</v>
      </c>
      <c r="S2052" s="9">
        <f>VLOOKUP(Todos!$A2052,vlookup_table[#All],7,FALSE)</f>
        <v>20</v>
      </c>
      <c r="T2052" s="9">
        <f>ROUND((9706-Todos!$P2052)/100, 0)</f>
        <v>70</v>
      </c>
      <c r="U2052" s="9" t="str" cm="1">
        <f t="array" ref="U2052">_xlfn.IFS(
    ISNUMBER(SEARCH("C", Q2052)), "Ciudad",
    ISNUMBER(SEARCH("T", Q2052)), "Pueblo",
    ISNUMBER(SEARCH("R", Q2052)), "Rural",
    ISNUMBER(SEARCH("S", Q2052)), "Suburbano",
    ISNUMBER(SEARCH("U", Q2052)), "Urbano"
)</f>
        <v>Rural</v>
      </c>
      <c r="V2052" s="24" t="str" cm="1">
        <f t="array" ref="V2052">_xlfn.LET(
    _xlpm.txt, _xlfn.TEXTJOIN("", TRUE, IF(ISNUMBER(--MID(Todos!$H2052, _xlfn.SEQUENCE(LEN(Todos!$H2052)), 1)), MID(Todos!$H2052, _xlfn.SEQUENCE(LEN(Todos!$H2052)), 1), "")),
    IF(ISNUMBER(--RIGHT(_xlpm.txt,1)), _xlpm.txt, LEFT(_xlpm.txt, LEN(_xlpm.txt)-1))
)</f>
        <v>9037</v>
      </c>
      <c r="W2052" s="9" t="str">
        <f>UPPER(LEFT(Todos!$B2052,2))</f>
        <v>KY</v>
      </c>
      <c r="X2052" s="10" t="str" cm="1">
        <f t="array" ref="X2052">+IF(Todos!$C2052 = "",MODE.MATCH(Todos!$C$2:$C$4029),Todos!$C2052)</f>
        <v>F</v>
      </c>
    </row>
    <row r="2053" spans="1:24" x14ac:dyDescent="0.35">
      <c r="A2053" s="18">
        <v>188988</v>
      </c>
      <c r="B2053" s="12" t="s">
        <v>34</v>
      </c>
      <c r="C2053" s="12"/>
      <c r="D2053" s="12">
        <v>667</v>
      </c>
      <c r="E2053" s="12">
        <v>243</v>
      </c>
      <c r="F2053" s="12">
        <v>351</v>
      </c>
      <c r="G2053" s="12">
        <v>1</v>
      </c>
      <c r="H2053" s="12">
        <v>12239</v>
      </c>
      <c r="I2053" s="12">
        <v>2</v>
      </c>
      <c r="J2053" s="12">
        <v>70</v>
      </c>
      <c r="K2053" s="12">
        <v>311</v>
      </c>
      <c r="L2053" s="12">
        <v>298</v>
      </c>
      <c r="M2053" s="12">
        <v>6.2857142860000002</v>
      </c>
      <c r="N2053" s="12">
        <f>VLOOKUP(Todos!$A2053,vlookup_table[#All],2,FALSE)</f>
        <v>28</v>
      </c>
      <c r="O2053" s="12" t="str">
        <f>VLOOKUP(Todos!$A2053,vlookup_table[#All],3,FALSE)</f>
        <v>IN</v>
      </c>
      <c r="P2053" s="12">
        <f>VLOOKUP(Todos!$A2053,vlookup_table[#All],4,FALSE)</f>
        <v>0</v>
      </c>
      <c r="Q2053" s="14" t="str">
        <f>VLOOKUP(Todos!$A2053,vlookup_table[#All],5,FALSE)</f>
        <v/>
      </c>
      <c r="R2053" s="14" t="str">
        <f>VLOOKUP(Todos!$A2053,vlookup_table[#All],6,FALSE)</f>
        <v/>
      </c>
      <c r="S2053" s="14">
        <f>VLOOKUP(Todos!$A2053,vlookup_table[#All],7,FALSE)</f>
        <v>7</v>
      </c>
      <c r="T2053" s="14">
        <f>ROUND((9706-Todos!$P2053)/100, 0)</f>
        <v>97</v>
      </c>
      <c r="U2053" s="14" t="e" cm="1">
        <f t="array" ref="U2053">_xlfn.IFS(
    ISNUMBER(SEARCH("C", Q2053)), "Ciudad",
    ISNUMBER(SEARCH("T", Q2053)), "Pueblo",
    ISNUMBER(SEARCH("R", Q2053)), "Rural",
    ISNUMBER(SEARCH("S", Q2053)), "Suburbano",
    ISNUMBER(SEARCH("U", Q2053)), "Urbano"
)</f>
        <v>#N/A</v>
      </c>
      <c r="V2053" s="25" t="str" cm="1">
        <f t="array" ref="V2053">_xlfn.LET(
    _xlpm.txt, _xlfn.TEXTJOIN("", TRUE, IF(ISNUMBER(--MID(Todos!$H2053, _xlfn.SEQUENCE(LEN(Todos!$H2053)), 1)), MID(Todos!$H2053, _xlfn.SEQUENCE(LEN(Todos!$H2053)), 1), "")),
    IF(ISNUMBER(--RIGHT(_xlpm.txt,1)), _xlpm.txt, LEFT(_xlpm.txt, LEN(_xlpm.txt)-1))
)</f>
        <v>12239</v>
      </c>
      <c r="W2053" s="14" t="str">
        <f>UPPER(LEFT(Todos!$B2053,2))</f>
        <v>IN</v>
      </c>
      <c r="X2053" s="15" t="e" cm="1">
        <f t="array" aca="1" ref="X2053" ca="1">+IF(Todos!$C2053 = "",MODE.MATCH(Todos!$C$2:$C$4029),Todos!$C2053)</f>
        <v>#NAME?</v>
      </c>
    </row>
    <row r="2054" spans="1:24" x14ac:dyDescent="0.35">
      <c r="A2054" s="19">
        <v>35581</v>
      </c>
      <c r="B2054" s="7" t="s">
        <v>13</v>
      </c>
      <c r="C2054" s="7" t="s">
        <v>14</v>
      </c>
      <c r="D2054" s="7">
        <v>906</v>
      </c>
      <c r="E2054" s="7">
        <v>296</v>
      </c>
      <c r="F2054" s="7">
        <v>473</v>
      </c>
      <c r="G2054" s="7">
        <v>3</v>
      </c>
      <c r="H2054" s="7">
        <v>16729</v>
      </c>
      <c r="I2054" s="7">
        <v>4</v>
      </c>
      <c r="J2054" s="7">
        <v>37</v>
      </c>
      <c r="K2054" s="7">
        <v>377</v>
      </c>
      <c r="L2054" s="7">
        <v>360</v>
      </c>
      <c r="M2054" s="7">
        <v>10.42857143</v>
      </c>
      <c r="N2054" s="7">
        <f>VLOOKUP(Todos!$A2054,vlookup_table[#All],2,FALSE)</f>
        <v>1</v>
      </c>
      <c r="O2054" s="7" t="str">
        <f>VLOOKUP(Todos!$A2054,vlookup_table[#All],3,FALSE)</f>
        <v>FL</v>
      </c>
      <c r="P2054" s="7">
        <f>VLOOKUP(Todos!$A2054,vlookup_table[#All],4,FALSE)</f>
        <v>2812</v>
      </c>
      <c r="Q2054" s="9" t="str">
        <f>VLOOKUP(Todos!$A2054,vlookup_table[#All],5,FALSE)</f>
        <v>S1</v>
      </c>
      <c r="R2054" s="9" t="str">
        <f>VLOOKUP(Todos!$A2054,vlookup_table[#All],6,FALSE)</f>
        <v>M</v>
      </c>
      <c r="S2054" s="9">
        <f>VLOOKUP(Todos!$A2054,vlookup_table[#All],7,FALSE)</f>
        <v>15</v>
      </c>
      <c r="T2054" s="9">
        <f>ROUND((9706-Todos!$P2054)/100, 0)</f>
        <v>69</v>
      </c>
      <c r="U2054" s="9" t="str" cm="1">
        <f t="array" ref="U2054">_xlfn.IFS(
    ISNUMBER(SEARCH("C", Q2054)), "Ciudad",
    ISNUMBER(SEARCH("T", Q2054)), "Pueblo",
    ISNUMBER(SEARCH("R", Q2054)), "Rural",
    ISNUMBER(SEARCH("S", Q2054)), "Suburbano",
    ISNUMBER(SEARCH("U", Q2054)), "Urbano"
)</f>
        <v>Suburbano</v>
      </c>
      <c r="V2054" s="24" t="str" cm="1">
        <f t="array" ref="V2054">_xlfn.LET(
    _xlpm.txt, _xlfn.TEXTJOIN("", TRUE, IF(ISNUMBER(--MID(Todos!$H2054, _xlfn.SEQUENCE(LEN(Todos!$H2054)), 1)), MID(Todos!$H2054, _xlfn.SEQUENCE(LEN(Todos!$H2054)), 1), "")),
    IF(ISNUMBER(--RIGHT(_xlpm.txt,1)), _xlpm.txt, LEFT(_xlpm.txt, LEN(_xlpm.txt)-1))
)</f>
        <v>16729</v>
      </c>
      <c r="W2054" s="9" t="str">
        <f>UPPER(LEFT(Todos!$B2054,2))</f>
        <v>FL</v>
      </c>
      <c r="X2054" s="10" t="str" cm="1">
        <f t="array" ref="X2054">+IF(Todos!$C2054 = "",MODE.MATCH(Todos!$C$2:$C$4029),Todos!$C2054)</f>
        <v>M</v>
      </c>
    </row>
    <row r="2055" spans="1:24" x14ac:dyDescent="0.35">
      <c r="A2055" s="18">
        <v>46358</v>
      </c>
      <c r="B2055" s="12" t="s">
        <v>13</v>
      </c>
      <c r="C2055" s="12" t="s">
        <v>14</v>
      </c>
      <c r="D2055" s="12">
        <v>715</v>
      </c>
      <c r="E2055" s="12">
        <v>362</v>
      </c>
      <c r="F2055" s="12">
        <v>408</v>
      </c>
      <c r="G2055" s="12">
        <v>0</v>
      </c>
      <c r="H2055" s="12">
        <v>12806</v>
      </c>
      <c r="I2055" s="12">
        <v>6</v>
      </c>
      <c r="J2055" s="12">
        <v>28</v>
      </c>
      <c r="K2055" s="12">
        <v>371</v>
      </c>
      <c r="L2055" s="12">
        <v>388</v>
      </c>
      <c r="M2055" s="12">
        <v>7.4666666670000001</v>
      </c>
      <c r="N2055" s="12">
        <f>VLOOKUP(Todos!$A2055,vlookup_table[#All],2,FALSE)</f>
        <v>1</v>
      </c>
      <c r="O2055" s="12" t="str">
        <f>VLOOKUP(Todos!$A2055,vlookup_table[#All],3,FALSE)</f>
        <v>FL</v>
      </c>
      <c r="P2055" s="12">
        <f>VLOOKUP(Todos!$A2055,vlookup_table[#All],4,FALSE)</f>
        <v>1801</v>
      </c>
      <c r="Q2055" s="14" t="str">
        <f>VLOOKUP(Todos!$A2055,vlookup_table[#All],5,FALSE)</f>
        <v>T2</v>
      </c>
      <c r="R2055" s="14" t="str">
        <f>VLOOKUP(Todos!$A2055,vlookup_table[#All],6,FALSE)</f>
        <v>M</v>
      </c>
      <c r="S2055" s="14">
        <f>VLOOKUP(Todos!$A2055,vlookup_table[#All],7,FALSE)</f>
        <v>9</v>
      </c>
      <c r="T2055" s="14">
        <f>ROUND((9706-Todos!$P2055)/100, 0)</f>
        <v>79</v>
      </c>
      <c r="U2055" s="14" t="str" cm="1">
        <f t="array" ref="U2055">_xlfn.IFS(
    ISNUMBER(SEARCH("C", Q2055)), "Ciudad",
    ISNUMBER(SEARCH("T", Q2055)), "Pueblo",
    ISNUMBER(SEARCH("R", Q2055)), "Rural",
    ISNUMBER(SEARCH("S", Q2055)), "Suburbano",
    ISNUMBER(SEARCH("U", Q2055)), "Urbano"
)</f>
        <v>Pueblo</v>
      </c>
      <c r="V2055" s="25" t="str" cm="1">
        <f t="array" ref="V2055">_xlfn.LET(
    _xlpm.txt, _xlfn.TEXTJOIN("", TRUE, IF(ISNUMBER(--MID(Todos!$H2055, _xlfn.SEQUENCE(LEN(Todos!$H2055)), 1)), MID(Todos!$H2055, _xlfn.SEQUENCE(LEN(Todos!$H2055)), 1), "")),
    IF(ISNUMBER(--RIGHT(_xlpm.txt,1)), _xlpm.txt, LEFT(_xlpm.txt, LEN(_xlpm.txt)-1))
)</f>
        <v>12806</v>
      </c>
      <c r="W2055" s="14" t="str">
        <f>UPPER(LEFT(Todos!$B2055,2))</f>
        <v>FL</v>
      </c>
      <c r="X2055" s="15" t="str" cm="1">
        <f t="array" ref="X2055">+IF(Todos!$C2055 = "",MODE.MATCH(Todos!$C$2:$C$4029),Todos!$C2055)</f>
        <v>M</v>
      </c>
    </row>
    <row r="2056" spans="1:24" x14ac:dyDescent="0.35">
      <c r="A2056" s="19">
        <v>109533</v>
      </c>
      <c r="B2056" s="7" t="s">
        <v>50</v>
      </c>
      <c r="C2056" s="7" t="s">
        <v>14</v>
      </c>
      <c r="D2056" s="7">
        <v>576</v>
      </c>
      <c r="E2056" s="7">
        <v>290</v>
      </c>
      <c r="F2056" s="7">
        <v>375</v>
      </c>
      <c r="G2056" s="7">
        <v>2</v>
      </c>
      <c r="H2056" s="7">
        <v>9596</v>
      </c>
      <c r="I2056" s="7">
        <v>1</v>
      </c>
      <c r="J2056" s="7">
        <v>66</v>
      </c>
      <c r="K2056" s="7">
        <v>318</v>
      </c>
      <c r="L2056" s="7">
        <v>339</v>
      </c>
      <c r="M2056" s="7">
        <v>7.5</v>
      </c>
      <c r="N2056" s="7">
        <f>VLOOKUP(Todos!$A2056,vlookup_table[#All],2,FALSE)</f>
        <v>0</v>
      </c>
      <c r="O2056" s="7" t="str">
        <f>VLOOKUP(Todos!$A2056,vlookup_table[#All],3,FALSE)</f>
        <v>LA</v>
      </c>
      <c r="P2056" s="7">
        <f>VLOOKUP(Todos!$A2056,vlookup_table[#All],4,FALSE)</f>
        <v>3201</v>
      </c>
      <c r="Q2056" s="9" t="str">
        <f>VLOOKUP(Todos!$A2056,vlookup_table[#All],5,FALSE)</f>
        <v>T2</v>
      </c>
      <c r="R2056" s="9" t="str">
        <f>VLOOKUP(Todos!$A2056,vlookup_table[#All],6,FALSE)</f>
        <v>M</v>
      </c>
      <c r="S2056" s="9">
        <f>VLOOKUP(Todos!$A2056,vlookup_table[#All],7,FALSE)</f>
        <v>25</v>
      </c>
      <c r="T2056" s="9">
        <f>ROUND((9706-Todos!$P2056)/100, 0)</f>
        <v>65</v>
      </c>
      <c r="U2056" s="9" t="str" cm="1">
        <f t="array" ref="U2056">_xlfn.IFS(
    ISNUMBER(SEARCH("C", Q2056)), "Ciudad",
    ISNUMBER(SEARCH("T", Q2056)), "Pueblo",
    ISNUMBER(SEARCH("R", Q2056)), "Rural",
    ISNUMBER(SEARCH("S", Q2056)), "Suburbano",
    ISNUMBER(SEARCH("U", Q2056)), "Urbano"
)</f>
        <v>Pueblo</v>
      </c>
      <c r="V2056" s="24" t="str" cm="1">
        <f t="array" ref="V2056">_xlfn.LET(
    _xlpm.txt, _xlfn.TEXTJOIN("", TRUE, IF(ISNUMBER(--MID(Todos!$H2056, _xlfn.SEQUENCE(LEN(Todos!$H2056)), 1)), MID(Todos!$H2056, _xlfn.SEQUENCE(LEN(Todos!$H2056)), 1), "")),
    IF(ISNUMBER(--RIGHT(_xlpm.txt,1)), _xlpm.txt, LEFT(_xlpm.txt, LEN(_xlpm.txt)-1))
)</f>
        <v>9596</v>
      </c>
      <c r="W2056" s="9" t="str">
        <f>UPPER(LEFT(Todos!$B2056,2))</f>
        <v>LA</v>
      </c>
      <c r="X2056" s="10" t="str" cm="1">
        <f t="array" ref="X2056">+IF(Todos!$C2056 = "",MODE.MATCH(Todos!$C$2:$C$4029),Todos!$C2056)</f>
        <v>M</v>
      </c>
    </row>
    <row r="2057" spans="1:24" x14ac:dyDescent="0.35">
      <c r="A2057" s="18">
        <v>81322</v>
      </c>
      <c r="B2057" s="12" t="s">
        <v>36</v>
      </c>
      <c r="C2057" s="12" t="s">
        <v>52</v>
      </c>
      <c r="D2057" s="12">
        <v>335</v>
      </c>
      <c r="E2057" s="12">
        <v>209</v>
      </c>
      <c r="F2057" s="12">
        <v>311</v>
      </c>
      <c r="G2057" s="12">
        <v>0</v>
      </c>
      <c r="H2057" s="12">
        <v>9461</v>
      </c>
      <c r="I2057" s="12">
        <v>1</v>
      </c>
      <c r="J2057" s="12">
        <v>88</v>
      </c>
      <c r="K2057" s="12">
        <v>252</v>
      </c>
      <c r="L2057" s="12">
        <v>268</v>
      </c>
      <c r="M2057" s="12">
        <v>10.05555556</v>
      </c>
      <c r="N2057" s="12">
        <f>VLOOKUP(Todos!$A2057,vlookup_table[#All],2,FALSE)</f>
        <v>1</v>
      </c>
      <c r="O2057" s="12" t="str">
        <f>VLOOKUP(Todos!$A2057,vlookup_table[#All],3,FALSE)</f>
        <v>WI</v>
      </c>
      <c r="P2057" s="12">
        <f>VLOOKUP(Todos!$A2057,vlookup_table[#All],4,FALSE)</f>
        <v>0</v>
      </c>
      <c r="Q2057" s="14" t="str">
        <f>VLOOKUP(Todos!$A2057,vlookup_table[#All],5,FALSE)</f>
        <v>R3</v>
      </c>
      <c r="R2057" s="14" t="str">
        <f>VLOOKUP(Todos!$A2057,vlookup_table[#All],6,FALSE)</f>
        <v>M</v>
      </c>
      <c r="S2057" s="14">
        <f>VLOOKUP(Todos!$A2057,vlookup_table[#All],7,FALSE)</f>
        <v>15</v>
      </c>
      <c r="T2057" s="14">
        <f>ROUND((9706-Todos!$P2057)/100, 0)</f>
        <v>97</v>
      </c>
      <c r="U2057" s="14" t="str" cm="1">
        <f t="array" ref="U2057">_xlfn.IFS(
    ISNUMBER(SEARCH("C", Q2057)), "Ciudad",
    ISNUMBER(SEARCH("T", Q2057)), "Pueblo",
    ISNUMBER(SEARCH("R", Q2057)), "Rural",
    ISNUMBER(SEARCH("S", Q2057)), "Suburbano",
    ISNUMBER(SEARCH("U", Q2057)), "Urbano"
)</f>
        <v>Rural</v>
      </c>
      <c r="V2057" s="25" t="str" cm="1">
        <f t="array" ref="V2057">_xlfn.LET(
    _xlpm.txt, _xlfn.TEXTJOIN("", TRUE, IF(ISNUMBER(--MID(Todos!$H2057, _xlfn.SEQUENCE(LEN(Todos!$H2057)), 1)), MID(Todos!$H2057, _xlfn.SEQUENCE(LEN(Todos!$H2057)), 1), "")),
    IF(ISNUMBER(--RIGHT(_xlpm.txt,1)), _xlpm.txt, LEFT(_xlpm.txt, LEN(_xlpm.txt)-1))
)</f>
        <v>9461</v>
      </c>
      <c r="W2057" s="14" t="str">
        <f>UPPER(LEFT(Todos!$B2057,2))</f>
        <v>WI</v>
      </c>
      <c r="X2057" s="15" t="str" cm="1">
        <f t="array" ref="X2057">+IF(Todos!$C2057 = "",MODE.MATCH(Todos!$C$2:$C$4029),Todos!$C2057)</f>
        <v>male</v>
      </c>
    </row>
    <row r="2058" spans="1:24" x14ac:dyDescent="0.35">
      <c r="A2058" s="19">
        <v>179275</v>
      </c>
      <c r="B2058" s="7" t="s">
        <v>41</v>
      </c>
      <c r="C2058" s="7" t="s">
        <v>17</v>
      </c>
      <c r="D2058" s="7">
        <v>1424</v>
      </c>
      <c r="E2058" s="7">
        <v>419</v>
      </c>
      <c r="F2058" s="7">
        <v>506</v>
      </c>
      <c r="G2058" s="7">
        <v>21</v>
      </c>
      <c r="H2058" s="7">
        <v>16767</v>
      </c>
      <c r="I2058" s="7">
        <v>4</v>
      </c>
      <c r="J2058" s="7">
        <v>56</v>
      </c>
      <c r="K2058" s="7">
        <v>446</v>
      </c>
      <c r="L2058" s="7">
        <v>477</v>
      </c>
      <c r="M2058" s="7">
        <v>9.1999999999999993</v>
      </c>
      <c r="N2058" s="7">
        <f>VLOOKUP(Todos!$A2058,vlookup_table[#All],2,FALSE)</f>
        <v>0</v>
      </c>
      <c r="O2058" s="7" t="str">
        <f>VLOOKUP(Todos!$A2058,vlookup_table[#All],3,FALSE)</f>
        <v>WA</v>
      </c>
      <c r="P2058" s="7">
        <f>VLOOKUP(Todos!$A2058,vlookup_table[#All],4,FALSE)</f>
        <v>4501</v>
      </c>
      <c r="Q2058" s="9" t="str">
        <f>VLOOKUP(Todos!$A2058,vlookup_table[#All],5,FALSE)</f>
        <v>T2</v>
      </c>
      <c r="R2058" s="9" t="str">
        <f>VLOOKUP(Todos!$A2058,vlookup_table[#All],6,FALSE)</f>
        <v>F</v>
      </c>
      <c r="S2058" s="9">
        <f>VLOOKUP(Todos!$A2058,vlookup_table[#All],7,FALSE)</f>
        <v>25</v>
      </c>
      <c r="T2058" s="9">
        <f>ROUND((9706-Todos!$P2058)/100, 0)</f>
        <v>52</v>
      </c>
      <c r="U2058" s="9" t="str" cm="1">
        <f t="array" ref="U2058">_xlfn.IFS(
    ISNUMBER(SEARCH("C", Q2058)), "Ciudad",
    ISNUMBER(SEARCH("T", Q2058)), "Pueblo",
    ISNUMBER(SEARCH("R", Q2058)), "Rural",
    ISNUMBER(SEARCH("S", Q2058)), "Suburbano",
    ISNUMBER(SEARCH("U", Q2058)), "Urbano"
)</f>
        <v>Pueblo</v>
      </c>
      <c r="V2058" s="24" t="str" cm="1">
        <f t="array" ref="V2058">_xlfn.LET(
    _xlpm.txt, _xlfn.TEXTJOIN("", TRUE, IF(ISNUMBER(--MID(Todos!$H2058, _xlfn.SEQUENCE(LEN(Todos!$H2058)), 1)), MID(Todos!$H2058, _xlfn.SEQUENCE(LEN(Todos!$H2058)), 1), "")),
    IF(ISNUMBER(--RIGHT(_xlpm.txt,1)), _xlpm.txt, LEFT(_xlpm.txt, LEN(_xlpm.txt)-1))
)</f>
        <v>16767</v>
      </c>
      <c r="W2058" s="9" t="str">
        <f>UPPER(LEFT(Todos!$B2058,2))</f>
        <v>WA</v>
      </c>
      <c r="X2058" s="10" t="str" cm="1">
        <f t="array" ref="X2058">+IF(Todos!$C2058 = "",MODE.MATCH(Todos!$C$2:$C$4029),Todos!$C2058)</f>
        <v>F</v>
      </c>
    </row>
    <row r="2059" spans="1:24" x14ac:dyDescent="0.35">
      <c r="A2059" s="18">
        <v>48691</v>
      </c>
      <c r="B2059" s="12" t="s">
        <v>44</v>
      </c>
      <c r="C2059" s="12" t="s">
        <v>17</v>
      </c>
      <c r="D2059" s="12">
        <v>733</v>
      </c>
      <c r="E2059" s="12">
        <v>316</v>
      </c>
      <c r="F2059" s="12">
        <v>412</v>
      </c>
      <c r="G2059" s="12">
        <v>0</v>
      </c>
      <c r="H2059" s="12">
        <v>19790</v>
      </c>
      <c r="I2059" s="12">
        <v>1</v>
      </c>
      <c r="J2059" s="12">
        <v>75</v>
      </c>
      <c r="K2059" s="12">
        <v>378</v>
      </c>
      <c r="L2059" s="12">
        <v>374</v>
      </c>
      <c r="M2059" s="12">
        <v>10</v>
      </c>
      <c r="N2059" s="12">
        <f>VLOOKUP(Todos!$A2059,vlookup_table[#All],2,FALSE)</f>
        <v>0</v>
      </c>
      <c r="O2059" s="12" t="str">
        <f>VLOOKUP(Todos!$A2059,vlookup_table[#All],3,FALSE)</f>
        <v>AL</v>
      </c>
      <c r="P2059" s="12">
        <f>VLOOKUP(Todos!$A2059,vlookup_table[#All],4,FALSE)</f>
        <v>2702</v>
      </c>
      <c r="Q2059" s="14" t="str">
        <f>VLOOKUP(Todos!$A2059,vlookup_table[#All],5,FALSE)</f>
        <v>C2</v>
      </c>
      <c r="R2059" s="14" t="str">
        <f>VLOOKUP(Todos!$A2059,vlookup_table[#All],6,FALSE)</f>
        <v>F</v>
      </c>
      <c r="S2059" s="14">
        <f>VLOOKUP(Todos!$A2059,vlookup_table[#All],7,FALSE)</f>
        <v>20</v>
      </c>
      <c r="T2059" s="14">
        <f>ROUND((9706-Todos!$P2059)/100, 0)</f>
        <v>70</v>
      </c>
      <c r="U2059" s="14" t="str" cm="1">
        <f t="array" ref="U2059">_xlfn.IFS(
    ISNUMBER(SEARCH("C", Q2059)), "Ciudad",
    ISNUMBER(SEARCH("T", Q2059)), "Pueblo",
    ISNUMBER(SEARCH("R", Q2059)), "Rural",
    ISNUMBER(SEARCH("S", Q2059)), "Suburbano",
    ISNUMBER(SEARCH("U", Q2059)), "Urbano"
)</f>
        <v>Ciudad</v>
      </c>
      <c r="V2059" s="25" t="str" cm="1">
        <f t="array" ref="V2059">_xlfn.LET(
    _xlpm.txt, _xlfn.TEXTJOIN("", TRUE, IF(ISNUMBER(--MID(Todos!$H2059, _xlfn.SEQUENCE(LEN(Todos!$H2059)), 1)), MID(Todos!$H2059, _xlfn.SEQUENCE(LEN(Todos!$H2059)), 1), "")),
    IF(ISNUMBER(--RIGHT(_xlpm.txt,1)), _xlpm.txt, LEFT(_xlpm.txt, LEN(_xlpm.txt)-1))
)</f>
        <v>19790</v>
      </c>
      <c r="W2059" s="14" t="str">
        <f>UPPER(LEFT(Todos!$B2059,2))</f>
        <v>AL</v>
      </c>
      <c r="X2059" s="15" t="str" cm="1">
        <f t="array" ref="X2059">+IF(Todos!$C2059 = "",MODE.MATCH(Todos!$C$2:$C$4029),Todos!$C2059)</f>
        <v>F</v>
      </c>
    </row>
    <row r="2060" spans="1:24" x14ac:dyDescent="0.35">
      <c r="A2060" s="19">
        <v>24420</v>
      </c>
      <c r="B2060" s="7" t="s">
        <v>47</v>
      </c>
      <c r="C2060" s="7" t="s">
        <v>17</v>
      </c>
      <c r="D2060" s="7">
        <v>1333</v>
      </c>
      <c r="E2060" s="7">
        <v>162</v>
      </c>
      <c r="F2060" s="7">
        <v>476</v>
      </c>
      <c r="G2060" s="7">
        <v>11</v>
      </c>
      <c r="H2060" s="7">
        <v>4738</v>
      </c>
      <c r="I2060" s="7">
        <v>2</v>
      </c>
      <c r="J2060" s="7">
        <v>29</v>
      </c>
      <c r="K2060" s="7">
        <v>451</v>
      </c>
      <c r="L2060" s="7">
        <v>234</v>
      </c>
      <c r="M2060" s="7">
        <v>8.625</v>
      </c>
      <c r="N2060" s="7">
        <f>VLOOKUP(Todos!$A2060,vlookup_table[#All],2,FALSE)</f>
        <v>4</v>
      </c>
      <c r="O2060" s="7" t="str">
        <f>VLOOKUP(Todos!$A2060,vlookup_table[#All],3,FALSE)</f>
        <v>SC</v>
      </c>
      <c r="P2060" s="7">
        <f>VLOOKUP(Todos!$A2060,vlookup_table[#All],4,FALSE)</f>
        <v>4001</v>
      </c>
      <c r="Q2060" s="9" t="str">
        <f>VLOOKUP(Todos!$A2060,vlookup_table[#All],5,FALSE)</f>
        <v>C1</v>
      </c>
      <c r="R2060" s="9" t="str">
        <f>VLOOKUP(Todos!$A2060,vlookup_table[#All],6,FALSE)</f>
        <v>F</v>
      </c>
      <c r="S2060" s="9">
        <f>VLOOKUP(Todos!$A2060,vlookup_table[#All],7,FALSE)</f>
        <v>12</v>
      </c>
      <c r="T2060" s="9">
        <f>ROUND((9706-Todos!$P2060)/100, 0)</f>
        <v>57</v>
      </c>
      <c r="U2060" s="9" t="str" cm="1">
        <f t="array" ref="U2060">_xlfn.IFS(
    ISNUMBER(SEARCH("C", Q2060)), "Ciudad",
    ISNUMBER(SEARCH("T", Q2060)), "Pueblo",
    ISNUMBER(SEARCH("R", Q2060)), "Rural",
    ISNUMBER(SEARCH("S", Q2060)), "Suburbano",
    ISNUMBER(SEARCH("U", Q2060)), "Urbano"
)</f>
        <v>Ciudad</v>
      </c>
      <c r="V2060" s="24" t="str" cm="1">
        <f t="array" ref="V2060">_xlfn.LET(
    _xlpm.txt, _xlfn.TEXTJOIN("", TRUE, IF(ISNUMBER(--MID(Todos!$H2060, _xlfn.SEQUENCE(LEN(Todos!$H2060)), 1)), MID(Todos!$H2060, _xlfn.SEQUENCE(LEN(Todos!$H2060)), 1), "")),
    IF(ISNUMBER(--RIGHT(_xlpm.txt,1)), _xlpm.txt, LEFT(_xlpm.txt, LEN(_xlpm.txt)-1))
)</f>
        <v>4738</v>
      </c>
      <c r="W2060" s="9" t="str">
        <f>UPPER(LEFT(Todos!$B2060,2))</f>
        <v>SC</v>
      </c>
      <c r="X2060" s="10" t="str" cm="1">
        <f t="array" ref="X2060">+IF(Todos!$C2060 = "",MODE.MATCH(Todos!$C$2:$C$4029),Todos!$C2060)</f>
        <v>F</v>
      </c>
    </row>
    <row r="2061" spans="1:24" x14ac:dyDescent="0.35">
      <c r="A2061" s="18">
        <v>165368</v>
      </c>
      <c r="B2061" s="12" t="s">
        <v>22</v>
      </c>
      <c r="C2061" s="12" t="s">
        <v>14</v>
      </c>
      <c r="D2061" s="12">
        <v>3899</v>
      </c>
      <c r="E2061" s="12">
        <v>733</v>
      </c>
      <c r="F2061" s="12">
        <v>811</v>
      </c>
      <c r="G2061" s="12">
        <v>97</v>
      </c>
      <c r="H2061" s="12">
        <v>28586</v>
      </c>
      <c r="I2061" s="12">
        <v>14</v>
      </c>
      <c r="J2061" s="12">
        <v>49</v>
      </c>
      <c r="K2061" s="12">
        <v>786</v>
      </c>
      <c r="L2061" s="12">
        <v>749</v>
      </c>
      <c r="M2061" s="12">
        <v>33.333333330000002</v>
      </c>
      <c r="N2061" s="12">
        <f>VLOOKUP(Todos!$A2061,vlookup_table[#All],2,FALSE)</f>
        <v>1</v>
      </c>
      <c r="O2061" s="12" t="str">
        <f>VLOOKUP(Todos!$A2061,vlookup_table[#All],3,FALSE)</f>
        <v>CA</v>
      </c>
      <c r="P2061" s="12">
        <f>VLOOKUP(Todos!$A2061,vlookup_table[#All],4,FALSE)</f>
        <v>3201</v>
      </c>
      <c r="Q2061" s="14" t="str">
        <f>VLOOKUP(Todos!$A2061,vlookup_table[#All],5,FALSE)</f>
        <v>S1</v>
      </c>
      <c r="R2061" s="14" t="str">
        <f>VLOOKUP(Todos!$A2061,vlookup_table[#All],6,FALSE)</f>
        <v>M</v>
      </c>
      <c r="S2061" s="14">
        <f>VLOOKUP(Todos!$A2061,vlookup_table[#All],7,FALSE)</f>
        <v>20</v>
      </c>
      <c r="T2061" s="14">
        <f>ROUND((9706-Todos!$P2061)/100, 0)</f>
        <v>65</v>
      </c>
      <c r="U2061" s="14" t="str" cm="1">
        <f t="array" ref="U2061">_xlfn.IFS(
    ISNUMBER(SEARCH("C", Q2061)), "Ciudad",
    ISNUMBER(SEARCH("T", Q2061)), "Pueblo",
    ISNUMBER(SEARCH("R", Q2061)), "Rural",
    ISNUMBER(SEARCH("S", Q2061)), "Suburbano",
    ISNUMBER(SEARCH("U", Q2061)), "Urbano"
)</f>
        <v>Suburbano</v>
      </c>
      <c r="V2061" s="25" t="str" cm="1">
        <f t="array" ref="V2061">_xlfn.LET(
    _xlpm.txt, _xlfn.TEXTJOIN("", TRUE, IF(ISNUMBER(--MID(Todos!$H2061, _xlfn.SEQUENCE(LEN(Todos!$H2061)), 1)), MID(Todos!$H2061, _xlfn.SEQUENCE(LEN(Todos!$H2061)), 1), "")),
    IF(ISNUMBER(--RIGHT(_xlpm.txt,1)), _xlpm.txt, LEFT(_xlpm.txt, LEN(_xlpm.txt)-1))
)</f>
        <v>28586</v>
      </c>
      <c r="W2061" s="14" t="str">
        <f>UPPER(LEFT(Todos!$B2061,2))</f>
        <v>CA</v>
      </c>
      <c r="X2061" s="15" t="str" cm="1">
        <f t="array" ref="X2061">+IF(Todos!$C2061 = "",MODE.MATCH(Todos!$C$2:$C$4029),Todos!$C2061)</f>
        <v>M</v>
      </c>
    </row>
    <row r="2062" spans="1:24" x14ac:dyDescent="0.35">
      <c r="A2062" s="19">
        <v>41545</v>
      </c>
      <c r="B2062" s="7" t="s">
        <v>13</v>
      </c>
      <c r="C2062" s="7" t="s">
        <v>14</v>
      </c>
      <c r="D2062" s="7">
        <v>658</v>
      </c>
      <c r="E2062" s="7">
        <v>373</v>
      </c>
      <c r="F2062" s="7">
        <v>436</v>
      </c>
      <c r="G2062" s="7">
        <v>0</v>
      </c>
      <c r="H2062" s="7">
        <v>14942</v>
      </c>
      <c r="I2062" s="7">
        <v>11</v>
      </c>
      <c r="J2062" s="7">
        <v>23</v>
      </c>
      <c r="K2062" s="7">
        <v>392</v>
      </c>
      <c r="L2062" s="7">
        <v>417</v>
      </c>
      <c r="M2062" s="7">
        <v>5.7894736839999998</v>
      </c>
      <c r="N2062" s="7">
        <f>VLOOKUP(Todos!$A2062,vlookup_table[#All],2,FALSE)</f>
        <v>1</v>
      </c>
      <c r="O2062" s="7" t="str">
        <f>VLOOKUP(Todos!$A2062,vlookup_table[#All],3,FALSE)</f>
        <v>FL</v>
      </c>
      <c r="P2062" s="7">
        <f>VLOOKUP(Todos!$A2062,vlookup_table[#All],4,FALSE)</f>
        <v>0</v>
      </c>
      <c r="Q2062" s="9" t="str">
        <f>VLOOKUP(Todos!$A2062,vlookup_table[#All],5,FALSE)</f>
        <v>S2</v>
      </c>
      <c r="R2062" s="9" t="str">
        <f>VLOOKUP(Todos!$A2062,vlookup_table[#All],6,FALSE)</f>
        <v>M</v>
      </c>
      <c r="S2062" s="9">
        <f>VLOOKUP(Todos!$A2062,vlookup_table[#All],7,FALSE)</f>
        <v>5</v>
      </c>
      <c r="T2062" s="9">
        <f>ROUND((9706-Todos!$P2062)/100, 0)</f>
        <v>97</v>
      </c>
      <c r="U2062" s="9" t="str" cm="1">
        <f t="array" ref="U2062">_xlfn.IFS(
    ISNUMBER(SEARCH("C", Q2062)), "Ciudad",
    ISNUMBER(SEARCH("T", Q2062)), "Pueblo",
    ISNUMBER(SEARCH("R", Q2062)), "Rural",
    ISNUMBER(SEARCH("S", Q2062)), "Suburbano",
    ISNUMBER(SEARCH("U", Q2062)), "Urbano"
)</f>
        <v>Suburbano</v>
      </c>
      <c r="V2062" s="24" t="str" cm="1">
        <f t="array" ref="V2062">_xlfn.LET(
    _xlpm.txt, _xlfn.TEXTJOIN("", TRUE, IF(ISNUMBER(--MID(Todos!$H2062, _xlfn.SEQUENCE(LEN(Todos!$H2062)), 1)), MID(Todos!$H2062, _xlfn.SEQUENCE(LEN(Todos!$H2062)), 1), "")),
    IF(ISNUMBER(--RIGHT(_xlpm.txt,1)), _xlpm.txt, LEFT(_xlpm.txt, LEN(_xlpm.txt)-1))
)</f>
        <v>14942</v>
      </c>
      <c r="W2062" s="9" t="str">
        <f>UPPER(LEFT(Todos!$B2062,2))</f>
        <v>FL</v>
      </c>
      <c r="X2062" s="10" t="str" cm="1">
        <f t="array" ref="X2062">+IF(Todos!$C2062 = "",MODE.MATCH(Todos!$C$2:$C$4029),Todos!$C2062)</f>
        <v>M</v>
      </c>
    </row>
    <row r="2063" spans="1:24" x14ac:dyDescent="0.35">
      <c r="A2063" s="18">
        <v>106235</v>
      </c>
      <c r="B2063" s="12" t="s">
        <v>28</v>
      </c>
      <c r="C2063" s="12" t="s">
        <v>14</v>
      </c>
      <c r="D2063" s="12">
        <v>498</v>
      </c>
      <c r="E2063" s="12">
        <v>273</v>
      </c>
      <c r="F2063" s="12">
        <v>346</v>
      </c>
      <c r="G2063" s="12">
        <v>0</v>
      </c>
      <c r="H2063" s="12">
        <v>12893</v>
      </c>
      <c r="I2063" s="12">
        <v>0</v>
      </c>
      <c r="J2063" s="12">
        <v>69</v>
      </c>
      <c r="K2063" s="12">
        <v>302</v>
      </c>
      <c r="L2063" s="12">
        <v>304</v>
      </c>
      <c r="M2063" s="12">
        <v>5</v>
      </c>
      <c r="N2063" s="12">
        <f>VLOOKUP(Todos!$A2063,vlookup_table[#All],2,FALSE)</f>
        <v>1</v>
      </c>
      <c r="O2063" s="12" t="str">
        <f>VLOOKUP(Todos!$A2063,vlookup_table[#All],3,FALSE)</f>
        <v>KS</v>
      </c>
      <c r="P2063" s="12">
        <f>VLOOKUP(Todos!$A2063,vlookup_table[#All],4,FALSE)</f>
        <v>1801</v>
      </c>
      <c r="Q2063" s="14" t="str">
        <f>VLOOKUP(Todos!$A2063,vlookup_table[#All],5,FALSE)</f>
        <v>T2</v>
      </c>
      <c r="R2063" s="14" t="str">
        <f>VLOOKUP(Todos!$A2063,vlookup_table[#All],6,FALSE)</f>
        <v>M</v>
      </c>
      <c r="S2063" s="14">
        <f>VLOOKUP(Todos!$A2063,vlookup_table[#All],7,FALSE)</f>
        <v>5</v>
      </c>
      <c r="T2063" s="14">
        <f>ROUND((9706-Todos!$P2063)/100, 0)</f>
        <v>79</v>
      </c>
      <c r="U2063" s="14" t="str" cm="1">
        <f t="array" ref="U2063">_xlfn.IFS(
    ISNUMBER(SEARCH("C", Q2063)), "Ciudad",
    ISNUMBER(SEARCH("T", Q2063)), "Pueblo",
    ISNUMBER(SEARCH("R", Q2063)), "Rural",
    ISNUMBER(SEARCH("S", Q2063)), "Suburbano",
    ISNUMBER(SEARCH("U", Q2063)), "Urbano"
)</f>
        <v>Pueblo</v>
      </c>
      <c r="V2063" s="25" t="str" cm="1">
        <f t="array" ref="V2063">_xlfn.LET(
    _xlpm.txt, _xlfn.TEXTJOIN("", TRUE, IF(ISNUMBER(--MID(Todos!$H2063, _xlfn.SEQUENCE(LEN(Todos!$H2063)), 1)), MID(Todos!$H2063, _xlfn.SEQUENCE(LEN(Todos!$H2063)), 1), "")),
    IF(ISNUMBER(--RIGHT(_xlpm.txt,1)), _xlpm.txt, LEFT(_xlpm.txt, LEN(_xlpm.txt)-1))
)</f>
        <v>12893</v>
      </c>
      <c r="W2063" s="14" t="str">
        <f>UPPER(LEFT(Todos!$B2063,2))</f>
        <v>KS</v>
      </c>
      <c r="X2063" s="15" t="str" cm="1">
        <f t="array" ref="X2063">+IF(Todos!$C2063 = "",MODE.MATCH(Todos!$C$2:$C$4029),Todos!$C2063)</f>
        <v>M</v>
      </c>
    </row>
    <row r="2064" spans="1:24" x14ac:dyDescent="0.35">
      <c r="A2064" s="19">
        <v>133640</v>
      </c>
      <c r="B2064" s="7" t="s">
        <v>42</v>
      </c>
      <c r="C2064" s="7" t="s">
        <v>14</v>
      </c>
      <c r="D2064" s="7">
        <v>793</v>
      </c>
      <c r="E2064" s="7">
        <v>359</v>
      </c>
      <c r="F2064" s="7">
        <v>505</v>
      </c>
      <c r="G2064" s="7">
        <v>16</v>
      </c>
      <c r="H2064" s="7">
        <v>19844</v>
      </c>
      <c r="I2064" s="7">
        <v>0</v>
      </c>
      <c r="J2064" s="7">
        <v>45</v>
      </c>
      <c r="K2064" s="7">
        <v>372</v>
      </c>
      <c r="L2064" s="7">
        <v>464</v>
      </c>
      <c r="M2064" s="7">
        <v>7.5</v>
      </c>
      <c r="N2064" s="7">
        <f>VLOOKUP(Todos!$A2064,vlookup_table[#All],2,FALSE)</f>
        <v>1</v>
      </c>
      <c r="O2064" s="7" t="str">
        <f>VLOOKUP(Todos!$A2064,vlookup_table[#All],3,FALSE)</f>
        <v>ID</v>
      </c>
      <c r="P2064" s="7">
        <f>VLOOKUP(Todos!$A2064,vlookup_table[#All],4,FALSE)</f>
        <v>3210</v>
      </c>
      <c r="Q2064" s="9" t="str">
        <f>VLOOKUP(Todos!$A2064,vlookup_table[#All],5,FALSE)</f>
        <v>C2</v>
      </c>
      <c r="R2064" s="9" t="str">
        <f>VLOOKUP(Todos!$A2064,vlookup_table[#All],6,FALSE)</f>
        <v>M</v>
      </c>
      <c r="S2064" s="9">
        <f>VLOOKUP(Todos!$A2064,vlookup_table[#All],7,FALSE)</f>
        <v>10</v>
      </c>
      <c r="T2064" s="9">
        <f>ROUND((9706-Todos!$P2064)/100, 0)</f>
        <v>65</v>
      </c>
      <c r="U2064" s="9" t="str" cm="1">
        <f t="array" ref="U2064">_xlfn.IFS(
    ISNUMBER(SEARCH("C", Q2064)), "Ciudad",
    ISNUMBER(SEARCH("T", Q2064)), "Pueblo",
    ISNUMBER(SEARCH("R", Q2064)), "Rural",
    ISNUMBER(SEARCH("S", Q2064)), "Suburbano",
    ISNUMBER(SEARCH("U", Q2064)), "Urbano"
)</f>
        <v>Ciudad</v>
      </c>
      <c r="V2064" s="24" t="str" cm="1">
        <f t="array" ref="V2064">_xlfn.LET(
    _xlpm.txt, _xlfn.TEXTJOIN("", TRUE, IF(ISNUMBER(--MID(Todos!$H2064, _xlfn.SEQUENCE(LEN(Todos!$H2064)), 1)), MID(Todos!$H2064, _xlfn.SEQUENCE(LEN(Todos!$H2064)), 1), "")),
    IF(ISNUMBER(--RIGHT(_xlpm.txt,1)), _xlpm.txt, LEFT(_xlpm.txt, LEN(_xlpm.txt)-1))
)</f>
        <v>19844</v>
      </c>
      <c r="W2064" s="9" t="str">
        <f>UPPER(LEFT(Todos!$B2064,2))</f>
        <v>ID</v>
      </c>
      <c r="X2064" s="10" t="str" cm="1">
        <f t="array" ref="X2064">+IF(Todos!$C2064 = "",MODE.MATCH(Todos!$C$2:$C$4029),Todos!$C2064)</f>
        <v>M</v>
      </c>
    </row>
    <row r="2065" spans="1:24" x14ac:dyDescent="0.35">
      <c r="A2065" s="18">
        <v>176443</v>
      </c>
      <c r="B2065" s="12" t="s">
        <v>51</v>
      </c>
      <c r="C2065" s="12" t="s">
        <v>17</v>
      </c>
      <c r="D2065" s="12">
        <v>641</v>
      </c>
      <c r="E2065" s="12">
        <v>291</v>
      </c>
      <c r="F2065" s="12">
        <v>391</v>
      </c>
      <c r="G2065" s="12">
        <v>1</v>
      </c>
      <c r="H2065" s="12">
        <v>12815</v>
      </c>
      <c r="I2065" s="12">
        <v>4</v>
      </c>
      <c r="J2065" s="12">
        <v>45</v>
      </c>
      <c r="K2065" s="12">
        <v>300</v>
      </c>
      <c r="L2065" s="12">
        <v>356</v>
      </c>
      <c r="M2065" s="12">
        <v>14</v>
      </c>
      <c r="N2065" s="12">
        <f>VLOOKUP(Todos!$A2065,vlookup_table[#All],2,FALSE)</f>
        <v>0</v>
      </c>
      <c r="O2065" s="12" t="str">
        <f>VLOOKUP(Todos!$A2065,vlookup_table[#All],3,FALSE)</f>
        <v>OR</v>
      </c>
      <c r="P2065" s="12">
        <f>VLOOKUP(Todos!$A2065,vlookup_table[#All],4,FALSE)</f>
        <v>2103</v>
      </c>
      <c r="Q2065" s="14" t="str">
        <f>VLOOKUP(Todos!$A2065,vlookup_table[#All],5,FALSE)</f>
        <v>R2</v>
      </c>
      <c r="R2065" s="14" t="str">
        <f>VLOOKUP(Todos!$A2065,vlookup_table[#All],6,FALSE)</f>
        <v>F</v>
      </c>
      <c r="S2065" s="14">
        <f>VLOOKUP(Todos!$A2065,vlookup_table[#All],7,FALSE)</f>
        <v>10</v>
      </c>
      <c r="T2065" s="14">
        <f>ROUND((9706-Todos!$P2065)/100, 0)</f>
        <v>76</v>
      </c>
      <c r="U2065" s="14" t="str" cm="1">
        <f t="array" ref="U2065">_xlfn.IFS(
    ISNUMBER(SEARCH("C", Q2065)), "Ciudad",
    ISNUMBER(SEARCH("T", Q2065)), "Pueblo",
    ISNUMBER(SEARCH("R", Q2065)), "Rural",
    ISNUMBER(SEARCH("S", Q2065)), "Suburbano",
    ISNUMBER(SEARCH("U", Q2065)), "Urbano"
)</f>
        <v>Rural</v>
      </c>
      <c r="V2065" s="25" t="str" cm="1">
        <f t="array" ref="V2065">_xlfn.LET(
    _xlpm.txt, _xlfn.TEXTJOIN("", TRUE, IF(ISNUMBER(--MID(Todos!$H2065, _xlfn.SEQUENCE(LEN(Todos!$H2065)), 1)), MID(Todos!$H2065, _xlfn.SEQUENCE(LEN(Todos!$H2065)), 1), "")),
    IF(ISNUMBER(--RIGHT(_xlpm.txt,1)), _xlpm.txt, LEFT(_xlpm.txt, LEN(_xlpm.txt)-1))
)</f>
        <v>12815</v>
      </c>
      <c r="W2065" s="14" t="str">
        <f>UPPER(LEFT(Todos!$B2065,2))</f>
        <v>OR</v>
      </c>
      <c r="X2065" s="15" t="str" cm="1">
        <f t="array" ref="X2065">+IF(Todos!$C2065 = "",MODE.MATCH(Todos!$C$2:$C$4029),Todos!$C2065)</f>
        <v>F</v>
      </c>
    </row>
    <row r="2066" spans="1:24" x14ac:dyDescent="0.35">
      <c r="A2066" s="19">
        <v>190976</v>
      </c>
      <c r="B2066" s="7" t="s">
        <v>56</v>
      </c>
      <c r="C2066" s="7"/>
      <c r="D2066" s="7">
        <v>558</v>
      </c>
      <c r="E2066" s="7">
        <v>298</v>
      </c>
      <c r="F2066" s="7">
        <v>345</v>
      </c>
      <c r="G2066" s="7">
        <v>0</v>
      </c>
      <c r="H2066" s="7">
        <v>10331</v>
      </c>
      <c r="I2066" s="7">
        <v>4</v>
      </c>
      <c r="J2066" s="7">
        <v>33</v>
      </c>
      <c r="K2066" s="7">
        <v>301</v>
      </c>
      <c r="L2066" s="7">
        <v>327</v>
      </c>
      <c r="M2066" s="7">
        <v>14.777777779999999</v>
      </c>
      <c r="N2066" s="7">
        <f>VLOOKUP(Todos!$A2066,vlookup_table[#All],2,FALSE)</f>
        <v>0</v>
      </c>
      <c r="O2066" s="7" t="str">
        <f>VLOOKUP(Todos!$A2066,vlookup_table[#All],3,FALSE)</f>
        <v>AZ</v>
      </c>
      <c r="P2066" s="7">
        <f>VLOOKUP(Todos!$A2066,vlookup_table[#All],4,FALSE)</f>
        <v>0</v>
      </c>
      <c r="Q2066" s="9" t="str">
        <f>VLOOKUP(Todos!$A2066,vlookup_table[#All],5,FALSE)</f>
        <v>C2</v>
      </c>
      <c r="R2066" s="9" t="str">
        <f>VLOOKUP(Todos!$A2066,vlookup_table[#All],6,FALSE)</f>
        <v/>
      </c>
      <c r="S2066" s="9">
        <f>VLOOKUP(Todos!$A2066,vlookup_table[#All],7,FALSE)</f>
        <v>20</v>
      </c>
      <c r="T2066" s="9">
        <f>ROUND((9706-Todos!$P2066)/100, 0)</f>
        <v>97</v>
      </c>
      <c r="U2066" s="9" t="str" cm="1">
        <f t="array" ref="U2066">_xlfn.IFS(
    ISNUMBER(SEARCH("C", Q2066)), "Ciudad",
    ISNUMBER(SEARCH("T", Q2066)), "Pueblo",
    ISNUMBER(SEARCH("R", Q2066)), "Rural",
    ISNUMBER(SEARCH("S", Q2066)), "Suburbano",
    ISNUMBER(SEARCH("U", Q2066)), "Urbano"
)</f>
        <v>Ciudad</v>
      </c>
      <c r="V2066" s="24" t="str" cm="1">
        <f t="array" ref="V2066">_xlfn.LET(
    _xlpm.txt, _xlfn.TEXTJOIN("", TRUE, IF(ISNUMBER(--MID(Todos!$H2066, _xlfn.SEQUENCE(LEN(Todos!$H2066)), 1)), MID(Todos!$H2066, _xlfn.SEQUENCE(LEN(Todos!$H2066)), 1), "")),
    IF(ISNUMBER(--RIGHT(_xlpm.txt,1)), _xlpm.txt, LEFT(_xlpm.txt, LEN(_xlpm.txt)-1))
)</f>
        <v>10331</v>
      </c>
      <c r="W2066" s="9" t="str">
        <f>UPPER(LEFT(Todos!$B2066,2))</f>
        <v>AZ</v>
      </c>
      <c r="X2066" s="10" t="e" cm="1">
        <f t="array" aca="1" ref="X2066" ca="1">+IF(Todos!$C2066 = "",MODE.MATCH(Todos!$C$2:$C$4029),Todos!$C2066)</f>
        <v>#NAME?</v>
      </c>
    </row>
    <row r="2067" spans="1:24" x14ac:dyDescent="0.35">
      <c r="A2067" s="18">
        <v>145911</v>
      </c>
      <c r="B2067" s="12" t="s">
        <v>22</v>
      </c>
      <c r="C2067" s="12" t="s">
        <v>17</v>
      </c>
      <c r="D2067" s="12">
        <v>3314</v>
      </c>
      <c r="E2067" s="12">
        <v>781</v>
      </c>
      <c r="F2067" s="12">
        <v>828</v>
      </c>
      <c r="G2067" s="12">
        <v>99</v>
      </c>
      <c r="H2067" s="12">
        <v>25608</v>
      </c>
      <c r="I2067" s="12">
        <v>33</v>
      </c>
      <c r="J2067" s="12">
        <v>47</v>
      </c>
      <c r="K2067" s="12">
        <v>755</v>
      </c>
      <c r="L2067" s="12">
        <v>820</v>
      </c>
      <c r="M2067" s="12">
        <v>11.66666667</v>
      </c>
      <c r="N2067" s="12">
        <f>VLOOKUP(Todos!$A2067,vlookup_table[#All],2,FALSE)</f>
        <v>0</v>
      </c>
      <c r="O2067" s="12" t="str">
        <f>VLOOKUP(Todos!$A2067,vlookup_table[#All],3,FALSE)</f>
        <v>CA</v>
      </c>
      <c r="P2067" s="12">
        <f>VLOOKUP(Todos!$A2067,vlookup_table[#All],4,FALSE)</f>
        <v>0</v>
      </c>
      <c r="Q2067" s="14" t="str">
        <f>VLOOKUP(Todos!$A2067,vlookup_table[#All],5,FALSE)</f>
        <v>S1</v>
      </c>
      <c r="R2067" s="14" t="str">
        <f>VLOOKUP(Todos!$A2067,vlookup_table[#All],6,FALSE)</f>
        <v>F</v>
      </c>
      <c r="S2067" s="14">
        <f>VLOOKUP(Todos!$A2067,vlookup_table[#All],7,FALSE)</f>
        <v>10</v>
      </c>
      <c r="T2067" s="14">
        <f>ROUND((9706-Todos!$P2067)/100, 0)</f>
        <v>97</v>
      </c>
      <c r="U2067" s="14" t="str" cm="1">
        <f t="array" ref="U2067">_xlfn.IFS(
    ISNUMBER(SEARCH("C", Q2067)), "Ciudad",
    ISNUMBER(SEARCH("T", Q2067)), "Pueblo",
    ISNUMBER(SEARCH("R", Q2067)), "Rural",
    ISNUMBER(SEARCH("S", Q2067)), "Suburbano",
    ISNUMBER(SEARCH("U", Q2067)), "Urbano"
)</f>
        <v>Suburbano</v>
      </c>
      <c r="V2067" s="25" t="str" cm="1">
        <f t="array" ref="V2067">_xlfn.LET(
    _xlpm.txt, _xlfn.TEXTJOIN("", TRUE, IF(ISNUMBER(--MID(Todos!$H2067, _xlfn.SEQUENCE(LEN(Todos!$H2067)), 1)), MID(Todos!$H2067, _xlfn.SEQUENCE(LEN(Todos!$H2067)), 1), "")),
    IF(ISNUMBER(--RIGHT(_xlpm.txt,1)), _xlpm.txt, LEFT(_xlpm.txt, LEN(_xlpm.txt)-1))
)</f>
        <v>25608</v>
      </c>
      <c r="W2067" s="14" t="str">
        <f>UPPER(LEFT(Todos!$B2067,2))</f>
        <v>CA</v>
      </c>
      <c r="X2067" s="15" t="str" cm="1">
        <f t="array" ref="X2067">+IF(Todos!$C2067 = "",MODE.MATCH(Todos!$C$2:$C$4029),Todos!$C2067)</f>
        <v>F</v>
      </c>
    </row>
    <row r="2068" spans="1:24" x14ac:dyDescent="0.35">
      <c r="A2068" s="19">
        <v>32984</v>
      </c>
      <c r="B2068" s="7" t="s">
        <v>26</v>
      </c>
      <c r="C2068" s="7" t="s">
        <v>27</v>
      </c>
      <c r="D2068" s="7">
        <v>0</v>
      </c>
      <c r="E2068" s="7">
        <v>0</v>
      </c>
      <c r="F2068" s="7">
        <v>0</v>
      </c>
      <c r="G2068" s="7">
        <v>0</v>
      </c>
      <c r="H2068" s="7">
        <v>0</v>
      </c>
      <c r="I2068" s="7">
        <v>0</v>
      </c>
      <c r="J2068" s="7">
        <v>0</v>
      </c>
      <c r="K2068" s="7">
        <v>0</v>
      </c>
      <c r="L2068" s="7">
        <v>0</v>
      </c>
      <c r="M2068" s="7">
        <v>9.5</v>
      </c>
      <c r="N2068" s="7">
        <f>VLOOKUP(Todos!$A2068,vlookup_table[#All],2,FALSE)</f>
        <v>1</v>
      </c>
      <c r="O2068" s="7" t="str">
        <f>VLOOKUP(Todos!$A2068,vlookup_table[#All],3,FALSE)</f>
        <v>AP</v>
      </c>
      <c r="P2068" s="7">
        <f>VLOOKUP(Todos!$A2068,vlookup_table[#All],4,FALSE)</f>
        <v>0</v>
      </c>
      <c r="Q2068" s="9" t="str">
        <f>VLOOKUP(Todos!$A2068,vlookup_table[#All],5,FALSE)</f>
        <v>S1</v>
      </c>
      <c r="R2068" s="9" t="str">
        <f>VLOOKUP(Todos!$A2068,vlookup_table[#All],6,FALSE)</f>
        <v>M</v>
      </c>
      <c r="S2068" s="9">
        <f>VLOOKUP(Todos!$A2068,vlookup_table[#All],7,FALSE)</f>
        <v>8</v>
      </c>
      <c r="T2068" s="9">
        <f>ROUND((9706-Todos!$P2068)/100, 0)</f>
        <v>97</v>
      </c>
      <c r="U2068" s="9" t="str" cm="1">
        <f t="array" ref="U2068">_xlfn.IFS(
    ISNUMBER(SEARCH("C", Q2068)), "Ciudad",
    ISNUMBER(SEARCH("T", Q2068)), "Pueblo",
    ISNUMBER(SEARCH("R", Q2068)), "Rural",
    ISNUMBER(SEARCH("S", Q2068)), "Suburbano",
    ISNUMBER(SEARCH("U", Q2068)), "Urbano"
)</f>
        <v>Suburbano</v>
      </c>
      <c r="V2068" s="24" t="str" cm="1">
        <f t="array" ref="V2068">_xlfn.LET(
    _xlpm.txt, _xlfn.TEXTJOIN("", TRUE, IF(ISNUMBER(--MID(Todos!$H2068, _xlfn.SEQUENCE(LEN(Todos!$H2068)), 1)), MID(Todos!$H2068, _xlfn.SEQUENCE(LEN(Todos!$H2068)), 1), "")),
    IF(ISNUMBER(--RIGHT(_xlpm.txt,1)), _xlpm.txt, LEFT(_xlpm.txt, LEN(_xlpm.txt)-1))
)</f>
        <v>0</v>
      </c>
      <c r="W2068" s="9" t="str">
        <f>UPPER(LEFT(Todos!$B2068,2))</f>
        <v>AP</v>
      </c>
      <c r="X2068" s="10" t="str" cm="1">
        <f t="array" ref="X2068">+IF(Todos!$C2068 = "",MODE.MATCH(Todos!$C$2:$C$4029),Todos!$C2068)</f>
        <v>Male</v>
      </c>
    </row>
    <row r="2069" spans="1:24" x14ac:dyDescent="0.35">
      <c r="A2069" s="18">
        <v>67541</v>
      </c>
      <c r="B2069" s="12" t="s">
        <v>30</v>
      </c>
      <c r="C2069" s="12" t="s">
        <v>17</v>
      </c>
      <c r="D2069" s="12">
        <v>558</v>
      </c>
      <c r="E2069" s="12">
        <v>344</v>
      </c>
      <c r="F2069" s="12">
        <v>414</v>
      </c>
      <c r="G2069" s="12">
        <v>0</v>
      </c>
      <c r="H2069" s="12">
        <v>14032</v>
      </c>
      <c r="I2069" s="12">
        <v>0</v>
      </c>
      <c r="J2069" s="12">
        <v>69</v>
      </c>
      <c r="K2069" s="12">
        <v>366</v>
      </c>
      <c r="L2069" s="12">
        <v>398</v>
      </c>
      <c r="M2069" s="12">
        <v>6.3636363640000004</v>
      </c>
      <c r="N2069" s="12">
        <f>VLOOKUP(Todos!$A2069,vlookup_table[#All],2,FALSE)</f>
        <v>28</v>
      </c>
      <c r="O2069" s="12" t="str">
        <f>VLOOKUP(Todos!$A2069,vlookup_table[#All],3,FALSE)</f>
        <v>MI</v>
      </c>
      <c r="P2069" s="12">
        <f>VLOOKUP(Todos!$A2069,vlookup_table[#All],4,FALSE)</f>
        <v>5601</v>
      </c>
      <c r="Q2069" s="14" t="str">
        <f>VLOOKUP(Todos!$A2069,vlookup_table[#All],5,FALSE)</f>
        <v>C2</v>
      </c>
      <c r="R2069" s="14" t="str">
        <f>VLOOKUP(Todos!$A2069,vlookup_table[#All],6,FALSE)</f>
        <v>F</v>
      </c>
      <c r="S2069" s="14">
        <f>VLOOKUP(Todos!$A2069,vlookup_table[#All],7,FALSE)</f>
        <v>7</v>
      </c>
      <c r="T2069" s="14">
        <f>ROUND((9706-Todos!$P2069)/100, 0)</f>
        <v>41</v>
      </c>
      <c r="U2069" s="14" t="str" cm="1">
        <f t="array" ref="U2069">_xlfn.IFS(
    ISNUMBER(SEARCH("C", Q2069)), "Ciudad",
    ISNUMBER(SEARCH("T", Q2069)), "Pueblo",
    ISNUMBER(SEARCH("R", Q2069)), "Rural",
    ISNUMBER(SEARCH("S", Q2069)), "Suburbano",
    ISNUMBER(SEARCH("U", Q2069)), "Urbano"
)</f>
        <v>Ciudad</v>
      </c>
      <c r="V2069" s="25" t="str" cm="1">
        <f t="array" ref="V2069">_xlfn.LET(
    _xlpm.txt, _xlfn.TEXTJOIN("", TRUE, IF(ISNUMBER(--MID(Todos!$H2069, _xlfn.SEQUENCE(LEN(Todos!$H2069)), 1)), MID(Todos!$H2069, _xlfn.SEQUENCE(LEN(Todos!$H2069)), 1), "")),
    IF(ISNUMBER(--RIGHT(_xlpm.txt,1)), _xlpm.txt, LEFT(_xlpm.txt, LEN(_xlpm.txt)-1))
)</f>
        <v>14032</v>
      </c>
      <c r="W2069" s="14" t="str">
        <f>UPPER(LEFT(Todos!$B2069,2))</f>
        <v>MI</v>
      </c>
      <c r="X2069" s="15" t="str" cm="1">
        <f t="array" ref="X2069">+IF(Todos!$C2069 = "",MODE.MATCH(Todos!$C$2:$C$4029),Todos!$C2069)</f>
        <v>F</v>
      </c>
    </row>
    <row r="2070" spans="1:24" x14ac:dyDescent="0.35">
      <c r="A2070" s="19">
        <v>86803</v>
      </c>
      <c r="B2070" s="7" t="s">
        <v>35</v>
      </c>
      <c r="C2070" s="7" t="s">
        <v>20</v>
      </c>
      <c r="D2070" s="7">
        <v>419</v>
      </c>
      <c r="E2070" s="7">
        <v>184</v>
      </c>
      <c r="F2070" s="7">
        <v>279</v>
      </c>
      <c r="G2070" s="7">
        <v>1</v>
      </c>
      <c r="H2070" s="7">
        <v>9682</v>
      </c>
      <c r="I2070" s="7">
        <v>1</v>
      </c>
      <c r="J2070" s="7">
        <v>63</v>
      </c>
      <c r="K2070" s="7">
        <v>214</v>
      </c>
      <c r="L2070" s="7">
        <v>253</v>
      </c>
      <c r="M2070" s="7">
        <v>7.3333333329999997</v>
      </c>
      <c r="N2070" s="7">
        <f>VLOOKUP(Todos!$A2070,vlookup_table[#All],2,FALSE)</f>
        <v>2</v>
      </c>
      <c r="O2070" s="7" t="str">
        <f>VLOOKUP(Todos!$A2070,vlookup_table[#All],3,FALSE)</f>
        <v>MT</v>
      </c>
      <c r="P2070" s="7">
        <f>VLOOKUP(Todos!$A2070,vlookup_table[#All],4,FALSE)</f>
        <v>0</v>
      </c>
      <c r="Q2070" s="9" t="str">
        <f>VLOOKUP(Todos!$A2070,vlookup_table[#All],5,FALSE)</f>
        <v>R2</v>
      </c>
      <c r="R2070" s="9" t="str">
        <f>VLOOKUP(Todos!$A2070,vlookup_table[#All],6,FALSE)</f>
        <v>F</v>
      </c>
      <c r="S2070" s="9">
        <f>VLOOKUP(Todos!$A2070,vlookup_table[#All],7,FALSE)</f>
        <v>10</v>
      </c>
      <c r="T2070" s="9">
        <f>ROUND((9706-Todos!$P2070)/100, 0)</f>
        <v>97</v>
      </c>
      <c r="U2070" s="9" t="str" cm="1">
        <f t="array" ref="U2070">_xlfn.IFS(
    ISNUMBER(SEARCH("C", Q2070)), "Ciudad",
    ISNUMBER(SEARCH("T", Q2070)), "Pueblo",
    ISNUMBER(SEARCH("R", Q2070)), "Rural",
    ISNUMBER(SEARCH("S", Q2070)), "Suburbano",
    ISNUMBER(SEARCH("U", Q2070)), "Urbano"
)</f>
        <v>Rural</v>
      </c>
      <c r="V2070" s="24" t="str" cm="1">
        <f t="array" ref="V2070">_xlfn.LET(
    _xlpm.txt, _xlfn.TEXTJOIN("", TRUE, IF(ISNUMBER(--MID(Todos!$H2070, _xlfn.SEQUENCE(LEN(Todos!$H2070)), 1)), MID(Todos!$H2070, _xlfn.SEQUENCE(LEN(Todos!$H2070)), 1), "")),
    IF(ISNUMBER(--RIGHT(_xlpm.txt,1)), _xlpm.txt, LEFT(_xlpm.txt, LEN(_xlpm.txt)-1))
)</f>
        <v>9682</v>
      </c>
      <c r="W2070" s="9" t="str">
        <f>UPPER(LEFT(Todos!$B2070,2))</f>
        <v>MT</v>
      </c>
      <c r="X2070" s="10" t="str" cm="1">
        <f t="array" ref="X2070">+IF(Todos!$C2070 = "",MODE.MATCH(Todos!$C$2:$C$4029),Todos!$C2070)</f>
        <v>female</v>
      </c>
    </row>
    <row r="2071" spans="1:24" x14ac:dyDescent="0.35">
      <c r="A2071" s="18">
        <v>100324</v>
      </c>
      <c r="B2071" s="12" t="s">
        <v>37</v>
      </c>
      <c r="C2071" s="12" t="s">
        <v>17</v>
      </c>
      <c r="D2071" s="12">
        <v>1783</v>
      </c>
      <c r="E2071" s="12">
        <v>577</v>
      </c>
      <c r="F2071" s="12">
        <v>653</v>
      </c>
      <c r="G2071" s="12">
        <v>36</v>
      </c>
      <c r="H2071" s="12">
        <v>26826</v>
      </c>
      <c r="I2071" s="12">
        <v>0</v>
      </c>
      <c r="J2071" s="12">
        <v>62</v>
      </c>
      <c r="K2071" s="12">
        <v>603</v>
      </c>
      <c r="L2071" s="12">
        <v>609</v>
      </c>
      <c r="M2071" s="12">
        <v>20</v>
      </c>
      <c r="N2071" s="12">
        <f>VLOOKUP(Todos!$A2071,vlookup_table[#All],2,FALSE)</f>
        <v>0</v>
      </c>
      <c r="O2071" s="12" t="str">
        <f>VLOOKUP(Todos!$A2071,vlookup_table[#All],3,FALSE)</f>
        <v>MO</v>
      </c>
      <c r="P2071" s="12">
        <f>VLOOKUP(Todos!$A2071,vlookup_table[#All],4,FALSE)</f>
        <v>4901</v>
      </c>
      <c r="Q2071" s="14" t="str">
        <f>VLOOKUP(Todos!$A2071,vlookup_table[#All],5,FALSE)</f>
        <v>S1</v>
      </c>
      <c r="R2071" s="14" t="str">
        <f>VLOOKUP(Todos!$A2071,vlookup_table[#All],6,FALSE)</f>
        <v>F</v>
      </c>
      <c r="S2071" s="14">
        <f>VLOOKUP(Todos!$A2071,vlookup_table[#All],7,FALSE)</f>
        <v>20</v>
      </c>
      <c r="T2071" s="14">
        <f>ROUND((9706-Todos!$P2071)/100, 0)</f>
        <v>48</v>
      </c>
      <c r="U2071" s="14" t="str" cm="1">
        <f t="array" ref="U2071">_xlfn.IFS(
    ISNUMBER(SEARCH("C", Q2071)), "Ciudad",
    ISNUMBER(SEARCH("T", Q2071)), "Pueblo",
    ISNUMBER(SEARCH("R", Q2071)), "Rural",
    ISNUMBER(SEARCH("S", Q2071)), "Suburbano",
    ISNUMBER(SEARCH("U", Q2071)), "Urbano"
)</f>
        <v>Suburbano</v>
      </c>
      <c r="V2071" s="25" t="str" cm="1">
        <f t="array" ref="V2071">_xlfn.LET(
    _xlpm.txt, _xlfn.TEXTJOIN("", TRUE, IF(ISNUMBER(--MID(Todos!$H2071, _xlfn.SEQUENCE(LEN(Todos!$H2071)), 1)), MID(Todos!$H2071, _xlfn.SEQUENCE(LEN(Todos!$H2071)), 1), "")),
    IF(ISNUMBER(--RIGHT(_xlpm.txt,1)), _xlpm.txt, LEFT(_xlpm.txt, LEN(_xlpm.txt)-1))
)</f>
        <v>26826</v>
      </c>
      <c r="W2071" s="14" t="str">
        <f>UPPER(LEFT(Todos!$B2071,2))</f>
        <v>MO</v>
      </c>
      <c r="X2071" s="15" t="str" cm="1">
        <f t="array" ref="X2071">+IF(Todos!$C2071 = "",MODE.MATCH(Todos!$C$2:$C$4029),Todos!$C2071)</f>
        <v>F</v>
      </c>
    </row>
    <row r="2072" spans="1:24" x14ac:dyDescent="0.35">
      <c r="A2072" s="19">
        <v>132444</v>
      </c>
      <c r="B2072" s="7" t="s">
        <v>49</v>
      </c>
      <c r="C2072" s="7" t="s">
        <v>17</v>
      </c>
      <c r="D2072" s="7">
        <v>543</v>
      </c>
      <c r="E2072" s="7">
        <v>428</v>
      </c>
      <c r="F2072" s="7">
        <v>434</v>
      </c>
      <c r="G2072" s="7">
        <v>0</v>
      </c>
      <c r="H2072" s="7">
        <v>12010</v>
      </c>
      <c r="I2072" s="7">
        <v>1</v>
      </c>
      <c r="J2072" s="7">
        <v>55</v>
      </c>
      <c r="K2072" s="7">
        <v>431</v>
      </c>
      <c r="L2072" s="7">
        <v>421</v>
      </c>
      <c r="M2072" s="7">
        <v>15</v>
      </c>
      <c r="N2072" s="7">
        <f>VLOOKUP(Todos!$A2072,vlookup_table[#All],2,FALSE)</f>
        <v>0</v>
      </c>
      <c r="O2072" s="7" t="str">
        <f>VLOOKUP(Todos!$A2072,vlookup_table[#All],3,FALSE)</f>
        <v>CO</v>
      </c>
      <c r="P2072" s="7">
        <f>VLOOKUP(Todos!$A2072,vlookup_table[#All],4,FALSE)</f>
        <v>4804</v>
      </c>
      <c r="Q2072" s="9" t="str">
        <f>VLOOKUP(Todos!$A2072,vlookup_table[#All],5,FALSE)</f>
        <v>T2</v>
      </c>
      <c r="R2072" s="9" t="str">
        <f>VLOOKUP(Todos!$A2072,vlookup_table[#All],6,FALSE)</f>
        <v>F</v>
      </c>
      <c r="S2072" s="9">
        <f>VLOOKUP(Todos!$A2072,vlookup_table[#All],7,FALSE)</f>
        <v>20</v>
      </c>
      <c r="T2072" s="9">
        <f>ROUND((9706-Todos!$P2072)/100, 0)</f>
        <v>49</v>
      </c>
      <c r="U2072" s="9" t="str" cm="1">
        <f t="array" ref="U2072">_xlfn.IFS(
    ISNUMBER(SEARCH("C", Q2072)), "Ciudad",
    ISNUMBER(SEARCH("T", Q2072)), "Pueblo",
    ISNUMBER(SEARCH("R", Q2072)), "Rural",
    ISNUMBER(SEARCH("S", Q2072)), "Suburbano",
    ISNUMBER(SEARCH("U", Q2072)), "Urbano"
)</f>
        <v>Pueblo</v>
      </c>
      <c r="V2072" s="24" t="str" cm="1">
        <f t="array" ref="V2072">_xlfn.LET(
    _xlpm.txt, _xlfn.TEXTJOIN("", TRUE, IF(ISNUMBER(--MID(Todos!$H2072, _xlfn.SEQUENCE(LEN(Todos!$H2072)), 1)), MID(Todos!$H2072, _xlfn.SEQUENCE(LEN(Todos!$H2072)), 1), "")),
    IF(ISNUMBER(--RIGHT(_xlpm.txt,1)), _xlpm.txt, LEFT(_xlpm.txt, LEN(_xlpm.txt)-1))
)</f>
        <v>12010</v>
      </c>
      <c r="W2072" s="9" t="str">
        <f>UPPER(LEFT(Todos!$B2072,2))</f>
        <v>CO</v>
      </c>
      <c r="X2072" s="10" t="str" cm="1">
        <f t="array" ref="X2072">+IF(Todos!$C2072 = "",MODE.MATCH(Todos!$C$2:$C$4029),Todos!$C2072)</f>
        <v>F</v>
      </c>
    </row>
    <row r="2073" spans="1:24" x14ac:dyDescent="0.35">
      <c r="A2073" s="18">
        <v>107235</v>
      </c>
      <c r="B2073" s="12" t="s">
        <v>60</v>
      </c>
      <c r="C2073" s="12" t="s">
        <v>14</v>
      </c>
      <c r="D2073" s="12">
        <v>1344</v>
      </c>
      <c r="E2073" s="12">
        <v>639</v>
      </c>
      <c r="F2073" s="12">
        <v>758</v>
      </c>
      <c r="G2073" s="12">
        <v>12</v>
      </c>
      <c r="H2073" s="12">
        <v>27610</v>
      </c>
      <c r="I2073" s="12">
        <v>4</v>
      </c>
      <c r="J2073" s="12">
        <v>53</v>
      </c>
      <c r="K2073" s="12">
        <v>733</v>
      </c>
      <c r="L2073" s="12">
        <v>676</v>
      </c>
      <c r="M2073" s="12">
        <v>7.2142857139999998</v>
      </c>
      <c r="N2073" s="12">
        <f>VLOOKUP(Todos!$A2073,vlookup_table[#All],2,FALSE)</f>
        <v>1</v>
      </c>
      <c r="O2073" s="12" t="str">
        <f>VLOOKUP(Todos!$A2073,vlookup_table[#All],3,FALSE)</f>
        <v>NE</v>
      </c>
      <c r="P2073" s="12">
        <f>VLOOKUP(Todos!$A2073,vlookup_table[#All],4,FALSE)</f>
        <v>3001</v>
      </c>
      <c r="Q2073" s="14" t="str">
        <f>VLOOKUP(Todos!$A2073,vlookup_table[#All],5,FALSE)</f>
        <v>S1</v>
      </c>
      <c r="R2073" s="14" t="str">
        <f>VLOOKUP(Todos!$A2073,vlookup_table[#All],6,FALSE)</f>
        <v>M</v>
      </c>
      <c r="S2073" s="14">
        <f>VLOOKUP(Todos!$A2073,vlookup_table[#All],7,FALSE)</f>
        <v>11</v>
      </c>
      <c r="T2073" s="14">
        <f>ROUND((9706-Todos!$P2073)/100, 0)</f>
        <v>67</v>
      </c>
      <c r="U2073" s="14" t="str" cm="1">
        <f t="array" ref="U2073">_xlfn.IFS(
    ISNUMBER(SEARCH("C", Q2073)), "Ciudad",
    ISNUMBER(SEARCH("T", Q2073)), "Pueblo",
    ISNUMBER(SEARCH("R", Q2073)), "Rural",
    ISNUMBER(SEARCH("S", Q2073)), "Suburbano",
    ISNUMBER(SEARCH("U", Q2073)), "Urbano"
)</f>
        <v>Suburbano</v>
      </c>
      <c r="V2073" s="25" t="str" cm="1">
        <f t="array" ref="V2073">_xlfn.LET(
    _xlpm.txt, _xlfn.TEXTJOIN("", TRUE, IF(ISNUMBER(--MID(Todos!$H2073, _xlfn.SEQUENCE(LEN(Todos!$H2073)), 1)), MID(Todos!$H2073, _xlfn.SEQUENCE(LEN(Todos!$H2073)), 1), "")),
    IF(ISNUMBER(--RIGHT(_xlpm.txt,1)), _xlpm.txt, LEFT(_xlpm.txt, LEN(_xlpm.txt)-1))
)</f>
        <v>27610</v>
      </c>
      <c r="W2073" s="14" t="str">
        <f>UPPER(LEFT(Todos!$B2073,2))</f>
        <v>NE</v>
      </c>
      <c r="X2073" s="15" t="str" cm="1">
        <f t="array" ref="X2073">+IF(Todos!$C2073 = "",MODE.MATCH(Todos!$C$2:$C$4029),Todos!$C2073)</f>
        <v>M</v>
      </c>
    </row>
    <row r="2074" spans="1:24" x14ac:dyDescent="0.35">
      <c r="A2074" s="19">
        <v>67304</v>
      </c>
      <c r="B2074" s="7" t="s">
        <v>30</v>
      </c>
      <c r="C2074" s="7" t="s">
        <v>17</v>
      </c>
      <c r="D2074" s="7">
        <v>1335</v>
      </c>
      <c r="E2074" s="7">
        <v>597</v>
      </c>
      <c r="F2074" s="7">
        <v>724</v>
      </c>
      <c r="G2074" s="7">
        <v>24</v>
      </c>
      <c r="H2074" s="7">
        <v>28770</v>
      </c>
      <c r="I2074" s="7">
        <v>4</v>
      </c>
      <c r="J2074" s="7">
        <v>67</v>
      </c>
      <c r="K2074" s="7">
        <v>682</v>
      </c>
      <c r="L2074" s="7">
        <v>644</v>
      </c>
      <c r="M2074" s="7">
        <v>22.25</v>
      </c>
      <c r="N2074" s="7">
        <f>VLOOKUP(Todos!$A2074,vlookup_table[#All],2,FALSE)</f>
        <v>0</v>
      </c>
      <c r="O2074" s="7" t="str">
        <f>VLOOKUP(Todos!$A2074,vlookup_table[#All],3,FALSE)</f>
        <v>MI</v>
      </c>
      <c r="P2074" s="7">
        <f>VLOOKUP(Todos!$A2074,vlookup_table[#All],4,FALSE)</f>
        <v>4802</v>
      </c>
      <c r="Q2074" s="9" t="str">
        <f>VLOOKUP(Todos!$A2074,vlookup_table[#All],5,FALSE)</f>
        <v>T1</v>
      </c>
      <c r="R2074" s="9" t="str">
        <f>VLOOKUP(Todos!$A2074,vlookup_table[#All],6,FALSE)</f>
        <v>F</v>
      </c>
      <c r="S2074" s="9">
        <f>VLOOKUP(Todos!$A2074,vlookup_table[#All],7,FALSE)</f>
        <v>20</v>
      </c>
      <c r="T2074" s="9">
        <f>ROUND((9706-Todos!$P2074)/100, 0)</f>
        <v>49</v>
      </c>
      <c r="U2074" s="9" t="str" cm="1">
        <f t="array" ref="U2074">_xlfn.IFS(
    ISNUMBER(SEARCH("C", Q2074)), "Ciudad",
    ISNUMBER(SEARCH("T", Q2074)), "Pueblo",
    ISNUMBER(SEARCH("R", Q2074)), "Rural",
    ISNUMBER(SEARCH("S", Q2074)), "Suburbano",
    ISNUMBER(SEARCH("U", Q2074)), "Urbano"
)</f>
        <v>Pueblo</v>
      </c>
      <c r="V2074" s="24" t="str" cm="1">
        <f t="array" ref="V2074">_xlfn.LET(
    _xlpm.txt, _xlfn.TEXTJOIN("", TRUE, IF(ISNUMBER(--MID(Todos!$H2074, _xlfn.SEQUENCE(LEN(Todos!$H2074)), 1)), MID(Todos!$H2074, _xlfn.SEQUENCE(LEN(Todos!$H2074)), 1), "")),
    IF(ISNUMBER(--RIGHT(_xlpm.txt,1)), _xlpm.txt, LEFT(_xlpm.txt, LEN(_xlpm.txt)-1))
)</f>
        <v>28770</v>
      </c>
      <c r="W2074" s="9" t="str">
        <f>UPPER(LEFT(Todos!$B2074,2))</f>
        <v>MI</v>
      </c>
      <c r="X2074" s="10" t="str" cm="1">
        <f t="array" ref="X2074">+IF(Todos!$C2074 = "",MODE.MATCH(Todos!$C$2:$C$4029),Todos!$C2074)</f>
        <v>F</v>
      </c>
    </row>
    <row r="2075" spans="1:24" x14ac:dyDescent="0.35">
      <c r="A2075" s="18">
        <v>82040</v>
      </c>
      <c r="B2075" s="12" t="s">
        <v>36</v>
      </c>
      <c r="C2075" s="12" t="s">
        <v>52</v>
      </c>
      <c r="D2075" s="12">
        <v>493</v>
      </c>
      <c r="E2075" s="12">
        <v>213</v>
      </c>
      <c r="F2075" s="12">
        <v>294</v>
      </c>
      <c r="G2075" s="12">
        <v>1</v>
      </c>
      <c r="H2075" s="12">
        <v>10815</v>
      </c>
      <c r="I2075" s="12">
        <v>2</v>
      </c>
      <c r="J2075" s="12">
        <v>81</v>
      </c>
      <c r="K2075" s="12">
        <v>248</v>
      </c>
      <c r="L2075" s="12">
        <v>258</v>
      </c>
      <c r="M2075" s="12">
        <v>2.6744186050000001</v>
      </c>
      <c r="N2075" s="12">
        <f>VLOOKUP(Todos!$A2075,vlookup_table[#All],2,FALSE)</f>
        <v>1</v>
      </c>
      <c r="O2075" s="12" t="str">
        <f>VLOOKUP(Todos!$A2075,vlookup_table[#All],3,FALSE)</f>
        <v>WI</v>
      </c>
      <c r="P2075" s="12">
        <f>VLOOKUP(Todos!$A2075,vlookup_table[#All],4,FALSE)</f>
        <v>2403</v>
      </c>
      <c r="Q2075" s="14" t="str">
        <f>VLOOKUP(Todos!$A2075,vlookup_table[#All],5,FALSE)</f>
        <v>R2</v>
      </c>
      <c r="R2075" s="14" t="str">
        <f>VLOOKUP(Todos!$A2075,vlookup_table[#All],6,FALSE)</f>
        <v>M</v>
      </c>
      <c r="S2075" s="14">
        <f>VLOOKUP(Todos!$A2075,vlookup_table[#All],7,FALSE)</f>
        <v>3</v>
      </c>
      <c r="T2075" s="14">
        <f>ROUND((9706-Todos!$P2075)/100, 0)</f>
        <v>73</v>
      </c>
      <c r="U2075" s="14" t="str" cm="1">
        <f t="array" ref="U2075">_xlfn.IFS(
    ISNUMBER(SEARCH("C", Q2075)), "Ciudad",
    ISNUMBER(SEARCH("T", Q2075)), "Pueblo",
    ISNUMBER(SEARCH("R", Q2075)), "Rural",
    ISNUMBER(SEARCH("S", Q2075)), "Suburbano",
    ISNUMBER(SEARCH("U", Q2075)), "Urbano"
)</f>
        <v>Rural</v>
      </c>
      <c r="V2075" s="25" t="str" cm="1">
        <f t="array" ref="V2075">_xlfn.LET(
    _xlpm.txt, _xlfn.TEXTJOIN("", TRUE, IF(ISNUMBER(--MID(Todos!$H2075, _xlfn.SEQUENCE(LEN(Todos!$H2075)), 1)), MID(Todos!$H2075, _xlfn.SEQUENCE(LEN(Todos!$H2075)), 1), "")),
    IF(ISNUMBER(--RIGHT(_xlpm.txt,1)), _xlpm.txt, LEFT(_xlpm.txt, LEN(_xlpm.txt)-1))
)</f>
        <v>10815</v>
      </c>
      <c r="W2075" s="14" t="str">
        <f>UPPER(LEFT(Todos!$B2075,2))</f>
        <v>WI</v>
      </c>
      <c r="X2075" s="15" t="str" cm="1">
        <f t="array" ref="X2075">+IF(Todos!$C2075 = "",MODE.MATCH(Todos!$C$2:$C$4029),Todos!$C2075)</f>
        <v>male</v>
      </c>
    </row>
    <row r="2076" spans="1:24" x14ac:dyDescent="0.35">
      <c r="A2076" s="19">
        <v>43674</v>
      </c>
      <c r="B2076" s="7" t="s">
        <v>13</v>
      </c>
      <c r="C2076" s="7" t="s">
        <v>17</v>
      </c>
      <c r="D2076" s="7">
        <v>888</v>
      </c>
      <c r="E2076" s="7">
        <v>328</v>
      </c>
      <c r="F2076" s="7">
        <v>410</v>
      </c>
      <c r="G2076" s="7">
        <v>0</v>
      </c>
      <c r="H2076" s="7">
        <v>17342</v>
      </c>
      <c r="I2076" s="7">
        <v>5</v>
      </c>
      <c r="J2076" s="7">
        <v>13</v>
      </c>
      <c r="K2076" s="7">
        <v>368</v>
      </c>
      <c r="L2076" s="7">
        <v>371</v>
      </c>
      <c r="M2076" s="7">
        <v>5.7142857139999998</v>
      </c>
      <c r="N2076" s="7">
        <f>VLOOKUP(Todos!$A2076,vlookup_table[#All],2,FALSE)</f>
        <v>28</v>
      </c>
      <c r="O2076" s="7" t="str">
        <f>VLOOKUP(Todos!$A2076,vlookup_table[#All],3,FALSE)</f>
        <v>FL</v>
      </c>
      <c r="P2076" s="7">
        <f>VLOOKUP(Todos!$A2076,vlookup_table[#All],4,FALSE)</f>
        <v>0</v>
      </c>
      <c r="Q2076" s="9" t="str">
        <f>VLOOKUP(Todos!$A2076,vlookup_table[#All],5,FALSE)</f>
        <v>C2</v>
      </c>
      <c r="R2076" s="9" t="str">
        <f>VLOOKUP(Todos!$A2076,vlookup_table[#All],6,FALSE)</f>
        <v>F</v>
      </c>
      <c r="S2076" s="9">
        <f>VLOOKUP(Todos!$A2076,vlookup_table[#All],7,FALSE)</f>
        <v>10</v>
      </c>
      <c r="T2076" s="9">
        <f>ROUND((9706-Todos!$P2076)/100, 0)</f>
        <v>97</v>
      </c>
      <c r="U2076" s="9" t="str" cm="1">
        <f t="array" ref="U2076">_xlfn.IFS(
    ISNUMBER(SEARCH("C", Q2076)), "Ciudad",
    ISNUMBER(SEARCH("T", Q2076)), "Pueblo",
    ISNUMBER(SEARCH("R", Q2076)), "Rural",
    ISNUMBER(SEARCH("S", Q2076)), "Suburbano",
    ISNUMBER(SEARCH("U", Q2076)), "Urbano"
)</f>
        <v>Ciudad</v>
      </c>
      <c r="V2076" s="24" t="str" cm="1">
        <f t="array" ref="V2076">_xlfn.LET(
    _xlpm.txt, _xlfn.TEXTJOIN("", TRUE, IF(ISNUMBER(--MID(Todos!$H2076, _xlfn.SEQUENCE(LEN(Todos!$H2076)), 1)), MID(Todos!$H2076, _xlfn.SEQUENCE(LEN(Todos!$H2076)), 1), "")),
    IF(ISNUMBER(--RIGHT(_xlpm.txt,1)), _xlpm.txt, LEFT(_xlpm.txt, LEN(_xlpm.txt)-1))
)</f>
        <v>17342</v>
      </c>
      <c r="W2076" s="9" t="str">
        <f>UPPER(LEFT(Todos!$B2076,2))</f>
        <v>FL</v>
      </c>
      <c r="X2076" s="10" t="str" cm="1">
        <f t="array" ref="X2076">+IF(Todos!$C2076 = "",MODE.MATCH(Todos!$C$2:$C$4029),Todos!$C2076)</f>
        <v>F</v>
      </c>
    </row>
    <row r="2077" spans="1:24" x14ac:dyDescent="0.35">
      <c r="A2077" s="18">
        <v>159171</v>
      </c>
      <c r="B2077" s="12" t="s">
        <v>22</v>
      </c>
      <c r="C2077" s="12" t="s">
        <v>17</v>
      </c>
      <c r="D2077" s="12">
        <v>1968</v>
      </c>
      <c r="E2077" s="12">
        <v>416</v>
      </c>
      <c r="F2077" s="12">
        <v>496</v>
      </c>
      <c r="G2077" s="12">
        <v>45</v>
      </c>
      <c r="H2077" s="12">
        <v>16541</v>
      </c>
      <c r="I2077" s="12">
        <v>9</v>
      </c>
      <c r="J2077" s="12">
        <v>50</v>
      </c>
      <c r="K2077" s="12">
        <v>485</v>
      </c>
      <c r="L2077" s="12">
        <v>449</v>
      </c>
      <c r="M2077" s="12">
        <v>9.4</v>
      </c>
      <c r="N2077" s="12">
        <f>VLOOKUP(Todos!$A2077,vlookup_table[#All],2,FALSE)</f>
        <v>0</v>
      </c>
      <c r="O2077" s="12" t="str">
        <f>VLOOKUP(Todos!$A2077,vlookup_table[#All],3,FALSE)</f>
        <v>CA</v>
      </c>
      <c r="P2077" s="12">
        <f>VLOOKUP(Todos!$A2077,vlookup_table[#All],4,FALSE)</f>
        <v>3308</v>
      </c>
      <c r="Q2077" s="14" t="str">
        <f>VLOOKUP(Todos!$A2077,vlookup_table[#All],5,FALSE)</f>
        <v>C2</v>
      </c>
      <c r="R2077" s="14" t="str">
        <f>VLOOKUP(Todos!$A2077,vlookup_table[#All],6,FALSE)</f>
        <v>F</v>
      </c>
      <c r="S2077" s="14">
        <f>VLOOKUP(Todos!$A2077,vlookup_table[#All],7,FALSE)</f>
        <v>15</v>
      </c>
      <c r="T2077" s="14">
        <f>ROUND((9706-Todos!$P2077)/100, 0)</f>
        <v>64</v>
      </c>
      <c r="U2077" s="14" t="str" cm="1">
        <f t="array" ref="U2077">_xlfn.IFS(
    ISNUMBER(SEARCH("C", Q2077)), "Ciudad",
    ISNUMBER(SEARCH("T", Q2077)), "Pueblo",
    ISNUMBER(SEARCH("R", Q2077)), "Rural",
    ISNUMBER(SEARCH("S", Q2077)), "Suburbano",
    ISNUMBER(SEARCH("U", Q2077)), "Urbano"
)</f>
        <v>Ciudad</v>
      </c>
      <c r="V2077" s="25" t="str" cm="1">
        <f t="array" ref="V2077">_xlfn.LET(
    _xlpm.txt, _xlfn.TEXTJOIN("", TRUE, IF(ISNUMBER(--MID(Todos!$H2077, _xlfn.SEQUENCE(LEN(Todos!$H2077)), 1)), MID(Todos!$H2077, _xlfn.SEQUENCE(LEN(Todos!$H2077)), 1), "")),
    IF(ISNUMBER(--RIGHT(_xlpm.txt,1)), _xlpm.txt, LEFT(_xlpm.txt, LEN(_xlpm.txt)-1))
)</f>
        <v>16541</v>
      </c>
      <c r="W2077" s="14" t="str">
        <f>UPPER(LEFT(Todos!$B2077,2))</f>
        <v>CA</v>
      </c>
      <c r="X2077" s="15" t="str" cm="1">
        <f t="array" ref="X2077">+IF(Todos!$C2077 = "",MODE.MATCH(Todos!$C$2:$C$4029),Todos!$C2077)</f>
        <v>F</v>
      </c>
    </row>
    <row r="2078" spans="1:24" x14ac:dyDescent="0.35">
      <c r="A2078" s="19">
        <v>64400</v>
      </c>
      <c r="B2078" s="7" t="s">
        <v>34</v>
      </c>
      <c r="C2078" s="7" t="s">
        <v>14</v>
      </c>
      <c r="D2078" s="7">
        <v>1033</v>
      </c>
      <c r="E2078" s="7">
        <v>329</v>
      </c>
      <c r="F2078" s="7">
        <v>473</v>
      </c>
      <c r="G2078" s="7">
        <v>4</v>
      </c>
      <c r="H2078" s="7">
        <v>16482</v>
      </c>
      <c r="I2078" s="7">
        <v>14</v>
      </c>
      <c r="J2078" s="7">
        <v>47</v>
      </c>
      <c r="K2078" s="7">
        <v>460</v>
      </c>
      <c r="L2078" s="7">
        <v>376</v>
      </c>
      <c r="M2078" s="7">
        <v>15</v>
      </c>
      <c r="N2078" s="7">
        <f>VLOOKUP(Todos!$A2078,vlookup_table[#All],2,FALSE)</f>
        <v>1</v>
      </c>
      <c r="O2078" s="7" t="str">
        <f>VLOOKUP(Todos!$A2078,vlookup_table[#All],3,FALSE)</f>
        <v>IN</v>
      </c>
      <c r="P2078" s="7">
        <f>VLOOKUP(Todos!$A2078,vlookup_table[#All],4,FALSE)</f>
        <v>5701</v>
      </c>
      <c r="Q2078" s="9" t="str">
        <f>VLOOKUP(Todos!$A2078,vlookup_table[#All],5,FALSE)</f>
        <v>C1</v>
      </c>
      <c r="R2078" s="9" t="str">
        <f>VLOOKUP(Todos!$A2078,vlookup_table[#All],6,FALSE)</f>
        <v>M</v>
      </c>
      <c r="S2078" s="9">
        <f>VLOOKUP(Todos!$A2078,vlookup_table[#All],7,FALSE)</f>
        <v>21</v>
      </c>
      <c r="T2078" s="9">
        <f>ROUND((9706-Todos!$P2078)/100, 0)</f>
        <v>40</v>
      </c>
      <c r="U2078" s="9" t="str" cm="1">
        <f t="array" ref="U2078">_xlfn.IFS(
    ISNUMBER(SEARCH("C", Q2078)), "Ciudad",
    ISNUMBER(SEARCH("T", Q2078)), "Pueblo",
    ISNUMBER(SEARCH("R", Q2078)), "Rural",
    ISNUMBER(SEARCH("S", Q2078)), "Suburbano",
    ISNUMBER(SEARCH("U", Q2078)), "Urbano"
)</f>
        <v>Ciudad</v>
      </c>
      <c r="V2078" s="24" t="str" cm="1">
        <f t="array" ref="V2078">_xlfn.LET(
    _xlpm.txt, _xlfn.TEXTJOIN("", TRUE, IF(ISNUMBER(--MID(Todos!$H2078, _xlfn.SEQUENCE(LEN(Todos!$H2078)), 1)), MID(Todos!$H2078, _xlfn.SEQUENCE(LEN(Todos!$H2078)), 1), "")),
    IF(ISNUMBER(--RIGHT(_xlpm.txt,1)), _xlpm.txt, LEFT(_xlpm.txt, LEN(_xlpm.txt)-1))
)</f>
        <v>16482</v>
      </c>
      <c r="W2078" s="9" t="str">
        <f>UPPER(LEFT(Todos!$B2078,2))</f>
        <v>IN</v>
      </c>
      <c r="X2078" s="10" t="str" cm="1">
        <f t="array" ref="X2078">+IF(Todos!$C2078 = "",MODE.MATCH(Todos!$C$2:$C$4029),Todos!$C2078)</f>
        <v>M</v>
      </c>
    </row>
    <row r="2079" spans="1:24" x14ac:dyDescent="0.35">
      <c r="A2079" s="18">
        <v>11284</v>
      </c>
      <c r="B2079" s="12" t="s">
        <v>13</v>
      </c>
      <c r="C2079" s="12" t="s">
        <v>14</v>
      </c>
      <c r="D2079" s="12">
        <v>934</v>
      </c>
      <c r="E2079" s="12">
        <v>324</v>
      </c>
      <c r="F2079" s="12">
        <v>478</v>
      </c>
      <c r="G2079" s="12">
        <v>9</v>
      </c>
      <c r="H2079" s="12">
        <v>17408</v>
      </c>
      <c r="I2079" s="12">
        <v>4</v>
      </c>
      <c r="J2079" s="12">
        <v>11</v>
      </c>
      <c r="K2079" s="12">
        <v>391</v>
      </c>
      <c r="L2079" s="12">
        <v>404</v>
      </c>
      <c r="M2079" s="12">
        <v>6.3666666669999996</v>
      </c>
      <c r="N2079" s="12">
        <f>VLOOKUP(Todos!$A2079,vlookup_table[#All],2,FALSE)</f>
        <v>0</v>
      </c>
      <c r="O2079" s="12" t="str">
        <f>VLOOKUP(Todos!$A2079,vlookup_table[#All],3,FALSE)</f>
        <v>FL</v>
      </c>
      <c r="P2079" s="12">
        <f>VLOOKUP(Todos!$A2079,vlookup_table[#All],4,FALSE)</f>
        <v>3201</v>
      </c>
      <c r="Q2079" s="14" t="str">
        <f>VLOOKUP(Todos!$A2079,vlookup_table[#All],5,FALSE)</f>
        <v>C2</v>
      </c>
      <c r="R2079" s="14" t="str">
        <f>VLOOKUP(Todos!$A2079,vlookup_table[#All],6,FALSE)</f>
        <v>M</v>
      </c>
      <c r="S2079" s="14">
        <f>VLOOKUP(Todos!$A2079,vlookup_table[#All],7,FALSE)</f>
        <v>4</v>
      </c>
      <c r="T2079" s="14">
        <f>ROUND((9706-Todos!$P2079)/100, 0)</f>
        <v>65</v>
      </c>
      <c r="U2079" s="14" t="str" cm="1">
        <f t="array" ref="U2079">_xlfn.IFS(
    ISNUMBER(SEARCH("C", Q2079)), "Ciudad",
    ISNUMBER(SEARCH("T", Q2079)), "Pueblo",
    ISNUMBER(SEARCH("R", Q2079)), "Rural",
    ISNUMBER(SEARCH("S", Q2079)), "Suburbano",
    ISNUMBER(SEARCH("U", Q2079)), "Urbano"
)</f>
        <v>Ciudad</v>
      </c>
      <c r="V2079" s="25" t="str" cm="1">
        <f t="array" ref="V2079">_xlfn.LET(
    _xlpm.txt, _xlfn.TEXTJOIN("", TRUE, IF(ISNUMBER(--MID(Todos!$H2079, _xlfn.SEQUENCE(LEN(Todos!$H2079)), 1)), MID(Todos!$H2079, _xlfn.SEQUENCE(LEN(Todos!$H2079)), 1), "")),
    IF(ISNUMBER(--RIGHT(_xlpm.txt,1)), _xlpm.txt, LEFT(_xlpm.txt, LEN(_xlpm.txt)-1))
)</f>
        <v>17408</v>
      </c>
      <c r="W2079" s="14" t="str">
        <f>UPPER(LEFT(Todos!$B2079,2))</f>
        <v>FL</v>
      </c>
      <c r="X2079" s="15" t="str" cm="1">
        <f t="array" ref="X2079">+IF(Todos!$C2079 = "",MODE.MATCH(Todos!$C$2:$C$4029),Todos!$C2079)</f>
        <v>M</v>
      </c>
    </row>
    <row r="2080" spans="1:24" x14ac:dyDescent="0.35">
      <c r="A2080" s="19">
        <v>74419</v>
      </c>
      <c r="B2080" s="7" t="s">
        <v>30</v>
      </c>
      <c r="C2080" s="7" t="s">
        <v>17</v>
      </c>
      <c r="D2080" s="7">
        <v>578</v>
      </c>
      <c r="E2080" s="7">
        <v>242</v>
      </c>
      <c r="F2080" s="7">
        <v>328</v>
      </c>
      <c r="G2080" s="7">
        <v>1</v>
      </c>
      <c r="H2080" s="7">
        <v>12451</v>
      </c>
      <c r="I2080" s="7">
        <v>2</v>
      </c>
      <c r="J2080" s="7">
        <v>83</v>
      </c>
      <c r="K2080" s="7">
        <v>306</v>
      </c>
      <c r="L2080" s="7">
        <v>279</v>
      </c>
      <c r="M2080" s="7">
        <v>9.8571428569999995</v>
      </c>
      <c r="N2080" s="7">
        <f>VLOOKUP(Todos!$A2080,vlookup_table[#All],2,FALSE)</f>
        <v>0</v>
      </c>
      <c r="O2080" s="7" t="str">
        <f>VLOOKUP(Todos!$A2080,vlookup_table[#All],3,FALSE)</f>
        <v>MI</v>
      </c>
      <c r="P2080" s="7">
        <f>VLOOKUP(Todos!$A2080,vlookup_table[#All],4,FALSE)</f>
        <v>0</v>
      </c>
      <c r="Q2080" s="9" t="str">
        <f>VLOOKUP(Todos!$A2080,vlookup_table[#All],5,FALSE)</f>
        <v>T2</v>
      </c>
      <c r="R2080" s="9" t="str">
        <f>VLOOKUP(Todos!$A2080,vlookup_table[#All],6,FALSE)</f>
        <v>F</v>
      </c>
      <c r="S2080" s="9">
        <f>VLOOKUP(Todos!$A2080,vlookup_table[#All],7,FALSE)</f>
        <v>10</v>
      </c>
      <c r="T2080" s="9">
        <f>ROUND((9706-Todos!$P2080)/100, 0)</f>
        <v>97</v>
      </c>
      <c r="U2080" s="9" t="str" cm="1">
        <f t="array" ref="U2080">_xlfn.IFS(
    ISNUMBER(SEARCH("C", Q2080)), "Ciudad",
    ISNUMBER(SEARCH("T", Q2080)), "Pueblo",
    ISNUMBER(SEARCH("R", Q2080)), "Rural",
    ISNUMBER(SEARCH("S", Q2080)), "Suburbano",
    ISNUMBER(SEARCH("U", Q2080)), "Urbano"
)</f>
        <v>Pueblo</v>
      </c>
      <c r="V2080" s="24" t="str" cm="1">
        <f t="array" ref="V2080">_xlfn.LET(
    _xlpm.txt, _xlfn.TEXTJOIN("", TRUE, IF(ISNUMBER(--MID(Todos!$H2080, _xlfn.SEQUENCE(LEN(Todos!$H2080)), 1)), MID(Todos!$H2080, _xlfn.SEQUENCE(LEN(Todos!$H2080)), 1), "")),
    IF(ISNUMBER(--RIGHT(_xlpm.txt,1)), _xlpm.txt, LEFT(_xlpm.txt, LEN(_xlpm.txt)-1))
)</f>
        <v>12451</v>
      </c>
      <c r="W2080" s="9" t="str">
        <f>UPPER(LEFT(Todos!$B2080,2))</f>
        <v>MI</v>
      </c>
      <c r="X2080" s="10" t="str" cm="1">
        <f t="array" ref="X2080">+IF(Todos!$C2080 = "",MODE.MATCH(Todos!$C$2:$C$4029),Todos!$C2080)</f>
        <v>F</v>
      </c>
    </row>
    <row r="2081" spans="1:24" x14ac:dyDescent="0.35">
      <c r="A2081" s="18">
        <v>55840</v>
      </c>
      <c r="B2081" s="12" t="s">
        <v>63</v>
      </c>
      <c r="C2081" s="12" t="s">
        <v>14</v>
      </c>
      <c r="D2081" s="12">
        <v>406</v>
      </c>
      <c r="E2081" s="12">
        <v>240</v>
      </c>
      <c r="F2081" s="12">
        <v>265</v>
      </c>
      <c r="G2081" s="12">
        <v>0</v>
      </c>
      <c r="H2081" s="12">
        <v>6733</v>
      </c>
      <c r="I2081" s="12">
        <v>1</v>
      </c>
      <c r="J2081" s="12">
        <v>61</v>
      </c>
      <c r="K2081" s="12">
        <v>243</v>
      </c>
      <c r="L2081" s="12">
        <v>255</v>
      </c>
      <c r="M2081" s="12">
        <v>17.5</v>
      </c>
      <c r="N2081" s="12">
        <f>VLOOKUP(Todos!$A2081,vlookup_table[#All],2,FALSE)</f>
        <v>0</v>
      </c>
      <c r="O2081" s="12" t="str">
        <f>VLOOKUP(Todos!$A2081,vlookup_table[#All],3,FALSE)</f>
        <v>MS</v>
      </c>
      <c r="P2081" s="12">
        <f>VLOOKUP(Todos!$A2081,vlookup_table[#All],4,FALSE)</f>
        <v>4701</v>
      </c>
      <c r="Q2081" s="14" t="str">
        <f>VLOOKUP(Todos!$A2081,vlookup_table[#All],5,FALSE)</f>
        <v>T2</v>
      </c>
      <c r="R2081" s="14" t="str">
        <f>VLOOKUP(Todos!$A2081,vlookup_table[#All],6,FALSE)</f>
        <v>M</v>
      </c>
      <c r="S2081" s="14">
        <f>VLOOKUP(Todos!$A2081,vlookup_table[#All],7,FALSE)</f>
        <v>16</v>
      </c>
      <c r="T2081" s="14">
        <f>ROUND((9706-Todos!$P2081)/100, 0)</f>
        <v>50</v>
      </c>
      <c r="U2081" s="14" t="str" cm="1">
        <f t="array" ref="U2081">_xlfn.IFS(
    ISNUMBER(SEARCH("C", Q2081)), "Ciudad",
    ISNUMBER(SEARCH("T", Q2081)), "Pueblo",
    ISNUMBER(SEARCH("R", Q2081)), "Rural",
    ISNUMBER(SEARCH("S", Q2081)), "Suburbano",
    ISNUMBER(SEARCH("U", Q2081)), "Urbano"
)</f>
        <v>Pueblo</v>
      </c>
      <c r="V2081" s="25" t="str" cm="1">
        <f t="array" ref="V2081">_xlfn.LET(
    _xlpm.txt, _xlfn.TEXTJOIN("", TRUE, IF(ISNUMBER(--MID(Todos!$H2081, _xlfn.SEQUENCE(LEN(Todos!$H2081)), 1)), MID(Todos!$H2081, _xlfn.SEQUENCE(LEN(Todos!$H2081)), 1), "")),
    IF(ISNUMBER(--RIGHT(_xlpm.txt,1)), _xlpm.txt, LEFT(_xlpm.txt, LEN(_xlpm.txt)-1))
)</f>
        <v>6733</v>
      </c>
      <c r="W2081" s="14" t="str">
        <f>UPPER(LEFT(Todos!$B2081,2))</f>
        <v>MS</v>
      </c>
      <c r="X2081" s="15" t="str" cm="1">
        <f t="array" ref="X2081">+IF(Todos!$C2081 = "",MODE.MATCH(Todos!$C$2:$C$4029),Todos!$C2081)</f>
        <v>M</v>
      </c>
    </row>
    <row r="2082" spans="1:24" x14ac:dyDescent="0.35">
      <c r="A2082" s="19">
        <v>22176</v>
      </c>
      <c r="B2082" s="7" t="s">
        <v>18</v>
      </c>
      <c r="C2082" s="7" t="s">
        <v>14</v>
      </c>
      <c r="D2082" s="7">
        <v>474</v>
      </c>
      <c r="E2082" s="7">
        <v>163</v>
      </c>
      <c r="F2082" s="7">
        <v>253</v>
      </c>
      <c r="G2082" s="7">
        <v>1</v>
      </c>
      <c r="H2082" s="7">
        <v>10597</v>
      </c>
      <c r="I2082" s="7">
        <v>1</v>
      </c>
      <c r="J2082" s="7">
        <v>73</v>
      </c>
      <c r="K2082" s="7">
        <v>205</v>
      </c>
      <c r="L2082" s="7">
        <v>218</v>
      </c>
      <c r="M2082" s="7">
        <v>9.1333333329999995</v>
      </c>
      <c r="N2082" s="7">
        <f>VLOOKUP(Todos!$A2082,vlookup_table[#All],2,FALSE)</f>
        <v>1</v>
      </c>
      <c r="O2082" s="7" t="str">
        <f>VLOOKUP(Todos!$A2082,vlookup_table[#All],3,FALSE)</f>
        <v>NC</v>
      </c>
      <c r="P2082" s="7">
        <f>VLOOKUP(Todos!$A2082,vlookup_table[#All],4,FALSE)</f>
        <v>0</v>
      </c>
      <c r="Q2082" s="9" t="str">
        <f>VLOOKUP(Todos!$A2082,vlookup_table[#All],5,FALSE)</f>
        <v>R3</v>
      </c>
      <c r="R2082" s="9" t="str">
        <f>VLOOKUP(Todos!$A2082,vlookup_table[#All],6,FALSE)</f>
        <v>M</v>
      </c>
      <c r="S2082" s="9">
        <f>VLOOKUP(Todos!$A2082,vlookup_table[#All],7,FALSE)</f>
        <v>12</v>
      </c>
      <c r="T2082" s="9">
        <f>ROUND((9706-Todos!$P2082)/100, 0)</f>
        <v>97</v>
      </c>
      <c r="U2082" s="9" t="str" cm="1">
        <f t="array" ref="U2082">_xlfn.IFS(
    ISNUMBER(SEARCH("C", Q2082)), "Ciudad",
    ISNUMBER(SEARCH("T", Q2082)), "Pueblo",
    ISNUMBER(SEARCH("R", Q2082)), "Rural",
    ISNUMBER(SEARCH("S", Q2082)), "Suburbano",
    ISNUMBER(SEARCH("U", Q2082)), "Urbano"
)</f>
        <v>Rural</v>
      </c>
      <c r="V2082" s="24" t="str" cm="1">
        <f t="array" ref="V2082">_xlfn.LET(
    _xlpm.txt, _xlfn.TEXTJOIN("", TRUE, IF(ISNUMBER(--MID(Todos!$H2082, _xlfn.SEQUENCE(LEN(Todos!$H2082)), 1)), MID(Todos!$H2082, _xlfn.SEQUENCE(LEN(Todos!$H2082)), 1), "")),
    IF(ISNUMBER(--RIGHT(_xlpm.txt,1)), _xlpm.txt, LEFT(_xlpm.txt, LEN(_xlpm.txt)-1))
)</f>
        <v>10597</v>
      </c>
      <c r="W2082" s="9" t="str">
        <f>UPPER(LEFT(Todos!$B2082,2))</f>
        <v>NC</v>
      </c>
      <c r="X2082" s="10" t="str" cm="1">
        <f t="array" ref="X2082">+IF(Todos!$C2082 = "",MODE.MATCH(Todos!$C$2:$C$4029),Todos!$C2082)</f>
        <v>M</v>
      </c>
    </row>
    <row r="2083" spans="1:24" x14ac:dyDescent="0.35">
      <c r="A2083" s="18">
        <v>25678</v>
      </c>
      <c r="B2083" s="12" t="s">
        <v>13</v>
      </c>
      <c r="C2083" s="12" t="s">
        <v>14</v>
      </c>
      <c r="D2083" s="12">
        <v>721</v>
      </c>
      <c r="E2083" s="12">
        <v>302</v>
      </c>
      <c r="F2083" s="12">
        <v>365</v>
      </c>
      <c r="G2083" s="12">
        <v>2</v>
      </c>
      <c r="H2083" s="12">
        <v>12474</v>
      </c>
      <c r="I2083" s="12">
        <v>3</v>
      </c>
      <c r="J2083" s="12">
        <v>51</v>
      </c>
      <c r="K2083" s="12">
        <v>339</v>
      </c>
      <c r="L2083" s="12">
        <v>335</v>
      </c>
      <c r="M2083" s="12">
        <v>8.875</v>
      </c>
      <c r="N2083" s="12">
        <f>VLOOKUP(Todos!$A2083,vlookup_table[#All],2,FALSE)</f>
        <v>1</v>
      </c>
      <c r="O2083" s="12" t="str">
        <f>VLOOKUP(Todos!$A2083,vlookup_table[#All],3,FALSE)</f>
        <v>FL</v>
      </c>
      <c r="P2083" s="12">
        <f>VLOOKUP(Todos!$A2083,vlookup_table[#All],4,FALSE)</f>
        <v>0</v>
      </c>
      <c r="Q2083" s="14" t="str">
        <f>VLOOKUP(Todos!$A2083,vlookup_table[#All],5,FALSE)</f>
        <v>C1</v>
      </c>
      <c r="R2083" s="14" t="str">
        <f>VLOOKUP(Todos!$A2083,vlookup_table[#All],6,FALSE)</f>
        <v>M</v>
      </c>
      <c r="S2083" s="14">
        <f>VLOOKUP(Todos!$A2083,vlookup_table[#All],7,FALSE)</f>
        <v>20</v>
      </c>
      <c r="T2083" s="14">
        <f>ROUND((9706-Todos!$P2083)/100, 0)</f>
        <v>97</v>
      </c>
      <c r="U2083" s="14" t="str" cm="1">
        <f t="array" ref="U2083">_xlfn.IFS(
    ISNUMBER(SEARCH("C", Q2083)), "Ciudad",
    ISNUMBER(SEARCH("T", Q2083)), "Pueblo",
    ISNUMBER(SEARCH("R", Q2083)), "Rural",
    ISNUMBER(SEARCH("S", Q2083)), "Suburbano",
    ISNUMBER(SEARCH("U", Q2083)), "Urbano"
)</f>
        <v>Ciudad</v>
      </c>
      <c r="V2083" s="25" t="str" cm="1">
        <f t="array" ref="V2083">_xlfn.LET(
    _xlpm.txt, _xlfn.TEXTJOIN("", TRUE, IF(ISNUMBER(--MID(Todos!$H2083, _xlfn.SEQUENCE(LEN(Todos!$H2083)), 1)), MID(Todos!$H2083, _xlfn.SEQUENCE(LEN(Todos!$H2083)), 1), "")),
    IF(ISNUMBER(--RIGHT(_xlpm.txt,1)), _xlpm.txt, LEFT(_xlpm.txt, LEN(_xlpm.txt)-1))
)</f>
        <v>12474</v>
      </c>
      <c r="W2083" s="14" t="str">
        <f>UPPER(LEFT(Todos!$B2083,2))</f>
        <v>FL</v>
      </c>
      <c r="X2083" s="15" t="str" cm="1">
        <f t="array" ref="X2083">+IF(Todos!$C2083 = "",MODE.MATCH(Todos!$C$2:$C$4029),Todos!$C2083)</f>
        <v>M</v>
      </c>
    </row>
    <row r="2084" spans="1:24" x14ac:dyDescent="0.35">
      <c r="A2084" s="19">
        <v>107569</v>
      </c>
      <c r="B2084" s="7" t="s">
        <v>60</v>
      </c>
      <c r="C2084" s="7" t="s">
        <v>14</v>
      </c>
      <c r="D2084" s="7">
        <v>443</v>
      </c>
      <c r="E2084" s="7">
        <v>231</v>
      </c>
      <c r="F2084" s="7">
        <v>323</v>
      </c>
      <c r="G2084" s="7">
        <v>0</v>
      </c>
      <c r="H2084" s="7">
        <v>11042</v>
      </c>
      <c r="I2084" s="7">
        <v>1</v>
      </c>
      <c r="J2084" s="7">
        <v>79</v>
      </c>
      <c r="K2084" s="7">
        <v>288</v>
      </c>
      <c r="L2084" s="7">
        <v>281</v>
      </c>
      <c r="M2084" s="7">
        <v>36.111111110000003</v>
      </c>
      <c r="N2084" s="7">
        <f>VLOOKUP(Todos!$A2084,vlookup_table[#All],2,FALSE)</f>
        <v>1</v>
      </c>
      <c r="O2084" s="7" t="str">
        <f>VLOOKUP(Todos!$A2084,vlookup_table[#All],3,FALSE)</f>
        <v>NE</v>
      </c>
      <c r="P2084" s="7">
        <f>VLOOKUP(Todos!$A2084,vlookup_table[#All],4,FALSE)</f>
        <v>4601</v>
      </c>
      <c r="Q2084" s="9" t="str">
        <f>VLOOKUP(Todos!$A2084,vlookup_table[#All],5,FALSE)</f>
        <v>R2</v>
      </c>
      <c r="R2084" s="9" t="str">
        <f>VLOOKUP(Todos!$A2084,vlookup_table[#All],6,FALSE)</f>
        <v>M</v>
      </c>
      <c r="S2084" s="9">
        <f>VLOOKUP(Todos!$A2084,vlookup_table[#All],7,FALSE)</f>
        <v>50</v>
      </c>
      <c r="T2084" s="9">
        <f>ROUND((9706-Todos!$P2084)/100, 0)</f>
        <v>51</v>
      </c>
      <c r="U2084" s="9" t="str" cm="1">
        <f t="array" ref="U2084">_xlfn.IFS(
    ISNUMBER(SEARCH("C", Q2084)), "Ciudad",
    ISNUMBER(SEARCH("T", Q2084)), "Pueblo",
    ISNUMBER(SEARCH("R", Q2084)), "Rural",
    ISNUMBER(SEARCH("S", Q2084)), "Suburbano",
    ISNUMBER(SEARCH("U", Q2084)), "Urbano"
)</f>
        <v>Rural</v>
      </c>
      <c r="V2084" s="24" t="str" cm="1">
        <f t="array" ref="V2084">_xlfn.LET(
    _xlpm.txt, _xlfn.TEXTJOIN("", TRUE, IF(ISNUMBER(--MID(Todos!$H2084, _xlfn.SEQUENCE(LEN(Todos!$H2084)), 1)), MID(Todos!$H2084, _xlfn.SEQUENCE(LEN(Todos!$H2084)), 1), "")),
    IF(ISNUMBER(--RIGHT(_xlpm.txt,1)), _xlpm.txt, LEFT(_xlpm.txt, LEN(_xlpm.txt)-1))
)</f>
        <v>11042</v>
      </c>
      <c r="W2084" s="9" t="str">
        <f>UPPER(LEFT(Todos!$B2084,2))</f>
        <v>NE</v>
      </c>
      <c r="X2084" s="10" t="str" cm="1">
        <f t="array" ref="X2084">+IF(Todos!$C2084 = "",MODE.MATCH(Todos!$C$2:$C$4029),Todos!$C2084)</f>
        <v>M</v>
      </c>
    </row>
    <row r="2085" spans="1:24" x14ac:dyDescent="0.35">
      <c r="A2085" s="18">
        <v>70301</v>
      </c>
      <c r="B2085" s="12" t="s">
        <v>30</v>
      </c>
      <c r="C2085" s="12" t="s">
        <v>17</v>
      </c>
      <c r="D2085" s="12">
        <v>841</v>
      </c>
      <c r="E2085" s="12">
        <v>334</v>
      </c>
      <c r="F2085" s="12">
        <v>462</v>
      </c>
      <c r="G2085" s="12">
        <v>0</v>
      </c>
      <c r="H2085" s="12">
        <v>17676</v>
      </c>
      <c r="I2085" s="12">
        <v>2</v>
      </c>
      <c r="J2085" s="12">
        <v>79</v>
      </c>
      <c r="K2085" s="12">
        <v>409</v>
      </c>
      <c r="L2085" s="12">
        <v>378</v>
      </c>
      <c r="M2085" s="12">
        <v>10</v>
      </c>
      <c r="N2085" s="12">
        <f>VLOOKUP(Todos!$A2085,vlookup_table[#All],2,FALSE)</f>
        <v>2</v>
      </c>
      <c r="O2085" s="12" t="str">
        <f>VLOOKUP(Todos!$A2085,vlookup_table[#All],3,FALSE)</f>
        <v>MI</v>
      </c>
      <c r="P2085" s="12">
        <f>VLOOKUP(Todos!$A2085,vlookup_table[#All],4,FALSE)</f>
        <v>3101</v>
      </c>
      <c r="Q2085" s="14" t="str">
        <f>VLOOKUP(Todos!$A2085,vlookup_table[#All],5,FALSE)</f>
        <v>S1</v>
      </c>
      <c r="R2085" s="14" t="str">
        <f>VLOOKUP(Todos!$A2085,vlookup_table[#All],6,FALSE)</f>
        <v>F</v>
      </c>
      <c r="S2085" s="14">
        <f>VLOOKUP(Todos!$A2085,vlookup_table[#All],7,FALSE)</f>
        <v>5</v>
      </c>
      <c r="T2085" s="14">
        <f>ROUND((9706-Todos!$P2085)/100, 0)</f>
        <v>66</v>
      </c>
      <c r="U2085" s="14" t="str" cm="1">
        <f t="array" ref="U2085">_xlfn.IFS(
    ISNUMBER(SEARCH("C", Q2085)), "Ciudad",
    ISNUMBER(SEARCH("T", Q2085)), "Pueblo",
    ISNUMBER(SEARCH("R", Q2085)), "Rural",
    ISNUMBER(SEARCH("S", Q2085)), "Suburbano",
    ISNUMBER(SEARCH("U", Q2085)), "Urbano"
)</f>
        <v>Suburbano</v>
      </c>
      <c r="V2085" s="25" t="str" cm="1">
        <f t="array" ref="V2085">_xlfn.LET(
    _xlpm.txt, _xlfn.TEXTJOIN("", TRUE, IF(ISNUMBER(--MID(Todos!$H2085, _xlfn.SEQUENCE(LEN(Todos!$H2085)), 1)), MID(Todos!$H2085, _xlfn.SEQUENCE(LEN(Todos!$H2085)), 1), "")),
    IF(ISNUMBER(--RIGHT(_xlpm.txt,1)), _xlpm.txt, LEFT(_xlpm.txt, LEN(_xlpm.txt)-1))
)</f>
        <v>17676</v>
      </c>
      <c r="W2085" s="14" t="str">
        <f>UPPER(LEFT(Todos!$B2085,2))</f>
        <v>MI</v>
      </c>
      <c r="X2085" s="15" t="str" cm="1">
        <f t="array" ref="X2085">+IF(Todos!$C2085 = "",MODE.MATCH(Todos!$C$2:$C$4029),Todos!$C2085)</f>
        <v>F</v>
      </c>
    </row>
    <row r="2086" spans="1:24" x14ac:dyDescent="0.35">
      <c r="A2086" s="19">
        <v>39020</v>
      </c>
      <c r="B2086" s="7" t="s">
        <v>13</v>
      </c>
      <c r="C2086" s="7" t="s">
        <v>14</v>
      </c>
      <c r="D2086" s="7">
        <v>724</v>
      </c>
      <c r="E2086" s="7">
        <v>327</v>
      </c>
      <c r="F2086" s="7">
        <v>371</v>
      </c>
      <c r="G2086" s="7">
        <v>0</v>
      </c>
      <c r="H2086" s="7">
        <v>15784</v>
      </c>
      <c r="I2086" s="7">
        <v>19</v>
      </c>
      <c r="J2086" s="7">
        <v>25</v>
      </c>
      <c r="K2086" s="7">
        <v>384</v>
      </c>
      <c r="L2086" s="7">
        <v>319</v>
      </c>
      <c r="M2086" s="7">
        <v>12.5</v>
      </c>
      <c r="N2086" s="7">
        <f>VLOOKUP(Todos!$A2086,vlookup_table[#All],2,FALSE)</f>
        <v>1002</v>
      </c>
      <c r="O2086" s="7" t="str">
        <f>VLOOKUP(Todos!$A2086,vlookup_table[#All],3,FALSE)</f>
        <v>FL</v>
      </c>
      <c r="P2086" s="7">
        <f>VLOOKUP(Todos!$A2086,vlookup_table[#All],4,FALSE)</f>
        <v>4801</v>
      </c>
      <c r="Q2086" s="9" t="str">
        <f>VLOOKUP(Todos!$A2086,vlookup_table[#All],5,FALSE)</f>
        <v>S1</v>
      </c>
      <c r="R2086" s="9" t="str">
        <f>VLOOKUP(Todos!$A2086,vlookup_table[#All],6,FALSE)</f>
        <v>M</v>
      </c>
      <c r="S2086" s="9">
        <f>VLOOKUP(Todos!$A2086,vlookup_table[#All],7,FALSE)</f>
        <v>21</v>
      </c>
      <c r="T2086" s="9">
        <f>ROUND((9706-Todos!$P2086)/100, 0)</f>
        <v>49</v>
      </c>
      <c r="U2086" s="9" t="str" cm="1">
        <f t="array" ref="U2086">_xlfn.IFS(
    ISNUMBER(SEARCH("C", Q2086)), "Ciudad",
    ISNUMBER(SEARCH("T", Q2086)), "Pueblo",
    ISNUMBER(SEARCH("R", Q2086)), "Rural",
    ISNUMBER(SEARCH("S", Q2086)), "Suburbano",
    ISNUMBER(SEARCH("U", Q2086)), "Urbano"
)</f>
        <v>Suburbano</v>
      </c>
      <c r="V2086" s="24" t="str" cm="1">
        <f t="array" ref="V2086">_xlfn.LET(
    _xlpm.txt, _xlfn.TEXTJOIN("", TRUE, IF(ISNUMBER(--MID(Todos!$H2086, _xlfn.SEQUENCE(LEN(Todos!$H2086)), 1)), MID(Todos!$H2086, _xlfn.SEQUENCE(LEN(Todos!$H2086)), 1), "")),
    IF(ISNUMBER(--RIGHT(_xlpm.txt,1)), _xlpm.txt, LEFT(_xlpm.txt, LEN(_xlpm.txt)-1))
)</f>
        <v>15784</v>
      </c>
      <c r="W2086" s="9" t="str">
        <f>UPPER(LEFT(Todos!$B2086,2))</f>
        <v>FL</v>
      </c>
      <c r="X2086" s="10" t="str" cm="1">
        <f t="array" ref="X2086">+IF(Todos!$C2086 = "",MODE.MATCH(Todos!$C$2:$C$4029),Todos!$C2086)</f>
        <v>M</v>
      </c>
    </row>
    <row r="2087" spans="1:24" x14ac:dyDescent="0.35">
      <c r="A2087" s="18">
        <v>125906</v>
      </c>
      <c r="B2087" s="12" t="s">
        <v>21</v>
      </c>
      <c r="C2087" s="12" t="s">
        <v>17</v>
      </c>
      <c r="D2087" s="12">
        <v>924</v>
      </c>
      <c r="E2087" s="12">
        <v>414</v>
      </c>
      <c r="F2087" s="12">
        <v>438</v>
      </c>
      <c r="G2087" s="12">
        <v>1</v>
      </c>
      <c r="H2087" s="12">
        <v>14092</v>
      </c>
      <c r="I2087" s="12">
        <v>3</v>
      </c>
      <c r="J2087" s="12">
        <v>55</v>
      </c>
      <c r="K2087" s="12">
        <v>443</v>
      </c>
      <c r="L2087" s="12">
        <v>427</v>
      </c>
      <c r="M2087" s="12">
        <v>4.6666666670000003</v>
      </c>
      <c r="N2087" s="12">
        <f>VLOOKUP(Todos!$A2087,vlookup_table[#All],2,FALSE)</f>
        <v>1</v>
      </c>
      <c r="O2087" s="12" t="str">
        <f>VLOOKUP(Todos!$A2087,vlookup_table[#All],3,FALSE)</f>
        <v>TX</v>
      </c>
      <c r="P2087" s="12">
        <f>VLOOKUP(Todos!$A2087,vlookup_table[#All],4,FALSE)</f>
        <v>2901</v>
      </c>
      <c r="Q2087" s="14" t="str">
        <f>VLOOKUP(Todos!$A2087,vlookup_table[#All],5,FALSE)</f>
        <v>T1</v>
      </c>
      <c r="R2087" s="14" t="str">
        <f>VLOOKUP(Todos!$A2087,vlookup_table[#All],6,FALSE)</f>
        <v>F</v>
      </c>
      <c r="S2087" s="14">
        <f>VLOOKUP(Todos!$A2087,vlookup_table[#All],7,FALSE)</f>
        <v>6</v>
      </c>
      <c r="T2087" s="14">
        <f>ROUND((9706-Todos!$P2087)/100, 0)</f>
        <v>68</v>
      </c>
      <c r="U2087" s="14" t="str" cm="1">
        <f t="array" ref="U2087">_xlfn.IFS(
    ISNUMBER(SEARCH("C", Q2087)), "Ciudad",
    ISNUMBER(SEARCH("T", Q2087)), "Pueblo",
    ISNUMBER(SEARCH("R", Q2087)), "Rural",
    ISNUMBER(SEARCH("S", Q2087)), "Suburbano",
    ISNUMBER(SEARCH("U", Q2087)), "Urbano"
)</f>
        <v>Pueblo</v>
      </c>
      <c r="V2087" s="25" t="str" cm="1">
        <f t="array" ref="V2087">_xlfn.LET(
    _xlpm.txt, _xlfn.TEXTJOIN("", TRUE, IF(ISNUMBER(--MID(Todos!$H2087, _xlfn.SEQUENCE(LEN(Todos!$H2087)), 1)), MID(Todos!$H2087, _xlfn.SEQUENCE(LEN(Todos!$H2087)), 1), "")),
    IF(ISNUMBER(--RIGHT(_xlpm.txt,1)), _xlpm.txt, LEFT(_xlpm.txt, LEN(_xlpm.txt)-1))
)</f>
        <v>14092</v>
      </c>
      <c r="W2087" s="14" t="str">
        <f>UPPER(LEFT(Todos!$B2087,2))</f>
        <v>TX</v>
      </c>
      <c r="X2087" s="15" t="str" cm="1">
        <f t="array" ref="X2087">+IF(Todos!$C2087 = "",MODE.MATCH(Todos!$C$2:$C$4029),Todos!$C2087)</f>
        <v>F</v>
      </c>
    </row>
    <row r="2088" spans="1:24" x14ac:dyDescent="0.35">
      <c r="A2088" s="19">
        <v>23934</v>
      </c>
      <c r="B2088" s="7" t="s">
        <v>47</v>
      </c>
      <c r="C2088" s="7" t="s">
        <v>17</v>
      </c>
      <c r="D2088" s="7">
        <v>1056</v>
      </c>
      <c r="E2088" s="7">
        <v>405</v>
      </c>
      <c r="F2088" s="7">
        <v>485</v>
      </c>
      <c r="G2088" s="7">
        <v>5</v>
      </c>
      <c r="H2088" s="7">
        <v>15432</v>
      </c>
      <c r="I2088" s="7">
        <v>6</v>
      </c>
      <c r="J2088" s="7">
        <v>78</v>
      </c>
      <c r="K2088" s="7">
        <v>498</v>
      </c>
      <c r="L2088" s="7">
        <v>444</v>
      </c>
      <c r="M2088" s="7">
        <v>3.5892857139999998</v>
      </c>
      <c r="N2088" s="7">
        <f>VLOOKUP(Todos!$A2088,vlookup_table[#All],2,FALSE)</f>
        <v>2</v>
      </c>
      <c r="O2088" s="7" t="str">
        <f>VLOOKUP(Todos!$A2088,vlookup_table[#All],3,FALSE)</f>
        <v>SC</v>
      </c>
      <c r="P2088" s="7">
        <f>VLOOKUP(Todos!$A2088,vlookup_table[#All],4,FALSE)</f>
        <v>5201</v>
      </c>
      <c r="Q2088" s="9" t="str">
        <f>VLOOKUP(Todos!$A2088,vlookup_table[#All],5,FALSE)</f>
        <v>T2</v>
      </c>
      <c r="R2088" s="9" t="str">
        <f>VLOOKUP(Todos!$A2088,vlookup_table[#All],6,FALSE)</f>
        <v>F</v>
      </c>
      <c r="S2088" s="9">
        <f>VLOOKUP(Todos!$A2088,vlookup_table[#All],7,FALSE)</f>
        <v>25</v>
      </c>
      <c r="T2088" s="9">
        <f>ROUND((9706-Todos!$P2088)/100, 0)</f>
        <v>45</v>
      </c>
      <c r="U2088" s="9" t="str" cm="1">
        <f t="array" ref="U2088">_xlfn.IFS(
    ISNUMBER(SEARCH("C", Q2088)), "Ciudad",
    ISNUMBER(SEARCH("T", Q2088)), "Pueblo",
    ISNUMBER(SEARCH("R", Q2088)), "Rural",
    ISNUMBER(SEARCH("S", Q2088)), "Suburbano",
    ISNUMBER(SEARCH("U", Q2088)), "Urbano"
)</f>
        <v>Pueblo</v>
      </c>
      <c r="V2088" s="24" t="str" cm="1">
        <f t="array" ref="V2088">_xlfn.LET(
    _xlpm.txt, _xlfn.TEXTJOIN("", TRUE, IF(ISNUMBER(--MID(Todos!$H2088, _xlfn.SEQUENCE(LEN(Todos!$H2088)), 1)), MID(Todos!$H2088, _xlfn.SEQUENCE(LEN(Todos!$H2088)), 1), "")),
    IF(ISNUMBER(--RIGHT(_xlpm.txt,1)), _xlpm.txt, LEFT(_xlpm.txt, LEN(_xlpm.txt)-1))
)</f>
        <v>15432</v>
      </c>
      <c r="W2088" s="9" t="str">
        <f>UPPER(LEFT(Todos!$B2088,2))</f>
        <v>SC</v>
      </c>
      <c r="X2088" s="10" t="str" cm="1">
        <f t="array" ref="X2088">+IF(Todos!$C2088 = "",MODE.MATCH(Todos!$C$2:$C$4029),Todos!$C2088)</f>
        <v>F</v>
      </c>
    </row>
    <row r="2089" spans="1:24" x14ac:dyDescent="0.35">
      <c r="A2089" s="18">
        <v>112751</v>
      </c>
      <c r="B2089" s="12" t="s">
        <v>32</v>
      </c>
      <c r="C2089" s="12" t="s">
        <v>17</v>
      </c>
      <c r="D2089" s="12">
        <v>1017</v>
      </c>
      <c r="E2089" s="12">
        <v>672</v>
      </c>
      <c r="F2089" s="12">
        <v>673</v>
      </c>
      <c r="G2089" s="12">
        <v>2</v>
      </c>
      <c r="H2089" s="12">
        <v>18233</v>
      </c>
      <c r="I2089" s="12">
        <v>0</v>
      </c>
      <c r="J2089" s="12">
        <v>55</v>
      </c>
      <c r="K2089" s="12">
        <v>700</v>
      </c>
      <c r="L2089" s="12">
        <v>647</v>
      </c>
      <c r="M2089" s="12">
        <v>13.8</v>
      </c>
      <c r="N2089" s="12">
        <f>VLOOKUP(Todos!$A2089,vlookup_table[#All],2,FALSE)</f>
        <v>0</v>
      </c>
      <c r="O2089" s="12" t="str">
        <f>VLOOKUP(Todos!$A2089,vlookup_table[#All],3,FALSE)</f>
        <v>OK</v>
      </c>
      <c r="P2089" s="12">
        <f>VLOOKUP(Todos!$A2089,vlookup_table[#All],4,FALSE)</f>
        <v>4201</v>
      </c>
      <c r="Q2089" s="14" t="str">
        <f>VLOOKUP(Todos!$A2089,vlookup_table[#All],5,FALSE)</f>
        <v>T1</v>
      </c>
      <c r="R2089" s="14" t="str">
        <f>VLOOKUP(Todos!$A2089,vlookup_table[#All],6,FALSE)</f>
        <v>F</v>
      </c>
      <c r="S2089" s="14">
        <f>VLOOKUP(Todos!$A2089,vlookup_table[#All],7,FALSE)</f>
        <v>50</v>
      </c>
      <c r="T2089" s="14">
        <f>ROUND((9706-Todos!$P2089)/100, 0)</f>
        <v>55</v>
      </c>
      <c r="U2089" s="14" t="str" cm="1">
        <f t="array" ref="U2089">_xlfn.IFS(
    ISNUMBER(SEARCH("C", Q2089)), "Ciudad",
    ISNUMBER(SEARCH("T", Q2089)), "Pueblo",
    ISNUMBER(SEARCH("R", Q2089)), "Rural",
    ISNUMBER(SEARCH("S", Q2089)), "Suburbano",
    ISNUMBER(SEARCH("U", Q2089)), "Urbano"
)</f>
        <v>Pueblo</v>
      </c>
      <c r="V2089" s="25" t="str" cm="1">
        <f t="array" ref="V2089">_xlfn.LET(
    _xlpm.txt, _xlfn.TEXTJOIN("", TRUE, IF(ISNUMBER(--MID(Todos!$H2089, _xlfn.SEQUENCE(LEN(Todos!$H2089)), 1)), MID(Todos!$H2089, _xlfn.SEQUENCE(LEN(Todos!$H2089)), 1), "")),
    IF(ISNUMBER(--RIGHT(_xlpm.txt,1)), _xlpm.txt, LEFT(_xlpm.txt, LEN(_xlpm.txt)-1))
)</f>
        <v>18233</v>
      </c>
      <c r="W2089" s="14" t="str">
        <f>UPPER(LEFT(Todos!$B2089,2))</f>
        <v>OK</v>
      </c>
      <c r="X2089" s="15" t="str" cm="1">
        <f t="array" ref="X2089">+IF(Todos!$C2089 = "",MODE.MATCH(Todos!$C$2:$C$4029),Todos!$C2089)</f>
        <v>F</v>
      </c>
    </row>
    <row r="2090" spans="1:24" x14ac:dyDescent="0.35">
      <c r="A2090" s="19">
        <v>3651</v>
      </c>
      <c r="B2090" s="7" t="s">
        <v>30</v>
      </c>
      <c r="C2090" s="7" t="s">
        <v>17</v>
      </c>
      <c r="D2090" s="7">
        <v>668</v>
      </c>
      <c r="E2090" s="7">
        <v>300</v>
      </c>
      <c r="F2090" s="7">
        <v>385</v>
      </c>
      <c r="G2090" s="7">
        <v>8</v>
      </c>
      <c r="H2090" s="7">
        <v>14567</v>
      </c>
      <c r="I2090" s="7">
        <v>3</v>
      </c>
      <c r="J2090" s="7">
        <v>24</v>
      </c>
      <c r="K2090" s="7">
        <v>322</v>
      </c>
      <c r="L2090" s="7">
        <v>344</v>
      </c>
      <c r="M2090" s="7">
        <v>25.833333329999999</v>
      </c>
      <c r="N2090" s="7">
        <f>VLOOKUP(Todos!$A2090,vlookup_table[#All],2,FALSE)</f>
        <v>2</v>
      </c>
      <c r="O2090" s="7" t="str">
        <f>VLOOKUP(Todos!$A2090,vlookup_table[#All],3,FALSE)</f>
        <v>MI</v>
      </c>
      <c r="P2090" s="7">
        <f>VLOOKUP(Todos!$A2090,vlookup_table[#All],4,FALSE)</f>
        <v>3001</v>
      </c>
      <c r="Q2090" s="9" t="str">
        <f>VLOOKUP(Todos!$A2090,vlookup_table[#All],5,FALSE)</f>
        <v/>
      </c>
      <c r="R2090" s="9" t="str">
        <f>VLOOKUP(Todos!$A2090,vlookup_table[#All],6,FALSE)</f>
        <v>F</v>
      </c>
      <c r="S2090" s="9">
        <f>VLOOKUP(Todos!$A2090,vlookup_table[#All],7,FALSE)</f>
        <v>25</v>
      </c>
      <c r="T2090" s="9">
        <f>ROUND((9706-Todos!$P2090)/100, 0)</f>
        <v>67</v>
      </c>
      <c r="U2090" s="9" t="e" cm="1">
        <f t="array" ref="U2090">_xlfn.IFS(
    ISNUMBER(SEARCH("C", Q2090)), "Ciudad",
    ISNUMBER(SEARCH("T", Q2090)), "Pueblo",
    ISNUMBER(SEARCH("R", Q2090)), "Rural",
    ISNUMBER(SEARCH("S", Q2090)), "Suburbano",
    ISNUMBER(SEARCH("U", Q2090)), "Urbano"
)</f>
        <v>#N/A</v>
      </c>
      <c r="V2090" s="24" t="str" cm="1">
        <f t="array" ref="V2090">_xlfn.LET(
    _xlpm.txt, _xlfn.TEXTJOIN("", TRUE, IF(ISNUMBER(--MID(Todos!$H2090, _xlfn.SEQUENCE(LEN(Todos!$H2090)), 1)), MID(Todos!$H2090, _xlfn.SEQUENCE(LEN(Todos!$H2090)), 1), "")),
    IF(ISNUMBER(--RIGHT(_xlpm.txt,1)), _xlpm.txt, LEFT(_xlpm.txt, LEN(_xlpm.txt)-1))
)</f>
        <v>14567</v>
      </c>
      <c r="W2090" s="9" t="str">
        <f>UPPER(LEFT(Todos!$B2090,2))</f>
        <v>MI</v>
      </c>
      <c r="X2090" s="10" t="str" cm="1">
        <f t="array" ref="X2090">+IF(Todos!$C2090 = "",MODE.MATCH(Todos!$C$2:$C$4029),Todos!$C2090)</f>
        <v>F</v>
      </c>
    </row>
    <row r="2091" spans="1:24" x14ac:dyDescent="0.35">
      <c r="A2091" s="18">
        <v>1068</v>
      </c>
      <c r="B2091" s="12" t="s">
        <v>22</v>
      </c>
      <c r="C2091" s="12" t="s">
        <v>17</v>
      </c>
      <c r="D2091" s="12">
        <v>3528</v>
      </c>
      <c r="E2091" s="12">
        <v>814</v>
      </c>
      <c r="F2091" s="12">
        <v>867</v>
      </c>
      <c r="G2091" s="12">
        <v>98</v>
      </c>
      <c r="H2091" s="12">
        <v>25564</v>
      </c>
      <c r="I2091" s="12">
        <v>18</v>
      </c>
      <c r="J2091" s="12">
        <v>43</v>
      </c>
      <c r="K2091" s="12">
        <v>808</v>
      </c>
      <c r="L2091" s="12">
        <v>867</v>
      </c>
      <c r="M2091" s="12">
        <v>6.1627906980000002</v>
      </c>
      <c r="N2091" s="12">
        <f>VLOOKUP(Todos!$A2091,vlookup_table[#All],2,FALSE)</f>
        <v>2</v>
      </c>
      <c r="O2091" s="12" t="str">
        <f>VLOOKUP(Todos!$A2091,vlookup_table[#All],3,FALSE)</f>
        <v>CA</v>
      </c>
      <c r="P2091" s="12">
        <f>VLOOKUP(Todos!$A2091,vlookup_table[#All],4,FALSE)</f>
        <v>3103</v>
      </c>
      <c r="Q2091" s="14" t="str">
        <f>VLOOKUP(Todos!$A2091,vlookup_table[#All],5,FALSE)</f>
        <v>S1</v>
      </c>
      <c r="R2091" s="14" t="str">
        <f>VLOOKUP(Todos!$A2091,vlookup_table[#All],6,FALSE)</f>
        <v>F</v>
      </c>
      <c r="S2091" s="14">
        <f>VLOOKUP(Todos!$A2091,vlookup_table[#All],7,FALSE)</f>
        <v>5</v>
      </c>
      <c r="T2091" s="14">
        <f>ROUND((9706-Todos!$P2091)/100, 0)</f>
        <v>66</v>
      </c>
      <c r="U2091" s="14" t="str" cm="1">
        <f t="array" ref="U2091">_xlfn.IFS(
    ISNUMBER(SEARCH("C", Q2091)), "Ciudad",
    ISNUMBER(SEARCH("T", Q2091)), "Pueblo",
    ISNUMBER(SEARCH("R", Q2091)), "Rural",
    ISNUMBER(SEARCH("S", Q2091)), "Suburbano",
    ISNUMBER(SEARCH("U", Q2091)), "Urbano"
)</f>
        <v>Suburbano</v>
      </c>
      <c r="V2091" s="25" t="str" cm="1">
        <f t="array" ref="V2091">_xlfn.LET(
    _xlpm.txt, _xlfn.TEXTJOIN("", TRUE, IF(ISNUMBER(--MID(Todos!$H2091, _xlfn.SEQUENCE(LEN(Todos!$H2091)), 1)), MID(Todos!$H2091, _xlfn.SEQUENCE(LEN(Todos!$H2091)), 1), "")),
    IF(ISNUMBER(--RIGHT(_xlpm.txt,1)), _xlpm.txt, LEFT(_xlpm.txt, LEN(_xlpm.txt)-1))
)</f>
        <v>25564</v>
      </c>
      <c r="W2091" s="14" t="str">
        <f>UPPER(LEFT(Todos!$B2091,2))</f>
        <v>CA</v>
      </c>
      <c r="X2091" s="15" t="str" cm="1">
        <f t="array" ref="X2091">+IF(Todos!$C2091 = "",MODE.MATCH(Todos!$C$2:$C$4029),Todos!$C2091)</f>
        <v>F</v>
      </c>
    </row>
    <row r="2092" spans="1:24" x14ac:dyDescent="0.35">
      <c r="A2092" s="19">
        <v>120128</v>
      </c>
      <c r="B2092" s="7" t="s">
        <v>21</v>
      </c>
      <c r="C2092" s="7" t="s">
        <v>17</v>
      </c>
      <c r="D2092" s="7">
        <v>417</v>
      </c>
      <c r="E2092" s="7">
        <v>277</v>
      </c>
      <c r="F2092" s="7">
        <v>326</v>
      </c>
      <c r="G2092" s="7">
        <v>0</v>
      </c>
      <c r="H2092" s="7">
        <v>10308</v>
      </c>
      <c r="I2092" s="7">
        <v>0</v>
      </c>
      <c r="J2092" s="7">
        <v>89</v>
      </c>
      <c r="K2092" s="7">
        <v>300</v>
      </c>
      <c r="L2092" s="7">
        <v>258</v>
      </c>
      <c r="M2092" s="7">
        <v>14</v>
      </c>
      <c r="N2092" s="7">
        <f>VLOOKUP(Todos!$A2092,vlookup_table[#All],2,FALSE)</f>
        <v>0</v>
      </c>
      <c r="O2092" s="7" t="str">
        <f>VLOOKUP(Todos!$A2092,vlookup_table[#All],3,FALSE)</f>
        <v>TX</v>
      </c>
      <c r="P2092" s="7">
        <f>VLOOKUP(Todos!$A2092,vlookup_table[#All],4,FALSE)</f>
        <v>3501</v>
      </c>
      <c r="Q2092" s="9" t="str">
        <f>VLOOKUP(Todos!$A2092,vlookup_table[#All],5,FALSE)</f>
        <v>R2</v>
      </c>
      <c r="R2092" s="9" t="str">
        <f>VLOOKUP(Todos!$A2092,vlookup_table[#All],6,FALSE)</f>
        <v>F</v>
      </c>
      <c r="S2092" s="9">
        <f>VLOOKUP(Todos!$A2092,vlookup_table[#All],7,FALSE)</f>
        <v>15</v>
      </c>
      <c r="T2092" s="9">
        <f>ROUND((9706-Todos!$P2092)/100, 0)</f>
        <v>62</v>
      </c>
      <c r="U2092" s="9" t="str" cm="1">
        <f t="array" ref="U2092">_xlfn.IFS(
    ISNUMBER(SEARCH("C", Q2092)), "Ciudad",
    ISNUMBER(SEARCH("T", Q2092)), "Pueblo",
    ISNUMBER(SEARCH("R", Q2092)), "Rural",
    ISNUMBER(SEARCH("S", Q2092)), "Suburbano",
    ISNUMBER(SEARCH("U", Q2092)), "Urbano"
)</f>
        <v>Rural</v>
      </c>
      <c r="V2092" s="24" t="str" cm="1">
        <f t="array" ref="V2092">_xlfn.LET(
    _xlpm.txt, _xlfn.TEXTJOIN("", TRUE, IF(ISNUMBER(--MID(Todos!$H2092, _xlfn.SEQUENCE(LEN(Todos!$H2092)), 1)), MID(Todos!$H2092, _xlfn.SEQUENCE(LEN(Todos!$H2092)), 1), "")),
    IF(ISNUMBER(--RIGHT(_xlpm.txt,1)), _xlpm.txt, LEFT(_xlpm.txt, LEN(_xlpm.txt)-1))
)</f>
        <v>10308</v>
      </c>
      <c r="W2092" s="9" t="str">
        <f>UPPER(LEFT(Todos!$B2092,2))</f>
        <v>TX</v>
      </c>
      <c r="X2092" s="10" t="str" cm="1">
        <f t="array" ref="X2092">+IF(Todos!$C2092 = "",MODE.MATCH(Todos!$C$2:$C$4029),Todos!$C2092)</f>
        <v>F</v>
      </c>
    </row>
    <row r="2093" spans="1:24" x14ac:dyDescent="0.35">
      <c r="A2093" s="18">
        <v>152092</v>
      </c>
      <c r="B2093" s="12" t="s">
        <v>22</v>
      </c>
      <c r="C2093" s="12" t="s">
        <v>17</v>
      </c>
      <c r="D2093" s="12">
        <v>1232</v>
      </c>
      <c r="E2093" s="12">
        <v>203</v>
      </c>
      <c r="F2093" s="12">
        <v>267</v>
      </c>
      <c r="G2093" s="12">
        <v>1</v>
      </c>
      <c r="H2093" s="12">
        <v>10129</v>
      </c>
      <c r="I2093" s="12">
        <v>14</v>
      </c>
      <c r="J2093" s="12">
        <v>37</v>
      </c>
      <c r="K2093" s="12">
        <v>229</v>
      </c>
      <c r="L2093" s="12">
        <v>241</v>
      </c>
      <c r="M2093" s="12">
        <v>3.7142857139999998</v>
      </c>
      <c r="N2093" s="12">
        <f>VLOOKUP(Todos!$A2093,vlookup_table[#All],2,FALSE)</f>
        <v>28</v>
      </c>
      <c r="O2093" s="12" t="str">
        <f>VLOOKUP(Todos!$A2093,vlookup_table[#All],3,FALSE)</f>
        <v>CA</v>
      </c>
      <c r="P2093" s="12">
        <f>VLOOKUP(Todos!$A2093,vlookup_table[#All],4,FALSE)</f>
        <v>3201</v>
      </c>
      <c r="Q2093" s="14" t="str">
        <f>VLOOKUP(Todos!$A2093,vlookup_table[#All],5,FALSE)</f>
        <v>C3</v>
      </c>
      <c r="R2093" s="14" t="str">
        <f>VLOOKUP(Todos!$A2093,vlookup_table[#All],6,FALSE)</f>
        <v>F</v>
      </c>
      <c r="S2093" s="14">
        <f>VLOOKUP(Todos!$A2093,vlookup_table[#All],7,FALSE)</f>
        <v>5</v>
      </c>
      <c r="T2093" s="14">
        <f>ROUND((9706-Todos!$P2093)/100, 0)</f>
        <v>65</v>
      </c>
      <c r="U2093" s="14" t="str" cm="1">
        <f t="array" ref="U2093">_xlfn.IFS(
    ISNUMBER(SEARCH("C", Q2093)), "Ciudad",
    ISNUMBER(SEARCH("T", Q2093)), "Pueblo",
    ISNUMBER(SEARCH("R", Q2093)), "Rural",
    ISNUMBER(SEARCH("S", Q2093)), "Suburbano",
    ISNUMBER(SEARCH("U", Q2093)), "Urbano"
)</f>
        <v>Ciudad</v>
      </c>
      <c r="V2093" s="25" t="str" cm="1">
        <f t="array" ref="V2093">_xlfn.LET(
    _xlpm.txt, _xlfn.TEXTJOIN("", TRUE, IF(ISNUMBER(--MID(Todos!$H2093, _xlfn.SEQUENCE(LEN(Todos!$H2093)), 1)), MID(Todos!$H2093, _xlfn.SEQUENCE(LEN(Todos!$H2093)), 1), "")),
    IF(ISNUMBER(--RIGHT(_xlpm.txt,1)), _xlpm.txt, LEFT(_xlpm.txt, LEN(_xlpm.txt)-1))
)</f>
        <v>10129</v>
      </c>
      <c r="W2093" s="14" t="str">
        <f>UPPER(LEFT(Todos!$B2093,2))</f>
        <v>CA</v>
      </c>
      <c r="X2093" s="15" t="str" cm="1">
        <f t="array" ref="X2093">+IF(Todos!$C2093 = "",MODE.MATCH(Todos!$C$2:$C$4029),Todos!$C2093)</f>
        <v>F</v>
      </c>
    </row>
    <row r="2094" spans="1:24" x14ac:dyDescent="0.35">
      <c r="A2094" s="19">
        <v>85913</v>
      </c>
      <c r="B2094" s="7" t="s">
        <v>53</v>
      </c>
      <c r="C2094" s="7" t="s">
        <v>14</v>
      </c>
      <c r="D2094" s="7">
        <v>396</v>
      </c>
      <c r="E2094" s="7">
        <v>248</v>
      </c>
      <c r="F2094" s="7">
        <v>304</v>
      </c>
      <c r="G2094" s="7">
        <v>1</v>
      </c>
      <c r="H2094" s="7">
        <v>10419</v>
      </c>
      <c r="I2094" s="7">
        <v>1</v>
      </c>
      <c r="J2094" s="7">
        <v>18</v>
      </c>
      <c r="K2094" s="7">
        <v>274</v>
      </c>
      <c r="L2094" s="7">
        <v>284</v>
      </c>
      <c r="M2094" s="7">
        <v>9.7272727270000008</v>
      </c>
      <c r="N2094" s="7">
        <f>VLOOKUP(Todos!$A2094,vlookup_table[#All],2,FALSE)</f>
        <v>1</v>
      </c>
      <c r="O2094" s="7" t="str">
        <f>VLOOKUP(Todos!$A2094,vlookup_table[#All],3,FALSE)</f>
        <v>SD</v>
      </c>
      <c r="P2094" s="7">
        <f>VLOOKUP(Todos!$A2094,vlookup_table[#All],4,FALSE)</f>
        <v>3001</v>
      </c>
      <c r="Q2094" s="9" t="str">
        <f>VLOOKUP(Todos!$A2094,vlookup_table[#All],5,FALSE)</f>
        <v>R2</v>
      </c>
      <c r="R2094" s="9" t="str">
        <f>VLOOKUP(Todos!$A2094,vlookup_table[#All],6,FALSE)</f>
        <v>M</v>
      </c>
      <c r="S2094" s="9">
        <f>VLOOKUP(Todos!$A2094,vlookup_table[#All],7,FALSE)</f>
        <v>14</v>
      </c>
      <c r="T2094" s="9">
        <f>ROUND((9706-Todos!$P2094)/100, 0)</f>
        <v>67</v>
      </c>
      <c r="U2094" s="9" t="str" cm="1">
        <f t="array" ref="U2094">_xlfn.IFS(
    ISNUMBER(SEARCH("C", Q2094)), "Ciudad",
    ISNUMBER(SEARCH("T", Q2094)), "Pueblo",
    ISNUMBER(SEARCH("R", Q2094)), "Rural",
    ISNUMBER(SEARCH("S", Q2094)), "Suburbano",
    ISNUMBER(SEARCH("U", Q2094)), "Urbano"
)</f>
        <v>Rural</v>
      </c>
      <c r="V2094" s="24" t="str" cm="1">
        <f t="array" ref="V2094">_xlfn.LET(
    _xlpm.txt, _xlfn.TEXTJOIN("", TRUE, IF(ISNUMBER(--MID(Todos!$H2094, _xlfn.SEQUENCE(LEN(Todos!$H2094)), 1)), MID(Todos!$H2094, _xlfn.SEQUENCE(LEN(Todos!$H2094)), 1), "")),
    IF(ISNUMBER(--RIGHT(_xlpm.txt,1)), _xlpm.txt, LEFT(_xlpm.txt, LEN(_xlpm.txt)-1))
)</f>
        <v>10419</v>
      </c>
      <c r="W2094" s="9" t="str">
        <f>UPPER(LEFT(Todos!$B2094,2))</f>
        <v>SD</v>
      </c>
      <c r="X2094" s="10" t="str" cm="1">
        <f t="array" ref="X2094">+IF(Todos!$C2094 = "",MODE.MATCH(Todos!$C$2:$C$4029),Todos!$C2094)</f>
        <v>M</v>
      </c>
    </row>
    <row r="2095" spans="1:24" x14ac:dyDescent="0.35">
      <c r="A2095" s="18">
        <v>43226</v>
      </c>
      <c r="B2095" s="12" t="s">
        <v>13</v>
      </c>
      <c r="C2095" s="12" t="s">
        <v>14</v>
      </c>
      <c r="D2095" s="12">
        <v>764</v>
      </c>
      <c r="E2095" s="12">
        <v>269</v>
      </c>
      <c r="F2095" s="12">
        <v>353</v>
      </c>
      <c r="G2095" s="12">
        <v>1</v>
      </c>
      <c r="H2095" s="12">
        <v>13439</v>
      </c>
      <c r="I2095" s="12">
        <v>10</v>
      </c>
      <c r="J2095" s="12">
        <v>9</v>
      </c>
      <c r="K2095" s="12">
        <v>307</v>
      </c>
      <c r="L2095" s="12">
        <v>317</v>
      </c>
      <c r="M2095" s="12">
        <v>15</v>
      </c>
      <c r="N2095" s="12">
        <f>VLOOKUP(Todos!$A2095,vlookup_table[#All],2,FALSE)</f>
        <v>1</v>
      </c>
      <c r="O2095" s="12" t="str">
        <f>VLOOKUP(Todos!$A2095,vlookup_table[#All],3,FALSE)</f>
        <v>FL</v>
      </c>
      <c r="P2095" s="12">
        <f>VLOOKUP(Todos!$A2095,vlookup_table[#All],4,FALSE)</f>
        <v>2201</v>
      </c>
      <c r="Q2095" s="14" t="str">
        <f>VLOOKUP(Todos!$A2095,vlookup_table[#All],5,FALSE)</f>
        <v>C2</v>
      </c>
      <c r="R2095" s="14" t="str">
        <f>VLOOKUP(Todos!$A2095,vlookup_table[#All],6,FALSE)</f>
        <v>M</v>
      </c>
      <c r="S2095" s="14">
        <f>VLOOKUP(Todos!$A2095,vlookup_table[#All],7,FALSE)</f>
        <v>20</v>
      </c>
      <c r="T2095" s="14">
        <f>ROUND((9706-Todos!$P2095)/100, 0)</f>
        <v>75</v>
      </c>
      <c r="U2095" s="14" t="str" cm="1">
        <f t="array" ref="U2095">_xlfn.IFS(
    ISNUMBER(SEARCH("C", Q2095)), "Ciudad",
    ISNUMBER(SEARCH("T", Q2095)), "Pueblo",
    ISNUMBER(SEARCH("R", Q2095)), "Rural",
    ISNUMBER(SEARCH("S", Q2095)), "Suburbano",
    ISNUMBER(SEARCH("U", Q2095)), "Urbano"
)</f>
        <v>Ciudad</v>
      </c>
      <c r="V2095" s="25" t="str" cm="1">
        <f t="array" ref="V2095">_xlfn.LET(
    _xlpm.txt, _xlfn.TEXTJOIN("", TRUE, IF(ISNUMBER(--MID(Todos!$H2095, _xlfn.SEQUENCE(LEN(Todos!$H2095)), 1)), MID(Todos!$H2095, _xlfn.SEQUENCE(LEN(Todos!$H2095)), 1), "")),
    IF(ISNUMBER(--RIGHT(_xlpm.txt,1)), _xlpm.txt, LEFT(_xlpm.txt, LEN(_xlpm.txt)-1))
)</f>
        <v>13439</v>
      </c>
      <c r="W2095" s="14" t="str">
        <f>UPPER(LEFT(Todos!$B2095,2))</f>
        <v>FL</v>
      </c>
      <c r="X2095" s="15" t="str" cm="1">
        <f t="array" ref="X2095">+IF(Todos!$C2095 = "",MODE.MATCH(Todos!$C$2:$C$4029),Todos!$C2095)</f>
        <v>M</v>
      </c>
    </row>
    <row r="2096" spans="1:24" x14ac:dyDescent="0.35">
      <c r="A2096" s="19">
        <v>60738</v>
      </c>
      <c r="B2096" s="7" t="s">
        <v>34</v>
      </c>
      <c r="C2096" s="7" t="s">
        <v>17</v>
      </c>
      <c r="D2096" s="7">
        <v>877</v>
      </c>
      <c r="E2096" s="7">
        <v>419</v>
      </c>
      <c r="F2096" s="7">
        <v>496</v>
      </c>
      <c r="G2096" s="7">
        <v>0</v>
      </c>
      <c r="H2096" s="7">
        <v>16981</v>
      </c>
      <c r="I2096" s="7">
        <v>14</v>
      </c>
      <c r="J2096" s="7">
        <v>53</v>
      </c>
      <c r="K2096" s="7">
        <v>473</v>
      </c>
      <c r="L2096" s="7">
        <v>450</v>
      </c>
      <c r="M2096" s="7">
        <v>5.25</v>
      </c>
      <c r="N2096" s="7">
        <f>VLOOKUP(Todos!$A2096,vlookup_table[#All],2,FALSE)</f>
        <v>2</v>
      </c>
      <c r="O2096" s="7" t="str">
        <f>VLOOKUP(Todos!$A2096,vlookup_table[#All],3,FALSE)</f>
        <v>IN</v>
      </c>
      <c r="P2096" s="7">
        <f>VLOOKUP(Todos!$A2096,vlookup_table[#All],4,FALSE)</f>
        <v>4901</v>
      </c>
      <c r="Q2096" s="9" t="str">
        <f>VLOOKUP(Todos!$A2096,vlookup_table[#All],5,FALSE)</f>
        <v>S1</v>
      </c>
      <c r="R2096" s="9" t="str">
        <f>VLOOKUP(Todos!$A2096,vlookup_table[#All],6,FALSE)</f>
        <v>F</v>
      </c>
      <c r="S2096" s="9">
        <f>VLOOKUP(Todos!$A2096,vlookup_table[#All],7,FALSE)</f>
        <v>5</v>
      </c>
      <c r="T2096" s="9">
        <f>ROUND((9706-Todos!$P2096)/100, 0)</f>
        <v>48</v>
      </c>
      <c r="U2096" s="9" t="str" cm="1">
        <f t="array" ref="U2096">_xlfn.IFS(
    ISNUMBER(SEARCH("C", Q2096)), "Ciudad",
    ISNUMBER(SEARCH("T", Q2096)), "Pueblo",
    ISNUMBER(SEARCH("R", Q2096)), "Rural",
    ISNUMBER(SEARCH("S", Q2096)), "Suburbano",
    ISNUMBER(SEARCH("U", Q2096)), "Urbano"
)</f>
        <v>Suburbano</v>
      </c>
      <c r="V2096" s="24" t="str" cm="1">
        <f t="array" ref="V2096">_xlfn.LET(
    _xlpm.txt, _xlfn.TEXTJOIN("", TRUE, IF(ISNUMBER(--MID(Todos!$H2096, _xlfn.SEQUENCE(LEN(Todos!$H2096)), 1)), MID(Todos!$H2096, _xlfn.SEQUENCE(LEN(Todos!$H2096)), 1), "")),
    IF(ISNUMBER(--RIGHT(_xlpm.txt,1)), _xlpm.txt, LEFT(_xlpm.txt, LEN(_xlpm.txt)-1))
)</f>
        <v>16981</v>
      </c>
      <c r="W2096" s="9" t="str">
        <f>UPPER(LEFT(Todos!$B2096,2))</f>
        <v>IN</v>
      </c>
      <c r="X2096" s="10" t="str" cm="1">
        <f t="array" ref="X2096">+IF(Todos!$C2096 = "",MODE.MATCH(Todos!$C$2:$C$4029),Todos!$C2096)</f>
        <v>F</v>
      </c>
    </row>
    <row r="2097" spans="1:24" x14ac:dyDescent="0.35">
      <c r="A2097" s="18">
        <v>60571</v>
      </c>
      <c r="B2097" s="12" t="s">
        <v>34</v>
      </c>
      <c r="C2097" s="12" t="s">
        <v>14</v>
      </c>
      <c r="D2097" s="12">
        <v>696</v>
      </c>
      <c r="E2097" s="12">
        <v>354</v>
      </c>
      <c r="F2097" s="12">
        <v>472</v>
      </c>
      <c r="G2097" s="12">
        <v>3</v>
      </c>
      <c r="H2097" s="12">
        <v>15493</v>
      </c>
      <c r="I2097" s="12">
        <v>0</v>
      </c>
      <c r="J2097" s="12">
        <v>73</v>
      </c>
      <c r="K2097" s="12">
        <v>402</v>
      </c>
      <c r="L2097" s="12">
        <v>407</v>
      </c>
      <c r="M2097" s="12">
        <v>10.5</v>
      </c>
      <c r="N2097" s="12">
        <f>VLOOKUP(Todos!$A2097,vlookup_table[#All],2,FALSE)</f>
        <v>1</v>
      </c>
      <c r="O2097" s="12" t="str">
        <f>VLOOKUP(Todos!$A2097,vlookup_table[#All],3,FALSE)</f>
        <v>IN</v>
      </c>
      <c r="P2097" s="12">
        <f>VLOOKUP(Todos!$A2097,vlookup_table[#All],4,FALSE)</f>
        <v>0</v>
      </c>
      <c r="Q2097" s="14" t="str">
        <f>VLOOKUP(Todos!$A2097,vlookup_table[#All],5,FALSE)</f>
        <v>T2</v>
      </c>
      <c r="R2097" s="14" t="str">
        <f>VLOOKUP(Todos!$A2097,vlookup_table[#All],6,FALSE)</f>
        <v>M</v>
      </c>
      <c r="S2097" s="14">
        <f>VLOOKUP(Todos!$A2097,vlookup_table[#All],7,FALSE)</f>
        <v>15</v>
      </c>
      <c r="T2097" s="14">
        <f>ROUND((9706-Todos!$P2097)/100, 0)</f>
        <v>97</v>
      </c>
      <c r="U2097" s="14" t="str" cm="1">
        <f t="array" ref="U2097">_xlfn.IFS(
    ISNUMBER(SEARCH("C", Q2097)), "Ciudad",
    ISNUMBER(SEARCH("T", Q2097)), "Pueblo",
    ISNUMBER(SEARCH("R", Q2097)), "Rural",
    ISNUMBER(SEARCH("S", Q2097)), "Suburbano",
    ISNUMBER(SEARCH("U", Q2097)), "Urbano"
)</f>
        <v>Pueblo</v>
      </c>
      <c r="V2097" s="25" t="str" cm="1">
        <f t="array" ref="V2097">_xlfn.LET(
    _xlpm.txt, _xlfn.TEXTJOIN("", TRUE, IF(ISNUMBER(--MID(Todos!$H2097, _xlfn.SEQUENCE(LEN(Todos!$H2097)), 1)), MID(Todos!$H2097, _xlfn.SEQUENCE(LEN(Todos!$H2097)), 1), "")),
    IF(ISNUMBER(--RIGHT(_xlpm.txt,1)), _xlpm.txt, LEFT(_xlpm.txt, LEN(_xlpm.txt)-1))
)</f>
        <v>15493</v>
      </c>
      <c r="W2097" s="14" t="str">
        <f>UPPER(LEFT(Todos!$B2097,2))</f>
        <v>IN</v>
      </c>
      <c r="X2097" s="15" t="str" cm="1">
        <f t="array" ref="X2097">+IF(Todos!$C2097 = "",MODE.MATCH(Todos!$C$2:$C$4029),Todos!$C2097)</f>
        <v>M</v>
      </c>
    </row>
    <row r="2098" spans="1:24" x14ac:dyDescent="0.35">
      <c r="A2098" s="19">
        <v>131913</v>
      </c>
      <c r="B2098" s="7" t="s">
        <v>49</v>
      </c>
      <c r="C2098" s="7" t="s">
        <v>17</v>
      </c>
      <c r="D2098" s="7">
        <v>1109</v>
      </c>
      <c r="E2098" s="7">
        <v>513</v>
      </c>
      <c r="F2098" s="7">
        <v>636</v>
      </c>
      <c r="G2098" s="7">
        <v>4</v>
      </c>
      <c r="H2098" s="7">
        <v>20235</v>
      </c>
      <c r="I2098" s="7">
        <v>0</v>
      </c>
      <c r="J2098" s="7">
        <v>64</v>
      </c>
      <c r="K2098" s="7">
        <v>587</v>
      </c>
      <c r="L2098" s="7">
        <v>606</v>
      </c>
      <c r="M2098" s="7">
        <v>13.25</v>
      </c>
      <c r="N2098" s="7">
        <f>VLOOKUP(Todos!$A2098,vlookup_table[#All],2,FALSE)</f>
        <v>0</v>
      </c>
      <c r="O2098" s="7" t="str">
        <f>VLOOKUP(Todos!$A2098,vlookup_table[#All],3,FALSE)</f>
        <v>CO</v>
      </c>
      <c r="P2098" s="7">
        <f>VLOOKUP(Todos!$A2098,vlookup_table[#All],4,FALSE)</f>
        <v>1607</v>
      </c>
      <c r="Q2098" s="9" t="str">
        <f>VLOOKUP(Todos!$A2098,vlookup_table[#All],5,FALSE)</f>
        <v>S1</v>
      </c>
      <c r="R2098" s="9" t="str">
        <f>VLOOKUP(Todos!$A2098,vlookup_table[#All],6,FALSE)</f>
        <v>F</v>
      </c>
      <c r="S2098" s="9">
        <f>VLOOKUP(Todos!$A2098,vlookup_table[#All],7,FALSE)</f>
        <v>19</v>
      </c>
      <c r="T2098" s="9">
        <f>ROUND((9706-Todos!$P2098)/100, 0)</f>
        <v>81</v>
      </c>
      <c r="U2098" s="9" t="str" cm="1">
        <f t="array" ref="U2098">_xlfn.IFS(
    ISNUMBER(SEARCH("C", Q2098)), "Ciudad",
    ISNUMBER(SEARCH("T", Q2098)), "Pueblo",
    ISNUMBER(SEARCH("R", Q2098)), "Rural",
    ISNUMBER(SEARCH("S", Q2098)), "Suburbano",
    ISNUMBER(SEARCH("U", Q2098)), "Urbano"
)</f>
        <v>Suburbano</v>
      </c>
      <c r="V2098" s="24" t="str" cm="1">
        <f t="array" ref="V2098">_xlfn.LET(
    _xlpm.txt, _xlfn.TEXTJOIN("", TRUE, IF(ISNUMBER(--MID(Todos!$H2098, _xlfn.SEQUENCE(LEN(Todos!$H2098)), 1)), MID(Todos!$H2098, _xlfn.SEQUENCE(LEN(Todos!$H2098)), 1), "")),
    IF(ISNUMBER(--RIGHT(_xlpm.txt,1)), _xlpm.txt, LEFT(_xlpm.txt, LEN(_xlpm.txt)-1))
)</f>
        <v>20235</v>
      </c>
      <c r="W2098" s="9" t="str">
        <f>UPPER(LEFT(Todos!$B2098,2))</f>
        <v>CO</v>
      </c>
      <c r="X2098" s="10" t="str" cm="1">
        <f t="array" ref="X2098">+IF(Todos!$C2098 = "",MODE.MATCH(Todos!$C$2:$C$4029),Todos!$C2098)</f>
        <v>F</v>
      </c>
    </row>
    <row r="2099" spans="1:24" x14ac:dyDescent="0.35">
      <c r="A2099" s="18">
        <v>172140</v>
      </c>
      <c r="B2099" s="12" t="s">
        <v>22</v>
      </c>
      <c r="C2099" s="12" t="s">
        <v>17</v>
      </c>
      <c r="D2099" s="12">
        <v>2099</v>
      </c>
      <c r="E2099" s="12">
        <v>588</v>
      </c>
      <c r="F2099" s="12">
        <v>643</v>
      </c>
      <c r="G2099" s="12">
        <v>53</v>
      </c>
      <c r="H2099" s="12">
        <v>19738</v>
      </c>
      <c r="I2099" s="12">
        <v>3</v>
      </c>
      <c r="J2099" s="12">
        <v>66</v>
      </c>
      <c r="K2099" s="12">
        <v>609</v>
      </c>
      <c r="L2099" s="12">
        <v>610</v>
      </c>
      <c r="M2099" s="12">
        <v>10.7</v>
      </c>
      <c r="N2099" s="12">
        <f>VLOOKUP(Todos!$A2099,vlookup_table[#All],2,FALSE)</f>
        <v>0</v>
      </c>
      <c r="O2099" s="12" t="str">
        <f>VLOOKUP(Todos!$A2099,vlookup_table[#All],3,FALSE)</f>
        <v>CA</v>
      </c>
      <c r="P2099" s="12">
        <f>VLOOKUP(Todos!$A2099,vlookup_table[#All],4,FALSE)</f>
        <v>5201</v>
      </c>
      <c r="Q2099" s="14" t="str">
        <f>VLOOKUP(Todos!$A2099,vlookup_table[#All],5,FALSE)</f>
        <v>T1</v>
      </c>
      <c r="R2099" s="14" t="str">
        <f>VLOOKUP(Todos!$A2099,vlookup_table[#All],6,FALSE)</f>
        <v>F</v>
      </c>
      <c r="S2099" s="14">
        <f>VLOOKUP(Todos!$A2099,vlookup_table[#All],7,FALSE)</f>
        <v>10</v>
      </c>
      <c r="T2099" s="14">
        <f>ROUND((9706-Todos!$P2099)/100, 0)</f>
        <v>45</v>
      </c>
      <c r="U2099" s="14" t="str" cm="1">
        <f t="array" ref="U2099">_xlfn.IFS(
    ISNUMBER(SEARCH("C", Q2099)), "Ciudad",
    ISNUMBER(SEARCH("T", Q2099)), "Pueblo",
    ISNUMBER(SEARCH("R", Q2099)), "Rural",
    ISNUMBER(SEARCH("S", Q2099)), "Suburbano",
    ISNUMBER(SEARCH("U", Q2099)), "Urbano"
)</f>
        <v>Pueblo</v>
      </c>
      <c r="V2099" s="25" t="str" cm="1">
        <f t="array" ref="V2099">_xlfn.LET(
    _xlpm.txt, _xlfn.TEXTJOIN("", TRUE, IF(ISNUMBER(--MID(Todos!$H2099, _xlfn.SEQUENCE(LEN(Todos!$H2099)), 1)), MID(Todos!$H2099, _xlfn.SEQUENCE(LEN(Todos!$H2099)), 1), "")),
    IF(ISNUMBER(--RIGHT(_xlpm.txt,1)), _xlpm.txt, LEFT(_xlpm.txt, LEN(_xlpm.txt)-1))
)</f>
        <v>19738</v>
      </c>
      <c r="W2099" s="14" t="str">
        <f>UPPER(LEFT(Todos!$B2099,2))</f>
        <v>CA</v>
      </c>
      <c r="X2099" s="15" t="str" cm="1">
        <f t="array" ref="X2099">+IF(Todos!$C2099 = "",MODE.MATCH(Todos!$C$2:$C$4029),Todos!$C2099)</f>
        <v>F</v>
      </c>
    </row>
    <row r="2100" spans="1:24" x14ac:dyDescent="0.35">
      <c r="A2100" s="19">
        <v>147753</v>
      </c>
      <c r="B2100" s="7" t="s">
        <v>22</v>
      </c>
      <c r="C2100" s="7" t="s">
        <v>17</v>
      </c>
      <c r="D2100" s="7">
        <v>4778</v>
      </c>
      <c r="E2100" s="7">
        <v>792</v>
      </c>
      <c r="F2100" s="7">
        <v>987</v>
      </c>
      <c r="G2100" s="7">
        <v>95</v>
      </c>
      <c r="H2100" s="7">
        <v>35530</v>
      </c>
      <c r="I2100" s="7">
        <v>9</v>
      </c>
      <c r="J2100" s="7">
        <v>58</v>
      </c>
      <c r="K2100" s="7">
        <v>981</v>
      </c>
      <c r="L2100" s="7">
        <v>849</v>
      </c>
      <c r="M2100" s="7">
        <v>19.25</v>
      </c>
      <c r="N2100" s="7">
        <f>VLOOKUP(Todos!$A2100,vlookup_table[#All],2,FALSE)</f>
        <v>0</v>
      </c>
      <c r="O2100" s="7" t="str">
        <f>VLOOKUP(Todos!$A2100,vlookup_table[#All],3,FALSE)</f>
        <v>CA</v>
      </c>
      <c r="P2100" s="7">
        <f>VLOOKUP(Todos!$A2100,vlookup_table[#All],4,FALSE)</f>
        <v>2701</v>
      </c>
      <c r="Q2100" s="9" t="str">
        <f>VLOOKUP(Todos!$A2100,vlookup_table[#All],5,FALSE)</f>
        <v>S1</v>
      </c>
      <c r="R2100" s="9" t="str">
        <f>VLOOKUP(Todos!$A2100,vlookup_table[#All],6,FALSE)</f>
        <v>F</v>
      </c>
      <c r="S2100" s="9">
        <f>VLOOKUP(Todos!$A2100,vlookup_table[#All],7,FALSE)</f>
        <v>25</v>
      </c>
      <c r="T2100" s="9">
        <f>ROUND((9706-Todos!$P2100)/100, 0)</f>
        <v>70</v>
      </c>
      <c r="U2100" s="9" t="str" cm="1">
        <f t="array" ref="U2100">_xlfn.IFS(
    ISNUMBER(SEARCH("C", Q2100)), "Ciudad",
    ISNUMBER(SEARCH("T", Q2100)), "Pueblo",
    ISNUMBER(SEARCH("R", Q2100)), "Rural",
    ISNUMBER(SEARCH("S", Q2100)), "Suburbano",
    ISNUMBER(SEARCH("U", Q2100)), "Urbano"
)</f>
        <v>Suburbano</v>
      </c>
      <c r="V2100" s="24" t="str" cm="1">
        <f t="array" ref="V2100">_xlfn.LET(
    _xlpm.txt, _xlfn.TEXTJOIN("", TRUE, IF(ISNUMBER(--MID(Todos!$H2100, _xlfn.SEQUENCE(LEN(Todos!$H2100)), 1)), MID(Todos!$H2100, _xlfn.SEQUENCE(LEN(Todos!$H2100)), 1), "")),
    IF(ISNUMBER(--RIGHT(_xlpm.txt,1)), _xlpm.txt, LEFT(_xlpm.txt, LEN(_xlpm.txt)-1))
)</f>
        <v>35530</v>
      </c>
      <c r="W2100" s="9" t="str">
        <f>UPPER(LEFT(Todos!$B2100,2))</f>
        <v>CA</v>
      </c>
      <c r="X2100" s="10" t="str" cm="1">
        <f t="array" ref="X2100">+IF(Todos!$C2100 = "",MODE.MATCH(Todos!$C$2:$C$4029),Todos!$C2100)</f>
        <v>F</v>
      </c>
    </row>
    <row r="2101" spans="1:24" x14ac:dyDescent="0.35">
      <c r="A2101" s="18">
        <v>161856</v>
      </c>
      <c r="B2101" s="12" t="s">
        <v>22</v>
      </c>
      <c r="C2101" s="12" t="s">
        <v>14</v>
      </c>
      <c r="D2101" s="12">
        <v>2264</v>
      </c>
      <c r="E2101" s="12">
        <v>430</v>
      </c>
      <c r="F2101" s="12">
        <v>392</v>
      </c>
      <c r="G2101" s="12">
        <v>68</v>
      </c>
      <c r="H2101" s="12">
        <v>16795</v>
      </c>
      <c r="I2101" s="12">
        <v>13</v>
      </c>
      <c r="J2101" s="12">
        <v>42</v>
      </c>
      <c r="K2101" s="12">
        <v>441</v>
      </c>
      <c r="L2101" s="12">
        <v>404</v>
      </c>
      <c r="M2101" s="12">
        <v>11</v>
      </c>
      <c r="N2101" s="12">
        <f>VLOOKUP(Todos!$A2101,vlookup_table[#All],2,FALSE)</f>
        <v>1</v>
      </c>
      <c r="O2101" s="12" t="str">
        <f>VLOOKUP(Todos!$A2101,vlookup_table[#All],3,FALSE)</f>
        <v>CA</v>
      </c>
      <c r="P2101" s="12">
        <f>VLOOKUP(Todos!$A2101,vlookup_table[#All],4,FALSE)</f>
        <v>1901</v>
      </c>
      <c r="Q2101" s="14" t="str">
        <f>VLOOKUP(Todos!$A2101,vlookup_table[#All],5,FALSE)</f>
        <v>C1</v>
      </c>
      <c r="R2101" s="14" t="str">
        <f>VLOOKUP(Todos!$A2101,vlookup_table[#All],6,FALSE)</f>
        <v>M</v>
      </c>
      <c r="S2101" s="14">
        <f>VLOOKUP(Todos!$A2101,vlookup_table[#All],7,FALSE)</f>
        <v>15</v>
      </c>
      <c r="T2101" s="14">
        <f>ROUND((9706-Todos!$P2101)/100, 0)</f>
        <v>78</v>
      </c>
      <c r="U2101" s="14" t="str" cm="1">
        <f t="array" ref="U2101">_xlfn.IFS(
    ISNUMBER(SEARCH("C", Q2101)), "Ciudad",
    ISNUMBER(SEARCH("T", Q2101)), "Pueblo",
    ISNUMBER(SEARCH("R", Q2101)), "Rural",
    ISNUMBER(SEARCH("S", Q2101)), "Suburbano",
    ISNUMBER(SEARCH("U", Q2101)), "Urbano"
)</f>
        <v>Ciudad</v>
      </c>
      <c r="V2101" s="25" t="str" cm="1">
        <f t="array" ref="V2101">_xlfn.LET(
    _xlpm.txt, _xlfn.TEXTJOIN("", TRUE, IF(ISNUMBER(--MID(Todos!$H2101, _xlfn.SEQUENCE(LEN(Todos!$H2101)), 1)), MID(Todos!$H2101, _xlfn.SEQUENCE(LEN(Todos!$H2101)), 1), "")),
    IF(ISNUMBER(--RIGHT(_xlpm.txt,1)), _xlpm.txt, LEFT(_xlpm.txt, LEN(_xlpm.txt)-1))
)</f>
        <v>16795</v>
      </c>
      <c r="W2101" s="14" t="str">
        <f>UPPER(LEFT(Todos!$B2101,2))</f>
        <v>CA</v>
      </c>
      <c r="X2101" s="15" t="str" cm="1">
        <f t="array" ref="X2101">+IF(Todos!$C2101 = "",MODE.MATCH(Todos!$C$2:$C$4029),Todos!$C2101)</f>
        <v>M</v>
      </c>
    </row>
    <row r="2102" spans="1:24" x14ac:dyDescent="0.35">
      <c r="A2102" s="19">
        <v>140611</v>
      </c>
      <c r="B2102" s="7" t="s">
        <v>55</v>
      </c>
      <c r="C2102" s="7" t="s">
        <v>17</v>
      </c>
      <c r="D2102" s="7">
        <v>740</v>
      </c>
      <c r="E2102" s="7">
        <v>240</v>
      </c>
      <c r="F2102" s="7">
        <v>324</v>
      </c>
      <c r="G2102" s="7">
        <v>2</v>
      </c>
      <c r="H2102" s="7">
        <v>10701</v>
      </c>
      <c r="I2102" s="7">
        <v>9</v>
      </c>
      <c r="J2102" s="7">
        <v>26</v>
      </c>
      <c r="K2102" s="7">
        <v>288</v>
      </c>
      <c r="L2102" s="7">
        <v>294</v>
      </c>
      <c r="M2102" s="7">
        <v>4.375</v>
      </c>
      <c r="N2102" s="7">
        <f>VLOOKUP(Todos!$A2102,vlookup_table[#All],2,FALSE)</f>
        <v>2</v>
      </c>
      <c r="O2102" s="7" t="str">
        <f>VLOOKUP(Todos!$A2102,vlookup_table[#All],3,FALSE)</f>
        <v>NM</v>
      </c>
      <c r="P2102" s="7">
        <f>VLOOKUP(Todos!$A2102,vlookup_table[#All],4,FALSE)</f>
        <v>5101</v>
      </c>
      <c r="Q2102" s="9" t="str">
        <f>VLOOKUP(Todos!$A2102,vlookup_table[#All],5,FALSE)</f>
        <v>T2</v>
      </c>
      <c r="R2102" s="9" t="str">
        <f>VLOOKUP(Todos!$A2102,vlookup_table[#All],6,FALSE)</f>
        <v>F</v>
      </c>
      <c r="S2102" s="9">
        <f>VLOOKUP(Todos!$A2102,vlookup_table[#All],7,FALSE)</f>
        <v>4</v>
      </c>
      <c r="T2102" s="9">
        <f>ROUND((9706-Todos!$P2102)/100, 0)</f>
        <v>46</v>
      </c>
      <c r="U2102" s="9" t="str" cm="1">
        <f t="array" ref="U2102">_xlfn.IFS(
    ISNUMBER(SEARCH("C", Q2102)), "Ciudad",
    ISNUMBER(SEARCH("T", Q2102)), "Pueblo",
    ISNUMBER(SEARCH("R", Q2102)), "Rural",
    ISNUMBER(SEARCH("S", Q2102)), "Suburbano",
    ISNUMBER(SEARCH("U", Q2102)), "Urbano"
)</f>
        <v>Pueblo</v>
      </c>
      <c r="V2102" s="24" t="str" cm="1">
        <f t="array" ref="V2102">_xlfn.LET(
    _xlpm.txt, _xlfn.TEXTJOIN("", TRUE, IF(ISNUMBER(--MID(Todos!$H2102, _xlfn.SEQUENCE(LEN(Todos!$H2102)), 1)), MID(Todos!$H2102, _xlfn.SEQUENCE(LEN(Todos!$H2102)), 1), "")),
    IF(ISNUMBER(--RIGHT(_xlpm.txt,1)), _xlpm.txt, LEFT(_xlpm.txt, LEN(_xlpm.txt)-1))
)</f>
        <v>10701</v>
      </c>
      <c r="W2102" s="9" t="str">
        <f>UPPER(LEFT(Todos!$B2102,2))</f>
        <v>NM</v>
      </c>
      <c r="X2102" s="10" t="str" cm="1">
        <f t="array" ref="X2102">+IF(Todos!$C2102 = "",MODE.MATCH(Todos!$C$2:$C$4029),Todos!$C2102)</f>
        <v>F</v>
      </c>
    </row>
    <row r="2103" spans="1:24" x14ac:dyDescent="0.35">
      <c r="A2103" s="18">
        <v>30068</v>
      </c>
      <c r="B2103" s="12" t="s">
        <v>40</v>
      </c>
      <c r="C2103" s="12" t="s">
        <v>17</v>
      </c>
      <c r="D2103" s="12">
        <v>573</v>
      </c>
      <c r="E2103" s="12">
        <v>250</v>
      </c>
      <c r="F2103" s="12">
        <v>316</v>
      </c>
      <c r="G2103" s="12">
        <v>0</v>
      </c>
      <c r="H2103" s="12">
        <v>9846</v>
      </c>
      <c r="I2103" s="12">
        <v>1</v>
      </c>
      <c r="J2103" s="12">
        <v>84</v>
      </c>
      <c r="K2103" s="12">
        <v>295</v>
      </c>
      <c r="L2103" s="12">
        <v>285</v>
      </c>
      <c r="M2103" s="12">
        <v>7.153846154</v>
      </c>
      <c r="N2103" s="12">
        <f>VLOOKUP(Todos!$A2103,vlookup_table[#All],2,FALSE)</f>
        <v>0</v>
      </c>
      <c r="O2103" s="12" t="str">
        <f>VLOOKUP(Todos!$A2103,vlookup_table[#All],3,FALSE)</f>
        <v>GA</v>
      </c>
      <c r="P2103" s="12">
        <f>VLOOKUP(Todos!$A2103,vlookup_table[#All],4,FALSE)</f>
        <v>5001</v>
      </c>
      <c r="Q2103" s="14" t="str">
        <f>VLOOKUP(Todos!$A2103,vlookup_table[#All],5,FALSE)</f>
        <v>R2</v>
      </c>
      <c r="R2103" s="14" t="str">
        <f>VLOOKUP(Todos!$A2103,vlookup_table[#All],6,FALSE)</f>
        <v>F</v>
      </c>
      <c r="S2103" s="14">
        <f>VLOOKUP(Todos!$A2103,vlookup_table[#All],7,FALSE)</f>
        <v>12</v>
      </c>
      <c r="T2103" s="14">
        <f>ROUND((9706-Todos!$P2103)/100, 0)</f>
        <v>47</v>
      </c>
      <c r="U2103" s="14" t="str" cm="1">
        <f t="array" ref="U2103">_xlfn.IFS(
    ISNUMBER(SEARCH("C", Q2103)), "Ciudad",
    ISNUMBER(SEARCH("T", Q2103)), "Pueblo",
    ISNUMBER(SEARCH("R", Q2103)), "Rural",
    ISNUMBER(SEARCH("S", Q2103)), "Suburbano",
    ISNUMBER(SEARCH("U", Q2103)), "Urbano"
)</f>
        <v>Rural</v>
      </c>
      <c r="V2103" s="25" t="str" cm="1">
        <f t="array" ref="V2103">_xlfn.LET(
    _xlpm.txt, _xlfn.TEXTJOIN("", TRUE, IF(ISNUMBER(--MID(Todos!$H2103, _xlfn.SEQUENCE(LEN(Todos!$H2103)), 1)), MID(Todos!$H2103, _xlfn.SEQUENCE(LEN(Todos!$H2103)), 1), "")),
    IF(ISNUMBER(--RIGHT(_xlpm.txt,1)), _xlpm.txt, LEFT(_xlpm.txt, LEN(_xlpm.txt)-1))
)</f>
        <v>9846</v>
      </c>
      <c r="W2103" s="14" t="str">
        <f>UPPER(LEFT(Todos!$B2103,2))</f>
        <v>GA</v>
      </c>
      <c r="X2103" s="15" t="str" cm="1">
        <f t="array" ref="X2103">+IF(Todos!$C2103 = "",MODE.MATCH(Todos!$C$2:$C$4029),Todos!$C2103)</f>
        <v>F</v>
      </c>
    </row>
    <row r="2104" spans="1:24" x14ac:dyDescent="0.35">
      <c r="A2104" s="19">
        <v>96175</v>
      </c>
      <c r="B2104" s="7" t="s">
        <v>16</v>
      </c>
      <c r="C2104" s="7" t="s">
        <v>14</v>
      </c>
      <c r="D2104" s="7">
        <v>258</v>
      </c>
      <c r="E2104" s="7">
        <v>60</v>
      </c>
      <c r="F2104" s="7">
        <v>209</v>
      </c>
      <c r="G2104" s="7">
        <v>0</v>
      </c>
      <c r="H2104" s="7">
        <v>4884</v>
      </c>
      <c r="I2104" s="7">
        <v>7</v>
      </c>
      <c r="J2104" s="7">
        <v>63</v>
      </c>
      <c r="K2104" s="7">
        <v>120</v>
      </c>
      <c r="L2104" s="7">
        <v>89</v>
      </c>
      <c r="M2104" s="7">
        <v>5.5555555559999998</v>
      </c>
      <c r="N2104" s="7">
        <f>VLOOKUP(Todos!$A2104,vlookup_table[#All],2,FALSE)</f>
        <v>1</v>
      </c>
      <c r="O2104" s="7" t="str">
        <f>VLOOKUP(Todos!$A2104,vlookup_table[#All],3,FALSE)</f>
        <v>IL</v>
      </c>
      <c r="P2104" s="7">
        <f>VLOOKUP(Todos!$A2104,vlookup_table[#All],4,FALSE)</f>
        <v>1501</v>
      </c>
      <c r="Q2104" s="9" t="str">
        <f>VLOOKUP(Todos!$A2104,vlookup_table[#All],5,FALSE)</f>
        <v>T3</v>
      </c>
      <c r="R2104" s="9" t="str">
        <f>VLOOKUP(Todos!$A2104,vlookup_table[#All],6,FALSE)</f>
        <v>M</v>
      </c>
      <c r="S2104" s="9">
        <f>VLOOKUP(Todos!$A2104,vlookup_table[#All],7,FALSE)</f>
        <v>5</v>
      </c>
      <c r="T2104" s="9">
        <f>ROUND((9706-Todos!$P2104)/100, 0)</f>
        <v>82</v>
      </c>
      <c r="U2104" s="9" t="str" cm="1">
        <f t="array" ref="U2104">_xlfn.IFS(
    ISNUMBER(SEARCH("C", Q2104)), "Ciudad",
    ISNUMBER(SEARCH("T", Q2104)), "Pueblo",
    ISNUMBER(SEARCH("R", Q2104)), "Rural",
    ISNUMBER(SEARCH("S", Q2104)), "Suburbano",
    ISNUMBER(SEARCH("U", Q2104)), "Urbano"
)</f>
        <v>Pueblo</v>
      </c>
      <c r="V2104" s="24" t="str" cm="1">
        <f t="array" ref="V2104">_xlfn.LET(
    _xlpm.txt, _xlfn.TEXTJOIN("", TRUE, IF(ISNUMBER(--MID(Todos!$H2104, _xlfn.SEQUENCE(LEN(Todos!$H2104)), 1)), MID(Todos!$H2104, _xlfn.SEQUENCE(LEN(Todos!$H2104)), 1), "")),
    IF(ISNUMBER(--RIGHT(_xlpm.txt,1)), _xlpm.txt, LEFT(_xlpm.txt, LEN(_xlpm.txt)-1))
)</f>
        <v>4884</v>
      </c>
      <c r="W2104" s="9" t="str">
        <f>UPPER(LEFT(Todos!$B2104,2))</f>
        <v>IL</v>
      </c>
      <c r="X2104" s="10" t="str" cm="1">
        <f t="array" ref="X2104">+IF(Todos!$C2104 = "",MODE.MATCH(Todos!$C$2:$C$4029),Todos!$C2104)</f>
        <v>M</v>
      </c>
    </row>
    <row r="2105" spans="1:24" x14ac:dyDescent="0.35">
      <c r="A2105" s="18">
        <v>727</v>
      </c>
      <c r="B2105" s="12" t="s">
        <v>48</v>
      </c>
      <c r="C2105" s="12" t="s">
        <v>17</v>
      </c>
      <c r="D2105" s="12">
        <v>240</v>
      </c>
      <c r="E2105" s="12">
        <v>232</v>
      </c>
      <c r="F2105" s="12">
        <v>315</v>
      </c>
      <c r="G2105" s="12">
        <v>0</v>
      </c>
      <c r="H2105" s="12">
        <v>10744</v>
      </c>
      <c r="I2105" s="12">
        <v>1</v>
      </c>
      <c r="J2105" s="12">
        <v>85</v>
      </c>
      <c r="K2105" s="12">
        <v>280</v>
      </c>
      <c r="L2105" s="12">
        <v>271</v>
      </c>
      <c r="M2105" s="12">
        <v>2.2608695650000001</v>
      </c>
      <c r="N2105" s="12">
        <f>VLOOKUP(Todos!$A2105,vlookup_table[#All],2,FALSE)</f>
        <v>0</v>
      </c>
      <c r="O2105" s="12" t="str">
        <f>VLOOKUP(Todos!$A2105,vlookup_table[#All],3,FALSE)</f>
        <v>IA</v>
      </c>
      <c r="P2105" s="12">
        <f>VLOOKUP(Todos!$A2105,vlookup_table[#All],4,FALSE)</f>
        <v>2401</v>
      </c>
      <c r="Q2105" s="14" t="str">
        <f>VLOOKUP(Todos!$A2105,vlookup_table[#All],5,FALSE)</f>
        <v>R3</v>
      </c>
      <c r="R2105" s="14" t="str">
        <f>VLOOKUP(Todos!$A2105,vlookup_table[#All],6,FALSE)</f>
        <v>F</v>
      </c>
      <c r="S2105" s="14">
        <f>VLOOKUP(Todos!$A2105,vlookup_table[#All],7,FALSE)</f>
        <v>2</v>
      </c>
      <c r="T2105" s="14">
        <f>ROUND((9706-Todos!$P2105)/100, 0)</f>
        <v>73</v>
      </c>
      <c r="U2105" s="14" t="str" cm="1">
        <f t="array" ref="U2105">_xlfn.IFS(
    ISNUMBER(SEARCH("C", Q2105)), "Ciudad",
    ISNUMBER(SEARCH("T", Q2105)), "Pueblo",
    ISNUMBER(SEARCH("R", Q2105)), "Rural",
    ISNUMBER(SEARCH("S", Q2105)), "Suburbano",
    ISNUMBER(SEARCH("U", Q2105)), "Urbano"
)</f>
        <v>Rural</v>
      </c>
      <c r="V2105" s="25" t="str" cm="1">
        <f t="array" ref="V2105">_xlfn.LET(
    _xlpm.txt, _xlfn.TEXTJOIN("", TRUE, IF(ISNUMBER(--MID(Todos!$H2105, _xlfn.SEQUENCE(LEN(Todos!$H2105)), 1)), MID(Todos!$H2105, _xlfn.SEQUENCE(LEN(Todos!$H2105)), 1), "")),
    IF(ISNUMBER(--RIGHT(_xlpm.txt,1)), _xlpm.txt, LEFT(_xlpm.txt, LEN(_xlpm.txt)-1))
)</f>
        <v>10744</v>
      </c>
      <c r="W2105" s="14" t="str">
        <f>UPPER(LEFT(Todos!$B2105,2))</f>
        <v>IA</v>
      </c>
      <c r="X2105" s="15" t="str" cm="1">
        <f t="array" ref="X2105">+IF(Todos!$C2105 = "",MODE.MATCH(Todos!$C$2:$C$4029),Todos!$C2105)</f>
        <v>F</v>
      </c>
    </row>
    <row r="2106" spans="1:24" x14ac:dyDescent="0.35">
      <c r="A2106" s="19">
        <v>188893</v>
      </c>
      <c r="B2106" s="7" t="s">
        <v>18</v>
      </c>
      <c r="C2106" s="7" t="s">
        <v>14</v>
      </c>
      <c r="D2106" s="7">
        <v>701</v>
      </c>
      <c r="E2106" s="7">
        <v>297</v>
      </c>
      <c r="F2106" s="7">
        <v>468</v>
      </c>
      <c r="G2106" s="7">
        <v>1</v>
      </c>
      <c r="H2106" s="7">
        <v>15258</v>
      </c>
      <c r="I2106" s="7">
        <v>3</v>
      </c>
      <c r="J2106" s="7">
        <v>74</v>
      </c>
      <c r="K2106" s="7">
        <v>335</v>
      </c>
      <c r="L2106" s="7">
        <v>405</v>
      </c>
      <c r="M2106" s="7">
        <v>15.5</v>
      </c>
      <c r="N2106" s="7">
        <f>VLOOKUP(Todos!$A2106,vlookup_table[#All],2,FALSE)</f>
        <v>4</v>
      </c>
      <c r="O2106" s="7" t="str">
        <f>VLOOKUP(Todos!$A2106,vlookup_table[#All],3,FALSE)</f>
        <v>NC</v>
      </c>
      <c r="P2106" s="7">
        <f>VLOOKUP(Todos!$A2106,vlookup_table[#All],4,FALSE)</f>
        <v>0</v>
      </c>
      <c r="Q2106" s="9" t="str">
        <f>VLOOKUP(Todos!$A2106,vlookup_table[#All],5,FALSE)</f>
        <v>T2</v>
      </c>
      <c r="R2106" s="9" t="str">
        <f>VLOOKUP(Todos!$A2106,vlookup_table[#All],6,FALSE)</f>
        <v>M</v>
      </c>
      <c r="S2106" s="9">
        <f>VLOOKUP(Todos!$A2106,vlookup_table[#All],7,FALSE)</f>
        <v>25</v>
      </c>
      <c r="T2106" s="9">
        <f>ROUND((9706-Todos!$P2106)/100, 0)</f>
        <v>97</v>
      </c>
      <c r="U2106" s="9" t="str" cm="1">
        <f t="array" ref="U2106">_xlfn.IFS(
    ISNUMBER(SEARCH("C", Q2106)), "Ciudad",
    ISNUMBER(SEARCH("T", Q2106)), "Pueblo",
    ISNUMBER(SEARCH("R", Q2106)), "Rural",
    ISNUMBER(SEARCH("S", Q2106)), "Suburbano",
    ISNUMBER(SEARCH("U", Q2106)), "Urbano"
)</f>
        <v>Pueblo</v>
      </c>
      <c r="V2106" s="24" t="str" cm="1">
        <f t="array" ref="V2106">_xlfn.LET(
    _xlpm.txt, _xlfn.TEXTJOIN("", TRUE, IF(ISNUMBER(--MID(Todos!$H2106, _xlfn.SEQUENCE(LEN(Todos!$H2106)), 1)), MID(Todos!$H2106, _xlfn.SEQUENCE(LEN(Todos!$H2106)), 1), "")),
    IF(ISNUMBER(--RIGHT(_xlpm.txt,1)), _xlpm.txt, LEFT(_xlpm.txt, LEN(_xlpm.txt)-1))
)</f>
        <v>15258</v>
      </c>
      <c r="W2106" s="9" t="str">
        <f>UPPER(LEFT(Todos!$B2106,2))</f>
        <v>NC</v>
      </c>
      <c r="X2106" s="10" t="str" cm="1">
        <f t="array" ref="X2106">+IF(Todos!$C2106 = "",MODE.MATCH(Todos!$C$2:$C$4029),Todos!$C2106)</f>
        <v>M</v>
      </c>
    </row>
    <row r="2107" spans="1:24" x14ac:dyDescent="0.35">
      <c r="A2107" s="18">
        <v>110425</v>
      </c>
      <c r="B2107" s="12" t="s">
        <v>50</v>
      </c>
      <c r="C2107" s="12" t="s">
        <v>17</v>
      </c>
      <c r="D2107" s="12">
        <v>305</v>
      </c>
      <c r="E2107" s="12">
        <v>95</v>
      </c>
      <c r="F2107" s="12">
        <v>182</v>
      </c>
      <c r="G2107" s="12">
        <v>1</v>
      </c>
      <c r="H2107" s="12">
        <v>6104</v>
      </c>
      <c r="I2107" s="12">
        <v>0</v>
      </c>
      <c r="J2107" s="12">
        <v>83</v>
      </c>
      <c r="K2107" s="12">
        <v>103</v>
      </c>
      <c r="L2107" s="12">
        <v>162</v>
      </c>
      <c r="M2107" s="12">
        <v>13.33333333</v>
      </c>
      <c r="N2107" s="12">
        <f>VLOOKUP(Todos!$A2107,vlookup_table[#All],2,FALSE)</f>
        <v>0</v>
      </c>
      <c r="O2107" s="12" t="str">
        <f>VLOOKUP(Todos!$A2107,vlookup_table[#All],3,FALSE)</f>
        <v>LA</v>
      </c>
      <c r="P2107" s="12">
        <f>VLOOKUP(Todos!$A2107,vlookup_table[#All],4,FALSE)</f>
        <v>5201</v>
      </c>
      <c r="Q2107" s="14" t="str">
        <f>VLOOKUP(Todos!$A2107,vlookup_table[#All],5,FALSE)</f>
        <v>R3</v>
      </c>
      <c r="R2107" s="14" t="str">
        <f>VLOOKUP(Todos!$A2107,vlookup_table[#All],6,FALSE)</f>
        <v>F</v>
      </c>
      <c r="S2107" s="14">
        <f>VLOOKUP(Todos!$A2107,vlookup_table[#All],7,FALSE)</f>
        <v>20</v>
      </c>
      <c r="T2107" s="14">
        <f>ROUND((9706-Todos!$P2107)/100, 0)</f>
        <v>45</v>
      </c>
      <c r="U2107" s="14" t="str" cm="1">
        <f t="array" ref="U2107">_xlfn.IFS(
    ISNUMBER(SEARCH("C", Q2107)), "Ciudad",
    ISNUMBER(SEARCH("T", Q2107)), "Pueblo",
    ISNUMBER(SEARCH("R", Q2107)), "Rural",
    ISNUMBER(SEARCH("S", Q2107)), "Suburbano",
    ISNUMBER(SEARCH("U", Q2107)), "Urbano"
)</f>
        <v>Rural</v>
      </c>
      <c r="V2107" s="25" t="str" cm="1">
        <f t="array" ref="V2107">_xlfn.LET(
    _xlpm.txt, _xlfn.TEXTJOIN("", TRUE, IF(ISNUMBER(--MID(Todos!$H2107, _xlfn.SEQUENCE(LEN(Todos!$H2107)), 1)), MID(Todos!$H2107, _xlfn.SEQUENCE(LEN(Todos!$H2107)), 1), "")),
    IF(ISNUMBER(--RIGHT(_xlpm.txt,1)), _xlpm.txt, LEFT(_xlpm.txt, LEN(_xlpm.txt)-1))
)</f>
        <v>6104</v>
      </c>
      <c r="W2107" s="14" t="str">
        <f>UPPER(LEFT(Todos!$B2107,2))</f>
        <v>LA</v>
      </c>
      <c r="X2107" s="15" t="str" cm="1">
        <f t="array" ref="X2107">+IF(Todos!$C2107 = "",MODE.MATCH(Todos!$C$2:$C$4029),Todos!$C2107)</f>
        <v>F</v>
      </c>
    </row>
    <row r="2108" spans="1:24" x14ac:dyDescent="0.35">
      <c r="A2108" s="19">
        <v>54897</v>
      </c>
      <c r="B2108" s="7" t="s">
        <v>40</v>
      </c>
      <c r="C2108" s="7"/>
      <c r="D2108" s="7">
        <v>1271</v>
      </c>
      <c r="E2108" s="7">
        <v>733</v>
      </c>
      <c r="F2108" s="7">
        <v>752</v>
      </c>
      <c r="G2108" s="7">
        <v>4</v>
      </c>
      <c r="H2108" s="7">
        <v>23282</v>
      </c>
      <c r="I2108" s="7">
        <v>5</v>
      </c>
      <c r="J2108" s="7">
        <v>39</v>
      </c>
      <c r="K2108" s="7">
        <v>752</v>
      </c>
      <c r="L2108" s="7">
        <v>743</v>
      </c>
      <c r="M2108" s="7">
        <v>15.09090909</v>
      </c>
      <c r="N2108" s="7">
        <f>VLOOKUP(Todos!$A2108,vlookup_table[#All],2,FALSE)</f>
        <v>1</v>
      </c>
      <c r="O2108" s="7" t="str">
        <f>VLOOKUP(Todos!$A2108,vlookup_table[#All],3,FALSE)</f>
        <v>GA</v>
      </c>
      <c r="P2108" s="7">
        <f>VLOOKUP(Todos!$A2108,vlookup_table[#All],4,FALSE)</f>
        <v>5509</v>
      </c>
      <c r="Q2108" s="9" t="str">
        <f>VLOOKUP(Todos!$A2108,vlookup_table[#All],5,FALSE)</f>
        <v>S1</v>
      </c>
      <c r="R2108" s="9" t="str">
        <f>VLOOKUP(Todos!$A2108,vlookup_table[#All],6,FALSE)</f>
        <v/>
      </c>
      <c r="S2108" s="9">
        <f>VLOOKUP(Todos!$A2108,vlookup_table[#All],7,FALSE)</f>
        <v>20</v>
      </c>
      <c r="T2108" s="9">
        <f>ROUND((9706-Todos!$P2108)/100, 0)</f>
        <v>42</v>
      </c>
      <c r="U2108" s="9" t="str" cm="1">
        <f t="array" ref="U2108">_xlfn.IFS(
    ISNUMBER(SEARCH("C", Q2108)), "Ciudad",
    ISNUMBER(SEARCH("T", Q2108)), "Pueblo",
    ISNUMBER(SEARCH("R", Q2108)), "Rural",
    ISNUMBER(SEARCH("S", Q2108)), "Suburbano",
    ISNUMBER(SEARCH("U", Q2108)), "Urbano"
)</f>
        <v>Suburbano</v>
      </c>
      <c r="V2108" s="24" t="str" cm="1">
        <f t="array" ref="V2108">_xlfn.LET(
    _xlpm.txt, _xlfn.TEXTJOIN("", TRUE, IF(ISNUMBER(--MID(Todos!$H2108, _xlfn.SEQUENCE(LEN(Todos!$H2108)), 1)), MID(Todos!$H2108, _xlfn.SEQUENCE(LEN(Todos!$H2108)), 1), "")),
    IF(ISNUMBER(--RIGHT(_xlpm.txt,1)), _xlpm.txt, LEFT(_xlpm.txt, LEN(_xlpm.txt)-1))
)</f>
        <v>23282</v>
      </c>
      <c r="W2108" s="9" t="str">
        <f>UPPER(LEFT(Todos!$B2108,2))</f>
        <v>GA</v>
      </c>
      <c r="X2108" s="10" t="e" cm="1">
        <f t="array" aca="1" ref="X2108" ca="1">+IF(Todos!$C2108 = "",MODE.MATCH(Todos!$C$2:$C$4029),Todos!$C2108)</f>
        <v>#NAME?</v>
      </c>
    </row>
    <row r="2109" spans="1:24" x14ac:dyDescent="0.35">
      <c r="A2109" s="18">
        <v>173772</v>
      </c>
      <c r="B2109" s="12" t="s">
        <v>38</v>
      </c>
      <c r="C2109" s="12" t="s">
        <v>17</v>
      </c>
      <c r="D2109" s="12">
        <v>1233</v>
      </c>
      <c r="E2109" s="12">
        <v>310</v>
      </c>
      <c r="F2109" s="12">
        <v>399</v>
      </c>
      <c r="G2109" s="12">
        <v>20</v>
      </c>
      <c r="H2109" s="12">
        <v>11450</v>
      </c>
      <c r="I2109" s="12">
        <v>11</v>
      </c>
      <c r="J2109" s="12">
        <v>71</v>
      </c>
      <c r="K2109" s="12">
        <v>347</v>
      </c>
      <c r="L2109" s="12">
        <v>365</v>
      </c>
      <c r="M2109" s="12">
        <v>7.923076923</v>
      </c>
      <c r="N2109" s="12">
        <f>VLOOKUP(Todos!$A2109,vlookup_table[#All],2,FALSE)</f>
        <v>0</v>
      </c>
      <c r="O2109" s="12" t="str">
        <f>VLOOKUP(Todos!$A2109,vlookup_table[#All],3,FALSE)</f>
        <v>HI</v>
      </c>
      <c r="P2109" s="12">
        <f>VLOOKUP(Todos!$A2109,vlookup_table[#All],4,FALSE)</f>
        <v>0</v>
      </c>
      <c r="Q2109" s="14" t="str">
        <f>VLOOKUP(Todos!$A2109,vlookup_table[#All],5,FALSE)</f>
        <v>R2</v>
      </c>
      <c r="R2109" s="14" t="str">
        <f>VLOOKUP(Todos!$A2109,vlookup_table[#All],6,FALSE)</f>
        <v>F</v>
      </c>
      <c r="S2109" s="14">
        <f>VLOOKUP(Todos!$A2109,vlookup_table[#All],7,FALSE)</f>
        <v>10</v>
      </c>
      <c r="T2109" s="14">
        <f>ROUND((9706-Todos!$P2109)/100, 0)</f>
        <v>97</v>
      </c>
      <c r="U2109" s="14" t="str" cm="1">
        <f t="array" ref="U2109">_xlfn.IFS(
    ISNUMBER(SEARCH("C", Q2109)), "Ciudad",
    ISNUMBER(SEARCH("T", Q2109)), "Pueblo",
    ISNUMBER(SEARCH("R", Q2109)), "Rural",
    ISNUMBER(SEARCH("S", Q2109)), "Suburbano",
    ISNUMBER(SEARCH("U", Q2109)), "Urbano"
)</f>
        <v>Rural</v>
      </c>
      <c r="V2109" s="25" t="str" cm="1">
        <f t="array" ref="V2109">_xlfn.LET(
    _xlpm.txt, _xlfn.TEXTJOIN("", TRUE, IF(ISNUMBER(--MID(Todos!$H2109, _xlfn.SEQUENCE(LEN(Todos!$H2109)), 1)), MID(Todos!$H2109, _xlfn.SEQUENCE(LEN(Todos!$H2109)), 1), "")),
    IF(ISNUMBER(--RIGHT(_xlpm.txt,1)), _xlpm.txt, LEFT(_xlpm.txt, LEN(_xlpm.txt)-1))
)</f>
        <v>11450</v>
      </c>
      <c r="W2109" s="14" t="str">
        <f>UPPER(LEFT(Todos!$B2109,2))</f>
        <v>HI</v>
      </c>
      <c r="X2109" s="15" t="str" cm="1">
        <f t="array" ref="X2109">+IF(Todos!$C2109 = "",MODE.MATCH(Todos!$C$2:$C$4029),Todos!$C2109)</f>
        <v>F</v>
      </c>
    </row>
    <row r="2110" spans="1:24" x14ac:dyDescent="0.35">
      <c r="A2110" s="19">
        <v>25560</v>
      </c>
      <c r="B2110" s="7" t="s">
        <v>40</v>
      </c>
      <c r="C2110" s="7" t="s">
        <v>17</v>
      </c>
      <c r="D2110" s="7">
        <v>802</v>
      </c>
      <c r="E2110" s="7">
        <v>479</v>
      </c>
      <c r="F2110" s="7">
        <v>555</v>
      </c>
      <c r="G2110" s="7">
        <v>1</v>
      </c>
      <c r="H2110" s="7">
        <v>16469</v>
      </c>
      <c r="I2110" s="7">
        <v>2</v>
      </c>
      <c r="J2110" s="7">
        <v>65</v>
      </c>
      <c r="K2110" s="7">
        <v>488</v>
      </c>
      <c r="L2110" s="7">
        <v>531</v>
      </c>
      <c r="M2110" s="7">
        <v>11.05882353</v>
      </c>
      <c r="N2110" s="7">
        <f>VLOOKUP(Todos!$A2110,vlookup_table[#All],2,FALSE)</f>
        <v>2</v>
      </c>
      <c r="O2110" s="7" t="str">
        <f>VLOOKUP(Todos!$A2110,vlookup_table[#All],3,FALSE)</f>
        <v>GA</v>
      </c>
      <c r="P2110" s="7">
        <f>VLOOKUP(Todos!$A2110,vlookup_table[#All],4,FALSE)</f>
        <v>4101</v>
      </c>
      <c r="Q2110" s="9" t="str">
        <f>VLOOKUP(Todos!$A2110,vlookup_table[#All],5,FALSE)</f>
        <v>C2</v>
      </c>
      <c r="R2110" s="9" t="str">
        <f>VLOOKUP(Todos!$A2110,vlookup_table[#All],6,FALSE)</f>
        <v>F</v>
      </c>
      <c r="S2110" s="9">
        <f>VLOOKUP(Todos!$A2110,vlookup_table[#All],7,FALSE)</f>
        <v>14</v>
      </c>
      <c r="T2110" s="9">
        <f>ROUND((9706-Todos!$P2110)/100, 0)</f>
        <v>56</v>
      </c>
      <c r="U2110" s="9" t="str" cm="1">
        <f t="array" ref="U2110">_xlfn.IFS(
    ISNUMBER(SEARCH("C", Q2110)), "Ciudad",
    ISNUMBER(SEARCH("T", Q2110)), "Pueblo",
    ISNUMBER(SEARCH("R", Q2110)), "Rural",
    ISNUMBER(SEARCH("S", Q2110)), "Suburbano",
    ISNUMBER(SEARCH("U", Q2110)), "Urbano"
)</f>
        <v>Ciudad</v>
      </c>
      <c r="V2110" s="24" t="str" cm="1">
        <f t="array" ref="V2110">_xlfn.LET(
    _xlpm.txt, _xlfn.TEXTJOIN("", TRUE, IF(ISNUMBER(--MID(Todos!$H2110, _xlfn.SEQUENCE(LEN(Todos!$H2110)), 1)), MID(Todos!$H2110, _xlfn.SEQUENCE(LEN(Todos!$H2110)), 1), "")),
    IF(ISNUMBER(--RIGHT(_xlpm.txt,1)), _xlpm.txt, LEFT(_xlpm.txt, LEN(_xlpm.txt)-1))
)</f>
        <v>16469</v>
      </c>
      <c r="W2110" s="9" t="str">
        <f>UPPER(LEFT(Todos!$B2110,2))</f>
        <v>GA</v>
      </c>
      <c r="X2110" s="10" t="str" cm="1">
        <f t="array" ref="X2110">+IF(Todos!$C2110 = "",MODE.MATCH(Todos!$C$2:$C$4029),Todos!$C2110)</f>
        <v>F</v>
      </c>
    </row>
    <row r="2111" spans="1:24" x14ac:dyDescent="0.35">
      <c r="A2111" s="18">
        <v>185886</v>
      </c>
      <c r="B2111" s="12" t="s">
        <v>36</v>
      </c>
      <c r="C2111" s="12" t="s">
        <v>52</v>
      </c>
      <c r="D2111" s="12">
        <v>929</v>
      </c>
      <c r="E2111" s="12">
        <v>315</v>
      </c>
      <c r="F2111" s="12">
        <v>438</v>
      </c>
      <c r="G2111" s="12">
        <v>3</v>
      </c>
      <c r="H2111" s="12">
        <v>17069</v>
      </c>
      <c r="I2111" s="12">
        <v>4</v>
      </c>
      <c r="J2111" s="12">
        <v>80</v>
      </c>
      <c r="K2111" s="12">
        <v>403</v>
      </c>
      <c r="L2111" s="12">
        <v>341</v>
      </c>
      <c r="M2111" s="12">
        <v>5.1428571429999996</v>
      </c>
      <c r="N2111" s="12">
        <f>VLOOKUP(Todos!$A2111,vlookup_table[#All],2,FALSE)</f>
        <v>1</v>
      </c>
      <c r="O2111" s="12" t="str">
        <f>VLOOKUP(Todos!$A2111,vlookup_table[#All],3,FALSE)</f>
        <v>WI</v>
      </c>
      <c r="P2111" s="12">
        <f>VLOOKUP(Todos!$A2111,vlookup_table[#All],4,FALSE)</f>
        <v>0</v>
      </c>
      <c r="Q2111" s="14" t="str">
        <f>VLOOKUP(Todos!$A2111,vlookup_table[#All],5,FALSE)</f>
        <v>S2</v>
      </c>
      <c r="R2111" s="14" t="str">
        <f>VLOOKUP(Todos!$A2111,vlookup_table[#All],6,FALSE)</f>
        <v>M</v>
      </c>
      <c r="S2111" s="14">
        <f>VLOOKUP(Todos!$A2111,vlookup_table[#All],7,FALSE)</f>
        <v>5</v>
      </c>
      <c r="T2111" s="14">
        <f>ROUND((9706-Todos!$P2111)/100, 0)</f>
        <v>97</v>
      </c>
      <c r="U2111" s="14" t="str" cm="1">
        <f t="array" ref="U2111">_xlfn.IFS(
    ISNUMBER(SEARCH("C", Q2111)), "Ciudad",
    ISNUMBER(SEARCH("T", Q2111)), "Pueblo",
    ISNUMBER(SEARCH("R", Q2111)), "Rural",
    ISNUMBER(SEARCH("S", Q2111)), "Suburbano",
    ISNUMBER(SEARCH("U", Q2111)), "Urbano"
)</f>
        <v>Suburbano</v>
      </c>
      <c r="V2111" s="25" t="str" cm="1">
        <f t="array" ref="V2111">_xlfn.LET(
    _xlpm.txt, _xlfn.TEXTJOIN("", TRUE, IF(ISNUMBER(--MID(Todos!$H2111, _xlfn.SEQUENCE(LEN(Todos!$H2111)), 1)), MID(Todos!$H2111, _xlfn.SEQUENCE(LEN(Todos!$H2111)), 1), "")),
    IF(ISNUMBER(--RIGHT(_xlpm.txt,1)), _xlpm.txt, LEFT(_xlpm.txt, LEN(_xlpm.txt)-1))
)</f>
        <v>17069</v>
      </c>
      <c r="W2111" s="14" t="str">
        <f>UPPER(LEFT(Todos!$B2111,2))</f>
        <v>WI</v>
      </c>
      <c r="X2111" s="15" t="str" cm="1">
        <f t="array" ref="X2111">+IF(Todos!$C2111 = "",MODE.MATCH(Todos!$C$2:$C$4029),Todos!$C2111)</f>
        <v>male</v>
      </c>
    </row>
    <row r="2112" spans="1:24" x14ac:dyDescent="0.35">
      <c r="A2112" s="19">
        <v>175847</v>
      </c>
      <c r="B2112" s="7" t="s">
        <v>51</v>
      </c>
      <c r="C2112" s="7" t="s">
        <v>17</v>
      </c>
      <c r="D2112" s="7">
        <v>2070</v>
      </c>
      <c r="E2112" s="7">
        <v>540</v>
      </c>
      <c r="F2112" s="7">
        <v>876</v>
      </c>
      <c r="G2112" s="7">
        <v>53</v>
      </c>
      <c r="H2112" s="7">
        <v>33467</v>
      </c>
      <c r="I2112" s="7">
        <v>4</v>
      </c>
      <c r="J2112" s="7">
        <v>41</v>
      </c>
      <c r="K2112" s="7">
        <v>781</v>
      </c>
      <c r="L2112" s="7">
        <v>678</v>
      </c>
      <c r="M2112" s="7">
        <v>5.5</v>
      </c>
      <c r="N2112" s="7">
        <f>VLOOKUP(Todos!$A2112,vlookup_table[#All],2,FALSE)</f>
        <v>0</v>
      </c>
      <c r="O2112" s="7" t="str">
        <f>VLOOKUP(Todos!$A2112,vlookup_table[#All],3,FALSE)</f>
        <v>OR</v>
      </c>
      <c r="P2112" s="7">
        <f>VLOOKUP(Todos!$A2112,vlookup_table[#All],4,FALSE)</f>
        <v>3001</v>
      </c>
      <c r="Q2112" s="9" t="str">
        <f>VLOOKUP(Todos!$A2112,vlookup_table[#All],5,FALSE)</f>
        <v>S1</v>
      </c>
      <c r="R2112" s="9" t="str">
        <f>VLOOKUP(Todos!$A2112,vlookup_table[#All],6,FALSE)</f>
        <v>F</v>
      </c>
      <c r="S2112" s="9">
        <f>VLOOKUP(Todos!$A2112,vlookup_table[#All],7,FALSE)</f>
        <v>10</v>
      </c>
      <c r="T2112" s="9">
        <f>ROUND((9706-Todos!$P2112)/100, 0)</f>
        <v>67</v>
      </c>
      <c r="U2112" s="9" t="str" cm="1">
        <f t="array" ref="U2112">_xlfn.IFS(
    ISNUMBER(SEARCH("C", Q2112)), "Ciudad",
    ISNUMBER(SEARCH("T", Q2112)), "Pueblo",
    ISNUMBER(SEARCH("R", Q2112)), "Rural",
    ISNUMBER(SEARCH("S", Q2112)), "Suburbano",
    ISNUMBER(SEARCH("U", Q2112)), "Urbano"
)</f>
        <v>Suburbano</v>
      </c>
      <c r="V2112" s="24" t="str" cm="1">
        <f t="array" ref="V2112">_xlfn.LET(
    _xlpm.txt, _xlfn.TEXTJOIN("", TRUE, IF(ISNUMBER(--MID(Todos!$H2112, _xlfn.SEQUENCE(LEN(Todos!$H2112)), 1)), MID(Todos!$H2112, _xlfn.SEQUENCE(LEN(Todos!$H2112)), 1), "")),
    IF(ISNUMBER(--RIGHT(_xlpm.txt,1)), _xlpm.txt, LEFT(_xlpm.txt, LEN(_xlpm.txt)-1))
)</f>
        <v>33467</v>
      </c>
      <c r="W2112" s="9" t="str">
        <f>UPPER(LEFT(Todos!$B2112,2))</f>
        <v>OR</v>
      </c>
      <c r="X2112" s="10" t="str" cm="1">
        <f t="array" ref="X2112">+IF(Todos!$C2112 = "",MODE.MATCH(Todos!$C$2:$C$4029),Todos!$C2112)</f>
        <v>F</v>
      </c>
    </row>
    <row r="2113" spans="1:24" x14ac:dyDescent="0.35">
      <c r="A2113" s="18">
        <v>29610</v>
      </c>
      <c r="B2113" s="12" t="s">
        <v>40</v>
      </c>
      <c r="C2113" s="12" t="s">
        <v>14</v>
      </c>
      <c r="D2113" s="12">
        <v>387</v>
      </c>
      <c r="E2113" s="12">
        <v>191</v>
      </c>
      <c r="F2113" s="12">
        <v>325</v>
      </c>
      <c r="G2113" s="12">
        <v>1</v>
      </c>
      <c r="H2113" s="12">
        <v>11604</v>
      </c>
      <c r="I2113" s="12">
        <v>0</v>
      </c>
      <c r="J2113" s="12">
        <v>74</v>
      </c>
      <c r="K2113" s="12">
        <v>221</v>
      </c>
      <c r="L2113" s="12">
        <v>285</v>
      </c>
      <c r="M2113" s="12">
        <v>4.923076923</v>
      </c>
      <c r="N2113" s="12">
        <f>VLOOKUP(Todos!$A2113,vlookup_table[#All],2,FALSE)</f>
        <v>1002</v>
      </c>
      <c r="O2113" s="12" t="str">
        <f>VLOOKUP(Todos!$A2113,vlookup_table[#All],3,FALSE)</f>
        <v>GA</v>
      </c>
      <c r="P2113" s="12">
        <f>VLOOKUP(Todos!$A2113,vlookup_table[#All],4,FALSE)</f>
        <v>0</v>
      </c>
      <c r="Q2113" s="14" t="str">
        <f>VLOOKUP(Todos!$A2113,vlookup_table[#All],5,FALSE)</f>
        <v>T2</v>
      </c>
      <c r="R2113" s="14" t="str">
        <f>VLOOKUP(Todos!$A2113,vlookup_table[#All],6,FALSE)</f>
        <v>M</v>
      </c>
      <c r="S2113" s="14">
        <f>VLOOKUP(Todos!$A2113,vlookup_table[#All],7,FALSE)</f>
        <v>5</v>
      </c>
      <c r="T2113" s="14">
        <f>ROUND((9706-Todos!$P2113)/100, 0)</f>
        <v>97</v>
      </c>
      <c r="U2113" s="14" t="str" cm="1">
        <f t="array" ref="U2113">_xlfn.IFS(
    ISNUMBER(SEARCH("C", Q2113)), "Ciudad",
    ISNUMBER(SEARCH("T", Q2113)), "Pueblo",
    ISNUMBER(SEARCH("R", Q2113)), "Rural",
    ISNUMBER(SEARCH("S", Q2113)), "Suburbano",
    ISNUMBER(SEARCH("U", Q2113)), "Urbano"
)</f>
        <v>Pueblo</v>
      </c>
      <c r="V2113" s="25" t="str" cm="1">
        <f t="array" ref="V2113">_xlfn.LET(
    _xlpm.txt, _xlfn.TEXTJOIN("", TRUE, IF(ISNUMBER(--MID(Todos!$H2113, _xlfn.SEQUENCE(LEN(Todos!$H2113)), 1)), MID(Todos!$H2113, _xlfn.SEQUENCE(LEN(Todos!$H2113)), 1), "")),
    IF(ISNUMBER(--RIGHT(_xlpm.txt,1)), _xlpm.txt, LEFT(_xlpm.txt, LEN(_xlpm.txt)-1))
)</f>
        <v>11604</v>
      </c>
      <c r="W2113" s="14" t="str">
        <f>UPPER(LEFT(Todos!$B2113,2))</f>
        <v>GA</v>
      </c>
      <c r="X2113" s="15" t="str" cm="1">
        <f t="array" ref="X2113">+IF(Todos!$C2113 = "",MODE.MATCH(Todos!$C$2:$C$4029),Todos!$C2113)</f>
        <v>M</v>
      </c>
    </row>
    <row r="2114" spans="1:24" x14ac:dyDescent="0.35">
      <c r="A2114" s="19">
        <v>86926</v>
      </c>
      <c r="B2114" s="7" t="s">
        <v>35</v>
      </c>
      <c r="C2114" s="7" t="s">
        <v>20</v>
      </c>
      <c r="D2114" s="7">
        <v>585</v>
      </c>
      <c r="E2114" s="7">
        <v>197</v>
      </c>
      <c r="F2114" s="7">
        <v>288</v>
      </c>
      <c r="G2114" s="7">
        <v>0</v>
      </c>
      <c r="H2114" s="7">
        <v>11955</v>
      </c>
      <c r="I2114" s="7">
        <v>1</v>
      </c>
      <c r="J2114" s="7">
        <v>58</v>
      </c>
      <c r="K2114" s="7">
        <v>244</v>
      </c>
      <c r="L2114" s="7">
        <v>228</v>
      </c>
      <c r="M2114" s="7">
        <v>8.8000000000000007</v>
      </c>
      <c r="N2114" s="7">
        <f>VLOOKUP(Todos!$A2114,vlookup_table[#All],2,FALSE)</f>
        <v>0</v>
      </c>
      <c r="O2114" s="7" t="str">
        <f>VLOOKUP(Todos!$A2114,vlookup_table[#All],3,FALSE)</f>
        <v>MT</v>
      </c>
      <c r="P2114" s="7">
        <f>VLOOKUP(Todos!$A2114,vlookup_table[#All],4,FALSE)</f>
        <v>3001</v>
      </c>
      <c r="Q2114" s="9" t="str">
        <f>VLOOKUP(Todos!$A2114,vlookup_table[#All],5,FALSE)</f>
        <v>R2</v>
      </c>
      <c r="R2114" s="9" t="str">
        <f>VLOOKUP(Todos!$A2114,vlookup_table[#All],6,FALSE)</f>
        <v>F</v>
      </c>
      <c r="S2114" s="9">
        <f>VLOOKUP(Todos!$A2114,vlookup_table[#All],7,FALSE)</f>
        <v>15</v>
      </c>
      <c r="T2114" s="9">
        <f>ROUND((9706-Todos!$P2114)/100, 0)</f>
        <v>67</v>
      </c>
      <c r="U2114" s="9" t="str" cm="1">
        <f t="array" ref="U2114">_xlfn.IFS(
    ISNUMBER(SEARCH("C", Q2114)), "Ciudad",
    ISNUMBER(SEARCH("T", Q2114)), "Pueblo",
    ISNUMBER(SEARCH("R", Q2114)), "Rural",
    ISNUMBER(SEARCH("S", Q2114)), "Suburbano",
    ISNUMBER(SEARCH("U", Q2114)), "Urbano"
)</f>
        <v>Rural</v>
      </c>
      <c r="V2114" s="24" t="str" cm="1">
        <f t="array" ref="V2114">_xlfn.LET(
    _xlpm.txt, _xlfn.TEXTJOIN("", TRUE, IF(ISNUMBER(--MID(Todos!$H2114, _xlfn.SEQUENCE(LEN(Todos!$H2114)), 1)), MID(Todos!$H2114, _xlfn.SEQUENCE(LEN(Todos!$H2114)), 1), "")),
    IF(ISNUMBER(--RIGHT(_xlpm.txt,1)), _xlpm.txt, LEFT(_xlpm.txt, LEN(_xlpm.txt)-1))
)</f>
        <v>11955</v>
      </c>
      <c r="W2114" s="9" t="str">
        <f>UPPER(LEFT(Todos!$B2114,2))</f>
        <v>MT</v>
      </c>
      <c r="X2114" s="10" t="str" cm="1">
        <f t="array" ref="X2114">+IF(Todos!$C2114 = "",MODE.MATCH(Todos!$C$2:$C$4029),Todos!$C2114)</f>
        <v>female</v>
      </c>
    </row>
    <row r="2115" spans="1:24" x14ac:dyDescent="0.35">
      <c r="A2115" s="18">
        <v>179235</v>
      </c>
      <c r="B2115" s="12" t="s">
        <v>41</v>
      </c>
      <c r="C2115" s="12" t="s">
        <v>52</v>
      </c>
      <c r="D2115" s="12">
        <v>1133</v>
      </c>
      <c r="E2115" s="12">
        <v>596</v>
      </c>
      <c r="F2115" s="12">
        <v>610</v>
      </c>
      <c r="G2115" s="12">
        <v>1</v>
      </c>
      <c r="H2115" s="12">
        <v>19287</v>
      </c>
      <c r="I2115" s="12">
        <v>2</v>
      </c>
      <c r="J2115" s="12">
        <v>59</v>
      </c>
      <c r="K2115" s="12">
        <v>596</v>
      </c>
      <c r="L2115" s="12">
        <v>591</v>
      </c>
      <c r="M2115" s="12">
        <v>9</v>
      </c>
      <c r="N2115" s="12">
        <f>VLOOKUP(Todos!$A2115,vlookup_table[#All],2,FALSE)</f>
        <v>1</v>
      </c>
      <c r="O2115" s="12" t="str">
        <f>VLOOKUP(Todos!$A2115,vlookup_table[#All],3,FALSE)</f>
        <v>WA</v>
      </c>
      <c r="P2115" s="12">
        <f>VLOOKUP(Todos!$A2115,vlookup_table[#All],4,FALSE)</f>
        <v>6401</v>
      </c>
      <c r="Q2115" s="14" t="str">
        <f>VLOOKUP(Todos!$A2115,vlookup_table[#All],5,FALSE)</f>
        <v>S1</v>
      </c>
      <c r="R2115" s="14" t="str">
        <f>VLOOKUP(Todos!$A2115,vlookup_table[#All],6,FALSE)</f>
        <v>M</v>
      </c>
      <c r="S2115" s="14">
        <f>VLOOKUP(Todos!$A2115,vlookup_table[#All],7,FALSE)</f>
        <v>12</v>
      </c>
      <c r="T2115" s="14">
        <f>ROUND((9706-Todos!$P2115)/100, 0)</f>
        <v>33</v>
      </c>
      <c r="U2115" s="14" t="str" cm="1">
        <f t="array" ref="U2115">_xlfn.IFS(
    ISNUMBER(SEARCH("C", Q2115)), "Ciudad",
    ISNUMBER(SEARCH("T", Q2115)), "Pueblo",
    ISNUMBER(SEARCH("R", Q2115)), "Rural",
    ISNUMBER(SEARCH("S", Q2115)), "Suburbano",
    ISNUMBER(SEARCH("U", Q2115)), "Urbano"
)</f>
        <v>Suburbano</v>
      </c>
      <c r="V2115" s="25" t="str" cm="1">
        <f t="array" ref="V2115">_xlfn.LET(
    _xlpm.txt, _xlfn.TEXTJOIN("", TRUE, IF(ISNUMBER(--MID(Todos!$H2115, _xlfn.SEQUENCE(LEN(Todos!$H2115)), 1)), MID(Todos!$H2115, _xlfn.SEQUENCE(LEN(Todos!$H2115)), 1), "")),
    IF(ISNUMBER(--RIGHT(_xlpm.txt,1)), _xlpm.txt, LEFT(_xlpm.txt, LEN(_xlpm.txt)-1))
)</f>
        <v>19287</v>
      </c>
      <c r="W2115" s="14" t="str">
        <f>UPPER(LEFT(Todos!$B2115,2))</f>
        <v>WA</v>
      </c>
      <c r="X2115" s="15" t="str" cm="1">
        <f t="array" ref="X2115">+IF(Todos!$C2115 = "",MODE.MATCH(Todos!$C$2:$C$4029),Todos!$C2115)</f>
        <v>male</v>
      </c>
    </row>
    <row r="2116" spans="1:24" x14ac:dyDescent="0.35">
      <c r="A2116" s="19">
        <v>8276</v>
      </c>
      <c r="B2116" s="7" t="s">
        <v>22</v>
      </c>
      <c r="C2116" s="7" t="s">
        <v>14</v>
      </c>
      <c r="D2116" s="7">
        <v>5914</v>
      </c>
      <c r="E2116" s="7">
        <v>1490</v>
      </c>
      <c r="F2116" s="7">
        <v>1282</v>
      </c>
      <c r="G2116" s="7">
        <v>98</v>
      </c>
      <c r="H2116" s="7">
        <v>58689</v>
      </c>
      <c r="I2116" s="7">
        <v>17</v>
      </c>
      <c r="J2116" s="7">
        <v>38</v>
      </c>
      <c r="K2116" s="7">
        <v>1500</v>
      </c>
      <c r="L2116" s="7">
        <v>1275</v>
      </c>
      <c r="M2116" s="7">
        <v>12.63157895</v>
      </c>
      <c r="N2116" s="7">
        <f>VLOOKUP(Todos!$A2116,vlookup_table[#All],2,FALSE)</f>
        <v>1</v>
      </c>
      <c r="O2116" s="7" t="str">
        <f>VLOOKUP(Todos!$A2116,vlookup_table[#All],3,FALSE)</f>
        <v>CA</v>
      </c>
      <c r="P2116" s="7">
        <f>VLOOKUP(Todos!$A2116,vlookup_table[#All],4,FALSE)</f>
        <v>4409</v>
      </c>
      <c r="Q2116" s="9" t="str">
        <f>VLOOKUP(Todos!$A2116,vlookup_table[#All],5,FALSE)</f>
        <v>S1</v>
      </c>
      <c r="R2116" s="9" t="str">
        <f>VLOOKUP(Todos!$A2116,vlookup_table[#All],6,FALSE)</f>
        <v>M</v>
      </c>
      <c r="S2116" s="9">
        <f>VLOOKUP(Todos!$A2116,vlookup_table[#All],7,FALSE)</f>
        <v>15</v>
      </c>
      <c r="T2116" s="9">
        <f>ROUND((9706-Todos!$P2116)/100, 0)</f>
        <v>53</v>
      </c>
      <c r="U2116" s="9" t="str" cm="1">
        <f t="array" ref="U2116">_xlfn.IFS(
    ISNUMBER(SEARCH("C", Q2116)), "Ciudad",
    ISNUMBER(SEARCH("T", Q2116)), "Pueblo",
    ISNUMBER(SEARCH("R", Q2116)), "Rural",
    ISNUMBER(SEARCH("S", Q2116)), "Suburbano",
    ISNUMBER(SEARCH("U", Q2116)), "Urbano"
)</f>
        <v>Suburbano</v>
      </c>
      <c r="V2116" s="24" t="str" cm="1">
        <f t="array" ref="V2116">_xlfn.LET(
    _xlpm.txt, _xlfn.TEXTJOIN("", TRUE, IF(ISNUMBER(--MID(Todos!$H2116, _xlfn.SEQUENCE(LEN(Todos!$H2116)), 1)), MID(Todos!$H2116, _xlfn.SEQUENCE(LEN(Todos!$H2116)), 1), "")),
    IF(ISNUMBER(--RIGHT(_xlpm.txt,1)), _xlpm.txt, LEFT(_xlpm.txt, LEN(_xlpm.txt)-1))
)</f>
        <v>58689</v>
      </c>
      <c r="W2116" s="9" t="str">
        <f>UPPER(LEFT(Todos!$B2116,2))</f>
        <v>CA</v>
      </c>
      <c r="X2116" s="10" t="str" cm="1">
        <f t="array" ref="X2116">+IF(Todos!$C2116 = "",MODE.MATCH(Todos!$C$2:$C$4029),Todos!$C2116)</f>
        <v>M</v>
      </c>
    </row>
    <row r="2117" spans="1:24" x14ac:dyDescent="0.35">
      <c r="A2117" s="18">
        <v>27108</v>
      </c>
      <c r="B2117" s="12" t="s">
        <v>40</v>
      </c>
      <c r="C2117" s="12" t="s">
        <v>17</v>
      </c>
      <c r="D2117" s="12">
        <v>656</v>
      </c>
      <c r="E2117" s="12">
        <v>304</v>
      </c>
      <c r="F2117" s="12">
        <v>312</v>
      </c>
      <c r="G2117" s="12">
        <v>3</v>
      </c>
      <c r="H2117" s="12">
        <v>14123</v>
      </c>
      <c r="I2117" s="12">
        <v>0</v>
      </c>
      <c r="J2117" s="12">
        <v>58</v>
      </c>
      <c r="K2117" s="12">
        <v>309</v>
      </c>
      <c r="L2117" s="12">
        <v>308</v>
      </c>
      <c r="M2117" s="12">
        <v>7.35</v>
      </c>
      <c r="N2117" s="12">
        <f>VLOOKUP(Todos!$A2117,vlookup_table[#All],2,FALSE)</f>
        <v>2</v>
      </c>
      <c r="O2117" s="12" t="str">
        <f>VLOOKUP(Todos!$A2117,vlookup_table[#All],3,FALSE)</f>
        <v>GA</v>
      </c>
      <c r="P2117" s="12">
        <f>VLOOKUP(Todos!$A2117,vlookup_table[#All],4,FALSE)</f>
        <v>2101</v>
      </c>
      <c r="Q2117" s="14" t="str">
        <f>VLOOKUP(Todos!$A2117,vlookup_table[#All],5,FALSE)</f>
        <v>S2</v>
      </c>
      <c r="R2117" s="14" t="str">
        <f>VLOOKUP(Todos!$A2117,vlookup_table[#All],6,FALSE)</f>
        <v>F</v>
      </c>
      <c r="S2117" s="14">
        <f>VLOOKUP(Todos!$A2117,vlookup_table[#All],7,FALSE)</f>
        <v>15</v>
      </c>
      <c r="T2117" s="14">
        <f>ROUND((9706-Todos!$P2117)/100, 0)</f>
        <v>76</v>
      </c>
      <c r="U2117" s="14" t="str" cm="1">
        <f t="array" ref="U2117">_xlfn.IFS(
    ISNUMBER(SEARCH("C", Q2117)), "Ciudad",
    ISNUMBER(SEARCH("T", Q2117)), "Pueblo",
    ISNUMBER(SEARCH("R", Q2117)), "Rural",
    ISNUMBER(SEARCH("S", Q2117)), "Suburbano",
    ISNUMBER(SEARCH("U", Q2117)), "Urbano"
)</f>
        <v>Suburbano</v>
      </c>
      <c r="V2117" s="25" t="str" cm="1">
        <f t="array" ref="V2117">_xlfn.LET(
    _xlpm.txt, _xlfn.TEXTJOIN("", TRUE, IF(ISNUMBER(--MID(Todos!$H2117, _xlfn.SEQUENCE(LEN(Todos!$H2117)), 1)), MID(Todos!$H2117, _xlfn.SEQUENCE(LEN(Todos!$H2117)), 1), "")),
    IF(ISNUMBER(--RIGHT(_xlpm.txt,1)), _xlpm.txt, LEFT(_xlpm.txt, LEN(_xlpm.txt)-1))
)</f>
        <v>14123</v>
      </c>
      <c r="W2117" s="14" t="str">
        <f>UPPER(LEFT(Todos!$B2117,2))</f>
        <v>GA</v>
      </c>
      <c r="X2117" s="15" t="str" cm="1">
        <f t="array" ref="X2117">+IF(Todos!$C2117 = "",MODE.MATCH(Todos!$C$2:$C$4029),Todos!$C2117)</f>
        <v>F</v>
      </c>
    </row>
    <row r="2118" spans="1:24" x14ac:dyDescent="0.35">
      <c r="A2118" s="19">
        <v>56860</v>
      </c>
      <c r="B2118" s="7" t="s">
        <v>58</v>
      </c>
      <c r="C2118" s="7" t="s">
        <v>17</v>
      </c>
      <c r="D2118" s="7">
        <v>439</v>
      </c>
      <c r="E2118" s="7">
        <v>328</v>
      </c>
      <c r="F2118" s="7">
        <v>356</v>
      </c>
      <c r="G2118" s="7">
        <v>0</v>
      </c>
      <c r="H2118" s="7">
        <v>9955</v>
      </c>
      <c r="I2118" s="7">
        <v>0</v>
      </c>
      <c r="J2118" s="7">
        <v>84</v>
      </c>
      <c r="K2118" s="7">
        <v>335</v>
      </c>
      <c r="L2118" s="7">
        <v>350</v>
      </c>
      <c r="M2118" s="7">
        <v>11.25</v>
      </c>
      <c r="N2118" s="7">
        <f>VLOOKUP(Todos!$A2118,vlookup_table[#All],2,FALSE)</f>
        <v>0</v>
      </c>
      <c r="O2118" s="7" t="str">
        <f>VLOOKUP(Todos!$A2118,vlookup_table[#All],3,FALSE)</f>
        <v>KY</v>
      </c>
      <c r="P2118" s="7">
        <f>VLOOKUP(Todos!$A2118,vlookup_table[#All],4,FALSE)</f>
        <v>6601</v>
      </c>
      <c r="Q2118" s="9" t="str">
        <f>VLOOKUP(Todos!$A2118,vlookup_table[#All],5,FALSE)</f>
        <v>T2</v>
      </c>
      <c r="R2118" s="9" t="str">
        <f>VLOOKUP(Todos!$A2118,vlookup_table[#All],6,FALSE)</f>
        <v>F</v>
      </c>
      <c r="S2118" s="9">
        <f>VLOOKUP(Todos!$A2118,vlookup_table[#All],7,FALSE)</f>
        <v>24</v>
      </c>
      <c r="T2118" s="9">
        <f>ROUND((9706-Todos!$P2118)/100, 0)</f>
        <v>31</v>
      </c>
      <c r="U2118" s="9" t="str" cm="1">
        <f t="array" ref="U2118">_xlfn.IFS(
    ISNUMBER(SEARCH("C", Q2118)), "Ciudad",
    ISNUMBER(SEARCH("T", Q2118)), "Pueblo",
    ISNUMBER(SEARCH("R", Q2118)), "Rural",
    ISNUMBER(SEARCH("S", Q2118)), "Suburbano",
    ISNUMBER(SEARCH("U", Q2118)), "Urbano"
)</f>
        <v>Pueblo</v>
      </c>
      <c r="V2118" s="24" t="str" cm="1">
        <f t="array" ref="V2118">_xlfn.LET(
    _xlpm.txt, _xlfn.TEXTJOIN("", TRUE, IF(ISNUMBER(--MID(Todos!$H2118, _xlfn.SEQUENCE(LEN(Todos!$H2118)), 1)), MID(Todos!$H2118, _xlfn.SEQUENCE(LEN(Todos!$H2118)), 1), "")),
    IF(ISNUMBER(--RIGHT(_xlpm.txt,1)), _xlpm.txt, LEFT(_xlpm.txt, LEN(_xlpm.txt)-1))
)</f>
        <v>9955</v>
      </c>
      <c r="W2118" s="9" t="str">
        <f>UPPER(LEFT(Todos!$B2118,2))</f>
        <v>KY</v>
      </c>
      <c r="X2118" s="10" t="str" cm="1">
        <f t="array" ref="X2118">+IF(Todos!$C2118 = "",MODE.MATCH(Todos!$C$2:$C$4029),Todos!$C2118)</f>
        <v>F</v>
      </c>
    </row>
    <row r="2119" spans="1:24" x14ac:dyDescent="0.35">
      <c r="A2119" s="18">
        <v>157817</v>
      </c>
      <c r="B2119" s="12" t="s">
        <v>22</v>
      </c>
      <c r="C2119" s="12" t="s">
        <v>17</v>
      </c>
      <c r="D2119" s="12">
        <v>2356</v>
      </c>
      <c r="E2119" s="12">
        <v>520</v>
      </c>
      <c r="F2119" s="12">
        <v>762</v>
      </c>
      <c r="G2119" s="12">
        <v>77</v>
      </c>
      <c r="H2119" s="12">
        <v>31180</v>
      </c>
      <c r="I2119" s="12">
        <v>7</v>
      </c>
      <c r="J2119" s="12">
        <v>43</v>
      </c>
      <c r="K2119" s="12">
        <v>683</v>
      </c>
      <c r="L2119" s="12">
        <v>651</v>
      </c>
      <c r="M2119" s="12">
        <v>11.28</v>
      </c>
      <c r="N2119" s="12">
        <f>VLOOKUP(Todos!$A2119,vlookup_table[#All],2,FALSE)</f>
        <v>3</v>
      </c>
      <c r="O2119" s="12" t="str">
        <f>VLOOKUP(Todos!$A2119,vlookup_table[#All],3,FALSE)</f>
        <v>CA</v>
      </c>
      <c r="P2119" s="12">
        <f>VLOOKUP(Todos!$A2119,vlookup_table[#All],4,FALSE)</f>
        <v>4101</v>
      </c>
      <c r="Q2119" s="14" t="str">
        <f>VLOOKUP(Todos!$A2119,vlookup_table[#All],5,FALSE)</f>
        <v>S1</v>
      </c>
      <c r="R2119" s="14" t="str">
        <f>VLOOKUP(Todos!$A2119,vlookup_table[#All],6,FALSE)</f>
        <v>F</v>
      </c>
      <c r="S2119" s="14">
        <f>VLOOKUP(Todos!$A2119,vlookup_table[#All],7,FALSE)</f>
        <v>11</v>
      </c>
      <c r="T2119" s="14">
        <f>ROUND((9706-Todos!$P2119)/100, 0)</f>
        <v>56</v>
      </c>
      <c r="U2119" s="14" t="str" cm="1">
        <f t="array" ref="U2119">_xlfn.IFS(
    ISNUMBER(SEARCH("C", Q2119)), "Ciudad",
    ISNUMBER(SEARCH("T", Q2119)), "Pueblo",
    ISNUMBER(SEARCH("R", Q2119)), "Rural",
    ISNUMBER(SEARCH("S", Q2119)), "Suburbano",
    ISNUMBER(SEARCH("U", Q2119)), "Urbano"
)</f>
        <v>Suburbano</v>
      </c>
      <c r="V2119" s="25" t="str" cm="1">
        <f t="array" ref="V2119">_xlfn.LET(
    _xlpm.txt, _xlfn.TEXTJOIN("", TRUE, IF(ISNUMBER(--MID(Todos!$H2119, _xlfn.SEQUENCE(LEN(Todos!$H2119)), 1)), MID(Todos!$H2119, _xlfn.SEQUENCE(LEN(Todos!$H2119)), 1), "")),
    IF(ISNUMBER(--RIGHT(_xlpm.txt,1)), _xlpm.txt, LEFT(_xlpm.txt, LEN(_xlpm.txt)-1))
)</f>
        <v>31180</v>
      </c>
      <c r="W2119" s="14" t="str">
        <f>UPPER(LEFT(Todos!$B2119,2))</f>
        <v>CA</v>
      </c>
      <c r="X2119" s="15" t="str" cm="1">
        <f t="array" ref="X2119">+IF(Todos!$C2119 = "",MODE.MATCH(Todos!$C$2:$C$4029),Todos!$C2119)</f>
        <v>F</v>
      </c>
    </row>
    <row r="2120" spans="1:24" x14ac:dyDescent="0.35">
      <c r="A2120" s="19">
        <v>135296</v>
      </c>
      <c r="B2120" s="7" t="s">
        <v>56</v>
      </c>
      <c r="C2120" s="7" t="s">
        <v>61</v>
      </c>
      <c r="D2120" s="7">
        <v>967</v>
      </c>
      <c r="E2120" s="7">
        <v>254</v>
      </c>
      <c r="F2120" s="7">
        <v>408</v>
      </c>
      <c r="G2120" s="7">
        <v>13</v>
      </c>
      <c r="H2120" s="7">
        <v>19177</v>
      </c>
      <c r="I2120" s="7">
        <v>7</v>
      </c>
      <c r="J2120" s="7">
        <v>9</v>
      </c>
      <c r="K2120" s="7">
        <v>359</v>
      </c>
      <c r="L2120" s="7">
        <v>287</v>
      </c>
      <c r="M2120" s="7">
        <v>6.3333333329999997</v>
      </c>
      <c r="N2120" s="7">
        <f>VLOOKUP(Todos!$A2120,vlookup_table[#All],2,FALSE)</f>
        <v>0</v>
      </c>
      <c r="O2120" s="7" t="str">
        <f>VLOOKUP(Todos!$A2120,vlookup_table[#All],3,FALSE)</f>
        <v>AZ</v>
      </c>
      <c r="P2120" s="7">
        <f>VLOOKUP(Todos!$A2120,vlookup_table[#All],4,FALSE)</f>
        <v>1501</v>
      </c>
      <c r="Q2120" s="9" t="str">
        <f>VLOOKUP(Todos!$A2120,vlookup_table[#All],5,FALSE)</f>
        <v>C2</v>
      </c>
      <c r="R2120" s="9" t="str">
        <f>VLOOKUP(Todos!$A2120,vlookup_table[#All],6,FALSE)</f>
        <v>F</v>
      </c>
      <c r="S2120" s="9">
        <f>VLOOKUP(Todos!$A2120,vlookup_table[#All],7,FALSE)</f>
        <v>11</v>
      </c>
      <c r="T2120" s="9">
        <f>ROUND((9706-Todos!$P2120)/100, 0)</f>
        <v>82</v>
      </c>
      <c r="U2120" s="9" t="str" cm="1">
        <f t="array" ref="U2120">_xlfn.IFS(
    ISNUMBER(SEARCH("C", Q2120)), "Ciudad",
    ISNUMBER(SEARCH("T", Q2120)), "Pueblo",
    ISNUMBER(SEARCH("R", Q2120)), "Rural",
    ISNUMBER(SEARCH("S", Q2120)), "Suburbano",
    ISNUMBER(SEARCH("U", Q2120)), "Urbano"
)</f>
        <v>Ciudad</v>
      </c>
      <c r="V2120" s="24" t="str" cm="1">
        <f t="array" ref="V2120">_xlfn.LET(
    _xlpm.txt, _xlfn.TEXTJOIN("", TRUE, IF(ISNUMBER(--MID(Todos!$H2120, _xlfn.SEQUENCE(LEN(Todos!$H2120)), 1)), MID(Todos!$H2120, _xlfn.SEQUENCE(LEN(Todos!$H2120)), 1), "")),
    IF(ISNUMBER(--RIGHT(_xlpm.txt,1)), _xlpm.txt, LEFT(_xlpm.txt, LEN(_xlpm.txt)-1))
)</f>
        <v>19177</v>
      </c>
      <c r="W2120" s="9" t="str">
        <f>UPPER(LEFT(Todos!$B2120,2))</f>
        <v>AZ</v>
      </c>
      <c r="X2120" s="10" t="str" cm="1">
        <f t="array" ref="X2120">+IF(Todos!$C2120 = "",MODE.MATCH(Todos!$C$2:$C$4029),Todos!$C2120)</f>
        <v>Female</v>
      </c>
    </row>
    <row r="2121" spans="1:24" x14ac:dyDescent="0.35">
      <c r="A2121" s="18">
        <v>80995</v>
      </c>
      <c r="B2121" s="12" t="s">
        <v>36</v>
      </c>
      <c r="C2121" s="12" t="s">
        <v>52</v>
      </c>
      <c r="D2121" s="12">
        <v>342</v>
      </c>
      <c r="E2121" s="12">
        <v>174</v>
      </c>
      <c r="F2121" s="12">
        <v>262</v>
      </c>
      <c r="G2121" s="12">
        <v>0</v>
      </c>
      <c r="H2121" s="12">
        <v>8356</v>
      </c>
      <c r="I2121" s="12">
        <v>1</v>
      </c>
      <c r="J2121" s="12">
        <v>81</v>
      </c>
      <c r="K2121" s="12">
        <v>228</v>
      </c>
      <c r="L2121" s="12">
        <v>217</v>
      </c>
      <c r="M2121" s="12">
        <v>5.8571428570000004</v>
      </c>
      <c r="N2121" s="12">
        <f>VLOOKUP(Todos!$A2121,vlookup_table[#All],2,FALSE)</f>
        <v>1</v>
      </c>
      <c r="O2121" s="12" t="str">
        <f>VLOOKUP(Todos!$A2121,vlookup_table[#All],3,FALSE)</f>
        <v>WI</v>
      </c>
      <c r="P2121" s="12">
        <f>VLOOKUP(Todos!$A2121,vlookup_table[#All],4,FALSE)</f>
        <v>2509</v>
      </c>
      <c r="Q2121" s="14" t="str">
        <f>VLOOKUP(Todos!$A2121,vlookup_table[#All],5,FALSE)</f>
        <v>R3</v>
      </c>
      <c r="R2121" s="14" t="str">
        <f>VLOOKUP(Todos!$A2121,vlookup_table[#All],6,FALSE)</f>
        <v>M</v>
      </c>
      <c r="S2121" s="14">
        <f>VLOOKUP(Todos!$A2121,vlookup_table[#All],7,FALSE)</f>
        <v>5</v>
      </c>
      <c r="T2121" s="14">
        <f>ROUND((9706-Todos!$P2121)/100, 0)</f>
        <v>72</v>
      </c>
      <c r="U2121" s="14" t="str" cm="1">
        <f t="array" ref="U2121">_xlfn.IFS(
    ISNUMBER(SEARCH("C", Q2121)), "Ciudad",
    ISNUMBER(SEARCH("T", Q2121)), "Pueblo",
    ISNUMBER(SEARCH("R", Q2121)), "Rural",
    ISNUMBER(SEARCH("S", Q2121)), "Suburbano",
    ISNUMBER(SEARCH("U", Q2121)), "Urbano"
)</f>
        <v>Rural</v>
      </c>
      <c r="V2121" s="25" t="str" cm="1">
        <f t="array" ref="V2121">_xlfn.LET(
    _xlpm.txt, _xlfn.TEXTJOIN("", TRUE, IF(ISNUMBER(--MID(Todos!$H2121, _xlfn.SEQUENCE(LEN(Todos!$H2121)), 1)), MID(Todos!$H2121, _xlfn.SEQUENCE(LEN(Todos!$H2121)), 1), "")),
    IF(ISNUMBER(--RIGHT(_xlpm.txt,1)), _xlpm.txt, LEFT(_xlpm.txt, LEN(_xlpm.txt)-1))
)</f>
        <v>8356</v>
      </c>
      <c r="W2121" s="14" t="str">
        <f>UPPER(LEFT(Todos!$B2121,2))</f>
        <v>WI</v>
      </c>
      <c r="X2121" s="15" t="str" cm="1">
        <f t="array" ref="X2121">+IF(Todos!$C2121 = "",MODE.MATCH(Todos!$C$2:$C$4029),Todos!$C2121)</f>
        <v>male</v>
      </c>
    </row>
    <row r="2122" spans="1:24" x14ac:dyDescent="0.35">
      <c r="A2122" s="19">
        <v>95943</v>
      </c>
      <c r="B2122" s="7" t="s">
        <v>16</v>
      </c>
      <c r="C2122" s="7" t="s">
        <v>14</v>
      </c>
      <c r="D2122" s="7">
        <v>435</v>
      </c>
      <c r="E2122" s="7">
        <v>353</v>
      </c>
      <c r="F2122" s="7">
        <v>373</v>
      </c>
      <c r="G2122" s="7">
        <v>1</v>
      </c>
      <c r="H2122" s="7">
        <v>13341</v>
      </c>
      <c r="I2122" s="7">
        <v>1</v>
      </c>
      <c r="J2122" s="7">
        <v>65</v>
      </c>
      <c r="K2122" s="7">
        <v>399</v>
      </c>
      <c r="L2122" s="7">
        <v>345</v>
      </c>
      <c r="M2122" s="7">
        <v>10</v>
      </c>
      <c r="N2122" s="7">
        <f>VLOOKUP(Todos!$A2122,vlookup_table[#All],2,FALSE)</f>
        <v>1</v>
      </c>
      <c r="O2122" s="7" t="str">
        <f>VLOOKUP(Todos!$A2122,vlookup_table[#All],3,FALSE)</f>
        <v>IL</v>
      </c>
      <c r="P2122" s="7">
        <f>VLOOKUP(Todos!$A2122,vlookup_table[#All],4,FALSE)</f>
        <v>2901</v>
      </c>
      <c r="Q2122" s="9" t="str">
        <f>VLOOKUP(Todos!$A2122,vlookup_table[#All],5,FALSE)</f>
        <v>C2</v>
      </c>
      <c r="R2122" s="9" t="str">
        <f>VLOOKUP(Todos!$A2122,vlookup_table[#All],6,FALSE)</f>
        <v>M</v>
      </c>
      <c r="S2122" s="9">
        <f>VLOOKUP(Todos!$A2122,vlookup_table[#All],7,FALSE)</f>
        <v>13</v>
      </c>
      <c r="T2122" s="9">
        <f>ROUND((9706-Todos!$P2122)/100, 0)</f>
        <v>68</v>
      </c>
      <c r="U2122" s="9" t="str" cm="1">
        <f t="array" ref="U2122">_xlfn.IFS(
    ISNUMBER(SEARCH("C", Q2122)), "Ciudad",
    ISNUMBER(SEARCH("T", Q2122)), "Pueblo",
    ISNUMBER(SEARCH("R", Q2122)), "Rural",
    ISNUMBER(SEARCH("S", Q2122)), "Suburbano",
    ISNUMBER(SEARCH("U", Q2122)), "Urbano"
)</f>
        <v>Ciudad</v>
      </c>
      <c r="V2122" s="24" t="str" cm="1">
        <f t="array" ref="V2122">_xlfn.LET(
    _xlpm.txt, _xlfn.TEXTJOIN("", TRUE, IF(ISNUMBER(--MID(Todos!$H2122, _xlfn.SEQUENCE(LEN(Todos!$H2122)), 1)), MID(Todos!$H2122, _xlfn.SEQUENCE(LEN(Todos!$H2122)), 1), "")),
    IF(ISNUMBER(--RIGHT(_xlpm.txt,1)), _xlpm.txt, LEFT(_xlpm.txt, LEN(_xlpm.txt)-1))
)</f>
        <v>13341</v>
      </c>
      <c r="W2122" s="9" t="str">
        <f>UPPER(LEFT(Todos!$B2122,2))</f>
        <v>IL</v>
      </c>
      <c r="X2122" s="10" t="str" cm="1">
        <f t="array" ref="X2122">+IF(Todos!$C2122 = "",MODE.MATCH(Todos!$C$2:$C$4029),Todos!$C2122)</f>
        <v>M</v>
      </c>
    </row>
    <row r="2123" spans="1:24" x14ac:dyDescent="0.35">
      <c r="A2123" s="18">
        <v>188141</v>
      </c>
      <c r="B2123" s="12" t="s">
        <v>13</v>
      </c>
      <c r="C2123" s="12"/>
      <c r="D2123" s="12">
        <v>578</v>
      </c>
      <c r="E2123" s="12">
        <v>248</v>
      </c>
      <c r="F2123" s="12">
        <v>338</v>
      </c>
      <c r="G2123" s="12">
        <v>6</v>
      </c>
      <c r="H2123" s="12">
        <v>12336</v>
      </c>
      <c r="I2123" s="12">
        <v>3</v>
      </c>
      <c r="J2123" s="12">
        <v>51</v>
      </c>
      <c r="K2123" s="12">
        <v>280</v>
      </c>
      <c r="L2123" s="12">
        <v>309</v>
      </c>
      <c r="M2123" s="12">
        <v>14.42857143</v>
      </c>
      <c r="N2123" s="12">
        <f>VLOOKUP(Todos!$A2123,vlookup_table[#All],2,FALSE)</f>
        <v>1</v>
      </c>
      <c r="O2123" s="12" t="str">
        <f>VLOOKUP(Todos!$A2123,vlookup_table[#All],3,FALSE)</f>
        <v>FL</v>
      </c>
      <c r="P2123" s="12">
        <f>VLOOKUP(Todos!$A2123,vlookup_table[#All],4,FALSE)</f>
        <v>0</v>
      </c>
      <c r="Q2123" s="14" t="str">
        <f>VLOOKUP(Todos!$A2123,vlookup_table[#All],5,FALSE)</f>
        <v>S1</v>
      </c>
      <c r="R2123" s="14" t="str">
        <f>VLOOKUP(Todos!$A2123,vlookup_table[#All],6,FALSE)</f>
        <v/>
      </c>
      <c r="S2123" s="14">
        <f>VLOOKUP(Todos!$A2123,vlookup_table[#All],7,FALSE)</f>
        <v>25</v>
      </c>
      <c r="T2123" s="14">
        <f>ROUND((9706-Todos!$P2123)/100, 0)</f>
        <v>97</v>
      </c>
      <c r="U2123" s="14" t="str" cm="1">
        <f t="array" ref="U2123">_xlfn.IFS(
    ISNUMBER(SEARCH("C", Q2123)), "Ciudad",
    ISNUMBER(SEARCH("T", Q2123)), "Pueblo",
    ISNUMBER(SEARCH("R", Q2123)), "Rural",
    ISNUMBER(SEARCH("S", Q2123)), "Suburbano",
    ISNUMBER(SEARCH("U", Q2123)), "Urbano"
)</f>
        <v>Suburbano</v>
      </c>
      <c r="V2123" s="25" t="str" cm="1">
        <f t="array" ref="V2123">_xlfn.LET(
    _xlpm.txt, _xlfn.TEXTJOIN("", TRUE, IF(ISNUMBER(--MID(Todos!$H2123, _xlfn.SEQUENCE(LEN(Todos!$H2123)), 1)), MID(Todos!$H2123, _xlfn.SEQUENCE(LEN(Todos!$H2123)), 1), "")),
    IF(ISNUMBER(--RIGHT(_xlpm.txt,1)), _xlpm.txt, LEFT(_xlpm.txt, LEN(_xlpm.txt)-1))
)</f>
        <v>12336</v>
      </c>
      <c r="W2123" s="14" t="str">
        <f>UPPER(LEFT(Todos!$B2123,2))</f>
        <v>FL</v>
      </c>
      <c r="X2123" s="15" t="e" cm="1">
        <f t="array" aca="1" ref="X2123" ca="1">+IF(Todos!$C2123 = "",MODE.MATCH(Todos!$C$2:$C$4029),Todos!$C2123)</f>
        <v>#NAME?</v>
      </c>
    </row>
    <row r="2124" spans="1:24" x14ac:dyDescent="0.35">
      <c r="A2124" s="19">
        <v>13523</v>
      </c>
      <c r="B2124" s="7" t="s">
        <v>24</v>
      </c>
      <c r="C2124" s="7" t="s">
        <v>17</v>
      </c>
      <c r="D2124" s="7">
        <v>463</v>
      </c>
      <c r="E2124" s="7">
        <v>177</v>
      </c>
      <c r="F2124" s="7">
        <v>233</v>
      </c>
      <c r="G2124" s="7">
        <v>0</v>
      </c>
      <c r="H2124" s="7">
        <v>8068</v>
      </c>
      <c r="I2124" s="7">
        <v>0</v>
      </c>
      <c r="J2124" s="7">
        <v>51</v>
      </c>
      <c r="K2124" s="7">
        <v>189</v>
      </c>
      <c r="L2124" s="7">
        <v>221</v>
      </c>
      <c r="M2124" s="7">
        <v>14</v>
      </c>
      <c r="N2124" s="7">
        <f>VLOOKUP(Todos!$A2124,vlookup_table[#All],2,FALSE)</f>
        <v>0</v>
      </c>
      <c r="O2124" s="7" t="str">
        <f>VLOOKUP(Todos!$A2124,vlookup_table[#All],3,FALSE)</f>
        <v>NV</v>
      </c>
      <c r="P2124" s="7">
        <f>VLOOKUP(Todos!$A2124,vlookup_table[#All],4,FALSE)</f>
        <v>4103</v>
      </c>
      <c r="Q2124" s="9" t="str">
        <f>VLOOKUP(Todos!$A2124,vlookup_table[#All],5,FALSE)</f>
        <v>R2</v>
      </c>
      <c r="R2124" s="9" t="str">
        <f>VLOOKUP(Todos!$A2124,vlookup_table[#All],6,FALSE)</f>
        <v>F</v>
      </c>
      <c r="S2124" s="9">
        <f>VLOOKUP(Todos!$A2124,vlookup_table[#All],7,FALSE)</f>
        <v>40</v>
      </c>
      <c r="T2124" s="9">
        <f>ROUND((9706-Todos!$P2124)/100, 0)</f>
        <v>56</v>
      </c>
      <c r="U2124" s="9" t="str" cm="1">
        <f t="array" ref="U2124">_xlfn.IFS(
    ISNUMBER(SEARCH("C", Q2124)), "Ciudad",
    ISNUMBER(SEARCH("T", Q2124)), "Pueblo",
    ISNUMBER(SEARCH("R", Q2124)), "Rural",
    ISNUMBER(SEARCH("S", Q2124)), "Suburbano",
    ISNUMBER(SEARCH("U", Q2124)), "Urbano"
)</f>
        <v>Rural</v>
      </c>
      <c r="V2124" s="24" t="str" cm="1">
        <f t="array" ref="V2124">_xlfn.LET(
    _xlpm.txt, _xlfn.TEXTJOIN("", TRUE, IF(ISNUMBER(--MID(Todos!$H2124, _xlfn.SEQUENCE(LEN(Todos!$H2124)), 1)), MID(Todos!$H2124, _xlfn.SEQUENCE(LEN(Todos!$H2124)), 1), "")),
    IF(ISNUMBER(--RIGHT(_xlpm.txt,1)), _xlpm.txt, LEFT(_xlpm.txt, LEN(_xlpm.txt)-1))
)</f>
        <v>8068</v>
      </c>
      <c r="W2124" s="9" t="str">
        <f>UPPER(LEFT(Todos!$B2124,2))</f>
        <v>NV</v>
      </c>
      <c r="X2124" s="10" t="str" cm="1">
        <f t="array" ref="X2124">+IF(Todos!$C2124 = "",MODE.MATCH(Todos!$C$2:$C$4029),Todos!$C2124)</f>
        <v>F</v>
      </c>
    </row>
    <row r="2125" spans="1:24" x14ac:dyDescent="0.35">
      <c r="A2125" s="18">
        <v>7518</v>
      </c>
      <c r="B2125" s="12" t="s">
        <v>36</v>
      </c>
      <c r="C2125" s="12" t="s">
        <v>52</v>
      </c>
      <c r="D2125" s="12">
        <v>607</v>
      </c>
      <c r="E2125" s="12">
        <v>298</v>
      </c>
      <c r="F2125" s="12">
        <v>361</v>
      </c>
      <c r="G2125" s="12">
        <v>1</v>
      </c>
      <c r="H2125" s="12">
        <v>12279</v>
      </c>
      <c r="I2125" s="12">
        <v>1</v>
      </c>
      <c r="J2125" s="12">
        <v>82</v>
      </c>
      <c r="K2125" s="12">
        <v>330</v>
      </c>
      <c r="L2125" s="12">
        <v>324</v>
      </c>
      <c r="M2125" s="12">
        <v>4.8421052629999997</v>
      </c>
      <c r="N2125" s="12">
        <f>VLOOKUP(Todos!$A2125,vlookup_table[#All],2,FALSE)</f>
        <v>1</v>
      </c>
      <c r="O2125" s="12" t="str">
        <f>VLOOKUP(Todos!$A2125,vlookup_table[#All],3,FALSE)</f>
        <v>WI</v>
      </c>
      <c r="P2125" s="12">
        <f>VLOOKUP(Todos!$A2125,vlookup_table[#All],4,FALSE)</f>
        <v>0</v>
      </c>
      <c r="Q2125" s="14" t="str">
        <f>VLOOKUP(Todos!$A2125,vlookup_table[#All],5,FALSE)</f>
        <v/>
      </c>
      <c r="R2125" s="14" t="str">
        <f>VLOOKUP(Todos!$A2125,vlookup_table[#All],6,FALSE)</f>
        <v>M</v>
      </c>
      <c r="S2125" s="14">
        <f>VLOOKUP(Todos!$A2125,vlookup_table[#All],7,FALSE)</f>
        <v>5</v>
      </c>
      <c r="T2125" s="14">
        <f>ROUND((9706-Todos!$P2125)/100, 0)</f>
        <v>97</v>
      </c>
      <c r="U2125" s="14" t="e" cm="1">
        <f t="array" ref="U2125">_xlfn.IFS(
    ISNUMBER(SEARCH("C", Q2125)), "Ciudad",
    ISNUMBER(SEARCH("T", Q2125)), "Pueblo",
    ISNUMBER(SEARCH("R", Q2125)), "Rural",
    ISNUMBER(SEARCH("S", Q2125)), "Suburbano",
    ISNUMBER(SEARCH("U", Q2125)), "Urbano"
)</f>
        <v>#N/A</v>
      </c>
      <c r="V2125" s="25" t="str" cm="1">
        <f t="array" ref="V2125">_xlfn.LET(
    _xlpm.txt, _xlfn.TEXTJOIN("", TRUE, IF(ISNUMBER(--MID(Todos!$H2125, _xlfn.SEQUENCE(LEN(Todos!$H2125)), 1)), MID(Todos!$H2125, _xlfn.SEQUENCE(LEN(Todos!$H2125)), 1), "")),
    IF(ISNUMBER(--RIGHT(_xlpm.txt,1)), _xlpm.txt, LEFT(_xlpm.txt, LEN(_xlpm.txt)-1))
)</f>
        <v>12279</v>
      </c>
      <c r="W2125" s="14" t="str">
        <f>UPPER(LEFT(Todos!$B2125,2))</f>
        <v>WI</v>
      </c>
      <c r="X2125" s="15" t="str" cm="1">
        <f t="array" ref="X2125">+IF(Todos!$C2125 = "",MODE.MATCH(Todos!$C$2:$C$4029),Todos!$C2125)</f>
        <v>male</v>
      </c>
    </row>
    <row r="2126" spans="1:24" x14ac:dyDescent="0.35">
      <c r="A2126" s="19">
        <v>7637</v>
      </c>
      <c r="B2126" s="7" t="s">
        <v>69</v>
      </c>
      <c r="C2126" s="7" t="s">
        <v>17</v>
      </c>
      <c r="D2126" s="7">
        <v>353</v>
      </c>
      <c r="E2126" s="7">
        <v>179</v>
      </c>
      <c r="F2126" s="7">
        <v>258</v>
      </c>
      <c r="G2126" s="7">
        <v>0</v>
      </c>
      <c r="H2126" s="7">
        <v>9059</v>
      </c>
      <c r="I2126" s="7">
        <v>0</v>
      </c>
      <c r="J2126" s="7">
        <v>51</v>
      </c>
      <c r="K2126" s="7">
        <v>220</v>
      </c>
      <c r="L2126" s="7">
        <v>221</v>
      </c>
      <c r="M2126" s="7">
        <v>9</v>
      </c>
      <c r="N2126" s="7">
        <f>VLOOKUP(Todos!$A2126,vlookup_table[#All],2,FALSE)</f>
        <v>0</v>
      </c>
      <c r="O2126" s="7" t="str">
        <f>VLOOKUP(Todos!$A2126,vlookup_table[#All],3,FALSE)</f>
        <v>TN</v>
      </c>
      <c r="P2126" s="7">
        <f>VLOOKUP(Todos!$A2126,vlookup_table[#All],4,FALSE)</f>
        <v>1801</v>
      </c>
      <c r="Q2126" s="9" t="str">
        <f>VLOOKUP(Todos!$A2126,vlookup_table[#All],5,FALSE)</f>
        <v>R3</v>
      </c>
      <c r="R2126" s="9" t="str">
        <f>VLOOKUP(Todos!$A2126,vlookup_table[#All],6,FALSE)</f>
        <v>F</v>
      </c>
      <c r="S2126" s="9">
        <f>VLOOKUP(Todos!$A2126,vlookup_table[#All],7,FALSE)</f>
        <v>10</v>
      </c>
      <c r="T2126" s="9">
        <f>ROUND((9706-Todos!$P2126)/100, 0)</f>
        <v>79</v>
      </c>
      <c r="U2126" s="9" t="str" cm="1">
        <f t="array" ref="U2126">_xlfn.IFS(
    ISNUMBER(SEARCH("C", Q2126)), "Ciudad",
    ISNUMBER(SEARCH("T", Q2126)), "Pueblo",
    ISNUMBER(SEARCH("R", Q2126)), "Rural",
    ISNUMBER(SEARCH("S", Q2126)), "Suburbano",
    ISNUMBER(SEARCH("U", Q2126)), "Urbano"
)</f>
        <v>Rural</v>
      </c>
      <c r="V2126" s="24" t="str" cm="1">
        <f t="array" ref="V2126">_xlfn.LET(
    _xlpm.txt, _xlfn.TEXTJOIN("", TRUE, IF(ISNUMBER(--MID(Todos!$H2126, _xlfn.SEQUENCE(LEN(Todos!$H2126)), 1)), MID(Todos!$H2126, _xlfn.SEQUENCE(LEN(Todos!$H2126)), 1), "")),
    IF(ISNUMBER(--RIGHT(_xlpm.txt,1)), _xlpm.txt, LEFT(_xlpm.txt, LEN(_xlpm.txt)-1))
)</f>
        <v>9059</v>
      </c>
      <c r="W2126" s="9" t="str">
        <f>UPPER(LEFT(Todos!$B2126,2))</f>
        <v>TE</v>
      </c>
      <c r="X2126" s="10" t="str" cm="1">
        <f t="array" ref="X2126">+IF(Todos!$C2126 = "",MODE.MATCH(Todos!$C$2:$C$4029),Todos!$C2126)</f>
        <v>F</v>
      </c>
    </row>
    <row r="2127" spans="1:24" x14ac:dyDescent="0.35">
      <c r="A2127" s="18">
        <v>40655</v>
      </c>
      <c r="B2127" s="12" t="s">
        <v>13</v>
      </c>
      <c r="C2127" s="12" t="s">
        <v>14</v>
      </c>
      <c r="D2127" s="12">
        <v>810</v>
      </c>
      <c r="E2127" s="12">
        <v>295</v>
      </c>
      <c r="F2127" s="12">
        <v>430</v>
      </c>
      <c r="G2127" s="12">
        <v>0</v>
      </c>
      <c r="H2127" s="12">
        <v>19398</v>
      </c>
      <c r="I2127" s="12">
        <v>2</v>
      </c>
      <c r="J2127" s="12">
        <v>24</v>
      </c>
      <c r="K2127" s="12">
        <v>373</v>
      </c>
      <c r="L2127" s="12">
        <v>374</v>
      </c>
      <c r="M2127" s="12">
        <v>11</v>
      </c>
      <c r="N2127" s="12">
        <f>VLOOKUP(Todos!$A2127,vlookup_table[#All],2,FALSE)</f>
        <v>0</v>
      </c>
      <c r="O2127" s="12" t="str">
        <f>VLOOKUP(Todos!$A2127,vlookup_table[#All],3,FALSE)</f>
        <v>FL</v>
      </c>
      <c r="P2127" s="12">
        <f>VLOOKUP(Todos!$A2127,vlookup_table[#All],4,FALSE)</f>
        <v>3601</v>
      </c>
      <c r="Q2127" s="14" t="str">
        <f>VLOOKUP(Todos!$A2127,vlookup_table[#All],5,FALSE)</f>
        <v>C2</v>
      </c>
      <c r="R2127" s="14" t="str">
        <f>VLOOKUP(Todos!$A2127,vlookup_table[#All],6,FALSE)</f>
        <v>M</v>
      </c>
      <c r="S2127" s="14">
        <f>VLOOKUP(Todos!$A2127,vlookup_table[#All],7,FALSE)</f>
        <v>20</v>
      </c>
      <c r="T2127" s="14">
        <f>ROUND((9706-Todos!$P2127)/100, 0)</f>
        <v>61</v>
      </c>
      <c r="U2127" s="14" t="str" cm="1">
        <f t="array" ref="U2127">_xlfn.IFS(
    ISNUMBER(SEARCH("C", Q2127)), "Ciudad",
    ISNUMBER(SEARCH("T", Q2127)), "Pueblo",
    ISNUMBER(SEARCH("R", Q2127)), "Rural",
    ISNUMBER(SEARCH("S", Q2127)), "Suburbano",
    ISNUMBER(SEARCH("U", Q2127)), "Urbano"
)</f>
        <v>Ciudad</v>
      </c>
      <c r="V2127" s="25" t="str" cm="1">
        <f t="array" ref="V2127">_xlfn.LET(
    _xlpm.txt, _xlfn.TEXTJOIN("", TRUE, IF(ISNUMBER(--MID(Todos!$H2127, _xlfn.SEQUENCE(LEN(Todos!$H2127)), 1)), MID(Todos!$H2127, _xlfn.SEQUENCE(LEN(Todos!$H2127)), 1), "")),
    IF(ISNUMBER(--RIGHT(_xlpm.txt,1)), _xlpm.txt, LEFT(_xlpm.txt, LEN(_xlpm.txt)-1))
)</f>
        <v>19398</v>
      </c>
      <c r="W2127" s="14" t="str">
        <f>UPPER(LEFT(Todos!$B2127,2))</f>
        <v>FL</v>
      </c>
      <c r="X2127" s="15" t="str" cm="1">
        <f t="array" ref="X2127">+IF(Todos!$C2127 = "",MODE.MATCH(Todos!$C$2:$C$4029),Todos!$C2127)</f>
        <v>M</v>
      </c>
    </row>
    <row r="2128" spans="1:24" x14ac:dyDescent="0.35">
      <c r="A2128" s="19">
        <v>87505</v>
      </c>
      <c r="B2128" s="7" t="s">
        <v>35</v>
      </c>
      <c r="C2128" s="7" t="s">
        <v>20</v>
      </c>
      <c r="D2128" s="7">
        <v>375</v>
      </c>
      <c r="E2128" s="7">
        <v>200</v>
      </c>
      <c r="F2128" s="7">
        <v>222</v>
      </c>
      <c r="G2128" s="7">
        <v>0</v>
      </c>
      <c r="H2128" s="7">
        <v>7976</v>
      </c>
      <c r="I2128" s="7">
        <v>0</v>
      </c>
      <c r="J2128" s="7">
        <v>62</v>
      </c>
      <c r="K2128" s="7">
        <v>181</v>
      </c>
      <c r="L2128" s="7">
        <v>225</v>
      </c>
      <c r="M2128" s="7">
        <v>8.3888888890000004</v>
      </c>
      <c r="N2128" s="7">
        <f>VLOOKUP(Todos!$A2128,vlookup_table[#All],2,FALSE)</f>
        <v>0</v>
      </c>
      <c r="O2128" s="7" t="str">
        <f>VLOOKUP(Todos!$A2128,vlookup_table[#All],3,FALSE)</f>
        <v>MT</v>
      </c>
      <c r="P2128" s="7">
        <f>VLOOKUP(Todos!$A2128,vlookup_table[#All],4,FALSE)</f>
        <v>2101</v>
      </c>
      <c r="Q2128" s="9" t="str">
        <f>VLOOKUP(Todos!$A2128,vlookup_table[#All],5,FALSE)</f>
        <v>C3</v>
      </c>
      <c r="R2128" s="9" t="str">
        <f>VLOOKUP(Todos!$A2128,vlookup_table[#All],6,FALSE)</f>
        <v>F</v>
      </c>
      <c r="S2128" s="9">
        <f>VLOOKUP(Todos!$A2128,vlookup_table[#All],7,FALSE)</f>
        <v>8</v>
      </c>
      <c r="T2128" s="9">
        <f>ROUND((9706-Todos!$P2128)/100, 0)</f>
        <v>76</v>
      </c>
      <c r="U2128" s="9" t="str" cm="1">
        <f t="array" ref="U2128">_xlfn.IFS(
    ISNUMBER(SEARCH("C", Q2128)), "Ciudad",
    ISNUMBER(SEARCH("T", Q2128)), "Pueblo",
    ISNUMBER(SEARCH("R", Q2128)), "Rural",
    ISNUMBER(SEARCH("S", Q2128)), "Suburbano",
    ISNUMBER(SEARCH("U", Q2128)), "Urbano"
)</f>
        <v>Ciudad</v>
      </c>
      <c r="V2128" s="24" t="str" cm="1">
        <f t="array" ref="V2128">_xlfn.LET(
    _xlpm.txt, _xlfn.TEXTJOIN("", TRUE, IF(ISNUMBER(--MID(Todos!$H2128, _xlfn.SEQUENCE(LEN(Todos!$H2128)), 1)), MID(Todos!$H2128, _xlfn.SEQUENCE(LEN(Todos!$H2128)), 1), "")),
    IF(ISNUMBER(--RIGHT(_xlpm.txt,1)), _xlpm.txt, LEFT(_xlpm.txt, LEN(_xlpm.txt)-1))
)</f>
        <v>7976</v>
      </c>
      <c r="W2128" s="9" t="str">
        <f>UPPER(LEFT(Todos!$B2128,2))</f>
        <v>MT</v>
      </c>
      <c r="X2128" s="10" t="str" cm="1">
        <f t="array" ref="X2128">+IF(Todos!$C2128 = "",MODE.MATCH(Todos!$C$2:$C$4029),Todos!$C2128)</f>
        <v>female</v>
      </c>
    </row>
    <row r="2129" spans="1:24" x14ac:dyDescent="0.35">
      <c r="A2129" s="18">
        <v>176380</v>
      </c>
      <c r="B2129" s="12" t="s">
        <v>51</v>
      </c>
      <c r="C2129" s="12" t="s">
        <v>14</v>
      </c>
      <c r="D2129" s="12">
        <v>865</v>
      </c>
      <c r="E2129" s="12">
        <v>459</v>
      </c>
      <c r="F2129" s="12">
        <v>615</v>
      </c>
      <c r="G2129" s="12">
        <v>4</v>
      </c>
      <c r="H2129" s="12">
        <v>21364</v>
      </c>
      <c r="I2129" s="12">
        <v>6</v>
      </c>
      <c r="J2129" s="12">
        <v>36</v>
      </c>
      <c r="K2129" s="12">
        <v>536</v>
      </c>
      <c r="L2129" s="12">
        <v>530</v>
      </c>
      <c r="M2129" s="12">
        <v>10</v>
      </c>
      <c r="N2129" s="12">
        <f>VLOOKUP(Todos!$A2129,vlookup_table[#All],2,FALSE)</f>
        <v>0</v>
      </c>
      <c r="O2129" s="12" t="str">
        <f>VLOOKUP(Todos!$A2129,vlookup_table[#All],3,FALSE)</f>
        <v>OR</v>
      </c>
      <c r="P2129" s="12">
        <f>VLOOKUP(Todos!$A2129,vlookup_table[#All],4,FALSE)</f>
        <v>4901</v>
      </c>
      <c r="Q2129" s="14" t="str">
        <f>VLOOKUP(Todos!$A2129,vlookup_table[#All],5,FALSE)</f>
        <v>C1</v>
      </c>
      <c r="R2129" s="14" t="str">
        <f>VLOOKUP(Todos!$A2129,vlookup_table[#All],6,FALSE)</f>
        <v>M</v>
      </c>
      <c r="S2129" s="14">
        <f>VLOOKUP(Todos!$A2129,vlookup_table[#All],7,FALSE)</f>
        <v>15</v>
      </c>
      <c r="T2129" s="14">
        <f>ROUND((9706-Todos!$P2129)/100, 0)</f>
        <v>48</v>
      </c>
      <c r="U2129" s="14" t="str" cm="1">
        <f t="array" ref="U2129">_xlfn.IFS(
    ISNUMBER(SEARCH("C", Q2129)), "Ciudad",
    ISNUMBER(SEARCH("T", Q2129)), "Pueblo",
    ISNUMBER(SEARCH("R", Q2129)), "Rural",
    ISNUMBER(SEARCH("S", Q2129)), "Suburbano",
    ISNUMBER(SEARCH("U", Q2129)), "Urbano"
)</f>
        <v>Ciudad</v>
      </c>
      <c r="V2129" s="25" t="str" cm="1">
        <f t="array" ref="V2129">_xlfn.LET(
    _xlpm.txt, _xlfn.TEXTJOIN("", TRUE, IF(ISNUMBER(--MID(Todos!$H2129, _xlfn.SEQUENCE(LEN(Todos!$H2129)), 1)), MID(Todos!$H2129, _xlfn.SEQUENCE(LEN(Todos!$H2129)), 1), "")),
    IF(ISNUMBER(--RIGHT(_xlpm.txt,1)), _xlpm.txt, LEFT(_xlpm.txt, LEN(_xlpm.txt)-1))
)</f>
        <v>21364</v>
      </c>
      <c r="W2129" s="14" t="str">
        <f>UPPER(LEFT(Todos!$B2129,2))</f>
        <v>OR</v>
      </c>
      <c r="X2129" s="15" t="str" cm="1">
        <f t="array" ref="X2129">+IF(Todos!$C2129 = "",MODE.MATCH(Todos!$C$2:$C$4029),Todos!$C2129)</f>
        <v>M</v>
      </c>
    </row>
    <row r="2130" spans="1:24" x14ac:dyDescent="0.35">
      <c r="A2130" s="19">
        <v>45367</v>
      </c>
      <c r="B2130" s="7" t="s">
        <v>13</v>
      </c>
      <c r="C2130" s="7" t="s">
        <v>14</v>
      </c>
      <c r="D2130" s="7">
        <v>1172</v>
      </c>
      <c r="E2130" s="7">
        <v>455</v>
      </c>
      <c r="F2130" s="7">
        <v>525</v>
      </c>
      <c r="G2130" s="7">
        <v>6</v>
      </c>
      <c r="H2130" s="7">
        <v>18415</v>
      </c>
      <c r="I2130" s="7">
        <v>3</v>
      </c>
      <c r="J2130" s="7">
        <v>28</v>
      </c>
      <c r="K2130" s="7">
        <v>502</v>
      </c>
      <c r="L2130" s="7">
        <v>487</v>
      </c>
      <c r="M2130" s="7">
        <v>25</v>
      </c>
      <c r="N2130" s="7">
        <f>VLOOKUP(Todos!$A2130,vlookup_table[#All],2,FALSE)</f>
        <v>1002</v>
      </c>
      <c r="O2130" s="7" t="str">
        <f>VLOOKUP(Todos!$A2130,vlookup_table[#All],3,FALSE)</f>
        <v>FL</v>
      </c>
      <c r="P2130" s="7">
        <f>VLOOKUP(Todos!$A2130,vlookup_table[#All],4,FALSE)</f>
        <v>6501</v>
      </c>
      <c r="Q2130" s="9" t="str">
        <f>VLOOKUP(Todos!$A2130,vlookup_table[#All],5,FALSE)</f>
        <v>U1</v>
      </c>
      <c r="R2130" s="9" t="str">
        <f>VLOOKUP(Todos!$A2130,vlookup_table[#All],6,FALSE)</f>
        <v>M</v>
      </c>
      <c r="S2130" s="9">
        <f>VLOOKUP(Todos!$A2130,vlookup_table[#All],7,FALSE)</f>
        <v>30</v>
      </c>
      <c r="T2130" s="9">
        <f>ROUND((9706-Todos!$P2130)/100, 0)</f>
        <v>32</v>
      </c>
      <c r="U2130" s="9" t="str" cm="1">
        <f t="array" ref="U2130">_xlfn.IFS(
    ISNUMBER(SEARCH("C", Q2130)), "Ciudad",
    ISNUMBER(SEARCH("T", Q2130)), "Pueblo",
    ISNUMBER(SEARCH("R", Q2130)), "Rural",
    ISNUMBER(SEARCH("S", Q2130)), "Suburbano",
    ISNUMBER(SEARCH("U", Q2130)), "Urbano"
)</f>
        <v>Urbano</v>
      </c>
      <c r="V2130" s="24" t="str" cm="1">
        <f t="array" ref="V2130">_xlfn.LET(
    _xlpm.txt, _xlfn.TEXTJOIN("", TRUE, IF(ISNUMBER(--MID(Todos!$H2130, _xlfn.SEQUENCE(LEN(Todos!$H2130)), 1)), MID(Todos!$H2130, _xlfn.SEQUENCE(LEN(Todos!$H2130)), 1), "")),
    IF(ISNUMBER(--RIGHT(_xlpm.txt,1)), _xlpm.txt, LEFT(_xlpm.txt, LEN(_xlpm.txt)-1))
)</f>
        <v>18415</v>
      </c>
      <c r="W2130" s="9" t="str">
        <f>UPPER(LEFT(Todos!$B2130,2))</f>
        <v>FL</v>
      </c>
      <c r="X2130" s="10" t="str" cm="1">
        <f t="array" ref="X2130">+IF(Todos!$C2130 = "",MODE.MATCH(Todos!$C$2:$C$4029),Todos!$C2130)</f>
        <v>M</v>
      </c>
    </row>
    <row r="2131" spans="1:24" x14ac:dyDescent="0.35">
      <c r="A2131" s="18">
        <v>112496</v>
      </c>
      <c r="B2131" s="12" t="s">
        <v>33</v>
      </c>
      <c r="C2131" s="12" t="s">
        <v>61</v>
      </c>
      <c r="D2131" s="12">
        <v>1906</v>
      </c>
      <c r="E2131" s="12">
        <v>512</v>
      </c>
      <c r="F2131" s="12">
        <v>896</v>
      </c>
      <c r="G2131" s="12">
        <v>44</v>
      </c>
      <c r="H2131" s="12">
        <v>41437</v>
      </c>
      <c r="I2131" s="12">
        <v>0</v>
      </c>
      <c r="J2131" s="12">
        <v>21</v>
      </c>
      <c r="K2131" s="12">
        <v>540</v>
      </c>
      <c r="L2131" s="12">
        <v>759</v>
      </c>
      <c r="M2131" s="12">
        <v>8.125</v>
      </c>
      <c r="N2131" s="12">
        <f>VLOOKUP(Todos!$A2131,vlookup_table[#All],2,FALSE)</f>
        <v>0</v>
      </c>
      <c r="O2131" s="12" t="str">
        <f>VLOOKUP(Todos!$A2131,vlookup_table[#All],3,FALSE)</f>
        <v>AR</v>
      </c>
      <c r="P2131" s="12">
        <f>VLOOKUP(Todos!$A2131,vlookup_table[#All],4,FALSE)</f>
        <v>0</v>
      </c>
      <c r="Q2131" s="14" t="str">
        <f>VLOOKUP(Todos!$A2131,vlookup_table[#All],5,FALSE)</f>
        <v>C1</v>
      </c>
      <c r="R2131" s="14" t="str">
        <f>VLOOKUP(Todos!$A2131,vlookup_table[#All],6,FALSE)</f>
        <v>F</v>
      </c>
      <c r="S2131" s="14">
        <f>VLOOKUP(Todos!$A2131,vlookup_table[#All],7,FALSE)</f>
        <v>10</v>
      </c>
      <c r="T2131" s="14">
        <f>ROUND((9706-Todos!$P2131)/100, 0)</f>
        <v>97</v>
      </c>
      <c r="U2131" s="14" t="str" cm="1">
        <f t="array" ref="U2131">_xlfn.IFS(
    ISNUMBER(SEARCH("C", Q2131)), "Ciudad",
    ISNUMBER(SEARCH("T", Q2131)), "Pueblo",
    ISNUMBER(SEARCH("R", Q2131)), "Rural",
    ISNUMBER(SEARCH("S", Q2131)), "Suburbano",
    ISNUMBER(SEARCH("U", Q2131)), "Urbano"
)</f>
        <v>Ciudad</v>
      </c>
      <c r="V2131" s="25" t="str" cm="1">
        <f t="array" ref="V2131">_xlfn.LET(
    _xlpm.txt, _xlfn.TEXTJOIN("", TRUE, IF(ISNUMBER(--MID(Todos!$H2131, _xlfn.SEQUENCE(LEN(Todos!$H2131)), 1)), MID(Todos!$H2131, _xlfn.SEQUENCE(LEN(Todos!$H2131)), 1), "")),
    IF(ISNUMBER(--RIGHT(_xlpm.txt,1)), _xlpm.txt, LEFT(_xlpm.txt, LEN(_xlpm.txt)-1))
)</f>
        <v>41437</v>
      </c>
      <c r="W2131" s="14" t="str">
        <f>UPPER(LEFT(Todos!$B2131,2))</f>
        <v>AR</v>
      </c>
      <c r="X2131" s="15" t="str" cm="1">
        <f t="array" ref="X2131">+IF(Todos!$C2131 = "",MODE.MATCH(Todos!$C$2:$C$4029),Todos!$C2131)</f>
        <v>Female</v>
      </c>
    </row>
    <row r="2132" spans="1:24" x14ac:dyDescent="0.35">
      <c r="A2132" s="19">
        <v>119576</v>
      </c>
      <c r="B2132" s="7" t="s">
        <v>21</v>
      </c>
      <c r="C2132" s="7" t="s">
        <v>14</v>
      </c>
      <c r="D2132" s="7">
        <v>916</v>
      </c>
      <c r="E2132" s="7">
        <v>505</v>
      </c>
      <c r="F2132" s="7">
        <v>571</v>
      </c>
      <c r="G2132" s="7">
        <v>0</v>
      </c>
      <c r="H2132" s="7">
        <v>18849</v>
      </c>
      <c r="I2132" s="7">
        <v>3</v>
      </c>
      <c r="J2132" s="7">
        <v>68</v>
      </c>
      <c r="K2132" s="7">
        <v>571</v>
      </c>
      <c r="L2132" s="7">
        <v>496</v>
      </c>
      <c r="M2132" s="7">
        <v>9.1999999999999993</v>
      </c>
      <c r="N2132" s="7">
        <f>VLOOKUP(Todos!$A2132,vlookup_table[#All],2,FALSE)</f>
        <v>1</v>
      </c>
      <c r="O2132" s="7" t="str">
        <f>VLOOKUP(Todos!$A2132,vlookup_table[#All],3,FALSE)</f>
        <v>TX</v>
      </c>
      <c r="P2132" s="7">
        <f>VLOOKUP(Todos!$A2132,vlookup_table[#All],4,FALSE)</f>
        <v>5901</v>
      </c>
      <c r="Q2132" s="9" t="str">
        <f>VLOOKUP(Todos!$A2132,vlookup_table[#All],5,FALSE)</f>
        <v>S1</v>
      </c>
      <c r="R2132" s="9" t="str">
        <f>VLOOKUP(Todos!$A2132,vlookup_table[#All],6,FALSE)</f>
        <v>M</v>
      </c>
      <c r="S2132" s="9">
        <f>VLOOKUP(Todos!$A2132,vlookup_table[#All],7,FALSE)</f>
        <v>9</v>
      </c>
      <c r="T2132" s="9">
        <f>ROUND((9706-Todos!$P2132)/100, 0)</f>
        <v>38</v>
      </c>
      <c r="U2132" s="9" t="str" cm="1">
        <f t="array" ref="U2132">_xlfn.IFS(
    ISNUMBER(SEARCH("C", Q2132)), "Ciudad",
    ISNUMBER(SEARCH("T", Q2132)), "Pueblo",
    ISNUMBER(SEARCH("R", Q2132)), "Rural",
    ISNUMBER(SEARCH("S", Q2132)), "Suburbano",
    ISNUMBER(SEARCH("U", Q2132)), "Urbano"
)</f>
        <v>Suburbano</v>
      </c>
      <c r="V2132" s="24" t="str" cm="1">
        <f t="array" ref="V2132">_xlfn.LET(
    _xlpm.txt, _xlfn.TEXTJOIN("", TRUE, IF(ISNUMBER(--MID(Todos!$H2132, _xlfn.SEQUENCE(LEN(Todos!$H2132)), 1)), MID(Todos!$H2132, _xlfn.SEQUENCE(LEN(Todos!$H2132)), 1), "")),
    IF(ISNUMBER(--RIGHT(_xlpm.txt,1)), _xlpm.txt, LEFT(_xlpm.txt, LEN(_xlpm.txt)-1))
)</f>
        <v>18849</v>
      </c>
      <c r="W2132" s="9" t="str">
        <f>UPPER(LEFT(Todos!$B2132,2))</f>
        <v>TX</v>
      </c>
      <c r="X2132" s="10" t="str" cm="1">
        <f t="array" ref="X2132">+IF(Todos!$C2132 = "",MODE.MATCH(Todos!$C$2:$C$4029),Todos!$C2132)</f>
        <v>M</v>
      </c>
    </row>
    <row r="2133" spans="1:24" x14ac:dyDescent="0.35">
      <c r="A2133" s="18">
        <v>9923</v>
      </c>
      <c r="B2133" s="12" t="s">
        <v>21</v>
      </c>
      <c r="C2133" s="12" t="s">
        <v>17</v>
      </c>
      <c r="D2133" s="12">
        <v>1234</v>
      </c>
      <c r="E2133" s="12">
        <v>363</v>
      </c>
      <c r="F2133" s="12">
        <v>561</v>
      </c>
      <c r="G2133" s="12">
        <v>19</v>
      </c>
      <c r="H2133" s="12">
        <v>21054</v>
      </c>
      <c r="I2133" s="12">
        <v>3</v>
      </c>
      <c r="J2133" s="12">
        <v>58</v>
      </c>
      <c r="K2133" s="12">
        <v>456</v>
      </c>
      <c r="L2133" s="12">
        <v>441</v>
      </c>
      <c r="M2133" s="12">
        <v>11.235294120000001</v>
      </c>
      <c r="N2133" s="12">
        <f>VLOOKUP(Todos!$A2133,vlookup_table[#All],2,FALSE)</f>
        <v>28</v>
      </c>
      <c r="O2133" s="12" t="str">
        <f>VLOOKUP(Todos!$A2133,vlookup_table[#All],3,FALSE)</f>
        <v>TX</v>
      </c>
      <c r="P2133" s="12">
        <f>VLOOKUP(Todos!$A2133,vlookup_table[#All],4,FALSE)</f>
        <v>4501</v>
      </c>
      <c r="Q2133" s="14" t="str">
        <f>VLOOKUP(Todos!$A2133,vlookup_table[#All],5,FALSE)</f>
        <v/>
      </c>
      <c r="R2133" s="14" t="str">
        <f>VLOOKUP(Todos!$A2133,vlookup_table[#All],6,FALSE)</f>
        <v>F</v>
      </c>
      <c r="S2133" s="14">
        <f>VLOOKUP(Todos!$A2133,vlookup_table[#All],7,FALSE)</f>
        <v>14</v>
      </c>
      <c r="T2133" s="14">
        <f>ROUND((9706-Todos!$P2133)/100, 0)</f>
        <v>52</v>
      </c>
      <c r="U2133" s="14" t="e" cm="1">
        <f t="array" ref="U2133">_xlfn.IFS(
    ISNUMBER(SEARCH("C", Q2133)), "Ciudad",
    ISNUMBER(SEARCH("T", Q2133)), "Pueblo",
    ISNUMBER(SEARCH("R", Q2133)), "Rural",
    ISNUMBER(SEARCH("S", Q2133)), "Suburbano",
    ISNUMBER(SEARCH("U", Q2133)), "Urbano"
)</f>
        <v>#N/A</v>
      </c>
      <c r="V2133" s="25" t="str" cm="1">
        <f t="array" ref="V2133">_xlfn.LET(
    _xlpm.txt, _xlfn.TEXTJOIN("", TRUE, IF(ISNUMBER(--MID(Todos!$H2133, _xlfn.SEQUENCE(LEN(Todos!$H2133)), 1)), MID(Todos!$H2133, _xlfn.SEQUENCE(LEN(Todos!$H2133)), 1), "")),
    IF(ISNUMBER(--RIGHT(_xlpm.txt,1)), _xlpm.txt, LEFT(_xlpm.txt, LEN(_xlpm.txt)-1))
)</f>
        <v>21054</v>
      </c>
      <c r="W2133" s="14" t="str">
        <f>UPPER(LEFT(Todos!$B2133,2))</f>
        <v>TX</v>
      </c>
      <c r="X2133" s="15" t="str" cm="1">
        <f t="array" ref="X2133">+IF(Todos!$C2133 = "",MODE.MATCH(Todos!$C$2:$C$4029),Todos!$C2133)</f>
        <v>F</v>
      </c>
    </row>
    <row r="2134" spans="1:24" x14ac:dyDescent="0.35">
      <c r="A2134" s="19">
        <v>69963</v>
      </c>
      <c r="B2134" s="7" t="s">
        <v>30</v>
      </c>
      <c r="C2134" s="7" t="s">
        <v>17</v>
      </c>
      <c r="D2134" s="7">
        <v>567</v>
      </c>
      <c r="E2134" s="7">
        <v>359</v>
      </c>
      <c r="F2134" s="7">
        <v>405</v>
      </c>
      <c r="G2134" s="7">
        <v>0</v>
      </c>
      <c r="H2134" s="7">
        <v>14794</v>
      </c>
      <c r="I2134" s="7">
        <v>0</v>
      </c>
      <c r="J2134" s="7">
        <v>80</v>
      </c>
      <c r="K2134" s="7">
        <v>395</v>
      </c>
      <c r="L2134" s="7">
        <v>370</v>
      </c>
      <c r="M2134" s="7">
        <v>23.125</v>
      </c>
      <c r="N2134" s="7">
        <f>VLOOKUP(Todos!$A2134,vlookup_table[#All],2,FALSE)</f>
        <v>0</v>
      </c>
      <c r="O2134" s="7" t="str">
        <f>VLOOKUP(Todos!$A2134,vlookup_table[#All],3,FALSE)</f>
        <v>MI</v>
      </c>
      <c r="P2134" s="7">
        <f>VLOOKUP(Todos!$A2134,vlookup_table[#All],4,FALSE)</f>
        <v>3908</v>
      </c>
      <c r="Q2134" s="9" t="str">
        <f>VLOOKUP(Todos!$A2134,vlookup_table[#All],5,FALSE)</f>
        <v>S3</v>
      </c>
      <c r="R2134" s="9" t="str">
        <f>VLOOKUP(Todos!$A2134,vlookup_table[#All],6,FALSE)</f>
        <v>F</v>
      </c>
      <c r="S2134" s="9">
        <f>VLOOKUP(Todos!$A2134,vlookup_table[#All],7,FALSE)</f>
        <v>25</v>
      </c>
      <c r="T2134" s="9">
        <f>ROUND((9706-Todos!$P2134)/100, 0)</f>
        <v>58</v>
      </c>
      <c r="U2134" s="9" t="str" cm="1">
        <f t="array" ref="U2134">_xlfn.IFS(
    ISNUMBER(SEARCH("C", Q2134)), "Ciudad",
    ISNUMBER(SEARCH("T", Q2134)), "Pueblo",
    ISNUMBER(SEARCH("R", Q2134)), "Rural",
    ISNUMBER(SEARCH("S", Q2134)), "Suburbano",
    ISNUMBER(SEARCH("U", Q2134)), "Urbano"
)</f>
        <v>Suburbano</v>
      </c>
      <c r="V2134" s="24" t="str" cm="1">
        <f t="array" ref="V2134">_xlfn.LET(
    _xlpm.txt, _xlfn.TEXTJOIN("", TRUE, IF(ISNUMBER(--MID(Todos!$H2134, _xlfn.SEQUENCE(LEN(Todos!$H2134)), 1)), MID(Todos!$H2134, _xlfn.SEQUENCE(LEN(Todos!$H2134)), 1), "")),
    IF(ISNUMBER(--RIGHT(_xlpm.txt,1)), _xlpm.txt, LEFT(_xlpm.txt, LEN(_xlpm.txt)-1))
)</f>
        <v>14794</v>
      </c>
      <c r="W2134" s="9" t="str">
        <f>UPPER(LEFT(Todos!$B2134,2))</f>
        <v>MI</v>
      </c>
      <c r="X2134" s="10" t="str" cm="1">
        <f t="array" ref="X2134">+IF(Todos!$C2134 = "",MODE.MATCH(Todos!$C$2:$C$4029),Todos!$C2134)</f>
        <v>F</v>
      </c>
    </row>
    <row r="2135" spans="1:24" x14ac:dyDescent="0.35">
      <c r="A2135" s="18">
        <v>32538</v>
      </c>
      <c r="B2135" s="12" t="s">
        <v>13</v>
      </c>
      <c r="C2135" s="12" t="s">
        <v>17</v>
      </c>
      <c r="D2135" s="12">
        <v>752</v>
      </c>
      <c r="E2135" s="12">
        <v>346</v>
      </c>
      <c r="F2135" s="12">
        <v>413</v>
      </c>
      <c r="G2135" s="12">
        <v>0</v>
      </c>
      <c r="H2135" s="12">
        <v>14353</v>
      </c>
      <c r="I2135" s="12">
        <v>9</v>
      </c>
      <c r="J2135" s="12">
        <v>24</v>
      </c>
      <c r="K2135" s="12">
        <v>367</v>
      </c>
      <c r="L2135" s="12">
        <v>374</v>
      </c>
      <c r="M2135" s="12">
        <v>5.307692308</v>
      </c>
      <c r="N2135" s="12">
        <f>VLOOKUP(Todos!$A2135,vlookup_table[#All],2,FALSE)</f>
        <v>0</v>
      </c>
      <c r="O2135" s="12" t="str">
        <f>VLOOKUP(Todos!$A2135,vlookup_table[#All],3,FALSE)</f>
        <v>FL</v>
      </c>
      <c r="P2135" s="12">
        <f>VLOOKUP(Todos!$A2135,vlookup_table[#All],4,FALSE)</f>
        <v>1509</v>
      </c>
      <c r="Q2135" s="14" t="str">
        <f>VLOOKUP(Todos!$A2135,vlookup_table[#All],5,FALSE)</f>
        <v>S2</v>
      </c>
      <c r="R2135" s="14" t="str">
        <f>VLOOKUP(Todos!$A2135,vlookup_table[#All],6,FALSE)</f>
        <v>F</v>
      </c>
      <c r="S2135" s="14">
        <f>VLOOKUP(Todos!$A2135,vlookup_table[#All],7,FALSE)</f>
        <v>6</v>
      </c>
      <c r="T2135" s="14">
        <f>ROUND((9706-Todos!$P2135)/100, 0)</f>
        <v>82</v>
      </c>
      <c r="U2135" s="14" t="str" cm="1">
        <f t="array" ref="U2135">_xlfn.IFS(
    ISNUMBER(SEARCH("C", Q2135)), "Ciudad",
    ISNUMBER(SEARCH("T", Q2135)), "Pueblo",
    ISNUMBER(SEARCH("R", Q2135)), "Rural",
    ISNUMBER(SEARCH("S", Q2135)), "Suburbano",
    ISNUMBER(SEARCH("U", Q2135)), "Urbano"
)</f>
        <v>Suburbano</v>
      </c>
      <c r="V2135" s="25" t="str" cm="1">
        <f t="array" ref="V2135">_xlfn.LET(
    _xlpm.txt, _xlfn.TEXTJOIN("", TRUE, IF(ISNUMBER(--MID(Todos!$H2135, _xlfn.SEQUENCE(LEN(Todos!$H2135)), 1)), MID(Todos!$H2135, _xlfn.SEQUENCE(LEN(Todos!$H2135)), 1), "")),
    IF(ISNUMBER(--RIGHT(_xlpm.txt,1)), _xlpm.txt, LEFT(_xlpm.txt, LEN(_xlpm.txt)-1))
)</f>
        <v>14353</v>
      </c>
      <c r="W2135" s="14" t="str">
        <f>UPPER(LEFT(Todos!$B2135,2))</f>
        <v>FL</v>
      </c>
      <c r="X2135" s="15" t="str" cm="1">
        <f t="array" ref="X2135">+IF(Todos!$C2135 = "",MODE.MATCH(Todos!$C$2:$C$4029),Todos!$C2135)</f>
        <v>F</v>
      </c>
    </row>
    <row r="2136" spans="1:24" x14ac:dyDescent="0.35">
      <c r="A2136" s="19">
        <v>175139</v>
      </c>
      <c r="B2136" s="7" t="s">
        <v>51</v>
      </c>
      <c r="C2136" s="7" t="s">
        <v>14</v>
      </c>
      <c r="D2136" s="7">
        <v>685</v>
      </c>
      <c r="E2136" s="7">
        <v>237</v>
      </c>
      <c r="F2136" s="7">
        <v>338</v>
      </c>
      <c r="G2136" s="7">
        <v>0</v>
      </c>
      <c r="H2136" s="7">
        <v>11659</v>
      </c>
      <c r="I2136" s="7">
        <v>6</v>
      </c>
      <c r="J2136" s="7">
        <v>54</v>
      </c>
      <c r="K2136" s="7">
        <v>305</v>
      </c>
      <c r="L2136" s="7">
        <v>306</v>
      </c>
      <c r="M2136" s="7">
        <v>10</v>
      </c>
      <c r="N2136" s="7">
        <f>VLOOKUP(Todos!$A2136,vlookup_table[#All],2,FALSE)</f>
        <v>1</v>
      </c>
      <c r="O2136" s="7" t="str">
        <f>VLOOKUP(Todos!$A2136,vlookup_table[#All],3,FALSE)</f>
        <v>OR</v>
      </c>
      <c r="P2136" s="7">
        <f>VLOOKUP(Todos!$A2136,vlookup_table[#All],4,FALSE)</f>
        <v>2812</v>
      </c>
      <c r="Q2136" s="9" t="str">
        <f>VLOOKUP(Todos!$A2136,vlookup_table[#All],5,FALSE)</f>
        <v>T2</v>
      </c>
      <c r="R2136" s="9" t="str">
        <f>VLOOKUP(Todos!$A2136,vlookup_table[#All],6,FALSE)</f>
        <v>M</v>
      </c>
      <c r="S2136" s="9">
        <f>VLOOKUP(Todos!$A2136,vlookup_table[#All],7,FALSE)</f>
        <v>15</v>
      </c>
      <c r="T2136" s="9">
        <f>ROUND((9706-Todos!$P2136)/100, 0)</f>
        <v>69</v>
      </c>
      <c r="U2136" s="9" t="str" cm="1">
        <f t="array" ref="U2136">_xlfn.IFS(
    ISNUMBER(SEARCH("C", Q2136)), "Ciudad",
    ISNUMBER(SEARCH("T", Q2136)), "Pueblo",
    ISNUMBER(SEARCH("R", Q2136)), "Rural",
    ISNUMBER(SEARCH("S", Q2136)), "Suburbano",
    ISNUMBER(SEARCH("U", Q2136)), "Urbano"
)</f>
        <v>Pueblo</v>
      </c>
      <c r="V2136" s="24" t="str" cm="1">
        <f t="array" ref="V2136">_xlfn.LET(
    _xlpm.txt, _xlfn.TEXTJOIN("", TRUE, IF(ISNUMBER(--MID(Todos!$H2136, _xlfn.SEQUENCE(LEN(Todos!$H2136)), 1)), MID(Todos!$H2136, _xlfn.SEQUENCE(LEN(Todos!$H2136)), 1), "")),
    IF(ISNUMBER(--RIGHT(_xlpm.txt,1)), _xlpm.txt, LEFT(_xlpm.txt, LEN(_xlpm.txt)-1))
)</f>
        <v>11659</v>
      </c>
      <c r="W2136" s="9" t="str">
        <f>UPPER(LEFT(Todos!$B2136,2))</f>
        <v>OR</v>
      </c>
      <c r="X2136" s="10" t="str" cm="1">
        <f t="array" ref="X2136">+IF(Todos!$C2136 = "",MODE.MATCH(Todos!$C$2:$C$4029),Todos!$C2136)</f>
        <v>M</v>
      </c>
    </row>
    <row r="2137" spans="1:24" x14ac:dyDescent="0.35">
      <c r="A2137" s="18">
        <v>138552</v>
      </c>
      <c r="B2137" s="12" t="s">
        <v>56</v>
      </c>
      <c r="C2137" s="12" t="s">
        <v>14</v>
      </c>
      <c r="D2137" s="12">
        <v>611</v>
      </c>
      <c r="E2137" s="12">
        <v>289</v>
      </c>
      <c r="F2137" s="12">
        <v>354</v>
      </c>
      <c r="G2137" s="12">
        <v>0</v>
      </c>
      <c r="H2137" s="12">
        <v>9529</v>
      </c>
      <c r="I2137" s="12">
        <v>7</v>
      </c>
      <c r="J2137" s="12">
        <v>56</v>
      </c>
      <c r="K2137" s="12">
        <v>302</v>
      </c>
      <c r="L2137" s="12">
        <v>332</v>
      </c>
      <c r="M2137" s="12">
        <v>10.30769231</v>
      </c>
      <c r="N2137" s="12">
        <f>VLOOKUP(Todos!$A2137,vlookup_table[#All],2,FALSE)</f>
        <v>1</v>
      </c>
      <c r="O2137" s="12" t="str">
        <f>VLOOKUP(Todos!$A2137,vlookup_table[#All],3,FALSE)</f>
        <v>AZ</v>
      </c>
      <c r="P2137" s="12">
        <f>VLOOKUP(Todos!$A2137,vlookup_table[#All],4,FALSE)</f>
        <v>2103</v>
      </c>
      <c r="Q2137" s="14" t="str">
        <f>VLOOKUP(Todos!$A2137,vlookup_table[#All],5,FALSE)</f>
        <v>S2</v>
      </c>
      <c r="R2137" s="14" t="str">
        <f>VLOOKUP(Todos!$A2137,vlookup_table[#All],6,FALSE)</f>
        <v>M</v>
      </c>
      <c r="S2137" s="14">
        <f>VLOOKUP(Todos!$A2137,vlookup_table[#All],7,FALSE)</f>
        <v>10</v>
      </c>
      <c r="T2137" s="14">
        <f>ROUND((9706-Todos!$P2137)/100, 0)</f>
        <v>76</v>
      </c>
      <c r="U2137" s="14" t="str" cm="1">
        <f t="array" ref="U2137">_xlfn.IFS(
    ISNUMBER(SEARCH("C", Q2137)), "Ciudad",
    ISNUMBER(SEARCH("T", Q2137)), "Pueblo",
    ISNUMBER(SEARCH("R", Q2137)), "Rural",
    ISNUMBER(SEARCH("S", Q2137)), "Suburbano",
    ISNUMBER(SEARCH("U", Q2137)), "Urbano"
)</f>
        <v>Suburbano</v>
      </c>
      <c r="V2137" s="25" t="str" cm="1">
        <f t="array" ref="V2137">_xlfn.LET(
    _xlpm.txt, _xlfn.TEXTJOIN("", TRUE, IF(ISNUMBER(--MID(Todos!$H2137, _xlfn.SEQUENCE(LEN(Todos!$H2137)), 1)), MID(Todos!$H2137, _xlfn.SEQUENCE(LEN(Todos!$H2137)), 1), "")),
    IF(ISNUMBER(--RIGHT(_xlpm.txt,1)), _xlpm.txt, LEFT(_xlpm.txt, LEN(_xlpm.txt)-1))
)</f>
        <v>9529</v>
      </c>
      <c r="W2137" s="14" t="str">
        <f>UPPER(LEFT(Todos!$B2137,2))</f>
        <v>AZ</v>
      </c>
      <c r="X2137" s="15" t="str" cm="1">
        <f t="array" ref="X2137">+IF(Todos!$C2137 = "",MODE.MATCH(Todos!$C$2:$C$4029),Todos!$C2137)</f>
        <v>M</v>
      </c>
    </row>
    <row r="2138" spans="1:24" x14ac:dyDescent="0.35">
      <c r="A2138" s="19">
        <v>160103</v>
      </c>
      <c r="B2138" s="7" t="s">
        <v>22</v>
      </c>
      <c r="C2138" s="7" t="s">
        <v>17</v>
      </c>
      <c r="D2138" s="7">
        <v>0</v>
      </c>
      <c r="E2138" s="7">
        <v>0</v>
      </c>
      <c r="F2138" s="7">
        <v>0</v>
      </c>
      <c r="G2138" s="7">
        <v>0</v>
      </c>
      <c r="H2138" s="7">
        <v>0</v>
      </c>
      <c r="I2138" s="7">
        <v>0</v>
      </c>
      <c r="J2138" s="7">
        <v>0</v>
      </c>
      <c r="K2138" s="7">
        <v>0</v>
      </c>
      <c r="L2138" s="7">
        <v>0</v>
      </c>
      <c r="M2138" s="7">
        <v>5.25</v>
      </c>
      <c r="N2138" s="7">
        <f>VLOOKUP(Todos!$A2138,vlookup_table[#All],2,FALSE)</f>
        <v>0</v>
      </c>
      <c r="O2138" s="7" t="str">
        <f>VLOOKUP(Todos!$A2138,vlookup_table[#All],3,FALSE)</f>
        <v>CA</v>
      </c>
      <c r="P2138" s="7">
        <f>VLOOKUP(Todos!$A2138,vlookup_table[#All],4,FALSE)</f>
        <v>3601</v>
      </c>
      <c r="Q2138" s="9" t="str">
        <f>VLOOKUP(Todos!$A2138,vlookup_table[#All],5,FALSE)</f>
        <v>S2</v>
      </c>
      <c r="R2138" s="9" t="str">
        <f>VLOOKUP(Todos!$A2138,vlookup_table[#All],6,FALSE)</f>
        <v>F</v>
      </c>
      <c r="S2138" s="9">
        <f>VLOOKUP(Todos!$A2138,vlookup_table[#All],7,FALSE)</f>
        <v>5</v>
      </c>
      <c r="T2138" s="9">
        <f>ROUND((9706-Todos!$P2138)/100, 0)</f>
        <v>61</v>
      </c>
      <c r="U2138" s="9" t="str" cm="1">
        <f t="array" ref="U2138">_xlfn.IFS(
    ISNUMBER(SEARCH("C", Q2138)), "Ciudad",
    ISNUMBER(SEARCH("T", Q2138)), "Pueblo",
    ISNUMBER(SEARCH("R", Q2138)), "Rural",
    ISNUMBER(SEARCH("S", Q2138)), "Suburbano",
    ISNUMBER(SEARCH("U", Q2138)), "Urbano"
)</f>
        <v>Suburbano</v>
      </c>
      <c r="V2138" s="24" t="str" cm="1">
        <f t="array" ref="V2138">_xlfn.LET(
    _xlpm.txt, _xlfn.TEXTJOIN("", TRUE, IF(ISNUMBER(--MID(Todos!$H2138, _xlfn.SEQUENCE(LEN(Todos!$H2138)), 1)), MID(Todos!$H2138, _xlfn.SEQUENCE(LEN(Todos!$H2138)), 1), "")),
    IF(ISNUMBER(--RIGHT(_xlpm.txt,1)), _xlpm.txt, LEFT(_xlpm.txt, LEN(_xlpm.txt)-1))
)</f>
        <v>0</v>
      </c>
      <c r="W2138" s="9" t="str">
        <f>UPPER(LEFT(Todos!$B2138,2))</f>
        <v>CA</v>
      </c>
      <c r="X2138" s="10" t="str" cm="1">
        <f t="array" ref="X2138">+IF(Todos!$C2138 = "",MODE.MATCH(Todos!$C$2:$C$4029),Todos!$C2138)</f>
        <v>F</v>
      </c>
    </row>
    <row r="2139" spans="1:24" x14ac:dyDescent="0.35">
      <c r="A2139" s="18">
        <v>152151</v>
      </c>
      <c r="B2139" s="12" t="s">
        <v>22</v>
      </c>
      <c r="C2139" s="12" t="s">
        <v>14</v>
      </c>
      <c r="D2139" s="12">
        <v>1447</v>
      </c>
      <c r="E2139" s="12">
        <v>296</v>
      </c>
      <c r="F2139" s="12">
        <v>434</v>
      </c>
      <c r="G2139" s="12">
        <v>9</v>
      </c>
      <c r="H2139" s="12">
        <v>17489</v>
      </c>
      <c r="I2139" s="12">
        <v>9</v>
      </c>
      <c r="J2139" s="12">
        <v>44</v>
      </c>
      <c r="K2139" s="12">
        <v>402</v>
      </c>
      <c r="L2139" s="12">
        <v>355</v>
      </c>
      <c r="M2139" s="12">
        <v>23.85714286</v>
      </c>
      <c r="N2139" s="12">
        <f>VLOOKUP(Todos!$A2139,vlookup_table[#All],2,FALSE)</f>
        <v>0</v>
      </c>
      <c r="O2139" s="12" t="str">
        <f>VLOOKUP(Todos!$A2139,vlookup_table[#All],3,FALSE)</f>
        <v>CA</v>
      </c>
      <c r="P2139" s="12">
        <f>VLOOKUP(Todos!$A2139,vlookup_table[#All],4,FALSE)</f>
        <v>0</v>
      </c>
      <c r="Q2139" s="14" t="str">
        <f>VLOOKUP(Todos!$A2139,vlookup_table[#All],5,FALSE)</f>
        <v>S3</v>
      </c>
      <c r="R2139" s="14" t="str">
        <f>VLOOKUP(Todos!$A2139,vlookup_table[#All],6,FALSE)</f>
        <v>M</v>
      </c>
      <c r="S2139" s="14">
        <f>VLOOKUP(Todos!$A2139,vlookup_table[#All],7,FALSE)</f>
        <v>42</v>
      </c>
      <c r="T2139" s="14">
        <f>ROUND((9706-Todos!$P2139)/100, 0)</f>
        <v>97</v>
      </c>
      <c r="U2139" s="14" t="str" cm="1">
        <f t="array" ref="U2139">_xlfn.IFS(
    ISNUMBER(SEARCH("C", Q2139)), "Ciudad",
    ISNUMBER(SEARCH("T", Q2139)), "Pueblo",
    ISNUMBER(SEARCH("R", Q2139)), "Rural",
    ISNUMBER(SEARCH("S", Q2139)), "Suburbano",
    ISNUMBER(SEARCH("U", Q2139)), "Urbano"
)</f>
        <v>Suburbano</v>
      </c>
      <c r="V2139" s="25" t="str" cm="1">
        <f t="array" ref="V2139">_xlfn.LET(
    _xlpm.txt, _xlfn.TEXTJOIN("", TRUE, IF(ISNUMBER(--MID(Todos!$H2139, _xlfn.SEQUENCE(LEN(Todos!$H2139)), 1)), MID(Todos!$H2139, _xlfn.SEQUENCE(LEN(Todos!$H2139)), 1), "")),
    IF(ISNUMBER(--RIGHT(_xlpm.txt,1)), _xlpm.txt, LEFT(_xlpm.txt, LEN(_xlpm.txt)-1))
)</f>
        <v>17489</v>
      </c>
      <c r="W2139" s="14" t="str">
        <f>UPPER(LEFT(Todos!$B2139,2))</f>
        <v>CA</v>
      </c>
      <c r="X2139" s="15" t="str" cm="1">
        <f t="array" ref="X2139">+IF(Todos!$C2139 = "",MODE.MATCH(Todos!$C$2:$C$4029),Todos!$C2139)</f>
        <v>M</v>
      </c>
    </row>
    <row r="2140" spans="1:24" x14ac:dyDescent="0.35">
      <c r="A2140" s="19">
        <v>174271</v>
      </c>
      <c r="B2140" s="7" t="s">
        <v>38</v>
      </c>
      <c r="C2140" s="7" t="s">
        <v>14</v>
      </c>
      <c r="D2140" s="7">
        <v>2786</v>
      </c>
      <c r="E2140" s="7">
        <v>301</v>
      </c>
      <c r="F2140" s="7">
        <v>393</v>
      </c>
      <c r="G2140" s="7">
        <v>68</v>
      </c>
      <c r="H2140" s="7">
        <v>16808</v>
      </c>
      <c r="I2140" s="7">
        <v>19</v>
      </c>
      <c r="J2140" s="7">
        <v>67</v>
      </c>
      <c r="K2140" s="7">
        <v>366</v>
      </c>
      <c r="L2140" s="7">
        <v>340</v>
      </c>
      <c r="M2140" s="7">
        <v>15.83333333</v>
      </c>
      <c r="N2140" s="7">
        <f>VLOOKUP(Todos!$A2140,vlookup_table[#All],2,FALSE)</f>
        <v>1</v>
      </c>
      <c r="O2140" s="7" t="str">
        <f>VLOOKUP(Todos!$A2140,vlookup_table[#All],3,FALSE)</f>
        <v>HI</v>
      </c>
      <c r="P2140" s="7">
        <f>VLOOKUP(Todos!$A2140,vlookup_table[#All],4,FALSE)</f>
        <v>0</v>
      </c>
      <c r="Q2140" s="9" t="str">
        <f>VLOOKUP(Todos!$A2140,vlookup_table[#All],5,FALSE)</f>
        <v>U1</v>
      </c>
      <c r="R2140" s="9" t="str">
        <f>VLOOKUP(Todos!$A2140,vlookup_table[#All],6,FALSE)</f>
        <v>M</v>
      </c>
      <c r="S2140" s="9">
        <f>VLOOKUP(Todos!$A2140,vlookup_table[#All],7,FALSE)</f>
        <v>18</v>
      </c>
      <c r="T2140" s="9">
        <f>ROUND((9706-Todos!$P2140)/100, 0)</f>
        <v>97</v>
      </c>
      <c r="U2140" s="9" t="str" cm="1">
        <f t="array" ref="U2140">_xlfn.IFS(
    ISNUMBER(SEARCH("C", Q2140)), "Ciudad",
    ISNUMBER(SEARCH("T", Q2140)), "Pueblo",
    ISNUMBER(SEARCH("R", Q2140)), "Rural",
    ISNUMBER(SEARCH("S", Q2140)), "Suburbano",
    ISNUMBER(SEARCH("U", Q2140)), "Urbano"
)</f>
        <v>Urbano</v>
      </c>
      <c r="V2140" s="24" t="str" cm="1">
        <f t="array" ref="V2140">_xlfn.LET(
    _xlpm.txt, _xlfn.TEXTJOIN("", TRUE, IF(ISNUMBER(--MID(Todos!$H2140, _xlfn.SEQUENCE(LEN(Todos!$H2140)), 1)), MID(Todos!$H2140, _xlfn.SEQUENCE(LEN(Todos!$H2140)), 1), "")),
    IF(ISNUMBER(--RIGHT(_xlpm.txt,1)), _xlpm.txt, LEFT(_xlpm.txt, LEN(_xlpm.txt)-1))
)</f>
        <v>16808</v>
      </c>
      <c r="W2140" s="9" t="str">
        <f>UPPER(LEFT(Todos!$B2140,2))</f>
        <v>HI</v>
      </c>
      <c r="X2140" s="10" t="str" cm="1">
        <f t="array" ref="X2140">+IF(Todos!$C2140 = "",MODE.MATCH(Todos!$C$2:$C$4029),Todos!$C2140)</f>
        <v>M</v>
      </c>
    </row>
    <row r="2141" spans="1:24" x14ac:dyDescent="0.35">
      <c r="A2141" s="18">
        <v>41434</v>
      </c>
      <c r="B2141" s="12" t="s">
        <v>13</v>
      </c>
      <c r="C2141" s="12" t="s">
        <v>14</v>
      </c>
      <c r="D2141" s="12">
        <v>782</v>
      </c>
      <c r="E2141" s="12">
        <v>435</v>
      </c>
      <c r="F2141" s="12">
        <v>451</v>
      </c>
      <c r="G2141" s="12">
        <v>0</v>
      </c>
      <c r="H2141" s="12">
        <v>14253</v>
      </c>
      <c r="I2141" s="12">
        <v>2</v>
      </c>
      <c r="J2141" s="12">
        <v>33</v>
      </c>
      <c r="K2141" s="12">
        <v>437</v>
      </c>
      <c r="L2141" s="12">
        <v>443</v>
      </c>
      <c r="M2141" s="12">
        <v>6.5882352940000004</v>
      </c>
      <c r="N2141" s="12">
        <f>VLOOKUP(Todos!$A2141,vlookup_table[#All],2,FALSE)</f>
        <v>1002</v>
      </c>
      <c r="O2141" s="12" t="str">
        <f>VLOOKUP(Todos!$A2141,vlookup_table[#All],3,FALSE)</f>
        <v>FL</v>
      </c>
      <c r="P2141" s="12">
        <f>VLOOKUP(Todos!$A2141,vlookup_table[#All],4,FALSE)</f>
        <v>4710</v>
      </c>
      <c r="Q2141" s="14" t="str">
        <f>VLOOKUP(Todos!$A2141,vlookup_table[#All],5,FALSE)</f>
        <v>U4</v>
      </c>
      <c r="R2141" s="14" t="str">
        <f>VLOOKUP(Todos!$A2141,vlookup_table[#All],6,FALSE)</f>
        <v>M</v>
      </c>
      <c r="S2141" s="14">
        <f>VLOOKUP(Todos!$A2141,vlookup_table[#All],7,FALSE)</f>
        <v>5</v>
      </c>
      <c r="T2141" s="14">
        <f>ROUND((9706-Todos!$P2141)/100, 0)</f>
        <v>50</v>
      </c>
      <c r="U2141" s="14" t="str" cm="1">
        <f t="array" ref="U2141">_xlfn.IFS(
    ISNUMBER(SEARCH("C", Q2141)), "Ciudad",
    ISNUMBER(SEARCH("T", Q2141)), "Pueblo",
    ISNUMBER(SEARCH("R", Q2141)), "Rural",
    ISNUMBER(SEARCH("S", Q2141)), "Suburbano",
    ISNUMBER(SEARCH("U", Q2141)), "Urbano"
)</f>
        <v>Urbano</v>
      </c>
      <c r="V2141" s="25" t="str" cm="1">
        <f t="array" ref="V2141">_xlfn.LET(
    _xlpm.txt, _xlfn.TEXTJOIN("", TRUE, IF(ISNUMBER(--MID(Todos!$H2141, _xlfn.SEQUENCE(LEN(Todos!$H2141)), 1)), MID(Todos!$H2141, _xlfn.SEQUENCE(LEN(Todos!$H2141)), 1), "")),
    IF(ISNUMBER(--RIGHT(_xlpm.txt,1)), _xlpm.txt, LEFT(_xlpm.txt, LEN(_xlpm.txt)-1))
)</f>
        <v>14253</v>
      </c>
      <c r="W2141" s="14" t="str">
        <f>UPPER(LEFT(Todos!$B2141,2))</f>
        <v>FL</v>
      </c>
      <c r="X2141" s="15" t="str" cm="1">
        <f t="array" ref="X2141">+IF(Todos!$C2141 = "",MODE.MATCH(Todos!$C$2:$C$4029),Todos!$C2141)</f>
        <v>M</v>
      </c>
    </row>
    <row r="2142" spans="1:24" x14ac:dyDescent="0.35">
      <c r="A2142" s="19">
        <v>3312</v>
      </c>
      <c r="B2142" s="7" t="s">
        <v>36</v>
      </c>
      <c r="C2142" s="7" t="s">
        <v>52</v>
      </c>
      <c r="D2142" s="7">
        <v>930</v>
      </c>
      <c r="E2142" s="7">
        <v>397</v>
      </c>
      <c r="F2142" s="7">
        <v>552</v>
      </c>
      <c r="G2142" s="7">
        <v>2</v>
      </c>
      <c r="H2142" s="7">
        <v>17794</v>
      </c>
      <c r="I2142" s="7">
        <v>1</v>
      </c>
      <c r="J2142" s="7">
        <v>76</v>
      </c>
      <c r="K2142" s="7">
        <v>511</v>
      </c>
      <c r="L2142" s="7">
        <v>441</v>
      </c>
      <c r="M2142" s="7">
        <v>11.44444444</v>
      </c>
      <c r="N2142" s="7">
        <f>VLOOKUP(Todos!$A2142,vlookup_table[#All],2,FALSE)</f>
        <v>1</v>
      </c>
      <c r="O2142" s="7" t="str">
        <f>VLOOKUP(Todos!$A2142,vlookup_table[#All],3,FALSE)</f>
        <v>WI</v>
      </c>
      <c r="P2142" s="7">
        <f>VLOOKUP(Todos!$A2142,vlookup_table[#All],4,FALSE)</f>
        <v>5001</v>
      </c>
      <c r="Q2142" s="9" t="str">
        <f>VLOOKUP(Todos!$A2142,vlookup_table[#All],5,FALSE)</f>
        <v>T1</v>
      </c>
      <c r="R2142" s="9" t="str">
        <f>VLOOKUP(Todos!$A2142,vlookup_table[#All],6,FALSE)</f>
        <v>M</v>
      </c>
      <c r="S2142" s="9">
        <f>VLOOKUP(Todos!$A2142,vlookup_table[#All],7,FALSE)</f>
        <v>15</v>
      </c>
      <c r="T2142" s="9">
        <f>ROUND((9706-Todos!$P2142)/100, 0)</f>
        <v>47</v>
      </c>
      <c r="U2142" s="9" t="str" cm="1">
        <f t="array" ref="U2142">_xlfn.IFS(
    ISNUMBER(SEARCH("C", Q2142)), "Ciudad",
    ISNUMBER(SEARCH("T", Q2142)), "Pueblo",
    ISNUMBER(SEARCH("R", Q2142)), "Rural",
    ISNUMBER(SEARCH("S", Q2142)), "Suburbano",
    ISNUMBER(SEARCH("U", Q2142)), "Urbano"
)</f>
        <v>Pueblo</v>
      </c>
      <c r="V2142" s="24" t="str" cm="1">
        <f t="array" ref="V2142">_xlfn.LET(
    _xlpm.txt, _xlfn.TEXTJOIN("", TRUE, IF(ISNUMBER(--MID(Todos!$H2142, _xlfn.SEQUENCE(LEN(Todos!$H2142)), 1)), MID(Todos!$H2142, _xlfn.SEQUENCE(LEN(Todos!$H2142)), 1), "")),
    IF(ISNUMBER(--RIGHT(_xlpm.txt,1)), _xlpm.txt, LEFT(_xlpm.txt, LEN(_xlpm.txt)-1))
)</f>
        <v>17794</v>
      </c>
      <c r="W2142" s="9" t="str">
        <f>UPPER(LEFT(Todos!$B2142,2))</f>
        <v>WI</v>
      </c>
      <c r="X2142" s="10" t="str" cm="1">
        <f t="array" ref="X2142">+IF(Todos!$C2142 = "",MODE.MATCH(Todos!$C$2:$C$4029),Todos!$C2142)</f>
        <v>male</v>
      </c>
    </row>
    <row r="2143" spans="1:24" x14ac:dyDescent="0.35">
      <c r="A2143" s="18">
        <v>120805</v>
      </c>
      <c r="B2143" s="12" t="s">
        <v>21</v>
      </c>
      <c r="C2143" s="12" t="s">
        <v>17</v>
      </c>
      <c r="D2143" s="12">
        <v>693</v>
      </c>
      <c r="E2143" s="12">
        <v>332</v>
      </c>
      <c r="F2143" s="12">
        <v>390</v>
      </c>
      <c r="G2143" s="12">
        <v>5</v>
      </c>
      <c r="H2143" s="12">
        <v>15009</v>
      </c>
      <c r="I2143" s="12">
        <v>3</v>
      </c>
      <c r="J2143" s="12">
        <v>75</v>
      </c>
      <c r="K2143" s="12">
        <v>339</v>
      </c>
      <c r="L2143" s="12">
        <v>367</v>
      </c>
      <c r="M2143" s="12">
        <v>6.4285714289999998</v>
      </c>
      <c r="N2143" s="12">
        <f>VLOOKUP(Todos!$A2143,vlookup_table[#All],2,FALSE)</f>
        <v>0</v>
      </c>
      <c r="O2143" s="12" t="str">
        <f>VLOOKUP(Todos!$A2143,vlookup_table[#All],3,FALSE)</f>
        <v>TX</v>
      </c>
      <c r="P2143" s="12">
        <f>VLOOKUP(Todos!$A2143,vlookup_table[#All],4,FALSE)</f>
        <v>3501</v>
      </c>
      <c r="Q2143" s="14" t="str">
        <f>VLOOKUP(Todos!$A2143,vlookup_table[#All],5,FALSE)</f>
        <v>C2</v>
      </c>
      <c r="R2143" s="14" t="str">
        <f>VLOOKUP(Todos!$A2143,vlookup_table[#All],6,FALSE)</f>
        <v>F</v>
      </c>
      <c r="S2143" s="14">
        <f>VLOOKUP(Todos!$A2143,vlookup_table[#All],7,FALSE)</f>
        <v>5</v>
      </c>
      <c r="T2143" s="14">
        <f>ROUND((9706-Todos!$P2143)/100, 0)</f>
        <v>62</v>
      </c>
      <c r="U2143" s="14" t="str" cm="1">
        <f t="array" ref="U2143">_xlfn.IFS(
    ISNUMBER(SEARCH("C", Q2143)), "Ciudad",
    ISNUMBER(SEARCH("T", Q2143)), "Pueblo",
    ISNUMBER(SEARCH("R", Q2143)), "Rural",
    ISNUMBER(SEARCH("S", Q2143)), "Suburbano",
    ISNUMBER(SEARCH("U", Q2143)), "Urbano"
)</f>
        <v>Ciudad</v>
      </c>
      <c r="V2143" s="25" t="str" cm="1">
        <f t="array" ref="V2143">_xlfn.LET(
    _xlpm.txt, _xlfn.TEXTJOIN("", TRUE, IF(ISNUMBER(--MID(Todos!$H2143, _xlfn.SEQUENCE(LEN(Todos!$H2143)), 1)), MID(Todos!$H2143, _xlfn.SEQUENCE(LEN(Todos!$H2143)), 1), "")),
    IF(ISNUMBER(--RIGHT(_xlpm.txt,1)), _xlpm.txt, LEFT(_xlpm.txt, LEN(_xlpm.txt)-1))
)</f>
        <v>15009</v>
      </c>
      <c r="W2143" s="14" t="str">
        <f>UPPER(LEFT(Todos!$B2143,2))</f>
        <v>TX</v>
      </c>
      <c r="X2143" s="15" t="str" cm="1">
        <f t="array" ref="X2143">+IF(Todos!$C2143 = "",MODE.MATCH(Todos!$C$2:$C$4029),Todos!$C2143)</f>
        <v>F</v>
      </c>
    </row>
    <row r="2144" spans="1:24" x14ac:dyDescent="0.35">
      <c r="A2144" s="19">
        <v>2889</v>
      </c>
      <c r="B2144" s="7" t="s">
        <v>32</v>
      </c>
      <c r="C2144" s="7" t="s">
        <v>17</v>
      </c>
      <c r="D2144" s="7">
        <v>208</v>
      </c>
      <c r="E2144" s="7">
        <v>210</v>
      </c>
      <c r="F2144" s="7">
        <v>305</v>
      </c>
      <c r="G2144" s="7">
        <v>0</v>
      </c>
      <c r="H2144" s="7">
        <v>11711</v>
      </c>
      <c r="I2144" s="7">
        <v>0</v>
      </c>
      <c r="J2144" s="7">
        <v>60</v>
      </c>
      <c r="K2144" s="7">
        <v>261</v>
      </c>
      <c r="L2144" s="7">
        <v>261</v>
      </c>
      <c r="M2144" s="7">
        <v>3.1818181820000002</v>
      </c>
      <c r="N2144" s="7">
        <f>VLOOKUP(Todos!$A2144,vlookup_table[#All],2,FALSE)</f>
        <v>2</v>
      </c>
      <c r="O2144" s="7" t="str">
        <f>VLOOKUP(Todos!$A2144,vlookup_table[#All],3,FALSE)</f>
        <v>OK</v>
      </c>
      <c r="P2144" s="7">
        <f>VLOOKUP(Todos!$A2144,vlookup_table[#All],4,FALSE)</f>
        <v>1601</v>
      </c>
      <c r="Q2144" s="9" t="str">
        <f>VLOOKUP(Todos!$A2144,vlookup_table[#All],5,FALSE)</f>
        <v>R2</v>
      </c>
      <c r="R2144" s="9" t="str">
        <f>VLOOKUP(Todos!$A2144,vlookup_table[#All],6,FALSE)</f>
        <v>F</v>
      </c>
      <c r="S2144" s="9">
        <f>VLOOKUP(Todos!$A2144,vlookup_table[#All],7,FALSE)</f>
        <v>3</v>
      </c>
      <c r="T2144" s="9">
        <f>ROUND((9706-Todos!$P2144)/100, 0)</f>
        <v>81</v>
      </c>
      <c r="U2144" s="9" t="str" cm="1">
        <f t="array" ref="U2144">_xlfn.IFS(
    ISNUMBER(SEARCH("C", Q2144)), "Ciudad",
    ISNUMBER(SEARCH("T", Q2144)), "Pueblo",
    ISNUMBER(SEARCH("R", Q2144)), "Rural",
    ISNUMBER(SEARCH("S", Q2144)), "Suburbano",
    ISNUMBER(SEARCH("U", Q2144)), "Urbano"
)</f>
        <v>Rural</v>
      </c>
      <c r="V2144" s="24" t="str" cm="1">
        <f t="array" ref="V2144">_xlfn.LET(
    _xlpm.txt, _xlfn.TEXTJOIN("", TRUE, IF(ISNUMBER(--MID(Todos!$H2144, _xlfn.SEQUENCE(LEN(Todos!$H2144)), 1)), MID(Todos!$H2144, _xlfn.SEQUENCE(LEN(Todos!$H2144)), 1), "")),
    IF(ISNUMBER(--RIGHT(_xlpm.txt,1)), _xlpm.txt, LEFT(_xlpm.txt, LEN(_xlpm.txt)-1))
)</f>
        <v>11711</v>
      </c>
      <c r="W2144" s="9" t="str">
        <f>UPPER(LEFT(Todos!$B2144,2))</f>
        <v>OK</v>
      </c>
      <c r="X2144" s="10" t="str" cm="1">
        <f t="array" ref="X2144">+IF(Todos!$C2144 = "",MODE.MATCH(Todos!$C$2:$C$4029),Todos!$C2144)</f>
        <v>F</v>
      </c>
    </row>
    <row r="2145" spans="1:24" x14ac:dyDescent="0.35">
      <c r="A2145" s="18">
        <v>162271</v>
      </c>
      <c r="B2145" s="12" t="s">
        <v>22</v>
      </c>
      <c r="C2145" s="12" t="s">
        <v>14</v>
      </c>
      <c r="D2145" s="12">
        <v>4474</v>
      </c>
      <c r="E2145" s="12">
        <v>467</v>
      </c>
      <c r="F2145" s="12">
        <v>687</v>
      </c>
      <c r="G2145" s="12">
        <v>87</v>
      </c>
      <c r="H2145" s="12">
        <v>27544</v>
      </c>
      <c r="I2145" s="12">
        <v>18</v>
      </c>
      <c r="J2145" s="12">
        <v>41</v>
      </c>
      <c r="K2145" s="12">
        <v>608</v>
      </c>
      <c r="L2145" s="12">
        <v>583</v>
      </c>
      <c r="M2145" s="12">
        <v>10</v>
      </c>
      <c r="N2145" s="12">
        <f>VLOOKUP(Todos!$A2145,vlookup_table[#All],2,FALSE)</f>
        <v>0</v>
      </c>
      <c r="O2145" s="12" t="str">
        <f>VLOOKUP(Todos!$A2145,vlookup_table[#All],3,FALSE)</f>
        <v>CA</v>
      </c>
      <c r="P2145" s="12">
        <f>VLOOKUP(Todos!$A2145,vlookup_table[#All],4,FALSE)</f>
        <v>0</v>
      </c>
      <c r="Q2145" s="14" t="str">
        <f>VLOOKUP(Todos!$A2145,vlookup_table[#All],5,FALSE)</f>
        <v>S1</v>
      </c>
      <c r="R2145" s="14" t="str">
        <f>VLOOKUP(Todos!$A2145,vlookup_table[#All],6,FALSE)</f>
        <v>M</v>
      </c>
      <c r="S2145" s="14">
        <f>VLOOKUP(Todos!$A2145,vlookup_table[#All],7,FALSE)</f>
        <v>15</v>
      </c>
      <c r="T2145" s="14">
        <f>ROUND((9706-Todos!$P2145)/100, 0)</f>
        <v>97</v>
      </c>
      <c r="U2145" s="14" t="str" cm="1">
        <f t="array" ref="U2145">_xlfn.IFS(
    ISNUMBER(SEARCH("C", Q2145)), "Ciudad",
    ISNUMBER(SEARCH("T", Q2145)), "Pueblo",
    ISNUMBER(SEARCH("R", Q2145)), "Rural",
    ISNUMBER(SEARCH("S", Q2145)), "Suburbano",
    ISNUMBER(SEARCH("U", Q2145)), "Urbano"
)</f>
        <v>Suburbano</v>
      </c>
      <c r="V2145" s="25" t="str" cm="1">
        <f t="array" ref="V2145">_xlfn.LET(
    _xlpm.txt, _xlfn.TEXTJOIN("", TRUE, IF(ISNUMBER(--MID(Todos!$H2145, _xlfn.SEQUENCE(LEN(Todos!$H2145)), 1)), MID(Todos!$H2145, _xlfn.SEQUENCE(LEN(Todos!$H2145)), 1), "")),
    IF(ISNUMBER(--RIGHT(_xlpm.txt,1)), _xlpm.txt, LEFT(_xlpm.txt, LEN(_xlpm.txt)-1))
)</f>
        <v>27544</v>
      </c>
      <c r="W2145" s="14" t="str">
        <f>UPPER(LEFT(Todos!$B2145,2))</f>
        <v>CA</v>
      </c>
      <c r="X2145" s="15" t="str" cm="1">
        <f t="array" ref="X2145">+IF(Todos!$C2145 = "",MODE.MATCH(Todos!$C$2:$C$4029),Todos!$C2145)</f>
        <v>M</v>
      </c>
    </row>
    <row r="2146" spans="1:24" x14ac:dyDescent="0.35">
      <c r="A2146" s="19">
        <v>74955</v>
      </c>
      <c r="B2146" s="7" t="s">
        <v>48</v>
      </c>
      <c r="C2146" s="7" t="s">
        <v>17</v>
      </c>
      <c r="D2146" s="7">
        <v>334</v>
      </c>
      <c r="E2146" s="7">
        <v>165</v>
      </c>
      <c r="F2146" s="7">
        <v>268</v>
      </c>
      <c r="G2146" s="7">
        <v>0</v>
      </c>
      <c r="H2146" s="7">
        <v>10461</v>
      </c>
      <c r="I2146" s="7">
        <v>0</v>
      </c>
      <c r="J2146" s="7">
        <v>84</v>
      </c>
      <c r="K2146" s="7">
        <v>193</v>
      </c>
      <c r="L2146" s="7">
        <v>219</v>
      </c>
      <c r="M2146" s="7">
        <v>12.612903230000001</v>
      </c>
      <c r="N2146" s="7">
        <f>VLOOKUP(Todos!$A2146,vlookup_table[#All],2,FALSE)</f>
        <v>0</v>
      </c>
      <c r="O2146" s="7" t="str">
        <f>VLOOKUP(Todos!$A2146,vlookup_table[#All],3,FALSE)</f>
        <v>IA</v>
      </c>
      <c r="P2146" s="7">
        <f>VLOOKUP(Todos!$A2146,vlookup_table[#All],4,FALSE)</f>
        <v>2411</v>
      </c>
      <c r="Q2146" s="9" t="str">
        <f>VLOOKUP(Todos!$A2146,vlookup_table[#All],5,FALSE)</f>
        <v>T3</v>
      </c>
      <c r="R2146" s="9" t="str">
        <f>VLOOKUP(Todos!$A2146,vlookup_table[#All],6,FALSE)</f>
        <v>F</v>
      </c>
      <c r="S2146" s="9">
        <f>VLOOKUP(Todos!$A2146,vlookup_table[#All],7,FALSE)</f>
        <v>10</v>
      </c>
      <c r="T2146" s="9">
        <f>ROUND((9706-Todos!$P2146)/100, 0)</f>
        <v>73</v>
      </c>
      <c r="U2146" s="9" t="str" cm="1">
        <f t="array" ref="U2146">_xlfn.IFS(
    ISNUMBER(SEARCH("C", Q2146)), "Ciudad",
    ISNUMBER(SEARCH("T", Q2146)), "Pueblo",
    ISNUMBER(SEARCH("R", Q2146)), "Rural",
    ISNUMBER(SEARCH("S", Q2146)), "Suburbano",
    ISNUMBER(SEARCH("U", Q2146)), "Urbano"
)</f>
        <v>Pueblo</v>
      </c>
      <c r="V2146" s="24" t="str" cm="1">
        <f t="array" ref="V2146">_xlfn.LET(
    _xlpm.txt, _xlfn.TEXTJOIN("", TRUE, IF(ISNUMBER(--MID(Todos!$H2146, _xlfn.SEQUENCE(LEN(Todos!$H2146)), 1)), MID(Todos!$H2146, _xlfn.SEQUENCE(LEN(Todos!$H2146)), 1), "")),
    IF(ISNUMBER(--RIGHT(_xlpm.txt,1)), _xlpm.txt, LEFT(_xlpm.txt, LEN(_xlpm.txt)-1))
)</f>
        <v>10461</v>
      </c>
      <c r="W2146" s="9" t="str">
        <f>UPPER(LEFT(Todos!$B2146,2))</f>
        <v>IA</v>
      </c>
      <c r="X2146" s="10" t="str" cm="1">
        <f t="array" ref="X2146">+IF(Todos!$C2146 = "",MODE.MATCH(Todos!$C$2:$C$4029),Todos!$C2146)</f>
        <v>F</v>
      </c>
    </row>
    <row r="2147" spans="1:24" x14ac:dyDescent="0.35">
      <c r="A2147" s="18">
        <v>151846</v>
      </c>
      <c r="B2147" s="12" t="s">
        <v>22</v>
      </c>
      <c r="C2147" s="12" t="s">
        <v>14</v>
      </c>
      <c r="D2147" s="12">
        <v>1234</v>
      </c>
      <c r="E2147" s="12">
        <v>284</v>
      </c>
      <c r="F2147" s="12">
        <v>284</v>
      </c>
      <c r="G2147" s="12">
        <v>2</v>
      </c>
      <c r="H2147" s="12">
        <v>8270</v>
      </c>
      <c r="I2147" s="12">
        <v>27</v>
      </c>
      <c r="J2147" s="12">
        <v>38</v>
      </c>
      <c r="K2147" s="12">
        <v>276</v>
      </c>
      <c r="L2147" s="12">
        <v>308</v>
      </c>
      <c r="M2147" s="12">
        <v>5.75</v>
      </c>
      <c r="N2147" s="12">
        <f>VLOOKUP(Todos!$A2147,vlookup_table[#All],2,FALSE)</f>
        <v>0</v>
      </c>
      <c r="O2147" s="12" t="str">
        <f>VLOOKUP(Todos!$A2147,vlookup_table[#All],3,FALSE)</f>
        <v>CA</v>
      </c>
      <c r="P2147" s="12">
        <f>VLOOKUP(Todos!$A2147,vlookup_table[#All],4,FALSE)</f>
        <v>0</v>
      </c>
      <c r="Q2147" s="14" t="str">
        <f>VLOOKUP(Todos!$A2147,vlookup_table[#All],5,FALSE)</f>
        <v>S1</v>
      </c>
      <c r="R2147" s="14" t="str">
        <f>VLOOKUP(Todos!$A2147,vlookup_table[#All],6,FALSE)</f>
        <v>M</v>
      </c>
      <c r="S2147" s="14">
        <f>VLOOKUP(Todos!$A2147,vlookup_table[#All],7,FALSE)</f>
        <v>10</v>
      </c>
      <c r="T2147" s="14">
        <f>ROUND((9706-Todos!$P2147)/100, 0)</f>
        <v>97</v>
      </c>
      <c r="U2147" s="14" t="str" cm="1">
        <f t="array" ref="U2147">_xlfn.IFS(
    ISNUMBER(SEARCH("C", Q2147)), "Ciudad",
    ISNUMBER(SEARCH("T", Q2147)), "Pueblo",
    ISNUMBER(SEARCH("R", Q2147)), "Rural",
    ISNUMBER(SEARCH("S", Q2147)), "Suburbano",
    ISNUMBER(SEARCH("U", Q2147)), "Urbano"
)</f>
        <v>Suburbano</v>
      </c>
      <c r="V2147" s="25" t="str" cm="1">
        <f t="array" ref="V2147">_xlfn.LET(
    _xlpm.txt, _xlfn.TEXTJOIN("", TRUE, IF(ISNUMBER(--MID(Todos!$H2147, _xlfn.SEQUENCE(LEN(Todos!$H2147)), 1)), MID(Todos!$H2147, _xlfn.SEQUENCE(LEN(Todos!$H2147)), 1), "")),
    IF(ISNUMBER(--RIGHT(_xlpm.txt,1)), _xlpm.txt, LEFT(_xlpm.txt, LEN(_xlpm.txt)-1))
)</f>
        <v>8270</v>
      </c>
      <c r="W2147" s="14" t="str">
        <f>UPPER(LEFT(Todos!$B2147,2))</f>
        <v>CA</v>
      </c>
      <c r="X2147" s="15" t="str" cm="1">
        <f t="array" ref="X2147">+IF(Todos!$C2147 = "",MODE.MATCH(Todos!$C$2:$C$4029),Todos!$C2147)</f>
        <v>M</v>
      </c>
    </row>
    <row r="2148" spans="1:24" x14ac:dyDescent="0.35">
      <c r="A2148" s="19">
        <v>148546</v>
      </c>
      <c r="B2148" s="7" t="s">
        <v>22</v>
      </c>
      <c r="C2148" s="7" t="s">
        <v>14</v>
      </c>
      <c r="D2148" s="7">
        <v>4286</v>
      </c>
      <c r="E2148" s="7">
        <v>811</v>
      </c>
      <c r="F2148" s="7">
        <v>947</v>
      </c>
      <c r="G2148" s="7">
        <v>95</v>
      </c>
      <c r="H2148" s="7">
        <v>33614</v>
      </c>
      <c r="I2148" s="7">
        <v>24</v>
      </c>
      <c r="J2148" s="7">
        <v>41</v>
      </c>
      <c r="K2148" s="7">
        <v>910</v>
      </c>
      <c r="L2148" s="7">
        <v>883</v>
      </c>
      <c r="M2148" s="7">
        <v>5.1333333330000004</v>
      </c>
      <c r="N2148" s="7">
        <f>VLOOKUP(Todos!$A2148,vlookup_table[#All],2,FALSE)</f>
        <v>1</v>
      </c>
      <c r="O2148" s="7" t="str">
        <f>VLOOKUP(Todos!$A2148,vlookup_table[#All],3,FALSE)</f>
        <v>CA</v>
      </c>
      <c r="P2148" s="7">
        <f>VLOOKUP(Todos!$A2148,vlookup_table[#All],4,FALSE)</f>
        <v>1201</v>
      </c>
      <c r="Q2148" s="9" t="str">
        <f>VLOOKUP(Todos!$A2148,vlookup_table[#All],5,FALSE)</f>
        <v>S1</v>
      </c>
      <c r="R2148" s="9" t="str">
        <f>VLOOKUP(Todos!$A2148,vlookup_table[#All],6,FALSE)</f>
        <v>M</v>
      </c>
      <c r="S2148" s="9">
        <f>VLOOKUP(Todos!$A2148,vlookup_table[#All],7,FALSE)</f>
        <v>6</v>
      </c>
      <c r="T2148" s="9">
        <f>ROUND((9706-Todos!$P2148)/100, 0)</f>
        <v>85</v>
      </c>
      <c r="U2148" s="9" t="str" cm="1">
        <f t="array" ref="U2148">_xlfn.IFS(
    ISNUMBER(SEARCH("C", Q2148)), "Ciudad",
    ISNUMBER(SEARCH("T", Q2148)), "Pueblo",
    ISNUMBER(SEARCH("R", Q2148)), "Rural",
    ISNUMBER(SEARCH("S", Q2148)), "Suburbano",
    ISNUMBER(SEARCH("U", Q2148)), "Urbano"
)</f>
        <v>Suburbano</v>
      </c>
      <c r="V2148" s="24" t="str" cm="1">
        <f t="array" ref="V2148">_xlfn.LET(
    _xlpm.txt, _xlfn.TEXTJOIN("", TRUE, IF(ISNUMBER(--MID(Todos!$H2148, _xlfn.SEQUENCE(LEN(Todos!$H2148)), 1)), MID(Todos!$H2148, _xlfn.SEQUENCE(LEN(Todos!$H2148)), 1), "")),
    IF(ISNUMBER(--RIGHT(_xlpm.txt,1)), _xlpm.txt, LEFT(_xlpm.txt, LEN(_xlpm.txt)-1))
)</f>
        <v>33614</v>
      </c>
      <c r="W2148" s="9" t="str">
        <f>UPPER(LEFT(Todos!$B2148,2))</f>
        <v>CA</v>
      </c>
      <c r="X2148" s="10" t="str" cm="1">
        <f t="array" ref="X2148">+IF(Todos!$C2148 = "",MODE.MATCH(Todos!$C$2:$C$4029),Todos!$C2148)</f>
        <v>M</v>
      </c>
    </row>
    <row r="2149" spans="1:24" x14ac:dyDescent="0.35">
      <c r="A2149" s="18">
        <v>12837</v>
      </c>
      <c r="B2149" s="12" t="s">
        <v>16</v>
      </c>
      <c r="C2149" s="12" t="s">
        <v>17</v>
      </c>
      <c r="D2149" s="12">
        <v>1072</v>
      </c>
      <c r="E2149" s="12">
        <v>547</v>
      </c>
      <c r="F2149" s="12">
        <v>636</v>
      </c>
      <c r="G2149" s="12">
        <v>0</v>
      </c>
      <c r="H2149" s="12">
        <v>17662</v>
      </c>
      <c r="I2149" s="12">
        <v>10</v>
      </c>
      <c r="J2149" s="12">
        <v>83</v>
      </c>
      <c r="K2149" s="12">
        <v>597</v>
      </c>
      <c r="L2149" s="12">
        <v>555</v>
      </c>
      <c r="M2149" s="12">
        <v>18.600000000000001</v>
      </c>
      <c r="N2149" s="12">
        <f>VLOOKUP(Todos!$A2149,vlookup_table[#All],2,FALSE)</f>
        <v>28</v>
      </c>
      <c r="O2149" s="12" t="str">
        <f>VLOOKUP(Todos!$A2149,vlookup_table[#All],3,FALSE)</f>
        <v>IL</v>
      </c>
      <c r="P2149" s="12">
        <f>VLOOKUP(Todos!$A2149,vlookup_table[#All],4,FALSE)</f>
        <v>5401</v>
      </c>
      <c r="Q2149" s="14" t="str">
        <f>VLOOKUP(Todos!$A2149,vlookup_table[#All],5,FALSE)</f>
        <v>S2</v>
      </c>
      <c r="R2149" s="14" t="str">
        <f>VLOOKUP(Todos!$A2149,vlookup_table[#All],6,FALSE)</f>
        <v>F</v>
      </c>
      <c r="S2149" s="14">
        <f>VLOOKUP(Todos!$A2149,vlookup_table[#All],7,FALSE)</f>
        <v>10</v>
      </c>
      <c r="T2149" s="14">
        <f>ROUND((9706-Todos!$P2149)/100, 0)</f>
        <v>43</v>
      </c>
      <c r="U2149" s="14" t="str" cm="1">
        <f t="array" ref="U2149">_xlfn.IFS(
    ISNUMBER(SEARCH("C", Q2149)), "Ciudad",
    ISNUMBER(SEARCH("T", Q2149)), "Pueblo",
    ISNUMBER(SEARCH("R", Q2149)), "Rural",
    ISNUMBER(SEARCH("S", Q2149)), "Suburbano",
    ISNUMBER(SEARCH("U", Q2149)), "Urbano"
)</f>
        <v>Suburbano</v>
      </c>
      <c r="V2149" s="25" t="str" cm="1">
        <f t="array" ref="V2149">_xlfn.LET(
    _xlpm.txt, _xlfn.TEXTJOIN("", TRUE, IF(ISNUMBER(--MID(Todos!$H2149, _xlfn.SEQUENCE(LEN(Todos!$H2149)), 1)), MID(Todos!$H2149, _xlfn.SEQUENCE(LEN(Todos!$H2149)), 1), "")),
    IF(ISNUMBER(--RIGHT(_xlpm.txt,1)), _xlpm.txt, LEFT(_xlpm.txt, LEN(_xlpm.txt)-1))
)</f>
        <v>17662</v>
      </c>
      <c r="W2149" s="14" t="str">
        <f>UPPER(LEFT(Todos!$B2149,2))</f>
        <v>IL</v>
      </c>
      <c r="X2149" s="15" t="str" cm="1">
        <f t="array" ref="X2149">+IF(Todos!$C2149 = "",MODE.MATCH(Todos!$C$2:$C$4029),Todos!$C2149)</f>
        <v>F</v>
      </c>
    </row>
    <row r="2150" spans="1:24" x14ac:dyDescent="0.35">
      <c r="A2150" s="19">
        <v>119868</v>
      </c>
      <c r="B2150" s="7" t="s">
        <v>21</v>
      </c>
      <c r="C2150" s="7" t="s">
        <v>17</v>
      </c>
      <c r="D2150" s="7">
        <v>696</v>
      </c>
      <c r="E2150" s="7">
        <v>409</v>
      </c>
      <c r="F2150" s="7">
        <v>470</v>
      </c>
      <c r="G2150" s="7">
        <v>1</v>
      </c>
      <c r="H2150" s="7">
        <v>18427</v>
      </c>
      <c r="I2150" s="7">
        <v>1</v>
      </c>
      <c r="J2150" s="7">
        <v>77</v>
      </c>
      <c r="K2150" s="7">
        <v>439</v>
      </c>
      <c r="L2150" s="7">
        <v>439</v>
      </c>
      <c r="M2150" s="7">
        <v>10.42857143</v>
      </c>
      <c r="N2150" s="7">
        <f>VLOOKUP(Todos!$A2150,vlookup_table[#All],2,FALSE)</f>
        <v>0</v>
      </c>
      <c r="O2150" s="7" t="str">
        <f>VLOOKUP(Todos!$A2150,vlookup_table[#All],3,FALSE)</f>
        <v>TX</v>
      </c>
      <c r="P2150" s="7">
        <f>VLOOKUP(Todos!$A2150,vlookup_table[#All],4,FALSE)</f>
        <v>1302</v>
      </c>
      <c r="Q2150" s="9" t="str">
        <f>VLOOKUP(Todos!$A2150,vlookup_table[#All],5,FALSE)</f>
        <v>T1</v>
      </c>
      <c r="R2150" s="9" t="str">
        <f>VLOOKUP(Todos!$A2150,vlookup_table[#All],6,FALSE)</f>
        <v>F</v>
      </c>
      <c r="S2150" s="9">
        <f>VLOOKUP(Todos!$A2150,vlookup_table[#All],7,FALSE)</f>
        <v>10</v>
      </c>
      <c r="T2150" s="9">
        <f>ROUND((9706-Todos!$P2150)/100, 0)</f>
        <v>84</v>
      </c>
      <c r="U2150" s="9" t="str" cm="1">
        <f t="array" ref="U2150">_xlfn.IFS(
    ISNUMBER(SEARCH("C", Q2150)), "Ciudad",
    ISNUMBER(SEARCH("T", Q2150)), "Pueblo",
    ISNUMBER(SEARCH("R", Q2150)), "Rural",
    ISNUMBER(SEARCH("S", Q2150)), "Suburbano",
    ISNUMBER(SEARCH("U", Q2150)), "Urbano"
)</f>
        <v>Pueblo</v>
      </c>
      <c r="V2150" s="24" t="str" cm="1">
        <f t="array" ref="V2150">_xlfn.LET(
    _xlpm.txt, _xlfn.TEXTJOIN("", TRUE, IF(ISNUMBER(--MID(Todos!$H2150, _xlfn.SEQUENCE(LEN(Todos!$H2150)), 1)), MID(Todos!$H2150, _xlfn.SEQUENCE(LEN(Todos!$H2150)), 1), "")),
    IF(ISNUMBER(--RIGHT(_xlpm.txt,1)), _xlpm.txt, LEFT(_xlpm.txt, LEN(_xlpm.txt)-1))
)</f>
        <v>18427</v>
      </c>
      <c r="W2150" s="9" t="str">
        <f>UPPER(LEFT(Todos!$B2150,2))</f>
        <v>TX</v>
      </c>
      <c r="X2150" s="10" t="str" cm="1">
        <f t="array" ref="X2150">+IF(Todos!$C2150 = "",MODE.MATCH(Todos!$C$2:$C$4029),Todos!$C2150)</f>
        <v>F</v>
      </c>
    </row>
    <row r="2151" spans="1:24" x14ac:dyDescent="0.35">
      <c r="A2151" s="18">
        <v>185517</v>
      </c>
      <c r="B2151" s="12" t="s">
        <v>22</v>
      </c>
      <c r="C2151" s="12" t="s">
        <v>14</v>
      </c>
      <c r="D2151" s="12">
        <v>1734</v>
      </c>
      <c r="E2151" s="12">
        <v>607</v>
      </c>
      <c r="F2151" s="12">
        <v>674</v>
      </c>
      <c r="G2151" s="12">
        <v>31</v>
      </c>
      <c r="H2151" s="12">
        <v>22234</v>
      </c>
      <c r="I2151" s="12">
        <v>5</v>
      </c>
      <c r="J2151" s="12">
        <v>50</v>
      </c>
      <c r="K2151" s="12">
        <v>635</v>
      </c>
      <c r="L2151" s="12">
        <v>638</v>
      </c>
      <c r="M2151" s="12">
        <v>8.5714285710000002</v>
      </c>
      <c r="N2151" s="12">
        <f>VLOOKUP(Todos!$A2151,vlookup_table[#All],2,FALSE)</f>
        <v>1</v>
      </c>
      <c r="O2151" s="12" t="str">
        <f>VLOOKUP(Todos!$A2151,vlookup_table[#All],3,FALSE)</f>
        <v>CA</v>
      </c>
      <c r="P2151" s="12">
        <f>VLOOKUP(Todos!$A2151,vlookup_table[#All],4,FALSE)</f>
        <v>3301</v>
      </c>
      <c r="Q2151" s="14" t="str">
        <f>VLOOKUP(Todos!$A2151,vlookup_table[#All],5,FALSE)</f>
        <v>S1</v>
      </c>
      <c r="R2151" s="14" t="str">
        <f>VLOOKUP(Todos!$A2151,vlookup_table[#All],6,FALSE)</f>
        <v>M</v>
      </c>
      <c r="S2151" s="14">
        <f>VLOOKUP(Todos!$A2151,vlookup_table[#All],7,FALSE)</f>
        <v>10</v>
      </c>
      <c r="T2151" s="14">
        <f>ROUND((9706-Todos!$P2151)/100, 0)</f>
        <v>64</v>
      </c>
      <c r="U2151" s="14" t="str" cm="1">
        <f t="array" ref="U2151">_xlfn.IFS(
    ISNUMBER(SEARCH("C", Q2151)), "Ciudad",
    ISNUMBER(SEARCH("T", Q2151)), "Pueblo",
    ISNUMBER(SEARCH("R", Q2151)), "Rural",
    ISNUMBER(SEARCH("S", Q2151)), "Suburbano",
    ISNUMBER(SEARCH("U", Q2151)), "Urbano"
)</f>
        <v>Suburbano</v>
      </c>
      <c r="V2151" s="25" t="str" cm="1">
        <f t="array" ref="V2151">_xlfn.LET(
    _xlpm.txt, _xlfn.TEXTJOIN("", TRUE, IF(ISNUMBER(--MID(Todos!$H2151, _xlfn.SEQUENCE(LEN(Todos!$H2151)), 1)), MID(Todos!$H2151, _xlfn.SEQUENCE(LEN(Todos!$H2151)), 1), "")),
    IF(ISNUMBER(--RIGHT(_xlpm.txt,1)), _xlpm.txt, LEFT(_xlpm.txt, LEN(_xlpm.txt)-1))
)</f>
        <v>22234</v>
      </c>
      <c r="W2151" s="14" t="str">
        <f>UPPER(LEFT(Todos!$B2151,2))</f>
        <v>CA</v>
      </c>
      <c r="X2151" s="15" t="str" cm="1">
        <f t="array" ref="X2151">+IF(Todos!$C2151 = "",MODE.MATCH(Todos!$C$2:$C$4029),Todos!$C2151)</f>
        <v>M</v>
      </c>
    </row>
    <row r="2152" spans="1:24" x14ac:dyDescent="0.35">
      <c r="A2152" s="19">
        <v>441</v>
      </c>
      <c r="B2152" s="7" t="s">
        <v>16</v>
      </c>
      <c r="C2152" s="7" t="s">
        <v>17</v>
      </c>
      <c r="D2152" s="7">
        <v>550</v>
      </c>
      <c r="E2152" s="7">
        <v>91</v>
      </c>
      <c r="F2152" s="7">
        <v>254</v>
      </c>
      <c r="G2152" s="7">
        <v>6</v>
      </c>
      <c r="H2152" s="7">
        <v>10050</v>
      </c>
      <c r="I2152" s="7">
        <v>0</v>
      </c>
      <c r="J2152" s="7">
        <v>49</v>
      </c>
      <c r="K2152" s="7">
        <v>163</v>
      </c>
      <c r="L2152" s="7">
        <v>166</v>
      </c>
      <c r="M2152" s="7">
        <v>5.5</v>
      </c>
      <c r="N2152" s="7">
        <f>VLOOKUP(Todos!$A2152,vlookup_table[#All],2,FALSE)</f>
        <v>2</v>
      </c>
      <c r="O2152" s="7" t="str">
        <f>VLOOKUP(Todos!$A2152,vlookup_table[#All],3,FALSE)</f>
        <v>IL</v>
      </c>
      <c r="P2152" s="7">
        <f>VLOOKUP(Todos!$A2152,vlookup_table[#All],4,FALSE)</f>
        <v>4101</v>
      </c>
      <c r="Q2152" s="9" t="str">
        <f>VLOOKUP(Todos!$A2152,vlookup_table[#All],5,FALSE)</f>
        <v>U4</v>
      </c>
      <c r="R2152" s="9" t="str">
        <f>VLOOKUP(Todos!$A2152,vlookup_table[#All],6,FALSE)</f>
        <v>F</v>
      </c>
      <c r="S2152" s="9">
        <f>VLOOKUP(Todos!$A2152,vlookup_table[#All],7,FALSE)</f>
        <v>10</v>
      </c>
      <c r="T2152" s="9">
        <f>ROUND((9706-Todos!$P2152)/100, 0)</f>
        <v>56</v>
      </c>
      <c r="U2152" s="9" t="str" cm="1">
        <f t="array" ref="U2152">_xlfn.IFS(
    ISNUMBER(SEARCH("C", Q2152)), "Ciudad",
    ISNUMBER(SEARCH("T", Q2152)), "Pueblo",
    ISNUMBER(SEARCH("R", Q2152)), "Rural",
    ISNUMBER(SEARCH("S", Q2152)), "Suburbano",
    ISNUMBER(SEARCH("U", Q2152)), "Urbano"
)</f>
        <v>Urbano</v>
      </c>
      <c r="V2152" s="24" t="str" cm="1">
        <f t="array" ref="V2152">_xlfn.LET(
    _xlpm.txt, _xlfn.TEXTJOIN("", TRUE, IF(ISNUMBER(--MID(Todos!$H2152, _xlfn.SEQUENCE(LEN(Todos!$H2152)), 1)), MID(Todos!$H2152, _xlfn.SEQUENCE(LEN(Todos!$H2152)), 1), "")),
    IF(ISNUMBER(--RIGHT(_xlpm.txt,1)), _xlpm.txt, LEFT(_xlpm.txt, LEN(_xlpm.txt)-1))
)</f>
        <v>10050</v>
      </c>
      <c r="W2152" s="9" t="str">
        <f>UPPER(LEFT(Todos!$B2152,2))</f>
        <v>IL</v>
      </c>
      <c r="X2152" s="10" t="str" cm="1">
        <f t="array" ref="X2152">+IF(Todos!$C2152 = "",MODE.MATCH(Todos!$C$2:$C$4029),Todos!$C2152)</f>
        <v>F</v>
      </c>
    </row>
    <row r="2153" spans="1:24" x14ac:dyDescent="0.35">
      <c r="A2153" s="18">
        <v>132347</v>
      </c>
      <c r="B2153" s="12" t="s">
        <v>22</v>
      </c>
      <c r="C2153" s="12" t="s">
        <v>14</v>
      </c>
      <c r="D2153" s="12">
        <v>3874</v>
      </c>
      <c r="E2153" s="12">
        <v>776</v>
      </c>
      <c r="F2153" s="12">
        <v>852</v>
      </c>
      <c r="G2153" s="12">
        <v>94</v>
      </c>
      <c r="H2153" s="12">
        <v>29217</v>
      </c>
      <c r="I2153" s="12">
        <v>6</v>
      </c>
      <c r="J2153" s="12">
        <v>42</v>
      </c>
      <c r="K2153" s="12">
        <v>759</v>
      </c>
      <c r="L2153" s="12">
        <v>865</v>
      </c>
      <c r="M2153" s="12">
        <v>14</v>
      </c>
      <c r="N2153" s="12">
        <f>VLOOKUP(Todos!$A2153,vlookup_table[#All],2,FALSE)</f>
        <v>1</v>
      </c>
      <c r="O2153" s="12" t="str">
        <f>VLOOKUP(Todos!$A2153,vlookup_table[#All],3,FALSE)</f>
        <v>CA</v>
      </c>
      <c r="P2153" s="12">
        <f>VLOOKUP(Todos!$A2153,vlookup_table[#All],4,FALSE)</f>
        <v>0</v>
      </c>
      <c r="Q2153" s="14" t="str">
        <f>VLOOKUP(Todos!$A2153,vlookup_table[#All],5,FALSE)</f>
        <v>C1</v>
      </c>
      <c r="R2153" s="14" t="str">
        <f>VLOOKUP(Todos!$A2153,vlookup_table[#All],6,FALSE)</f>
        <v>M</v>
      </c>
      <c r="S2153" s="14">
        <f>VLOOKUP(Todos!$A2153,vlookup_table[#All],7,FALSE)</f>
        <v>20</v>
      </c>
      <c r="T2153" s="14">
        <f>ROUND((9706-Todos!$P2153)/100, 0)</f>
        <v>97</v>
      </c>
      <c r="U2153" s="14" t="str" cm="1">
        <f t="array" ref="U2153">_xlfn.IFS(
    ISNUMBER(SEARCH("C", Q2153)), "Ciudad",
    ISNUMBER(SEARCH("T", Q2153)), "Pueblo",
    ISNUMBER(SEARCH("R", Q2153)), "Rural",
    ISNUMBER(SEARCH("S", Q2153)), "Suburbano",
    ISNUMBER(SEARCH("U", Q2153)), "Urbano"
)</f>
        <v>Ciudad</v>
      </c>
      <c r="V2153" s="25" t="str" cm="1">
        <f t="array" ref="V2153">_xlfn.LET(
    _xlpm.txt, _xlfn.TEXTJOIN("", TRUE, IF(ISNUMBER(--MID(Todos!$H2153, _xlfn.SEQUENCE(LEN(Todos!$H2153)), 1)), MID(Todos!$H2153, _xlfn.SEQUENCE(LEN(Todos!$H2153)), 1), "")),
    IF(ISNUMBER(--RIGHT(_xlpm.txt,1)), _xlpm.txt, LEFT(_xlpm.txt, LEN(_xlpm.txt)-1))
)</f>
        <v>29217</v>
      </c>
      <c r="W2153" s="14" t="str">
        <f>UPPER(LEFT(Todos!$B2153,2))</f>
        <v>CA</v>
      </c>
      <c r="X2153" s="15" t="str" cm="1">
        <f t="array" ref="X2153">+IF(Todos!$C2153 = "",MODE.MATCH(Todos!$C$2:$C$4029),Todos!$C2153)</f>
        <v>M</v>
      </c>
    </row>
    <row r="2154" spans="1:24" x14ac:dyDescent="0.35">
      <c r="A2154" s="19">
        <v>127444</v>
      </c>
      <c r="B2154" s="7" t="s">
        <v>49</v>
      </c>
      <c r="C2154" s="7" t="s">
        <v>14</v>
      </c>
      <c r="D2154" s="7">
        <v>759</v>
      </c>
      <c r="E2154" s="7">
        <v>270</v>
      </c>
      <c r="F2154" s="7">
        <v>352</v>
      </c>
      <c r="G2154" s="7">
        <v>3</v>
      </c>
      <c r="H2154" s="7">
        <v>13278</v>
      </c>
      <c r="I2154" s="7">
        <v>5</v>
      </c>
      <c r="J2154" s="7">
        <v>32</v>
      </c>
      <c r="K2154" s="7">
        <v>307</v>
      </c>
      <c r="L2154" s="7">
        <v>316</v>
      </c>
      <c r="M2154" s="7">
        <v>18.5</v>
      </c>
      <c r="N2154" s="7">
        <f>VLOOKUP(Todos!$A2154,vlookup_table[#All],2,FALSE)</f>
        <v>1</v>
      </c>
      <c r="O2154" s="7" t="str">
        <f>VLOOKUP(Todos!$A2154,vlookup_table[#All],3,FALSE)</f>
        <v>CO</v>
      </c>
      <c r="P2154" s="7">
        <f>VLOOKUP(Todos!$A2154,vlookup_table[#All],4,FALSE)</f>
        <v>5609</v>
      </c>
      <c r="Q2154" s="9" t="str">
        <f>VLOOKUP(Todos!$A2154,vlookup_table[#All],5,FALSE)</f>
        <v>C1</v>
      </c>
      <c r="R2154" s="9" t="str">
        <f>VLOOKUP(Todos!$A2154,vlookup_table[#All],6,FALSE)</f>
        <v>M</v>
      </c>
      <c r="S2154" s="9">
        <f>VLOOKUP(Todos!$A2154,vlookup_table[#All],7,FALSE)</f>
        <v>21</v>
      </c>
      <c r="T2154" s="9">
        <f>ROUND((9706-Todos!$P2154)/100, 0)</f>
        <v>41</v>
      </c>
      <c r="U2154" s="9" t="str" cm="1">
        <f t="array" ref="U2154">_xlfn.IFS(
    ISNUMBER(SEARCH("C", Q2154)), "Ciudad",
    ISNUMBER(SEARCH("T", Q2154)), "Pueblo",
    ISNUMBER(SEARCH("R", Q2154)), "Rural",
    ISNUMBER(SEARCH("S", Q2154)), "Suburbano",
    ISNUMBER(SEARCH("U", Q2154)), "Urbano"
)</f>
        <v>Ciudad</v>
      </c>
      <c r="V2154" s="24" t="str" cm="1">
        <f t="array" ref="V2154">_xlfn.LET(
    _xlpm.txt, _xlfn.TEXTJOIN("", TRUE, IF(ISNUMBER(--MID(Todos!$H2154, _xlfn.SEQUENCE(LEN(Todos!$H2154)), 1)), MID(Todos!$H2154, _xlfn.SEQUENCE(LEN(Todos!$H2154)), 1), "")),
    IF(ISNUMBER(--RIGHT(_xlpm.txt,1)), _xlpm.txt, LEFT(_xlpm.txt, LEN(_xlpm.txt)-1))
)</f>
        <v>13278</v>
      </c>
      <c r="W2154" s="9" t="str">
        <f>UPPER(LEFT(Todos!$B2154,2))</f>
        <v>CO</v>
      </c>
      <c r="X2154" s="10" t="str" cm="1">
        <f t="array" ref="X2154">+IF(Todos!$C2154 = "",MODE.MATCH(Todos!$C$2:$C$4029),Todos!$C2154)</f>
        <v>M</v>
      </c>
    </row>
    <row r="2155" spans="1:24" x14ac:dyDescent="0.35">
      <c r="A2155" s="18">
        <v>149767</v>
      </c>
      <c r="B2155" s="12" t="s">
        <v>22</v>
      </c>
      <c r="C2155" s="12" t="s">
        <v>14</v>
      </c>
      <c r="D2155" s="12">
        <v>2105</v>
      </c>
      <c r="E2155" s="12">
        <v>535</v>
      </c>
      <c r="F2155" s="12">
        <v>578</v>
      </c>
      <c r="G2155" s="12">
        <v>59</v>
      </c>
      <c r="H2155" s="12">
        <v>17785</v>
      </c>
      <c r="I2155" s="12">
        <v>43</v>
      </c>
      <c r="J2155" s="12">
        <v>28</v>
      </c>
      <c r="K2155" s="12">
        <v>555</v>
      </c>
      <c r="L2155" s="12">
        <v>557</v>
      </c>
      <c r="M2155" s="12">
        <v>10.44444444</v>
      </c>
      <c r="N2155" s="12">
        <f>VLOOKUP(Todos!$A2155,vlookup_table[#All],2,FALSE)</f>
        <v>1</v>
      </c>
      <c r="O2155" s="12" t="str">
        <f>VLOOKUP(Todos!$A2155,vlookup_table[#All],3,FALSE)</f>
        <v>CA</v>
      </c>
      <c r="P2155" s="12">
        <f>VLOOKUP(Todos!$A2155,vlookup_table[#All],4,FALSE)</f>
        <v>2903</v>
      </c>
      <c r="Q2155" s="14" t="str">
        <f>VLOOKUP(Todos!$A2155,vlookup_table[#All],5,FALSE)</f>
        <v>U2</v>
      </c>
      <c r="R2155" s="14" t="str">
        <f>VLOOKUP(Todos!$A2155,vlookup_table[#All],6,FALSE)</f>
        <v>M</v>
      </c>
      <c r="S2155" s="14">
        <f>VLOOKUP(Todos!$A2155,vlookup_table[#All],7,FALSE)</f>
        <v>15</v>
      </c>
      <c r="T2155" s="14">
        <f>ROUND((9706-Todos!$P2155)/100, 0)</f>
        <v>68</v>
      </c>
      <c r="U2155" s="14" t="str" cm="1">
        <f t="array" ref="U2155">_xlfn.IFS(
    ISNUMBER(SEARCH("C", Q2155)), "Ciudad",
    ISNUMBER(SEARCH("T", Q2155)), "Pueblo",
    ISNUMBER(SEARCH("R", Q2155)), "Rural",
    ISNUMBER(SEARCH("S", Q2155)), "Suburbano",
    ISNUMBER(SEARCH("U", Q2155)), "Urbano"
)</f>
        <v>Urbano</v>
      </c>
      <c r="V2155" s="25" t="str" cm="1">
        <f t="array" ref="V2155">_xlfn.LET(
    _xlpm.txt, _xlfn.TEXTJOIN("", TRUE, IF(ISNUMBER(--MID(Todos!$H2155, _xlfn.SEQUENCE(LEN(Todos!$H2155)), 1)), MID(Todos!$H2155, _xlfn.SEQUENCE(LEN(Todos!$H2155)), 1), "")),
    IF(ISNUMBER(--RIGHT(_xlpm.txt,1)), _xlpm.txt, LEFT(_xlpm.txt, LEN(_xlpm.txt)-1))
)</f>
        <v>17785</v>
      </c>
      <c r="W2155" s="14" t="str">
        <f>UPPER(LEFT(Todos!$B2155,2))</f>
        <v>CA</v>
      </c>
      <c r="X2155" s="15" t="str" cm="1">
        <f t="array" ref="X2155">+IF(Todos!$C2155 = "",MODE.MATCH(Todos!$C$2:$C$4029),Todos!$C2155)</f>
        <v>M</v>
      </c>
    </row>
    <row r="2156" spans="1:24" x14ac:dyDescent="0.35">
      <c r="A2156" s="19">
        <v>172315</v>
      </c>
      <c r="B2156" s="7" t="s">
        <v>22</v>
      </c>
      <c r="C2156" s="7" t="s">
        <v>17</v>
      </c>
      <c r="D2156" s="7">
        <v>1368</v>
      </c>
      <c r="E2156" s="7">
        <v>379</v>
      </c>
      <c r="F2156" s="7">
        <v>528</v>
      </c>
      <c r="G2156" s="7">
        <v>20</v>
      </c>
      <c r="H2156" s="7">
        <v>23121</v>
      </c>
      <c r="I2156" s="7">
        <v>7</v>
      </c>
      <c r="J2156" s="7">
        <v>56</v>
      </c>
      <c r="K2156" s="7">
        <v>416</v>
      </c>
      <c r="L2156" s="7">
        <v>487</v>
      </c>
      <c r="M2156" s="7">
        <v>6.8529411769999999</v>
      </c>
      <c r="N2156" s="7">
        <f>VLOOKUP(Todos!$A2156,vlookup_table[#All],2,FALSE)</f>
        <v>2</v>
      </c>
      <c r="O2156" s="7" t="str">
        <f>VLOOKUP(Todos!$A2156,vlookup_table[#All],3,FALSE)</f>
        <v>CA</v>
      </c>
      <c r="P2156" s="7">
        <f>VLOOKUP(Todos!$A2156,vlookup_table[#All],4,FALSE)</f>
        <v>1506</v>
      </c>
      <c r="Q2156" s="9" t="str">
        <f>VLOOKUP(Todos!$A2156,vlookup_table[#All],5,FALSE)</f>
        <v>U1</v>
      </c>
      <c r="R2156" s="9" t="str">
        <f>VLOOKUP(Todos!$A2156,vlookup_table[#All],6,FALSE)</f>
        <v>F</v>
      </c>
      <c r="S2156" s="9">
        <f>VLOOKUP(Todos!$A2156,vlookup_table[#All],7,FALSE)</f>
        <v>8</v>
      </c>
      <c r="T2156" s="9">
        <f>ROUND((9706-Todos!$P2156)/100, 0)</f>
        <v>82</v>
      </c>
      <c r="U2156" s="9" t="str" cm="1">
        <f t="array" ref="U2156">_xlfn.IFS(
    ISNUMBER(SEARCH("C", Q2156)), "Ciudad",
    ISNUMBER(SEARCH("T", Q2156)), "Pueblo",
    ISNUMBER(SEARCH("R", Q2156)), "Rural",
    ISNUMBER(SEARCH("S", Q2156)), "Suburbano",
    ISNUMBER(SEARCH("U", Q2156)), "Urbano"
)</f>
        <v>Urbano</v>
      </c>
      <c r="V2156" s="24" t="str" cm="1">
        <f t="array" ref="V2156">_xlfn.LET(
    _xlpm.txt, _xlfn.TEXTJOIN("", TRUE, IF(ISNUMBER(--MID(Todos!$H2156, _xlfn.SEQUENCE(LEN(Todos!$H2156)), 1)), MID(Todos!$H2156, _xlfn.SEQUENCE(LEN(Todos!$H2156)), 1), "")),
    IF(ISNUMBER(--RIGHT(_xlpm.txt,1)), _xlpm.txt, LEFT(_xlpm.txt, LEN(_xlpm.txt)-1))
)</f>
        <v>23121</v>
      </c>
      <c r="W2156" s="9" t="str">
        <f>UPPER(LEFT(Todos!$B2156,2))</f>
        <v>CA</v>
      </c>
      <c r="X2156" s="10" t="str" cm="1">
        <f t="array" ref="X2156">+IF(Todos!$C2156 = "",MODE.MATCH(Todos!$C$2:$C$4029),Todos!$C2156)</f>
        <v>F</v>
      </c>
    </row>
    <row r="2157" spans="1:24" x14ac:dyDescent="0.35">
      <c r="A2157" s="18">
        <v>43001</v>
      </c>
      <c r="B2157" s="12" t="s">
        <v>13</v>
      </c>
      <c r="C2157" s="12" t="s">
        <v>17</v>
      </c>
      <c r="D2157" s="12">
        <v>1167</v>
      </c>
      <c r="E2157" s="12">
        <v>267</v>
      </c>
      <c r="F2157" s="12">
        <v>349</v>
      </c>
      <c r="G2157" s="12">
        <v>20</v>
      </c>
      <c r="H2157" s="12">
        <v>14192</v>
      </c>
      <c r="I2157" s="12">
        <v>11</v>
      </c>
      <c r="J2157" s="12">
        <v>20</v>
      </c>
      <c r="K2157" s="12">
        <v>274</v>
      </c>
      <c r="L2157" s="12">
        <v>323</v>
      </c>
      <c r="M2157" s="12">
        <v>15</v>
      </c>
      <c r="N2157" s="12">
        <f>VLOOKUP(Todos!$A2157,vlookup_table[#All],2,FALSE)</f>
        <v>0</v>
      </c>
      <c r="O2157" s="12" t="str">
        <f>VLOOKUP(Todos!$A2157,vlookup_table[#All],3,FALSE)</f>
        <v>FL</v>
      </c>
      <c r="P2157" s="12">
        <f>VLOOKUP(Todos!$A2157,vlookup_table[#All],4,FALSE)</f>
        <v>0</v>
      </c>
      <c r="Q2157" s="14" t="str">
        <f>VLOOKUP(Todos!$A2157,vlookup_table[#All],5,FALSE)</f>
        <v>C2</v>
      </c>
      <c r="R2157" s="14" t="str">
        <f>VLOOKUP(Todos!$A2157,vlookup_table[#All],6,FALSE)</f>
        <v>F</v>
      </c>
      <c r="S2157" s="14">
        <f>VLOOKUP(Todos!$A2157,vlookup_table[#All],7,FALSE)</f>
        <v>15</v>
      </c>
      <c r="T2157" s="14">
        <f>ROUND((9706-Todos!$P2157)/100, 0)</f>
        <v>97</v>
      </c>
      <c r="U2157" s="14" t="str" cm="1">
        <f t="array" ref="U2157">_xlfn.IFS(
    ISNUMBER(SEARCH("C", Q2157)), "Ciudad",
    ISNUMBER(SEARCH("T", Q2157)), "Pueblo",
    ISNUMBER(SEARCH("R", Q2157)), "Rural",
    ISNUMBER(SEARCH("S", Q2157)), "Suburbano",
    ISNUMBER(SEARCH("U", Q2157)), "Urbano"
)</f>
        <v>Ciudad</v>
      </c>
      <c r="V2157" s="25" t="str" cm="1">
        <f t="array" ref="V2157">_xlfn.LET(
    _xlpm.txt, _xlfn.TEXTJOIN("", TRUE, IF(ISNUMBER(--MID(Todos!$H2157, _xlfn.SEQUENCE(LEN(Todos!$H2157)), 1)), MID(Todos!$H2157, _xlfn.SEQUENCE(LEN(Todos!$H2157)), 1), "")),
    IF(ISNUMBER(--RIGHT(_xlpm.txt,1)), _xlpm.txt, LEFT(_xlpm.txt, LEN(_xlpm.txt)-1))
)</f>
        <v>14192</v>
      </c>
      <c r="W2157" s="14" t="str">
        <f>UPPER(LEFT(Todos!$B2157,2))</f>
        <v>FL</v>
      </c>
      <c r="X2157" s="15" t="str" cm="1">
        <f t="array" ref="X2157">+IF(Todos!$C2157 = "",MODE.MATCH(Todos!$C$2:$C$4029),Todos!$C2157)</f>
        <v>F</v>
      </c>
    </row>
    <row r="2158" spans="1:24" x14ac:dyDescent="0.35">
      <c r="A2158" s="19">
        <v>15416</v>
      </c>
      <c r="B2158" s="7" t="s">
        <v>18</v>
      </c>
      <c r="C2158" s="7" t="s">
        <v>14</v>
      </c>
      <c r="D2158" s="7">
        <v>859</v>
      </c>
      <c r="E2158" s="7">
        <v>428</v>
      </c>
      <c r="F2158" s="7">
        <v>482</v>
      </c>
      <c r="G2158" s="7">
        <v>0</v>
      </c>
      <c r="H2158" s="7">
        <v>15841</v>
      </c>
      <c r="I2158" s="7">
        <v>1</v>
      </c>
      <c r="J2158" s="7">
        <v>71</v>
      </c>
      <c r="K2158" s="7">
        <v>454</v>
      </c>
      <c r="L2158" s="7">
        <v>442</v>
      </c>
      <c r="M2158" s="7">
        <v>20</v>
      </c>
      <c r="N2158" s="7">
        <f>VLOOKUP(Todos!$A2158,vlookup_table[#All],2,FALSE)</f>
        <v>1</v>
      </c>
      <c r="O2158" s="7" t="str">
        <f>VLOOKUP(Todos!$A2158,vlookup_table[#All],3,FALSE)</f>
        <v>NC</v>
      </c>
      <c r="P2158" s="7">
        <f>VLOOKUP(Todos!$A2158,vlookup_table[#All],4,FALSE)</f>
        <v>5001</v>
      </c>
      <c r="Q2158" s="9" t="str">
        <f>VLOOKUP(Todos!$A2158,vlookup_table[#All],5,FALSE)</f>
        <v>C2</v>
      </c>
      <c r="R2158" s="9" t="str">
        <f>VLOOKUP(Todos!$A2158,vlookup_table[#All],6,FALSE)</f>
        <v>M</v>
      </c>
      <c r="S2158" s="9">
        <f>VLOOKUP(Todos!$A2158,vlookup_table[#All],7,FALSE)</f>
        <v>30</v>
      </c>
      <c r="T2158" s="9">
        <f>ROUND((9706-Todos!$P2158)/100, 0)</f>
        <v>47</v>
      </c>
      <c r="U2158" s="9" t="str" cm="1">
        <f t="array" ref="U2158">_xlfn.IFS(
    ISNUMBER(SEARCH("C", Q2158)), "Ciudad",
    ISNUMBER(SEARCH("T", Q2158)), "Pueblo",
    ISNUMBER(SEARCH("R", Q2158)), "Rural",
    ISNUMBER(SEARCH("S", Q2158)), "Suburbano",
    ISNUMBER(SEARCH("U", Q2158)), "Urbano"
)</f>
        <v>Ciudad</v>
      </c>
      <c r="V2158" s="24" t="str" cm="1">
        <f t="array" ref="V2158">_xlfn.LET(
    _xlpm.txt, _xlfn.TEXTJOIN("", TRUE, IF(ISNUMBER(--MID(Todos!$H2158, _xlfn.SEQUENCE(LEN(Todos!$H2158)), 1)), MID(Todos!$H2158, _xlfn.SEQUENCE(LEN(Todos!$H2158)), 1), "")),
    IF(ISNUMBER(--RIGHT(_xlpm.txt,1)), _xlpm.txt, LEFT(_xlpm.txt, LEN(_xlpm.txt)-1))
)</f>
        <v>15841</v>
      </c>
      <c r="W2158" s="9" t="str">
        <f>UPPER(LEFT(Todos!$B2158,2))</f>
        <v>NC</v>
      </c>
      <c r="X2158" s="10" t="str" cm="1">
        <f t="array" ref="X2158">+IF(Todos!$C2158 = "",MODE.MATCH(Todos!$C$2:$C$4029),Todos!$C2158)</f>
        <v>M</v>
      </c>
    </row>
    <row r="2159" spans="1:24" x14ac:dyDescent="0.35">
      <c r="A2159" s="18">
        <v>141396</v>
      </c>
      <c r="B2159" s="12" t="s">
        <v>24</v>
      </c>
      <c r="C2159" s="12" t="s">
        <v>14</v>
      </c>
      <c r="D2159" s="12">
        <v>1291</v>
      </c>
      <c r="E2159" s="12">
        <v>349</v>
      </c>
      <c r="F2159" s="12">
        <v>447</v>
      </c>
      <c r="G2159" s="12">
        <v>20</v>
      </c>
      <c r="H2159" s="12">
        <v>14894</v>
      </c>
      <c r="I2159" s="12">
        <v>4</v>
      </c>
      <c r="J2159" s="12">
        <v>23</v>
      </c>
      <c r="K2159" s="12">
        <v>373</v>
      </c>
      <c r="L2159" s="12">
        <v>402</v>
      </c>
      <c r="M2159" s="12">
        <v>10.5</v>
      </c>
      <c r="N2159" s="12">
        <f>VLOOKUP(Todos!$A2159,vlookup_table[#All],2,FALSE)</f>
        <v>1</v>
      </c>
      <c r="O2159" s="12" t="str">
        <f>VLOOKUP(Todos!$A2159,vlookup_table[#All],3,FALSE)</f>
        <v>NV</v>
      </c>
      <c r="P2159" s="12">
        <f>VLOOKUP(Todos!$A2159,vlookup_table[#All],4,FALSE)</f>
        <v>0</v>
      </c>
      <c r="Q2159" s="14" t="str">
        <f>VLOOKUP(Todos!$A2159,vlookup_table[#All],5,FALSE)</f>
        <v>S1</v>
      </c>
      <c r="R2159" s="14" t="str">
        <f>VLOOKUP(Todos!$A2159,vlookup_table[#All],6,FALSE)</f>
        <v>M</v>
      </c>
      <c r="S2159" s="14">
        <f>VLOOKUP(Todos!$A2159,vlookup_table[#All],7,FALSE)</f>
        <v>10</v>
      </c>
      <c r="T2159" s="14">
        <f>ROUND((9706-Todos!$P2159)/100, 0)</f>
        <v>97</v>
      </c>
      <c r="U2159" s="14" t="str" cm="1">
        <f t="array" ref="U2159">_xlfn.IFS(
    ISNUMBER(SEARCH("C", Q2159)), "Ciudad",
    ISNUMBER(SEARCH("T", Q2159)), "Pueblo",
    ISNUMBER(SEARCH("R", Q2159)), "Rural",
    ISNUMBER(SEARCH("S", Q2159)), "Suburbano",
    ISNUMBER(SEARCH("U", Q2159)), "Urbano"
)</f>
        <v>Suburbano</v>
      </c>
      <c r="V2159" s="25" t="str" cm="1">
        <f t="array" ref="V2159">_xlfn.LET(
    _xlpm.txt, _xlfn.TEXTJOIN("", TRUE, IF(ISNUMBER(--MID(Todos!$H2159, _xlfn.SEQUENCE(LEN(Todos!$H2159)), 1)), MID(Todos!$H2159, _xlfn.SEQUENCE(LEN(Todos!$H2159)), 1), "")),
    IF(ISNUMBER(--RIGHT(_xlpm.txt,1)), _xlpm.txt, LEFT(_xlpm.txt, LEN(_xlpm.txt)-1))
)</f>
        <v>14894</v>
      </c>
      <c r="W2159" s="14" t="str">
        <f>UPPER(LEFT(Todos!$B2159,2))</f>
        <v>NV</v>
      </c>
      <c r="X2159" s="15" t="str" cm="1">
        <f t="array" ref="X2159">+IF(Todos!$C2159 = "",MODE.MATCH(Todos!$C$2:$C$4029),Todos!$C2159)</f>
        <v>M</v>
      </c>
    </row>
    <row r="2160" spans="1:24" x14ac:dyDescent="0.35">
      <c r="A2160" s="19">
        <v>137743</v>
      </c>
      <c r="B2160" s="7" t="s">
        <v>56</v>
      </c>
      <c r="C2160" s="7" t="s">
        <v>61</v>
      </c>
      <c r="D2160" s="7">
        <v>962</v>
      </c>
      <c r="E2160" s="7">
        <v>349</v>
      </c>
      <c r="F2160" s="7">
        <v>487</v>
      </c>
      <c r="G2160" s="7">
        <v>1</v>
      </c>
      <c r="H2160" s="7">
        <v>20739</v>
      </c>
      <c r="I2160" s="7">
        <v>13</v>
      </c>
      <c r="J2160" s="7">
        <v>4</v>
      </c>
      <c r="K2160" s="7">
        <v>379</v>
      </c>
      <c r="L2160" s="7">
        <v>419</v>
      </c>
      <c r="M2160" s="7">
        <v>5.733333333</v>
      </c>
      <c r="N2160" s="7">
        <f>VLOOKUP(Todos!$A2160,vlookup_table[#All],2,FALSE)</f>
        <v>2</v>
      </c>
      <c r="O2160" s="7" t="str">
        <f>VLOOKUP(Todos!$A2160,vlookup_table[#All],3,FALSE)</f>
        <v>AZ</v>
      </c>
      <c r="P2160" s="7">
        <f>VLOOKUP(Todos!$A2160,vlookup_table[#All],4,FALSE)</f>
        <v>2309</v>
      </c>
      <c r="Q2160" s="9" t="str">
        <f>VLOOKUP(Todos!$A2160,vlookup_table[#All],5,FALSE)</f>
        <v>C1</v>
      </c>
      <c r="R2160" s="9" t="str">
        <f>VLOOKUP(Todos!$A2160,vlookup_table[#All],6,FALSE)</f>
        <v>F</v>
      </c>
      <c r="S2160" s="9">
        <f>VLOOKUP(Todos!$A2160,vlookup_table[#All],7,FALSE)</f>
        <v>8</v>
      </c>
      <c r="T2160" s="9">
        <f>ROUND((9706-Todos!$P2160)/100, 0)</f>
        <v>74</v>
      </c>
      <c r="U2160" s="9" t="str" cm="1">
        <f t="array" ref="U2160">_xlfn.IFS(
    ISNUMBER(SEARCH("C", Q2160)), "Ciudad",
    ISNUMBER(SEARCH("T", Q2160)), "Pueblo",
    ISNUMBER(SEARCH("R", Q2160)), "Rural",
    ISNUMBER(SEARCH("S", Q2160)), "Suburbano",
    ISNUMBER(SEARCH("U", Q2160)), "Urbano"
)</f>
        <v>Ciudad</v>
      </c>
      <c r="V2160" s="24" t="str" cm="1">
        <f t="array" ref="V2160">_xlfn.LET(
    _xlpm.txt, _xlfn.TEXTJOIN("", TRUE, IF(ISNUMBER(--MID(Todos!$H2160, _xlfn.SEQUENCE(LEN(Todos!$H2160)), 1)), MID(Todos!$H2160, _xlfn.SEQUENCE(LEN(Todos!$H2160)), 1), "")),
    IF(ISNUMBER(--RIGHT(_xlpm.txt,1)), _xlpm.txt, LEFT(_xlpm.txt, LEN(_xlpm.txt)-1))
)</f>
        <v>20739</v>
      </c>
      <c r="W2160" s="9" t="str">
        <f>UPPER(LEFT(Todos!$B2160,2))</f>
        <v>AZ</v>
      </c>
      <c r="X2160" s="10" t="str" cm="1">
        <f t="array" ref="X2160">+IF(Todos!$C2160 = "",MODE.MATCH(Todos!$C$2:$C$4029),Todos!$C2160)</f>
        <v>Female</v>
      </c>
    </row>
    <row r="2161" spans="1:24" x14ac:dyDescent="0.35">
      <c r="A2161" s="18">
        <v>118487</v>
      </c>
      <c r="B2161" s="12" t="s">
        <v>21</v>
      </c>
      <c r="C2161" s="12" t="s">
        <v>17</v>
      </c>
      <c r="D2161" s="12">
        <v>420</v>
      </c>
      <c r="E2161" s="12">
        <v>171</v>
      </c>
      <c r="F2161" s="12">
        <v>293</v>
      </c>
      <c r="G2161" s="12">
        <v>1</v>
      </c>
      <c r="H2161" s="12">
        <v>10643</v>
      </c>
      <c r="I2161" s="12">
        <v>1</v>
      </c>
      <c r="J2161" s="12">
        <v>78</v>
      </c>
      <c r="K2161" s="12">
        <v>234</v>
      </c>
      <c r="L2161" s="12">
        <v>247</v>
      </c>
      <c r="M2161" s="12">
        <v>15</v>
      </c>
      <c r="N2161" s="12">
        <f>VLOOKUP(Todos!$A2161,vlookup_table[#All],2,FALSE)</f>
        <v>0</v>
      </c>
      <c r="O2161" s="12" t="str">
        <f>VLOOKUP(Todos!$A2161,vlookup_table[#All],3,FALSE)</f>
        <v>TX</v>
      </c>
      <c r="P2161" s="12">
        <f>VLOOKUP(Todos!$A2161,vlookup_table[#All],4,FALSE)</f>
        <v>6801</v>
      </c>
      <c r="Q2161" s="14" t="str">
        <f>VLOOKUP(Todos!$A2161,vlookup_table[#All],5,FALSE)</f>
        <v>R2</v>
      </c>
      <c r="R2161" s="14" t="str">
        <f>VLOOKUP(Todos!$A2161,vlookup_table[#All],6,FALSE)</f>
        <v>F</v>
      </c>
      <c r="S2161" s="14">
        <f>VLOOKUP(Todos!$A2161,vlookup_table[#All],7,FALSE)</f>
        <v>20</v>
      </c>
      <c r="T2161" s="14">
        <f>ROUND((9706-Todos!$P2161)/100, 0)</f>
        <v>29</v>
      </c>
      <c r="U2161" s="14" t="str" cm="1">
        <f t="array" ref="U2161">_xlfn.IFS(
    ISNUMBER(SEARCH("C", Q2161)), "Ciudad",
    ISNUMBER(SEARCH("T", Q2161)), "Pueblo",
    ISNUMBER(SEARCH("R", Q2161)), "Rural",
    ISNUMBER(SEARCH("S", Q2161)), "Suburbano",
    ISNUMBER(SEARCH("U", Q2161)), "Urbano"
)</f>
        <v>Rural</v>
      </c>
      <c r="V2161" s="25" t="str" cm="1">
        <f t="array" ref="V2161">_xlfn.LET(
    _xlpm.txt, _xlfn.TEXTJOIN("", TRUE, IF(ISNUMBER(--MID(Todos!$H2161, _xlfn.SEQUENCE(LEN(Todos!$H2161)), 1)), MID(Todos!$H2161, _xlfn.SEQUENCE(LEN(Todos!$H2161)), 1), "")),
    IF(ISNUMBER(--RIGHT(_xlpm.txt,1)), _xlpm.txt, LEFT(_xlpm.txt, LEN(_xlpm.txt)-1))
)</f>
        <v>10643</v>
      </c>
      <c r="W2161" s="14" t="str">
        <f>UPPER(LEFT(Todos!$B2161,2))</f>
        <v>TX</v>
      </c>
      <c r="X2161" s="15" t="str" cm="1">
        <f t="array" ref="X2161">+IF(Todos!$C2161 = "",MODE.MATCH(Todos!$C$2:$C$4029),Todos!$C2161)</f>
        <v>F</v>
      </c>
    </row>
    <row r="2162" spans="1:24" x14ac:dyDescent="0.35">
      <c r="A2162" s="19">
        <v>33393</v>
      </c>
      <c r="B2162" s="7" t="s">
        <v>13</v>
      </c>
      <c r="C2162" s="7" t="s">
        <v>17</v>
      </c>
      <c r="D2162" s="7">
        <v>1571</v>
      </c>
      <c r="E2162" s="7">
        <v>473</v>
      </c>
      <c r="F2162" s="7">
        <v>526</v>
      </c>
      <c r="G2162" s="7">
        <v>28</v>
      </c>
      <c r="H2162" s="7">
        <v>21109</v>
      </c>
      <c r="I2162" s="7">
        <v>17</v>
      </c>
      <c r="J2162" s="7">
        <v>15</v>
      </c>
      <c r="K2162" s="7">
        <v>496</v>
      </c>
      <c r="L2162" s="7">
        <v>518</v>
      </c>
      <c r="M2162" s="7">
        <v>22.5</v>
      </c>
      <c r="N2162" s="7">
        <f>VLOOKUP(Todos!$A2162,vlookup_table[#All],2,FALSE)</f>
        <v>28</v>
      </c>
      <c r="O2162" s="7" t="str">
        <f>VLOOKUP(Todos!$A2162,vlookup_table[#All],3,FALSE)</f>
        <v>FL</v>
      </c>
      <c r="P2162" s="7">
        <f>VLOOKUP(Todos!$A2162,vlookup_table[#All],4,FALSE)</f>
        <v>5101</v>
      </c>
      <c r="Q2162" s="9" t="str">
        <f>VLOOKUP(Todos!$A2162,vlookup_table[#All],5,FALSE)</f>
        <v>T1</v>
      </c>
      <c r="R2162" s="9" t="str">
        <f>VLOOKUP(Todos!$A2162,vlookup_table[#All],6,FALSE)</f>
        <v>F</v>
      </c>
      <c r="S2162" s="9">
        <f>VLOOKUP(Todos!$A2162,vlookup_table[#All],7,FALSE)</f>
        <v>10</v>
      </c>
      <c r="T2162" s="9">
        <f>ROUND((9706-Todos!$P2162)/100, 0)</f>
        <v>46</v>
      </c>
      <c r="U2162" s="9" t="str" cm="1">
        <f t="array" ref="U2162">_xlfn.IFS(
    ISNUMBER(SEARCH("C", Q2162)), "Ciudad",
    ISNUMBER(SEARCH("T", Q2162)), "Pueblo",
    ISNUMBER(SEARCH("R", Q2162)), "Rural",
    ISNUMBER(SEARCH("S", Q2162)), "Suburbano",
    ISNUMBER(SEARCH("U", Q2162)), "Urbano"
)</f>
        <v>Pueblo</v>
      </c>
      <c r="V2162" s="24" t="str" cm="1">
        <f t="array" ref="V2162">_xlfn.LET(
    _xlpm.txt, _xlfn.TEXTJOIN("", TRUE, IF(ISNUMBER(--MID(Todos!$H2162, _xlfn.SEQUENCE(LEN(Todos!$H2162)), 1)), MID(Todos!$H2162, _xlfn.SEQUENCE(LEN(Todos!$H2162)), 1), "")),
    IF(ISNUMBER(--RIGHT(_xlpm.txt,1)), _xlpm.txt, LEFT(_xlpm.txt, LEN(_xlpm.txt)-1))
)</f>
        <v>21109</v>
      </c>
      <c r="W2162" s="9" t="str">
        <f>UPPER(LEFT(Todos!$B2162,2))</f>
        <v>FL</v>
      </c>
      <c r="X2162" s="10" t="str" cm="1">
        <f t="array" ref="X2162">+IF(Todos!$C2162 = "",MODE.MATCH(Todos!$C$2:$C$4029),Todos!$C2162)</f>
        <v>F</v>
      </c>
    </row>
    <row r="2163" spans="1:24" x14ac:dyDescent="0.35">
      <c r="A2163" s="18">
        <v>79622</v>
      </c>
      <c r="B2163" s="12" t="s">
        <v>36</v>
      </c>
      <c r="C2163" s="12" t="s">
        <v>17</v>
      </c>
      <c r="D2163" s="12">
        <v>842</v>
      </c>
      <c r="E2163" s="12">
        <v>463</v>
      </c>
      <c r="F2163" s="12">
        <v>493</v>
      </c>
      <c r="G2163" s="12">
        <v>0</v>
      </c>
      <c r="H2163" s="12">
        <v>15371</v>
      </c>
      <c r="I2163" s="12">
        <v>3</v>
      </c>
      <c r="J2163" s="12">
        <v>70</v>
      </c>
      <c r="K2163" s="12">
        <v>469</v>
      </c>
      <c r="L2163" s="12">
        <v>492</v>
      </c>
      <c r="M2163" s="12">
        <v>9.9130434780000005</v>
      </c>
      <c r="N2163" s="12">
        <f>VLOOKUP(Todos!$A2163,vlookup_table[#All],2,FALSE)</f>
        <v>202</v>
      </c>
      <c r="O2163" s="12" t="str">
        <f>VLOOKUP(Todos!$A2163,vlookup_table[#All],3,FALSE)</f>
        <v>WI</v>
      </c>
      <c r="P2163" s="12">
        <f>VLOOKUP(Todos!$A2163,vlookup_table[#All],4,FALSE)</f>
        <v>1610</v>
      </c>
      <c r="Q2163" s="14" t="str">
        <f>VLOOKUP(Todos!$A2163,vlookup_table[#All],5,FALSE)</f>
        <v>T2</v>
      </c>
      <c r="R2163" s="14" t="str">
        <f>VLOOKUP(Todos!$A2163,vlookup_table[#All],6,FALSE)</f>
        <v>F</v>
      </c>
      <c r="S2163" s="14">
        <f>VLOOKUP(Todos!$A2163,vlookup_table[#All],7,FALSE)</f>
        <v>5</v>
      </c>
      <c r="T2163" s="14">
        <f>ROUND((9706-Todos!$P2163)/100, 0)</f>
        <v>81</v>
      </c>
      <c r="U2163" s="14" t="str" cm="1">
        <f t="array" ref="U2163">_xlfn.IFS(
    ISNUMBER(SEARCH("C", Q2163)), "Ciudad",
    ISNUMBER(SEARCH("T", Q2163)), "Pueblo",
    ISNUMBER(SEARCH("R", Q2163)), "Rural",
    ISNUMBER(SEARCH("S", Q2163)), "Suburbano",
    ISNUMBER(SEARCH("U", Q2163)), "Urbano"
)</f>
        <v>Pueblo</v>
      </c>
      <c r="V2163" s="25" t="str" cm="1">
        <f t="array" ref="V2163">_xlfn.LET(
    _xlpm.txt, _xlfn.TEXTJOIN("", TRUE, IF(ISNUMBER(--MID(Todos!$H2163, _xlfn.SEQUENCE(LEN(Todos!$H2163)), 1)), MID(Todos!$H2163, _xlfn.SEQUENCE(LEN(Todos!$H2163)), 1), "")),
    IF(ISNUMBER(--RIGHT(_xlpm.txt,1)), _xlpm.txt, LEFT(_xlpm.txt, LEN(_xlpm.txt)-1))
)</f>
        <v>15371</v>
      </c>
      <c r="W2163" s="14" t="str">
        <f>UPPER(LEFT(Todos!$B2163,2))</f>
        <v>WI</v>
      </c>
      <c r="X2163" s="15" t="str" cm="1">
        <f t="array" ref="X2163">+IF(Todos!$C2163 = "",MODE.MATCH(Todos!$C$2:$C$4029),Todos!$C2163)</f>
        <v>F</v>
      </c>
    </row>
    <row r="2164" spans="1:24" x14ac:dyDescent="0.35">
      <c r="A2164" s="19">
        <v>99209</v>
      </c>
      <c r="B2164" s="7" t="s">
        <v>16</v>
      </c>
      <c r="C2164" s="7" t="s">
        <v>17</v>
      </c>
      <c r="D2164" s="7">
        <v>517</v>
      </c>
      <c r="E2164" s="7">
        <v>303</v>
      </c>
      <c r="F2164" s="7">
        <v>416</v>
      </c>
      <c r="G2164" s="7">
        <v>1</v>
      </c>
      <c r="H2164" s="7">
        <v>15032</v>
      </c>
      <c r="I2164" s="7">
        <v>0</v>
      </c>
      <c r="J2164" s="7">
        <v>74</v>
      </c>
      <c r="K2164" s="7">
        <v>344</v>
      </c>
      <c r="L2164" s="7">
        <v>348</v>
      </c>
      <c r="M2164" s="7">
        <v>2.5789473680000001</v>
      </c>
      <c r="N2164" s="7">
        <f>VLOOKUP(Todos!$A2164,vlookup_table[#All],2,FALSE)</f>
        <v>2</v>
      </c>
      <c r="O2164" s="7" t="str">
        <f>VLOOKUP(Todos!$A2164,vlookup_table[#All],3,FALSE)</f>
        <v>IL</v>
      </c>
      <c r="P2164" s="7">
        <f>VLOOKUP(Todos!$A2164,vlookup_table[#All],4,FALSE)</f>
        <v>701</v>
      </c>
      <c r="Q2164" s="9" t="str">
        <f>VLOOKUP(Todos!$A2164,vlookup_table[#All],5,FALSE)</f>
        <v>C2</v>
      </c>
      <c r="R2164" s="9" t="str">
        <f>VLOOKUP(Todos!$A2164,vlookup_table[#All],6,FALSE)</f>
        <v>F</v>
      </c>
      <c r="S2164" s="9">
        <f>VLOOKUP(Todos!$A2164,vlookup_table[#All],7,FALSE)</f>
        <v>3</v>
      </c>
      <c r="T2164" s="9">
        <f>ROUND((9706-Todos!$P2164)/100, 0)</f>
        <v>90</v>
      </c>
      <c r="U2164" s="9" t="str" cm="1">
        <f t="array" ref="U2164">_xlfn.IFS(
    ISNUMBER(SEARCH("C", Q2164)), "Ciudad",
    ISNUMBER(SEARCH("T", Q2164)), "Pueblo",
    ISNUMBER(SEARCH("R", Q2164)), "Rural",
    ISNUMBER(SEARCH("S", Q2164)), "Suburbano",
    ISNUMBER(SEARCH("U", Q2164)), "Urbano"
)</f>
        <v>Ciudad</v>
      </c>
      <c r="V2164" s="24" t="str" cm="1">
        <f t="array" ref="V2164">_xlfn.LET(
    _xlpm.txt, _xlfn.TEXTJOIN("", TRUE, IF(ISNUMBER(--MID(Todos!$H2164, _xlfn.SEQUENCE(LEN(Todos!$H2164)), 1)), MID(Todos!$H2164, _xlfn.SEQUENCE(LEN(Todos!$H2164)), 1), "")),
    IF(ISNUMBER(--RIGHT(_xlpm.txt,1)), _xlpm.txt, LEFT(_xlpm.txt, LEN(_xlpm.txt)-1))
)</f>
        <v>15032</v>
      </c>
      <c r="W2164" s="9" t="str">
        <f>UPPER(LEFT(Todos!$B2164,2))</f>
        <v>IL</v>
      </c>
      <c r="X2164" s="10" t="str" cm="1">
        <f t="array" ref="X2164">+IF(Todos!$C2164 = "",MODE.MATCH(Todos!$C$2:$C$4029),Todos!$C2164)</f>
        <v>F</v>
      </c>
    </row>
    <row r="2165" spans="1:24" x14ac:dyDescent="0.35">
      <c r="A2165" s="18">
        <v>23056</v>
      </c>
      <c r="B2165" s="12" t="s">
        <v>47</v>
      </c>
      <c r="C2165" s="12" t="s">
        <v>17</v>
      </c>
      <c r="D2165" s="12">
        <v>1299</v>
      </c>
      <c r="E2165" s="12">
        <v>577</v>
      </c>
      <c r="F2165" s="12">
        <v>596</v>
      </c>
      <c r="G2165" s="12">
        <v>2</v>
      </c>
      <c r="H2165" s="12">
        <v>19461</v>
      </c>
      <c r="I2165" s="12">
        <v>0</v>
      </c>
      <c r="J2165" s="12">
        <v>43</v>
      </c>
      <c r="K2165" s="12">
        <v>589</v>
      </c>
      <c r="L2165" s="12">
        <v>590</v>
      </c>
      <c r="M2165" s="12">
        <v>4</v>
      </c>
      <c r="N2165" s="12">
        <f>VLOOKUP(Todos!$A2165,vlookup_table[#All],2,FALSE)</f>
        <v>0</v>
      </c>
      <c r="O2165" s="12" t="str">
        <f>VLOOKUP(Todos!$A2165,vlookup_table[#All],3,FALSE)</f>
        <v>SC</v>
      </c>
      <c r="P2165" s="12">
        <f>VLOOKUP(Todos!$A2165,vlookup_table[#All],4,FALSE)</f>
        <v>4601</v>
      </c>
      <c r="Q2165" s="14" t="str">
        <f>VLOOKUP(Todos!$A2165,vlookup_table[#All],5,FALSE)</f>
        <v>S1</v>
      </c>
      <c r="R2165" s="14" t="str">
        <f>VLOOKUP(Todos!$A2165,vlookup_table[#All],6,FALSE)</f>
        <v>F</v>
      </c>
      <c r="S2165" s="14">
        <f>VLOOKUP(Todos!$A2165,vlookup_table[#All],7,FALSE)</f>
        <v>125</v>
      </c>
      <c r="T2165" s="14">
        <f>ROUND((9706-Todos!$P2165)/100, 0)</f>
        <v>51</v>
      </c>
      <c r="U2165" s="14" t="str" cm="1">
        <f t="array" ref="U2165">_xlfn.IFS(
    ISNUMBER(SEARCH("C", Q2165)), "Ciudad",
    ISNUMBER(SEARCH("T", Q2165)), "Pueblo",
    ISNUMBER(SEARCH("R", Q2165)), "Rural",
    ISNUMBER(SEARCH("S", Q2165)), "Suburbano",
    ISNUMBER(SEARCH("U", Q2165)), "Urbano"
)</f>
        <v>Suburbano</v>
      </c>
      <c r="V2165" s="25" t="str" cm="1">
        <f t="array" ref="V2165">_xlfn.LET(
    _xlpm.txt, _xlfn.TEXTJOIN("", TRUE, IF(ISNUMBER(--MID(Todos!$H2165, _xlfn.SEQUENCE(LEN(Todos!$H2165)), 1)), MID(Todos!$H2165, _xlfn.SEQUENCE(LEN(Todos!$H2165)), 1), "")),
    IF(ISNUMBER(--RIGHT(_xlpm.txt,1)), _xlpm.txt, LEFT(_xlpm.txt, LEN(_xlpm.txt)-1))
)</f>
        <v>19461</v>
      </c>
      <c r="W2165" s="14" t="str">
        <f>UPPER(LEFT(Todos!$B2165,2))</f>
        <v>SC</v>
      </c>
      <c r="X2165" s="15" t="str" cm="1">
        <f t="array" ref="X2165">+IF(Todos!$C2165 = "",MODE.MATCH(Todos!$C$2:$C$4029),Todos!$C2165)</f>
        <v>F</v>
      </c>
    </row>
    <row r="2166" spans="1:24" x14ac:dyDescent="0.35">
      <c r="A2166" s="19">
        <v>105068</v>
      </c>
      <c r="B2166" s="7" t="s">
        <v>28</v>
      </c>
      <c r="C2166" s="7" t="s">
        <v>31</v>
      </c>
      <c r="D2166" s="7">
        <v>731</v>
      </c>
      <c r="E2166" s="7">
        <v>354</v>
      </c>
      <c r="F2166" s="7">
        <v>423</v>
      </c>
      <c r="G2166" s="7">
        <v>2</v>
      </c>
      <c r="H2166" s="7">
        <v>14555</v>
      </c>
      <c r="I2166" s="7">
        <v>0</v>
      </c>
      <c r="J2166" s="7">
        <v>76</v>
      </c>
      <c r="K2166" s="7">
        <v>370</v>
      </c>
      <c r="L2166" s="7">
        <v>398</v>
      </c>
      <c r="M2166" s="7">
        <v>5.3043478259999999</v>
      </c>
      <c r="N2166" s="7">
        <f>VLOOKUP(Todos!$A2166,vlookup_table[#All],2,FALSE)</f>
        <v>0</v>
      </c>
      <c r="O2166" s="7" t="str">
        <f>VLOOKUP(Todos!$A2166,vlookup_table[#All],3,FALSE)</f>
        <v>KS</v>
      </c>
      <c r="P2166" s="7">
        <f>VLOOKUP(Todos!$A2166,vlookup_table[#All],4,FALSE)</f>
        <v>0</v>
      </c>
      <c r="Q2166" s="9" t="str">
        <f>VLOOKUP(Todos!$A2166,vlookup_table[#All],5,FALSE)</f>
        <v>R2</v>
      </c>
      <c r="R2166" s="9" t="str">
        <f>VLOOKUP(Todos!$A2166,vlookup_table[#All],6,FALSE)</f>
        <v>U</v>
      </c>
      <c r="S2166" s="9">
        <f>VLOOKUP(Todos!$A2166,vlookup_table[#All],7,FALSE)</f>
        <v>7</v>
      </c>
      <c r="T2166" s="9">
        <f>ROUND((9706-Todos!$P2166)/100, 0)</f>
        <v>97</v>
      </c>
      <c r="U2166" s="9" t="str" cm="1">
        <f t="array" ref="U2166">_xlfn.IFS(
    ISNUMBER(SEARCH("C", Q2166)), "Ciudad",
    ISNUMBER(SEARCH("T", Q2166)), "Pueblo",
    ISNUMBER(SEARCH("R", Q2166)), "Rural",
    ISNUMBER(SEARCH("S", Q2166)), "Suburbano",
    ISNUMBER(SEARCH("U", Q2166)), "Urbano"
)</f>
        <v>Rural</v>
      </c>
      <c r="V2166" s="24" t="str" cm="1">
        <f t="array" ref="V2166">_xlfn.LET(
    _xlpm.txt, _xlfn.TEXTJOIN("", TRUE, IF(ISNUMBER(--MID(Todos!$H2166, _xlfn.SEQUENCE(LEN(Todos!$H2166)), 1)), MID(Todos!$H2166, _xlfn.SEQUENCE(LEN(Todos!$H2166)), 1), "")),
    IF(ISNUMBER(--RIGHT(_xlpm.txt,1)), _xlpm.txt, LEFT(_xlpm.txt, LEN(_xlpm.txt)-1))
)</f>
        <v>14555</v>
      </c>
      <c r="W2166" s="9" t="str">
        <f>UPPER(LEFT(Todos!$B2166,2))</f>
        <v>KS</v>
      </c>
      <c r="X2166" s="10" t="str" cm="1">
        <f t="array" ref="X2166">+IF(Todos!$C2166 = "",MODE.MATCH(Todos!$C$2:$C$4029),Todos!$C2166)</f>
        <v>U</v>
      </c>
    </row>
    <row r="2167" spans="1:24" x14ac:dyDescent="0.35">
      <c r="A2167" s="18">
        <v>170479</v>
      </c>
      <c r="B2167" s="12" t="s">
        <v>22</v>
      </c>
      <c r="C2167" s="12" t="s">
        <v>17</v>
      </c>
      <c r="D2167" s="12">
        <v>670</v>
      </c>
      <c r="E2167" s="12">
        <v>182</v>
      </c>
      <c r="F2167" s="12">
        <v>252</v>
      </c>
      <c r="G2167" s="12">
        <v>1</v>
      </c>
      <c r="H2167" s="12">
        <v>8448</v>
      </c>
      <c r="I2167" s="12">
        <v>1</v>
      </c>
      <c r="J2167" s="12">
        <v>74</v>
      </c>
      <c r="K2167" s="12">
        <v>194</v>
      </c>
      <c r="L2167" s="12">
        <v>239</v>
      </c>
      <c r="M2167" s="12">
        <v>8.8571428569999995</v>
      </c>
      <c r="N2167" s="12">
        <f>VLOOKUP(Todos!$A2167,vlookup_table[#All],2,FALSE)</f>
        <v>0</v>
      </c>
      <c r="O2167" s="12" t="str">
        <f>VLOOKUP(Todos!$A2167,vlookup_table[#All],3,FALSE)</f>
        <v>CA</v>
      </c>
      <c r="P2167" s="12">
        <f>VLOOKUP(Todos!$A2167,vlookup_table[#All],4,FALSE)</f>
        <v>4201</v>
      </c>
      <c r="Q2167" s="14" t="str">
        <f>VLOOKUP(Todos!$A2167,vlookup_table[#All],5,FALSE)</f>
        <v>R2</v>
      </c>
      <c r="R2167" s="14" t="str">
        <f>VLOOKUP(Todos!$A2167,vlookup_table[#All],6,FALSE)</f>
        <v>F</v>
      </c>
      <c r="S2167" s="14">
        <f>VLOOKUP(Todos!$A2167,vlookup_table[#All],7,FALSE)</f>
        <v>10</v>
      </c>
      <c r="T2167" s="14">
        <f>ROUND((9706-Todos!$P2167)/100, 0)</f>
        <v>55</v>
      </c>
      <c r="U2167" s="14" t="str" cm="1">
        <f t="array" ref="U2167">_xlfn.IFS(
    ISNUMBER(SEARCH("C", Q2167)), "Ciudad",
    ISNUMBER(SEARCH("T", Q2167)), "Pueblo",
    ISNUMBER(SEARCH("R", Q2167)), "Rural",
    ISNUMBER(SEARCH("S", Q2167)), "Suburbano",
    ISNUMBER(SEARCH("U", Q2167)), "Urbano"
)</f>
        <v>Rural</v>
      </c>
      <c r="V2167" s="25" t="str" cm="1">
        <f t="array" ref="V2167">_xlfn.LET(
    _xlpm.txt, _xlfn.TEXTJOIN("", TRUE, IF(ISNUMBER(--MID(Todos!$H2167, _xlfn.SEQUENCE(LEN(Todos!$H2167)), 1)), MID(Todos!$H2167, _xlfn.SEQUENCE(LEN(Todos!$H2167)), 1), "")),
    IF(ISNUMBER(--RIGHT(_xlpm.txt,1)), _xlpm.txt, LEFT(_xlpm.txt, LEN(_xlpm.txt)-1))
)</f>
        <v>8448</v>
      </c>
      <c r="W2167" s="14" t="str">
        <f>UPPER(LEFT(Todos!$B2167,2))</f>
        <v>CA</v>
      </c>
      <c r="X2167" s="15" t="str" cm="1">
        <f t="array" ref="X2167">+IF(Todos!$C2167 = "",MODE.MATCH(Todos!$C$2:$C$4029),Todos!$C2167)</f>
        <v>F</v>
      </c>
    </row>
    <row r="2168" spans="1:24" x14ac:dyDescent="0.35">
      <c r="A2168" s="19">
        <v>135174</v>
      </c>
      <c r="B2168" s="7" t="s">
        <v>56</v>
      </c>
      <c r="C2168" s="7" t="s">
        <v>61</v>
      </c>
      <c r="D2168" s="7">
        <v>593</v>
      </c>
      <c r="E2168" s="7">
        <v>230</v>
      </c>
      <c r="F2168" s="7">
        <v>317</v>
      </c>
      <c r="G2168" s="7">
        <v>0</v>
      </c>
      <c r="H2168" s="7">
        <v>11405</v>
      </c>
      <c r="I2168" s="7">
        <v>3</v>
      </c>
      <c r="J2168" s="7">
        <v>42</v>
      </c>
      <c r="K2168" s="7">
        <v>319</v>
      </c>
      <c r="L2168" s="7">
        <v>272</v>
      </c>
      <c r="M2168" s="7">
        <v>12.75</v>
      </c>
      <c r="N2168" s="7">
        <f>VLOOKUP(Todos!$A2168,vlookup_table[#All],2,FALSE)</f>
        <v>28</v>
      </c>
      <c r="O2168" s="7" t="str">
        <f>VLOOKUP(Todos!$A2168,vlookup_table[#All],3,FALSE)</f>
        <v>AZ</v>
      </c>
      <c r="P2168" s="7">
        <f>VLOOKUP(Todos!$A2168,vlookup_table[#All],4,FALSE)</f>
        <v>3002</v>
      </c>
      <c r="Q2168" s="9" t="str">
        <f>VLOOKUP(Todos!$A2168,vlookup_table[#All],5,FALSE)</f>
        <v>U3</v>
      </c>
      <c r="R2168" s="9" t="str">
        <f>VLOOKUP(Todos!$A2168,vlookup_table[#All],6,FALSE)</f>
        <v>F</v>
      </c>
      <c r="S2168" s="9">
        <f>VLOOKUP(Todos!$A2168,vlookup_table[#All],7,FALSE)</f>
        <v>25</v>
      </c>
      <c r="T2168" s="9">
        <f>ROUND((9706-Todos!$P2168)/100, 0)</f>
        <v>67</v>
      </c>
      <c r="U2168" s="9" t="str" cm="1">
        <f t="array" ref="U2168">_xlfn.IFS(
    ISNUMBER(SEARCH("C", Q2168)), "Ciudad",
    ISNUMBER(SEARCH("T", Q2168)), "Pueblo",
    ISNUMBER(SEARCH("R", Q2168)), "Rural",
    ISNUMBER(SEARCH("S", Q2168)), "Suburbano",
    ISNUMBER(SEARCH("U", Q2168)), "Urbano"
)</f>
        <v>Urbano</v>
      </c>
      <c r="V2168" s="24" t="str" cm="1">
        <f t="array" ref="V2168">_xlfn.LET(
    _xlpm.txt, _xlfn.TEXTJOIN("", TRUE, IF(ISNUMBER(--MID(Todos!$H2168, _xlfn.SEQUENCE(LEN(Todos!$H2168)), 1)), MID(Todos!$H2168, _xlfn.SEQUENCE(LEN(Todos!$H2168)), 1), "")),
    IF(ISNUMBER(--RIGHT(_xlpm.txt,1)), _xlpm.txt, LEFT(_xlpm.txt, LEN(_xlpm.txt)-1))
)</f>
        <v>11405</v>
      </c>
      <c r="W2168" s="9" t="str">
        <f>UPPER(LEFT(Todos!$B2168,2))</f>
        <v>AZ</v>
      </c>
      <c r="X2168" s="10" t="str" cm="1">
        <f t="array" ref="X2168">+IF(Todos!$C2168 = "",MODE.MATCH(Todos!$C$2:$C$4029),Todos!$C2168)</f>
        <v>Female</v>
      </c>
    </row>
    <row r="2169" spans="1:24" x14ac:dyDescent="0.35">
      <c r="A2169" s="18">
        <v>116669</v>
      </c>
      <c r="B2169" s="12" t="s">
        <v>21</v>
      </c>
      <c r="C2169" s="12" t="s">
        <v>14</v>
      </c>
      <c r="D2169" s="12">
        <v>444</v>
      </c>
      <c r="E2169" s="12">
        <v>203</v>
      </c>
      <c r="F2169" s="12">
        <v>286</v>
      </c>
      <c r="G2169" s="12">
        <v>0</v>
      </c>
      <c r="H2169" s="12">
        <v>9449</v>
      </c>
      <c r="I2169" s="12">
        <v>1</v>
      </c>
      <c r="J2169" s="12">
        <v>80</v>
      </c>
      <c r="K2169" s="12">
        <v>241</v>
      </c>
      <c r="L2169" s="12">
        <v>249</v>
      </c>
      <c r="M2169" s="12">
        <v>5.8</v>
      </c>
      <c r="N2169" s="12">
        <f>VLOOKUP(Todos!$A2169,vlookup_table[#All],2,FALSE)</f>
        <v>1</v>
      </c>
      <c r="O2169" s="12" t="str">
        <f>VLOOKUP(Todos!$A2169,vlookup_table[#All],3,FALSE)</f>
        <v>TX</v>
      </c>
      <c r="P2169" s="12">
        <f>VLOOKUP(Todos!$A2169,vlookup_table[#All],4,FALSE)</f>
        <v>3201</v>
      </c>
      <c r="Q2169" s="14" t="str">
        <f>VLOOKUP(Todos!$A2169,vlookup_table[#All],5,FALSE)</f>
        <v>S2</v>
      </c>
      <c r="R2169" s="14" t="str">
        <f>VLOOKUP(Todos!$A2169,vlookup_table[#All],6,FALSE)</f>
        <v>M</v>
      </c>
      <c r="S2169" s="14">
        <f>VLOOKUP(Todos!$A2169,vlookup_table[#All],7,FALSE)</f>
        <v>10</v>
      </c>
      <c r="T2169" s="14">
        <f>ROUND((9706-Todos!$P2169)/100, 0)</f>
        <v>65</v>
      </c>
      <c r="U2169" s="14" t="str" cm="1">
        <f t="array" ref="U2169">_xlfn.IFS(
    ISNUMBER(SEARCH("C", Q2169)), "Ciudad",
    ISNUMBER(SEARCH("T", Q2169)), "Pueblo",
    ISNUMBER(SEARCH("R", Q2169)), "Rural",
    ISNUMBER(SEARCH("S", Q2169)), "Suburbano",
    ISNUMBER(SEARCH("U", Q2169)), "Urbano"
)</f>
        <v>Suburbano</v>
      </c>
      <c r="V2169" s="25" t="str" cm="1">
        <f t="array" ref="V2169">_xlfn.LET(
    _xlpm.txt, _xlfn.TEXTJOIN("", TRUE, IF(ISNUMBER(--MID(Todos!$H2169, _xlfn.SEQUENCE(LEN(Todos!$H2169)), 1)), MID(Todos!$H2169, _xlfn.SEQUENCE(LEN(Todos!$H2169)), 1), "")),
    IF(ISNUMBER(--RIGHT(_xlpm.txt,1)), _xlpm.txt, LEFT(_xlpm.txt, LEN(_xlpm.txt)-1))
)</f>
        <v>9449</v>
      </c>
      <c r="W2169" s="14" t="str">
        <f>UPPER(LEFT(Todos!$B2169,2))</f>
        <v>TX</v>
      </c>
      <c r="X2169" s="15" t="str" cm="1">
        <f t="array" ref="X2169">+IF(Todos!$C2169 = "",MODE.MATCH(Todos!$C$2:$C$4029),Todos!$C2169)</f>
        <v>M</v>
      </c>
    </row>
    <row r="2170" spans="1:24" x14ac:dyDescent="0.35">
      <c r="A2170" s="19">
        <v>126415</v>
      </c>
      <c r="B2170" s="7" t="s">
        <v>21</v>
      </c>
      <c r="C2170" s="7" t="s">
        <v>14</v>
      </c>
      <c r="D2170" s="7">
        <v>509</v>
      </c>
      <c r="E2170" s="7">
        <v>237</v>
      </c>
      <c r="F2170" s="7">
        <v>291</v>
      </c>
      <c r="G2170" s="7">
        <v>2</v>
      </c>
      <c r="H2170" s="7">
        <v>9830</v>
      </c>
      <c r="I2170" s="7">
        <v>26</v>
      </c>
      <c r="J2170" s="7">
        <v>49</v>
      </c>
      <c r="K2170" s="7">
        <v>262</v>
      </c>
      <c r="L2170" s="7">
        <v>263</v>
      </c>
      <c r="M2170" s="7">
        <v>5.3333333329999997</v>
      </c>
      <c r="N2170" s="7">
        <f>VLOOKUP(Todos!$A2170,vlookup_table[#All],2,FALSE)</f>
        <v>1</v>
      </c>
      <c r="O2170" s="7" t="str">
        <f>VLOOKUP(Todos!$A2170,vlookup_table[#All],3,FALSE)</f>
        <v>TX</v>
      </c>
      <c r="P2170" s="7">
        <f>VLOOKUP(Todos!$A2170,vlookup_table[#All],4,FALSE)</f>
        <v>3501</v>
      </c>
      <c r="Q2170" s="9" t="str">
        <f>VLOOKUP(Todos!$A2170,vlookup_table[#All],5,FALSE)</f>
        <v>S2</v>
      </c>
      <c r="R2170" s="9" t="str">
        <f>VLOOKUP(Todos!$A2170,vlookup_table[#All],6,FALSE)</f>
        <v>M</v>
      </c>
      <c r="S2170" s="9">
        <f>VLOOKUP(Todos!$A2170,vlookup_table[#All],7,FALSE)</f>
        <v>5</v>
      </c>
      <c r="T2170" s="9">
        <f>ROUND((9706-Todos!$P2170)/100, 0)</f>
        <v>62</v>
      </c>
      <c r="U2170" s="9" t="str" cm="1">
        <f t="array" ref="U2170">_xlfn.IFS(
    ISNUMBER(SEARCH("C", Q2170)), "Ciudad",
    ISNUMBER(SEARCH("T", Q2170)), "Pueblo",
    ISNUMBER(SEARCH("R", Q2170)), "Rural",
    ISNUMBER(SEARCH("S", Q2170)), "Suburbano",
    ISNUMBER(SEARCH("U", Q2170)), "Urbano"
)</f>
        <v>Suburbano</v>
      </c>
      <c r="V2170" s="24" t="str" cm="1">
        <f t="array" ref="V2170">_xlfn.LET(
    _xlpm.txt, _xlfn.TEXTJOIN("", TRUE, IF(ISNUMBER(--MID(Todos!$H2170, _xlfn.SEQUENCE(LEN(Todos!$H2170)), 1)), MID(Todos!$H2170, _xlfn.SEQUENCE(LEN(Todos!$H2170)), 1), "")),
    IF(ISNUMBER(--RIGHT(_xlpm.txt,1)), _xlpm.txt, LEFT(_xlpm.txt, LEN(_xlpm.txt)-1))
)</f>
        <v>9830</v>
      </c>
      <c r="W2170" s="9" t="str">
        <f>UPPER(LEFT(Todos!$B2170,2))</f>
        <v>TX</v>
      </c>
      <c r="X2170" s="10" t="str" cm="1">
        <f t="array" ref="X2170">+IF(Todos!$C2170 = "",MODE.MATCH(Todos!$C$2:$C$4029),Todos!$C2170)</f>
        <v>M</v>
      </c>
    </row>
    <row r="2171" spans="1:24" x14ac:dyDescent="0.35">
      <c r="A2171" s="18">
        <v>97736</v>
      </c>
      <c r="B2171" s="12" t="s">
        <v>16</v>
      </c>
      <c r="C2171" s="12" t="s">
        <v>14</v>
      </c>
      <c r="D2171" s="12">
        <v>570</v>
      </c>
      <c r="E2171" s="12">
        <v>273</v>
      </c>
      <c r="F2171" s="12">
        <v>406</v>
      </c>
      <c r="G2171" s="12">
        <v>0</v>
      </c>
      <c r="H2171" s="12">
        <v>15035</v>
      </c>
      <c r="I2171" s="12">
        <v>6</v>
      </c>
      <c r="J2171" s="12">
        <v>68</v>
      </c>
      <c r="K2171" s="12">
        <v>322</v>
      </c>
      <c r="L2171" s="12">
        <v>341</v>
      </c>
      <c r="M2171" s="12">
        <v>8</v>
      </c>
      <c r="N2171" s="12">
        <f>VLOOKUP(Todos!$A2171,vlookup_table[#All],2,FALSE)</f>
        <v>1</v>
      </c>
      <c r="O2171" s="12" t="str">
        <f>VLOOKUP(Todos!$A2171,vlookup_table[#All],3,FALSE)</f>
        <v>IL</v>
      </c>
      <c r="P2171" s="12">
        <f>VLOOKUP(Todos!$A2171,vlookup_table[#All],4,FALSE)</f>
        <v>5303</v>
      </c>
      <c r="Q2171" s="14" t="str">
        <f>VLOOKUP(Todos!$A2171,vlookup_table[#All],5,FALSE)</f>
        <v>C2</v>
      </c>
      <c r="R2171" s="14" t="str">
        <f>VLOOKUP(Todos!$A2171,vlookup_table[#All],6,FALSE)</f>
        <v>M</v>
      </c>
      <c r="S2171" s="14">
        <f>VLOOKUP(Todos!$A2171,vlookup_table[#All],7,FALSE)</f>
        <v>15</v>
      </c>
      <c r="T2171" s="14">
        <f>ROUND((9706-Todos!$P2171)/100, 0)</f>
        <v>44</v>
      </c>
      <c r="U2171" s="14" t="str" cm="1">
        <f t="array" ref="U2171">_xlfn.IFS(
    ISNUMBER(SEARCH("C", Q2171)), "Ciudad",
    ISNUMBER(SEARCH("T", Q2171)), "Pueblo",
    ISNUMBER(SEARCH("R", Q2171)), "Rural",
    ISNUMBER(SEARCH("S", Q2171)), "Suburbano",
    ISNUMBER(SEARCH("U", Q2171)), "Urbano"
)</f>
        <v>Ciudad</v>
      </c>
      <c r="V2171" s="25" t="str" cm="1">
        <f t="array" ref="V2171">_xlfn.LET(
    _xlpm.txt, _xlfn.TEXTJOIN("", TRUE, IF(ISNUMBER(--MID(Todos!$H2171, _xlfn.SEQUENCE(LEN(Todos!$H2171)), 1)), MID(Todos!$H2171, _xlfn.SEQUENCE(LEN(Todos!$H2171)), 1), "")),
    IF(ISNUMBER(--RIGHT(_xlpm.txt,1)), _xlpm.txt, LEFT(_xlpm.txt, LEN(_xlpm.txt)-1))
)</f>
        <v>15035</v>
      </c>
      <c r="W2171" s="14" t="str">
        <f>UPPER(LEFT(Todos!$B2171,2))</f>
        <v>IL</v>
      </c>
      <c r="X2171" s="15" t="str" cm="1">
        <f t="array" ref="X2171">+IF(Todos!$C2171 = "",MODE.MATCH(Todos!$C$2:$C$4029),Todos!$C2171)</f>
        <v>M</v>
      </c>
    </row>
    <row r="2172" spans="1:24" x14ac:dyDescent="0.35">
      <c r="A2172" s="19">
        <v>132437</v>
      </c>
      <c r="B2172" s="7" t="s">
        <v>49</v>
      </c>
      <c r="C2172" s="7" t="s">
        <v>17</v>
      </c>
      <c r="D2172" s="7">
        <v>516</v>
      </c>
      <c r="E2172" s="7">
        <v>231</v>
      </c>
      <c r="F2172" s="7">
        <v>295</v>
      </c>
      <c r="G2172" s="7">
        <v>2</v>
      </c>
      <c r="H2172" s="7">
        <v>10607</v>
      </c>
      <c r="I2172" s="7">
        <v>1</v>
      </c>
      <c r="J2172" s="7">
        <v>56</v>
      </c>
      <c r="K2172" s="7">
        <v>252</v>
      </c>
      <c r="L2172" s="7">
        <v>275</v>
      </c>
      <c r="M2172" s="7">
        <v>9.8571428569999995</v>
      </c>
      <c r="N2172" s="7">
        <f>VLOOKUP(Todos!$A2172,vlookup_table[#All],2,FALSE)</f>
        <v>2</v>
      </c>
      <c r="O2172" s="7" t="str">
        <f>VLOOKUP(Todos!$A2172,vlookup_table[#All],3,FALSE)</f>
        <v>CO</v>
      </c>
      <c r="P2172" s="7">
        <f>VLOOKUP(Todos!$A2172,vlookup_table[#All],4,FALSE)</f>
        <v>3501</v>
      </c>
      <c r="Q2172" s="9" t="str">
        <f>VLOOKUP(Todos!$A2172,vlookup_table[#All],5,FALSE)</f>
        <v>R2</v>
      </c>
      <c r="R2172" s="9" t="str">
        <f>VLOOKUP(Todos!$A2172,vlookup_table[#All],6,FALSE)</f>
        <v>F</v>
      </c>
      <c r="S2172" s="9">
        <f>VLOOKUP(Todos!$A2172,vlookup_table[#All],7,FALSE)</f>
        <v>13</v>
      </c>
      <c r="T2172" s="9">
        <f>ROUND((9706-Todos!$P2172)/100, 0)</f>
        <v>62</v>
      </c>
      <c r="U2172" s="9" t="str" cm="1">
        <f t="array" ref="U2172">_xlfn.IFS(
    ISNUMBER(SEARCH("C", Q2172)), "Ciudad",
    ISNUMBER(SEARCH("T", Q2172)), "Pueblo",
    ISNUMBER(SEARCH("R", Q2172)), "Rural",
    ISNUMBER(SEARCH("S", Q2172)), "Suburbano",
    ISNUMBER(SEARCH("U", Q2172)), "Urbano"
)</f>
        <v>Rural</v>
      </c>
      <c r="V2172" s="24" t="str" cm="1">
        <f t="array" ref="V2172">_xlfn.LET(
    _xlpm.txt, _xlfn.TEXTJOIN("", TRUE, IF(ISNUMBER(--MID(Todos!$H2172, _xlfn.SEQUENCE(LEN(Todos!$H2172)), 1)), MID(Todos!$H2172, _xlfn.SEQUENCE(LEN(Todos!$H2172)), 1), "")),
    IF(ISNUMBER(--RIGHT(_xlpm.txt,1)), _xlpm.txt, LEFT(_xlpm.txt, LEN(_xlpm.txt)-1))
)</f>
        <v>10607</v>
      </c>
      <c r="W2172" s="9" t="str">
        <f>UPPER(LEFT(Todos!$B2172,2))</f>
        <v>CO</v>
      </c>
      <c r="X2172" s="10" t="str" cm="1">
        <f t="array" ref="X2172">+IF(Todos!$C2172 = "",MODE.MATCH(Todos!$C$2:$C$4029),Todos!$C2172)</f>
        <v>F</v>
      </c>
    </row>
    <row r="2173" spans="1:24" x14ac:dyDescent="0.35">
      <c r="A2173" s="18">
        <v>169198</v>
      </c>
      <c r="B2173" s="12" t="s">
        <v>22</v>
      </c>
      <c r="C2173" s="12" t="s">
        <v>17</v>
      </c>
      <c r="D2173" s="12">
        <v>960</v>
      </c>
      <c r="E2173" s="12">
        <v>288</v>
      </c>
      <c r="F2173" s="12">
        <v>314</v>
      </c>
      <c r="G2173" s="12">
        <v>2</v>
      </c>
      <c r="H2173" s="12">
        <v>13094</v>
      </c>
      <c r="I2173" s="12">
        <v>6</v>
      </c>
      <c r="J2173" s="12">
        <v>60</v>
      </c>
      <c r="K2173" s="12">
        <v>272</v>
      </c>
      <c r="L2173" s="12">
        <v>329</v>
      </c>
      <c r="M2173" s="12">
        <v>23.75</v>
      </c>
      <c r="N2173" s="12">
        <f>VLOOKUP(Todos!$A2173,vlookup_table[#All],2,FALSE)</f>
        <v>0</v>
      </c>
      <c r="O2173" s="12" t="str">
        <f>VLOOKUP(Todos!$A2173,vlookup_table[#All],3,FALSE)</f>
        <v>CA</v>
      </c>
      <c r="P2173" s="12">
        <f>VLOOKUP(Todos!$A2173,vlookup_table[#All],4,FALSE)</f>
        <v>4201</v>
      </c>
      <c r="Q2173" s="14" t="str">
        <f>VLOOKUP(Todos!$A2173,vlookup_table[#All],5,FALSE)</f>
        <v>C2</v>
      </c>
      <c r="R2173" s="14" t="str">
        <f>VLOOKUP(Todos!$A2173,vlookup_table[#All],6,FALSE)</f>
        <v>F</v>
      </c>
      <c r="S2173" s="14">
        <f>VLOOKUP(Todos!$A2173,vlookup_table[#All],7,FALSE)</f>
        <v>25</v>
      </c>
      <c r="T2173" s="14">
        <f>ROUND((9706-Todos!$P2173)/100, 0)</f>
        <v>55</v>
      </c>
      <c r="U2173" s="14" t="str" cm="1">
        <f t="array" ref="U2173">_xlfn.IFS(
    ISNUMBER(SEARCH("C", Q2173)), "Ciudad",
    ISNUMBER(SEARCH("T", Q2173)), "Pueblo",
    ISNUMBER(SEARCH("R", Q2173)), "Rural",
    ISNUMBER(SEARCH("S", Q2173)), "Suburbano",
    ISNUMBER(SEARCH("U", Q2173)), "Urbano"
)</f>
        <v>Ciudad</v>
      </c>
      <c r="V2173" s="25" t="str" cm="1">
        <f t="array" ref="V2173">_xlfn.LET(
    _xlpm.txt, _xlfn.TEXTJOIN("", TRUE, IF(ISNUMBER(--MID(Todos!$H2173, _xlfn.SEQUENCE(LEN(Todos!$H2173)), 1)), MID(Todos!$H2173, _xlfn.SEQUENCE(LEN(Todos!$H2173)), 1), "")),
    IF(ISNUMBER(--RIGHT(_xlpm.txt,1)), _xlpm.txt, LEFT(_xlpm.txt, LEN(_xlpm.txt)-1))
)</f>
        <v>13094</v>
      </c>
      <c r="W2173" s="14" t="str">
        <f>UPPER(LEFT(Todos!$B2173,2))</f>
        <v>CA</v>
      </c>
      <c r="X2173" s="15" t="str" cm="1">
        <f t="array" ref="X2173">+IF(Todos!$C2173 = "",MODE.MATCH(Todos!$C$2:$C$4029),Todos!$C2173)</f>
        <v>F</v>
      </c>
    </row>
    <row r="2174" spans="1:24" x14ac:dyDescent="0.35">
      <c r="A2174" s="19">
        <v>126949</v>
      </c>
      <c r="B2174" s="7" t="s">
        <v>21</v>
      </c>
      <c r="C2174" s="7" t="s">
        <v>17</v>
      </c>
      <c r="D2174" s="7">
        <v>0</v>
      </c>
      <c r="E2174" s="7">
        <v>0</v>
      </c>
      <c r="F2174" s="7">
        <v>0</v>
      </c>
      <c r="G2174" s="7">
        <v>0</v>
      </c>
      <c r="H2174" s="7">
        <v>0</v>
      </c>
      <c r="I2174" s="7">
        <v>0</v>
      </c>
      <c r="J2174" s="7">
        <v>0</v>
      </c>
      <c r="K2174" s="7">
        <v>0</v>
      </c>
      <c r="L2174" s="7">
        <v>0</v>
      </c>
      <c r="M2174" s="7">
        <v>10.5</v>
      </c>
      <c r="N2174" s="7">
        <f>VLOOKUP(Todos!$A2174,vlookup_table[#All],2,FALSE)</f>
        <v>0</v>
      </c>
      <c r="O2174" s="7" t="str">
        <f>VLOOKUP(Todos!$A2174,vlookup_table[#All],3,FALSE)</f>
        <v>TX</v>
      </c>
      <c r="P2174" s="7">
        <f>VLOOKUP(Todos!$A2174,vlookup_table[#All],4,FALSE)</f>
        <v>4001</v>
      </c>
      <c r="Q2174" s="9" t="str">
        <f>VLOOKUP(Todos!$A2174,vlookup_table[#All],5,FALSE)</f>
        <v>C3</v>
      </c>
      <c r="R2174" s="9" t="str">
        <f>VLOOKUP(Todos!$A2174,vlookup_table[#All],6,FALSE)</f>
        <v>F</v>
      </c>
      <c r="S2174" s="9">
        <f>VLOOKUP(Todos!$A2174,vlookup_table[#All],7,FALSE)</f>
        <v>10</v>
      </c>
      <c r="T2174" s="9">
        <f>ROUND((9706-Todos!$P2174)/100, 0)</f>
        <v>57</v>
      </c>
      <c r="U2174" s="9" t="str" cm="1">
        <f t="array" ref="U2174">_xlfn.IFS(
    ISNUMBER(SEARCH("C", Q2174)), "Ciudad",
    ISNUMBER(SEARCH("T", Q2174)), "Pueblo",
    ISNUMBER(SEARCH("R", Q2174)), "Rural",
    ISNUMBER(SEARCH("S", Q2174)), "Suburbano",
    ISNUMBER(SEARCH("U", Q2174)), "Urbano"
)</f>
        <v>Ciudad</v>
      </c>
      <c r="V2174" s="24" t="str" cm="1">
        <f t="array" ref="V2174">_xlfn.LET(
    _xlpm.txt, _xlfn.TEXTJOIN("", TRUE, IF(ISNUMBER(--MID(Todos!$H2174, _xlfn.SEQUENCE(LEN(Todos!$H2174)), 1)), MID(Todos!$H2174, _xlfn.SEQUENCE(LEN(Todos!$H2174)), 1), "")),
    IF(ISNUMBER(--RIGHT(_xlpm.txt,1)), _xlpm.txt, LEFT(_xlpm.txt, LEN(_xlpm.txt)-1))
)</f>
        <v>0</v>
      </c>
      <c r="W2174" s="9" t="str">
        <f>UPPER(LEFT(Todos!$B2174,2))</f>
        <v>TX</v>
      </c>
      <c r="X2174" s="10" t="str" cm="1">
        <f t="array" ref="X2174">+IF(Todos!$C2174 = "",MODE.MATCH(Todos!$C$2:$C$4029),Todos!$C2174)</f>
        <v>F</v>
      </c>
    </row>
    <row r="2175" spans="1:24" x14ac:dyDescent="0.35">
      <c r="A2175" s="18">
        <v>24040</v>
      </c>
      <c r="B2175" s="12" t="s">
        <v>47</v>
      </c>
      <c r="C2175" s="12" t="s">
        <v>14</v>
      </c>
      <c r="D2175" s="12">
        <v>781</v>
      </c>
      <c r="E2175" s="12">
        <v>357</v>
      </c>
      <c r="F2175" s="12">
        <v>408</v>
      </c>
      <c r="G2175" s="12">
        <v>1</v>
      </c>
      <c r="H2175" s="12">
        <v>13977</v>
      </c>
      <c r="I2175" s="12">
        <v>1</v>
      </c>
      <c r="J2175" s="12">
        <v>54</v>
      </c>
      <c r="K2175" s="12">
        <v>375</v>
      </c>
      <c r="L2175" s="12">
        <v>373</v>
      </c>
      <c r="M2175" s="12">
        <v>8.769230769</v>
      </c>
      <c r="N2175" s="12">
        <f>VLOOKUP(Todos!$A2175,vlookup_table[#All],2,FALSE)</f>
        <v>2</v>
      </c>
      <c r="O2175" s="12" t="str">
        <f>VLOOKUP(Todos!$A2175,vlookup_table[#All],3,FALSE)</f>
        <v>SC</v>
      </c>
      <c r="P2175" s="12">
        <f>VLOOKUP(Todos!$A2175,vlookup_table[#All],4,FALSE)</f>
        <v>3504</v>
      </c>
      <c r="Q2175" s="14" t="str">
        <f>VLOOKUP(Todos!$A2175,vlookup_table[#All],5,FALSE)</f>
        <v>T1</v>
      </c>
      <c r="R2175" s="14" t="str">
        <f>VLOOKUP(Todos!$A2175,vlookup_table[#All],6,FALSE)</f>
        <v>M</v>
      </c>
      <c r="S2175" s="14">
        <f>VLOOKUP(Todos!$A2175,vlookup_table[#All],7,FALSE)</f>
        <v>20</v>
      </c>
      <c r="T2175" s="14">
        <f>ROUND((9706-Todos!$P2175)/100, 0)</f>
        <v>62</v>
      </c>
      <c r="U2175" s="14" t="str" cm="1">
        <f t="array" ref="U2175">_xlfn.IFS(
    ISNUMBER(SEARCH("C", Q2175)), "Ciudad",
    ISNUMBER(SEARCH("T", Q2175)), "Pueblo",
    ISNUMBER(SEARCH("R", Q2175)), "Rural",
    ISNUMBER(SEARCH("S", Q2175)), "Suburbano",
    ISNUMBER(SEARCH("U", Q2175)), "Urbano"
)</f>
        <v>Pueblo</v>
      </c>
      <c r="V2175" s="25" t="str" cm="1">
        <f t="array" ref="V2175">_xlfn.LET(
    _xlpm.txt, _xlfn.TEXTJOIN("", TRUE, IF(ISNUMBER(--MID(Todos!$H2175, _xlfn.SEQUENCE(LEN(Todos!$H2175)), 1)), MID(Todos!$H2175, _xlfn.SEQUENCE(LEN(Todos!$H2175)), 1), "")),
    IF(ISNUMBER(--RIGHT(_xlpm.txt,1)), _xlpm.txt, LEFT(_xlpm.txt, LEN(_xlpm.txt)-1))
)</f>
        <v>13977</v>
      </c>
      <c r="W2175" s="14" t="str">
        <f>UPPER(LEFT(Todos!$B2175,2))</f>
        <v>SC</v>
      </c>
      <c r="X2175" s="15" t="str" cm="1">
        <f t="array" ref="X2175">+IF(Todos!$C2175 = "",MODE.MATCH(Todos!$C$2:$C$4029),Todos!$C2175)</f>
        <v>M</v>
      </c>
    </row>
    <row r="2176" spans="1:24" x14ac:dyDescent="0.35">
      <c r="A2176" s="19">
        <v>51692</v>
      </c>
      <c r="B2176" s="7" t="s">
        <v>69</v>
      </c>
      <c r="C2176" s="7" t="s">
        <v>17</v>
      </c>
      <c r="D2176" s="7">
        <v>829</v>
      </c>
      <c r="E2176" s="7">
        <v>345</v>
      </c>
      <c r="F2176" s="7">
        <v>432</v>
      </c>
      <c r="G2176" s="7">
        <v>1</v>
      </c>
      <c r="H2176" s="7">
        <v>16592</v>
      </c>
      <c r="I2176" s="7">
        <v>0</v>
      </c>
      <c r="J2176" s="7">
        <v>57</v>
      </c>
      <c r="K2176" s="7">
        <v>394</v>
      </c>
      <c r="L2176" s="7">
        <v>404</v>
      </c>
      <c r="M2176" s="7">
        <v>10.6</v>
      </c>
      <c r="N2176" s="7">
        <f>VLOOKUP(Todos!$A2176,vlookup_table[#All],2,FALSE)</f>
        <v>0</v>
      </c>
      <c r="O2176" s="7" t="str">
        <f>VLOOKUP(Todos!$A2176,vlookup_table[#All],3,FALSE)</f>
        <v>TN</v>
      </c>
      <c r="P2176" s="7">
        <f>VLOOKUP(Todos!$A2176,vlookup_table[#All],4,FALSE)</f>
        <v>2607</v>
      </c>
      <c r="Q2176" s="9" t="str">
        <f>VLOOKUP(Todos!$A2176,vlookup_table[#All],5,FALSE)</f>
        <v>T1</v>
      </c>
      <c r="R2176" s="9" t="str">
        <f>VLOOKUP(Todos!$A2176,vlookup_table[#All],6,FALSE)</f>
        <v>F</v>
      </c>
      <c r="S2176" s="9">
        <f>VLOOKUP(Todos!$A2176,vlookup_table[#All],7,FALSE)</f>
        <v>15</v>
      </c>
      <c r="T2176" s="9">
        <f>ROUND((9706-Todos!$P2176)/100, 0)</f>
        <v>71</v>
      </c>
      <c r="U2176" s="9" t="str" cm="1">
        <f t="array" ref="U2176">_xlfn.IFS(
    ISNUMBER(SEARCH("C", Q2176)), "Ciudad",
    ISNUMBER(SEARCH("T", Q2176)), "Pueblo",
    ISNUMBER(SEARCH("R", Q2176)), "Rural",
    ISNUMBER(SEARCH("S", Q2176)), "Suburbano",
    ISNUMBER(SEARCH("U", Q2176)), "Urbano"
)</f>
        <v>Pueblo</v>
      </c>
      <c r="V2176" s="24" t="str" cm="1">
        <f t="array" ref="V2176">_xlfn.LET(
    _xlpm.txt, _xlfn.TEXTJOIN("", TRUE, IF(ISNUMBER(--MID(Todos!$H2176, _xlfn.SEQUENCE(LEN(Todos!$H2176)), 1)), MID(Todos!$H2176, _xlfn.SEQUENCE(LEN(Todos!$H2176)), 1), "")),
    IF(ISNUMBER(--RIGHT(_xlpm.txt,1)), _xlpm.txt, LEFT(_xlpm.txt, LEN(_xlpm.txt)-1))
)</f>
        <v>16592</v>
      </c>
      <c r="W2176" s="9" t="str">
        <f>UPPER(LEFT(Todos!$B2176,2))</f>
        <v>TE</v>
      </c>
      <c r="X2176" s="10" t="str" cm="1">
        <f t="array" ref="X2176">+IF(Todos!$C2176 = "",MODE.MATCH(Todos!$C$2:$C$4029),Todos!$C2176)</f>
        <v>F</v>
      </c>
    </row>
    <row r="2177" spans="1:24" x14ac:dyDescent="0.35">
      <c r="A2177" s="18">
        <v>38539</v>
      </c>
      <c r="B2177" s="12" t="s">
        <v>13</v>
      </c>
      <c r="C2177" s="12" t="s">
        <v>17</v>
      </c>
      <c r="D2177" s="12">
        <v>1458</v>
      </c>
      <c r="E2177" s="12">
        <v>275</v>
      </c>
      <c r="F2177" s="12">
        <v>597</v>
      </c>
      <c r="G2177" s="12">
        <v>24</v>
      </c>
      <c r="H2177" s="12">
        <v>34713</v>
      </c>
      <c r="I2177" s="12">
        <v>22</v>
      </c>
      <c r="J2177" s="12">
        <v>3</v>
      </c>
      <c r="K2177" s="12">
        <v>446</v>
      </c>
      <c r="L2177" s="12">
        <v>427</v>
      </c>
      <c r="M2177" s="12">
        <v>5.5</v>
      </c>
      <c r="N2177" s="12">
        <f>VLOOKUP(Todos!$A2177,vlookup_table[#All],2,FALSE)</f>
        <v>0</v>
      </c>
      <c r="O2177" s="12" t="str">
        <f>VLOOKUP(Todos!$A2177,vlookup_table[#All],3,FALSE)</f>
        <v>FL</v>
      </c>
      <c r="P2177" s="12">
        <f>VLOOKUP(Todos!$A2177,vlookup_table[#All],4,FALSE)</f>
        <v>3205</v>
      </c>
      <c r="Q2177" s="14" t="str">
        <f>VLOOKUP(Todos!$A2177,vlookup_table[#All],5,FALSE)</f>
        <v>C1</v>
      </c>
      <c r="R2177" s="14" t="str">
        <f>VLOOKUP(Todos!$A2177,vlookup_table[#All],6,FALSE)</f>
        <v>F</v>
      </c>
      <c r="S2177" s="14">
        <f>VLOOKUP(Todos!$A2177,vlookup_table[#All],7,FALSE)</f>
        <v>13</v>
      </c>
      <c r="T2177" s="14">
        <f>ROUND((9706-Todos!$P2177)/100, 0)</f>
        <v>65</v>
      </c>
      <c r="U2177" s="14" t="str" cm="1">
        <f t="array" ref="U2177">_xlfn.IFS(
    ISNUMBER(SEARCH("C", Q2177)), "Ciudad",
    ISNUMBER(SEARCH("T", Q2177)), "Pueblo",
    ISNUMBER(SEARCH("R", Q2177)), "Rural",
    ISNUMBER(SEARCH("S", Q2177)), "Suburbano",
    ISNUMBER(SEARCH("U", Q2177)), "Urbano"
)</f>
        <v>Ciudad</v>
      </c>
      <c r="V2177" s="25" t="str" cm="1">
        <f t="array" ref="V2177">_xlfn.LET(
    _xlpm.txt, _xlfn.TEXTJOIN("", TRUE, IF(ISNUMBER(--MID(Todos!$H2177, _xlfn.SEQUENCE(LEN(Todos!$H2177)), 1)), MID(Todos!$H2177, _xlfn.SEQUENCE(LEN(Todos!$H2177)), 1), "")),
    IF(ISNUMBER(--RIGHT(_xlpm.txt,1)), _xlpm.txt, LEFT(_xlpm.txt, LEN(_xlpm.txt)-1))
)</f>
        <v>34713</v>
      </c>
      <c r="W2177" s="14" t="str">
        <f>UPPER(LEFT(Todos!$B2177,2))</f>
        <v>FL</v>
      </c>
      <c r="X2177" s="15" t="str" cm="1">
        <f t="array" ref="X2177">+IF(Todos!$C2177 = "",MODE.MATCH(Todos!$C$2:$C$4029),Todos!$C2177)</f>
        <v>F</v>
      </c>
    </row>
    <row r="2178" spans="1:24" x14ac:dyDescent="0.35">
      <c r="A2178" s="19">
        <v>181462</v>
      </c>
      <c r="B2178" s="7" t="s">
        <v>41</v>
      </c>
      <c r="C2178" s="7" t="s">
        <v>17</v>
      </c>
      <c r="D2178" s="7">
        <v>978</v>
      </c>
      <c r="E2178" s="7">
        <v>312</v>
      </c>
      <c r="F2178" s="7">
        <v>384</v>
      </c>
      <c r="G2178" s="7">
        <v>5</v>
      </c>
      <c r="H2178" s="7">
        <v>12859</v>
      </c>
      <c r="I2178" s="7">
        <v>3</v>
      </c>
      <c r="J2178" s="7">
        <v>58</v>
      </c>
      <c r="K2178" s="7">
        <v>329</v>
      </c>
      <c r="L2178" s="7">
        <v>369</v>
      </c>
      <c r="M2178" s="7">
        <v>15.33333333</v>
      </c>
      <c r="N2178" s="7">
        <f>VLOOKUP(Todos!$A2178,vlookup_table[#All],2,FALSE)</f>
        <v>2</v>
      </c>
      <c r="O2178" s="7" t="str">
        <f>VLOOKUP(Todos!$A2178,vlookup_table[#All],3,FALSE)</f>
        <v>WA</v>
      </c>
      <c r="P2178" s="7">
        <f>VLOOKUP(Todos!$A2178,vlookup_table[#All],4,FALSE)</f>
        <v>2001</v>
      </c>
      <c r="Q2178" s="9" t="str">
        <f>VLOOKUP(Todos!$A2178,vlookup_table[#All],5,FALSE)</f>
        <v>R1</v>
      </c>
      <c r="R2178" s="9" t="str">
        <f>VLOOKUP(Todos!$A2178,vlookup_table[#All],6,FALSE)</f>
        <v>F</v>
      </c>
      <c r="S2178" s="9">
        <f>VLOOKUP(Todos!$A2178,vlookup_table[#All],7,FALSE)</f>
        <v>23</v>
      </c>
      <c r="T2178" s="9">
        <f>ROUND((9706-Todos!$P2178)/100, 0)</f>
        <v>77</v>
      </c>
      <c r="U2178" s="9" t="str" cm="1">
        <f t="array" ref="U2178">_xlfn.IFS(
    ISNUMBER(SEARCH("C", Q2178)), "Ciudad",
    ISNUMBER(SEARCH("T", Q2178)), "Pueblo",
    ISNUMBER(SEARCH("R", Q2178)), "Rural",
    ISNUMBER(SEARCH("S", Q2178)), "Suburbano",
    ISNUMBER(SEARCH("U", Q2178)), "Urbano"
)</f>
        <v>Rural</v>
      </c>
      <c r="V2178" s="24" t="str" cm="1">
        <f t="array" ref="V2178">_xlfn.LET(
    _xlpm.txt, _xlfn.TEXTJOIN("", TRUE, IF(ISNUMBER(--MID(Todos!$H2178, _xlfn.SEQUENCE(LEN(Todos!$H2178)), 1)), MID(Todos!$H2178, _xlfn.SEQUENCE(LEN(Todos!$H2178)), 1), "")),
    IF(ISNUMBER(--RIGHT(_xlpm.txt,1)), _xlpm.txt, LEFT(_xlpm.txt, LEN(_xlpm.txt)-1))
)</f>
        <v>12859</v>
      </c>
      <c r="W2178" s="9" t="str">
        <f>UPPER(LEFT(Todos!$B2178,2))</f>
        <v>WA</v>
      </c>
      <c r="X2178" s="10" t="str" cm="1">
        <f t="array" ref="X2178">+IF(Todos!$C2178 = "",MODE.MATCH(Todos!$C$2:$C$4029),Todos!$C2178)</f>
        <v>F</v>
      </c>
    </row>
    <row r="2179" spans="1:24" x14ac:dyDescent="0.35">
      <c r="A2179" s="18">
        <v>153771</v>
      </c>
      <c r="B2179" s="12" t="s">
        <v>22</v>
      </c>
      <c r="C2179" s="12" t="s">
        <v>17</v>
      </c>
      <c r="D2179" s="12">
        <v>2111</v>
      </c>
      <c r="E2179" s="12">
        <v>463</v>
      </c>
      <c r="F2179" s="12">
        <v>580</v>
      </c>
      <c r="G2179" s="12">
        <v>56</v>
      </c>
      <c r="H2179" s="12">
        <v>22198</v>
      </c>
      <c r="I2179" s="12">
        <v>6</v>
      </c>
      <c r="J2179" s="12">
        <v>32</v>
      </c>
      <c r="K2179" s="12">
        <v>551</v>
      </c>
      <c r="L2179" s="12">
        <v>529</v>
      </c>
      <c r="M2179" s="12">
        <v>20</v>
      </c>
      <c r="N2179" s="12">
        <f>VLOOKUP(Todos!$A2179,vlookup_table[#All],2,FALSE)</f>
        <v>0</v>
      </c>
      <c r="O2179" s="12" t="str">
        <f>VLOOKUP(Todos!$A2179,vlookup_table[#All],3,FALSE)</f>
        <v>CA</v>
      </c>
      <c r="P2179" s="12">
        <f>VLOOKUP(Todos!$A2179,vlookup_table[#All],4,FALSE)</f>
        <v>3201</v>
      </c>
      <c r="Q2179" s="14" t="str">
        <f>VLOOKUP(Todos!$A2179,vlookup_table[#All],5,FALSE)</f>
        <v>C1</v>
      </c>
      <c r="R2179" s="14" t="str">
        <f>VLOOKUP(Todos!$A2179,vlookup_table[#All],6,FALSE)</f>
        <v>F</v>
      </c>
      <c r="S2179" s="14">
        <f>VLOOKUP(Todos!$A2179,vlookup_table[#All],7,FALSE)</f>
        <v>25</v>
      </c>
      <c r="T2179" s="14">
        <f>ROUND((9706-Todos!$P2179)/100, 0)</f>
        <v>65</v>
      </c>
      <c r="U2179" s="14" t="str" cm="1">
        <f t="array" ref="U2179">_xlfn.IFS(
    ISNUMBER(SEARCH("C", Q2179)), "Ciudad",
    ISNUMBER(SEARCH("T", Q2179)), "Pueblo",
    ISNUMBER(SEARCH("R", Q2179)), "Rural",
    ISNUMBER(SEARCH("S", Q2179)), "Suburbano",
    ISNUMBER(SEARCH("U", Q2179)), "Urbano"
)</f>
        <v>Ciudad</v>
      </c>
      <c r="V2179" s="25" t="str" cm="1">
        <f t="array" ref="V2179">_xlfn.LET(
    _xlpm.txt, _xlfn.TEXTJOIN("", TRUE, IF(ISNUMBER(--MID(Todos!$H2179, _xlfn.SEQUENCE(LEN(Todos!$H2179)), 1)), MID(Todos!$H2179, _xlfn.SEQUENCE(LEN(Todos!$H2179)), 1), "")),
    IF(ISNUMBER(--RIGHT(_xlpm.txt,1)), _xlpm.txt, LEFT(_xlpm.txt, LEN(_xlpm.txt)-1))
)</f>
        <v>22198</v>
      </c>
      <c r="W2179" s="14" t="str">
        <f>UPPER(LEFT(Todos!$B2179,2))</f>
        <v>CA</v>
      </c>
      <c r="X2179" s="15" t="str" cm="1">
        <f t="array" ref="X2179">+IF(Todos!$C2179 = "",MODE.MATCH(Todos!$C$2:$C$4029),Todos!$C2179)</f>
        <v>F</v>
      </c>
    </row>
    <row r="2180" spans="1:24" x14ac:dyDescent="0.35">
      <c r="A2180" s="19">
        <v>25558</v>
      </c>
      <c r="B2180" s="7" t="s">
        <v>40</v>
      </c>
      <c r="C2180" s="7" t="s">
        <v>14</v>
      </c>
      <c r="D2180" s="7">
        <v>899</v>
      </c>
      <c r="E2180" s="7">
        <v>489</v>
      </c>
      <c r="F2180" s="7">
        <v>513</v>
      </c>
      <c r="G2180" s="7">
        <v>1</v>
      </c>
      <c r="H2180" s="7">
        <v>16749</v>
      </c>
      <c r="I2180" s="7">
        <v>4</v>
      </c>
      <c r="J2180" s="7">
        <v>60</v>
      </c>
      <c r="K2180" s="7">
        <v>503</v>
      </c>
      <c r="L2180" s="7">
        <v>503</v>
      </c>
      <c r="M2180" s="7">
        <v>10.5</v>
      </c>
      <c r="N2180" s="7">
        <f>VLOOKUP(Todos!$A2180,vlookup_table[#All],2,FALSE)</f>
        <v>1</v>
      </c>
      <c r="O2180" s="7" t="str">
        <f>VLOOKUP(Todos!$A2180,vlookup_table[#All],3,FALSE)</f>
        <v>GA</v>
      </c>
      <c r="P2180" s="7">
        <f>VLOOKUP(Todos!$A2180,vlookup_table[#All],4,FALSE)</f>
        <v>4901</v>
      </c>
      <c r="Q2180" s="9" t="str">
        <f>VLOOKUP(Todos!$A2180,vlookup_table[#All],5,FALSE)</f>
        <v>C2</v>
      </c>
      <c r="R2180" s="9" t="str">
        <f>VLOOKUP(Todos!$A2180,vlookup_table[#All],6,FALSE)</f>
        <v>M</v>
      </c>
      <c r="S2180" s="9">
        <f>VLOOKUP(Todos!$A2180,vlookup_table[#All],7,FALSE)</f>
        <v>15</v>
      </c>
      <c r="T2180" s="9">
        <f>ROUND((9706-Todos!$P2180)/100, 0)</f>
        <v>48</v>
      </c>
      <c r="U2180" s="9" t="str" cm="1">
        <f t="array" ref="U2180">_xlfn.IFS(
    ISNUMBER(SEARCH("C", Q2180)), "Ciudad",
    ISNUMBER(SEARCH("T", Q2180)), "Pueblo",
    ISNUMBER(SEARCH("R", Q2180)), "Rural",
    ISNUMBER(SEARCH("S", Q2180)), "Suburbano",
    ISNUMBER(SEARCH("U", Q2180)), "Urbano"
)</f>
        <v>Ciudad</v>
      </c>
      <c r="V2180" s="24" t="str" cm="1">
        <f t="array" ref="V2180">_xlfn.LET(
    _xlpm.txt, _xlfn.TEXTJOIN("", TRUE, IF(ISNUMBER(--MID(Todos!$H2180, _xlfn.SEQUENCE(LEN(Todos!$H2180)), 1)), MID(Todos!$H2180, _xlfn.SEQUENCE(LEN(Todos!$H2180)), 1), "")),
    IF(ISNUMBER(--RIGHT(_xlpm.txt,1)), _xlpm.txt, LEFT(_xlpm.txt, LEN(_xlpm.txt)-1))
)</f>
        <v>16749</v>
      </c>
      <c r="W2180" s="9" t="str">
        <f>UPPER(LEFT(Todos!$B2180,2))</f>
        <v>GA</v>
      </c>
      <c r="X2180" s="10" t="str" cm="1">
        <f t="array" ref="X2180">+IF(Todos!$C2180 = "",MODE.MATCH(Todos!$C$2:$C$4029),Todos!$C2180)</f>
        <v>M</v>
      </c>
    </row>
    <row r="2181" spans="1:24" x14ac:dyDescent="0.35">
      <c r="A2181" s="18">
        <v>182916</v>
      </c>
      <c r="B2181" s="12" t="s">
        <v>41</v>
      </c>
      <c r="C2181" s="12" t="s">
        <v>17</v>
      </c>
      <c r="D2181" s="12">
        <v>666</v>
      </c>
      <c r="E2181" s="12">
        <v>358</v>
      </c>
      <c r="F2181" s="12">
        <v>486</v>
      </c>
      <c r="G2181" s="12">
        <v>1</v>
      </c>
      <c r="H2181" s="12">
        <v>17162</v>
      </c>
      <c r="I2181" s="12">
        <v>4</v>
      </c>
      <c r="J2181" s="12">
        <v>43</v>
      </c>
      <c r="K2181" s="12">
        <v>432</v>
      </c>
      <c r="L2181" s="12">
        <v>394</v>
      </c>
      <c r="M2181" s="12">
        <v>20</v>
      </c>
      <c r="N2181" s="12">
        <f>VLOOKUP(Todos!$A2181,vlookup_table[#All],2,FALSE)</f>
        <v>28</v>
      </c>
      <c r="O2181" s="12" t="str">
        <f>VLOOKUP(Todos!$A2181,vlookup_table[#All],3,FALSE)</f>
        <v>WA</v>
      </c>
      <c r="P2181" s="12">
        <f>VLOOKUP(Todos!$A2181,vlookup_table[#All],4,FALSE)</f>
        <v>3401</v>
      </c>
      <c r="Q2181" s="14" t="str">
        <f>VLOOKUP(Todos!$A2181,vlookup_table[#All],5,FALSE)</f>
        <v>C2</v>
      </c>
      <c r="R2181" s="14" t="str">
        <f>VLOOKUP(Todos!$A2181,vlookup_table[#All],6,FALSE)</f>
        <v>F</v>
      </c>
      <c r="S2181" s="14">
        <f>VLOOKUP(Todos!$A2181,vlookup_table[#All],7,FALSE)</f>
        <v>25</v>
      </c>
      <c r="T2181" s="14">
        <f>ROUND((9706-Todos!$P2181)/100, 0)</f>
        <v>63</v>
      </c>
      <c r="U2181" s="14" t="str" cm="1">
        <f t="array" ref="U2181">_xlfn.IFS(
    ISNUMBER(SEARCH("C", Q2181)), "Ciudad",
    ISNUMBER(SEARCH("T", Q2181)), "Pueblo",
    ISNUMBER(SEARCH("R", Q2181)), "Rural",
    ISNUMBER(SEARCH("S", Q2181)), "Suburbano",
    ISNUMBER(SEARCH("U", Q2181)), "Urbano"
)</f>
        <v>Ciudad</v>
      </c>
      <c r="V2181" s="25" t="str" cm="1">
        <f t="array" ref="V2181">_xlfn.LET(
    _xlpm.txt, _xlfn.TEXTJOIN("", TRUE, IF(ISNUMBER(--MID(Todos!$H2181, _xlfn.SEQUENCE(LEN(Todos!$H2181)), 1)), MID(Todos!$H2181, _xlfn.SEQUENCE(LEN(Todos!$H2181)), 1), "")),
    IF(ISNUMBER(--RIGHT(_xlpm.txt,1)), _xlpm.txt, LEFT(_xlpm.txt, LEN(_xlpm.txt)-1))
)</f>
        <v>17162</v>
      </c>
      <c r="W2181" s="14" t="str">
        <f>UPPER(LEFT(Todos!$B2181,2))</f>
        <v>WA</v>
      </c>
      <c r="X2181" s="15" t="str" cm="1">
        <f t="array" ref="X2181">+IF(Todos!$C2181 = "",MODE.MATCH(Todos!$C$2:$C$4029),Todos!$C2181)</f>
        <v>F</v>
      </c>
    </row>
    <row r="2182" spans="1:24" x14ac:dyDescent="0.35">
      <c r="A2182" s="19">
        <v>162213</v>
      </c>
      <c r="B2182" s="7" t="s">
        <v>22</v>
      </c>
      <c r="C2182" s="7" t="s">
        <v>14</v>
      </c>
      <c r="D2182" s="7">
        <v>5000</v>
      </c>
      <c r="E2182" s="7">
        <v>665</v>
      </c>
      <c r="F2182" s="7">
        <v>827</v>
      </c>
      <c r="G2182" s="7">
        <v>98</v>
      </c>
      <c r="H2182" s="7">
        <v>37898</v>
      </c>
      <c r="I2182" s="7">
        <v>9</v>
      </c>
      <c r="J2182" s="7">
        <v>44</v>
      </c>
      <c r="K2182" s="7">
        <v>780</v>
      </c>
      <c r="L2182" s="7">
        <v>737</v>
      </c>
      <c r="M2182" s="7">
        <v>10.30769231</v>
      </c>
      <c r="N2182" s="7">
        <f>VLOOKUP(Todos!$A2182,vlookup_table[#All],2,FALSE)</f>
        <v>1</v>
      </c>
      <c r="O2182" s="7" t="str">
        <f>VLOOKUP(Todos!$A2182,vlookup_table[#All],3,FALSE)</f>
        <v>CA</v>
      </c>
      <c r="P2182" s="7">
        <f>VLOOKUP(Todos!$A2182,vlookup_table[#All],4,FALSE)</f>
        <v>2201</v>
      </c>
      <c r="Q2182" s="9" t="str">
        <f>VLOOKUP(Todos!$A2182,vlookup_table[#All],5,FALSE)</f>
        <v>S1</v>
      </c>
      <c r="R2182" s="9" t="str">
        <f>VLOOKUP(Todos!$A2182,vlookup_table[#All],6,FALSE)</f>
        <v>M</v>
      </c>
      <c r="S2182" s="9">
        <f>VLOOKUP(Todos!$A2182,vlookup_table[#All],7,FALSE)</f>
        <v>7</v>
      </c>
      <c r="T2182" s="9">
        <f>ROUND((9706-Todos!$P2182)/100, 0)</f>
        <v>75</v>
      </c>
      <c r="U2182" s="9" t="str" cm="1">
        <f t="array" ref="U2182">_xlfn.IFS(
    ISNUMBER(SEARCH("C", Q2182)), "Ciudad",
    ISNUMBER(SEARCH("T", Q2182)), "Pueblo",
    ISNUMBER(SEARCH("R", Q2182)), "Rural",
    ISNUMBER(SEARCH("S", Q2182)), "Suburbano",
    ISNUMBER(SEARCH("U", Q2182)), "Urbano"
)</f>
        <v>Suburbano</v>
      </c>
      <c r="V2182" s="24" t="str" cm="1">
        <f t="array" ref="V2182">_xlfn.LET(
    _xlpm.txt, _xlfn.TEXTJOIN("", TRUE, IF(ISNUMBER(--MID(Todos!$H2182, _xlfn.SEQUENCE(LEN(Todos!$H2182)), 1)), MID(Todos!$H2182, _xlfn.SEQUENCE(LEN(Todos!$H2182)), 1), "")),
    IF(ISNUMBER(--RIGHT(_xlpm.txt,1)), _xlpm.txt, LEFT(_xlpm.txt, LEN(_xlpm.txt)-1))
)</f>
        <v>37898</v>
      </c>
      <c r="W2182" s="9" t="str">
        <f>UPPER(LEFT(Todos!$B2182,2))</f>
        <v>CA</v>
      </c>
      <c r="X2182" s="10" t="str" cm="1">
        <f t="array" ref="X2182">+IF(Todos!$C2182 = "",MODE.MATCH(Todos!$C$2:$C$4029),Todos!$C2182)</f>
        <v>M</v>
      </c>
    </row>
    <row r="2183" spans="1:24" x14ac:dyDescent="0.35">
      <c r="A2183" s="18">
        <v>177039</v>
      </c>
      <c r="B2183" s="12" t="s">
        <v>51</v>
      </c>
      <c r="C2183" s="12" t="s">
        <v>17</v>
      </c>
      <c r="D2183" s="12">
        <v>620</v>
      </c>
      <c r="E2183" s="12">
        <v>232</v>
      </c>
      <c r="F2183" s="12">
        <v>331</v>
      </c>
      <c r="G2183" s="12">
        <v>0</v>
      </c>
      <c r="H2183" s="12">
        <v>11354</v>
      </c>
      <c r="I2183" s="12">
        <v>3</v>
      </c>
      <c r="J2183" s="12">
        <v>44</v>
      </c>
      <c r="K2183" s="12">
        <v>288</v>
      </c>
      <c r="L2183" s="12">
        <v>284</v>
      </c>
      <c r="M2183" s="12">
        <v>9.7291666669999994</v>
      </c>
      <c r="N2183" s="12">
        <f>VLOOKUP(Todos!$A2183,vlookup_table[#All],2,FALSE)</f>
        <v>0</v>
      </c>
      <c r="O2183" s="12" t="str">
        <f>VLOOKUP(Todos!$A2183,vlookup_table[#All],3,FALSE)</f>
        <v>OR</v>
      </c>
      <c r="P2183" s="12">
        <f>VLOOKUP(Todos!$A2183,vlookup_table[#All],4,FALSE)</f>
        <v>2206</v>
      </c>
      <c r="Q2183" s="14" t="str">
        <f>VLOOKUP(Todos!$A2183,vlookup_table[#All],5,FALSE)</f>
        <v>R2</v>
      </c>
      <c r="R2183" s="14" t="str">
        <f>VLOOKUP(Todos!$A2183,vlookup_table[#All],6,FALSE)</f>
        <v>F</v>
      </c>
      <c r="S2183" s="14">
        <f>VLOOKUP(Todos!$A2183,vlookup_table[#All],7,FALSE)</f>
        <v>21</v>
      </c>
      <c r="T2183" s="14">
        <f>ROUND((9706-Todos!$P2183)/100, 0)</f>
        <v>75</v>
      </c>
      <c r="U2183" s="14" t="str" cm="1">
        <f t="array" ref="U2183">_xlfn.IFS(
    ISNUMBER(SEARCH("C", Q2183)), "Ciudad",
    ISNUMBER(SEARCH("T", Q2183)), "Pueblo",
    ISNUMBER(SEARCH("R", Q2183)), "Rural",
    ISNUMBER(SEARCH("S", Q2183)), "Suburbano",
    ISNUMBER(SEARCH("U", Q2183)), "Urbano"
)</f>
        <v>Rural</v>
      </c>
      <c r="V2183" s="25" t="str" cm="1">
        <f t="array" ref="V2183">_xlfn.LET(
    _xlpm.txt, _xlfn.TEXTJOIN("", TRUE, IF(ISNUMBER(--MID(Todos!$H2183, _xlfn.SEQUENCE(LEN(Todos!$H2183)), 1)), MID(Todos!$H2183, _xlfn.SEQUENCE(LEN(Todos!$H2183)), 1), "")),
    IF(ISNUMBER(--RIGHT(_xlpm.txt,1)), _xlpm.txt, LEFT(_xlpm.txt, LEN(_xlpm.txt)-1))
)</f>
        <v>11354</v>
      </c>
      <c r="W2183" s="14" t="str">
        <f>UPPER(LEFT(Todos!$B2183,2))</f>
        <v>OR</v>
      </c>
      <c r="X2183" s="15" t="str" cm="1">
        <f t="array" ref="X2183">+IF(Todos!$C2183 = "",MODE.MATCH(Todos!$C$2:$C$4029),Todos!$C2183)</f>
        <v>F</v>
      </c>
    </row>
    <row r="2184" spans="1:24" x14ac:dyDescent="0.35">
      <c r="A2184" s="19">
        <v>107264</v>
      </c>
      <c r="B2184" s="7" t="s">
        <v>60</v>
      </c>
      <c r="C2184" s="7" t="s">
        <v>14</v>
      </c>
      <c r="D2184" s="7">
        <v>612</v>
      </c>
      <c r="E2184" s="7">
        <v>359</v>
      </c>
      <c r="F2184" s="7">
        <v>400</v>
      </c>
      <c r="G2184" s="7">
        <v>0</v>
      </c>
      <c r="H2184" s="7">
        <v>14320</v>
      </c>
      <c r="I2184" s="7">
        <v>3</v>
      </c>
      <c r="J2184" s="7">
        <v>64</v>
      </c>
      <c r="K2184" s="7">
        <v>404</v>
      </c>
      <c r="L2184" s="7">
        <v>380</v>
      </c>
      <c r="M2184" s="7">
        <v>13</v>
      </c>
      <c r="N2184" s="7">
        <f>VLOOKUP(Todos!$A2184,vlookup_table[#All],2,FALSE)</f>
        <v>2</v>
      </c>
      <c r="O2184" s="7" t="str">
        <f>VLOOKUP(Todos!$A2184,vlookup_table[#All],3,FALSE)</f>
        <v>NE</v>
      </c>
      <c r="P2184" s="7">
        <f>VLOOKUP(Todos!$A2184,vlookup_table[#All],4,FALSE)</f>
        <v>5201</v>
      </c>
      <c r="Q2184" s="9" t="str">
        <f>VLOOKUP(Todos!$A2184,vlookup_table[#All],5,FALSE)</f>
        <v>C1</v>
      </c>
      <c r="R2184" s="9" t="str">
        <f>VLOOKUP(Todos!$A2184,vlookup_table[#All],6,FALSE)</f>
        <v>M</v>
      </c>
      <c r="S2184" s="9">
        <f>VLOOKUP(Todos!$A2184,vlookup_table[#All],7,FALSE)</f>
        <v>20</v>
      </c>
      <c r="T2184" s="9">
        <f>ROUND((9706-Todos!$P2184)/100, 0)</f>
        <v>45</v>
      </c>
      <c r="U2184" s="9" t="str" cm="1">
        <f t="array" ref="U2184">_xlfn.IFS(
    ISNUMBER(SEARCH("C", Q2184)), "Ciudad",
    ISNUMBER(SEARCH("T", Q2184)), "Pueblo",
    ISNUMBER(SEARCH("R", Q2184)), "Rural",
    ISNUMBER(SEARCH("S", Q2184)), "Suburbano",
    ISNUMBER(SEARCH("U", Q2184)), "Urbano"
)</f>
        <v>Ciudad</v>
      </c>
      <c r="V2184" s="24" t="str" cm="1">
        <f t="array" ref="V2184">_xlfn.LET(
    _xlpm.txt, _xlfn.TEXTJOIN("", TRUE, IF(ISNUMBER(--MID(Todos!$H2184, _xlfn.SEQUENCE(LEN(Todos!$H2184)), 1)), MID(Todos!$H2184, _xlfn.SEQUENCE(LEN(Todos!$H2184)), 1), "")),
    IF(ISNUMBER(--RIGHT(_xlpm.txt,1)), _xlpm.txt, LEFT(_xlpm.txt, LEN(_xlpm.txt)-1))
)</f>
        <v>14320</v>
      </c>
      <c r="W2184" s="9" t="str">
        <f>UPPER(LEFT(Todos!$B2184,2))</f>
        <v>NE</v>
      </c>
      <c r="X2184" s="10" t="str" cm="1">
        <f t="array" ref="X2184">+IF(Todos!$C2184 = "",MODE.MATCH(Todos!$C$2:$C$4029),Todos!$C2184)</f>
        <v>M</v>
      </c>
    </row>
    <row r="2185" spans="1:24" x14ac:dyDescent="0.35">
      <c r="A2185" s="18">
        <v>60708</v>
      </c>
      <c r="B2185" s="12" t="s">
        <v>34</v>
      </c>
      <c r="C2185" s="12" t="s">
        <v>31</v>
      </c>
      <c r="D2185" s="12">
        <v>482</v>
      </c>
      <c r="E2185" s="12">
        <v>344</v>
      </c>
      <c r="F2185" s="12">
        <v>447</v>
      </c>
      <c r="G2185" s="12">
        <v>0</v>
      </c>
      <c r="H2185" s="12">
        <v>13525</v>
      </c>
      <c r="I2185" s="12">
        <v>0</v>
      </c>
      <c r="J2185" s="12">
        <v>55</v>
      </c>
      <c r="K2185" s="12">
        <v>429</v>
      </c>
      <c r="L2185" s="12">
        <v>401</v>
      </c>
      <c r="M2185" s="12">
        <v>3.1176470589999998</v>
      </c>
      <c r="N2185" s="12">
        <f>VLOOKUP(Todos!$A2185,vlookup_table[#All],2,FALSE)</f>
        <v>2</v>
      </c>
      <c r="O2185" s="12" t="str">
        <f>VLOOKUP(Todos!$A2185,vlookup_table[#All],3,FALSE)</f>
        <v>IN</v>
      </c>
      <c r="P2185" s="12">
        <f>VLOOKUP(Todos!$A2185,vlookup_table[#All],4,FALSE)</f>
        <v>0</v>
      </c>
      <c r="Q2185" s="14" t="str">
        <f>VLOOKUP(Todos!$A2185,vlookup_table[#All],5,FALSE)</f>
        <v>T2</v>
      </c>
      <c r="R2185" s="14" t="str">
        <f>VLOOKUP(Todos!$A2185,vlookup_table[#All],6,FALSE)</f>
        <v>U</v>
      </c>
      <c r="S2185" s="14">
        <f>VLOOKUP(Todos!$A2185,vlookup_table[#All],7,FALSE)</f>
        <v>5</v>
      </c>
      <c r="T2185" s="14">
        <f>ROUND((9706-Todos!$P2185)/100, 0)</f>
        <v>97</v>
      </c>
      <c r="U2185" s="14" t="str" cm="1">
        <f t="array" ref="U2185">_xlfn.IFS(
    ISNUMBER(SEARCH("C", Q2185)), "Ciudad",
    ISNUMBER(SEARCH("T", Q2185)), "Pueblo",
    ISNUMBER(SEARCH("R", Q2185)), "Rural",
    ISNUMBER(SEARCH("S", Q2185)), "Suburbano",
    ISNUMBER(SEARCH("U", Q2185)), "Urbano"
)</f>
        <v>Pueblo</v>
      </c>
      <c r="V2185" s="25" t="str" cm="1">
        <f t="array" ref="V2185">_xlfn.LET(
    _xlpm.txt, _xlfn.TEXTJOIN("", TRUE, IF(ISNUMBER(--MID(Todos!$H2185, _xlfn.SEQUENCE(LEN(Todos!$H2185)), 1)), MID(Todos!$H2185, _xlfn.SEQUENCE(LEN(Todos!$H2185)), 1), "")),
    IF(ISNUMBER(--RIGHT(_xlpm.txt,1)), _xlpm.txt, LEFT(_xlpm.txt, LEN(_xlpm.txt)-1))
)</f>
        <v>13525</v>
      </c>
      <c r="W2185" s="14" t="str">
        <f>UPPER(LEFT(Todos!$B2185,2))</f>
        <v>IN</v>
      </c>
      <c r="X2185" s="15" t="str" cm="1">
        <f t="array" ref="X2185">+IF(Todos!$C2185 = "",MODE.MATCH(Todos!$C$2:$C$4029),Todos!$C2185)</f>
        <v>U</v>
      </c>
    </row>
    <row r="2186" spans="1:24" x14ac:dyDescent="0.35">
      <c r="A2186" s="19">
        <v>12234</v>
      </c>
      <c r="B2186" s="7" t="s">
        <v>22</v>
      </c>
      <c r="C2186" s="7" t="s">
        <v>17</v>
      </c>
      <c r="D2186" s="7">
        <v>2247</v>
      </c>
      <c r="E2186" s="7">
        <v>357</v>
      </c>
      <c r="F2186" s="7">
        <v>500</v>
      </c>
      <c r="G2186" s="7">
        <v>60</v>
      </c>
      <c r="H2186" s="7">
        <v>18748</v>
      </c>
      <c r="I2186" s="7">
        <v>10</v>
      </c>
      <c r="J2186" s="7">
        <v>56</v>
      </c>
      <c r="K2186" s="7">
        <v>425</v>
      </c>
      <c r="L2186" s="7">
        <v>430</v>
      </c>
      <c r="M2186" s="7">
        <v>9.5172413789999997</v>
      </c>
      <c r="N2186" s="7">
        <f>VLOOKUP(Todos!$A2186,vlookup_table[#All],2,FALSE)</f>
        <v>0</v>
      </c>
      <c r="O2186" s="7" t="str">
        <f>VLOOKUP(Todos!$A2186,vlookup_table[#All],3,FALSE)</f>
        <v>CA</v>
      </c>
      <c r="P2186" s="7">
        <f>VLOOKUP(Todos!$A2186,vlookup_table[#All],4,FALSE)</f>
        <v>2201</v>
      </c>
      <c r="Q2186" s="9" t="str">
        <f>VLOOKUP(Todos!$A2186,vlookup_table[#All],5,FALSE)</f>
        <v>C2</v>
      </c>
      <c r="R2186" s="9" t="str">
        <f>VLOOKUP(Todos!$A2186,vlookup_table[#All],6,FALSE)</f>
        <v>F</v>
      </c>
      <c r="S2186" s="9">
        <f>VLOOKUP(Todos!$A2186,vlookup_table[#All],7,FALSE)</f>
        <v>10</v>
      </c>
      <c r="T2186" s="9">
        <f>ROUND((9706-Todos!$P2186)/100, 0)</f>
        <v>75</v>
      </c>
      <c r="U2186" s="9" t="str" cm="1">
        <f t="array" ref="U2186">_xlfn.IFS(
    ISNUMBER(SEARCH("C", Q2186)), "Ciudad",
    ISNUMBER(SEARCH("T", Q2186)), "Pueblo",
    ISNUMBER(SEARCH("R", Q2186)), "Rural",
    ISNUMBER(SEARCH("S", Q2186)), "Suburbano",
    ISNUMBER(SEARCH("U", Q2186)), "Urbano"
)</f>
        <v>Ciudad</v>
      </c>
      <c r="V2186" s="24" t="str" cm="1">
        <f t="array" ref="V2186">_xlfn.LET(
    _xlpm.txt, _xlfn.TEXTJOIN("", TRUE, IF(ISNUMBER(--MID(Todos!$H2186, _xlfn.SEQUENCE(LEN(Todos!$H2186)), 1)), MID(Todos!$H2186, _xlfn.SEQUENCE(LEN(Todos!$H2186)), 1), "")),
    IF(ISNUMBER(--RIGHT(_xlpm.txt,1)), _xlpm.txt, LEFT(_xlpm.txt, LEN(_xlpm.txt)-1))
)</f>
        <v>18748</v>
      </c>
      <c r="W2186" s="9" t="str">
        <f>UPPER(LEFT(Todos!$B2186,2))</f>
        <v>CA</v>
      </c>
      <c r="X2186" s="10" t="str" cm="1">
        <f t="array" ref="X2186">+IF(Todos!$C2186 = "",MODE.MATCH(Todos!$C$2:$C$4029),Todos!$C2186)</f>
        <v>F</v>
      </c>
    </row>
    <row r="2187" spans="1:24" x14ac:dyDescent="0.35">
      <c r="A2187" s="18">
        <v>59240</v>
      </c>
      <c r="B2187" s="12" t="s">
        <v>34</v>
      </c>
      <c r="C2187" s="12" t="s">
        <v>17</v>
      </c>
      <c r="D2187" s="12">
        <v>1395</v>
      </c>
      <c r="E2187" s="12">
        <v>575</v>
      </c>
      <c r="F2187" s="12">
        <v>704</v>
      </c>
      <c r="G2187" s="12">
        <v>28</v>
      </c>
      <c r="H2187" s="12">
        <v>24518</v>
      </c>
      <c r="I2187" s="12">
        <v>7</v>
      </c>
      <c r="J2187" s="12">
        <v>61</v>
      </c>
      <c r="K2187" s="12">
        <v>580</v>
      </c>
      <c r="L2187" s="12">
        <v>687</v>
      </c>
      <c r="M2187" s="12">
        <v>9</v>
      </c>
      <c r="N2187" s="12">
        <f>VLOOKUP(Todos!$A2187,vlookup_table[#All],2,FALSE)</f>
        <v>0</v>
      </c>
      <c r="O2187" s="12" t="str">
        <f>VLOOKUP(Todos!$A2187,vlookup_table[#All],3,FALSE)</f>
        <v>IN</v>
      </c>
      <c r="P2187" s="12">
        <f>VLOOKUP(Todos!$A2187,vlookup_table[#All],4,FALSE)</f>
        <v>0</v>
      </c>
      <c r="Q2187" s="14" t="str">
        <f>VLOOKUP(Todos!$A2187,vlookup_table[#All],5,FALSE)</f>
        <v>S1</v>
      </c>
      <c r="R2187" s="14" t="str">
        <f>VLOOKUP(Todos!$A2187,vlookup_table[#All],6,FALSE)</f>
        <v>F</v>
      </c>
      <c r="S2187" s="14">
        <f>VLOOKUP(Todos!$A2187,vlookup_table[#All],7,FALSE)</f>
        <v>10</v>
      </c>
      <c r="T2187" s="14">
        <f>ROUND((9706-Todos!$P2187)/100, 0)</f>
        <v>97</v>
      </c>
      <c r="U2187" s="14" t="str" cm="1">
        <f t="array" ref="U2187">_xlfn.IFS(
    ISNUMBER(SEARCH("C", Q2187)), "Ciudad",
    ISNUMBER(SEARCH("T", Q2187)), "Pueblo",
    ISNUMBER(SEARCH("R", Q2187)), "Rural",
    ISNUMBER(SEARCH("S", Q2187)), "Suburbano",
    ISNUMBER(SEARCH("U", Q2187)), "Urbano"
)</f>
        <v>Suburbano</v>
      </c>
      <c r="V2187" s="25" t="str" cm="1">
        <f t="array" ref="V2187">_xlfn.LET(
    _xlpm.txt, _xlfn.TEXTJOIN("", TRUE, IF(ISNUMBER(--MID(Todos!$H2187, _xlfn.SEQUENCE(LEN(Todos!$H2187)), 1)), MID(Todos!$H2187, _xlfn.SEQUENCE(LEN(Todos!$H2187)), 1), "")),
    IF(ISNUMBER(--RIGHT(_xlpm.txt,1)), _xlpm.txt, LEFT(_xlpm.txt, LEN(_xlpm.txt)-1))
)</f>
        <v>24518</v>
      </c>
      <c r="W2187" s="14" t="str">
        <f>UPPER(LEFT(Todos!$B2187,2))</f>
        <v>IN</v>
      </c>
      <c r="X2187" s="15" t="str" cm="1">
        <f t="array" ref="X2187">+IF(Todos!$C2187 = "",MODE.MATCH(Todos!$C$2:$C$4029),Todos!$C2187)</f>
        <v>F</v>
      </c>
    </row>
    <row r="2188" spans="1:24" x14ac:dyDescent="0.35">
      <c r="A2188" s="19">
        <v>127028</v>
      </c>
      <c r="B2188" s="7" t="s">
        <v>21</v>
      </c>
      <c r="C2188" s="7" t="s">
        <v>17</v>
      </c>
      <c r="D2188" s="7">
        <v>586</v>
      </c>
      <c r="E2188" s="7">
        <v>242</v>
      </c>
      <c r="F2188" s="7">
        <v>348</v>
      </c>
      <c r="G2188" s="7">
        <v>0</v>
      </c>
      <c r="H2188" s="7">
        <v>13539</v>
      </c>
      <c r="I2188" s="7">
        <v>2</v>
      </c>
      <c r="J2188" s="7">
        <v>65</v>
      </c>
      <c r="K2188" s="7">
        <v>295</v>
      </c>
      <c r="L2188" s="7">
        <v>288</v>
      </c>
      <c r="M2188" s="7">
        <v>9.1428571430000005</v>
      </c>
      <c r="N2188" s="7">
        <f>VLOOKUP(Todos!$A2188,vlookup_table[#All],2,FALSE)</f>
        <v>0</v>
      </c>
      <c r="O2188" s="7" t="str">
        <f>VLOOKUP(Todos!$A2188,vlookup_table[#All],3,FALSE)</f>
        <v>TX</v>
      </c>
      <c r="P2188" s="7">
        <f>VLOOKUP(Todos!$A2188,vlookup_table[#All],4,FALSE)</f>
        <v>0</v>
      </c>
      <c r="Q2188" s="9" t="str">
        <f>VLOOKUP(Todos!$A2188,vlookup_table[#All],5,FALSE)</f>
        <v>S2</v>
      </c>
      <c r="R2188" s="9" t="str">
        <f>VLOOKUP(Todos!$A2188,vlookup_table[#All],6,FALSE)</f>
        <v>F</v>
      </c>
      <c r="S2188" s="9">
        <f>VLOOKUP(Todos!$A2188,vlookup_table[#All],7,FALSE)</f>
        <v>18</v>
      </c>
      <c r="T2188" s="9">
        <f>ROUND((9706-Todos!$P2188)/100, 0)</f>
        <v>97</v>
      </c>
      <c r="U2188" s="9" t="str" cm="1">
        <f t="array" ref="U2188">_xlfn.IFS(
    ISNUMBER(SEARCH("C", Q2188)), "Ciudad",
    ISNUMBER(SEARCH("T", Q2188)), "Pueblo",
    ISNUMBER(SEARCH("R", Q2188)), "Rural",
    ISNUMBER(SEARCH("S", Q2188)), "Suburbano",
    ISNUMBER(SEARCH("U", Q2188)), "Urbano"
)</f>
        <v>Suburbano</v>
      </c>
      <c r="V2188" s="24" t="str" cm="1">
        <f t="array" ref="V2188">_xlfn.LET(
    _xlpm.txt, _xlfn.TEXTJOIN("", TRUE, IF(ISNUMBER(--MID(Todos!$H2188, _xlfn.SEQUENCE(LEN(Todos!$H2188)), 1)), MID(Todos!$H2188, _xlfn.SEQUENCE(LEN(Todos!$H2188)), 1), "")),
    IF(ISNUMBER(--RIGHT(_xlpm.txt,1)), _xlpm.txt, LEFT(_xlpm.txt, LEN(_xlpm.txt)-1))
)</f>
        <v>13539</v>
      </c>
      <c r="W2188" s="9" t="str">
        <f>UPPER(LEFT(Todos!$B2188,2))</f>
        <v>TX</v>
      </c>
      <c r="X2188" s="10" t="str" cm="1">
        <f t="array" ref="X2188">+IF(Todos!$C2188 = "",MODE.MATCH(Todos!$C$2:$C$4029),Todos!$C2188)</f>
        <v>F</v>
      </c>
    </row>
    <row r="2189" spans="1:24" x14ac:dyDescent="0.35">
      <c r="A2189" s="18">
        <v>72321</v>
      </c>
      <c r="B2189" s="12" t="s">
        <v>30</v>
      </c>
      <c r="C2189" s="12" t="s">
        <v>14</v>
      </c>
      <c r="D2189" s="12">
        <v>628</v>
      </c>
      <c r="E2189" s="12">
        <v>310</v>
      </c>
      <c r="F2189" s="12">
        <v>369</v>
      </c>
      <c r="G2189" s="12">
        <v>2</v>
      </c>
      <c r="H2189" s="12">
        <v>12788</v>
      </c>
      <c r="I2189" s="12">
        <v>3</v>
      </c>
      <c r="J2189" s="12">
        <v>71</v>
      </c>
      <c r="K2189" s="12">
        <v>344</v>
      </c>
      <c r="L2189" s="12">
        <v>337</v>
      </c>
      <c r="M2189" s="12">
        <v>8.3333333330000006</v>
      </c>
      <c r="N2189" s="12">
        <f>VLOOKUP(Todos!$A2189,vlookup_table[#All],2,FALSE)</f>
        <v>1</v>
      </c>
      <c r="O2189" s="12" t="str">
        <f>VLOOKUP(Todos!$A2189,vlookup_table[#All],3,FALSE)</f>
        <v>MI</v>
      </c>
      <c r="P2189" s="12">
        <f>VLOOKUP(Todos!$A2189,vlookup_table[#All],4,FALSE)</f>
        <v>0</v>
      </c>
      <c r="Q2189" s="14" t="str">
        <f>VLOOKUP(Todos!$A2189,vlookup_table[#All],5,FALSE)</f>
        <v>R2</v>
      </c>
      <c r="R2189" s="14" t="str">
        <f>VLOOKUP(Todos!$A2189,vlookup_table[#All],6,FALSE)</f>
        <v>M</v>
      </c>
      <c r="S2189" s="14">
        <f>VLOOKUP(Todos!$A2189,vlookup_table[#All],7,FALSE)</f>
        <v>10</v>
      </c>
      <c r="T2189" s="14">
        <f>ROUND((9706-Todos!$P2189)/100, 0)</f>
        <v>97</v>
      </c>
      <c r="U2189" s="14" t="str" cm="1">
        <f t="array" ref="U2189">_xlfn.IFS(
    ISNUMBER(SEARCH("C", Q2189)), "Ciudad",
    ISNUMBER(SEARCH("T", Q2189)), "Pueblo",
    ISNUMBER(SEARCH("R", Q2189)), "Rural",
    ISNUMBER(SEARCH("S", Q2189)), "Suburbano",
    ISNUMBER(SEARCH("U", Q2189)), "Urbano"
)</f>
        <v>Rural</v>
      </c>
      <c r="V2189" s="25" t="str" cm="1">
        <f t="array" ref="V2189">_xlfn.LET(
    _xlpm.txt, _xlfn.TEXTJOIN("", TRUE, IF(ISNUMBER(--MID(Todos!$H2189, _xlfn.SEQUENCE(LEN(Todos!$H2189)), 1)), MID(Todos!$H2189, _xlfn.SEQUENCE(LEN(Todos!$H2189)), 1), "")),
    IF(ISNUMBER(--RIGHT(_xlpm.txt,1)), _xlpm.txt, LEFT(_xlpm.txt, LEN(_xlpm.txt)-1))
)</f>
        <v>12788</v>
      </c>
      <c r="W2189" s="14" t="str">
        <f>UPPER(LEFT(Todos!$B2189,2))</f>
        <v>MI</v>
      </c>
      <c r="X2189" s="15" t="str" cm="1">
        <f t="array" ref="X2189">+IF(Todos!$C2189 = "",MODE.MATCH(Todos!$C$2:$C$4029),Todos!$C2189)</f>
        <v>M</v>
      </c>
    </row>
    <row r="2190" spans="1:24" x14ac:dyDescent="0.35">
      <c r="A2190" s="19">
        <v>161309</v>
      </c>
      <c r="B2190" s="7" t="s">
        <v>22</v>
      </c>
      <c r="C2190" s="7" t="s">
        <v>14</v>
      </c>
      <c r="D2190" s="7">
        <v>1601</v>
      </c>
      <c r="E2190" s="7">
        <v>329</v>
      </c>
      <c r="F2190" s="7">
        <v>492</v>
      </c>
      <c r="G2190" s="7">
        <v>21</v>
      </c>
      <c r="H2190" s="7">
        <v>14811</v>
      </c>
      <c r="I2190" s="7">
        <v>13</v>
      </c>
      <c r="J2190" s="7">
        <v>62</v>
      </c>
      <c r="K2190" s="7">
        <v>351</v>
      </c>
      <c r="L2190" s="7">
        <v>453</v>
      </c>
      <c r="M2190" s="7">
        <v>11.85714286</v>
      </c>
      <c r="N2190" s="7">
        <f>VLOOKUP(Todos!$A2190,vlookup_table[#All],2,FALSE)</f>
        <v>1</v>
      </c>
      <c r="O2190" s="7" t="str">
        <f>VLOOKUP(Todos!$A2190,vlookup_table[#All],3,FALSE)</f>
        <v>CA</v>
      </c>
      <c r="P2190" s="7">
        <f>VLOOKUP(Todos!$A2190,vlookup_table[#All],4,FALSE)</f>
        <v>5509</v>
      </c>
      <c r="Q2190" s="9" t="str">
        <f>VLOOKUP(Todos!$A2190,vlookup_table[#All],5,FALSE)</f>
        <v>R1</v>
      </c>
      <c r="R2190" s="9" t="str">
        <f>VLOOKUP(Todos!$A2190,vlookup_table[#All],6,FALSE)</f>
        <v>M</v>
      </c>
      <c r="S2190" s="9">
        <f>VLOOKUP(Todos!$A2190,vlookup_table[#All],7,FALSE)</f>
        <v>18</v>
      </c>
      <c r="T2190" s="9">
        <f>ROUND((9706-Todos!$P2190)/100, 0)</f>
        <v>42</v>
      </c>
      <c r="U2190" s="9" t="str" cm="1">
        <f t="array" ref="U2190">_xlfn.IFS(
    ISNUMBER(SEARCH("C", Q2190)), "Ciudad",
    ISNUMBER(SEARCH("T", Q2190)), "Pueblo",
    ISNUMBER(SEARCH("R", Q2190)), "Rural",
    ISNUMBER(SEARCH("S", Q2190)), "Suburbano",
    ISNUMBER(SEARCH("U", Q2190)), "Urbano"
)</f>
        <v>Rural</v>
      </c>
      <c r="V2190" s="24" t="str" cm="1">
        <f t="array" ref="V2190">_xlfn.LET(
    _xlpm.txt, _xlfn.TEXTJOIN("", TRUE, IF(ISNUMBER(--MID(Todos!$H2190, _xlfn.SEQUENCE(LEN(Todos!$H2190)), 1)), MID(Todos!$H2190, _xlfn.SEQUENCE(LEN(Todos!$H2190)), 1), "")),
    IF(ISNUMBER(--RIGHT(_xlpm.txt,1)), _xlpm.txt, LEFT(_xlpm.txt, LEN(_xlpm.txt)-1))
)</f>
        <v>14811</v>
      </c>
      <c r="W2190" s="9" t="str">
        <f>UPPER(LEFT(Todos!$B2190,2))</f>
        <v>CA</v>
      </c>
      <c r="X2190" s="10" t="str" cm="1">
        <f t="array" ref="X2190">+IF(Todos!$C2190 = "",MODE.MATCH(Todos!$C$2:$C$4029),Todos!$C2190)</f>
        <v>M</v>
      </c>
    </row>
    <row r="2191" spans="1:24" x14ac:dyDescent="0.35">
      <c r="A2191" s="18">
        <v>58991</v>
      </c>
      <c r="B2191" s="12" t="s">
        <v>58</v>
      </c>
      <c r="C2191" s="12" t="s">
        <v>14</v>
      </c>
      <c r="D2191" s="12">
        <v>277</v>
      </c>
      <c r="E2191" s="12">
        <v>112</v>
      </c>
      <c r="F2191" s="12">
        <v>168</v>
      </c>
      <c r="G2191" s="12">
        <v>0</v>
      </c>
      <c r="H2191" s="12">
        <v>5611</v>
      </c>
      <c r="I2191" s="12">
        <v>0</v>
      </c>
      <c r="J2191" s="12">
        <v>74</v>
      </c>
      <c r="K2191" s="12">
        <v>123</v>
      </c>
      <c r="L2191" s="12">
        <v>154</v>
      </c>
      <c r="M2191" s="12">
        <v>20</v>
      </c>
      <c r="N2191" s="12">
        <f>VLOOKUP(Todos!$A2191,vlookup_table[#All],2,FALSE)</f>
        <v>1</v>
      </c>
      <c r="O2191" s="12" t="str">
        <f>VLOOKUP(Todos!$A2191,vlookup_table[#All],3,FALSE)</f>
        <v>KY</v>
      </c>
      <c r="P2191" s="12">
        <f>VLOOKUP(Todos!$A2191,vlookup_table[#All],4,FALSE)</f>
        <v>3302</v>
      </c>
      <c r="Q2191" s="14" t="str">
        <f>VLOOKUP(Todos!$A2191,vlookup_table[#All],5,FALSE)</f>
        <v>R3</v>
      </c>
      <c r="R2191" s="14" t="str">
        <f>VLOOKUP(Todos!$A2191,vlookup_table[#All],6,FALSE)</f>
        <v>M</v>
      </c>
      <c r="S2191" s="14">
        <f>VLOOKUP(Todos!$A2191,vlookup_table[#All],7,FALSE)</f>
        <v>10</v>
      </c>
      <c r="T2191" s="14">
        <f>ROUND((9706-Todos!$P2191)/100, 0)</f>
        <v>64</v>
      </c>
      <c r="U2191" s="14" t="str" cm="1">
        <f t="array" ref="U2191">_xlfn.IFS(
    ISNUMBER(SEARCH("C", Q2191)), "Ciudad",
    ISNUMBER(SEARCH("T", Q2191)), "Pueblo",
    ISNUMBER(SEARCH("R", Q2191)), "Rural",
    ISNUMBER(SEARCH("S", Q2191)), "Suburbano",
    ISNUMBER(SEARCH("U", Q2191)), "Urbano"
)</f>
        <v>Rural</v>
      </c>
      <c r="V2191" s="25" t="str" cm="1">
        <f t="array" ref="V2191">_xlfn.LET(
    _xlpm.txt, _xlfn.TEXTJOIN("", TRUE, IF(ISNUMBER(--MID(Todos!$H2191, _xlfn.SEQUENCE(LEN(Todos!$H2191)), 1)), MID(Todos!$H2191, _xlfn.SEQUENCE(LEN(Todos!$H2191)), 1), "")),
    IF(ISNUMBER(--RIGHT(_xlpm.txt,1)), _xlpm.txt, LEFT(_xlpm.txt, LEN(_xlpm.txt)-1))
)</f>
        <v>5611</v>
      </c>
      <c r="W2191" s="14" t="str">
        <f>UPPER(LEFT(Todos!$B2191,2))</f>
        <v>KY</v>
      </c>
      <c r="X2191" s="15" t="str" cm="1">
        <f t="array" ref="X2191">+IF(Todos!$C2191 = "",MODE.MATCH(Todos!$C$2:$C$4029),Todos!$C2191)</f>
        <v>M</v>
      </c>
    </row>
    <row r="2192" spans="1:24" x14ac:dyDescent="0.35">
      <c r="A2192" s="19">
        <v>136772</v>
      </c>
      <c r="B2192" s="7" t="s">
        <v>56</v>
      </c>
      <c r="C2192" s="7"/>
      <c r="D2192" s="7">
        <v>801</v>
      </c>
      <c r="E2192" s="7">
        <v>349</v>
      </c>
      <c r="F2192" s="7">
        <v>476</v>
      </c>
      <c r="G2192" s="7">
        <v>0</v>
      </c>
      <c r="H2192" s="7">
        <v>15610</v>
      </c>
      <c r="I2192" s="7">
        <v>2</v>
      </c>
      <c r="J2192" s="7">
        <v>34</v>
      </c>
      <c r="K2192" s="7">
        <v>416</v>
      </c>
      <c r="L2192" s="7">
        <v>410</v>
      </c>
      <c r="M2192" s="7">
        <v>12.222222220000001</v>
      </c>
      <c r="N2192" s="7">
        <f>VLOOKUP(Todos!$A2192,vlookup_table[#All],2,FALSE)</f>
        <v>980</v>
      </c>
      <c r="O2192" s="7" t="str">
        <f>VLOOKUP(Todos!$A2192,vlookup_table[#All],3,FALSE)</f>
        <v>AZ</v>
      </c>
      <c r="P2192" s="7">
        <f>VLOOKUP(Todos!$A2192,vlookup_table[#All],4,FALSE)</f>
        <v>5206</v>
      </c>
      <c r="Q2192" s="9" t="str">
        <f>VLOOKUP(Todos!$A2192,vlookup_table[#All],5,FALSE)</f>
        <v>S2</v>
      </c>
      <c r="R2192" s="9" t="str">
        <f>VLOOKUP(Todos!$A2192,vlookup_table[#All],6,FALSE)</f>
        <v/>
      </c>
      <c r="S2192" s="9">
        <f>VLOOKUP(Todos!$A2192,vlookup_table[#All],7,FALSE)</f>
        <v>19</v>
      </c>
      <c r="T2192" s="9">
        <f>ROUND((9706-Todos!$P2192)/100, 0)</f>
        <v>45</v>
      </c>
      <c r="U2192" s="9" t="str" cm="1">
        <f t="array" ref="U2192">_xlfn.IFS(
    ISNUMBER(SEARCH("C", Q2192)), "Ciudad",
    ISNUMBER(SEARCH("T", Q2192)), "Pueblo",
    ISNUMBER(SEARCH("R", Q2192)), "Rural",
    ISNUMBER(SEARCH("S", Q2192)), "Suburbano",
    ISNUMBER(SEARCH("U", Q2192)), "Urbano"
)</f>
        <v>Suburbano</v>
      </c>
      <c r="V2192" s="24" t="str" cm="1">
        <f t="array" ref="V2192">_xlfn.LET(
    _xlpm.txt, _xlfn.TEXTJOIN("", TRUE, IF(ISNUMBER(--MID(Todos!$H2192, _xlfn.SEQUENCE(LEN(Todos!$H2192)), 1)), MID(Todos!$H2192, _xlfn.SEQUENCE(LEN(Todos!$H2192)), 1), "")),
    IF(ISNUMBER(--RIGHT(_xlpm.txt,1)), _xlpm.txt, LEFT(_xlpm.txt, LEN(_xlpm.txt)-1))
)</f>
        <v>15610</v>
      </c>
      <c r="W2192" s="9" t="str">
        <f>UPPER(LEFT(Todos!$B2192,2))</f>
        <v>AZ</v>
      </c>
      <c r="X2192" s="10" t="e" cm="1">
        <f t="array" aca="1" ref="X2192" ca="1">+IF(Todos!$C2192 = "",MODE.MATCH(Todos!$C$2:$C$4029),Todos!$C2192)</f>
        <v>#NAME?</v>
      </c>
    </row>
    <row r="2193" spans="1:24" x14ac:dyDescent="0.35">
      <c r="A2193" s="18">
        <v>190560</v>
      </c>
      <c r="B2193" s="12" t="s">
        <v>28</v>
      </c>
      <c r="C2193" s="12" t="s">
        <v>14</v>
      </c>
      <c r="D2193" s="12">
        <v>220</v>
      </c>
      <c r="E2193" s="12">
        <v>181</v>
      </c>
      <c r="F2193" s="12">
        <v>272</v>
      </c>
      <c r="G2193" s="12">
        <v>0</v>
      </c>
      <c r="H2193" s="12">
        <v>9296</v>
      </c>
      <c r="I2193" s="12">
        <v>2</v>
      </c>
      <c r="J2193" s="12">
        <v>71</v>
      </c>
      <c r="K2193" s="12">
        <v>238</v>
      </c>
      <c r="L2193" s="12">
        <v>220</v>
      </c>
      <c r="M2193" s="12">
        <v>3.7272727269999999</v>
      </c>
      <c r="N2193" s="12">
        <f>VLOOKUP(Todos!$A2193,vlookup_table[#All],2,FALSE)</f>
        <v>0</v>
      </c>
      <c r="O2193" s="12" t="str">
        <f>VLOOKUP(Todos!$A2193,vlookup_table[#All],3,FALSE)</f>
        <v>KS</v>
      </c>
      <c r="P2193" s="12">
        <f>VLOOKUP(Todos!$A2193,vlookup_table[#All],4,FALSE)</f>
        <v>2601</v>
      </c>
      <c r="Q2193" s="14" t="str">
        <f>VLOOKUP(Todos!$A2193,vlookup_table[#All],5,FALSE)</f>
        <v/>
      </c>
      <c r="R2193" s="14" t="str">
        <f>VLOOKUP(Todos!$A2193,vlookup_table[#All],6,FALSE)</f>
        <v>M</v>
      </c>
      <c r="S2193" s="14">
        <f>VLOOKUP(Todos!$A2193,vlookup_table[#All],7,FALSE)</f>
        <v>5</v>
      </c>
      <c r="T2193" s="14">
        <f>ROUND((9706-Todos!$P2193)/100, 0)</f>
        <v>71</v>
      </c>
      <c r="U2193" s="14" t="e" cm="1">
        <f t="array" ref="U2193">_xlfn.IFS(
    ISNUMBER(SEARCH("C", Q2193)), "Ciudad",
    ISNUMBER(SEARCH("T", Q2193)), "Pueblo",
    ISNUMBER(SEARCH("R", Q2193)), "Rural",
    ISNUMBER(SEARCH("S", Q2193)), "Suburbano",
    ISNUMBER(SEARCH("U", Q2193)), "Urbano"
)</f>
        <v>#N/A</v>
      </c>
      <c r="V2193" s="25" t="str" cm="1">
        <f t="array" ref="V2193">_xlfn.LET(
    _xlpm.txt, _xlfn.TEXTJOIN("", TRUE, IF(ISNUMBER(--MID(Todos!$H2193, _xlfn.SEQUENCE(LEN(Todos!$H2193)), 1)), MID(Todos!$H2193, _xlfn.SEQUENCE(LEN(Todos!$H2193)), 1), "")),
    IF(ISNUMBER(--RIGHT(_xlpm.txt,1)), _xlpm.txt, LEFT(_xlpm.txt, LEN(_xlpm.txt)-1))
)</f>
        <v>9296</v>
      </c>
      <c r="W2193" s="14" t="str">
        <f>UPPER(LEFT(Todos!$B2193,2))</f>
        <v>KS</v>
      </c>
      <c r="X2193" s="15" t="str" cm="1">
        <f t="array" ref="X2193">+IF(Todos!$C2193 = "",MODE.MATCH(Todos!$C$2:$C$4029),Todos!$C2193)</f>
        <v>M</v>
      </c>
    </row>
    <row r="2194" spans="1:24" x14ac:dyDescent="0.35">
      <c r="A2194" s="19">
        <v>158022</v>
      </c>
      <c r="B2194" s="7" t="s">
        <v>22</v>
      </c>
      <c r="C2194" s="7" t="s">
        <v>17</v>
      </c>
      <c r="D2194" s="7">
        <v>2380</v>
      </c>
      <c r="E2194" s="7">
        <v>420</v>
      </c>
      <c r="F2194" s="7">
        <v>586</v>
      </c>
      <c r="G2194" s="7">
        <v>77</v>
      </c>
      <c r="H2194" s="7">
        <v>32129</v>
      </c>
      <c r="I2194" s="7">
        <v>6</v>
      </c>
      <c r="J2194" s="7">
        <v>21</v>
      </c>
      <c r="K2194" s="7">
        <v>490</v>
      </c>
      <c r="L2194" s="7">
        <v>567</v>
      </c>
      <c r="M2194" s="7">
        <v>8.4782608699999997</v>
      </c>
      <c r="N2194" s="7">
        <f>VLOOKUP(Todos!$A2194,vlookup_table[#All],2,FALSE)</f>
        <v>0</v>
      </c>
      <c r="O2194" s="7" t="str">
        <f>VLOOKUP(Todos!$A2194,vlookup_table[#All],3,FALSE)</f>
        <v>CA</v>
      </c>
      <c r="P2194" s="7">
        <f>VLOOKUP(Todos!$A2194,vlookup_table[#All],4,FALSE)</f>
        <v>1801</v>
      </c>
      <c r="Q2194" s="9" t="str">
        <f>VLOOKUP(Todos!$A2194,vlookup_table[#All],5,FALSE)</f>
        <v>C1</v>
      </c>
      <c r="R2194" s="9" t="str">
        <f>VLOOKUP(Todos!$A2194,vlookup_table[#All],6,FALSE)</f>
        <v>F</v>
      </c>
      <c r="S2194" s="9">
        <f>VLOOKUP(Todos!$A2194,vlookup_table[#All],7,FALSE)</f>
        <v>15</v>
      </c>
      <c r="T2194" s="9">
        <f>ROUND((9706-Todos!$P2194)/100, 0)</f>
        <v>79</v>
      </c>
      <c r="U2194" s="9" t="str" cm="1">
        <f t="array" ref="U2194">_xlfn.IFS(
    ISNUMBER(SEARCH("C", Q2194)), "Ciudad",
    ISNUMBER(SEARCH("T", Q2194)), "Pueblo",
    ISNUMBER(SEARCH("R", Q2194)), "Rural",
    ISNUMBER(SEARCH("S", Q2194)), "Suburbano",
    ISNUMBER(SEARCH("U", Q2194)), "Urbano"
)</f>
        <v>Ciudad</v>
      </c>
      <c r="V2194" s="24" t="str" cm="1">
        <f t="array" ref="V2194">_xlfn.LET(
    _xlpm.txt, _xlfn.TEXTJOIN("", TRUE, IF(ISNUMBER(--MID(Todos!$H2194, _xlfn.SEQUENCE(LEN(Todos!$H2194)), 1)), MID(Todos!$H2194, _xlfn.SEQUENCE(LEN(Todos!$H2194)), 1), "")),
    IF(ISNUMBER(--RIGHT(_xlpm.txt,1)), _xlpm.txt, LEFT(_xlpm.txt, LEN(_xlpm.txt)-1))
)</f>
        <v>32129</v>
      </c>
      <c r="W2194" s="9" t="str">
        <f>UPPER(LEFT(Todos!$B2194,2))</f>
        <v>CA</v>
      </c>
      <c r="X2194" s="10" t="str" cm="1">
        <f t="array" ref="X2194">+IF(Todos!$C2194 = "",MODE.MATCH(Todos!$C$2:$C$4029),Todos!$C2194)</f>
        <v>F</v>
      </c>
    </row>
    <row r="2195" spans="1:24" x14ac:dyDescent="0.35">
      <c r="A2195" s="18">
        <v>177260</v>
      </c>
      <c r="B2195" s="12" t="s">
        <v>51</v>
      </c>
      <c r="C2195" s="12" t="s">
        <v>14</v>
      </c>
      <c r="D2195" s="12">
        <v>492</v>
      </c>
      <c r="E2195" s="12">
        <v>198</v>
      </c>
      <c r="F2195" s="12">
        <v>284</v>
      </c>
      <c r="G2195" s="12">
        <v>1</v>
      </c>
      <c r="H2195" s="12">
        <v>9629</v>
      </c>
      <c r="I2195" s="12">
        <v>2</v>
      </c>
      <c r="J2195" s="12">
        <v>39</v>
      </c>
      <c r="K2195" s="12">
        <v>229</v>
      </c>
      <c r="L2195" s="12">
        <v>247</v>
      </c>
      <c r="M2195" s="12">
        <v>5.9166666670000003</v>
      </c>
      <c r="N2195" s="12">
        <f>VLOOKUP(Todos!$A2195,vlookup_table[#All],2,FALSE)</f>
        <v>1</v>
      </c>
      <c r="O2195" s="12" t="str">
        <f>VLOOKUP(Todos!$A2195,vlookup_table[#All],3,FALSE)</f>
        <v>OR</v>
      </c>
      <c r="P2195" s="12">
        <f>VLOOKUP(Todos!$A2195,vlookup_table[#All],4,FALSE)</f>
        <v>4606</v>
      </c>
      <c r="Q2195" s="14" t="str">
        <f>VLOOKUP(Todos!$A2195,vlookup_table[#All],5,FALSE)</f>
        <v>R2</v>
      </c>
      <c r="R2195" s="14" t="str">
        <f>VLOOKUP(Todos!$A2195,vlookup_table[#All],6,FALSE)</f>
        <v>M</v>
      </c>
      <c r="S2195" s="14">
        <f>VLOOKUP(Todos!$A2195,vlookup_table[#All],7,FALSE)</f>
        <v>2</v>
      </c>
      <c r="T2195" s="14">
        <f>ROUND((9706-Todos!$P2195)/100, 0)</f>
        <v>51</v>
      </c>
      <c r="U2195" s="14" t="str" cm="1">
        <f t="array" ref="U2195">_xlfn.IFS(
    ISNUMBER(SEARCH("C", Q2195)), "Ciudad",
    ISNUMBER(SEARCH("T", Q2195)), "Pueblo",
    ISNUMBER(SEARCH("R", Q2195)), "Rural",
    ISNUMBER(SEARCH("S", Q2195)), "Suburbano",
    ISNUMBER(SEARCH("U", Q2195)), "Urbano"
)</f>
        <v>Rural</v>
      </c>
      <c r="V2195" s="25" t="str" cm="1">
        <f t="array" ref="V2195">_xlfn.LET(
    _xlpm.txt, _xlfn.TEXTJOIN("", TRUE, IF(ISNUMBER(--MID(Todos!$H2195, _xlfn.SEQUENCE(LEN(Todos!$H2195)), 1)), MID(Todos!$H2195, _xlfn.SEQUENCE(LEN(Todos!$H2195)), 1), "")),
    IF(ISNUMBER(--RIGHT(_xlpm.txt,1)), _xlpm.txt, LEFT(_xlpm.txt, LEN(_xlpm.txt)-1))
)</f>
        <v>9629</v>
      </c>
      <c r="W2195" s="14" t="str">
        <f>UPPER(LEFT(Todos!$B2195,2))</f>
        <v>OR</v>
      </c>
      <c r="X2195" s="15" t="str" cm="1">
        <f t="array" ref="X2195">+IF(Todos!$C2195 = "",MODE.MATCH(Todos!$C$2:$C$4029),Todos!$C2195)</f>
        <v>M</v>
      </c>
    </row>
    <row r="2196" spans="1:24" x14ac:dyDescent="0.35">
      <c r="A2196" s="19">
        <v>179257</v>
      </c>
      <c r="B2196" s="7" t="s">
        <v>41</v>
      </c>
      <c r="C2196" s="7" t="s">
        <v>52</v>
      </c>
      <c r="D2196" s="7">
        <v>1449</v>
      </c>
      <c r="E2196" s="7">
        <v>605</v>
      </c>
      <c r="F2196" s="7">
        <v>657</v>
      </c>
      <c r="G2196" s="7">
        <v>3</v>
      </c>
      <c r="H2196" s="7">
        <v>17504</v>
      </c>
      <c r="I2196" s="7">
        <v>10</v>
      </c>
      <c r="J2196" s="7">
        <v>46</v>
      </c>
      <c r="K2196" s="7">
        <v>618</v>
      </c>
      <c r="L2196" s="7">
        <v>635</v>
      </c>
      <c r="M2196" s="7">
        <v>6.6666666670000003</v>
      </c>
      <c r="N2196" s="7">
        <f>VLOOKUP(Todos!$A2196,vlookup_table[#All],2,FALSE)</f>
        <v>1</v>
      </c>
      <c r="O2196" s="7" t="str">
        <f>VLOOKUP(Todos!$A2196,vlookup_table[#All],3,FALSE)</f>
        <v>WA</v>
      </c>
      <c r="P2196" s="7">
        <f>VLOOKUP(Todos!$A2196,vlookup_table[#All],4,FALSE)</f>
        <v>6201</v>
      </c>
      <c r="Q2196" s="9" t="str">
        <f>VLOOKUP(Todos!$A2196,vlookup_table[#All],5,FALSE)</f>
        <v>S1</v>
      </c>
      <c r="R2196" s="9" t="str">
        <f>VLOOKUP(Todos!$A2196,vlookup_table[#All],6,FALSE)</f>
        <v>M</v>
      </c>
      <c r="S2196" s="9">
        <f>VLOOKUP(Todos!$A2196,vlookup_table[#All],7,FALSE)</f>
        <v>10</v>
      </c>
      <c r="T2196" s="9">
        <f>ROUND((9706-Todos!$P2196)/100, 0)</f>
        <v>35</v>
      </c>
      <c r="U2196" s="9" t="str" cm="1">
        <f t="array" ref="U2196">_xlfn.IFS(
    ISNUMBER(SEARCH("C", Q2196)), "Ciudad",
    ISNUMBER(SEARCH("T", Q2196)), "Pueblo",
    ISNUMBER(SEARCH("R", Q2196)), "Rural",
    ISNUMBER(SEARCH("S", Q2196)), "Suburbano",
    ISNUMBER(SEARCH("U", Q2196)), "Urbano"
)</f>
        <v>Suburbano</v>
      </c>
      <c r="V2196" s="24" t="str" cm="1">
        <f t="array" ref="V2196">_xlfn.LET(
    _xlpm.txt, _xlfn.TEXTJOIN("", TRUE, IF(ISNUMBER(--MID(Todos!$H2196, _xlfn.SEQUENCE(LEN(Todos!$H2196)), 1)), MID(Todos!$H2196, _xlfn.SEQUENCE(LEN(Todos!$H2196)), 1), "")),
    IF(ISNUMBER(--RIGHT(_xlpm.txt,1)), _xlpm.txt, LEFT(_xlpm.txt, LEN(_xlpm.txt)-1))
)</f>
        <v>17504</v>
      </c>
      <c r="W2196" s="9" t="str">
        <f>UPPER(LEFT(Todos!$B2196,2))</f>
        <v>WA</v>
      </c>
      <c r="X2196" s="10" t="str" cm="1">
        <f t="array" ref="X2196">+IF(Todos!$C2196 = "",MODE.MATCH(Todos!$C$2:$C$4029),Todos!$C2196)</f>
        <v>male</v>
      </c>
    </row>
    <row r="2197" spans="1:24" x14ac:dyDescent="0.35">
      <c r="A2197" s="18">
        <v>13434</v>
      </c>
      <c r="B2197" s="12" t="s">
        <v>18</v>
      </c>
      <c r="C2197" s="12" t="s">
        <v>14</v>
      </c>
      <c r="D2197" s="12">
        <v>1044</v>
      </c>
      <c r="E2197" s="12">
        <v>269</v>
      </c>
      <c r="F2197" s="12">
        <v>329</v>
      </c>
      <c r="G2197" s="12">
        <v>15</v>
      </c>
      <c r="H2197" s="12">
        <v>12648</v>
      </c>
      <c r="I2197" s="12">
        <v>5</v>
      </c>
      <c r="J2197" s="12">
        <v>40</v>
      </c>
      <c r="K2197" s="12">
        <v>299</v>
      </c>
      <c r="L2197" s="12">
        <v>278</v>
      </c>
      <c r="M2197" s="12">
        <v>10.10526316</v>
      </c>
      <c r="N2197" s="12">
        <f>VLOOKUP(Todos!$A2197,vlookup_table[#All],2,FALSE)</f>
        <v>2</v>
      </c>
      <c r="O2197" s="12" t="str">
        <f>VLOOKUP(Todos!$A2197,vlookup_table[#All],3,FALSE)</f>
        <v>NC</v>
      </c>
      <c r="P2197" s="12">
        <f>VLOOKUP(Todos!$A2197,vlookup_table[#All],4,FALSE)</f>
        <v>2202</v>
      </c>
      <c r="Q2197" s="14" t="str">
        <f>VLOOKUP(Todos!$A2197,vlookup_table[#All],5,FALSE)</f>
        <v>R2</v>
      </c>
      <c r="R2197" s="14" t="str">
        <f>VLOOKUP(Todos!$A2197,vlookup_table[#All],6,FALSE)</f>
        <v>M</v>
      </c>
      <c r="S2197" s="14">
        <f>VLOOKUP(Todos!$A2197,vlookup_table[#All],7,FALSE)</f>
        <v>15</v>
      </c>
      <c r="T2197" s="14">
        <f>ROUND((9706-Todos!$P2197)/100, 0)</f>
        <v>75</v>
      </c>
      <c r="U2197" s="14" t="str" cm="1">
        <f t="array" ref="U2197">_xlfn.IFS(
    ISNUMBER(SEARCH("C", Q2197)), "Ciudad",
    ISNUMBER(SEARCH("T", Q2197)), "Pueblo",
    ISNUMBER(SEARCH("R", Q2197)), "Rural",
    ISNUMBER(SEARCH("S", Q2197)), "Suburbano",
    ISNUMBER(SEARCH("U", Q2197)), "Urbano"
)</f>
        <v>Rural</v>
      </c>
      <c r="V2197" s="25" t="str" cm="1">
        <f t="array" ref="V2197">_xlfn.LET(
    _xlpm.txt, _xlfn.TEXTJOIN("", TRUE, IF(ISNUMBER(--MID(Todos!$H2197, _xlfn.SEQUENCE(LEN(Todos!$H2197)), 1)), MID(Todos!$H2197, _xlfn.SEQUENCE(LEN(Todos!$H2197)), 1), "")),
    IF(ISNUMBER(--RIGHT(_xlpm.txt,1)), _xlpm.txt, LEFT(_xlpm.txt, LEN(_xlpm.txt)-1))
)</f>
        <v>12648</v>
      </c>
      <c r="W2197" s="14" t="str">
        <f>UPPER(LEFT(Todos!$B2197,2))</f>
        <v>NC</v>
      </c>
      <c r="X2197" s="15" t="str" cm="1">
        <f t="array" ref="X2197">+IF(Todos!$C2197 = "",MODE.MATCH(Todos!$C$2:$C$4029),Todos!$C2197)</f>
        <v>M</v>
      </c>
    </row>
    <row r="2198" spans="1:24" x14ac:dyDescent="0.35">
      <c r="A2198" s="19">
        <v>45351</v>
      </c>
      <c r="B2198" s="7" t="s">
        <v>13</v>
      </c>
      <c r="C2198" s="7" t="s">
        <v>17</v>
      </c>
      <c r="D2198" s="7">
        <v>969</v>
      </c>
      <c r="E2198" s="7">
        <v>356</v>
      </c>
      <c r="F2198" s="7">
        <v>460</v>
      </c>
      <c r="G2198" s="7">
        <v>8</v>
      </c>
      <c r="H2198" s="7">
        <v>18690</v>
      </c>
      <c r="I2198" s="7">
        <v>6</v>
      </c>
      <c r="J2198" s="7">
        <v>14</v>
      </c>
      <c r="K2198" s="7">
        <v>390</v>
      </c>
      <c r="L2198" s="7">
        <v>401</v>
      </c>
      <c r="M2198" s="7">
        <v>26</v>
      </c>
      <c r="N2198" s="7">
        <f>VLOOKUP(Todos!$A2198,vlookup_table[#All],2,FALSE)</f>
        <v>2</v>
      </c>
      <c r="O2198" s="7" t="str">
        <f>VLOOKUP(Todos!$A2198,vlookup_table[#All],3,FALSE)</f>
        <v>FL</v>
      </c>
      <c r="P2198" s="7">
        <f>VLOOKUP(Todos!$A2198,vlookup_table[#All],4,FALSE)</f>
        <v>2906</v>
      </c>
      <c r="Q2198" s="9" t="str">
        <f>VLOOKUP(Todos!$A2198,vlookup_table[#All],5,FALSE)</f>
        <v>C2</v>
      </c>
      <c r="R2198" s="9" t="str">
        <f>VLOOKUP(Todos!$A2198,vlookup_table[#All],6,FALSE)</f>
        <v>F</v>
      </c>
      <c r="S2198" s="9">
        <f>VLOOKUP(Todos!$A2198,vlookup_table[#All],7,FALSE)</f>
        <v>25</v>
      </c>
      <c r="T2198" s="9">
        <f>ROUND((9706-Todos!$P2198)/100, 0)</f>
        <v>68</v>
      </c>
      <c r="U2198" s="9" t="str" cm="1">
        <f t="array" ref="U2198">_xlfn.IFS(
    ISNUMBER(SEARCH("C", Q2198)), "Ciudad",
    ISNUMBER(SEARCH("T", Q2198)), "Pueblo",
    ISNUMBER(SEARCH("R", Q2198)), "Rural",
    ISNUMBER(SEARCH("S", Q2198)), "Suburbano",
    ISNUMBER(SEARCH("U", Q2198)), "Urbano"
)</f>
        <v>Ciudad</v>
      </c>
      <c r="V2198" s="24" t="str" cm="1">
        <f t="array" ref="V2198">_xlfn.LET(
    _xlpm.txt, _xlfn.TEXTJOIN("", TRUE, IF(ISNUMBER(--MID(Todos!$H2198, _xlfn.SEQUENCE(LEN(Todos!$H2198)), 1)), MID(Todos!$H2198, _xlfn.SEQUENCE(LEN(Todos!$H2198)), 1), "")),
    IF(ISNUMBER(--RIGHT(_xlpm.txt,1)), _xlpm.txt, LEFT(_xlpm.txt, LEN(_xlpm.txt)-1))
)</f>
        <v>18690</v>
      </c>
      <c r="W2198" s="9" t="str">
        <f>UPPER(LEFT(Todos!$B2198,2))</f>
        <v>FL</v>
      </c>
      <c r="X2198" s="10" t="str" cm="1">
        <f t="array" ref="X2198">+IF(Todos!$C2198 = "",MODE.MATCH(Todos!$C$2:$C$4029),Todos!$C2198)</f>
        <v>F</v>
      </c>
    </row>
    <row r="2199" spans="1:24" x14ac:dyDescent="0.35">
      <c r="A2199" s="18">
        <v>102534</v>
      </c>
      <c r="B2199" s="12" t="s">
        <v>56</v>
      </c>
      <c r="C2199" s="12" t="s">
        <v>14</v>
      </c>
      <c r="D2199" s="12">
        <v>1390</v>
      </c>
      <c r="E2199" s="12">
        <v>386</v>
      </c>
      <c r="F2199" s="12">
        <v>482</v>
      </c>
      <c r="G2199" s="12">
        <v>18</v>
      </c>
      <c r="H2199" s="12">
        <v>25272</v>
      </c>
      <c r="I2199" s="12">
        <v>6</v>
      </c>
      <c r="J2199" s="12">
        <v>0</v>
      </c>
      <c r="K2199" s="12">
        <v>412</v>
      </c>
      <c r="L2199" s="12">
        <v>457</v>
      </c>
      <c r="M2199" s="12">
        <v>12.55555556</v>
      </c>
      <c r="N2199" s="12">
        <f>VLOOKUP(Todos!$A2199,vlookup_table[#All],2,FALSE)</f>
        <v>2</v>
      </c>
      <c r="O2199" s="12" t="str">
        <f>VLOOKUP(Todos!$A2199,vlookup_table[#All],3,FALSE)</f>
        <v>AZ</v>
      </c>
      <c r="P2199" s="12">
        <f>VLOOKUP(Todos!$A2199,vlookup_table[#All],4,FALSE)</f>
        <v>2209</v>
      </c>
      <c r="Q2199" s="14" t="str">
        <f>VLOOKUP(Todos!$A2199,vlookup_table[#All],5,FALSE)</f>
        <v>T1</v>
      </c>
      <c r="R2199" s="14" t="str">
        <f>VLOOKUP(Todos!$A2199,vlookup_table[#All],6,FALSE)</f>
        <v>M</v>
      </c>
      <c r="S2199" s="14">
        <f>VLOOKUP(Todos!$A2199,vlookup_table[#All],7,FALSE)</f>
        <v>10</v>
      </c>
      <c r="T2199" s="14">
        <f>ROUND((9706-Todos!$P2199)/100, 0)</f>
        <v>75</v>
      </c>
      <c r="U2199" s="14" t="str" cm="1">
        <f t="array" ref="U2199">_xlfn.IFS(
    ISNUMBER(SEARCH("C", Q2199)), "Ciudad",
    ISNUMBER(SEARCH("T", Q2199)), "Pueblo",
    ISNUMBER(SEARCH("R", Q2199)), "Rural",
    ISNUMBER(SEARCH("S", Q2199)), "Suburbano",
    ISNUMBER(SEARCH("U", Q2199)), "Urbano"
)</f>
        <v>Pueblo</v>
      </c>
      <c r="V2199" s="25" t="str" cm="1">
        <f t="array" ref="V2199">_xlfn.LET(
    _xlpm.txt, _xlfn.TEXTJOIN("", TRUE, IF(ISNUMBER(--MID(Todos!$H2199, _xlfn.SEQUENCE(LEN(Todos!$H2199)), 1)), MID(Todos!$H2199, _xlfn.SEQUENCE(LEN(Todos!$H2199)), 1), "")),
    IF(ISNUMBER(--RIGHT(_xlpm.txt,1)), _xlpm.txt, LEFT(_xlpm.txt, LEN(_xlpm.txt)-1))
)</f>
        <v>25272</v>
      </c>
      <c r="W2199" s="14" t="str">
        <f>UPPER(LEFT(Todos!$B2199,2))</f>
        <v>AZ</v>
      </c>
      <c r="X2199" s="15" t="str" cm="1">
        <f t="array" ref="X2199">+IF(Todos!$C2199 = "",MODE.MATCH(Todos!$C$2:$C$4029),Todos!$C2199)</f>
        <v>M</v>
      </c>
    </row>
    <row r="2200" spans="1:24" x14ac:dyDescent="0.35">
      <c r="A2200" s="19">
        <v>134159</v>
      </c>
      <c r="B2200" s="7" t="s">
        <v>39</v>
      </c>
      <c r="C2200" s="7" t="s">
        <v>17</v>
      </c>
      <c r="D2200" s="7">
        <v>693</v>
      </c>
      <c r="E2200" s="7">
        <v>343</v>
      </c>
      <c r="F2200" s="7">
        <v>383</v>
      </c>
      <c r="G2200" s="7">
        <v>0</v>
      </c>
      <c r="H2200" s="7">
        <v>9139</v>
      </c>
      <c r="I2200" s="7">
        <v>2</v>
      </c>
      <c r="J2200" s="7">
        <v>81</v>
      </c>
      <c r="K2200" s="7">
        <v>357</v>
      </c>
      <c r="L2200" s="7">
        <v>367</v>
      </c>
      <c r="M2200" s="7">
        <v>20</v>
      </c>
      <c r="N2200" s="7">
        <f>VLOOKUP(Todos!$A2200,vlookup_table[#All],2,FALSE)</f>
        <v>0</v>
      </c>
      <c r="O2200" s="7" t="str">
        <f>VLOOKUP(Todos!$A2200,vlookup_table[#All],3,FALSE)</f>
        <v>UT</v>
      </c>
      <c r="P2200" s="7">
        <f>VLOOKUP(Todos!$A2200,vlookup_table[#All],4,FALSE)</f>
        <v>0</v>
      </c>
      <c r="Q2200" s="9" t="str">
        <f>VLOOKUP(Todos!$A2200,vlookup_table[#All],5,FALSE)</f>
        <v>T2</v>
      </c>
      <c r="R2200" s="9" t="str">
        <f>VLOOKUP(Todos!$A2200,vlookup_table[#All],6,FALSE)</f>
        <v>F</v>
      </c>
      <c r="S2200" s="9">
        <f>VLOOKUP(Todos!$A2200,vlookup_table[#All],7,FALSE)</f>
        <v>15</v>
      </c>
      <c r="T2200" s="9">
        <f>ROUND((9706-Todos!$P2200)/100, 0)</f>
        <v>97</v>
      </c>
      <c r="U2200" s="9" t="str" cm="1">
        <f t="array" ref="U2200">_xlfn.IFS(
    ISNUMBER(SEARCH("C", Q2200)), "Ciudad",
    ISNUMBER(SEARCH("T", Q2200)), "Pueblo",
    ISNUMBER(SEARCH("R", Q2200)), "Rural",
    ISNUMBER(SEARCH("S", Q2200)), "Suburbano",
    ISNUMBER(SEARCH("U", Q2200)), "Urbano"
)</f>
        <v>Pueblo</v>
      </c>
      <c r="V2200" s="24" t="str" cm="1">
        <f t="array" ref="V2200">_xlfn.LET(
    _xlpm.txt, _xlfn.TEXTJOIN("", TRUE, IF(ISNUMBER(--MID(Todos!$H2200, _xlfn.SEQUENCE(LEN(Todos!$H2200)), 1)), MID(Todos!$H2200, _xlfn.SEQUENCE(LEN(Todos!$H2200)), 1), "")),
    IF(ISNUMBER(--RIGHT(_xlpm.txt,1)), _xlpm.txt, LEFT(_xlpm.txt, LEN(_xlpm.txt)-1))
)</f>
        <v>9139</v>
      </c>
      <c r="W2200" s="9" t="str">
        <f>UPPER(LEFT(Todos!$B2200,2))</f>
        <v>UT</v>
      </c>
      <c r="X2200" s="10" t="str" cm="1">
        <f t="array" ref="X2200">+IF(Todos!$C2200 = "",MODE.MATCH(Todos!$C$2:$C$4029),Todos!$C2200)</f>
        <v>F</v>
      </c>
    </row>
    <row r="2201" spans="1:24" x14ac:dyDescent="0.35">
      <c r="A2201" s="18">
        <v>59746</v>
      </c>
      <c r="B2201" s="12" t="s">
        <v>34</v>
      </c>
      <c r="C2201" s="12" t="s">
        <v>17</v>
      </c>
      <c r="D2201" s="12">
        <v>537</v>
      </c>
      <c r="E2201" s="12">
        <v>341</v>
      </c>
      <c r="F2201" s="12">
        <v>428</v>
      </c>
      <c r="G2201" s="12">
        <v>1</v>
      </c>
      <c r="H2201" s="12">
        <v>13705</v>
      </c>
      <c r="I2201" s="12">
        <v>1</v>
      </c>
      <c r="J2201" s="12">
        <v>82</v>
      </c>
      <c r="K2201" s="12">
        <v>393</v>
      </c>
      <c r="L2201" s="12">
        <v>388</v>
      </c>
      <c r="M2201" s="12">
        <v>4.8484848490000001</v>
      </c>
      <c r="N2201" s="12">
        <f>VLOOKUP(Todos!$A2201,vlookup_table[#All],2,FALSE)</f>
        <v>2</v>
      </c>
      <c r="O2201" s="12" t="str">
        <f>VLOOKUP(Todos!$A2201,vlookup_table[#All],3,FALSE)</f>
        <v>IN</v>
      </c>
      <c r="P2201" s="12">
        <f>VLOOKUP(Todos!$A2201,vlookup_table[#All],4,FALSE)</f>
        <v>0</v>
      </c>
      <c r="Q2201" s="14" t="str">
        <f>VLOOKUP(Todos!$A2201,vlookup_table[#All],5,FALSE)</f>
        <v>T2</v>
      </c>
      <c r="R2201" s="14" t="str">
        <f>VLOOKUP(Todos!$A2201,vlookup_table[#All],6,FALSE)</f>
        <v>F</v>
      </c>
      <c r="S2201" s="14">
        <f>VLOOKUP(Todos!$A2201,vlookup_table[#All],7,FALSE)</f>
        <v>4</v>
      </c>
      <c r="T2201" s="14">
        <f>ROUND((9706-Todos!$P2201)/100, 0)</f>
        <v>97</v>
      </c>
      <c r="U2201" s="14" t="str" cm="1">
        <f t="array" ref="U2201">_xlfn.IFS(
    ISNUMBER(SEARCH("C", Q2201)), "Ciudad",
    ISNUMBER(SEARCH("T", Q2201)), "Pueblo",
    ISNUMBER(SEARCH("R", Q2201)), "Rural",
    ISNUMBER(SEARCH("S", Q2201)), "Suburbano",
    ISNUMBER(SEARCH("U", Q2201)), "Urbano"
)</f>
        <v>Pueblo</v>
      </c>
      <c r="V2201" s="25" t="str" cm="1">
        <f t="array" ref="V2201">_xlfn.LET(
    _xlpm.txt, _xlfn.TEXTJOIN("", TRUE, IF(ISNUMBER(--MID(Todos!$H2201, _xlfn.SEQUENCE(LEN(Todos!$H2201)), 1)), MID(Todos!$H2201, _xlfn.SEQUENCE(LEN(Todos!$H2201)), 1), "")),
    IF(ISNUMBER(--RIGHT(_xlpm.txt,1)), _xlpm.txt, LEFT(_xlpm.txt, LEN(_xlpm.txt)-1))
)</f>
        <v>13705</v>
      </c>
      <c r="W2201" s="14" t="str">
        <f>UPPER(LEFT(Todos!$B2201,2))</f>
        <v>IN</v>
      </c>
      <c r="X2201" s="15" t="str" cm="1">
        <f t="array" ref="X2201">+IF(Todos!$C2201 = "",MODE.MATCH(Todos!$C$2:$C$4029),Todos!$C2201)</f>
        <v>F</v>
      </c>
    </row>
    <row r="2202" spans="1:24" x14ac:dyDescent="0.35">
      <c r="A2202" s="19">
        <v>102953</v>
      </c>
      <c r="B2202" s="7" t="s">
        <v>37</v>
      </c>
      <c r="C2202" s="7" t="s">
        <v>17</v>
      </c>
      <c r="D2202" s="7">
        <v>652</v>
      </c>
      <c r="E2202" s="7">
        <v>236</v>
      </c>
      <c r="F2202" s="7">
        <v>372</v>
      </c>
      <c r="G2202" s="7">
        <v>5</v>
      </c>
      <c r="H2202" s="7">
        <v>13699</v>
      </c>
      <c r="I2202" s="7">
        <v>2</v>
      </c>
      <c r="J2202" s="7">
        <v>57</v>
      </c>
      <c r="K2202" s="7">
        <v>309</v>
      </c>
      <c r="L2202" s="7">
        <v>303</v>
      </c>
      <c r="M2202" s="7">
        <v>15</v>
      </c>
      <c r="N2202" s="7">
        <f>VLOOKUP(Todos!$A2202,vlookup_table[#All],2,FALSE)</f>
        <v>0</v>
      </c>
      <c r="O2202" s="7" t="str">
        <f>VLOOKUP(Todos!$A2202,vlookup_table[#All],3,FALSE)</f>
        <v>MO</v>
      </c>
      <c r="P2202" s="7">
        <f>VLOOKUP(Todos!$A2202,vlookup_table[#All],4,FALSE)</f>
        <v>5601</v>
      </c>
      <c r="Q2202" s="9" t="str">
        <f>VLOOKUP(Todos!$A2202,vlookup_table[#All],5,FALSE)</f>
        <v>T2</v>
      </c>
      <c r="R2202" s="9" t="str">
        <f>VLOOKUP(Todos!$A2202,vlookup_table[#All],6,FALSE)</f>
        <v>F</v>
      </c>
      <c r="S2202" s="9">
        <f>VLOOKUP(Todos!$A2202,vlookup_table[#All],7,FALSE)</f>
        <v>21</v>
      </c>
      <c r="T2202" s="9">
        <f>ROUND((9706-Todos!$P2202)/100, 0)</f>
        <v>41</v>
      </c>
      <c r="U2202" s="9" t="str" cm="1">
        <f t="array" ref="U2202">_xlfn.IFS(
    ISNUMBER(SEARCH("C", Q2202)), "Ciudad",
    ISNUMBER(SEARCH("T", Q2202)), "Pueblo",
    ISNUMBER(SEARCH("R", Q2202)), "Rural",
    ISNUMBER(SEARCH("S", Q2202)), "Suburbano",
    ISNUMBER(SEARCH("U", Q2202)), "Urbano"
)</f>
        <v>Pueblo</v>
      </c>
      <c r="V2202" s="24" t="str" cm="1">
        <f t="array" ref="V2202">_xlfn.LET(
    _xlpm.txt, _xlfn.TEXTJOIN("", TRUE, IF(ISNUMBER(--MID(Todos!$H2202, _xlfn.SEQUENCE(LEN(Todos!$H2202)), 1)), MID(Todos!$H2202, _xlfn.SEQUENCE(LEN(Todos!$H2202)), 1), "")),
    IF(ISNUMBER(--RIGHT(_xlpm.txt,1)), _xlpm.txt, LEFT(_xlpm.txt, LEN(_xlpm.txt)-1))
)</f>
        <v>13699</v>
      </c>
      <c r="W2202" s="9" t="str">
        <f>UPPER(LEFT(Todos!$B2202,2))</f>
        <v>MO</v>
      </c>
      <c r="X2202" s="10" t="str" cm="1">
        <f t="array" ref="X2202">+IF(Todos!$C2202 = "",MODE.MATCH(Todos!$C$2:$C$4029),Todos!$C2202)</f>
        <v>F</v>
      </c>
    </row>
    <row r="2203" spans="1:24" x14ac:dyDescent="0.35">
      <c r="A2203" s="18">
        <v>149598</v>
      </c>
      <c r="B2203" s="12" t="s">
        <v>22</v>
      </c>
      <c r="C2203" s="12" t="s">
        <v>17</v>
      </c>
      <c r="D2203" s="12">
        <v>2679</v>
      </c>
      <c r="E2203" s="12">
        <v>564</v>
      </c>
      <c r="F2203" s="12">
        <v>592</v>
      </c>
      <c r="G2203" s="12">
        <v>83</v>
      </c>
      <c r="H2203" s="12">
        <v>25475</v>
      </c>
      <c r="I2203" s="12">
        <v>16</v>
      </c>
      <c r="J2203" s="12">
        <v>44</v>
      </c>
      <c r="K2203" s="12">
        <v>600</v>
      </c>
      <c r="L2203" s="12">
        <v>595</v>
      </c>
      <c r="M2203" s="12">
        <v>8.9499999999999993</v>
      </c>
      <c r="N2203" s="12">
        <f>VLOOKUP(Todos!$A2203,vlookup_table[#All],2,FALSE)</f>
        <v>2</v>
      </c>
      <c r="O2203" s="12" t="str">
        <f>VLOOKUP(Todos!$A2203,vlookup_table[#All],3,FALSE)</f>
        <v>CA</v>
      </c>
      <c r="P2203" s="12">
        <f>VLOOKUP(Todos!$A2203,vlookup_table[#All],4,FALSE)</f>
        <v>710</v>
      </c>
      <c r="Q2203" s="14" t="str">
        <f>VLOOKUP(Todos!$A2203,vlookup_table[#All],5,FALSE)</f>
        <v>U1</v>
      </c>
      <c r="R2203" s="14" t="str">
        <f>VLOOKUP(Todos!$A2203,vlookup_table[#All],6,FALSE)</f>
        <v>F</v>
      </c>
      <c r="S2203" s="14">
        <f>VLOOKUP(Todos!$A2203,vlookup_table[#All],7,FALSE)</f>
        <v>10</v>
      </c>
      <c r="T2203" s="14">
        <f>ROUND((9706-Todos!$P2203)/100, 0)</f>
        <v>90</v>
      </c>
      <c r="U2203" s="14" t="str" cm="1">
        <f t="array" ref="U2203">_xlfn.IFS(
    ISNUMBER(SEARCH("C", Q2203)), "Ciudad",
    ISNUMBER(SEARCH("T", Q2203)), "Pueblo",
    ISNUMBER(SEARCH("R", Q2203)), "Rural",
    ISNUMBER(SEARCH("S", Q2203)), "Suburbano",
    ISNUMBER(SEARCH("U", Q2203)), "Urbano"
)</f>
        <v>Urbano</v>
      </c>
      <c r="V2203" s="25" t="str" cm="1">
        <f t="array" ref="V2203">_xlfn.LET(
    _xlpm.txt, _xlfn.TEXTJOIN("", TRUE, IF(ISNUMBER(--MID(Todos!$H2203, _xlfn.SEQUENCE(LEN(Todos!$H2203)), 1)), MID(Todos!$H2203, _xlfn.SEQUENCE(LEN(Todos!$H2203)), 1), "")),
    IF(ISNUMBER(--RIGHT(_xlpm.txt,1)), _xlpm.txt, LEFT(_xlpm.txt, LEN(_xlpm.txt)-1))
)</f>
        <v>25475</v>
      </c>
      <c r="W2203" s="14" t="str">
        <f>UPPER(LEFT(Todos!$B2203,2))</f>
        <v>CA</v>
      </c>
      <c r="X2203" s="15" t="str" cm="1">
        <f t="array" ref="X2203">+IF(Todos!$C2203 = "",MODE.MATCH(Todos!$C$2:$C$4029),Todos!$C2203)</f>
        <v>F</v>
      </c>
    </row>
    <row r="2204" spans="1:24" x14ac:dyDescent="0.35">
      <c r="A2204" s="19">
        <v>45968</v>
      </c>
      <c r="B2204" s="7" t="s">
        <v>13</v>
      </c>
      <c r="C2204" s="7" t="s">
        <v>17</v>
      </c>
      <c r="D2204" s="7">
        <v>1155</v>
      </c>
      <c r="E2204" s="7">
        <v>328</v>
      </c>
      <c r="F2204" s="7">
        <v>458</v>
      </c>
      <c r="G2204" s="7">
        <v>12</v>
      </c>
      <c r="H2204" s="7">
        <v>15451</v>
      </c>
      <c r="I2204" s="7">
        <v>2</v>
      </c>
      <c r="J2204" s="7">
        <v>35</v>
      </c>
      <c r="K2204" s="7">
        <v>399</v>
      </c>
      <c r="L2204" s="7">
        <v>399</v>
      </c>
      <c r="M2204" s="7">
        <v>12.5</v>
      </c>
      <c r="N2204" s="7">
        <f>VLOOKUP(Todos!$A2204,vlookup_table[#All],2,FALSE)</f>
        <v>0</v>
      </c>
      <c r="O2204" s="7" t="str">
        <f>VLOOKUP(Todos!$A2204,vlookup_table[#All],3,FALSE)</f>
        <v>FL</v>
      </c>
      <c r="P2204" s="7">
        <f>VLOOKUP(Todos!$A2204,vlookup_table[#All],4,FALSE)</f>
        <v>6101</v>
      </c>
      <c r="Q2204" s="9" t="str">
        <f>VLOOKUP(Todos!$A2204,vlookup_table[#All],5,FALSE)</f>
        <v>R2</v>
      </c>
      <c r="R2204" s="9" t="str">
        <f>VLOOKUP(Todos!$A2204,vlookup_table[#All],6,FALSE)</f>
        <v>F</v>
      </c>
      <c r="S2204" s="9">
        <f>VLOOKUP(Todos!$A2204,vlookup_table[#All],7,FALSE)</f>
        <v>18</v>
      </c>
      <c r="T2204" s="9">
        <f>ROUND((9706-Todos!$P2204)/100, 0)</f>
        <v>36</v>
      </c>
      <c r="U2204" s="9" t="str" cm="1">
        <f t="array" ref="U2204">_xlfn.IFS(
    ISNUMBER(SEARCH("C", Q2204)), "Ciudad",
    ISNUMBER(SEARCH("T", Q2204)), "Pueblo",
    ISNUMBER(SEARCH("R", Q2204)), "Rural",
    ISNUMBER(SEARCH("S", Q2204)), "Suburbano",
    ISNUMBER(SEARCH("U", Q2204)), "Urbano"
)</f>
        <v>Rural</v>
      </c>
      <c r="V2204" s="24" t="str" cm="1">
        <f t="array" ref="V2204">_xlfn.LET(
    _xlpm.txt, _xlfn.TEXTJOIN("", TRUE, IF(ISNUMBER(--MID(Todos!$H2204, _xlfn.SEQUENCE(LEN(Todos!$H2204)), 1)), MID(Todos!$H2204, _xlfn.SEQUENCE(LEN(Todos!$H2204)), 1), "")),
    IF(ISNUMBER(--RIGHT(_xlpm.txt,1)), _xlpm.txt, LEFT(_xlpm.txt, LEN(_xlpm.txt)-1))
)</f>
        <v>15451</v>
      </c>
      <c r="W2204" s="9" t="str">
        <f>UPPER(LEFT(Todos!$B2204,2))</f>
        <v>FL</v>
      </c>
      <c r="X2204" s="10" t="str" cm="1">
        <f t="array" ref="X2204">+IF(Todos!$C2204 = "",MODE.MATCH(Todos!$C$2:$C$4029),Todos!$C2204)</f>
        <v>F</v>
      </c>
    </row>
    <row r="2205" spans="1:24" x14ac:dyDescent="0.35">
      <c r="A2205" s="18">
        <v>94486</v>
      </c>
      <c r="B2205" s="12" t="s">
        <v>16</v>
      </c>
      <c r="C2205" s="12" t="s">
        <v>14</v>
      </c>
      <c r="D2205" s="12">
        <v>1358</v>
      </c>
      <c r="E2205" s="12">
        <v>447</v>
      </c>
      <c r="F2205" s="12">
        <v>501</v>
      </c>
      <c r="G2205" s="12">
        <v>3</v>
      </c>
      <c r="H2205" s="12">
        <v>18607</v>
      </c>
      <c r="I2205" s="12">
        <v>25</v>
      </c>
      <c r="J2205" s="12">
        <v>61</v>
      </c>
      <c r="K2205" s="12">
        <v>481</v>
      </c>
      <c r="L2205" s="12">
        <v>470</v>
      </c>
      <c r="M2205" s="12">
        <v>7.5454545450000001</v>
      </c>
      <c r="N2205" s="12">
        <f>VLOOKUP(Todos!$A2205,vlookup_table[#All],2,FALSE)</f>
        <v>1</v>
      </c>
      <c r="O2205" s="12" t="str">
        <f>VLOOKUP(Todos!$A2205,vlookup_table[#All],3,FALSE)</f>
        <v>IL</v>
      </c>
      <c r="P2205" s="12">
        <f>VLOOKUP(Todos!$A2205,vlookup_table[#All],4,FALSE)</f>
        <v>1501</v>
      </c>
      <c r="Q2205" s="14" t="str">
        <f>VLOOKUP(Todos!$A2205,vlookup_table[#All],5,FALSE)</f>
        <v>U1</v>
      </c>
      <c r="R2205" s="14" t="str">
        <f>VLOOKUP(Todos!$A2205,vlookup_table[#All],6,FALSE)</f>
        <v>M</v>
      </c>
      <c r="S2205" s="14">
        <f>VLOOKUP(Todos!$A2205,vlookup_table[#All],7,FALSE)</f>
        <v>6</v>
      </c>
      <c r="T2205" s="14">
        <f>ROUND((9706-Todos!$P2205)/100, 0)</f>
        <v>82</v>
      </c>
      <c r="U2205" s="14" t="str" cm="1">
        <f t="array" ref="U2205">_xlfn.IFS(
    ISNUMBER(SEARCH("C", Q2205)), "Ciudad",
    ISNUMBER(SEARCH("T", Q2205)), "Pueblo",
    ISNUMBER(SEARCH("R", Q2205)), "Rural",
    ISNUMBER(SEARCH("S", Q2205)), "Suburbano",
    ISNUMBER(SEARCH("U", Q2205)), "Urbano"
)</f>
        <v>Urbano</v>
      </c>
      <c r="V2205" s="25" t="str" cm="1">
        <f t="array" ref="V2205">_xlfn.LET(
    _xlpm.txt, _xlfn.TEXTJOIN("", TRUE, IF(ISNUMBER(--MID(Todos!$H2205, _xlfn.SEQUENCE(LEN(Todos!$H2205)), 1)), MID(Todos!$H2205, _xlfn.SEQUENCE(LEN(Todos!$H2205)), 1), "")),
    IF(ISNUMBER(--RIGHT(_xlpm.txt,1)), _xlpm.txt, LEFT(_xlpm.txt, LEN(_xlpm.txt)-1))
)</f>
        <v>18607</v>
      </c>
      <c r="W2205" s="14" t="str">
        <f>UPPER(LEFT(Todos!$B2205,2))</f>
        <v>IL</v>
      </c>
      <c r="X2205" s="15" t="str" cm="1">
        <f t="array" ref="X2205">+IF(Todos!$C2205 = "",MODE.MATCH(Todos!$C$2:$C$4029),Todos!$C2205)</f>
        <v>M</v>
      </c>
    </row>
    <row r="2206" spans="1:24" x14ac:dyDescent="0.35">
      <c r="A2206" s="19">
        <v>165641</v>
      </c>
      <c r="B2206" s="7" t="s">
        <v>22</v>
      </c>
      <c r="C2206" s="7" t="s">
        <v>17</v>
      </c>
      <c r="D2206" s="7">
        <v>2192</v>
      </c>
      <c r="E2206" s="7">
        <v>364</v>
      </c>
      <c r="F2206" s="7">
        <v>487</v>
      </c>
      <c r="G2206" s="7">
        <v>68</v>
      </c>
      <c r="H2206" s="7">
        <v>17677</v>
      </c>
      <c r="I2206" s="7">
        <v>14</v>
      </c>
      <c r="J2206" s="7">
        <v>62</v>
      </c>
      <c r="K2206" s="7">
        <v>425</v>
      </c>
      <c r="L2206" s="7">
        <v>407</v>
      </c>
      <c r="M2206" s="7">
        <v>3.7777777779999999</v>
      </c>
      <c r="N2206" s="7">
        <f>VLOOKUP(Todos!$A2206,vlookup_table[#All],2,FALSE)</f>
        <v>2</v>
      </c>
      <c r="O2206" s="7" t="str">
        <f>VLOOKUP(Todos!$A2206,vlookup_table[#All],3,FALSE)</f>
        <v>CA</v>
      </c>
      <c r="P2206" s="7">
        <f>VLOOKUP(Todos!$A2206,vlookup_table[#All],4,FALSE)</f>
        <v>2501</v>
      </c>
      <c r="Q2206" s="9" t="str">
        <f>VLOOKUP(Todos!$A2206,vlookup_table[#All],5,FALSE)</f>
        <v>U1</v>
      </c>
      <c r="R2206" s="9" t="str">
        <f>VLOOKUP(Todos!$A2206,vlookup_table[#All],6,FALSE)</f>
        <v>F</v>
      </c>
      <c r="S2206" s="9">
        <f>VLOOKUP(Todos!$A2206,vlookup_table[#All],7,FALSE)</f>
        <v>4</v>
      </c>
      <c r="T2206" s="9">
        <f>ROUND((9706-Todos!$P2206)/100, 0)</f>
        <v>72</v>
      </c>
      <c r="U2206" s="9" t="str" cm="1">
        <f t="array" ref="U2206">_xlfn.IFS(
    ISNUMBER(SEARCH("C", Q2206)), "Ciudad",
    ISNUMBER(SEARCH("T", Q2206)), "Pueblo",
    ISNUMBER(SEARCH("R", Q2206)), "Rural",
    ISNUMBER(SEARCH("S", Q2206)), "Suburbano",
    ISNUMBER(SEARCH("U", Q2206)), "Urbano"
)</f>
        <v>Urbano</v>
      </c>
      <c r="V2206" s="24" t="str" cm="1">
        <f t="array" ref="V2206">_xlfn.LET(
    _xlpm.txt, _xlfn.TEXTJOIN("", TRUE, IF(ISNUMBER(--MID(Todos!$H2206, _xlfn.SEQUENCE(LEN(Todos!$H2206)), 1)), MID(Todos!$H2206, _xlfn.SEQUENCE(LEN(Todos!$H2206)), 1), "")),
    IF(ISNUMBER(--RIGHT(_xlpm.txt,1)), _xlpm.txt, LEFT(_xlpm.txt, LEN(_xlpm.txt)-1))
)</f>
        <v>17677</v>
      </c>
      <c r="W2206" s="9" t="str">
        <f>UPPER(LEFT(Todos!$B2206,2))</f>
        <v>CA</v>
      </c>
      <c r="X2206" s="10" t="str" cm="1">
        <f t="array" ref="X2206">+IF(Todos!$C2206 = "",MODE.MATCH(Todos!$C$2:$C$4029),Todos!$C2206)</f>
        <v>F</v>
      </c>
    </row>
    <row r="2207" spans="1:24" x14ac:dyDescent="0.35">
      <c r="A2207" s="18">
        <v>19779</v>
      </c>
      <c r="B2207" s="12" t="s">
        <v>18</v>
      </c>
      <c r="C2207" s="12" t="s">
        <v>14</v>
      </c>
      <c r="D2207" s="12">
        <v>1285</v>
      </c>
      <c r="E2207" s="12">
        <v>608</v>
      </c>
      <c r="F2207" s="12">
        <v>676</v>
      </c>
      <c r="G2207" s="12">
        <v>11</v>
      </c>
      <c r="H2207" s="12">
        <v>23458</v>
      </c>
      <c r="I2207" s="12">
        <v>3</v>
      </c>
      <c r="J2207" s="12">
        <v>41</v>
      </c>
      <c r="K2207" s="12">
        <v>636</v>
      </c>
      <c r="L2207" s="12">
        <v>640</v>
      </c>
      <c r="M2207" s="12">
        <v>17.625</v>
      </c>
      <c r="N2207" s="12">
        <f>VLOOKUP(Todos!$A2207,vlookup_table[#All],2,FALSE)</f>
        <v>1</v>
      </c>
      <c r="O2207" s="12" t="str">
        <f>VLOOKUP(Todos!$A2207,vlookup_table[#All],3,FALSE)</f>
        <v>NC</v>
      </c>
      <c r="P2207" s="12">
        <f>VLOOKUP(Todos!$A2207,vlookup_table[#All],4,FALSE)</f>
        <v>4301</v>
      </c>
      <c r="Q2207" s="14" t="str">
        <f>VLOOKUP(Todos!$A2207,vlookup_table[#All],5,FALSE)</f>
        <v>S1</v>
      </c>
      <c r="R2207" s="14" t="str">
        <f>VLOOKUP(Todos!$A2207,vlookup_table[#All],6,FALSE)</f>
        <v>M</v>
      </c>
      <c r="S2207" s="14">
        <f>VLOOKUP(Todos!$A2207,vlookup_table[#All],7,FALSE)</f>
        <v>15</v>
      </c>
      <c r="T2207" s="14">
        <f>ROUND((9706-Todos!$P2207)/100, 0)</f>
        <v>54</v>
      </c>
      <c r="U2207" s="14" t="str" cm="1">
        <f t="array" ref="U2207">_xlfn.IFS(
    ISNUMBER(SEARCH("C", Q2207)), "Ciudad",
    ISNUMBER(SEARCH("T", Q2207)), "Pueblo",
    ISNUMBER(SEARCH("R", Q2207)), "Rural",
    ISNUMBER(SEARCH("S", Q2207)), "Suburbano",
    ISNUMBER(SEARCH("U", Q2207)), "Urbano"
)</f>
        <v>Suburbano</v>
      </c>
      <c r="V2207" s="25" t="str" cm="1">
        <f t="array" ref="V2207">_xlfn.LET(
    _xlpm.txt, _xlfn.TEXTJOIN("", TRUE, IF(ISNUMBER(--MID(Todos!$H2207, _xlfn.SEQUENCE(LEN(Todos!$H2207)), 1)), MID(Todos!$H2207, _xlfn.SEQUENCE(LEN(Todos!$H2207)), 1), "")),
    IF(ISNUMBER(--RIGHT(_xlpm.txt,1)), _xlpm.txt, LEFT(_xlpm.txt, LEN(_xlpm.txt)-1))
)</f>
        <v>23458</v>
      </c>
      <c r="W2207" s="14" t="str">
        <f>UPPER(LEFT(Todos!$B2207,2))</f>
        <v>NC</v>
      </c>
      <c r="X2207" s="15" t="str" cm="1">
        <f t="array" ref="X2207">+IF(Todos!$C2207 = "",MODE.MATCH(Todos!$C$2:$C$4029),Todos!$C2207)</f>
        <v>M</v>
      </c>
    </row>
    <row r="2208" spans="1:24" x14ac:dyDescent="0.35">
      <c r="A2208" s="19">
        <v>1249</v>
      </c>
      <c r="B2208" s="7" t="s">
        <v>16</v>
      </c>
      <c r="C2208" s="7" t="s">
        <v>14</v>
      </c>
      <c r="D2208" s="7">
        <v>1435</v>
      </c>
      <c r="E2208" s="7">
        <v>423</v>
      </c>
      <c r="F2208" s="7">
        <v>517</v>
      </c>
      <c r="G2208" s="7">
        <v>6</v>
      </c>
      <c r="H2208" s="7">
        <v>18160</v>
      </c>
      <c r="I2208" s="7">
        <v>10</v>
      </c>
      <c r="J2208" s="7">
        <v>78</v>
      </c>
      <c r="K2208" s="7">
        <v>473</v>
      </c>
      <c r="L2208" s="7">
        <v>485</v>
      </c>
      <c r="M2208" s="7">
        <v>9.384615385</v>
      </c>
      <c r="N2208" s="7">
        <f>VLOOKUP(Todos!$A2208,vlookup_table[#All],2,FALSE)</f>
        <v>1</v>
      </c>
      <c r="O2208" s="7" t="str">
        <f>VLOOKUP(Todos!$A2208,vlookup_table[#All],3,FALSE)</f>
        <v>IL</v>
      </c>
      <c r="P2208" s="7">
        <f>VLOOKUP(Todos!$A2208,vlookup_table[#All],4,FALSE)</f>
        <v>0</v>
      </c>
      <c r="Q2208" s="9" t="str">
        <f>VLOOKUP(Todos!$A2208,vlookup_table[#All],5,FALSE)</f>
        <v>S2</v>
      </c>
      <c r="R2208" s="9" t="str">
        <f>VLOOKUP(Todos!$A2208,vlookup_table[#All],6,FALSE)</f>
        <v>M</v>
      </c>
      <c r="S2208" s="9">
        <f>VLOOKUP(Todos!$A2208,vlookup_table[#All],7,FALSE)</f>
        <v>32</v>
      </c>
      <c r="T2208" s="9">
        <f>ROUND((9706-Todos!$P2208)/100, 0)</f>
        <v>97</v>
      </c>
      <c r="U2208" s="9" t="str" cm="1">
        <f t="array" ref="U2208">_xlfn.IFS(
    ISNUMBER(SEARCH("C", Q2208)), "Ciudad",
    ISNUMBER(SEARCH("T", Q2208)), "Pueblo",
    ISNUMBER(SEARCH("R", Q2208)), "Rural",
    ISNUMBER(SEARCH("S", Q2208)), "Suburbano",
    ISNUMBER(SEARCH("U", Q2208)), "Urbano"
)</f>
        <v>Suburbano</v>
      </c>
      <c r="V2208" s="24" t="str" cm="1">
        <f t="array" ref="V2208">_xlfn.LET(
    _xlpm.txt, _xlfn.TEXTJOIN("", TRUE, IF(ISNUMBER(--MID(Todos!$H2208, _xlfn.SEQUENCE(LEN(Todos!$H2208)), 1)), MID(Todos!$H2208, _xlfn.SEQUENCE(LEN(Todos!$H2208)), 1), "")),
    IF(ISNUMBER(--RIGHT(_xlpm.txt,1)), _xlpm.txt, LEFT(_xlpm.txt, LEN(_xlpm.txt)-1))
)</f>
        <v>18160</v>
      </c>
      <c r="W2208" s="9" t="str">
        <f>UPPER(LEFT(Todos!$B2208,2))</f>
        <v>IL</v>
      </c>
      <c r="X2208" s="10" t="str" cm="1">
        <f t="array" ref="X2208">+IF(Todos!$C2208 = "",MODE.MATCH(Todos!$C$2:$C$4029),Todos!$C2208)</f>
        <v>M</v>
      </c>
    </row>
    <row r="2209" spans="1:24" x14ac:dyDescent="0.35">
      <c r="A2209" s="18">
        <v>57119</v>
      </c>
      <c r="B2209" s="12" t="s">
        <v>58</v>
      </c>
      <c r="C2209" s="12" t="s">
        <v>14</v>
      </c>
      <c r="D2209" s="12">
        <v>556</v>
      </c>
      <c r="E2209" s="12">
        <v>247</v>
      </c>
      <c r="F2209" s="12">
        <v>322</v>
      </c>
      <c r="G2209" s="12">
        <v>0</v>
      </c>
      <c r="H2209" s="12">
        <v>10031</v>
      </c>
      <c r="I2209" s="12">
        <v>1</v>
      </c>
      <c r="J2209" s="12">
        <v>82</v>
      </c>
      <c r="K2209" s="12">
        <v>288</v>
      </c>
      <c r="L2209" s="12">
        <v>274</v>
      </c>
      <c r="M2209" s="12">
        <v>10.545454550000001</v>
      </c>
      <c r="N2209" s="12">
        <f>VLOOKUP(Todos!$A2209,vlookup_table[#All],2,FALSE)</f>
        <v>2</v>
      </c>
      <c r="O2209" s="12" t="str">
        <f>VLOOKUP(Todos!$A2209,vlookup_table[#All],3,FALSE)</f>
        <v>KY</v>
      </c>
      <c r="P2209" s="12">
        <f>VLOOKUP(Todos!$A2209,vlookup_table[#All],4,FALSE)</f>
        <v>2111</v>
      </c>
      <c r="Q2209" s="14" t="str">
        <f>VLOOKUP(Todos!$A2209,vlookup_table[#All],5,FALSE)</f>
        <v>T2</v>
      </c>
      <c r="R2209" s="14" t="str">
        <f>VLOOKUP(Todos!$A2209,vlookup_table[#All],6,FALSE)</f>
        <v>M</v>
      </c>
      <c r="S2209" s="14">
        <f>VLOOKUP(Todos!$A2209,vlookup_table[#All],7,FALSE)</f>
        <v>20</v>
      </c>
      <c r="T2209" s="14">
        <f>ROUND((9706-Todos!$P2209)/100, 0)</f>
        <v>76</v>
      </c>
      <c r="U2209" s="14" t="str" cm="1">
        <f t="array" ref="U2209">_xlfn.IFS(
    ISNUMBER(SEARCH("C", Q2209)), "Ciudad",
    ISNUMBER(SEARCH("T", Q2209)), "Pueblo",
    ISNUMBER(SEARCH("R", Q2209)), "Rural",
    ISNUMBER(SEARCH("S", Q2209)), "Suburbano",
    ISNUMBER(SEARCH("U", Q2209)), "Urbano"
)</f>
        <v>Pueblo</v>
      </c>
      <c r="V2209" s="25" t="str" cm="1">
        <f t="array" ref="V2209">_xlfn.LET(
    _xlpm.txt, _xlfn.TEXTJOIN("", TRUE, IF(ISNUMBER(--MID(Todos!$H2209, _xlfn.SEQUENCE(LEN(Todos!$H2209)), 1)), MID(Todos!$H2209, _xlfn.SEQUENCE(LEN(Todos!$H2209)), 1), "")),
    IF(ISNUMBER(--RIGHT(_xlpm.txt,1)), _xlpm.txt, LEFT(_xlpm.txt, LEN(_xlpm.txt)-1))
)</f>
        <v>10031</v>
      </c>
      <c r="W2209" s="14" t="str">
        <f>UPPER(LEFT(Todos!$B2209,2))</f>
        <v>KY</v>
      </c>
      <c r="X2209" s="15" t="str" cm="1">
        <f t="array" ref="X2209">+IF(Todos!$C2209 = "",MODE.MATCH(Todos!$C$2:$C$4029),Todos!$C2209)</f>
        <v>M</v>
      </c>
    </row>
    <row r="2210" spans="1:24" x14ac:dyDescent="0.35">
      <c r="A2210" s="19">
        <v>158615</v>
      </c>
      <c r="B2210" s="7" t="s">
        <v>22</v>
      </c>
      <c r="C2210" s="7" t="s">
        <v>17</v>
      </c>
      <c r="D2210" s="7">
        <v>2875</v>
      </c>
      <c r="E2210" s="7">
        <v>290</v>
      </c>
      <c r="F2210" s="7">
        <v>442</v>
      </c>
      <c r="G2210" s="7">
        <v>75</v>
      </c>
      <c r="H2210" s="7">
        <v>24936</v>
      </c>
      <c r="I2210" s="7">
        <v>14</v>
      </c>
      <c r="J2210" s="7">
        <v>34</v>
      </c>
      <c r="K2210" s="7">
        <v>374</v>
      </c>
      <c r="L2210" s="7">
        <v>347</v>
      </c>
      <c r="M2210" s="7">
        <v>10</v>
      </c>
      <c r="N2210" s="7">
        <f>VLOOKUP(Todos!$A2210,vlookup_table[#All],2,FALSE)</f>
        <v>0</v>
      </c>
      <c r="O2210" s="7" t="str">
        <f>VLOOKUP(Todos!$A2210,vlookup_table[#All],3,FALSE)</f>
        <v>CA</v>
      </c>
      <c r="P2210" s="7">
        <f>VLOOKUP(Todos!$A2210,vlookup_table[#All],4,FALSE)</f>
        <v>2601</v>
      </c>
      <c r="Q2210" s="9" t="str">
        <f>VLOOKUP(Todos!$A2210,vlookup_table[#All],5,FALSE)</f>
        <v>S1</v>
      </c>
      <c r="R2210" s="9" t="str">
        <f>VLOOKUP(Todos!$A2210,vlookup_table[#All],6,FALSE)</f>
        <v>F</v>
      </c>
      <c r="S2210" s="9">
        <f>VLOOKUP(Todos!$A2210,vlookup_table[#All],7,FALSE)</f>
        <v>15</v>
      </c>
      <c r="T2210" s="9">
        <f>ROUND((9706-Todos!$P2210)/100, 0)</f>
        <v>71</v>
      </c>
      <c r="U2210" s="9" t="str" cm="1">
        <f t="array" ref="U2210">_xlfn.IFS(
    ISNUMBER(SEARCH("C", Q2210)), "Ciudad",
    ISNUMBER(SEARCH("T", Q2210)), "Pueblo",
    ISNUMBER(SEARCH("R", Q2210)), "Rural",
    ISNUMBER(SEARCH("S", Q2210)), "Suburbano",
    ISNUMBER(SEARCH("U", Q2210)), "Urbano"
)</f>
        <v>Suburbano</v>
      </c>
      <c r="V2210" s="24" t="str" cm="1">
        <f t="array" ref="V2210">_xlfn.LET(
    _xlpm.txt, _xlfn.TEXTJOIN("", TRUE, IF(ISNUMBER(--MID(Todos!$H2210, _xlfn.SEQUENCE(LEN(Todos!$H2210)), 1)), MID(Todos!$H2210, _xlfn.SEQUENCE(LEN(Todos!$H2210)), 1), "")),
    IF(ISNUMBER(--RIGHT(_xlpm.txt,1)), _xlpm.txt, LEFT(_xlpm.txt, LEN(_xlpm.txt)-1))
)</f>
        <v>24936</v>
      </c>
      <c r="W2210" s="9" t="str">
        <f>UPPER(LEFT(Todos!$B2210,2))</f>
        <v>CA</v>
      </c>
      <c r="X2210" s="10" t="str" cm="1">
        <f t="array" ref="X2210">+IF(Todos!$C2210 = "",MODE.MATCH(Todos!$C$2:$C$4029),Todos!$C2210)</f>
        <v>F</v>
      </c>
    </row>
    <row r="2211" spans="1:24" x14ac:dyDescent="0.35">
      <c r="A2211" s="18">
        <v>153353</v>
      </c>
      <c r="B2211" s="12" t="s">
        <v>22</v>
      </c>
      <c r="C2211" s="12" t="s">
        <v>17</v>
      </c>
      <c r="D2211" s="12">
        <v>885</v>
      </c>
      <c r="E2211" s="12">
        <v>207</v>
      </c>
      <c r="F2211" s="12">
        <v>220</v>
      </c>
      <c r="G2211" s="12">
        <v>1</v>
      </c>
      <c r="H2211" s="12">
        <v>6142</v>
      </c>
      <c r="I2211" s="12">
        <v>35</v>
      </c>
      <c r="J2211" s="12">
        <v>47</v>
      </c>
      <c r="K2211" s="12">
        <v>171</v>
      </c>
      <c r="L2211" s="12">
        <v>263</v>
      </c>
      <c r="M2211" s="12">
        <v>18.2</v>
      </c>
      <c r="N2211" s="12">
        <f>VLOOKUP(Todos!$A2211,vlookup_table[#All],2,FALSE)</f>
        <v>2</v>
      </c>
      <c r="O2211" s="12" t="str">
        <f>VLOOKUP(Todos!$A2211,vlookup_table[#All],3,FALSE)</f>
        <v>CA</v>
      </c>
      <c r="P2211" s="12">
        <f>VLOOKUP(Todos!$A2211,vlookup_table[#All],4,FALSE)</f>
        <v>2710</v>
      </c>
      <c r="Q2211" s="14" t="str">
        <f>VLOOKUP(Todos!$A2211,vlookup_table[#All],5,FALSE)</f>
        <v>U4</v>
      </c>
      <c r="R2211" s="14" t="str">
        <f>VLOOKUP(Todos!$A2211,vlookup_table[#All],6,FALSE)</f>
        <v>F</v>
      </c>
      <c r="S2211" s="14">
        <f>VLOOKUP(Todos!$A2211,vlookup_table[#All],7,FALSE)</f>
        <v>27</v>
      </c>
      <c r="T2211" s="14">
        <f>ROUND((9706-Todos!$P2211)/100, 0)</f>
        <v>70</v>
      </c>
      <c r="U2211" s="14" t="str" cm="1">
        <f t="array" ref="U2211">_xlfn.IFS(
    ISNUMBER(SEARCH("C", Q2211)), "Ciudad",
    ISNUMBER(SEARCH("T", Q2211)), "Pueblo",
    ISNUMBER(SEARCH("R", Q2211)), "Rural",
    ISNUMBER(SEARCH("S", Q2211)), "Suburbano",
    ISNUMBER(SEARCH("U", Q2211)), "Urbano"
)</f>
        <v>Urbano</v>
      </c>
      <c r="V2211" s="25" t="str" cm="1">
        <f t="array" ref="V2211">_xlfn.LET(
    _xlpm.txt, _xlfn.TEXTJOIN("", TRUE, IF(ISNUMBER(--MID(Todos!$H2211, _xlfn.SEQUENCE(LEN(Todos!$H2211)), 1)), MID(Todos!$H2211, _xlfn.SEQUENCE(LEN(Todos!$H2211)), 1), "")),
    IF(ISNUMBER(--RIGHT(_xlpm.txt,1)), _xlpm.txt, LEFT(_xlpm.txt, LEN(_xlpm.txt)-1))
)</f>
        <v>6142</v>
      </c>
      <c r="W2211" s="14" t="str">
        <f>UPPER(LEFT(Todos!$B2211,2))</f>
        <v>CA</v>
      </c>
      <c r="X2211" s="15" t="str" cm="1">
        <f t="array" ref="X2211">+IF(Todos!$C2211 = "",MODE.MATCH(Todos!$C$2:$C$4029),Todos!$C2211)</f>
        <v>F</v>
      </c>
    </row>
    <row r="2212" spans="1:24" x14ac:dyDescent="0.35">
      <c r="A2212" s="19">
        <v>42686</v>
      </c>
      <c r="B2212" s="7" t="s">
        <v>13</v>
      </c>
      <c r="C2212" s="7" t="s">
        <v>17</v>
      </c>
      <c r="D2212" s="7">
        <v>824</v>
      </c>
      <c r="E2212" s="7">
        <v>263</v>
      </c>
      <c r="F2212" s="7">
        <v>352</v>
      </c>
      <c r="G2212" s="7">
        <v>3</v>
      </c>
      <c r="H2212" s="7">
        <v>13532</v>
      </c>
      <c r="I2212" s="7">
        <v>8</v>
      </c>
      <c r="J2212" s="7">
        <v>13</v>
      </c>
      <c r="K2212" s="7">
        <v>289</v>
      </c>
      <c r="L2212" s="7">
        <v>313</v>
      </c>
      <c r="M2212" s="7">
        <v>20</v>
      </c>
      <c r="N2212" s="7">
        <f>VLOOKUP(Todos!$A2212,vlookup_table[#All],2,FALSE)</f>
        <v>0</v>
      </c>
      <c r="O2212" s="7" t="str">
        <f>VLOOKUP(Todos!$A2212,vlookup_table[#All],3,FALSE)</f>
        <v>FL</v>
      </c>
      <c r="P2212" s="7">
        <f>VLOOKUP(Todos!$A2212,vlookup_table[#All],4,FALSE)</f>
        <v>0</v>
      </c>
      <c r="Q2212" s="9" t="str">
        <f>VLOOKUP(Todos!$A2212,vlookup_table[#All],5,FALSE)</f>
        <v>C2</v>
      </c>
      <c r="R2212" s="9" t="str">
        <f>VLOOKUP(Todos!$A2212,vlookup_table[#All],6,FALSE)</f>
        <v>F</v>
      </c>
      <c r="S2212" s="9">
        <f>VLOOKUP(Todos!$A2212,vlookup_table[#All],7,FALSE)</f>
        <v>20</v>
      </c>
      <c r="T2212" s="9">
        <f>ROUND((9706-Todos!$P2212)/100, 0)</f>
        <v>97</v>
      </c>
      <c r="U2212" s="9" t="str" cm="1">
        <f t="array" ref="U2212">_xlfn.IFS(
    ISNUMBER(SEARCH("C", Q2212)), "Ciudad",
    ISNUMBER(SEARCH("T", Q2212)), "Pueblo",
    ISNUMBER(SEARCH("R", Q2212)), "Rural",
    ISNUMBER(SEARCH("S", Q2212)), "Suburbano",
    ISNUMBER(SEARCH("U", Q2212)), "Urbano"
)</f>
        <v>Ciudad</v>
      </c>
      <c r="V2212" s="24" t="str" cm="1">
        <f t="array" ref="V2212">_xlfn.LET(
    _xlpm.txt, _xlfn.TEXTJOIN("", TRUE, IF(ISNUMBER(--MID(Todos!$H2212, _xlfn.SEQUENCE(LEN(Todos!$H2212)), 1)), MID(Todos!$H2212, _xlfn.SEQUENCE(LEN(Todos!$H2212)), 1), "")),
    IF(ISNUMBER(--RIGHT(_xlpm.txt,1)), _xlpm.txt, LEFT(_xlpm.txt, LEN(_xlpm.txt)-1))
)</f>
        <v>13532</v>
      </c>
      <c r="W2212" s="9" t="str">
        <f>UPPER(LEFT(Todos!$B2212,2))</f>
        <v>FL</v>
      </c>
      <c r="X2212" s="10" t="str" cm="1">
        <f t="array" ref="X2212">+IF(Todos!$C2212 = "",MODE.MATCH(Todos!$C$2:$C$4029),Todos!$C2212)</f>
        <v>F</v>
      </c>
    </row>
    <row r="2213" spans="1:24" x14ac:dyDescent="0.35">
      <c r="A2213" s="18">
        <v>71744</v>
      </c>
      <c r="B2213" s="12" t="s">
        <v>30</v>
      </c>
      <c r="C2213" s="12" t="s">
        <v>14</v>
      </c>
      <c r="D2213" s="12">
        <v>727</v>
      </c>
      <c r="E2213" s="12">
        <v>148</v>
      </c>
      <c r="F2213" s="12">
        <v>463</v>
      </c>
      <c r="G2213" s="12">
        <v>2</v>
      </c>
      <c r="H2213" s="12">
        <v>18187</v>
      </c>
      <c r="I2213" s="12">
        <v>5</v>
      </c>
      <c r="J2213" s="12">
        <v>63</v>
      </c>
      <c r="K2213" s="12">
        <v>383</v>
      </c>
      <c r="L2213" s="12">
        <v>260</v>
      </c>
      <c r="M2213" s="12">
        <v>17</v>
      </c>
      <c r="N2213" s="12">
        <f>VLOOKUP(Todos!$A2213,vlookup_table[#All],2,FALSE)</f>
        <v>1</v>
      </c>
      <c r="O2213" s="12" t="str">
        <f>VLOOKUP(Todos!$A2213,vlookup_table[#All],3,FALSE)</f>
        <v>MI</v>
      </c>
      <c r="P2213" s="12">
        <f>VLOOKUP(Todos!$A2213,vlookup_table[#All],4,FALSE)</f>
        <v>1104</v>
      </c>
      <c r="Q2213" s="14" t="str">
        <f>VLOOKUP(Todos!$A2213,vlookup_table[#All],5,FALSE)</f>
        <v>C2</v>
      </c>
      <c r="R2213" s="14" t="str">
        <f>VLOOKUP(Todos!$A2213,vlookup_table[#All],6,FALSE)</f>
        <v>M</v>
      </c>
      <c r="S2213" s="14">
        <f>VLOOKUP(Todos!$A2213,vlookup_table[#All],7,FALSE)</f>
        <v>36</v>
      </c>
      <c r="T2213" s="14">
        <f>ROUND((9706-Todos!$P2213)/100, 0)</f>
        <v>86</v>
      </c>
      <c r="U2213" s="14" t="str" cm="1">
        <f t="array" ref="U2213">_xlfn.IFS(
    ISNUMBER(SEARCH("C", Q2213)), "Ciudad",
    ISNUMBER(SEARCH("T", Q2213)), "Pueblo",
    ISNUMBER(SEARCH("R", Q2213)), "Rural",
    ISNUMBER(SEARCH("S", Q2213)), "Suburbano",
    ISNUMBER(SEARCH("U", Q2213)), "Urbano"
)</f>
        <v>Ciudad</v>
      </c>
      <c r="V2213" s="25" t="str" cm="1">
        <f t="array" ref="V2213">_xlfn.LET(
    _xlpm.txt, _xlfn.TEXTJOIN("", TRUE, IF(ISNUMBER(--MID(Todos!$H2213, _xlfn.SEQUENCE(LEN(Todos!$H2213)), 1)), MID(Todos!$H2213, _xlfn.SEQUENCE(LEN(Todos!$H2213)), 1), "")),
    IF(ISNUMBER(--RIGHT(_xlpm.txt,1)), _xlpm.txt, LEFT(_xlpm.txt, LEN(_xlpm.txt)-1))
)</f>
        <v>18187</v>
      </c>
      <c r="W2213" s="14" t="str">
        <f>UPPER(LEFT(Todos!$B2213,2))</f>
        <v>MI</v>
      </c>
      <c r="X2213" s="15" t="str" cm="1">
        <f t="array" ref="X2213">+IF(Todos!$C2213 = "",MODE.MATCH(Todos!$C$2:$C$4029),Todos!$C2213)</f>
        <v>M</v>
      </c>
    </row>
    <row r="2214" spans="1:24" x14ac:dyDescent="0.35">
      <c r="A2214" s="19">
        <v>116608</v>
      </c>
      <c r="B2214" s="7" t="s">
        <v>21</v>
      </c>
      <c r="C2214" s="7" t="s">
        <v>17</v>
      </c>
      <c r="D2214" s="7">
        <v>570</v>
      </c>
      <c r="E2214" s="7">
        <v>226</v>
      </c>
      <c r="F2214" s="7">
        <v>301</v>
      </c>
      <c r="G2214" s="7">
        <v>2</v>
      </c>
      <c r="H2214" s="7">
        <v>10637</v>
      </c>
      <c r="I2214" s="7">
        <v>1</v>
      </c>
      <c r="J2214" s="7">
        <v>76</v>
      </c>
      <c r="K2214" s="7">
        <v>249</v>
      </c>
      <c r="L2214" s="7">
        <v>276</v>
      </c>
      <c r="M2214" s="7">
        <v>10.0625</v>
      </c>
      <c r="N2214" s="7">
        <f>VLOOKUP(Todos!$A2214,vlookup_table[#All],2,FALSE)</f>
        <v>2</v>
      </c>
      <c r="O2214" s="7" t="str">
        <f>VLOOKUP(Todos!$A2214,vlookup_table[#All],3,FALSE)</f>
        <v>TX</v>
      </c>
      <c r="P2214" s="7">
        <f>VLOOKUP(Todos!$A2214,vlookup_table[#All],4,FALSE)</f>
        <v>2201</v>
      </c>
      <c r="Q2214" s="9" t="str">
        <f>VLOOKUP(Todos!$A2214,vlookup_table[#All],5,FALSE)</f>
        <v>R2</v>
      </c>
      <c r="R2214" s="9" t="str">
        <f>VLOOKUP(Todos!$A2214,vlookup_table[#All],6,FALSE)</f>
        <v>F</v>
      </c>
      <c r="S2214" s="9">
        <f>VLOOKUP(Todos!$A2214,vlookup_table[#All],7,FALSE)</f>
        <v>25</v>
      </c>
      <c r="T2214" s="9">
        <f>ROUND((9706-Todos!$P2214)/100, 0)</f>
        <v>75</v>
      </c>
      <c r="U2214" s="9" t="str" cm="1">
        <f t="array" ref="U2214">_xlfn.IFS(
    ISNUMBER(SEARCH("C", Q2214)), "Ciudad",
    ISNUMBER(SEARCH("T", Q2214)), "Pueblo",
    ISNUMBER(SEARCH("R", Q2214)), "Rural",
    ISNUMBER(SEARCH("S", Q2214)), "Suburbano",
    ISNUMBER(SEARCH("U", Q2214)), "Urbano"
)</f>
        <v>Rural</v>
      </c>
      <c r="V2214" s="24" t="str" cm="1">
        <f t="array" ref="V2214">_xlfn.LET(
    _xlpm.txt, _xlfn.TEXTJOIN("", TRUE, IF(ISNUMBER(--MID(Todos!$H2214, _xlfn.SEQUENCE(LEN(Todos!$H2214)), 1)), MID(Todos!$H2214, _xlfn.SEQUENCE(LEN(Todos!$H2214)), 1), "")),
    IF(ISNUMBER(--RIGHT(_xlpm.txt,1)), _xlpm.txt, LEFT(_xlpm.txt, LEN(_xlpm.txt)-1))
)</f>
        <v>10637</v>
      </c>
      <c r="W2214" s="9" t="str">
        <f>UPPER(LEFT(Todos!$B2214,2))</f>
        <v>TX</v>
      </c>
      <c r="X2214" s="10" t="str" cm="1">
        <f t="array" ref="X2214">+IF(Todos!$C2214 = "",MODE.MATCH(Todos!$C$2:$C$4029),Todos!$C2214)</f>
        <v>F</v>
      </c>
    </row>
    <row r="2215" spans="1:24" x14ac:dyDescent="0.35">
      <c r="A2215" s="18">
        <v>176138</v>
      </c>
      <c r="B2215" s="12" t="s">
        <v>51</v>
      </c>
      <c r="C2215" s="12" t="s">
        <v>14</v>
      </c>
      <c r="D2215" s="12">
        <v>0</v>
      </c>
      <c r="E2215" s="12">
        <v>0</v>
      </c>
      <c r="F2215" s="12">
        <v>0</v>
      </c>
      <c r="G2215" s="12">
        <v>0</v>
      </c>
      <c r="H2215" s="12">
        <v>0</v>
      </c>
      <c r="I2215" s="12">
        <v>0</v>
      </c>
      <c r="J2215" s="12">
        <v>0</v>
      </c>
      <c r="K2215" s="12">
        <v>0</v>
      </c>
      <c r="L2215" s="12">
        <v>0</v>
      </c>
      <c r="M2215" s="12">
        <v>8.3125</v>
      </c>
      <c r="N2215" s="12">
        <f>VLOOKUP(Todos!$A2215,vlookup_table[#All],2,FALSE)</f>
        <v>2</v>
      </c>
      <c r="O2215" s="12" t="str">
        <f>VLOOKUP(Todos!$A2215,vlookup_table[#All],3,FALSE)</f>
        <v>OR</v>
      </c>
      <c r="P2215" s="12">
        <f>VLOOKUP(Todos!$A2215,vlookup_table[#All],4,FALSE)</f>
        <v>0</v>
      </c>
      <c r="Q2215" s="14" t="str">
        <f>VLOOKUP(Todos!$A2215,vlookup_table[#All],5,FALSE)</f>
        <v>C2</v>
      </c>
      <c r="R2215" s="14" t="str">
        <f>VLOOKUP(Todos!$A2215,vlookup_table[#All],6,FALSE)</f>
        <v>M</v>
      </c>
      <c r="S2215" s="14">
        <f>VLOOKUP(Todos!$A2215,vlookup_table[#All],7,FALSE)</f>
        <v>10</v>
      </c>
      <c r="T2215" s="14">
        <f>ROUND((9706-Todos!$P2215)/100, 0)</f>
        <v>97</v>
      </c>
      <c r="U2215" s="14" t="str" cm="1">
        <f t="array" ref="U2215">_xlfn.IFS(
    ISNUMBER(SEARCH("C", Q2215)), "Ciudad",
    ISNUMBER(SEARCH("T", Q2215)), "Pueblo",
    ISNUMBER(SEARCH("R", Q2215)), "Rural",
    ISNUMBER(SEARCH("S", Q2215)), "Suburbano",
    ISNUMBER(SEARCH("U", Q2215)), "Urbano"
)</f>
        <v>Ciudad</v>
      </c>
      <c r="V2215" s="25" t="str" cm="1">
        <f t="array" ref="V2215">_xlfn.LET(
    _xlpm.txt, _xlfn.TEXTJOIN("", TRUE, IF(ISNUMBER(--MID(Todos!$H2215, _xlfn.SEQUENCE(LEN(Todos!$H2215)), 1)), MID(Todos!$H2215, _xlfn.SEQUENCE(LEN(Todos!$H2215)), 1), "")),
    IF(ISNUMBER(--RIGHT(_xlpm.txt,1)), _xlpm.txt, LEFT(_xlpm.txt, LEN(_xlpm.txt)-1))
)</f>
        <v>0</v>
      </c>
      <c r="W2215" s="14" t="str">
        <f>UPPER(LEFT(Todos!$B2215,2))</f>
        <v>OR</v>
      </c>
      <c r="X2215" s="15" t="str" cm="1">
        <f t="array" ref="X2215">+IF(Todos!$C2215 = "",MODE.MATCH(Todos!$C$2:$C$4029),Todos!$C2215)</f>
        <v>M</v>
      </c>
    </row>
    <row r="2216" spans="1:24" x14ac:dyDescent="0.35">
      <c r="A2216" s="19">
        <v>190789</v>
      </c>
      <c r="B2216" s="7" t="s">
        <v>30</v>
      </c>
      <c r="C2216" s="7" t="s">
        <v>14</v>
      </c>
      <c r="D2216" s="7">
        <v>1770</v>
      </c>
      <c r="E2216" s="7">
        <v>712</v>
      </c>
      <c r="F2216" s="7">
        <v>730</v>
      </c>
      <c r="G2216" s="7">
        <v>15</v>
      </c>
      <c r="H2216" s="7">
        <v>24238</v>
      </c>
      <c r="I2216" s="7">
        <v>10</v>
      </c>
      <c r="J2216" s="7">
        <v>79</v>
      </c>
      <c r="K2216" s="7">
        <v>720</v>
      </c>
      <c r="L2216" s="7">
        <v>713</v>
      </c>
      <c r="M2216" s="7">
        <v>12</v>
      </c>
      <c r="N2216" s="7">
        <f>VLOOKUP(Todos!$A2216,vlookup_table[#All],2,FALSE)</f>
        <v>0</v>
      </c>
      <c r="O2216" s="7" t="str">
        <f>VLOOKUP(Todos!$A2216,vlookup_table[#All],3,FALSE)</f>
        <v>MI</v>
      </c>
      <c r="P2216" s="7">
        <f>VLOOKUP(Todos!$A2216,vlookup_table[#All],4,FALSE)</f>
        <v>1707</v>
      </c>
      <c r="Q2216" s="9" t="str">
        <f>VLOOKUP(Todos!$A2216,vlookup_table[#All],5,FALSE)</f>
        <v>S1</v>
      </c>
      <c r="R2216" s="9" t="str">
        <f>VLOOKUP(Todos!$A2216,vlookup_table[#All],6,FALSE)</f>
        <v>M</v>
      </c>
      <c r="S2216" s="9">
        <f>VLOOKUP(Todos!$A2216,vlookup_table[#All],7,FALSE)</f>
        <v>18</v>
      </c>
      <c r="T2216" s="9">
        <f>ROUND((9706-Todos!$P2216)/100, 0)</f>
        <v>80</v>
      </c>
      <c r="U2216" s="9" t="str" cm="1">
        <f t="array" ref="U2216">_xlfn.IFS(
    ISNUMBER(SEARCH("C", Q2216)), "Ciudad",
    ISNUMBER(SEARCH("T", Q2216)), "Pueblo",
    ISNUMBER(SEARCH("R", Q2216)), "Rural",
    ISNUMBER(SEARCH("S", Q2216)), "Suburbano",
    ISNUMBER(SEARCH("U", Q2216)), "Urbano"
)</f>
        <v>Suburbano</v>
      </c>
      <c r="V2216" s="24" t="str" cm="1">
        <f t="array" ref="V2216">_xlfn.LET(
    _xlpm.txt, _xlfn.TEXTJOIN("", TRUE, IF(ISNUMBER(--MID(Todos!$H2216, _xlfn.SEQUENCE(LEN(Todos!$H2216)), 1)), MID(Todos!$H2216, _xlfn.SEQUENCE(LEN(Todos!$H2216)), 1), "")),
    IF(ISNUMBER(--RIGHT(_xlpm.txt,1)), _xlpm.txt, LEFT(_xlpm.txt, LEN(_xlpm.txt)-1))
)</f>
        <v>24238</v>
      </c>
      <c r="W2216" s="9" t="str">
        <f>UPPER(LEFT(Todos!$B2216,2))</f>
        <v>MI</v>
      </c>
      <c r="X2216" s="10" t="str" cm="1">
        <f t="array" ref="X2216">+IF(Todos!$C2216 = "",MODE.MATCH(Todos!$C$2:$C$4029),Todos!$C2216)</f>
        <v>M</v>
      </c>
    </row>
    <row r="2217" spans="1:24" x14ac:dyDescent="0.35">
      <c r="A2217" s="18">
        <v>109450</v>
      </c>
      <c r="B2217" s="12" t="s">
        <v>50</v>
      </c>
      <c r="C2217" s="12" t="s">
        <v>17</v>
      </c>
      <c r="D2217" s="12">
        <v>590</v>
      </c>
      <c r="E2217" s="12">
        <v>252</v>
      </c>
      <c r="F2217" s="12">
        <v>329</v>
      </c>
      <c r="G2217" s="12">
        <v>0</v>
      </c>
      <c r="H2217" s="12">
        <v>11072</v>
      </c>
      <c r="I2217" s="12">
        <v>0</v>
      </c>
      <c r="J2217" s="12">
        <v>77</v>
      </c>
      <c r="K2217" s="12">
        <v>282</v>
      </c>
      <c r="L2217" s="12">
        <v>309</v>
      </c>
      <c r="M2217" s="12">
        <v>7.5454545450000001</v>
      </c>
      <c r="N2217" s="12">
        <f>VLOOKUP(Todos!$A2217,vlookup_table[#All],2,FALSE)</f>
        <v>2</v>
      </c>
      <c r="O2217" s="12" t="str">
        <f>VLOOKUP(Todos!$A2217,vlookup_table[#All],3,FALSE)</f>
        <v>LA</v>
      </c>
      <c r="P2217" s="12">
        <f>VLOOKUP(Todos!$A2217,vlookup_table[#All],4,FALSE)</f>
        <v>2501</v>
      </c>
      <c r="Q2217" s="14" t="str">
        <f>VLOOKUP(Todos!$A2217,vlookup_table[#All],5,FALSE)</f>
        <v>T2</v>
      </c>
      <c r="R2217" s="14" t="str">
        <f>VLOOKUP(Todos!$A2217,vlookup_table[#All],6,FALSE)</f>
        <v>F</v>
      </c>
      <c r="S2217" s="14">
        <f>VLOOKUP(Todos!$A2217,vlookup_table[#All],7,FALSE)</f>
        <v>11</v>
      </c>
      <c r="T2217" s="14">
        <f>ROUND((9706-Todos!$P2217)/100, 0)</f>
        <v>72</v>
      </c>
      <c r="U2217" s="14" t="str" cm="1">
        <f t="array" ref="U2217">_xlfn.IFS(
    ISNUMBER(SEARCH("C", Q2217)), "Ciudad",
    ISNUMBER(SEARCH("T", Q2217)), "Pueblo",
    ISNUMBER(SEARCH("R", Q2217)), "Rural",
    ISNUMBER(SEARCH("S", Q2217)), "Suburbano",
    ISNUMBER(SEARCH("U", Q2217)), "Urbano"
)</f>
        <v>Pueblo</v>
      </c>
      <c r="V2217" s="25" t="str" cm="1">
        <f t="array" ref="V2217">_xlfn.LET(
    _xlpm.txt, _xlfn.TEXTJOIN("", TRUE, IF(ISNUMBER(--MID(Todos!$H2217, _xlfn.SEQUENCE(LEN(Todos!$H2217)), 1)), MID(Todos!$H2217, _xlfn.SEQUENCE(LEN(Todos!$H2217)), 1), "")),
    IF(ISNUMBER(--RIGHT(_xlpm.txt,1)), _xlpm.txt, LEFT(_xlpm.txt, LEN(_xlpm.txt)-1))
)</f>
        <v>11072</v>
      </c>
      <c r="W2217" s="14" t="str">
        <f>UPPER(LEFT(Todos!$B2217,2))</f>
        <v>LA</v>
      </c>
      <c r="X2217" s="15" t="str" cm="1">
        <f t="array" ref="X2217">+IF(Todos!$C2217 = "",MODE.MATCH(Todos!$C$2:$C$4029),Todos!$C2217)</f>
        <v>F</v>
      </c>
    </row>
    <row r="2218" spans="1:24" x14ac:dyDescent="0.35">
      <c r="A2218" s="19">
        <v>102741</v>
      </c>
      <c r="B2218" s="7" t="s">
        <v>37</v>
      </c>
      <c r="C2218" s="7" t="s">
        <v>17</v>
      </c>
      <c r="D2218" s="7">
        <v>238</v>
      </c>
      <c r="E2218" s="7">
        <v>176</v>
      </c>
      <c r="F2218" s="7">
        <v>287</v>
      </c>
      <c r="G2218" s="7">
        <v>0</v>
      </c>
      <c r="H2218" s="7">
        <v>10253</v>
      </c>
      <c r="I2218" s="7">
        <v>0</v>
      </c>
      <c r="J2218" s="7">
        <v>82</v>
      </c>
      <c r="K2218" s="7">
        <v>225</v>
      </c>
      <c r="L2218" s="7">
        <v>233</v>
      </c>
      <c r="M2218" s="7">
        <v>14.42857143</v>
      </c>
      <c r="N2218" s="7">
        <f>VLOOKUP(Todos!$A2218,vlookup_table[#All],2,FALSE)</f>
        <v>0</v>
      </c>
      <c r="O2218" s="7" t="str">
        <f>VLOOKUP(Todos!$A2218,vlookup_table[#All],3,FALSE)</f>
        <v>MO</v>
      </c>
      <c r="P2218" s="7">
        <f>VLOOKUP(Todos!$A2218,vlookup_table[#All],4,FALSE)</f>
        <v>2201</v>
      </c>
      <c r="Q2218" s="9" t="str">
        <f>VLOOKUP(Todos!$A2218,vlookup_table[#All],5,FALSE)</f>
        <v>R2</v>
      </c>
      <c r="R2218" s="9" t="str">
        <f>VLOOKUP(Todos!$A2218,vlookup_table[#All],6,FALSE)</f>
        <v>F</v>
      </c>
      <c r="S2218" s="9">
        <f>VLOOKUP(Todos!$A2218,vlookup_table[#All],7,FALSE)</f>
        <v>20</v>
      </c>
      <c r="T2218" s="9">
        <f>ROUND((9706-Todos!$P2218)/100, 0)</f>
        <v>75</v>
      </c>
      <c r="U2218" s="9" t="str" cm="1">
        <f t="array" ref="U2218">_xlfn.IFS(
    ISNUMBER(SEARCH("C", Q2218)), "Ciudad",
    ISNUMBER(SEARCH("T", Q2218)), "Pueblo",
    ISNUMBER(SEARCH("R", Q2218)), "Rural",
    ISNUMBER(SEARCH("S", Q2218)), "Suburbano",
    ISNUMBER(SEARCH("U", Q2218)), "Urbano"
)</f>
        <v>Rural</v>
      </c>
      <c r="V2218" s="24" t="str" cm="1">
        <f t="array" ref="V2218">_xlfn.LET(
    _xlpm.txt, _xlfn.TEXTJOIN("", TRUE, IF(ISNUMBER(--MID(Todos!$H2218, _xlfn.SEQUENCE(LEN(Todos!$H2218)), 1)), MID(Todos!$H2218, _xlfn.SEQUENCE(LEN(Todos!$H2218)), 1), "")),
    IF(ISNUMBER(--RIGHT(_xlpm.txt,1)), _xlpm.txt, LEFT(_xlpm.txt, LEN(_xlpm.txt)-1))
)</f>
        <v>10253</v>
      </c>
      <c r="W2218" s="9" t="str">
        <f>UPPER(LEFT(Todos!$B2218,2))</f>
        <v>MO</v>
      </c>
      <c r="X2218" s="10" t="str" cm="1">
        <f t="array" ref="X2218">+IF(Todos!$C2218 = "",MODE.MATCH(Todos!$C$2:$C$4029),Todos!$C2218)</f>
        <v>F</v>
      </c>
    </row>
    <row r="2219" spans="1:24" x14ac:dyDescent="0.35">
      <c r="A2219" s="18">
        <v>59598</v>
      </c>
      <c r="B2219" s="12" t="s">
        <v>34</v>
      </c>
      <c r="C2219" s="12" t="s">
        <v>14</v>
      </c>
      <c r="D2219" s="12">
        <v>521</v>
      </c>
      <c r="E2219" s="12">
        <v>252</v>
      </c>
      <c r="F2219" s="12">
        <v>343</v>
      </c>
      <c r="G2219" s="12">
        <v>0</v>
      </c>
      <c r="H2219" s="12">
        <v>10057</v>
      </c>
      <c r="I2219" s="12">
        <v>2</v>
      </c>
      <c r="J2219" s="12">
        <v>71</v>
      </c>
      <c r="K2219" s="12">
        <v>297</v>
      </c>
      <c r="L2219" s="12">
        <v>293</v>
      </c>
      <c r="M2219" s="12">
        <v>18.18181818</v>
      </c>
      <c r="N2219" s="12">
        <f>VLOOKUP(Todos!$A2219,vlookup_table[#All],2,FALSE)</f>
        <v>2</v>
      </c>
      <c r="O2219" s="12" t="str">
        <f>VLOOKUP(Todos!$A2219,vlookup_table[#All],3,FALSE)</f>
        <v>IN</v>
      </c>
      <c r="P2219" s="12">
        <f>VLOOKUP(Todos!$A2219,vlookup_table[#All],4,FALSE)</f>
        <v>0</v>
      </c>
      <c r="Q2219" s="14" t="str">
        <f>VLOOKUP(Todos!$A2219,vlookup_table[#All],5,FALSE)</f>
        <v>T2</v>
      </c>
      <c r="R2219" s="14" t="str">
        <f>VLOOKUP(Todos!$A2219,vlookup_table[#All],6,FALSE)</f>
        <v>M</v>
      </c>
      <c r="S2219" s="14">
        <f>VLOOKUP(Todos!$A2219,vlookup_table[#All],7,FALSE)</f>
        <v>15</v>
      </c>
      <c r="T2219" s="14">
        <f>ROUND((9706-Todos!$P2219)/100, 0)</f>
        <v>97</v>
      </c>
      <c r="U2219" s="14" t="str" cm="1">
        <f t="array" ref="U2219">_xlfn.IFS(
    ISNUMBER(SEARCH("C", Q2219)), "Ciudad",
    ISNUMBER(SEARCH("T", Q2219)), "Pueblo",
    ISNUMBER(SEARCH("R", Q2219)), "Rural",
    ISNUMBER(SEARCH("S", Q2219)), "Suburbano",
    ISNUMBER(SEARCH("U", Q2219)), "Urbano"
)</f>
        <v>Pueblo</v>
      </c>
      <c r="V2219" s="25" t="str" cm="1">
        <f t="array" ref="V2219">_xlfn.LET(
    _xlpm.txt, _xlfn.TEXTJOIN("", TRUE, IF(ISNUMBER(--MID(Todos!$H2219, _xlfn.SEQUENCE(LEN(Todos!$H2219)), 1)), MID(Todos!$H2219, _xlfn.SEQUENCE(LEN(Todos!$H2219)), 1), "")),
    IF(ISNUMBER(--RIGHT(_xlpm.txt,1)), _xlpm.txt, LEFT(_xlpm.txt, LEN(_xlpm.txt)-1))
)</f>
        <v>10057</v>
      </c>
      <c r="W2219" s="14" t="str">
        <f>UPPER(LEFT(Todos!$B2219,2))</f>
        <v>IN</v>
      </c>
      <c r="X2219" s="15" t="str" cm="1">
        <f t="array" ref="X2219">+IF(Todos!$C2219 = "",MODE.MATCH(Todos!$C$2:$C$4029),Todos!$C2219)</f>
        <v>M</v>
      </c>
    </row>
    <row r="2220" spans="1:24" x14ac:dyDescent="0.35">
      <c r="A2220" s="19">
        <v>157481</v>
      </c>
      <c r="B2220" s="7" t="s">
        <v>22</v>
      </c>
      <c r="C2220" s="7"/>
      <c r="D2220" s="7">
        <v>2439</v>
      </c>
      <c r="E2220" s="7">
        <v>521</v>
      </c>
      <c r="F2220" s="7">
        <v>619</v>
      </c>
      <c r="G2220" s="7">
        <v>68</v>
      </c>
      <c r="H2220" s="7">
        <v>21808</v>
      </c>
      <c r="I2220" s="7">
        <v>17</v>
      </c>
      <c r="J2220" s="7">
        <v>48</v>
      </c>
      <c r="K2220" s="7">
        <v>572</v>
      </c>
      <c r="L2220" s="7">
        <v>574</v>
      </c>
      <c r="M2220" s="7">
        <v>17</v>
      </c>
      <c r="N2220" s="7">
        <f>VLOOKUP(Todos!$A2220,vlookup_table[#All],2,FALSE)</f>
        <v>0</v>
      </c>
      <c r="O2220" s="7" t="str">
        <f>VLOOKUP(Todos!$A2220,vlookup_table[#All],3,FALSE)</f>
        <v>CA</v>
      </c>
      <c r="P2220" s="7">
        <f>VLOOKUP(Todos!$A2220,vlookup_table[#All],4,FALSE)</f>
        <v>5201</v>
      </c>
      <c r="Q2220" s="9" t="str">
        <f>VLOOKUP(Todos!$A2220,vlookup_table[#All],5,FALSE)</f>
        <v>S1</v>
      </c>
      <c r="R2220" s="9" t="str">
        <f>VLOOKUP(Todos!$A2220,vlookup_table[#All],6,FALSE)</f>
        <v/>
      </c>
      <c r="S2220" s="9">
        <f>VLOOKUP(Todos!$A2220,vlookup_table[#All],7,FALSE)</f>
        <v>19</v>
      </c>
      <c r="T2220" s="9">
        <f>ROUND((9706-Todos!$P2220)/100, 0)</f>
        <v>45</v>
      </c>
      <c r="U2220" s="9" t="str" cm="1">
        <f t="array" ref="U2220">_xlfn.IFS(
    ISNUMBER(SEARCH("C", Q2220)), "Ciudad",
    ISNUMBER(SEARCH("T", Q2220)), "Pueblo",
    ISNUMBER(SEARCH("R", Q2220)), "Rural",
    ISNUMBER(SEARCH("S", Q2220)), "Suburbano",
    ISNUMBER(SEARCH("U", Q2220)), "Urbano"
)</f>
        <v>Suburbano</v>
      </c>
      <c r="V2220" s="24" t="str" cm="1">
        <f t="array" ref="V2220">_xlfn.LET(
    _xlpm.txt, _xlfn.TEXTJOIN("", TRUE, IF(ISNUMBER(--MID(Todos!$H2220, _xlfn.SEQUENCE(LEN(Todos!$H2220)), 1)), MID(Todos!$H2220, _xlfn.SEQUENCE(LEN(Todos!$H2220)), 1), "")),
    IF(ISNUMBER(--RIGHT(_xlpm.txt,1)), _xlpm.txt, LEFT(_xlpm.txt, LEN(_xlpm.txt)-1))
)</f>
        <v>21808</v>
      </c>
      <c r="W2220" s="9" t="str">
        <f>UPPER(LEFT(Todos!$B2220,2))</f>
        <v>CA</v>
      </c>
      <c r="X2220" s="10" t="e" cm="1">
        <f t="array" aca="1" ref="X2220" ca="1">+IF(Todos!$C2220 = "",MODE.MATCH(Todos!$C$2:$C$4029),Todos!$C2220)</f>
        <v>#NAME?</v>
      </c>
    </row>
    <row r="2221" spans="1:24" x14ac:dyDescent="0.35">
      <c r="A2221" s="18">
        <v>21922</v>
      </c>
      <c r="B2221" s="12" t="s">
        <v>18</v>
      </c>
      <c r="C2221" s="12" t="s">
        <v>20</v>
      </c>
      <c r="D2221" s="12">
        <v>844</v>
      </c>
      <c r="E2221" s="12">
        <v>263</v>
      </c>
      <c r="F2221" s="12">
        <v>352</v>
      </c>
      <c r="G2221" s="12">
        <v>21</v>
      </c>
      <c r="H2221" s="12">
        <v>12936</v>
      </c>
      <c r="I2221" s="12">
        <v>0</v>
      </c>
      <c r="J2221" s="12">
        <v>55</v>
      </c>
      <c r="K2221" s="12">
        <v>286</v>
      </c>
      <c r="L2221" s="12">
        <v>323</v>
      </c>
      <c r="M2221" s="12">
        <v>15.53571429</v>
      </c>
      <c r="N2221" s="12">
        <f>VLOOKUP(Todos!$A2221,vlookup_table[#All],2,FALSE)</f>
        <v>0</v>
      </c>
      <c r="O2221" s="12" t="str">
        <f>VLOOKUP(Todos!$A2221,vlookup_table[#All],3,FALSE)</f>
        <v>NC</v>
      </c>
      <c r="P2221" s="12">
        <f>VLOOKUP(Todos!$A2221,vlookup_table[#All],4,FALSE)</f>
        <v>3001</v>
      </c>
      <c r="Q2221" s="14" t="str">
        <f>VLOOKUP(Todos!$A2221,vlookup_table[#All],5,FALSE)</f>
        <v>R3</v>
      </c>
      <c r="R2221" s="14" t="str">
        <f>VLOOKUP(Todos!$A2221,vlookup_table[#All],6,FALSE)</f>
        <v>F</v>
      </c>
      <c r="S2221" s="14">
        <f>VLOOKUP(Todos!$A2221,vlookup_table[#All],7,FALSE)</f>
        <v>20</v>
      </c>
      <c r="T2221" s="14">
        <f>ROUND((9706-Todos!$P2221)/100, 0)</f>
        <v>67</v>
      </c>
      <c r="U2221" s="14" t="str" cm="1">
        <f t="array" ref="U2221">_xlfn.IFS(
    ISNUMBER(SEARCH("C", Q2221)), "Ciudad",
    ISNUMBER(SEARCH("T", Q2221)), "Pueblo",
    ISNUMBER(SEARCH("R", Q2221)), "Rural",
    ISNUMBER(SEARCH("S", Q2221)), "Suburbano",
    ISNUMBER(SEARCH("U", Q2221)), "Urbano"
)</f>
        <v>Rural</v>
      </c>
      <c r="V2221" s="25" t="str" cm="1">
        <f t="array" ref="V2221">_xlfn.LET(
    _xlpm.txt, _xlfn.TEXTJOIN("", TRUE, IF(ISNUMBER(--MID(Todos!$H2221, _xlfn.SEQUENCE(LEN(Todos!$H2221)), 1)), MID(Todos!$H2221, _xlfn.SEQUENCE(LEN(Todos!$H2221)), 1), "")),
    IF(ISNUMBER(--RIGHT(_xlpm.txt,1)), _xlpm.txt, LEFT(_xlpm.txt, LEN(_xlpm.txt)-1))
)</f>
        <v>12936</v>
      </c>
      <c r="W2221" s="14" t="str">
        <f>UPPER(LEFT(Todos!$B2221,2))</f>
        <v>NC</v>
      </c>
      <c r="X2221" s="15" t="str" cm="1">
        <f t="array" ref="X2221">+IF(Todos!$C2221 = "",MODE.MATCH(Todos!$C$2:$C$4029),Todos!$C2221)</f>
        <v>female</v>
      </c>
    </row>
    <row r="2222" spans="1:24" x14ac:dyDescent="0.35">
      <c r="A2222" s="19">
        <v>35908</v>
      </c>
      <c r="B2222" s="7" t="s">
        <v>13</v>
      </c>
      <c r="C2222" s="7" t="s">
        <v>17</v>
      </c>
      <c r="D2222" s="7">
        <v>693</v>
      </c>
      <c r="E2222" s="7">
        <v>373</v>
      </c>
      <c r="F2222" s="7">
        <v>463</v>
      </c>
      <c r="G2222" s="7">
        <v>7</v>
      </c>
      <c r="H2222" s="7">
        <v>16854</v>
      </c>
      <c r="I2222" s="7">
        <v>1</v>
      </c>
      <c r="J2222" s="7">
        <v>24</v>
      </c>
      <c r="K2222" s="7">
        <v>457</v>
      </c>
      <c r="L2222" s="7">
        <v>413</v>
      </c>
      <c r="M2222" s="7">
        <v>15</v>
      </c>
      <c r="N2222" s="7">
        <f>VLOOKUP(Todos!$A2222,vlookup_table[#All],2,FALSE)</f>
        <v>0</v>
      </c>
      <c r="O2222" s="7" t="str">
        <f>VLOOKUP(Todos!$A2222,vlookup_table[#All],3,FALSE)</f>
        <v>FL</v>
      </c>
      <c r="P2222" s="7">
        <f>VLOOKUP(Todos!$A2222,vlookup_table[#All],4,FALSE)</f>
        <v>5001</v>
      </c>
      <c r="Q2222" s="9" t="str">
        <f>VLOOKUP(Todos!$A2222,vlookup_table[#All],5,FALSE)</f>
        <v>S2</v>
      </c>
      <c r="R2222" s="9" t="str">
        <f>VLOOKUP(Todos!$A2222,vlookup_table[#All],6,FALSE)</f>
        <v>F</v>
      </c>
      <c r="S2222" s="9">
        <f>VLOOKUP(Todos!$A2222,vlookup_table[#All],7,FALSE)</f>
        <v>20</v>
      </c>
      <c r="T2222" s="9">
        <f>ROUND((9706-Todos!$P2222)/100, 0)</f>
        <v>47</v>
      </c>
      <c r="U2222" s="9" t="str" cm="1">
        <f t="array" ref="U2222">_xlfn.IFS(
    ISNUMBER(SEARCH("C", Q2222)), "Ciudad",
    ISNUMBER(SEARCH("T", Q2222)), "Pueblo",
    ISNUMBER(SEARCH("R", Q2222)), "Rural",
    ISNUMBER(SEARCH("S", Q2222)), "Suburbano",
    ISNUMBER(SEARCH("U", Q2222)), "Urbano"
)</f>
        <v>Suburbano</v>
      </c>
      <c r="V2222" s="24" t="str" cm="1">
        <f t="array" ref="V2222">_xlfn.LET(
    _xlpm.txt, _xlfn.TEXTJOIN("", TRUE, IF(ISNUMBER(--MID(Todos!$H2222, _xlfn.SEQUENCE(LEN(Todos!$H2222)), 1)), MID(Todos!$H2222, _xlfn.SEQUENCE(LEN(Todos!$H2222)), 1), "")),
    IF(ISNUMBER(--RIGHT(_xlpm.txt,1)), _xlpm.txt, LEFT(_xlpm.txt, LEN(_xlpm.txt)-1))
)</f>
        <v>16854</v>
      </c>
      <c r="W2222" s="9" t="str">
        <f>UPPER(LEFT(Todos!$B2222,2))</f>
        <v>FL</v>
      </c>
      <c r="X2222" s="10" t="str" cm="1">
        <f t="array" ref="X2222">+IF(Todos!$C2222 = "",MODE.MATCH(Todos!$C$2:$C$4029),Todos!$C2222)</f>
        <v>F</v>
      </c>
    </row>
    <row r="2223" spans="1:24" x14ac:dyDescent="0.35">
      <c r="A2223" s="18">
        <v>105331</v>
      </c>
      <c r="B2223" s="12" t="s">
        <v>28</v>
      </c>
      <c r="C2223" s="12" t="s">
        <v>14</v>
      </c>
      <c r="D2223" s="12">
        <v>237</v>
      </c>
      <c r="E2223" s="12">
        <v>194</v>
      </c>
      <c r="F2223" s="12">
        <v>261</v>
      </c>
      <c r="G2223" s="12">
        <v>0</v>
      </c>
      <c r="H2223" s="12">
        <v>9190</v>
      </c>
      <c r="I2223" s="12">
        <v>0</v>
      </c>
      <c r="J2223" s="12">
        <v>80</v>
      </c>
      <c r="K2223" s="12">
        <v>222</v>
      </c>
      <c r="L2223" s="12">
        <v>218</v>
      </c>
      <c r="M2223" s="12">
        <v>12.5</v>
      </c>
      <c r="N2223" s="12">
        <f>VLOOKUP(Todos!$A2223,vlookup_table[#All],2,FALSE)</f>
        <v>1</v>
      </c>
      <c r="O2223" s="12" t="str">
        <f>VLOOKUP(Todos!$A2223,vlookup_table[#All],3,FALSE)</f>
        <v>KS</v>
      </c>
      <c r="P2223" s="12">
        <f>VLOOKUP(Todos!$A2223,vlookup_table[#All],4,FALSE)</f>
        <v>4801</v>
      </c>
      <c r="Q2223" s="14" t="str">
        <f>VLOOKUP(Todos!$A2223,vlookup_table[#All],5,FALSE)</f>
        <v>R2</v>
      </c>
      <c r="R2223" s="14" t="str">
        <f>VLOOKUP(Todos!$A2223,vlookup_table[#All],6,FALSE)</f>
        <v>M</v>
      </c>
      <c r="S2223" s="14">
        <f>VLOOKUP(Todos!$A2223,vlookup_table[#All],7,FALSE)</f>
        <v>20</v>
      </c>
      <c r="T2223" s="14">
        <f>ROUND((9706-Todos!$P2223)/100, 0)</f>
        <v>49</v>
      </c>
      <c r="U2223" s="14" t="str" cm="1">
        <f t="array" ref="U2223">_xlfn.IFS(
    ISNUMBER(SEARCH("C", Q2223)), "Ciudad",
    ISNUMBER(SEARCH("T", Q2223)), "Pueblo",
    ISNUMBER(SEARCH("R", Q2223)), "Rural",
    ISNUMBER(SEARCH("S", Q2223)), "Suburbano",
    ISNUMBER(SEARCH("U", Q2223)), "Urbano"
)</f>
        <v>Rural</v>
      </c>
      <c r="V2223" s="25" t="str" cm="1">
        <f t="array" ref="V2223">_xlfn.LET(
    _xlpm.txt, _xlfn.TEXTJOIN("", TRUE, IF(ISNUMBER(--MID(Todos!$H2223, _xlfn.SEQUENCE(LEN(Todos!$H2223)), 1)), MID(Todos!$H2223, _xlfn.SEQUENCE(LEN(Todos!$H2223)), 1), "")),
    IF(ISNUMBER(--RIGHT(_xlpm.txt,1)), _xlpm.txt, LEFT(_xlpm.txt, LEN(_xlpm.txt)-1))
)</f>
        <v>9190</v>
      </c>
      <c r="W2223" s="14" t="str">
        <f>UPPER(LEFT(Todos!$B2223,2))</f>
        <v>KS</v>
      </c>
      <c r="X2223" s="15" t="str" cm="1">
        <f t="array" ref="X2223">+IF(Todos!$C2223 = "",MODE.MATCH(Todos!$C$2:$C$4029),Todos!$C2223)</f>
        <v>M</v>
      </c>
    </row>
    <row r="2224" spans="1:24" x14ac:dyDescent="0.35">
      <c r="A2224" s="19">
        <v>157728</v>
      </c>
      <c r="B2224" s="7" t="s">
        <v>22</v>
      </c>
      <c r="C2224" s="7" t="s">
        <v>14</v>
      </c>
      <c r="D2224" s="7">
        <v>2102</v>
      </c>
      <c r="E2224" s="7">
        <v>342</v>
      </c>
      <c r="F2224" s="7">
        <v>463</v>
      </c>
      <c r="G2224" s="7">
        <v>57</v>
      </c>
      <c r="H2224" s="7">
        <v>16054</v>
      </c>
      <c r="I2224" s="7">
        <v>14</v>
      </c>
      <c r="J2224" s="7">
        <v>57</v>
      </c>
      <c r="K2224" s="7">
        <v>412</v>
      </c>
      <c r="L2224" s="7">
        <v>416</v>
      </c>
      <c r="M2224" s="7">
        <v>15</v>
      </c>
      <c r="N2224" s="7">
        <f>VLOOKUP(Todos!$A2224,vlookup_table[#All],2,FALSE)</f>
        <v>1</v>
      </c>
      <c r="O2224" s="7" t="str">
        <f>VLOOKUP(Todos!$A2224,vlookup_table[#All],3,FALSE)</f>
        <v>CA</v>
      </c>
      <c r="P2224" s="7">
        <f>VLOOKUP(Todos!$A2224,vlookup_table[#All],4,FALSE)</f>
        <v>0</v>
      </c>
      <c r="Q2224" s="9" t="str">
        <f>VLOOKUP(Todos!$A2224,vlookup_table[#All],5,FALSE)</f>
        <v>S2</v>
      </c>
      <c r="R2224" s="9" t="str">
        <f>VLOOKUP(Todos!$A2224,vlookup_table[#All],6,FALSE)</f>
        <v>M</v>
      </c>
      <c r="S2224" s="9">
        <f>VLOOKUP(Todos!$A2224,vlookup_table[#All],7,FALSE)</f>
        <v>20</v>
      </c>
      <c r="T2224" s="9">
        <f>ROUND((9706-Todos!$P2224)/100, 0)</f>
        <v>97</v>
      </c>
      <c r="U2224" s="9" t="str" cm="1">
        <f t="array" ref="U2224">_xlfn.IFS(
    ISNUMBER(SEARCH("C", Q2224)), "Ciudad",
    ISNUMBER(SEARCH("T", Q2224)), "Pueblo",
    ISNUMBER(SEARCH("R", Q2224)), "Rural",
    ISNUMBER(SEARCH("S", Q2224)), "Suburbano",
    ISNUMBER(SEARCH("U", Q2224)), "Urbano"
)</f>
        <v>Suburbano</v>
      </c>
      <c r="V2224" s="24" t="str" cm="1">
        <f t="array" ref="V2224">_xlfn.LET(
    _xlpm.txt, _xlfn.TEXTJOIN("", TRUE, IF(ISNUMBER(--MID(Todos!$H2224, _xlfn.SEQUENCE(LEN(Todos!$H2224)), 1)), MID(Todos!$H2224, _xlfn.SEQUENCE(LEN(Todos!$H2224)), 1), "")),
    IF(ISNUMBER(--RIGHT(_xlpm.txt,1)), _xlpm.txt, LEFT(_xlpm.txt, LEN(_xlpm.txt)-1))
)</f>
        <v>16054</v>
      </c>
      <c r="W2224" s="9" t="str">
        <f>UPPER(LEFT(Todos!$B2224,2))</f>
        <v>CA</v>
      </c>
      <c r="X2224" s="10" t="str" cm="1">
        <f t="array" ref="X2224">+IF(Todos!$C2224 = "",MODE.MATCH(Todos!$C$2:$C$4029),Todos!$C2224)</f>
        <v>M</v>
      </c>
    </row>
    <row r="2225" spans="1:24" x14ac:dyDescent="0.35">
      <c r="A2225" s="18">
        <v>81073</v>
      </c>
      <c r="B2225" s="12" t="s">
        <v>36</v>
      </c>
      <c r="C2225" s="12" t="s">
        <v>17</v>
      </c>
      <c r="D2225" s="12">
        <v>571</v>
      </c>
      <c r="E2225" s="12">
        <v>243</v>
      </c>
      <c r="F2225" s="12">
        <v>349</v>
      </c>
      <c r="G2225" s="12">
        <v>0</v>
      </c>
      <c r="H2225" s="12">
        <v>13144</v>
      </c>
      <c r="I2225" s="12">
        <v>3</v>
      </c>
      <c r="J2225" s="12">
        <v>74</v>
      </c>
      <c r="K2225" s="12">
        <v>307</v>
      </c>
      <c r="L2225" s="12">
        <v>295</v>
      </c>
      <c r="M2225" s="12">
        <v>9.1666666669999994</v>
      </c>
      <c r="N2225" s="12">
        <f>VLOOKUP(Todos!$A2225,vlookup_table[#All],2,FALSE)</f>
        <v>2</v>
      </c>
      <c r="O2225" s="12" t="str">
        <f>VLOOKUP(Todos!$A2225,vlookup_table[#All],3,FALSE)</f>
        <v>WI</v>
      </c>
      <c r="P2225" s="12">
        <f>VLOOKUP(Todos!$A2225,vlookup_table[#All],4,FALSE)</f>
        <v>4701</v>
      </c>
      <c r="Q2225" s="14" t="str">
        <f>VLOOKUP(Todos!$A2225,vlookup_table[#All],5,FALSE)</f>
        <v>C2</v>
      </c>
      <c r="R2225" s="14" t="str">
        <f>VLOOKUP(Todos!$A2225,vlookup_table[#All],6,FALSE)</f>
        <v>F</v>
      </c>
      <c r="S2225" s="14">
        <f>VLOOKUP(Todos!$A2225,vlookup_table[#All],7,FALSE)</f>
        <v>10</v>
      </c>
      <c r="T2225" s="14">
        <f>ROUND((9706-Todos!$P2225)/100, 0)</f>
        <v>50</v>
      </c>
      <c r="U2225" s="14" t="str" cm="1">
        <f t="array" ref="U2225">_xlfn.IFS(
    ISNUMBER(SEARCH("C", Q2225)), "Ciudad",
    ISNUMBER(SEARCH("T", Q2225)), "Pueblo",
    ISNUMBER(SEARCH("R", Q2225)), "Rural",
    ISNUMBER(SEARCH("S", Q2225)), "Suburbano",
    ISNUMBER(SEARCH("U", Q2225)), "Urbano"
)</f>
        <v>Ciudad</v>
      </c>
      <c r="V2225" s="25" t="str" cm="1">
        <f t="array" ref="V2225">_xlfn.LET(
    _xlpm.txt, _xlfn.TEXTJOIN("", TRUE, IF(ISNUMBER(--MID(Todos!$H2225, _xlfn.SEQUENCE(LEN(Todos!$H2225)), 1)), MID(Todos!$H2225, _xlfn.SEQUENCE(LEN(Todos!$H2225)), 1), "")),
    IF(ISNUMBER(--RIGHT(_xlpm.txt,1)), _xlpm.txt, LEFT(_xlpm.txt, LEN(_xlpm.txt)-1))
)</f>
        <v>13144</v>
      </c>
      <c r="W2225" s="14" t="str">
        <f>UPPER(LEFT(Todos!$B2225,2))</f>
        <v>WI</v>
      </c>
      <c r="X2225" s="15" t="str" cm="1">
        <f t="array" ref="X2225">+IF(Todos!$C2225 = "",MODE.MATCH(Todos!$C$2:$C$4029),Todos!$C2225)</f>
        <v>F</v>
      </c>
    </row>
    <row r="2226" spans="1:24" x14ac:dyDescent="0.35">
      <c r="A2226" s="19">
        <v>38471</v>
      </c>
      <c r="B2226" s="7" t="s">
        <v>13</v>
      </c>
      <c r="C2226" s="7" t="s">
        <v>17</v>
      </c>
      <c r="D2226" s="7">
        <v>1033</v>
      </c>
      <c r="E2226" s="7">
        <v>471</v>
      </c>
      <c r="F2226" s="7">
        <v>598</v>
      </c>
      <c r="G2226" s="7">
        <v>25</v>
      </c>
      <c r="H2226" s="7">
        <v>22327</v>
      </c>
      <c r="I2226" s="7">
        <v>6</v>
      </c>
      <c r="J2226" s="7">
        <v>36</v>
      </c>
      <c r="K2226" s="7">
        <v>545</v>
      </c>
      <c r="L2226" s="7">
        <v>544</v>
      </c>
      <c r="M2226" s="7">
        <v>13.777777779999999</v>
      </c>
      <c r="N2226" s="7">
        <f>VLOOKUP(Todos!$A2226,vlookup_table[#All],2,FALSE)</f>
        <v>2</v>
      </c>
      <c r="O2226" s="7" t="str">
        <f>VLOOKUP(Todos!$A2226,vlookup_table[#All],3,FALSE)</f>
        <v>FL</v>
      </c>
      <c r="P2226" s="7">
        <f>VLOOKUP(Todos!$A2226,vlookup_table[#All],4,FALSE)</f>
        <v>5001</v>
      </c>
      <c r="Q2226" s="9" t="str">
        <f>VLOOKUP(Todos!$A2226,vlookup_table[#All],5,FALSE)</f>
        <v/>
      </c>
      <c r="R2226" s="9" t="str">
        <f>VLOOKUP(Todos!$A2226,vlookup_table[#All],6,FALSE)</f>
        <v>F</v>
      </c>
      <c r="S2226" s="9">
        <f>VLOOKUP(Todos!$A2226,vlookup_table[#All],7,FALSE)</f>
        <v>25</v>
      </c>
      <c r="T2226" s="9">
        <f>ROUND((9706-Todos!$P2226)/100, 0)</f>
        <v>47</v>
      </c>
      <c r="U2226" s="9" t="e" cm="1">
        <f t="array" ref="U2226">_xlfn.IFS(
    ISNUMBER(SEARCH("C", Q2226)), "Ciudad",
    ISNUMBER(SEARCH("T", Q2226)), "Pueblo",
    ISNUMBER(SEARCH("R", Q2226)), "Rural",
    ISNUMBER(SEARCH("S", Q2226)), "Suburbano",
    ISNUMBER(SEARCH("U", Q2226)), "Urbano"
)</f>
        <v>#N/A</v>
      </c>
      <c r="V2226" s="24" t="str" cm="1">
        <f t="array" ref="V2226">_xlfn.LET(
    _xlpm.txt, _xlfn.TEXTJOIN("", TRUE, IF(ISNUMBER(--MID(Todos!$H2226, _xlfn.SEQUENCE(LEN(Todos!$H2226)), 1)), MID(Todos!$H2226, _xlfn.SEQUENCE(LEN(Todos!$H2226)), 1), "")),
    IF(ISNUMBER(--RIGHT(_xlpm.txt,1)), _xlpm.txt, LEFT(_xlpm.txt, LEN(_xlpm.txt)-1))
)</f>
        <v>22327</v>
      </c>
      <c r="W2226" s="9" t="str">
        <f>UPPER(LEFT(Todos!$B2226,2))</f>
        <v>FL</v>
      </c>
      <c r="X2226" s="10" t="str" cm="1">
        <f t="array" ref="X2226">+IF(Todos!$C2226 = "",MODE.MATCH(Todos!$C$2:$C$4029),Todos!$C2226)</f>
        <v>F</v>
      </c>
    </row>
    <row r="2227" spans="1:24" x14ac:dyDescent="0.35">
      <c r="A2227" s="18">
        <v>163675</v>
      </c>
      <c r="B2227" s="12" t="s">
        <v>22</v>
      </c>
      <c r="C2227" s="12"/>
      <c r="D2227" s="12">
        <v>1693</v>
      </c>
      <c r="E2227" s="12">
        <v>423</v>
      </c>
      <c r="F2227" s="12">
        <v>492</v>
      </c>
      <c r="G2227" s="12">
        <v>23</v>
      </c>
      <c r="H2227" s="12">
        <v>17493</v>
      </c>
      <c r="I2227" s="12">
        <v>6</v>
      </c>
      <c r="J2227" s="12">
        <v>58</v>
      </c>
      <c r="K2227" s="12">
        <v>467</v>
      </c>
      <c r="L2227" s="12">
        <v>457</v>
      </c>
      <c r="M2227" s="12">
        <v>10.875</v>
      </c>
      <c r="N2227" s="12">
        <f>VLOOKUP(Todos!$A2227,vlookup_table[#All],2,FALSE)</f>
        <v>0</v>
      </c>
      <c r="O2227" s="12" t="str">
        <f>VLOOKUP(Todos!$A2227,vlookup_table[#All],3,FALSE)</f>
        <v>CA</v>
      </c>
      <c r="P2227" s="12">
        <f>VLOOKUP(Todos!$A2227,vlookup_table[#All],4,FALSE)</f>
        <v>3501</v>
      </c>
      <c r="Q2227" s="14" t="str">
        <f>VLOOKUP(Todos!$A2227,vlookup_table[#All],5,FALSE)</f>
        <v>U2</v>
      </c>
      <c r="R2227" s="14" t="str">
        <f>VLOOKUP(Todos!$A2227,vlookup_table[#All],6,FALSE)</f>
        <v/>
      </c>
      <c r="S2227" s="14">
        <f>VLOOKUP(Todos!$A2227,vlookup_table[#All],7,FALSE)</f>
        <v>10</v>
      </c>
      <c r="T2227" s="14">
        <f>ROUND((9706-Todos!$P2227)/100, 0)</f>
        <v>62</v>
      </c>
      <c r="U2227" s="14" t="str" cm="1">
        <f t="array" ref="U2227">_xlfn.IFS(
    ISNUMBER(SEARCH("C", Q2227)), "Ciudad",
    ISNUMBER(SEARCH("T", Q2227)), "Pueblo",
    ISNUMBER(SEARCH("R", Q2227)), "Rural",
    ISNUMBER(SEARCH("S", Q2227)), "Suburbano",
    ISNUMBER(SEARCH("U", Q2227)), "Urbano"
)</f>
        <v>Urbano</v>
      </c>
      <c r="V2227" s="25" t="str" cm="1">
        <f t="array" ref="V2227">_xlfn.LET(
    _xlpm.txt, _xlfn.TEXTJOIN("", TRUE, IF(ISNUMBER(--MID(Todos!$H2227, _xlfn.SEQUENCE(LEN(Todos!$H2227)), 1)), MID(Todos!$H2227, _xlfn.SEQUENCE(LEN(Todos!$H2227)), 1), "")),
    IF(ISNUMBER(--RIGHT(_xlpm.txt,1)), _xlpm.txt, LEFT(_xlpm.txt, LEN(_xlpm.txt)-1))
)</f>
        <v>17493</v>
      </c>
      <c r="W2227" s="14" t="str">
        <f>UPPER(LEFT(Todos!$B2227,2))</f>
        <v>CA</v>
      </c>
      <c r="X2227" s="15" t="e" cm="1">
        <f t="array" aca="1" ref="X2227" ca="1">+IF(Todos!$C2227 = "",MODE.MATCH(Todos!$C$2:$C$4029),Todos!$C2227)</f>
        <v>#NAME?</v>
      </c>
    </row>
    <row r="2228" spans="1:24" x14ac:dyDescent="0.35">
      <c r="A2228" s="19">
        <v>11195</v>
      </c>
      <c r="B2228" s="7" t="s">
        <v>35</v>
      </c>
      <c r="C2228" s="7" t="s">
        <v>14</v>
      </c>
      <c r="D2228" s="7">
        <v>589</v>
      </c>
      <c r="E2228" s="7">
        <v>289</v>
      </c>
      <c r="F2228" s="7">
        <v>334</v>
      </c>
      <c r="G2228" s="7">
        <v>0</v>
      </c>
      <c r="H2228" s="7">
        <v>12204</v>
      </c>
      <c r="I2228" s="7">
        <v>0</v>
      </c>
      <c r="J2228" s="7">
        <v>54</v>
      </c>
      <c r="K2228" s="7">
        <v>318</v>
      </c>
      <c r="L2228" s="7">
        <v>294</v>
      </c>
      <c r="M2228" s="7">
        <v>11.8</v>
      </c>
      <c r="N2228" s="7">
        <f>VLOOKUP(Todos!$A2228,vlookup_table[#All],2,FALSE)</f>
        <v>2</v>
      </c>
      <c r="O2228" s="7" t="str">
        <f>VLOOKUP(Todos!$A2228,vlookup_table[#All],3,FALSE)</f>
        <v>MT</v>
      </c>
      <c r="P2228" s="7">
        <f>VLOOKUP(Todos!$A2228,vlookup_table[#All],4,FALSE)</f>
        <v>1801</v>
      </c>
      <c r="Q2228" s="9" t="str">
        <f>VLOOKUP(Todos!$A2228,vlookup_table[#All],5,FALSE)</f>
        <v>C2</v>
      </c>
      <c r="R2228" s="9" t="str">
        <f>VLOOKUP(Todos!$A2228,vlookup_table[#All],6,FALSE)</f>
        <v>M</v>
      </c>
      <c r="S2228" s="9">
        <f>VLOOKUP(Todos!$A2228,vlookup_table[#All],7,FALSE)</f>
        <v>10</v>
      </c>
      <c r="T2228" s="9">
        <f>ROUND((9706-Todos!$P2228)/100, 0)</f>
        <v>79</v>
      </c>
      <c r="U2228" s="9" t="str" cm="1">
        <f t="array" ref="U2228">_xlfn.IFS(
    ISNUMBER(SEARCH("C", Q2228)), "Ciudad",
    ISNUMBER(SEARCH("T", Q2228)), "Pueblo",
    ISNUMBER(SEARCH("R", Q2228)), "Rural",
    ISNUMBER(SEARCH("S", Q2228)), "Suburbano",
    ISNUMBER(SEARCH("U", Q2228)), "Urbano"
)</f>
        <v>Ciudad</v>
      </c>
      <c r="V2228" s="24" t="str" cm="1">
        <f t="array" ref="V2228">_xlfn.LET(
    _xlpm.txt, _xlfn.TEXTJOIN("", TRUE, IF(ISNUMBER(--MID(Todos!$H2228, _xlfn.SEQUENCE(LEN(Todos!$H2228)), 1)), MID(Todos!$H2228, _xlfn.SEQUENCE(LEN(Todos!$H2228)), 1), "")),
    IF(ISNUMBER(--RIGHT(_xlpm.txt,1)), _xlpm.txt, LEFT(_xlpm.txt, LEN(_xlpm.txt)-1))
)</f>
        <v>12204</v>
      </c>
      <c r="W2228" s="9" t="str">
        <f>UPPER(LEFT(Todos!$B2228,2))</f>
        <v>MT</v>
      </c>
      <c r="X2228" s="10" t="str" cm="1">
        <f t="array" ref="X2228">+IF(Todos!$C2228 = "",MODE.MATCH(Todos!$C$2:$C$4029),Todos!$C2228)</f>
        <v>M</v>
      </c>
    </row>
    <row r="2229" spans="1:24" x14ac:dyDescent="0.35">
      <c r="A2229" s="18">
        <v>5144</v>
      </c>
      <c r="B2229" s="12" t="s">
        <v>21</v>
      </c>
      <c r="C2229" s="12" t="s">
        <v>14</v>
      </c>
      <c r="D2229" s="12">
        <v>1938</v>
      </c>
      <c r="E2229" s="12">
        <v>171</v>
      </c>
      <c r="F2229" s="12">
        <v>205</v>
      </c>
      <c r="G2229" s="12">
        <v>50</v>
      </c>
      <c r="H2229" s="12">
        <v>7708</v>
      </c>
      <c r="I2229" s="12">
        <v>33</v>
      </c>
      <c r="J2229" s="12">
        <v>40</v>
      </c>
      <c r="K2229" s="12">
        <v>174</v>
      </c>
      <c r="L2229" s="12">
        <v>197</v>
      </c>
      <c r="M2229" s="12">
        <v>10.06060606</v>
      </c>
      <c r="N2229" s="12">
        <f>VLOOKUP(Todos!$A2229,vlookup_table[#All],2,FALSE)</f>
        <v>1</v>
      </c>
      <c r="O2229" s="12" t="str">
        <f>VLOOKUP(Todos!$A2229,vlookup_table[#All],3,FALSE)</f>
        <v>TX</v>
      </c>
      <c r="P2229" s="12">
        <f>VLOOKUP(Todos!$A2229,vlookup_table[#All],4,FALSE)</f>
        <v>0</v>
      </c>
      <c r="Q2229" s="14" t="str">
        <f>VLOOKUP(Todos!$A2229,vlookup_table[#All],5,FALSE)</f>
        <v>C2</v>
      </c>
      <c r="R2229" s="14" t="str">
        <f>VLOOKUP(Todos!$A2229,vlookup_table[#All],6,FALSE)</f>
        <v>M</v>
      </c>
      <c r="S2229" s="14">
        <f>VLOOKUP(Todos!$A2229,vlookup_table[#All],7,FALSE)</f>
        <v>15</v>
      </c>
      <c r="T2229" s="14">
        <f>ROUND((9706-Todos!$P2229)/100, 0)</f>
        <v>97</v>
      </c>
      <c r="U2229" s="14" t="str" cm="1">
        <f t="array" ref="U2229">_xlfn.IFS(
    ISNUMBER(SEARCH("C", Q2229)), "Ciudad",
    ISNUMBER(SEARCH("T", Q2229)), "Pueblo",
    ISNUMBER(SEARCH("R", Q2229)), "Rural",
    ISNUMBER(SEARCH("S", Q2229)), "Suburbano",
    ISNUMBER(SEARCH("U", Q2229)), "Urbano"
)</f>
        <v>Ciudad</v>
      </c>
      <c r="V2229" s="25" t="str" cm="1">
        <f t="array" ref="V2229">_xlfn.LET(
    _xlpm.txt, _xlfn.TEXTJOIN("", TRUE, IF(ISNUMBER(--MID(Todos!$H2229, _xlfn.SEQUENCE(LEN(Todos!$H2229)), 1)), MID(Todos!$H2229, _xlfn.SEQUENCE(LEN(Todos!$H2229)), 1), "")),
    IF(ISNUMBER(--RIGHT(_xlpm.txt,1)), _xlpm.txt, LEFT(_xlpm.txt, LEN(_xlpm.txt)-1))
)</f>
        <v>7708</v>
      </c>
      <c r="W2229" s="14" t="str">
        <f>UPPER(LEFT(Todos!$B2229,2))</f>
        <v>TX</v>
      </c>
      <c r="X2229" s="15" t="str" cm="1">
        <f t="array" ref="X2229">+IF(Todos!$C2229 = "",MODE.MATCH(Todos!$C$2:$C$4029),Todos!$C2229)</f>
        <v>M</v>
      </c>
    </row>
    <row r="2230" spans="1:24" x14ac:dyDescent="0.35">
      <c r="A2230" s="19">
        <v>37221</v>
      </c>
      <c r="B2230" s="7" t="s">
        <v>13</v>
      </c>
      <c r="C2230" s="7" t="s">
        <v>14</v>
      </c>
      <c r="D2230" s="7">
        <v>775</v>
      </c>
      <c r="E2230" s="7">
        <v>236</v>
      </c>
      <c r="F2230" s="7">
        <v>363</v>
      </c>
      <c r="G2230" s="7">
        <v>0</v>
      </c>
      <c r="H2230" s="7">
        <v>15628</v>
      </c>
      <c r="I2230" s="7">
        <v>14</v>
      </c>
      <c r="J2230" s="7">
        <v>8</v>
      </c>
      <c r="K2230" s="7">
        <v>296</v>
      </c>
      <c r="L2230" s="7">
        <v>308</v>
      </c>
      <c r="M2230" s="7">
        <v>3.9565217389999998</v>
      </c>
      <c r="N2230" s="7">
        <f>VLOOKUP(Todos!$A2230,vlookup_table[#All],2,FALSE)</f>
        <v>0</v>
      </c>
      <c r="O2230" s="7" t="str">
        <f>VLOOKUP(Todos!$A2230,vlookup_table[#All],3,FALSE)</f>
        <v>FL</v>
      </c>
      <c r="P2230" s="7">
        <f>VLOOKUP(Todos!$A2230,vlookup_table[#All],4,FALSE)</f>
        <v>1107</v>
      </c>
      <c r="Q2230" s="9" t="str">
        <f>VLOOKUP(Todos!$A2230,vlookup_table[#All],5,FALSE)</f>
        <v>U3</v>
      </c>
      <c r="R2230" s="9" t="str">
        <f>VLOOKUP(Todos!$A2230,vlookup_table[#All],6,FALSE)</f>
        <v>M</v>
      </c>
      <c r="S2230" s="9">
        <f>VLOOKUP(Todos!$A2230,vlookup_table[#All],7,FALSE)</f>
        <v>6</v>
      </c>
      <c r="T2230" s="9">
        <f>ROUND((9706-Todos!$P2230)/100, 0)</f>
        <v>86</v>
      </c>
      <c r="U2230" s="9" t="str" cm="1">
        <f t="array" ref="U2230">_xlfn.IFS(
    ISNUMBER(SEARCH("C", Q2230)), "Ciudad",
    ISNUMBER(SEARCH("T", Q2230)), "Pueblo",
    ISNUMBER(SEARCH("R", Q2230)), "Rural",
    ISNUMBER(SEARCH("S", Q2230)), "Suburbano",
    ISNUMBER(SEARCH("U", Q2230)), "Urbano"
)</f>
        <v>Urbano</v>
      </c>
      <c r="V2230" s="24" t="str" cm="1">
        <f t="array" ref="V2230">_xlfn.LET(
    _xlpm.txt, _xlfn.TEXTJOIN("", TRUE, IF(ISNUMBER(--MID(Todos!$H2230, _xlfn.SEQUENCE(LEN(Todos!$H2230)), 1)), MID(Todos!$H2230, _xlfn.SEQUENCE(LEN(Todos!$H2230)), 1), "")),
    IF(ISNUMBER(--RIGHT(_xlpm.txt,1)), _xlpm.txt, LEFT(_xlpm.txt, LEN(_xlpm.txt)-1))
)</f>
        <v>15628</v>
      </c>
      <c r="W2230" s="9" t="str">
        <f>UPPER(LEFT(Todos!$B2230,2))</f>
        <v>FL</v>
      </c>
      <c r="X2230" s="10" t="str" cm="1">
        <f t="array" ref="X2230">+IF(Todos!$C2230 = "",MODE.MATCH(Todos!$C$2:$C$4029),Todos!$C2230)</f>
        <v>M</v>
      </c>
    </row>
    <row r="2231" spans="1:24" x14ac:dyDescent="0.35">
      <c r="A2231" s="18">
        <v>187959</v>
      </c>
      <c r="B2231" s="12" t="s">
        <v>18</v>
      </c>
      <c r="C2231" s="12"/>
      <c r="D2231" s="12">
        <v>1024</v>
      </c>
      <c r="E2231" s="12">
        <v>360</v>
      </c>
      <c r="F2231" s="12">
        <v>429</v>
      </c>
      <c r="G2231" s="12">
        <v>11</v>
      </c>
      <c r="H2231" s="12">
        <v>15002</v>
      </c>
      <c r="I2231" s="12">
        <v>1</v>
      </c>
      <c r="J2231" s="12">
        <v>33</v>
      </c>
      <c r="K2231" s="12">
        <v>364</v>
      </c>
      <c r="L2231" s="12">
        <v>396</v>
      </c>
      <c r="M2231" s="12">
        <v>7.5</v>
      </c>
      <c r="N2231" s="12">
        <f>VLOOKUP(Todos!$A2231,vlookup_table[#All],2,FALSE)</f>
        <v>0</v>
      </c>
      <c r="O2231" s="12" t="str">
        <f>VLOOKUP(Todos!$A2231,vlookup_table[#All],3,FALSE)</f>
        <v>NC</v>
      </c>
      <c r="P2231" s="12">
        <f>VLOOKUP(Todos!$A2231,vlookup_table[#All],4,FALSE)</f>
        <v>0</v>
      </c>
      <c r="Q2231" s="14" t="str">
        <f>VLOOKUP(Todos!$A2231,vlookup_table[#All],5,FALSE)</f>
        <v>T2</v>
      </c>
      <c r="R2231" s="14" t="str">
        <f>VLOOKUP(Todos!$A2231,vlookup_table[#All],6,FALSE)</f>
        <v/>
      </c>
      <c r="S2231" s="14">
        <f>VLOOKUP(Todos!$A2231,vlookup_table[#All],7,FALSE)</f>
        <v>10</v>
      </c>
      <c r="T2231" s="14">
        <f>ROUND((9706-Todos!$P2231)/100, 0)</f>
        <v>97</v>
      </c>
      <c r="U2231" s="14" t="str" cm="1">
        <f t="array" ref="U2231">_xlfn.IFS(
    ISNUMBER(SEARCH("C", Q2231)), "Ciudad",
    ISNUMBER(SEARCH("T", Q2231)), "Pueblo",
    ISNUMBER(SEARCH("R", Q2231)), "Rural",
    ISNUMBER(SEARCH("S", Q2231)), "Suburbano",
    ISNUMBER(SEARCH("U", Q2231)), "Urbano"
)</f>
        <v>Pueblo</v>
      </c>
      <c r="V2231" s="25" t="str" cm="1">
        <f t="array" ref="V2231">_xlfn.LET(
    _xlpm.txt, _xlfn.TEXTJOIN("", TRUE, IF(ISNUMBER(--MID(Todos!$H2231, _xlfn.SEQUENCE(LEN(Todos!$H2231)), 1)), MID(Todos!$H2231, _xlfn.SEQUENCE(LEN(Todos!$H2231)), 1), "")),
    IF(ISNUMBER(--RIGHT(_xlpm.txt,1)), _xlpm.txt, LEFT(_xlpm.txt, LEN(_xlpm.txt)-1))
)</f>
        <v>15002</v>
      </c>
      <c r="W2231" s="14" t="str">
        <f>UPPER(LEFT(Todos!$B2231,2))</f>
        <v>NC</v>
      </c>
      <c r="X2231" s="15" t="e" cm="1">
        <f t="array" aca="1" ref="X2231" ca="1">+IF(Todos!$C2231 = "",MODE.MATCH(Todos!$C$2:$C$4029),Todos!$C2231)</f>
        <v>#NAME?</v>
      </c>
    </row>
    <row r="2232" spans="1:24" x14ac:dyDescent="0.35">
      <c r="A2232" s="19">
        <v>95536</v>
      </c>
      <c r="B2232" s="7" t="s">
        <v>16</v>
      </c>
      <c r="C2232" s="7" t="s">
        <v>17</v>
      </c>
      <c r="D2232" s="7">
        <v>886</v>
      </c>
      <c r="E2232" s="7">
        <v>482</v>
      </c>
      <c r="F2232" s="7">
        <v>433</v>
      </c>
      <c r="G2232" s="7">
        <v>3</v>
      </c>
      <c r="H2232" s="7">
        <v>13887</v>
      </c>
      <c r="I2232" s="7">
        <v>0</v>
      </c>
      <c r="J2232" s="7">
        <v>68</v>
      </c>
      <c r="K2232" s="7">
        <v>465</v>
      </c>
      <c r="L2232" s="7">
        <v>447</v>
      </c>
      <c r="M2232" s="7">
        <v>16.666666670000001</v>
      </c>
      <c r="N2232" s="7">
        <f>VLOOKUP(Todos!$A2232,vlookup_table[#All],2,FALSE)</f>
        <v>28</v>
      </c>
      <c r="O2232" s="7" t="str">
        <f>VLOOKUP(Todos!$A2232,vlookup_table[#All],3,FALSE)</f>
        <v>IL</v>
      </c>
      <c r="P2232" s="7">
        <f>VLOOKUP(Todos!$A2232,vlookup_table[#All],4,FALSE)</f>
        <v>4601</v>
      </c>
      <c r="Q2232" s="9" t="str">
        <f>VLOOKUP(Todos!$A2232,vlookup_table[#All],5,FALSE)</f>
        <v>T2</v>
      </c>
      <c r="R2232" s="9" t="str">
        <f>VLOOKUP(Todos!$A2232,vlookup_table[#All],6,FALSE)</f>
        <v>F</v>
      </c>
      <c r="S2232" s="9">
        <f>VLOOKUP(Todos!$A2232,vlookup_table[#All],7,FALSE)</f>
        <v>20</v>
      </c>
      <c r="T2232" s="9">
        <f>ROUND((9706-Todos!$P2232)/100, 0)</f>
        <v>51</v>
      </c>
      <c r="U2232" s="9" t="str" cm="1">
        <f t="array" ref="U2232">_xlfn.IFS(
    ISNUMBER(SEARCH("C", Q2232)), "Ciudad",
    ISNUMBER(SEARCH("T", Q2232)), "Pueblo",
    ISNUMBER(SEARCH("R", Q2232)), "Rural",
    ISNUMBER(SEARCH("S", Q2232)), "Suburbano",
    ISNUMBER(SEARCH("U", Q2232)), "Urbano"
)</f>
        <v>Pueblo</v>
      </c>
      <c r="V2232" s="24" t="str" cm="1">
        <f t="array" ref="V2232">_xlfn.LET(
    _xlpm.txt, _xlfn.TEXTJOIN("", TRUE, IF(ISNUMBER(--MID(Todos!$H2232, _xlfn.SEQUENCE(LEN(Todos!$H2232)), 1)), MID(Todos!$H2232, _xlfn.SEQUENCE(LEN(Todos!$H2232)), 1), "")),
    IF(ISNUMBER(--RIGHT(_xlpm.txt,1)), _xlpm.txt, LEFT(_xlpm.txt, LEN(_xlpm.txt)-1))
)</f>
        <v>13887</v>
      </c>
      <c r="W2232" s="9" t="str">
        <f>UPPER(LEFT(Todos!$B2232,2))</f>
        <v>IL</v>
      </c>
      <c r="X2232" s="10" t="str" cm="1">
        <f t="array" ref="X2232">+IF(Todos!$C2232 = "",MODE.MATCH(Todos!$C$2:$C$4029),Todos!$C2232)</f>
        <v>F</v>
      </c>
    </row>
    <row r="2233" spans="1:24" x14ac:dyDescent="0.35">
      <c r="A2233" s="18">
        <v>103330</v>
      </c>
      <c r="B2233" s="12" t="s">
        <v>37</v>
      </c>
      <c r="C2233" s="12" t="s">
        <v>17</v>
      </c>
      <c r="D2233" s="12">
        <v>915</v>
      </c>
      <c r="E2233" s="12">
        <v>377</v>
      </c>
      <c r="F2233" s="12">
        <v>492</v>
      </c>
      <c r="G2233" s="12">
        <v>7</v>
      </c>
      <c r="H2233" s="12">
        <v>16206</v>
      </c>
      <c r="I2233" s="12">
        <v>3</v>
      </c>
      <c r="J2233" s="12">
        <v>62</v>
      </c>
      <c r="K2233" s="12">
        <v>432</v>
      </c>
      <c r="L2233" s="12">
        <v>445</v>
      </c>
      <c r="M2233" s="12">
        <v>10.33333333</v>
      </c>
      <c r="N2233" s="12">
        <f>VLOOKUP(Todos!$A2233,vlookup_table[#All],2,FALSE)</f>
        <v>0</v>
      </c>
      <c r="O2233" s="12" t="str">
        <f>VLOOKUP(Todos!$A2233,vlookup_table[#All],3,FALSE)</f>
        <v>MO</v>
      </c>
      <c r="P2233" s="12">
        <f>VLOOKUP(Todos!$A2233,vlookup_table[#All],4,FALSE)</f>
        <v>4508</v>
      </c>
      <c r="Q2233" s="14" t="str">
        <f>VLOOKUP(Todos!$A2233,vlookup_table[#All],5,FALSE)</f>
        <v>T1</v>
      </c>
      <c r="R2233" s="14" t="str">
        <f>VLOOKUP(Todos!$A2233,vlookup_table[#All],6,FALSE)</f>
        <v>F</v>
      </c>
      <c r="S2233" s="14">
        <f>VLOOKUP(Todos!$A2233,vlookup_table[#All],7,FALSE)</f>
        <v>50</v>
      </c>
      <c r="T2233" s="14">
        <f>ROUND((9706-Todos!$P2233)/100, 0)</f>
        <v>52</v>
      </c>
      <c r="U2233" s="14" t="str" cm="1">
        <f t="array" ref="U2233">_xlfn.IFS(
    ISNUMBER(SEARCH("C", Q2233)), "Ciudad",
    ISNUMBER(SEARCH("T", Q2233)), "Pueblo",
    ISNUMBER(SEARCH("R", Q2233)), "Rural",
    ISNUMBER(SEARCH("S", Q2233)), "Suburbano",
    ISNUMBER(SEARCH("U", Q2233)), "Urbano"
)</f>
        <v>Pueblo</v>
      </c>
      <c r="V2233" s="25" t="str" cm="1">
        <f t="array" ref="V2233">_xlfn.LET(
    _xlpm.txt, _xlfn.TEXTJOIN("", TRUE, IF(ISNUMBER(--MID(Todos!$H2233, _xlfn.SEQUENCE(LEN(Todos!$H2233)), 1)), MID(Todos!$H2233, _xlfn.SEQUENCE(LEN(Todos!$H2233)), 1), "")),
    IF(ISNUMBER(--RIGHT(_xlpm.txt,1)), _xlpm.txt, LEFT(_xlpm.txt, LEN(_xlpm.txt)-1))
)</f>
        <v>16206</v>
      </c>
      <c r="W2233" s="14" t="str">
        <f>UPPER(LEFT(Todos!$B2233,2))</f>
        <v>MO</v>
      </c>
      <c r="X2233" s="15" t="str" cm="1">
        <f t="array" ref="X2233">+IF(Todos!$C2233 = "",MODE.MATCH(Todos!$C$2:$C$4029),Todos!$C2233)</f>
        <v>F</v>
      </c>
    </row>
    <row r="2234" spans="1:24" x14ac:dyDescent="0.35">
      <c r="A2234" s="19">
        <v>174360</v>
      </c>
      <c r="B2234" s="7" t="s">
        <v>51</v>
      </c>
      <c r="C2234" s="7" t="s">
        <v>17</v>
      </c>
      <c r="D2234" s="7">
        <v>1163</v>
      </c>
      <c r="E2234" s="7">
        <v>617</v>
      </c>
      <c r="F2234" s="7">
        <v>655</v>
      </c>
      <c r="G2234" s="7">
        <v>2</v>
      </c>
      <c r="H2234" s="7">
        <v>24280</v>
      </c>
      <c r="I2234" s="7">
        <v>12</v>
      </c>
      <c r="J2234" s="7">
        <v>30</v>
      </c>
      <c r="K2234" s="7">
        <v>631</v>
      </c>
      <c r="L2234" s="7">
        <v>633</v>
      </c>
      <c r="M2234" s="7">
        <v>8.9166666669999994</v>
      </c>
      <c r="N2234" s="7">
        <f>VLOOKUP(Todos!$A2234,vlookup_table[#All],2,FALSE)</f>
        <v>0</v>
      </c>
      <c r="O2234" s="7" t="str">
        <f>VLOOKUP(Todos!$A2234,vlookup_table[#All],3,FALSE)</f>
        <v>OR</v>
      </c>
      <c r="P2234" s="7">
        <f>VLOOKUP(Todos!$A2234,vlookup_table[#All],4,FALSE)</f>
        <v>5408</v>
      </c>
      <c r="Q2234" s="9" t="str">
        <f>VLOOKUP(Todos!$A2234,vlookup_table[#All],5,FALSE)</f>
        <v>S1</v>
      </c>
      <c r="R2234" s="9" t="str">
        <f>VLOOKUP(Todos!$A2234,vlookup_table[#All],6,FALSE)</f>
        <v>F</v>
      </c>
      <c r="S2234" s="9">
        <f>VLOOKUP(Todos!$A2234,vlookup_table[#All],7,FALSE)</f>
        <v>11</v>
      </c>
      <c r="T2234" s="9">
        <f>ROUND((9706-Todos!$P2234)/100, 0)</f>
        <v>43</v>
      </c>
      <c r="U2234" s="9" t="str" cm="1">
        <f t="array" ref="U2234">_xlfn.IFS(
    ISNUMBER(SEARCH("C", Q2234)), "Ciudad",
    ISNUMBER(SEARCH("T", Q2234)), "Pueblo",
    ISNUMBER(SEARCH("R", Q2234)), "Rural",
    ISNUMBER(SEARCH("S", Q2234)), "Suburbano",
    ISNUMBER(SEARCH("U", Q2234)), "Urbano"
)</f>
        <v>Suburbano</v>
      </c>
      <c r="V2234" s="24" t="str" cm="1">
        <f t="array" ref="V2234">_xlfn.LET(
    _xlpm.txt, _xlfn.TEXTJOIN("", TRUE, IF(ISNUMBER(--MID(Todos!$H2234, _xlfn.SEQUENCE(LEN(Todos!$H2234)), 1)), MID(Todos!$H2234, _xlfn.SEQUENCE(LEN(Todos!$H2234)), 1), "")),
    IF(ISNUMBER(--RIGHT(_xlpm.txt,1)), _xlpm.txt, LEFT(_xlpm.txt, LEN(_xlpm.txt)-1))
)</f>
        <v>24280</v>
      </c>
      <c r="W2234" s="9" t="str">
        <f>UPPER(LEFT(Todos!$B2234,2))</f>
        <v>OR</v>
      </c>
      <c r="X2234" s="10" t="str" cm="1">
        <f t="array" ref="X2234">+IF(Todos!$C2234 = "",MODE.MATCH(Todos!$C$2:$C$4029),Todos!$C2234)</f>
        <v>F</v>
      </c>
    </row>
    <row r="2235" spans="1:24" x14ac:dyDescent="0.35">
      <c r="A2235" s="18">
        <v>173805</v>
      </c>
      <c r="B2235" s="12" t="s">
        <v>38</v>
      </c>
      <c r="C2235" s="12" t="s">
        <v>17</v>
      </c>
      <c r="D2235" s="12">
        <v>2506</v>
      </c>
      <c r="E2235" s="12">
        <v>449</v>
      </c>
      <c r="F2235" s="12">
        <v>517</v>
      </c>
      <c r="G2235" s="12">
        <v>70</v>
      </c>
      <c r="H2235" s="12">
        <v>16302</v>
      </c>
      <c r="I2235" s="12">
        <v>8</v>
      </c>
      <c r="J2235" s="12">
        <v>55</v>
      </c>
      <c r="K2235" s="12">
        <v>455</v>
      </c>
      <c r="L2235" s="12">
        <v>501</v>
      </c>
      <c r="M2235" s="12">
        <v>8.875</v>
      </c>
      <c r="N2235" s="12">
        <f>VLOOKUP(Todos!$A2235,vlookup_table[#All],2,FALSE)</f>
        <v>28</v>
      </c>
      <c r="O2235" s="12" t="str">
        <f>VLOOKUP(Todos!$A2235,vlookup_table[#All],3,FALSE)</f>
        <v>HI</v>
      </c>
      <c r="P2235" s="12">
        <f>VLOOKUP(Todos!$A2235,vlookup_table[#All],4,FALSE)</f>
        <v>1501</v>
      </c>
      <c r="Q2235" s="14" t="str">
        <f>VLOOKUP(Todos!$A2235,vlookup_table[#All],5,FALSE)</f>
        <v>T1</v>
      </c>
      <c r="R2235" s="14" t="str">
        <f>VLOOKUP(Todos!$A2235,vlookup_table[#All],6,FALSE)</f>
        <v>F</v>
      </c>
      <c r="S2235" s="14">
        <f>VLOOKUP(Todos!$A2235,vlookup_table[#All],7,FALSE)</f>
        <v>50</v>
      </c>
      <c r="T2235" s="14">
        <f>ROUND((9706-Todos!$P2235)/100, 0)</f>
        <v>82</v>
      </c>
      <c r="U2235" s="14" t="str" cm="1">
        <f t="array" ref="U2235">_xlfn.IFS(
    ISNUMBER(SEARCH("C", Q2235)), "Ciudad",
    ISNUMBER(SEARCH("T", Q2235)), "Pueblo",
    ISNUMBER(SEARCH("R", Q2235)), "Rural",
    ISNUMBER(SEARCH("S", Q2235)), "Suburbano",
    ISNUMBER(SEARCH("U", Q2235)), "Urbano"
)</f>
        <v>Pueblo</v>
      </c>
      <c r="V2235" s="25" t="str" cm="1">
        <f t="array" ref="V2235">_xlfn.LET(
    _xlpm.txt, _xlfn.TEXTJOIN("", TRUE, IF(ISNUMBER(--MID(Todos!$H2235, _xlfn.SEQUENCE(LEN(Todos!$H2235)), 1)), MID(Todos!$H2235, _xlfn.SEQUENCE(LEN(Todos!$H2235)), 1), "")),
    IF(ISNUMBER(--RIGHT(_xlpm.txt,1)), _xlpm.txt, LEFT(_xlpm.txt, LEN(_xlpm.txt)-1))
)</f>
        <v>16302</v>
      </c>
      <c r="W2235" s="14" t="str">
        <f>UPPER(LEFT(Todos!$B2235,2))</f>
        <v>HI</v>
      </c>
      <c r="X2235" s="15" t="str" cm="1">
        <f t="array" ref="X2235">+IF(Todos!$C2235 = "",MODE.MATCH(Todos!$C$2:$C$4029),Todos!$C2235)</f>
        <v>F</v>
      </c>
    </row>
    <row r="2236" spans="1:24" x14ac:dyDescent="0.35">
      <c r="A2236" s="19">
        <v>30745</v>
      </c>
      <c r="B2236" s="7" t="s">
        <v>40</v>
      </c>
      <c r="C2236" s="7" t="s">
        <v>17</v>
      </c>
      <c r="D2236" s="7">
        <v>717</v>
      </c>
      <c r="E2236" s="7">
        <v>339</v>
      </c>
      <c r="F2236" s="7">
        <v>424</v>
      </c>
      <c r="G2236" s="7">
        <v>3</v>
      </c>
      <c r="H2236" s="7">
        <v>14609</v>
      </c>
      <c r="I2236" s="7">
        <v>3</v>
      </c>
      <c r="J2236" s="7">
        <v>53</v>
      </c>
      <c r="K2236" s="7">
        <v>388</v>
      </c>
      <c r="L2236" s="7">
        <v>381</v>
      </c>
      <c r="M2236" s="7">
        <v>12.5</v>
      </c>
      <c r="N2236" s="7">
        <f>VLOOKUP(Todos!$A2236,vlookup_table[#All],2,FALSE)</f>
        <v>0</v>
      </c>
      <c r="O2236" s="7" t="str">
        <f>VLOOKUP(Todos!$A2236,vlookup_table[#All],3,FALSE)</f>
        <v>GA</v>
      </c>
      <c r="P2236" s="7">
        <f>VLOOKUP(Todos!$A2236,vlookup_table[#All],4,FALSE)</f>
        <v>0</v>
      </c>
      <c r="Q2236" s="9" t="str">
        <f>VLOOKUP(Todos!$A2236,vlookup_table[#All],5,FALSE)</f>
        <v>T3</v>
      </c>
      <c r="R2236" s="9" t="str">
        <f>VLOOKUP(Todos!$A2236,vlookup_table[#All],6,FALSE)</f>
        <v>F</v>
      </c>
      <c r="S2236" s="9">
        <f>VLOOKUP(Todos!$A2236,vlookup_table[#All],7,FALSE)</f>
        <v>25</v>
      </c>
      <c r="T2236" s="9">
        <f>ROUND((9706-Todos!$P2236)/100, 0)</f>
        <v>97</v>
      </c>
      <c r="U2236" s="9" t="str" cm="1">
        <f t="array" ref="U2236">_xlfn.IFS(
    ISNUMBER(SEARCH("C", Q2236)), "Ciudad",
    ISNUMBER(SEARCH("T", Q2236)), "Pueblo",
    ISNUMBER(SEARCH("R", Q2236)), "Rural",
    ISNUMBER(SEARCH("S", Q2236)), "Suburbano",
    ISNUMBER(SEARCH("U", Q2236)), "Urbano"
)</f>
        <v>Pueblo</v>
      </c>
      <c r="V2236" s="24" t="str" cm="1">
        <f t="array" ref="V2236">_xlfn.LET(
    _xlpm.txt, _xlfn.TEXTJOIN("", TRUE, IF(ISNUMBER(--MID(Todos!$H2236, _xlfn.SEQUENCE(LEN(Todos!$H2236)), 1)), MID(Todos!$H2236, _xlfn.SEQUENCE(LEN(Todos!$H2236)), 1), "")),
    IF(ISNUMBER(--RIGHT(_xlpm.txt,1)), _xlpm.txt, LEFT(_xlpm.txt, LEN(_xlpm.txt)-1))
)</f>
        <v>14609</v>
      </c>
      <c r="W2236" s="9" t="str">
        <f>UPPER(LEFT(Todos!$B2236,2))</f>
        <v>GA</v>
      </c>
      <c r="X2236" s="10" t="str" cm="1">
        <f t="array" ref="X2236">+IF(Todos!$C2236 = "",MODE.MATCH(Todos!$C$2:$C$4029),Todos!$C2236)</f>
        <v>F</v>
      </c>
    </row>
    <row r="2237" spans="1:24" x14ac:dyDescent="0.35">
      <c r="A2237" s="18">
        <v>20645</v>
      </c>
      <c r="B2237" s="12" t="s">
        <v>18</v>
      </c>
      <c r="C2237" s="12" t="s">
        <v>20</v>
      </c>
      <c r="D2237" s="12">
        <v>405</v>
      </c>
      <c r="E2237" s="12">
        <v>187</v>
      </c>
      <c r="F2237" s="12">
        <v>214</v>
      </c>
      <c r="G2237" s="12">
        <v>0</v>
      </c>
      <c r="H2237" s="12">
        <v>7303</v>
      </c>
      <c r="I2237" s="12">
        <v>1</v>
      </c>
      <c r="J2237" s="12">
        <v>91</v>
      </c>
      <c r="K2237" s="12">
        <v>182</v>
      </c>
      <c r="L2237" s="12">
        <v>216</v>
      </c>
      <c r="M2237" s="12">
        <v>11.33333333</v>
      </c>
      <c r="N2237" s="12">
        <f>VLOOKUP(Todos!$A2237,vlookup_table[#All],2,FALSE)</f>
        <v>0</v>
      </c>
      <c r="O2237" s="12" t="str">
        <f>VLOOKUP(Todos!$A2237,vlookup_table[#All],3,FALSE)</f>
        <v>NC</v>
      </c>
      <c r="P2237" s="12">
        <f>VLOOKUP(Todos!$A2237,vlookup_table[#All],4,FALSE)</f>
        <v>0</v>
      </c>
      <c r="Q2237" s="14" t="str">
        <f>VLOOKUP(Todos!$A2237,vlookup_table[#All],5,FALSE)</f>
        <v>R3</v>
      </c>
      <c r="R2237" s="14" t="str">
        <f>VLOOKUP(Todos!$A2237,vlookup_table[#All],6,FALSE)</f>
        <v>F</v>
      </c>
      <c r="S2237" s="14">
        <f>VLOOKUP(Todos!$A2237,vlookup_table[#All],7,FALSE)</f>
        <v>10</v>
      </c>
      <c r="T2237" s="14">
        <f>ROUND((9706-Todos!$P2237)/100, 0)</f>
        <v>97</v>
      </c>
      <c r="U2237" s="14" t="str" cm="1">
        <f t="array" ref="U2237">_xlfn.IFS(
    ISNUMBER(SEARCH("C", Q2237)), "Ciudad",
    ISNUMBER(SEARCH("T", Q2237)), "Pueblo",
    ISNUMBER(SEARCH("R", Q2237)), "Rural",
    ISNUMBER(SEARCH("S", Q2237)), "Suburbano",
    ISNUMBER(SEARCH("U", Q2237)), "Urbano"
)</f>
        <v>Rural</v>
      </c>
      <c r="V2237" s="25" t="str" cm="1">
        <f t="array" ref="V2237">_xlfn.LET(
    _xlpm.txt, _xlfn.TEXTJOIN("", TRUE, IF(ISNUMBER(--MID(Todos!$H2237, _xlfn.SEQUENCE(LEN(Todos!$H2237)), 1)), MID(Todos!$H2237, _xlfn.SEQUENCE(LEN(Todos!$H2237)), 1), "")),
    IF(ISNUMBER(--RIGHT(_xlpm.txt,1)), _xlpm.txt, LEFT(_xlpm.txt, LEN(_xlpm.txt)-1))
)</f>
        <v>7303</v>
      </c>
      <c r="W2237" s="14" t="str">
        <f>UPPER(LEFT(Todos!$B2237,2))</f>
        <v>NC</v>
      </c>
      <c r="X2237" s="15" t="str" cm="1">
        <f t="array" ref="X2237">+IF(Todos!$C2237 = "",MODE.MATCH(Todos!$C$2:$C$4029),Todos!$C2237)</f>
        <v>female</v>
      </c>
    </row>
    <row r="2238" spans="1:24" x14ac:dyDescent="0.35">
      <c r="A2238" s="19">
        <v>27928</v>
      </c>
      <c r="B2238" s="7" t="s">
        <v>40</v>
      </c>
      <c r="C2238" s="7" t="s">
        <v>14</v>
      </c>
      <c r="D2238" s="7">
        <v>1025</v>
      </c>
      <c r="E2238" s="7">
        <v>425</v>
      </c>
      <c r="F2238" s="7">
        <v>519</v>
      </c>
      <c r="G2238" s="7">
        <v>4</v>
      </c>
      <c r="H2238" s="7">
        <v>17688</v>
      </c>
      <c r="I2238" s="7">
        <v>1</v>
      </c>
      <c r="J2238" s="7">
        <v>58</v>
      </c>
      <c r="K2238" s="7">
        <v>493</v>
      </c>
      <c r="L2238" s="7">
        <v>470</v>
      </c>
      <c r="M2238" s="7">
        <v>13</v>
      </c>
      <c r="N2238" s="7">
        <f>VLOOKUP(Todos!$A2238,vlookup_table[#All],2,FALSE)</f>
        <v>1</v>
      </c>
      <c r="O2238" s="7" t="str">
        <f>VLOOKUP(Todos!$A2238,vlookup_table[#All],3,FALSE)</f>
        <v>GA</v>
      </c>
      <c r="P2238" s="7">
        <f>VLOOKUP(Todos!$A2238,vlookup_table[#All],4,FALSE)</f>
        <v>1804</v>
      </c>
      <c r="Q2238" s="9" t="str">
        <f>VLOOKUP(Todos!$A2238,vlookup_table[#All],5,FALSE)</f>
        <v>T1</v>
      </c>
      <c r="R2238" s="9" t="str">
        <f>VLOOKUP(Todos!$A2238,vlookup_table[#All],6,FALSE)</f>
        <v>M</v>
      </c>
      <c r="S2238" s="9">
        <f>VLOOKUP(Todos!$A2238,vlookup_table[#All],7,FALSE)</f>
        <v>12</v>
      </c>
      <c r="T2238" s="9">
        <f>ROUND((9706-Todos!$P2238)/100, 0)</f>
        <v>79</v>
      </c>
      <c r="U2238" s="9" t="str" cm="1">
        <f t="array" ref="U2238">_xlfn.IFS(
    ISNUMBER(SEARCH("C", Q2238)), "Ciudad",
    ISNUMBER(SEARCH("T", Q2238)), "Pueblo",
    ISNUMBER(SEARCH("R", Q2238)), "Rural",
    ISNUMBER(SEARCH("S", Q2238)), "Suburbano",
    ISNUMBER(SEARCH("U", Q2238)), "Urbano"
)</f>
        <v>Pueblo</v>
      </c>
      <c r="V2238" s="24" t="str" cm="1">
        <f t="array" ref="V2238">_xlfn.LET(
    _xlpm.txt, _xlfn.TEXTJOIN("", TRUE, IF(ISNUMBER(--MID(Todos!$H2238, _xlfn.SEQUENCE(LEN(Todos!$H2238)), 1)), MID(Todos!$H2238, _xlfn.SEQUENCE(LEN(Todos!$H2238)), 1), "")),
    IF(ISNUMBER(--RIGHT(_xlpm.txt,1)), _xlpm.txt, LEFT(_xlpm.txt, LEN(_xlpm.txt)-1))
)</f>
        <v>17688</v>
      </c>
      <c r="W2238" s="9" t="str">
        <f>UPPER(LEFT(Todos!$B2238,2))</f>
        <v>GA</v>
      </c>
      <c r="X2238" s="10" t="str" cm="1">
        <f t="array" ref="X2238">+IF(Todos!$C2238 = "",MODE.MATCH(Todos!$C$2:$C$4029),Todos!$C2238)</f>
        <v>M</v>
      </c>
    </row>
    <row r="2239" spans="1:24" x14ac:dyDescent="0.35">
      <c r="A2239" s="18">
        <v>80866</v>
      </c>
      <c r="B2239" s="12" t="s">
        <v>36</v>
      </c>
      <c r="C2239" s="12" t="s">
        <v>17</v>
      </c>
      <c r="D2239" s="12">
        <v>438</v>
      </c>
      <c r="E2239" s="12">
        <v>342</v>
      </c>
      <c r="F2239" s="12">
        <v>373</v>
      </c>
      <c r="G2239" s="12">
        <v>0</v>
      </c>
      <c r="H2239" s="12">
        <v>11227</v>
      </c>
      <c r="I2239" s="12">
        <v>0</v>
      </c>
      <c r="J2239" s="12">
        <v>81</v>
      </c>
      <c r="K2239" s="12">
        <v>360</v>
      </c>
      <c r="L2239" s="12">
        <v>339</v>
      </c>
      <c r="M2239" s="12">
        <v>4.5454545460000002</v>
      </c>
      <c r="N2239" s="12">
        <f>VLOOKUP(Todos!$A2239,vlookup_table[#All],2,FALSE)</f>
        <v>0</v>
      </c>
      <c r="O2239" s="12" t="str">
        <f>VLOOKUP(Todos!$A2239,vlookup_table[#All],3,FALSE)</f>
        <v>WI</v>
      </c>
      <c r="P2239" s="12">
        <f>VLOOKUP(Todos!$A2239,vlookup_table[#All],4,FALSE)</f>
        <v>2701</v>
      </c>
      <c r="Q2239" s="14" t="str">
        <f>VLOOKUP(Todos!$A2239,vlookup_table[#All],5,FALSE)</f>
        <v>R2</v>
      </c>
      <c r="R2239" s="14" t="str">
        <f>VLOOKUP(Todos!$A2239,vlookup_table[#All],6,FALSE)</f>
        <v>F</v>
      </c>
      <c r="S2239" s="14">
        <f>VLOOKUP(Todos!$A2239,vlookup_table[#All],7,FALSE)</f>
        <v>4</v>
      </c>
      <c r="T2239" s="14">
        <f>ROUND((9706-Todos!$P2239)/100, 0)</f>
        <v>70</v>
      </c>
      <c r="U2239" s="14" t="str" cm="1">
        <f t="array" ref="U2239">_xlfn.IFS(
    ISNUMBER(SEARCH("C", Q2239)), "Ciudad",
    ISNUMBER(SEARCH("T", Q2239)), "Pueblo",
    ISNUMBER(SEARCH("R", Q2239)), "Rural",
    ISNUMBER(SEARCH("S", Q2239)), "Suburbano",
    ISNUMBER(SEARCH("U", Q2239)), "Urbano"
)</f>
        <v>Rural</v>
      </c>
      <c r="V2239" s="25" t="str" cm="1">
        <f t="array" ref="V2239">_xlfn.LET(
    _xlpm.txt, _xlfn.TEXTJOIN("", TRUE, IF(ISNUMBER(--MID(Todos!$H2239, _xlfn.SEQUENCE(LEN(Todos!$H2239)), 1)), MID(Todos!$H2239, _xlfn.SEQUENCE(LEN(Todos!$H2239)), 1), "")),
    IF(ISNUMBER(--RIGHT(_xlpm.txt,1)), _xlpm.txt, LEFT(_xlpm.txt, LEN(_xlpm.txt)-1))
)</f>
        <v>11227</v>
      </c>
      <c r="W2239" s="14" t="str">
        <f>UPPER(LEFT(Todos!$B2239,2))</f>
        <v>WI</v>
      </c>
      <c r="X2239" s="15" t="str" cm="1">
        <f t="array" ref="X2239">+IF(Todos!$C2239 = "",MODE.MATCH(Todos!$C$2:$C$4029),Todos!$C2239)</f>
        <v>F</v>
      </c>
    </row>
    <row r="2240" spans="1:24" x14ac:dyDescent="0.35">
      <c r="A2240" s="19">
        <v>55408</v>
      </c>
      <c r="B2240" s="7" t="s">
        <v>63</v>
      </c>
      <c r="C2240" s="7" t="s">
        <v>14</v>
      </c>
      <c r="D2240" s="7">
        <v>1449</v>
      </c>
      <c r="E2240" s="7">
        <v>735</v>
      </c>
      <c r="F2240" s="7">
        <v>791</v>
      </c>
      <c r="G2240" s="7">
        <v>28</v>
      </c>
      <c r="H2240" s="7">
        <v>29612</v>
      </c>
      <c r="I2240" s="7">
        <v>0</v>
      </c>
      <c r="J2240" s="7">
        <v>74</v>
      </c>
      <c r="K2240" s="7">
        <v>783</v>
      </c>
      <c r="L2240" s="7">
        <v>720</v>
      </c>
      <c r="M2240" s="7">
        <v>5.25</v>
      </c>
      <c r="N2240" s="7">
        <f>VLOOKUP(Todos!$A2240,vlookup_table[#All],2,FALSE)</f>
        <v>28</v>
      </c>
      <c r="O2240" s="7" t="str">
        <f>VLOOKUP(Todos!$A2240,vlookup_table[#All],3,FALSE)</f>
        <v>MS</v>
      </c>
      <c r="P2240" s="7">
        <f>VLOOKUP(Todos!$A2240,vlookup_table[#All],4,FALSE)</f>
        <v>4612</v>
      </c>
      <c r="Q2240" s="9" t="str">
        <f>VLOOKUP(Todos!$A2240,vlookup_table[#All],5,FALSE)</f>
        <v>T1</v>
      </c>
      <c r="R2240" s="9" t="str">
        <f>VLOOKUP(Todos!$A2240,vlookup_table[#All],6,FALSE)</f>
        <v>M</v>
      </c>
      <c r="S2240" s="9">
        <f>VLOOKUP(Todos!$A2240,vlookup_table[#All],7,FALSE)</f>
        <v>4</v>
      </c>
      <c r="T2240" s="9">
        <f>ROUND((9706-Todos!$P2240)/100, 0)</f>
        <v>51</v>
      </c>
      <c r="U2240" s="9" t="str" cm="1">
        <f t="array" ref="U2240">_xlfn.IFS(
    ISNUMBER(SEARCH("C", Q2240)), "Ciudad",
    ISNUMBER(SEARCH("T", Q2240)), "Pueblo",
    ISNUMBER(SEARCH("R", Q2240)), "Rural",
    ISNUMBER(SEARCH("S", Q2240)), "Suburbano",
    ISNUMBER(SEARCH("U", Q2240)), "Urbano"
)</f>
        <v>Pueblo</v>
      </c>
      <c r="V2240" s="24" t="str" cm="1">
        <f t="array" ref="V2240">_xlfn.LET(
    _xlpm.txt, _xlfn.TEXTJOIN("", TRUE, IF(ISNUMBER(--MID(Todos!$H2240, _xlfn.SEQUENCE(LEN(Todos!$H2240)), 1)), MID(Todos!$H2240, _xlfn.SEQUENCE(LEN(Todos!$H2240)), 1), "")),
    IF(ISNUMBER(--RIGHT(_xlpm.txt,1)), _xlpm.txt, LEFT(_xlpm.txt, LEN(_xlpm.txt)-1))
)</f>
        <v>29612</v>
      </c>
      <c r="W2240" s="9" t="str">
        <f>UPPER(LEFT(Todos!$B2240,2))</f>
        <v>MS</v>
      </c>
      <c r="X2240" s="10" t="str" cm="1">
        <f t="array" ref="X2240">+IF(Todos!$C2240 = "",MODE.MATCH(Todos!$C$2:$C$4029),Todos!$C2240)</f>
        <v>M</v>
      </c>
    </row>
    <row r="2241" spans="1:24" x14ac:dyDescent="0.35">
      <c r="A2241" s="18">
        <v>54674</v>
      </c>
      <c r="B2241" s="12" t="s">
        <v>63</v>
      </c>
      <c r="C2241" s="12" t="s">
        <v>14</v>
      </c>
      <c r="D2241" s="12">
        <v>440</v>
      </c>
      <c r="E2241" s="12">
        <v>270</v>
      </c>
      <c r="F2241" s="12">
        <v>364</v>
      </c>
      <c r="G2241" s="12">
        <v>0</v>
      </c>
      <c r="H2241" s="12">
        <v>11109</v>
      </c>
      <c r="I2241" s="12">
        <v>0</v>
      </c>
      <c r="J2241" s="12">
        <v>75</v>
      </c>
      <c r="K2241" s="12">
        <v>288</v>
      </c>
      <c r="L2241" s="12">
        <v>315</v>
      </c>
      <c r="M2241" s="12">
        <v>4.7058823529999998</v>
      </c>
      <c r="N2241" s="12">
        <f>VLOOKUP(Todos!$A2241,vlookup_table[#All],2,FALSE)</f>
        <v>1</v>
      </c>
      <c r="O2241" s="12" t="str">
        <f>VLOOKUP(Todos!$A2241,vlookup_table[#All],3,FALSE)</f>
        <v>MS</v>
      </c>
      <c r="P2241" s="12">
        <f>VLOOKUP(Todos!$A2241,vlookup_table[#All],4,FALSE)</f>
        <v>2201</v>
      </c>
      <c r="Q2241" s="14" t="str">
        <f>VLOOKUP(Todos!$A2241,vlookup_table[#All],5,FALSE)</f>
        <v>T2</v>
      </c>
      <c r="R2241" s="14" t="str">
        <f>VLOOKUP(Todos!$A2241,vlookup_table[#All],6,FALSE)</f>
        <v>M</v>
      </c>
      <c r="S2241" s="14">
        <f>VLOOKUP(Todos!$A2241,vlookup_table[#All],7,FALSE)</f>
        <v>5</v>
      </c>
      <c r="T2241" s="14">
        <f>ROUND((9706-Todos!$P2241)/100, 0)</f>
        <v>75</v>
      </c>
      <c r="U2241" s="14" t="str" cm="1">
        <f t="array" ref="U2241">_xlfn.IFS(
    ISNUMBER(SEARCH("C", Q2241)), "Ciudad",
    ISNUMBER(SEARCH("T", Q2241)), "Pueblo",
    ISNUMBER(SEARCH("R", Q2241)), "Rural",
    ISNUMBER(SEARCH("S", Q2241)), "Suburbano",
    ISNUMBER(SEARCH("U", Q2241)), "Urbano"
)</f>
        <v>Pueblo</v>
      </c>
      <c r="V2241" s="25" t="str" cm="1">
        <f t="array" ref="V2241">_xlfn.LET(
    _xlpm.txt, _xlfn.TEXTJOIN("", TRUE, IF(ISNUMBER(--MID(Todos!$H2241, _xlfn.SEQUENCE(LEN(Todos!$H2241)), 1)), MID(Todos!$H2241, _xlfn.SEQUENCE(LEN(Todos!$H2241)), 1), "")),
    IF(ISNUMBER(--RIGHT(_xlpm.txt,1)), _xlpm.txt, LEFT(_xlpm.txt, LEN(_xlpm.txt)-1))
)</f>
        <v>11109</v>
      </c>
      <c r="W2241" s="14" t="str">
        <f>UPPER(LEFT(Todos!$B2241,2))</f>
        <v>MS</v>
      </c>
      <c r="X2241" s="15" t="str" cm="1">
        <f t="array" ref="X2241">+IF(Todos!$C2241 = "",MODE.MATCH(Todos!$C$2:$C$4029),Todos!$C2241)</f>
        <v>M</v>
      </c>
    </row>
    <row r="2242" spans="1:24" x14ac:dyDescent="0.35">
      <c r="A2242" s="19">
        <v>185287</v>
      </c>
      <c r="B2242" s="7" t="s">
        <v>22</v>
      </c>
      <c r="C2242" s="7" t="s">
        <v>17</v>
      </c>
      <c r="D2242" s="7">
        <v>1812</v>
      </c>
      <c r="E2242" s="7">
        <v>415</v>
      </c>
      <c r="F2242" s="7">
        <v>464</v>
      </c>
      <c r="G2242" s="7">
        <v>19</v>
      </c>
      <c r="H2242" s="7">
        <v>16451</v>
      </c>
      <c r="I2242" s="7">
        <v>7</v>
      </c>
      <c r="J2242" s="7">
        <v>52</v>
      </c>
      <c r="K2242" s="7">
        <v>452</v>
      </c>
      <c r="L2242" s="7">
        <v>435</v>
      </c>
      <c r="M2242" s="7">
        <v>4.615384615</v>
      </c>
      <c r="N2242" s="7">
        <f>VLOOKUP(Todos!$A2242,vlookup_table[#All],2,FALSE)</f>
        <v>2</v>
      </c>
      <c r="O2242" s="7" t="str">
        <f>VLOOKUP(Todos!$A2242,vlookup_table[#All],3,FALSE)</f>
        <v>CA</v>
      </c>
      <c r="P2242" s="7">
        <f>VLOOKUP(Todos!$A2242,vlookup_table[#All],4,FALSE)</f>
        <v>6301</v>
      </c>
      <c r="Q2242" s="9" t="str">
        <f>VLOOKUP(Todos!$A2242,vlookup_table[#All],5,FALSE)</f>
        <v>S2</v>
      </c>
      <c r="R2242" s="9" t="str">
        <f>VLOOKUP(Todos!$A2242,vlookup_table[#All],6,FALSE)</f>
        <v>F</v>
      </c>
      <c r="S2242" s="9">
        <f>VLOOKUP(Todos!$A2242,vlookup_table[#All],7,FALSE)</f>
        <v>5</v>
      </c>
      <c r="T2242" s="9">
        <f>ROUND((9706-Todos!$P2242)/100, 0)</f>
        <v>34</v>
      </c>
      <c r="U2242" s="9" t="str" cm="1">
        <f t="array" ref="U2242">_xlfn.IFS(
    ISNUMBER(SEARCH("C", Q2242)), "Ciudad",
    ISNUMBER(SEARCH("T", Q2242)), "Pueblo",
    ISNUMBER(SEARCH("R", Q2242)), "Rural",
    ISNUMBER(SEARCH("S", Q2242)), "Suburbano",
    ISNUMBER(SEARCH("U", Q2242)), "Urbano"
)</f>
        <v>Suburbano</v>
      </c>
      <c r="V2242" s="24" t="str" cm="1">
        <f t="array" ref="V2242">_xlfn.LET(
    _xlpm.txt, _xlfn.TEXTJOIN("", TRUE, IF(ISNUMBER(--MID(Todos!$H2242, _xlfn.SEQUENCE(LEN(Todos!$H2242)), 1)), MID(Todos!$H2242, _xlfn.SEQUENCE(LEN(Todos!$H2242)), 1), "")),
    IF(ISNUMBER(--RIGHT(_xlpm.txt,1)), _xlpm.txt, LEFT(_xlpm.txt, LEN(_xlpm.txt)-1))
)</f>
        <v>16451</v>
      </c>
      <c r="W2242" s="9" t="str">
        <f>UPPER(LEFT(Todos!$B2242,2))</f>
        <v>CA</v>
      </c>
      <c r="X2242" s="10" t="str" cm="1">
        <f t="array" ref="X2242">+IF(Todos!$C2242 = "",MODE.MATCH(Todos!$C$2:$C$4029),Todos!$C2242)</f>
        <v>F</v>
      </c>
    </row>
    <row r="2243" spans="1:24" x14ac:dyDescent="0.35">
      <c r="A2243" s="18">
        <v>178009</v>
      </c>
      <c r="B2243" s="12" t="s">
        <v>51</v>
      </c>
      <c r="C2243" s="12" t="s">
        <v>14</v>
      </c>
      <c r="D2243" s="12">
        <v>779</v>
      </c>
      <c r="E2243" s="12">
        <v>215</v>
      </c>
      <c r="F2243" s="12">
        <v>262</v>
      </c>
      <c r="G2243" s="12">
        <v>1</v>
      </c>
      <c r="H2243" s="12">
        <v>9279</v>
      </c>
      <c r="I2243" s="12">
        <v>4</v>
      </c>
      <c r="J2243" s="12">
        <v>25</v>
      </c>
      <c r="K2243" s="12">
        <v>223</v>
      </c>
      <c r="L2243" s="12">
        <v>249</v>
      </c>
      <c r="M2243" s="12">
        <v>4.0370370370000002</v>
      </c>
      <c r="N2243" s="12">
        <f>VLOOKUP(Todos!$A2243,vlookup_table[#All],2,FALSE)</f>
        <v>1</v>
      </c>
      <c r="O2243" s="12" t="str">
        <f>VLOOKUP(Todos!$A2243,vlookup_table[#All],3,FALSE)</f>
        <v>OR</v>
      </c>
      <c r="P2243" s="12">
        <f>VLOOKUP(Todos!$A2243,vlookup_table[#All],4,FALSE)</f>
        <v>1803</v>
      </c>
      <c r="Q2243" s="14" t="str">
        <f>VLOOKUP(Todos!$A2243,vlookup_table[#All],5,FALSE)</f>
        <v>R2</v>
      </c>
      <c r="R2243" s="14" t="str">
        <f>VLOOKUP(Todos!$A2243,vlookup_table[#All],6,FALSE)</f>
        <v>M</v>
      </c>
      <c r="S2243" s="14">
        <f>VLOOKUP(Todos!$A2243,vlookup_table[#All],7,FALSE)</f>
        <v>5</v>
      </c>
      <c r="T2243" s="14">
        <f>ROUND((9706-Todos!$P2243)/100, 0)</f>
        <v>79</v>
      </c>
      <c r="U2243" s="14" t="str" cm="1">
        <f t="array" ref="U2243">_xlfn.IFS(
    ISNUMBER(SEARCH("C", Q2243)), "Ciudad",
    ISNUMBER(SEARCH("T", Q2243)), "Pueblo",
    ISNUMBER(SEARCH("R", Q2243)), "Rural",
    ISNUMBER(SEARCH("S", Q2243)), "Suburbano",
    ISNUMBER(SEARCH("U", Q2243)), "Urbano"
)</f>
        <v>Rural</v>
      </c>
      <c r="V2243" s="25" t="str" cm="1">
        <f t="array" ref="V2243">_xlfn.LET(
    _xlpm.txt, _xlfn.TEXTJOIN("", TRUE, IF(ISNUMBER(--MID(Todos!$H2243, _xlfn.SEQUENCE(LEN(Todos!$H2243)), 1)), MID(Todos!$H2243, _xlfn.SEQUENCE(LEN(Todos!$H2243)), 1), "")),
    IF(ISNUMBER(--RIGHT(_xlpm.txt,1)), _xlpm.txt, LEFT(_xlpm.txt, LEN(_xlpm.txt)-1))
)</f>
        <v>9279</v>
      </c>
      <c r="W2243" s="14" t="str">
        <f>UPPER(LEFT(Todos!$B2243,2))</f>
        <v>OR</v>
      </c>
      <c r="X2243" s="15" t="str" cm="1">
        <f t="array" ref="X2243">+IF(Todos!$C2243 = "",MODE.MATCH(Todos!$C$2:$C$4029),Todos!$C2243)</f>
        <v>M</v>
      </c>
    </row>
    <row r="2244" spans="1:24" x14ac:dyDescent="0.35">
      <c r="A2244" s="19">
        <v>143069</v>
      </c>
      <c r="B2244" s="7" t="s">
        <v>22</v>
      </c>
      <c r="C2244" s="7" t="s">
        <v>14</v>
      </c>
      <c r="D2244" s="7">
        <v>3431</v>
      </c>
      <c r="E2244" s="7">
        <v>549</v>
      </c>
      <c r="F2244" s="7">
        <v>664</v>
      </c>
      <c r="G2244" s="7">
        <v>86</v>
      </c>
      <c r="H2244" s="7">
        <v>20683</v>
      </c>
      <c r="I2244" s="7">
        <v>20</v>
      </c>
      <c r="J2244" s="7">
        <v>51</v>
      </c>
      <c r="K2244" s="7">
        <v>626</v>
      </c>
      <c r="L2244" s="7">
        <v>610</v>
      </c>
      <c r="M2244" s="7">
        <v>15.2</v>
      </c>
      <c r="N2244" s="7">
        <f>VLOOKUP(Todos!$A2244,vlookup_table[#All],2,FALSE)</f>
        <v>1</v>
      </c>
      <c r="O2244" s="7" t="str">
        <f>VLOOKUP(Todos!$A2244,vlookup_table[#All],3,FALSE)</f>
        <v>CA</v>
      </c>
      <c r="P2244" s="7">
        <f>VLOOKUP(Todos!$A2244,vlookup_table[#All],4,FALSE)</f>
        <v>2601</v>
      </c>
      <c r="Q2244" s="9" t="str">
        <f>VLOOKUP(Todos!$A2244,vlookup_table[#All],5,FALSE)</f>
        <v>U3</v>
      </c>
      <c r="R2244" s="9" t="str">
        <f>VLOOKUP(Todos!$A2244,vlookup_table[#All],6,FALSE)</f>
        <v>M</v>
      </c>
      <c r="S2244" s="9">
        <f>VLOOKUP(Todos!$A2244,vlookup_table[#All],7,FALSE)</f>
        <v>20</v>
      </c>
      <c r="T2244" s="9">
        <f>ROUND((9706-Todos!$P2244)/100, 0)</f>
        <v>71</v>
      </c>
      <c r="U2244" s="9" t="str" cm="1">
        <f t="array" ref="U2244">_xlfn.IFS(
    ISNUMBER(SEARCH("C", Q2244)), "Ciudad",
    ISNUMBER(SEARCH("T", Q2244)), "Pueblo",
    ISNUMBER(SEARCH("R", Q2244)), "Rural",
    ISNUMBER(SEARCH("S", Q2244)), "Suburbano",
    ISNUMBER(SEARCH("U", Q2244)), "Urbano"
)</f>
        <v>Urbano</v>
      </c>
      <c r="V2244" s="24" t="str" cm="1">
        <f t="array" ref="V2244">_xlfn.LET(
    _xlpm.txt, _xlfn.TEXTJOIN("", TRUE, IF(ISNUMBER(--MID(Todos!$H2244, _xlfn.SEQUENCE(LEN(Todos!$H2244)), 1)), MID(Todos!$H2244, _xlfn.SEQUENCE(LEN(Todos!$H2244)), 1), "")),
    IF(ISNUMBER(--RIGHT(_xlpm.txt,1)), _xlpm.txt, LEFT(_xlpm.txt, LEN(_xlpm.txt)-1))
)</f>
        <v>20683</v>
      </c>
      <c r="W2244" s="9" t="str">
        <f>UPPER(LEFT(Todos!$B2244,2))</f>
        <v>CA</v>
      </c>
      <c r="X2244" s="10" t="str" cm="1">
        <f t="array" ref="X2244">+IF(Todos!$C2244 = "",MODE.MATCH(Todos!$C$2:$C$4029),Todos!$C2244)</f>
        <v>M</v>
      </c>
    </row>
    <row r="2245" spans="1:24" x14ac:dyDescent="0.35">
      <c r="A2245" s="18">
        <v>28874</v>
      </c>
      <c r="B2245" s="12" t="s">
        <v>40</v>
      </c>
      <c r="C2245" s="12" t="s">
        <v>14</v>
      </c>
      <c r="D2245" s="12">
        <v>928</v>
      </c>
      <c r="E2245" s="12">
        <v>243</v>
      </c>
      <c r="F2245" s="12">
        <v>472</v>
      </c>
      <c r="G2245" s="12">
        <v>18</v>
      </c>
      <c r="H2245" s="12">
        <v>17216</v>
      </c>
      <c r="I2245" s="12">
        <v>11</v>
      </c>
      <c r="J2245" s="12">
        <v>68</v>
      </c>
      <c r="K2245" s="12">
        <v>310</v>
      </c>
      <c r="L2245" s="12">
        <v>396</v>
      </c>
      <c r="M2245" s="12">
        <v>17.5</v>
      </c>
      <c r="N2245" s="12">
        <f>VLOOKUP(Todos!$A2245,vlookup_table[#All],2,FALSE)</f>
        <v>2</v>
      </c>
      <c r="O2245" s="12" t="str">
        <f>VLOOKUP(Todos!$A2245,vlookup_table[#All],3,FALSE)</f>
        <v>GA</v>
      </c>
      <c r="P2245" s="12">
        <f>VLOOKUP(Todos!$A2245,vlookup_table[#All],4,FALSE)</f>
        <v>3601</v>
      </c>
      <c r="Q2245" s="14" t="str">
        <f>VLOOKUP(Todos!$A2245,vlookup_table[#All],5,FALSE)</f>
        <v>T2</v>
      </c>
      <c r="R2245" s="14" t="str">
        <f>VLOOKUP(Todos!$A2245,vlookup_table[#All],6,FALSE)</f>
        <v>M</v>
      </c>
      <c r="S2245" s="14">
        <f>VLOOKUP(Todos!$A2245,vlookup_table[#All],7,FALSE)</f>
        <v>21</v>
      </c>
      <c r="T2245" s="14">
        <f>ROUND((9706-Todos!$P2245)/100, 0)</f>
        <v>61</v>
      </c>
      <c r="U2245" s="14" t="str" cm="1">
        <f t="array" ref="U2245">_xlfn.IFS(
    ISNUMBER(SEARCH("C", Q2245)), "Ciudad",
    ISNUMBER(SEARCH("T", Q2245)), "Pueblo",
    ISNUMBER(SEARCH("R", Q2245)), "Rural",
    ISNUMBER(SEARCH("S", Q2245)), "Suburbano",
    ISNUMBER(SEARCH("U", Q2245)), "Urbano"
)</f>
        <v>Pueblo</v>
      </c>
      <c r="V2245" s="25" t="str" cm="1">
        <f t="array" ref="V2245">_xlfn.LET(
    _xlpm.txt, _xlfn.TEXTJOIN("", TRUE, IF(ISNUMBER(--MID(Todos!$H2245, _xlfn.SEQUENCE(LEN(Todos!$H2245)), 1)), MID(Todos!$H2245, _xlfn.SEQUENCE(LEN(Todos!$H2245)), 1), "")),
    IF(ISNUMBER(--RIGHT(_xlpm.txt,1)), _xlpm.txt, LEFT(_xlpm.txt, LEN(_xlpm.txt)-1))
)</f>
        <v>17216</v>
      </c>
      <c r="W2245" s="14" t="str">
        <f>UPPER(LEFT(Todos!$B2245,2))</f>
        <v>GA</v>
      </c>
      <c r="X2245" s="15" t="str" cm="1">
        <f t="array" ref="X2245">+IF(Todos!$C2245 = "",MODE.MATCH(Todos!$C$2:$C$4029),Todos!$C2245)</f>
        <v>M</v>
      </c>
    </row>
    <row r="2246" spans="1:24" x14ac:dyDescent="0.35">
      <c r="A2246" s="19">
        <v>144110</v>
      </c>
      <c r="B2246" s="7" t="s">
        <v>22</v>
      </c>
      <c r="C2246" s="7" t="s">
        <v>17</v>
      </c>
      <c r="D2246" s="7">
        <v>5882</v>
      </c>
      <c r="E2246" s="7">
        <v>533</v>
      </c>
      <c r="F2246" s="7">
        <v>657</v>
      </c>
      <c r="G2246" s="7">
        <v>98</v>
      </c>
      <c r="H2246" s="7">
        <v>31652</v>
      </c>
      <c r="I2246" s="7">
        <v>40</v>
      </c>
      <c r="J2246" s="7">
        <v>23</v>
      </c>
      <c r="K2246" s="7">
        <v>596</v>
      </c>
      <c r="L2246" s="7">
        <v>623</v>
      </c>
      <c r="M2246" s="7">
        <v>9.7777777780000008</v>
      </c>
      <c r="N2246" s="7">
        <f>VLOOKUP(Todos!$A2246,vlookup_table[#All],2,FALSE)</f>
        <v>0</v>
      </c>
      <c r="O2246" s="7" t="str">
        <f>VLOOKUP(Todos!$A2246,vlookup_table[#All],3,FALSE)</f>
        <v>CA</v>
      </c>
      <c r="P2246" s="7">
        <f>VLOOKUP(Todos!$A2246,vlookup_table[#All],4,FALSE)</f>
        <v>3509</v>
      </c>
      <c r="Q2246" s="9" t="str">
        <f>VLOOKUP(Todos!$A2246,vlookup_table[#All],5,FALSE)</f>
        <v>U1</v>
      </c>
      <c r="R2246" s="9" t="str">
        <f>VLOOKUP(Todos!$A2246,vlookup_table[#All],6,FALSE)</f>
        <v>F</v>
      </c>
      <c r="S2246" s="9">
        <f>VLOOKUP(Todos!$A2246,vlookup_table[#All],7,FALSE)</f>
        <v>15</v>
      </c>
      <c r="T2246" s="9">
        <f>ROUND((9706-Todos!$P2246)/100, 0)</f>
        <v>62</v>
      </c>
      <c r="U2246" s="9" t="str" cm="1">
        <f t="array" ref="U2246">_xlfn.IFS(
    ISNUMBER(SEARCH("C", Q2246)), "Ciudad",
    ISNUMBER(SEARCH("T", Q2246)), "Pueblo",
    ISNUMBER(SEARCH("R", Q2246)), "Rural",
    ISNUMBER(SEARCH("S", Q2246)), "Suburbano",
    ISNUMBER(SEARCH("U", Q2246)), "Urbano"
)</f>
        <v>Urbano</v>
      </c>
      <c r="V2246" s="24" t="str" cm="1">
        <f t="array" ref="V2246">_xlfn.LET(
    _xlpm.txt, _xlfn.TEXTJOIN("", TRUE, IF(ISNUMBER(--MID(Todos!$H2246, _xlfn.SEQUENCE(LEN(Todos!$H2246)), 1)), MID(Todos!$H2246, _xlfn.SEQUENCE(LEN(Todos!$H2246)), 1), "")),
    IF(ISNUMBER(--RIGHT(_xlpm.txt,1)), _xlpm.txt, LEFT(_xlpm.txt, LEN(_xlpm.txt)-1))
)</f>
        <v>31652</v>
      </c>
      <c r="W2246" s="9" t="str">
        <f>UPPER(LEFT(Todos!$B2246,2))</f>
        <v>CA</v>
      </c>
      <c r="X2246" s="10" t="str" cm="1">
        <f t="array" ref="X2246">+IF(Todos!$C2246 = "",MODE.MATCH(Todos!$C$2:$C$4029),Todos!$C2246)</f>
        <v>F</v>
      </c>
    </row>
    <row r="2247" spans="1:24" x14ac:dyDescent="0.35">
      <c r="A2247" s="18">
        <v>77116</v>
      </c>
      <c r="B2247" s="12" t="s">
        <v>36</v>
      </c>
      <c r="C2247" s="12" t="s">
        <v>17</v>
      </c>
      <c r="D2247" s="12">
        <v>660</v>
      </c>
      <c r="E2247" s="12">
        <v>308</v>
      </c>
      <c r="F2247" s="12">
        <v>370</v>
      </c>
      <c r="G2247" s="12">
        <v>1</v>
      </c>
      <c r="H2247" s="12">
        <v>11996</v>
      </c>
      <c r="I2247" s="12">
        <v>2</v>
      </c>
      <c r="J2247" s="12">
        <v>90</v>
      </c>
      <c r="K2247" s="12">
        <v>326</v>
      </c>
      <c r="L2247" s="12">
        <v>351</v>
      </c>
      <c r="M2247" s="12">
        <v>9.1111111109999996</v>
      </c>
      <c r="N2247" s="12">
        <f>VLOOKUP(Todos!$A2247,vlookup_table[#All],2,FALSE)</f>
        <v>0</v>
      </c>
      <c r="O2247" s="12" t="str">
        <f>VLOOKUP(Todos!$A2247,vlookup_table[#All],3,FALSE)</f>
        <v>WI</v>
      </c>
      <c r="P2247" s="12">
        <f>VLOOKUP(Todos!$A2247,vlookup_table[#All],4,FALSE)</f>
        <v>6101</v>
      </c>
      <c r="Q2247" s="14" t="str">
        <f>VLOOKUP(Todos!$A2247,vlookup_table[#All],5,FALSE)</f>
        <v>R2</v>
      </c>
      <c r="R2247" s="14" t="str">
        <f>VLOOKUP(Todos!$A2247,vlookup_table[#All],6,FALSE)</f>
        <v>F</v>
      </c>
      <c r="S2247" s="14">
        <f>VLOOKUP(Todos!$A2247,vlookup_table[#All],7,FALSE)</f>
        <v>10</v>
      </c>
      <c r="T2247" s="14">
        <f>ROUND((9706-Todos!$P2247)/100, 0)</f>
        <v>36</v>
      </c>
      <c r="U2247" s="14" t="str" cm="1">
        <f t="array" ref="U2247">_xlfn.IFS(
    ISNUMBER(SEARCH("C", Q2247)), "Ciudad",
    ISNUMBER(SEARCH("T", Q2247)), "Pueblo",
    ISNUMBER(SEARCH("R", Q2247)), "Rural",
    ISNUMBER(SEARCH("S", Q2247)), "Suburbano",
    ISNUMBER(SEARCH("U", Q2247)), "Urbano"
)</f>
        <v>Rural</v>
      </c>
      <c r="V2247" s="25" t="str" cm="1">
        <f t="array" ref="V2247">_xlfn.LET(
    _xlpm.txt, _xlfn.TEXTJOIN("", TRUE, IF(ISNUMBER(--MID(Todos!$H2247, _xlfn.SEQUENCE(LEN(Todos!$H2247)), 1)), MID(Todos!$H2247, _xlfn.SEQUENCE(LEN(Todos!$H2247)), 1), "")),
    IF(ISNUMBER(--RIGHT(_xlpm.txt,1)), _xlpm.txt, LEFT(_xlpm.txt, LEN(_xlpm.txt)-1))
)</f>
        <v>11996</v>
      </c>
      <c r="W2247" s="14" t="str">
        <f>UPPER(LEFT(Todos!$B2247,2))</f>
        <v>WI</v>
      </c>
      <c r="X2247" s="15" t="str" cm="1">
        <f t="array" ref="X2247">+IF(Todos!$C2247 = "",MODE.MATCH(Todos!$C$2:$C$4029),Todos!$C2247)</f>
        <v>F</v>
      </c>
    </row>
    <row r="2248" spans="1:24" x14ac:dyDescent="0.35">
      <c r="A2248" s="19">
        <v>3553</v>
      </c>
      <c r="B2248" s="7" t="s">
        <v>41</v>
      </c>
      <c r="C2248" s="7" t="s">
        <v>52</v>
      </c>
      <c r="D2248" s="7">
        <v>732</v>
      </c>
      <c r="E2248" s="7">
        <v>411</v>
      </c>
      <c r="F2248" s="7">
        <v>445</v>
      </c>
      <c r="G2248" s="7">
        <v>0</v>
      </c>
      <c r="H2248" s="7">
        <v>13863</v>
      </c>
      <c r="I2248" s="7">
        <v>3</v>
      </c>
      <c r="J2248" s="7">
        <v>33</v>
      </c>
      <c r="K2248" s="7">
        <v>425</v>
      </c>
      <c r="L2248" s="7">
        <v>434</v>
      </c>
      <c r="M2248" s="7">
        <v>16.285714290000001</v>
      </c>
      <c r="N2248" s="7">
        <f>VLOOKUP(Todos!$A2248,vlookup_table[#All],2,FALSE)</f>
        <v>1</v>
      </c>
      <c r="O2248" s="7" t="str">
        <f>VLOOKUP(Todos!$A2248,vlookup_table[#All],3,FALSE)</f>
        <v>WA</v>
      </c>
      <c r="P2248" s="7">
        <f>VLOOKUP(Todos!$A2248,vlookup_table[#All],4,FALSE)</f>
        <v>1601</v>
      </c>
      <c r="Q2248" s="9" t="str">
        <f>VLOOKUP(Todos!$A2248,vlookup_table[#All],5,FALSE)</f>
        <v>S2</v>
      </c>
      <c r="R2248" s="9" t="str">
        <f>VLOOKUP(Todos!$A2248,vlookup_table[#All],6,FALSE)</f>
        <v>M</v>
      </c>
      <c r="S2248" s="9">
        <f>VLOOKUP(Todos!$A2248,vlookup_table[#All],7,FALSE)</f>
        <v>20</v>
      </c>
      <c r="T2248" s="9">
        <f>ROUND((9706-Todos!$P2248)/100, 0)</f>
        <v>81</v>
      </c>
      <c r="U2248" s="9" t="str" cm="1">
        <f t="array" ref="U2248">_xlfn.IFS(
    ISNUMBER(SEARCH("C", Q2248)), "Ciudad",
    ISNUMBER(SEARCH("T", Q2248)), "Pueblo",
    ISNUMBER(SEARCH("R", Q2248)), "Rural",
    ISNUMBER(SEARCH("S", Q2248)), "Suburbano",
    ISNUMBER(SEARCH("U", Q2248)), "Urbano"
)</f>
        <v>Suburbano</v>
      </c>
      <c r="V2248" s="24" t="str" cm="1">
        <f t="array" ref="V2248">_xlfn.LET(
    _xlpm.txt, _xlfn.TEXTJOIN("", TRUE, IF(ISNUMBER(--MID(Todos!$H2248, _xlfn.SEQUENCE(LEN(Todos!$H2248)), 1)), MID(Todos!$H2248, _xlfn.SEQUENCE(LEN(Todos!$H2248)), 1), "")),
    IF(ISNUMBER(--RIGHT(_xlpm.txt,1)), _xlpm.txt, LEFT(_xlpm.txt, LEN(_xlpm.txt)-1))
)</f>
        <v>13863</v>
      </c>
      <c r="W2248" s="9" t="str">
        <f>UPPER(LEFT(Todos!$B2248,2))</f>
        <v>WA</v>
      </c>
      <c r="X2248" s="10" t="str" cm="1">
        <f t="array" ref="X2248">+IF(Todos!$C2248 = "",MODE.MATCH(Todos!$C$2:$C$4029),Todos!$C2248)</f>
        <v>male</v>
      </c>
    </row>
    <row r="2249" spans="1:24" x14ac:dyDescent="0.35">
      <c r="A2249" s="18">
        <v>60265</v>
      </c>
      <c r="B2249" s="12" t="s">
        <v>34</v>
      </c>
      <c r="C2249" s="12" t="s">
        <v>17</v>
      </c>
      <c r="D2249" s="12">
        <v>225</v>
      </c>
      <c r="E2249" s="12">
        <v>191</v>
      </c>
      <c r="F2249" s="12">
        <v>226</v>
      </c>
      <c r="G2249" s="12">
        <v>0</v>
      </c>
      <c r="H2249" s="12">
        <v>7426</v>
      </c>
      <c r="I2249" s="12">
        <v>0</v>
      </c>
      <c r="J2249" s="12">
        <v>79</v>
      </c>
      <c r="K2249" s="12">
        <v>198</v>
      </c>
      <c r="L2249" s="12">
        <v>185</v>
      </c>
      <c r="M2249" s="12">
        <v>3.15</v>
      </c>
      <c r="N2249" s="12">
        <f>VLOOKUP(Todos!$A2249,vlookup_table[#All],2,FALSE)</f>
        <v>0</v>
      </c>
      <c r="O2249" s="12" t="str">
        <f>VLOOKUP(Todos!$A2249,vlookup_table[#All],3,FALSE)</f>
        <v>IN</v>
      </c>
      <c r="P2249" s="12">
        <f>VLOOKUP(Todos!$A2249,vlookup_table[#All],4,FALSE)</f>
        <v>3803</v>
      </c>
      <c r="Q2249" s="14" t="str">
        <f>VLOOKUP(Todos!$A2249,vlookup_table[#All],5,FALSE)</f>
        <v>C3</v>
      </c>
      <c r="R2249" s="14" t="str">
        <f>VLOOKUP(Todos!$A2249,vlookup_table[#All],6,FALSE)</f>
        <v>F</v>
      </c>
      <c r="S2249" s="14">
        <f>VLOOKUP(Todos!$A2249,vlookup_table[#All],7,FALSE)</f>
        <v>5</v>
      </c>
      <c r="T2249" s="14">
        <f>ROUND((9706-Todos!$P2249)/100, 0)</f>
        <v>59</v>
      </c>
      <c r="U2249" s="14" t="str" cm="1">
        <f t="array" ref="U2249">_xlfn.IFS(
    ISNUMBER(SEARCH("C", Q2249)), "Ciudad",
    ISNUMBER(SEARCH("T", Q2249)), "Pueblo",
    ISNUMBER(SEARCH("R", Q2249)), "Rural",
    ISNUMBER(SEARCH("S", Q2249)), "Suburbano",
    ISNUMBER(SEARCH("U", Q2249)), "Urbano"
)</f>
        <v>Ciudad</v>
      </c>
      <c r="V2249" s="25" t="str" cm="1">
        <f t="array" ref="V2249">_xlfn.LET(
    _xlpm.txt, _xlfn.TEXTJOIN("", TRUE, IF(ISNUMBER(--MID(Todos!$H2249, _xlfn.SEQUENCE(LEN(Todos!$H2249)), 1)), MID(Todos!$H2249, _xlfn.SEQUENCE(LEN(Todos!$H2249)), 1), "")),
    IF(ISNUMBER(--RIGHT(_xlpm.txt,1)), _xlpm.txt, LEFT(_xlpm.txt, LEN(_xlpm.txt)-1))
)</f>
        <v>7426</v>
      </c>
      <c r="W2249" s="14" t="str">
        <f>UPPER(LEFT(Todos!$B2249,2))</f>
        <v>IN</v>
      </c>
      <c r="X2249" s="15" t="str" cm="1">
        <f t="array" ref="X2249">+IF(Todos!$C2249 = "",MODE.MATCH(Todos!$C$2:$C$4029),Todos!$C2249)</f>
        <v>F</v>
      </c>
    </row>
    <row r="2250" spans="1:24" x14ac:dyDescent="0.35">
      <c r="A2250" s="19">
        <v>74552</v>
      </c>
      <c r="B2250" s="7" t="s">
        <v>30</v>
      </c>
      <c r="C2250" s="7" t="s">
        <v>17</v>
      </c>
      <c r="D2250" s="7">
        <v>376</v>
      </c>
      <c r="E2250" s="7">
        <v>253</v>
      </c>
      <c r="F2250" s="7">
        <v>321</v>
      </c>
      <c r="G2250" s="7">
        <v>0</v>
      </c>
      <c r="H2250" s="7">
        <v>10637</v>
      </c>
      <c r="I2250" s="7">
        <v>1</v>
      </c>
      <c r="J2250" s="7">
        <v>89</v>
      </c>
      <c r="K2250" s="7">
        <v>304</v>
      </c>
      <c r="L2250" s="7">
        <v>281</v>
      </c>
      <c r="M2250" s="7">
        <v>4.5555555559999998</v>
      </c>
      <c r="N2250" s="7">
        <f>VLOOKUP(Todos!$A2250,vlookup_table[#All],2,FALSE)</f>
        <v>0</v>
      </c>
      <c r="O2250" s="7" t="str">
        <f>VLOOKUP(Todos!$A2250,vlookup_table[#All],3,FALSE)</f>
        <v>MI</v>
      </c>
      <c r="P2250" s="7">
        <f>VLOOKUP(Todos!$A2250,vlookup_table[#All],4,FALSE)</f>
        <v>0</v>
      </c>
      <c r="Q2250" s="9" t="str">
        <f>VLOOKUP(Todos!$A2250,vlookup_table[#All],5,FALSE)</f>
        <v>T2</v>
      </c>
      <c r="R2250" s="9" t="str">
        <f>VLOOKUP(Todos!$A2250,vlookup_table[#All],6,FALSE)</f>
        <v>F</v>
      </c>
      <c r="S2250" s="9">
        <f>VLOOKUP(Todos!$A2250,vlookup_table[#All],7,FALSE)</f>
        <v>3</v>
      </c>
      <c r="T2250" s="9">
        <f>ROUND((9706-Todos!$P2250)/100, 0)</f>
        <v>97</v>
      </c>
      <c r="U2250" s="9" t="str" cm="1">
        <f t="array" ref="U2250">_xlfn.IFS(
    ISNUMBER(SEARCH("C", Q2250)), "Ciudad",
    ISNUMBER(SEARCH("T", Q2250)), "Pueblo",
    ISNUMBER(SEARCH("R", Q2250)), "Rural",
    ISNUMBER(SEARCH("S", Q2250)), "Suburbano",
    ISNUMBER(SEARCH("U", Q2250)), "Urbano"
)</f>
        <v>Pueblo</v>
      </c>
      <c r="V2250" s="24" t="str" cm="1">
        <f t="array" ref="V2250">_xlfn.LET(
    _xlpm.txt, _xlfn.TEXTJOIN("", TRUE, IF(ISNUMBER(--MID(Todos!$H2250, _xlfn.SEQUENCE(LEN(Todos!$H2250)), 1)), MID(Todos!$H2250, _xlfn.SEQUENCE(LEN(Todos!$H2250)), 1), "")),
    IF(ISNUMBER(--RIGHT(_xlpm.txt,1)), _xlpm.txt, LEFT(_xlpm.txt, LEN(_xlpm.txt)-1))
)</f>
        <v>10637</v>
      </c>
      <c r="W2250" s="9" t="str">
        <f>UPPER(LEFT(Todos!$B2250,2))</f>
        <v>MI</v>
      </c>
      <c r="X2250" s="10" t="str" cm="1">
        <f t="array" ref="X2250">+IF(Todos!$C2250 = "",MODE.MATCH(Todos!$C$2:$C$4029),Todos!$C2250)</f>
        <v>F</v>
      </c>
    </row>
    <row r="2251" spans="1:24" x14ac:dyDescent="0.35">
      <c r="A2251" s="18">
        <v>29215</v>
      </c>
      <c r="B2251" s="12" t="s">
        <v>40</v>
      </c>
      <c r="C2251" s="12" t="s">
        <v>17</v>
      </c>
      <c r="D2251" s="12">
        <v>920</v>
      </c>
      <c r="E2251" s="12">
        <v>323</v>
      </c>
      <c r="F2251" s="12">
        <v>449</v>
      </c>
      <c r="G2251" s="12">
        <v>9</v>
      </c>
      <c r="H2251" s="12">
        <v>15305</v>
      </c>
      <c r="I2251" s="12">
        <v>1</v>
      </c>
      <c r="J2251" s="12">
        <v>65</v>
      </c>
      <c r="K2251" s="12">
        <v>375</v>
      </c>
      <c r="L2251" s="12">
        <v>404</v>
      </c>
      <c r="M2251" s="12">
        <v>17.375</v>
      </c>
      <c r="N2251" s="12">
        <f>VLOOKUP(Todos!$A2251,vlookup_table[#All],2,FALSE)</f>
        <v>0</v>
      </c>
      <c r="O2251" s="12" t="str">
        <f>VLOOKUP(Todos!$A2251,vlookup_table[#All],3,FALSE)</f>
        <v>GA</v>
      </c>
      <c r="P2251" s="12">
        <f>VLOOKUP(Todos!$A2251,vlookup_table[#All],4,FALSE)</f>
        <v>2009</v>
      </c>
      <c r="Q2251" s="14" t="str">
        <f>VLOOKUP(Todos!$A2251,vlookup_table[#All],5,FALSE)</f>
        <v>C1</v>
      </c>
      <c r="R2251" s="14" t="str">
        <f>VLOOKUP(Todos!$A2251,vlookup_table[#All],6,FALSE)</f>
        <v>F</v>
      </c>
      <c r="S2251" s="14">
        <f>VLOOKUP(Todos!$A2251,vlookup_table[#All],7,FALSE)</f>
        <v>38</v>
      </c>
      <c r="T2251" s="14">
        <f>ROUND((9706-Todos!$P2251)/100, 0)</f>
        <v>77</v>
      </c>
      <c r="U2251" s="14" t="str" cm="1">
        <f t="array" ref="U2251">_xlfn.IFS(
    ISNUMBER(SEARCH("C", Q2251)), "Ciudad",
    ISNUMBER(SEARCH("T", Q2251)), "Pueblo",
    ISNUMBER(SEARCH("R", Q2251)), "Rural",
    ISNUMBER(SEARCH("S", Q2251)), "Suburbano",
    ISNUMBER(SEARCH("U", Q2251)), "Urbano"
)</f>
        <v>Ciudad</v>
      </c>
      <c r="V2251" s="25" t="str" cm="1">
        <f t="array" ref="V2251">_xlfn.LET(
    _xlpm.txt, _xlfn.TEXTJOIN("", TRUE, IF(ISNUMBER(--MID(Todos!$H2251, _xlfn.SEQUENCE(LEN(Todos!$H2251)), 1)), MID(Todos!$H2251, _xlfn.SEQUENCE(LEN(Todos!$H2251)), 1), "")),
    IF(ISNUMBER(--RIGHT(_xlpm.txt,1)), _xlpm.txt, LEFT(_xlpm.txt, LEN(_xlpm.txt)-1))
)</f>
        <v>15305</v>
      </c>
      <c r="W2251" s="14" t="str">
        <f>UPPER(LEFT(Todos!$B2251,2))</f>
        <v>GA</v>
      </c>
      <c r="X2251" s="15" t="str" cm="1">
        <f t="array" ref="X2251">+IF(Todos!$C2251 = "",MODE.MATCH(Todos!$C$2:$C$4029),Todos!$C2251)</f>
        <v>F</v>
      </c>
    </row>
    <row r="2252" spans="1:24" x14ac:dyDescent="0.35">
      <c r="A2252" s="19">
        <v>3504</v>
      </c>
      <c r="B2252" s="7" t="s">
        <v>51</v>
      </c>
      <c r="C2252" s="7" t="s">
        <v>17</v>
      </c>
      <c r="D2252" s="7">
        <v>700</v>
      </c>
      <c r="E2252" s="7">
        <v>360</v>
      </c>
      <c r="F2252" s="7">
        <v>424</v>
      </c>
      <c r="G2252" s="7">
        <v>0</v>
      </c>
      <c r="H2252" s="7">
        <v>13620</v>
      </c>
      <c r="I2252" s="7">
        <v>4</v>
      </c>
      <c r="J2252" s="7">
        <v>54</v>
      </c>
      <c r="K2252" s="7">
        <v>390</v>
      </c>
      <c r="L2252" s="7">
        <v>394</v>
      </c>
      <c r="M2252" s="7">
        <v>15.777777779999999</v>
      </c>
      <c r="N2252" s="7">
        <f>VLOOKUP(Todos!$A2252,vlookup_table[#All],2,FALSE)</f>
        <v>0</v>
      </c>
      <c r="O2252" s="7" t="str">
        <f>VLOOKUP(Todos!$A2252,vlookup_table[#All],3,FALSE)</f>
        <v>OR</v>
      </c>
      <c r="P2252" s="7">
        <f>VLOOKUP(Todos!$A2252,vlookup_table[#All],4,FALSE)</f>
        <v>1901</v>
      </c>
      <c r="Q2252" s="9" t="str">
        <f>VLOOKUP(Todos!$A2252,vlookup_table[#All],5,FALSE)</f>
        <v>S2</v>
      </c>
      <c r="R2252" s="9" t="str">
        <f>VLOOKUP(Todos!$A2252,vlookup_table[#All],6,FALSE)</f>
        <v>F</v>
      </c>
      <c r="S2252" s="9">
        <f>VLOOKUP(Todos!$A2252,vlookup_table[#All],7,FALSE)</f>
        <v>17</v>
      </c>
      <c r="T2252" s="9">
        <f>ROUND((9706-Todos!$P2252)/100, 0)</f>
        <v>78</v>
      </c>
      <c r="U2252" s="9" t="str" cm="1">
        <f t="array" ref="U2252">_xlfn.IFS(
    ISNUMBER(SEARCH("C", Q2252)), "Ciudad",
    ISNUMBER(SEARCH("T", Q2252)), "Pueblo",
    ISNUMBER(SEARCH("R", Q2252)), "Rural",
    ISNUMBER(SEARCH("S", Q2252)), "Suburbano",
    ISNUMBER(SEARCH("U", Q2252)), "Urbano"
)</f>
        <v>Suburbano</v>
      </c>
      <c r="V2252" s="24" t="str" cm="1">
        <f t="array" ref="V2252">_xlfn.LET(
    _xlpm.txt, _xlfn.TEXTJOIN("", TRUE, IF(ISNUMBER(--MID(Todos!$H2252, _xlfn.SEQUENCE(LEN(Todos!$H2252)), 1)), MID(Todos!$H2252, _xlfn.SEQUENCE(LEN(Todos!$H2252)), 1), "")),
    IF(ISNUMBER(--RIGHT(_xlpm.txt,1)), _xlpm.txt, LEFT(_xlpm.txt, LEN(_xlpm.txt)-1))
)</f>
        <v>13620</v>
      </c>
      <c r="W2252" s="9" t="str">
        <f>UPPER(LEFT(Todos!$B2252,2))</f>
        <v>OR</v>
      </c>
      <c r="X2252" s="10" t="str" cm="1">
        <f t="array" ref="X2252">+IF(Todos!$C2252 = "",MODE.MATCH(Todos!$C$2:$C$4029),Todos!$C2252)</f>
        <v>F</v>
      </c>
    </row>
    <row r="2253" spans="1:24" x14ac:dyDescent="0.35">
      <c r="A2253" s="18">
        <v>65114</v>
      </c>
      <c r="B2253" s="12" t="s">
        <v>30</v>
      </c>
      <c r="C2253" s="12" t="s">
        <v>14</v>
      </c>
      <c r="D2253" s="12">
        <v>764</v>
      </c>
      <c r="E2253" s="12">
        <v>221</v>
      </c>
      <c r="F2253" s="12">
        <v>458</v>
      </c>
      <c r="G2253" s="12">
        <v>1</v>
      </c>
      <c r="H2253" s="12">
        <v>16824</v>
      </c>
      <c r="I2253" s="12">
        <v>3</v>
      </c>
      <c r="J2253" s="12">
        <v>74</v>
      </c>
      <c r="K2253" s="12">
        <v>385</v>
      </c>
      <c r="L2253" s="12">
        <v>305</v>
      </c>
      <c r="M2253" s="12">
        <v>3.9666666670000001</v>
      </c>
      <c r="N2253" s="12">
        <f>VLOOKUP(Todos!$A2253,vlookup_table[#All],2,FALSE)</f>
        <v>2</v>
      </c>
      <c r="O2253" s="12" t="str">
        <f>VLOOKUP(Todos!$A2253,vlookup_table[#All],3,FALSE)</f>
        <v>MI</v>
      </c>
      <c r="P2253" s="12">
        <f>VLOOKUP(Todos!$A2253,vlookup_table[#All],4,FALSE)</f>
        <v>0</v>
      </c>
      <c r="Q2253" s="14" t="str">
        <f>VLOOKUP(Todos!$A2253,vlookup_table[#All],5,FALSE)</f>
        <v>T2</v>
      </c>
      <c r="R2253" s="14" t="str">
        <f>VLOOKUP(Todos!$A2253,vlookup_table[#All],6,FALSE)</f>
        <v>M</v>
      </c>
      <c r="S2253" s="14">
        <f>VLOOKUP(Todos!$A2253,vlookup_table[#All],7,FALSE)</f>
        <v>3</v>
      </c>
      <c r="T2253" s="14">
        <f>ROUND((9706-Todos!$P2253)/100, 0)</f>
        <v>97</v>
      </c>
      <c r="U2253" s="14" t="str" cm="1">
        <f t="array" ref="U2253">_xlfn.IFS(
    ISNUMBER(SEARCH("C", Q2253)), "Ciudad",
    ISNUMBER(SEARCH("T", Q2253)), "Pueblo",
    ISNUMBER(SEARCH("R", Q2253)), "Rural",
    ISNUMBER(SEARCH("S", Q2253)), "Suburbano",
    ISNUMBER(SEARCH("U", Q2253)), "Urbano"
)</f>
        <v>Pueblo</v>
      </c>
      <c r="V2253" s="25" t="str" cm="1">
        <f t="array" ref="V2253">_xlfn.LET(
    _xlpm.txt, _xlfn.TEXTJOIN("", TRUE, IF(ISNUMBER(--MID(Todos!$H2253, _xlfn.SEQUENCE(LEN(Todos!$H2253)), 1)), MID(Todos!$H2253, _xlfn.SEQUENCE(LEN(Todos!$H2253)), 1), "")),
    IF(ISNUMBER(--RIGHT(_xlpm.txt,1)), _xlpm.txt, LEFT(_xlpm.txt, LEN(_xlpm.txt)-1))
)</f>
        <v>16824</v>
      </c>
      <c r="W2253" s="14" t="str">
        <f>UPPER(LEFT(Todos!$B2253,2))</f>
        <v>MI</v>
      </c>
      <c r="X2253" s="15" t="str" cm="1">
        <f t="array" ref="X2253">+IF(Todos!$C2253 = "",MODE.MATCH(Todos!$C$2:$C$4029),Todos!$C2253)</f>
        <v>M</v>
      </c>
    </row>
    <row r="2254" spans="1:24" x14ac:dyDescent="0.35">
      <c r="A2254" s="19">
        <v>105823</v>
      </c>
      <c r="B2254" s="7" t="s">
        <v>28</v>
      </c>
      <c r="C2254" s="7" t="s">
        <v>14</v>
      </c>
      <c r="D2254" s="7">
        <v>738</v>
      </c>
      <c r="E2254" s="7">
        <v>458</v>
      </c>
      <c r="F2254" s="7">
        <v>503</v>
      </c>
      <c r="G2254" s="7">
        <v>0</v>
      </c>
      <c r="H2254" s="7">
        <v>17494</v>
      </c>
      <c r="I2254" s="7">
        <v>1</v>
      </c>
      <c r="J2254" s="7">
        <v>60</v>
      </c>
      <c r="K2254" s="7">
        <v>509</v>
      </c>
      <c r="L2254" s="7">
        <v>479</v>
      </c>
      <c r="M2254" s="7">
        <v>6.5</v>
      </c>
      <c r="N2254" s="7">
        <f>VLOOKUP(Todos!$A2254,vlookup_table[#All],2,FALSE)</f>
        <v>1</v>
      </c>
      <c r="O2254" s="7" t="str">
        <f>VLOOKUP(Todos!$A2254,vlookup_table[#All],3,FALSE)</f>
        <v>KS</v>
      </c>
      <c r="P2254" s="7">
        <f>VLOOKUP(Todos!$A2254,vlookup_table[#All],4,FALSE)</f>
        <v>4601</v>
      </c>
      <c r="Q2254" s="9" t="str">
        <f>VLOOKUP(Todos!$A2254,vlookup_table[#All],5,FALSE)</f>
        <v>S1</v>
      </c>
      <c r="R2254" s="9" t="str">
        <f>VLOOKUP(Todos!$A2254,vlookup_table[#All],6,FALSE)</f>
        <v>M</v>
      </c>
      <c r="S2254" s="9">
        <f>VLOOKUP(Todos!$A2254,vlookup_table[#All],7,FALSE)</f>
        <v>25</v>
      </c>
      <c r="T2254" s="9">
        <f>ROUND((9706-Todos!$P2254)/100, 0)</f>
        <v>51</v>
      </c>
      <c r="U2254" s="9" t="str" cm="1">
        <f t="array" ref="U2254">_xlfn.IFS(
    ISNUMBER(SEARCH("C", Q2254)), "Ciudad",
    ISNUMBER(SEARCH("T", Q2254)), "Pueblo",
    ISNUMBER(SEARCH("R", Q2254)), "Rural",
    ISNUMBER(SEARCH("S", Q2254)), "Suburbano",
    ISNUMBER(SEARCH("U", Q2254)), "Urbano"
)</f>
        <v>Suburbano</v>
      </c>
      <c r="V2254" s="24" t="str" cm="1">
        <f t="array" ref="V2254">_xlfn.LET(
    _xlpm.txt, _xlfn.TEXTJOIN("", TRUE, IF(ISNUMBER(--MID(Todos!$H2254, _xlfn.SEQUENCE(LEN(Todos!$H2254)), 1)), MID(Todos!$H2254, _xlfn.SEQUENCE(LEN(Todos!$H2254)), 1), "")),
    IF(ISNUMBER(--RIGHT(_xlpm.txt,1)), _xlpm.txt, LEFT(_xlpm.txt, LEN(_xlpm.txt)-1))
)</f>
        <v>17494</v>
      </c>
      <c r="W2254" s="9" t="str">
        <f>UPPER(LEFT(Todos!$B2254,2))</f>
        <v>KS</v>
      </c>
      <c r="X2254" s="10" t="str" cm="1">
        <f t="array" ref="X2254">+IF(Todos!$C2254 = "",MODE.MATCH(Todos!$C$2:$C$4029),Todos!$C2254)</f>
        <v>M</v>
      </c>
    </row>
    <row r="2255" spans="1:24" x14ac:dyDescent="0.35">
      <c r="A2255" s="18">
        <v>26410</v>
      </c>
      <c r="B2255" s="12" t="s">
        <v>40</v>
      </c>
      <c r="C2255" s="12" t="s">
        <v>17</v>
      </c>
      <c r="D2255" s="12">
        <v>821</v>
      </c>
      <c r="E2255" s="12">
        <v>361</v>
      </c>
      <c r="F2255" s="12">
        <v>442</v>
      </c>
      <c r="G2255" s="12">
        <v>0</v>
      </c>
      <c r="H2255" s="12">
        <v>16822</v>
      </c>
      <c r="I2255" s="12">
        <v>9</v>
      </c>
      <c r="J2255" s="12">
        <v>36</v>
      </c>
      <c r="K2255" s="12">
        <v>413</v>
      </c>
      <c r="L2255" s="12">
        <v>407</v>
      </c>
      <c r="M2255" s="12">
        <v>20.333333329999999</v>
      </c>
      <c r="N2255" s="12">
        <f>VLOOKUP(Todos!$A2255,vlookup_table[#All],2,FALSE)</f>
        <v>28</v>
      </c>
      <c r="O2255" s="12" t="str">
        <f>VLOOKUP(Todos!$A2255,vlookup_table[#All],3,FALSE)</f>
        <v>GA</v>
      </c>
      <c r="P2255" s="12">
        <f>VLOOKUP(Todos!$A2255,vlookup_table[#All],4,FALSE)</f>
        <v>2201</v>
      </c>
      <c r="Q2255" s="14" t="str">
        <f>VLOOKUP(Todos!$A2255,vlookup_table[#All],5,FALSE)</f>
        <v>S1</v>
      </c>
      <c r="R2255" s="14" t="str">
        <f>VLOOKUP(Todos!$A2255,vlookup_table[#All],6,FALSE)</f>
        <v>F</v>
      </c>
      <c r="S2255" s="14">
        <f>VLOOKUP(Todos!$A2255,vlookup_table[#All],7,FALSE)</f>
        <v>28</v>
      </c>
      <c r="T2255" s="14">
        <f>ROUND((9706-Todos!$P2255)/100, 0)</f>
        <v>75</v>
      </c>
      <c r="U2255" s="14" t="str" cm="1">
        <f t="array" ref="U2255">_xlfn.IFS(
    ISNUMBER(SEARCH("C", Q2255)), "Ciudad",
    ISNUMBER(SEARCH("T", Q2255)), "Pueblo",
    ISNUMBER(SEARCH("R", Q2255)), "Rural",
    ISNUMBER(SEARCH("S", Q2255)), "Suburbano",
    ISNUMBER(SEARCH("U", Q2255)), "Urbano"
)</f>
        <v>Suburbano</v>
      </c>
      <c r="V2255" s="25" t="str" cm="1">
        <f t="array" ref="V2255">_xlfn.LET(
    _xlpm.txt, _xlfn.TEXTJOIN("", TRUE, IF(ISNUMBER(--MID(Todos!$H2255, _xlfn.SEQUENCE(LEN(Todos!$H2255)), 1)), MID(Todos!$H2255, _xlfn.SEQUENCE(LEN(Todos!$H2255)), 1), "")),
    IF(ISNUMBER(--RIGHT(_xlpm.txt,1)), _xlpm.txt, LEFT(_xlpm.txt, LEN(_xlpm.txt)-1))
)</f>
        <v>16822</v>
      </c>
      <c r="W2255" s="14" t="str">
        <f>UPPER(LEFT(Todos!$B2255,2))</f>
        <v>GA</v>
      </c>
      <c r="X2255" s="15" t="str" cm="1">
        <f t="array" ref="X2255">+IF(Todos!$C2255 = "",MODE.MATCH(Todos!$C$2:$C$4029),Todos!$C2255)</f>
        <v>F</v>
      </c>
    </row>
    <row r="2256" spans="1:24" x14ac:dyDescent="0.35">
      <c r="A2256" s="19">
        <v>24080</v>
      </c>
      <c r="B2256" s="7" t="s">
        <v>47</v>
      </c>
      <c r="C2256" s="7" t="s">
        <v>14</v>
      </c>
      <c r="D2256" s="7">
        <v>475</v>
      </c>
      <c r="E2256" s="7">
        <v>285</v>
      </c>
      <c r="F2256" s="7">
        <v>301</v>
      </c>
      <c r="G2256" s="7">
        <v>1</v>
      </c>
      <c r="H2256" s="7">
        <v>9446</v>
      </c>
      <c r="I2256" s="7">
        <v>0</v>
      </c>
      <c r="J2256" s="7">
        <v>86</v>
      </c>
      <c r="K2256" s="7">
        <v>302</v>
      </c>
      <c r="L2256" s="7">
        <v>275</v>
      </c>
      <c r="M2256" s="7">
        <v>25</v>
      </c>
      <c r="N2256" s="7">
        <f>VLOOKUP(Todos!$A2256,vlookup_table[#All],2,FALSE)</f>
        <v>0</v>
      </c>
      <c r="O2256" s="7" t="str">
        <f>VLOOKUP(Todos!$A2256,vlookup_table[#All],3,FALSE)</f>
        <v>SC</v>
      </c>
      <c r="P2256" s="7">
        <f>VLOOKUP(Todos!$A2256,vlookup_table[#All],4,FALSE)</f>
        <v>4501</v>
      </c>
      <c r="Q2256" s="9" t="str">
        <f>VLOOKUP(Todos!$A2256,vlookup_table[#All],5,FALSE)</f>
        <v>R2</v>
      </c>
      <c r="R2256" s="9" t="str">
        <f>VLOOKUP(Todos!$A2256,vlookup_table[#All],6,FALSE)</f>
        <v>M</v>
      </c>
      <c r="S2256" s="9">
        <f>VLOOKUP(Todos!$A2256,vlookup_table[#All],7,FALSE)</f>
        <v>25</v>
      </c>
      <c r="T2256" s="9">
        <f>ROUND((9706-Todos!$P2256)/100, 0)</f>
        <v>52</v>
      </c>
      <c r="U2256" s="9" t="str" cm="1">
        <f t="array" ref="U2256">_xlfn.IFS(
    ISNUMBER(SEARCH("C", Q2256)), "Ciudad",
    ISNUMBER(SEARCH("T", Q2256)), "Pueblo",
    ISNUMBER(SEARCH("R", Q2256)), "Rural",
    ISNUMBER(SEARCH("S", Q2256)), "Suburbano",
    ISNUMBER(SEARCH("U", Q2256)), "Urbano"
)</f>
        <v>Rural</v>
      </c>
      <c r="V2256" s="24" t="str" cm="1">
        <f t="array" ref="V2256">_xlfn.LET(
    _xlpm.txt, _xlfn.TEXTJOIN("", TRUE, IF(ISNUMBER(--MID(Todos!$H2256, _xlfn.SEQUENCE(LEN(Todos!$H2256)), 1)), MID(Todos!$H2256, _xlfn.SEQUENCE(LEN(Todos!$H2256)), 1), "")),
    IF(ISNUMBER(--RIGHT(_xlpm.txt,1)), _xlpm.txt, LEFT(_xlpm.txt, LEN(_xlpm.txt)-1))
)</f>
        <v>9446</v>
      </c>
      <c r="W2256" s="9" t="str">
        <f>UPPER(LEFT(Todos!$B2256,2))</f>
        <v>SC</v>
      </c>
      <c r="X2256" s="10" t="str" cm="1">
        <f t="array" ref="X2256">+IF(Todos!$C2256 = "",MODE.MATCH(Todos!$C$2:$C$4029),Todos!$C2256)</f>
        <v>M</v>
      </c>
    </row>
    <row r="2257" spans="1:24" x14ac:dyDescent="0.35">
      <c r="A2257" s="18">
        <v>159696</v>
      </c>
      <c r="B2257" s="12" t="s">
        <v>22</v>
      </c>
      <c r="C2257" s="12" t="s">
        <v>17</v>
      </c>
      <c r="D2257" s="12">
        <v>1392</v>
      </c>
      <c r="E2257" s="12">
        <v>343</v>
      </c>
      <c r="F2257" s="12">
        <v>516</v>
      </c>
      <c r="G2257" s="12">
        <v>16</v>
      </c>
      <c r="H2257" s="12">
        <v>19194</v>
      </c>
      <c r="I2257" s="12">
        <v>14</v>
      </c>
      <c r="J2257" s="12">
        <v>72</v>
      </c>
      <c r="K2257" s="12">
        <v>381</v>
      </c>
      <c r="L2257" s="12">
        <v>484</v>
      </c>
      <c r="M2257" s="12">
        <v>15</v>
      </c>
      <c r="N2257" s="12">
        <f>VLOOKUP(Todos!$A2257,vlookup_table[#All],2,FALSE)</f>
        <v>28</v>
      </c>
      <c r="O2257" s="12" t="str">
        <f>VLOOKUP(Todos!$A2257,vlookup_table[#All],3,FALSE)</f>
        <v>CA</v>
      </c>
      <c r="P2257" s="12">
        <f>VLOOKUP(Todos!$A2257,vlookup_table[#All],4,FALSE)</f>
        <v>5401</v>
      </c>
      <c r="Q2257" s="14" t="str">
        <f>VLOOKUP(Todos!$A2257,vlookup_table[#All],5,FALSE)</f>
        <v>R2</v>
      </c>
      <c r="R2257" s="14" t="str">
        <f>VLOOKUP(Todos!$A2257,vlookup_table[#All],6,FALSE)</f>
        <v>F</v>
      </c>
      <c r="S2257" s="14">
        <f>VLOOKUP(Todos!$A2257,vlookup_table[#All],7,FALSE)</f>
        <v>15</v>
      </c>
      <c r="T2257" s="14">
        <f>ROUND((9706-Todos!$P2257)/100, 0)</f>
        <v>43</v>
      </c>
      <c r="U2257" s="14" t="str" cm="1">
        <f t="array" ref="U2257">_xlfn.IFS(
    ISNUMBER(SEARCH("C", Q2257)), "Ciudad",
    ISNUMBER(SEARCH("T", Q2257)), "Pueblo",
    ISNUMBER(SEARCH("R", Q2257)), "Rural",
    ISNUMBER(SEARCH("S", Q2257)), "Suburbano",
    ISNUMBER(SEARCH("U", Q2257)), "Urbano"
)</f>
        <v>Rural</v>
      </c>
      <c r="V2257" s="25" t="str" cm="1">
        <f t="array" ref="V2257">_xlfn.LET(
    _xlpm.txt, _xlfn.TEXTJOIN("", TRUE, IF(ISNUMBER(--MID(Todos!$H2257, _xlfn.SEQUENCE(LEN(Todos!$H2257)), 1)), MID(Todos!$H2257, _xlfn.SEQUENCE(LEN(Todos!$H2257)), 1), "")),
    IF(ISNUMBER(--RIGHT(_xlpm.txt,1)), _xlpm.txt, LEFT(_xlpm.txt, LEN(_xlpm.txt)-1))
)</f>
        <v>19194</v>
      </c>
      <c r="W2257" s="14" t="str">
        <f>UPPER(LEFT(Todos!$B2257,2))</f>
        <v>CA</v>
      </c>
      <c r="X2257" s="15" t="str" cm="1">
        <f t="array" ref="X2257">+IF(Todos!$C2257 = "",MODE.MATCH(Todos!$C$2:$C$4029),Todos!$C2257)</f>
        <v>F</v>
      </c>
    </row>
    <row r="2258" spans="1:24" x14ac:dyDescent="0.35">
      <c r="A2258" s="19">
        <v>24644</v>
      </c>
      <c r="B2258" s="7" t="s">
        <v>39</v>
      </c>
      <c r="C2258" s="7" t="s">
        <v>17</v>
      </c>
      <c r="D2258" s="7">
        <v>866</v>
      </c>
      <c r="E2258" s="7">
        <v>399</v>
      </c>
      <c r="F2258" s="7">
        <v>475</v>
      </c>
      <c r="G2258" s="7">
        <v>2</v>
      </c>
      <c r="H2258" s="7">
        <v>10550</v>
      </c>
      <c r="I2258" s="7">
        <v>0</v>
      </c>
      <c r="J2258" s="7">
        <v>77</v>
      </c>
      <c r="K2258" s="7">
        <v>426</v>
      </c>
      <c r="L2258" s="7">
        <v>446</v>
      </c>
      <c r="M2258" s="7">
        <v>8.1666666669999994</v>
      </c>
      <c r="N2258" s="7">
        <f>VLOOKUP(Todos!$A2258,vlookup_table[#All],2,FALSE)</f>
        <v>28</v>
      </c>
      <c r="O2258" s="7" t="str">
        <f>VLOOKUP(Todos!$A2258,vlookup_table[#All],3,FALSE)</f>
        <v>UT</v>
      </c>
      <c r="P2258" s="7">
        <f>VLOOKUP(Todos!$A2258,vlookup_table[#All],4,FALSE)</f>
        <v>5201</v>
      </c>
      <c r="Q2258" s="9" t="str">
        <f>VLOOKUP(Todos!$A2258,vlookup_table[#All],5,FALSE)</f>
        <v>T2</v>
      </c>
      <c r="R2258" s="9" t="str">
        <f>VLOOKUP(Todos!$A2258,vlookup_table[#All],6,FALSE)</f>
        <v>F</v>
      </c>
      <c r="S2258" s="9">
        <f>VLOOKUP(Todos!$A2258,vlookup_table[#All],7,FALSE)</f>
        <v>25</v>
      </c>
      <c r="T2258" s="9">
        <f>ROUND((9706-Todos!$P2258)/100, 0)</f>
        <v>45</v>
      </c>
      <c r="U2258" s="9" t="str" cm="1">
        <f t="array" ref="U2258">_xlfn.IFS(
    ISNUMBER(SEARCH("C", Q2258)), "Ciudad",
    ISNUMBER(SEARCH("T", Q2258)), "Pueblo",
    ISNUMBER(SEARCH("R", Q2258)), "Rural",
    ISNUMBER(SEARCH("S", Q2258)), "Suburbano",
    ISNUMBER(SEARCH("U", Q2258)), "Urbano"
)</f>
        <v>Pueblo</v>
      </c>
      <c r="V2258" s="24" t="str" cm="1">
        <f t="array" ref="V2258">_xlfn.LET(
    _xlpm.txt, _xlfn.TEXTJOIN("", TRUE, IF(ISNUMBER(--MID(Todos!$H2258, _xlfn.SEQUENCE(LEN(Todos!$H2258)), 1)), MID(Todos!$H2258, _xlfn.SEQUENCE(LEN(Todos!$H2258)), 1), "")),
    IF(ISNUMBER(--RIGHT(_xlpm.txt,1)), _xlpm.txt, LEFT(_xlpm.txt, LEN(_xlpm.txt)-1))
)</f>
        <v>10550</v>
      </c>
      <c r="W2258" s="9" t="str">
        <f>UPPER(LEFT(Todos!$B2258,2))</f>
        <v>UT</v>
      </c>
      <c r="X2258" s="10" t="str" cm="1">
        <f t="array" ref="X2258">+IF(Todos!$C2258 = "",MODE.MATCH(Todos!$C$2:$C$4029),Todos!$C2258)</f>
        <v>F</v>
      </c>
    </row>
    <row r="2259" spans="1:24" x14ac:dyDescent="0.35">
      <c r="A2259" s="18">
        <v>6457</v>
      </c>
      <c r="B2259" s="12" t="s">
        <v>22</v>
      </c>
      <c r="C2259" s="12" t="s">
        <v>17</v>
      </c>
      <c r="D2259" s="12">
        <v>956</v>
      </c>
      <c r="E2259" s="12">
        <v>205</v>
      </c>
      <c r="F2259" s="12">
        <v>325</v>
      </c>
      <c r="G2259" s="12">
        <v>6</v>
      </c>
      <c r="H2259" s="12">
        <v>13234</v>
      </c>
      <c r="I2259" s="12">
        <v>8</v>
      </c>
      <c r="J2259" s="12">
        <v>34</v>
      </c>
      <c r="K2259" s="12">
        <v>272</v>
      </c>
      <c r="L2259" s="12">
        <v>272</v>
      </c>
      <c r="M2259" s="12">
        <v>6.085714286</v>
      </c>
      <c r="N2259" s="12">
        <f>VLOOKUP(Todos!$A2259,vlookup_table[#All],2,FALSE)</f>
        <v>2</v>
      </c>
      <c r="O2259" s="12" t="str">
        <f>VLOOKUP(Todos!$A2259,vlookup_table[#All],3,FALSE)</f>
        <v>CA</v>
      </c>
      <c r="P2259" s="12">
        <f>VLOOKUP(Todos!$A2259,vlookup_table[#All],4,FALSE)</f>
        <v>0</v>
      </c>
      <c r="Q2259" s="14" t="str">
        <f>VLOOKUP(Todos!$A2259,vlookup_table[#All],5,FALSE)</f>
        <v>T2</v>
      </c>
      <c r="R2259" s="14" t="str">
        <f>VLOOKUP(Todos!$A2259,vlookup_table[#All],6,FALSE)</f>
        <v>F</v>
      </c>
      <c r="S2259" s="14">
        <f>VLOOKUP(Todos!$A2259,vlookup_table[#All],7,FALSE)</f>
        <v>15</v>
      </c>
      <c r="T2259" s="14">
        <f>ROUND((9706-Todos!$P2259)/100, 0)</f>
        <v>97</v>
      </c>
      <c r="U2259" s="14" t="str" cm="1">
        <f t="array" ref="U2259">_xlfn.IFS(
    ISNUMBER(SEARCH("C", Q2259)), "Ciudad",
    ISNUMBER(SEARCH("T", Q2259)), "Pueblo",
    ISNUMBER(SEARCH("R", Q2259)), "Rural",
    ISNUMBER(SEARCH("S", Q2259)), "Suburbano",
    ISNUMBER(SEARCH("U", Q2259)), "Urbano"
)</f>
        <v>Pueblo</v>
      </c>
      <c r="V2259" s="25" t="str" cm="1">
        <f t="array" ref="V2259">_xlfn.LET(
    _xlpm.txt, _xlfn.TEXTJOIN("", TRUE, IF(ISNUMBER(--MID(Todos!$H2259, _xlfn.SEQUENCE(LEN(Todos!$H2259)), 1)), MID(Todos!$H2259, _xlfn.SEQUENCE(LEN(Todos!$H2259)), 1), "")),
    IF(ISNUMBER(--RIGHT(_xlpm.txt,1)), _xlpm.txt, LEFT(_xlpm.txt, LEN(_xlpm.txt)-1))
)</f>
        <v>13234</v>
      </c>
      <c r="W2259" s="14" t="str">
        <f>UPPER(LEFT(Todos!$B2259,2))</f>
        <v>CA</v>
      </c>
      <c r="X2259" s="15" t="str" cm="1">
        <f t="array" ref="X2259">+IF(Todos!$C2259 = "",MODE.MATCH(Todos!$C$2:$C$4029),Todos!$C2259)</f>
        <v>F</v>
      </c>
    </row>
    <row r="2260" spans="1:24" x14ac:dyDescent="0.35">
      <c r="A2260" s="19">
        <v>168317</v>
      </c>
      <c r="B2260" s="7" t="s">
        <v>22</v>
      </c>
      <c r="C2260" s="7" t="s">
        <v>31</v>
      </c>
      <c r="D2260" s="7">
        <v>2341</v>
      </c>
      <c r="E2260" s="7">
        <v>311</v>
      </c>
      <c r="F2260" s="7">
        <v>502</v>
      </c>
      <c r="G2260" s="7">
        <v>70</v>
      </c>
      <c r="H2260" s="7">
        <v>13577</v>
      </c>
      <c r="I2260" s="7">
        <v>12</v>
      </c>
      <c r="J2260" s="7">
        <v>50</v>
      </c>
      <c r="K2260" s="7">
        <v>469</v>
      </c>
      <c r="L2260" s="7">
        <v>427</v>
      </c>
      <c r="M2260" s="7">
        <v>8</v>
      </c>
      <c r="N2260" s="7">
        <f>VLOOKUP(Todos!$A2260,vlookup_table[#All],2,FALSE)</f>
        <v>0</v>
      </c>
      <c r="O2260" s="7" t="str">
        <f>VLOOKUP(Todos!$A2260,vlookup_table[#All],3,FALSE)</f>
        <v>CA</v>
      </c>
      <c r="P2260" s="7">
        <f>VLOOKUP(Todos!$A2260,vlookup_table[#All],4,FALSE)</f>
        <v>0</v>
      </c>
      <c r="Q2260" s="9" t="str">
        <f>VLOOKUP(Todos!$A2260,vlookup_table[#All],5,FALSE)</f>
        <v>U1</v>
      </c>
      <c r="R2260" s="9" t="str">
        <f>VLOOKUP(Todos!$A2260,vlookup_table[#All],6,FALSE)</f>
        <v>U</v>
      </c>
      <c r="S2260" s="9">
        <f>VLOOKUP(Todos!$A2260,vlookup_table[#All],7,FALSE)</f>
        <v>13</v>
      </c>
      <c r="T2260" s="9">
        <f>ROUND((9706-Todos!$P2260)/100, 0)</f>
        <v>97</v>
      </c>
      <c r="U2260" s="9" t="str" cm="1">
        <f t="array" ref="U2260">_xlfn.IFS(
    ISNUMBER(SEARCH("C", Q2260)), "Ciudad",
    ISNUMBER(SEARCH("T", Q2260)), "Pueblo",
    ISNUMBER(SEARCH("R", Q2260)), "Rural",
    ISNUMBER(SEARCH("S", Q2260)), "Suburbano",
    ISNUMBER(SEARCH("U", Q2260)), "Urbano"
)</f>
        <v>Urbano</v>
      </c>
      <c r="V2260" s="24" t="str" cm="1">
        <f t="array" ref="V2260">_xlfn.LET(
    _xlpm.txt, _xlfn.TEXTJOIN("", TRUE, IF(ISNUMBER(--MID(Todos!$H2260, _xlfn.SEQUENCE(LEN(Todos!$H2260)), 1)), MID(Todos!$H2260, _xlfn.SEQUENCE(LEN(Todos!$H2260)), 1), "")),
    IF(ISNUMBER(--RIGHT(_xlpm.txt,1)), _xlpm.txt, LEFT(_xlpm.txt, LEN(_xlpm.txt)-1))
)</f>
        <v>13577</v>
      </c>
      <c r="W2260" s="9" t="str">
        <f>UPPER(LEFT(Todos!$B2260,2))</f>
        <v>CA</v>
      </c>
      <c r="X2260" s="10" t="str" cm="1">
        <f t="array" ref="X2260">+IF(Todos!$C2260 = "",MODE.MATCH(Todos!$C$2:$C$4029),Todos!$C2260)</f>
        <v>U</v>
      </c>
    </row>
    <row r="2261" spans="1:24" x14ac:dyDescent="0.35">
      <c r="A2261" s="18">
        <v>159553</v>
      </c>
      <c r="B2261" s="12" t="s">
        <v>41</v>
      </c>
      <c r="C2261" s="12" t="s">
        <v>52</v>
      </c>
      <c r="D2261" s="12">
        <v>1009</v>
      </c>
      <c r="E2261" s="12">
        <v>557</v>
      </c>
      <c r="F2261" s="12">
        <v>619</v>
      </c>
      <c r="G2261" s="12">
        <v>4</v>
      </c>
      <c r="H2261" s="12">
        <v>17660</v>
      </c>
      <c r="I2261" s="12">
        <v>1</v>
      </c>
      <c r="J2261" s="12">
        <v>44</v>
      </c>
      <c r="K2261" s="12">
        <v>562</v>
      </c>
      <c r="L2261" s="12">
        <v>615</v>
      </c>
      <c r="M2261" s="12">
        <v>5.3333333329999997</v>
      </c>
      <c r="N2261" s="12">
        <f>VLOOKUP(Todos!$A2261,vlookup_table[#All],2,FALSE)</f>
        <v>1</v>
      </c>
      <c r="O2261" s="12" t="str">
        <f>VLOOKUP(Todos!$A2261,vlookup_table[#All],3,FALSE)</f>
        <v>WA</v>
      </c>
      <c r="P2261" s="12">
        <f>VLOOKUP(Todos!$A2261,vlookup_table[#All],4,FALSE)</f>
        <v>3601</v>
      </c>
      <c r="Q2261" s="14" t="str">
        <f>VLOOKUP(Todos!$A2261,vlookup_table[#All],5,FALSE)</f>
        <v>R2</v>
      </c>
      <c r="R2261" s="14" t="str">
        <f>VLOOKUP(Todos!$A2261,vlookup_table[#All],6,FALSE)</f>
        <v>M</v>
      </c>
      <c r="S2261" s="14">
        <f>VLOOKUP(Todos!$A2261,vlookup_table[#All],7,FALSE)</f>
        <v>7</v>
      </c>
      <c r="T2261" s="14">
        <f>ROUND((9706-Todos!$P2261)/100, 0)</f>
        <v>61</v>
      </c>
      <c r="U2261" s="14" t="str" cm="1">
        <f t="array" ref="U2261">_xlfn.IFS(
    ISNUMBER(SEARCH("C", Q2261)), "Ciudad",
    ISNUMBER(SEARCH("T", Q2261)), "Pueblo",
    ISNUMBER(SEARCH("R", Q2261)), "Rural",
    ISNUMBER(SEARCH("S", Q2261)), "Suburbano",
    ISNUMBER(SEARCH("U", Q2261)), "Urbano"
)</f>
        <v>Rural</v>
      </c>
      <c r="V2261" s="25" t="str" cm="1">
        <f t="array" ref="V2261">_xlfn.LET(
    _xlpm.txt, _xlfn.TEXTJOIN("", TRUE, IF(ISNUMBER(--MID(Todos!$H2261, _xlfn.SEQUENCE(LEN(Todos!$H2261)), 1)), MID(Todos!$H2261, _xlfn.SEQUENCE(LEN(Todos!$H2261)), 1), "")),
    IF(ISNUMBER(--RIGHT(_xlpm.txt,1)), _xlpm.txt, LEFT(_xlpm.txt, LEN(_xlpm.txt)-1))
)</f>
        <v>17660</v>
      </c>
      <c r="W2261" s="14" t="str">
        <f>UPPER(LEFT(Todos!$B2261,2))</f>
        <v>WA</v>
      </c>
      <c r="X2261" s="15" t="str" cm="1">
        <f t="array" ref="X2261">+IF(Todos!$C2261 = "",MODE.MATCH(Todos!$C$2:$C$4029),Todos!$C2261)</f>
        <v>male</v>
      </c>
    </row>
    <row r="2262" spans="1:24" x14ac:dyDescent="0.35">
      <c r="A2262" s="19">
        <v>56049</v>
      </c>
      <c r="B2262" s="7" t="s">
        <v>63</v>
      </c>
      <c r="C2262" s="7" t="s">
        <v>20</v>
      </c>
      <c r="D2262" s="7">
        <v>398</v>
      </c>
      <c r="E2262" s="7">
        <v>243</v>
      </c>
      <c r="F2262" s="7">
        <v>309</v>
      </c>
      <c r="G2262" s="7">
        <v>0</v>
      </c>
      <c r="H2262" s="7">
        <v>9897</v>
      </c>
      <c r="I2262" s="7">
        <v>1</v>
      </c>
      <c r="J2262" s="7">
        <v>81</v>
      </c>
      <c r="K2262" s="7">
        <v>277</v>
      </c>
      <c r="L2262" s="7">
        <v>270</v>
      </c>
      <c r="M2262" s="7">
        <v>9.5</v>
      </c>
      <c r="N2262" s="7">
        <f>VLOOKUP(Todos!$A2262,vlookup_table[#All],2,FALSE)</f>
        <v>0</v>
      </c>
      <c r="O2262" s="7" t="str">
        <f>VLOOKUP(Todos!$A2262,vlookup_table[#All],3,FALSE)</f>
        <v>MS</v>
      </c>
      <c r="P2262" s="7">
        <f>VLOOKUP(Todos!$A2262,vlookup_table[#All],4,FALSE)</f>
        <v>2709</v>
      </c>
      <c r="Q2262" s="9" t="str">
        <f>VLOOKUP(Todos!$A2262,vlookup_table[#All],5,FALSE)</f>
        <v>R2</v>
      </c>
      <c r="R2262" s="9" t="str">
        <f>VLOOKUP(Todos!$A2262,vlookup_table[#All],6,FALSE)</f>
        <v>F</v>
      </c>
      <c r="S2262" s="9">
        <f>VLOOKUP(Todos!$A2262,vlookup_table[#All],7,FALSE)</f>
        <v>14</v>
      </c>
      <c r="T2262" s="9">
        <f>ROUND((9706-Todos!$P2262)/100, 0)</f>
        <v>70</v>
      </c>
      <c r="U2262" s="9" t="str" cm="1">
        <f t="array" ref="U2262">_xlfn.IFS(
    ISNUMBER(SEARCH("C", Q2262)), "Ciudad",
    ISNUMBER(SEARCH("T", Q2262)), "Pueblo",
    ISNUMBER(SEARCH("R", Q2262)), "Rural",
    ISNUMBER(SEARCH("S", Q2262)), "Suburbano",
    ISNUMBER(SEARCH("U", Q2262)), "Urbano"
)</f>
        <v>Rural</v>
      </c>
      <c r="V2262" s="24" t="str" cm="1">
        <f t="array" ref="V2262">_xlfn.LET(
    _xlpm.txt, _xlfn.TEXTJOIN("", TRUE, IF(ISNUMBER(--MID(Todos!$H2262, _xlfn.SEQUENCE(LEN(Todos!$H2262)), 1)), MID(Todos!$H2262, _xlfn.SEQUENCE(LEN(Todos!$H2262)), 1), "")),
    IF(ISNUMBER(--RIGHT(_xlpm.txt,1)), _xlpm.txt, LEFT(_xlpm.txt, LEN(_xlpm.txt)-1))
)</f>
        <v>9897</v>
      </c>
      <c r="W2262" s="9" t="str">
        <f>UPPER(LEFT(Todos!$B2262,2))</f>
        <v>MS</v>
      </c>
      <c r="X2262" s="10" t="str" cm="1">
        <f t="array" ref="X2262">+IF(Todos!$C2262 = "",MODE.MATCH(Todos!$C$2:$C$4029),Todos!$C2262)</f>
        <v>female</v>
      </c>
    </row>
    <row r="2263" spans="1:24" x14ac:dyDescent="0.35">
      <c r="A2263" s="18">
        <v>63865</v>
      </c>
      <c r="B2263" s="12" t="s">
        <v>34</v>
      </c>
      <c r="C2263" s="12" t="s">
        <v>14</v>
      </c>
      <c r="D2263" s="12">
        <v>448</v>
      </c>
      <c r="E2263" s="12">
        <v>239</v>
      </c>
      <c r="F2263" s="12">
        <v>320</v>
      </c>
      <c r="G2263" s="12">
        <v>0</v>
      </c>
      <c r="H2263" s="12">
        <v>11284</v>
      </c>
      <c r="I2263" s="12">
        <v>0</v>
      </c>
      <c r="J2263" s="12">
        <v>80</v>
      </c>
      <c r="K2263" s="12">
        <v>291</v>
      </c>
      <c r="L2263" s="12">
        <v>274</v>
      </c>
      <c r="M2263" s="12">
        <v>5.5789473679999997</v>
      </c>
      <c r="N2263" s="12">
        <f>VLOOKUP(Todos!$A2263,vlookup_table[#All],2,FALSE)</f>
        <v>1</v>
      </c>
      <c r="O2263" s="12" t="str">
        <f>VLOOKUP(Todos!$A2263,vlookup_table[#All],3,FALSE)</f>
        <v>IN</v>
      </c>
      <c r="P2263" s="12">
        <f>VLOOKUP(Todos!$A2263,vlookup_table[#All],4,FALSE)</f>
        <v>3506</v>
      </c>
      <c r="Q2263" s="14" t="str">
        <f>VLOOKUP(Todos!$A2263,vlookup_table[#All],5,FALSE)</f>
        <v>T2</v>
      </c>
      <c r="R2263" s="14" t="str">
        <f>VLOOKUP(Todos!$A2263,vlookup_table[#All],6,FALSE)</f>
        <v>M</v>
      </c>
      <c r="S2263" s="14">
        <f>VLOOKUP(Todos!$A2263,vlookup_table[#All],7,FALSE)</f>
        <v>12</v>
      </c>
      <c r="T2263" s="14">
        <f>ROUND((9706-Todos!$P2263)/100, 0)</f>
        <v>62</v>
      </c>
      <c r="U2263" s="14" t="str" cm="1">
        <f t="array" ref="U2263">_xlfn.IFS(
    ISNUMBER(SEARCH("C", Q2263)), "Ciudad",
    ISNUMBER(SEARCH("T", Q2263)), "Pueblo",
    ISNUMBER(SEARCH("R", Q2263)), "Rural",
    ISNUMBER(SEARCH("S", Q2263)), "Suburbano",
    ISNUMBER(SEARCH("U", Q2263)), "Urbano"
)</f>
        <v>Pueblo</v>
      </c>
      <c r="V2263" s="25" t="str" cm="1">
        <f t="array" ref="V2263">_xlfn.LET(
    _xlpm.txt, _xlfn.TEXTJOIN("", TRUE, IF(ISNUMBER(--MID(Todos!$H2263, _xlfn.SEQUENCE(LEN(Todos!$H2263)), 1)), MID(Todos!$H2263, _xlfn.SEQUENCE(LEN(Todos!$H2263)), 1), "")),
    IF(ISNUMBER(--RIGHT(_xlpm.txt,1)), _xlpm.txt, LEFT(_xlpm.txt, LEN(_xlpm.txt)-1))
)</f>
        <v>11284</v>
      </c>
      <c r="W2263" s="14" t="str">
        <f>UPPER(LEFT(Todos!$B2263,2))</f>
        <v>IN</v>
      </c>
      <c r="X2263" s="15" t="str" cm="1">
        <f t="array" ref="X2263">+IF(Todos!$C2263 = "",MODE.MATCH(Todos!$C$2:$C$4029),Todos!$C2263)</f>
        <v>M</v>
      </c>
    </row>
    <row r="2264" spans="1:24" x14ac:dyDescent="0.35">
      <c r="A2264" s="19">
        <v>62084</v>
      </c>
      <c r="B2264" s="7" t="s">
        <v>34</v>
      </c>
      <c r="C2264" s="7" t="s">
        <v>14</v>
      </c>
      <c r="D2264" s="7">
        <v>522</v>
      </c>
      <c r="E2264" s="7">
        <v>280</v>
      </c>
      <c r="F2264" s="7">
        <v>334</v>
      </c>
      <c r="G2264" s="7">
        <v>1</v>
      </c>
      <c r="H2264" s="7">
        <v>10311</v>
      </c>
      <c r="I2264" s="7">
        <v>1</v>
      </c>
      <c r="J2264" s="7">
        <v>64</v>
      </c>
      <c r="K2264" s="7">
        <v>293</v>
      </c>
      <c r="L2264" s="7">
        <v>323</v>
      </c>
      <c r="M2264" s="7">
        <v>13.41666667</v>
      </c>
      <c r="N2264" s="7">
        <f>VLOOKUP(Todos!$A2264,vlookup_table[#All],2,FALSE)</f>
        <v>1</v>
      </c>
      <c r="O2264" s="7" t="str">
        <f>VLOOKUP(Todos!$A2264,vlookup_table[#All],3,FALSE)</f>
        <v>IN</v>
      </c>
      <c r="P2264" s="7">
        <f>VLOOKUP(Todos!$A2264,vlookup_table[#All],4,FALSE)</f>
        <v>0</v>
      </c>
      <c r="Q2264" s="9" t="str">
        <f>VLOOKUP(Todos!$A2264,vlookup_table[#All],5,FALSE)</f>
        <v>R2</v>
      </c>
      <c r="R2264" s="9" t="str">
        <f>VLOOKUP(Todos!$A2264,vlookup_table[#All],6,FALSE)</f>
        <v>M</v>
      </c>
      <c r="S2264" s="9">
        <f>VLOOKUP(Todos!$A2264,vlookup_table[#All],7,FALSE)</f>
        <v>20</v>
      </c>
      <c r="T2264" s="9">
        <f>ROUND((9706-Todos!$P2264)/100, 0)</f>
        <v>97</v>
      </c>
      <c r="U2264" s="9" t="str" cm="1">
        <f t="array" ref="U2264">_xlfn.IFS(
    ISNUMBER(SEARCH("C", Q2264)), "Ciudad",
    ISNUMBER(SEARCH("T", Q2264)), "Pueblo",
    ISNUMBER(SEARCH("R", Q2264)), "Rural",
    ISNUMBER(SEARCH("S", Q2264)), "Suburbano",
    ISNUMBER(SEARCH("U", Q2264)), "Urbano"
)</f>
        <v>Rural</v>
      </c>
      <c r="V2264" s="24" t="str" cm="1">
        <f t="array" ref="V2264">_xlfn.LET(
    _xlpm.txt, _xlfn.TEXTJOIN("", TRUE, IF(ISNUMBER(--MID(Todos!$H2264, _xlfn.SEQUENCE(LEN(Todos!$H2264)), 1)), MID(Todos!$H2264, _xlfn.SEQUENCE(LEN(Todos!$H2264)), 1), "")),
    IF(ISNUMBER(--RIGHT(_xlpm.txt,1)), _xlpm.txt, LEFT(_xlpm.txt, LEN(_xlpm.txt)-1))
)</f>
        <v>10311</v>
      </c>
      <c r="W2264" s="9" t="str">
        <f>UPPER(LEFT(Todos!$B2264,2))</f>
        <v>IN</v>
      </c>
      <c r="X2264" s="10" t="str" cm="1">
        <f t="array" ref="X2264">+IF(Todos!$C2264 = "",MODE.MATCH(Todos!$C$2:$C$4029),Todos!$C2264)</f>
        <v>M</v>
      </c>
    </row>
    <row r="2265" spans="1:24" x14ac:dyDescent="0.35">
      <c r="A2265" s="18">
        <v>165719</v>
      </c>
      <c r="B2265" s="12" t="s">
        <v>22</v>
      </c>
      <c r="C2265" s="12" t="s">
        <v>17</v>
      </c>
      <c r="D2265" s="12">
        <v>3567</v>
      </c>
      <c r="E2265" s="12">
        <v>639</v>
      </c>
      <c r="F2265" s="12">
        <v>832</v>
      </c>
      <c r="G2265" s="12">
        <v>88</v>
      </c>
      <c r="H2265" s="12">
        <v>35491</v>
      </c>
      <c r="I2265" s="12">
        <v>6</v>
      </c>
      <c r="J2265" s="12">
        <v>46</v>
      </c>
      <c r="K2265" s="12">
        <v>739</v>
      </c>
      <c r="L2265" s="12">
        <v>710</v>
      </c>
      <c r="M2265" s="12">
        <v>3.411764706</v>
      </c>
      <c r="N2265" s="12">
        <f>VLOOKUP(Todos!$A2265,vlookup_table[#All],2,FALSE)</f>
        <v>0</v>
      </c>
      <c r="O2265" s="12" t="str">
        <f>VLOOKUP(Todos!$A2265,vlookup_table[#All],3,FALSE)</f>
        <v>CA</v>
      </c>
      <c r="P2265" s="12">
        <f>VLOOKUP(Todos!$A2265,vlookup_table[#All],4,FALSE)</f>
        <v>4901</v>
      </c>
      <c r="Q2265" s="14" t="str">
        <f>VLOOKUP(Todos!$A2265,vlookup_table[#All],5,FALSE)</f>
        <v>C1</v>
      </c>
      <c r="R2265" s="14" t="str">
        <f>VLOOKUP(Todos!$A2265,vlookup_table[#All],6,FALSE)</f>
        <v>F</v>
      </c>
      <c r="S2265" s="14">
        <f>VLOOKUP(Todos!$A2265,vlookup_table[#All],7,FALSE)</f>
        <v>4</v>
      </c>
      <c r="T2265" s="14">
        <f>ROUND((9706-Todos!$P2265)/100, 0)</f>
        <v>48</v>
      </c>
      <c r="U2265" s="14" t="str" cm="1">
        <f t="array" ref="U2265">_xlfn.IFS(
    ISNUMBER(SEARCH("C", Q2265)), "Ciudad",
    ISNUMBER(SEARCH("T", Q2265)), "Pueblo",
    ISNUMBER(SEARCH("R", Q2265)), "Rural",
    ISNUMBER(SEARCH("S", Q2265)), "Suburbano",
    ISNUMBER(SEARCH("U", Q2265)), "Urbano"
)</f>
        <v>Ciudad</v>
      </c>
      <c r="V2265" s="25" t="str" cm="1">
        <f t="array" ref="V2265">_xlfn.LET(
    _xlpm.txt, _xlfn.TEXTJOIN("", TRUE, IF(ISNUMBER(--MID(Todos!$H2265, _xlfn.SEQUENCE(LEN(Todos!$H2265)), 1)), MID(Todos!$H2265, _xlfn.SEQUENCE(LEN(Todos!$H2265)), 1), "")),
    IF(ISNUMBER(--RIGHT(_xlpm.txt,1)), _xlpm.txt, LEFT(_xlpm.txt, LEN(_xlpm.txt)-1))
)</f>
        <v>35491</v>
      </c>
      <c r="W2265" s="14" t="str">
        <f>UPPER(LEFT(Todos!$B2265,2))</f>
        <v>CA</v>
      </c>
      <c r="X2265" s="15" t="str" cm="1">
        <f t="array" ref="X2265">+IF(Todos!$C2265 = "",MODE.MATCH(Todos!$C$2:$C$4029),Todos!$C2265)</f>
        <v>F</v>
      </c>
    </row>
    <row r="2266" spans="1:24" x14ac:dyDescent="0.35">
      <c r="A2266" s="19">
        <v>171950</v>
      </c>
      <c r="B2266" s="7" t="s">
        <v>22</v>
      </c>
      <c r="C2266" s="7" t="s">
        <v>17</v>
      </c>
      <c r="D2266" s="7">
        <v>1444</v>
      </c>
      <c r="E2266" s="7">
        <v>439</v>
      </c>
      <c r="F2266" s="7">
        <v>485</v>
      </c>
      <c r="G2266" s="7">
        <v>10</v>
      </c>
      <c r="H2266" s="7">
        <v>16815</v>
      </c>
      <c r="I2266" s="7">
        <v>8</v>
      </c>
      <c r="J2266" s="7">
        <v>60</v>
      </c>
      <c r="K2266" s="7">
        <v>441</v>
      </c>
      <c r="L2266" s="7">
        <v>475</v>
      </c>
      <c r="M2266" s="7">
        <v>6.8</v>
      </c>
      <c r="N2266" s="7">
        <f>VLOOKUP(Todos!$A2266,vlookup_table[#All],2,FALSE)</f>
        <v>0</v>
      </c>
      <c r="O2266" s="7" t="str">
        <f>VLOOKUP(Todos!$A2266,vlookup_table[#All],3,FALSE)</f>
        <v>CA</v>
      </c>
      <c r="P2266" s="7">
        <f>VLOOKUP(Todos!$A2266,vlookup_table[#All],4,FALSE)</f>
        <v>3001</v>
      </c>
      <c r="Q2266" s="9" t="str">
        <f>VLOOKUP(Todos!$A2266,vlookup_table[#All],5,FALSE)</f>
        <v>S2</v>
      </c>
      <c r="R2266" s="9" t="str">
        <f>VLOOKUP(Todos!$A2266,vlookup_table[#All],6,FALSE)</f>
        <v>F</v>
      </c>
      <c r="S2266" s="9">
        <f>VLOOKUP(Todos!$A2266,vlookup_table[#All],7,FALSE)</f>
        <v>10</v>
      </c>
      <c r="T2266" s="9">
        <f>ROUND((9706-Todos!$P2266)/100, 0)</f>
        <v>67</v>
      </c>
      <c r="U2266" s="9" t="str" cm="1">
        <f t="array" ref="U2266">_xlfn.IFS(
    ISNUMBER(SEARCH("C", Q2266)), "Ciudad",
    ISNUMBER(SEARCH("T", Q2266)), "Pueblo",
    ISNUMBER(SEARCH("R", Q2266)), "Rural",
    ISNUMBER(SEARCH("S", Q2266)), "Suburbano",
    ISNUMBER(SEARCH("U", Q2266)), "Urbano"
)</f>
        <v>Suburbano</v>
      </c>
      <c r="V2266" s="24" t="str" cm="1">
        <f t="array" ref="V2266">_xlfn.LET(
    _xlpm.txt, _xlfn.TEXTJOIN("", TRUE, IF(ISNUMBER(--MID(Todos!$H2266, _xlfn.SEQUENCE(LEN(Todos!$H2266)), 1)), MID(Todos!$H2266, _xlfn.SEQUENCE(LEN(Todos!$H2266)), 1), "")),
    IF(ISNUMBER(--RIGHT(_xlpm.txt,1)), _xlpm.txt, LEFT(_xlpm.txt, LEN(_xlpm.txt)-1))
)</f>
        <v>16815</v>
      </c>
      <c r="W2266" s="9" t="str">
        <f>UPPER(LEFT(Todos!$B2266,2))</f>
        <v>CA</v>
      </c>
      <c r="X2266" s="10" t="str" cm="1">
        <f t="array" ref="X2266">+IF(Todos!$C2266 = "",MODE.MATCH(Todos!$C$2:$C$4029),Todos!$C2266)</f>
        <v>F</v>
      </c>
    </row>
    <row r="2267" spans="1:24" x14ac:dyDescent="0.35">
      <c r="A2267" s="18">
        <v>118367</v>
      </c>
      <c r="B2267" s="12" t="s">
        <v>21</v>
      </c>
      <c r="C2267" s="12"/>
      <c r="D2267" s="12">
        <v>462</v>
      </c>
      <c r="E2267" s="12">
        <v>214</v>
      </c>
      <c r="F2267" s="12">
        <v>311</v>
      </c>
      <c r="G2267" s="12">
        <v>0</v>
      </c>
      <c r="H2267" s="12">
        <v>10650</v>
      </c>
      <c r="I2267" s="12">
        <v>2</v>
      </c>
      <c r="J2267" s="12">
        <v>76</v>
      </c>
      <c r="K2267" s="12">
        <v>266</v>
      </c>
      <c r="L2267" s="12">
        <v>274</v>
      </c>
      <c r="M2267" s="12">
        <v>10</v>
      </c>
      <c r="N2267" s="12">
        <f>VLOOKUP(Todos!$A2267,vlookup_table[#All],2,FALSE)</f>
        <v>1</v>
      </c>
      <c r="O2267" s="12" t="str">
        <f>VLOOKUP(Todos!$A2267,vlookup_table[#All],3,FALSE)</f>
        <v>TX</v>
      </c>
      <c r="P2267" s="12">
        <f>VLOOKUP(Todos!$A2267,vlookup_table[#All],4,FALSE)</f>
        <v>3701</v>
      </c>
      <c r="Q2267" s="14" t="str">
        <f>VLOOKUP(Todos!$A2267,vlookup_table[#All],5,FALSE)</f>
        <v>R2</v>
      </c>
      <c r="R2267" s="14" t="str">
        <f>VLOOKUP(Todos!$A2267,vlookup_table[#All],6,FALSE)</f>
        <v/>
      </c>
      <c r="S2267" s="14">
        <f>VLOOKUP(Todos!$A2267,vlookup_table[#All],7,FALSE)</f>
        <v>19</v>
      </c>
      <c r="T2267" s="14">
        <f>ROUND((9706-Todos!$P2267)/100, 0)</f>
        <v>60</v>
      </c>
      <c r="U2267" s="14" t="str" cm="1">
        <f t="array" ref="U2267">_xlfn.IFS(
    ISNUMBER(SEARCH("C", Q2267)), "Ciudad",
    ISNUMBER(SEARCH("T", Q2267)), "Pueblo",
    ISNUMBER(SEARCH("R", Q2267)), "Rural",
    ISNUMBER(SEARCH("S", Q2267)), "Suburbano",
    ISNUMBER(SEARCH("U", Q2267)), "Urbano"
)</f>
        <v>Rural</v>
      </c>
      <c r="V2267" s="25" t="str" cm="1">
        <f t="array" ref="V2267">_xlfn.LET(
    _xlpm.txt, _xlfn.TEXTJOIN("", TRUE, IF(ISNUMBER(--MID(Todos!$H2267, _xlfn.SEQUENCE(LEN(Todos!$H2267)), 1)), MID(Todos!$H2267, _xlfn.SEQUENCE(LEN(Todos!$H2267)), 1), "")),
    IF(ISNUMBER(--RIGHT(_xlpm.txt,1)), _xlpm.txt, LEFT(_xlpm.txt, LEN(_xlpm.txt)-1))
)</f>
        <v>10650</v>
      </c>
      <c r="W2267" s="14" t="str">
        <f>UPPER(LEFT(Todos!$B2267,2))</f>
        <v>TX</v>
      </c>
      <c r="X2267" s="15" t="e" cm="1">
        <f t="array" aca="1" ref="X2267" ca="1">+IF(Todos!$C2267 = "",MODE.MATCH(Todos!$C$2:$C$4029),Todos!$C2267)</f>
        <v>#NAME?</v>
      </c>
    </row>
    <row r="2268" spans="1:24" x14ac:dyDescent="0.35">
      <c r="A2268" s="19">
        <v>41187</v>
      </c>
      <c r="B2268" s="7" t="s">
        <v>13</v>
      </c>
      <c r="C2268" s="7" t="s">
        <v>14</v>
      </c>
      <c r="D2268" s="7">
        <v>514</v>
      </c>
      <c r="E2268" s="7">
        <v>222</v>
      </c>
      <c r="F2268" s="7">
        <v>298</v>
      </c>
      <c r="G2268" s="7">
        <v>1</v>
      </c>
      <c r="H2268" s="7">
        <v>11184</v>
      </c>
      <c r="I2268" s="7">
        <v>9</v>
      </c>
      <c r="J2268" s="7">
        <v>53</v>
      </c>
      <c r="K2268" s="7">
        <v>258</v>
      </c>
      <c r="L2268" s="7">
        <v>268</v>
      </c>
      <c r="M2268" s="7">
        <v>15</v>
      </c>
      <c r="N2268" s="7">
        <f>VLOOKUP(Todos!$A2268,vlookup_table[#All],2,FALSE)</f>
        <v>0</v>
      </c>
      <c r="O2268" s="7" t="str">
        <f>VLOOKUP(Todos!$A2268,vlookup_table[#All],3,FALSE)</f>
        <v>FL</v>
      </c>
      <c r="P2268" s="7">
        <f>VLOOKUP(Todos!$A2268,vlookup_table[#All],4,FALSE)</f>
        <v>0</v>
      </c>
      <c r="Q2268" s="9" t="str">
        <f>VLOOKUP(Todos!$A2268,vlookup_table[#All],5,FALSE)</f>
        <v>U4</v>
      </c>
      <c r="R2268" s="9" t="str">
        <f>VLOOKUP(Todos!$A2268,vlookup_table[#All],6,FALSE)</f>
        <v>M</v>
      </c>
      <c r="S2268" s="9">
        <f>VLOOKUP(Todos!$A2268,vlookup_table[#All],7,FALSE)</f>
        <v>15</v>
      </c>
      <c r="T2268" s="9">
        <f>ROUND((9706-Todos!$P2268)/100, 0)</f>
        <v>97</v>
      </c>
      <c r="U2268" s="9" t="str" cm="1">
        <f t="array" ref="U2268">_xlfn.IFS(
    ISNUMBER(SEARCH("C", Q2268)), "Ciudad",
    ISNUMBER(SEARCH("T", Q2268)), "Pueblo",
    ISNUMBER(SEARCH("R", Q2268)), "Rural",
    ISNUMBER(SEARCH("S", Q2268)), "Suburbano",
    ISNUMBER(SEARCH("U", Q2268)), "Urbano"
)</f>
        <v>Urbano</v>
      </c>
      <c r="V2268" s="24" t="str" cm="1">
        <f t="array" ref="V2268">_xlfn.LET(
    _xlpm.txt, _xlfn.TEXTJOIN("", TRUE, IF(ISNUMBER(--MID(Todos!$H2268, _xlfn.SEQUENCE(LEN(Todos!$H2268)), 1)), MID(Todos!$H2268, _xlfn.SEQUENCE(LEN(Todos!$H2268)), 1), "")),
    IF(ISNUMBER(--RIGHT(_xlpm.txt,1)), _xlpm.txt, LEFT(_xlpm.txt, LEN(_xlpm.txt)-1))
)</f>
        <v>11184</v>
      </c>
      <c r="W2268" s="9" t="str">
        <f>UPPER(LEFT(Todos!$B2268,2))</f>
        <v>FL</v>
      </c>
      <c r="X2268" s="10" t="str" cm="1">
        <f t="array" ref="X2268">+IF(Todos!$C2268 = "",MODE.MATCH(Todos!$C$2:$C$4029),Todos!$C2268)</f>
        <v>M</v>
      </c>
    </row>
    <row r="2269" spans="1:24" x14ac:dyDescent="0.35">
      <c r="A2269" s="18">
        <v>132304</v>
      </c>
      <c r="B2269" s="12" t="s">
        <v>49</v>
      </c>
      <c r="C2269" s="12" t="s">
        <v>17</v>
      </c>
      <c r="D2269" s="12">
        <v>774</v>
      </c>
      <c r="E2269" s="12">
        <v>360</v>
      </c>
      <c r="F2269" s="12">
        <v>396</v>
      </c>
      <c r="G2269" s="12">
        <v>1</v>
      </c>
      <c r="H2269" s="12">
        <v>16493</v>
      </c>
      <c r="I2269" s="12">
        <v>0</v>
      </c>
      <c r="J2269" s="12">
        <v>36</v>
      </c>
      <c r="K2269" s="12">
        <v>367</v>
      </c>
      <c r="L2269" s="12">
        <v>392</v>
      </c>
      <c r="M2269" s="12">
        <v>5.8888888890000004</v>
      </c>
      <c r="N2269" s="12">
        <f>VLOOKUP(Todos!$A2269,vlookup_table[#All],2,FALSE)</f>
        <v>0</v>
      </c>
      <c r="O2269" s="12" t="str">
        <f>VLOOKUP(Todos!$A2269,vlookup_table[#All],3,FALSE)</f>
        <v>CO</v>
      </c>
      <c r="P2269" s="12">
        <f>VLOOKUP(Todos!$A2269,vlookup_table[#All],4,FALSE)</f>
        <v>2001</v>
      </c>
      <c r="Q2269" s="14" t="str">
        <f>VLOOKUP(Todos!$A2269,vlookup_table[#All],5,FALSE)</f>
        <v>T1</v>
      </c>
      <c r="R2269" s="14" t="str">
        <f>VLOOKUP(Todos!$A2269,vlookup_table[#All],6,FALSE)</f>
        <v>F</v>
      </c>
      <c r="S2269" s="14">
        <f>VLOOKUP(Todos!$A2269,vlookup_table[#All],7,FALSE)</f>
        <v>10</v>
      </c>
      <c r="T2269" s="14">
        <f>ROUND((9706-Todos!$P2269)/100, 0)</f>
        <v>77</v>
      </c>
      <c r="U2269" s="14" t="str" cm="1">
        <f t="array" ref="U2269">_xlfn.IFS(
    ISNUMBER(SEARCH("C", Q2269)), "Ciudad",
    ISNUMBER(SEARCH("T", Q2269)), "Pueblo",
    ISNUMBER(SEARCH("R", Q2269)), "Rural",
    ISNUMBER(SEARCH("S", Q2269)), "Suburbano",
    ISNUMBER(SEARCH("U", Q2269)), "Urbano"
)</f>
        <v>Pueblo</v>
      </c>
      <c r="V2269" s="25" t="str" cm="1">
        <f t="array" ref="V2269">_xlfn.LET(
    _xlpm.txt, _xlfn.TEXTJOIN("", TRUE, IF(ISNUMBER(--MID(Todos!$H2269, _xlfn.SEQUENCE(LEN(Todos!$H2269)), 1)), MID(Todos!$H2269, _xlfn.SEQUENCE(LEN(Todos!$H2269)), 1), "")),
    IF(ISNUMBER(--RIGHT(_xlpm.txt,1)), _xlpm.txt, LEFT(_xlpm.txt, LEN(_xlpm.txt)-1))
)</f>
        <v>16493</v>
      </c>
      <c r="W2269" s="14" t="str">
        <f>UPPER(LEFT(Todos!$B2269,2))</f>
        <v>CO</v>
      </c>
      <c r="X2269" s="15" t="str" cm="1">
        <f t="array" ref="X2269">+IF(Todos!$C2269 = "",MODE.MATCH(Todos!$C$2:$C$4029),Todos!$C2269)</f>
        <v>F</v>
      </c>
    </row>
    <row r="2270" spans="1:24" x14ac:dyDescent="0.35">
      <c r="A2270" s="19">
        <v>138944</v>
      </c>
      <c r="B2270" s="7" t="s">
        <v>56</v>
      </c>
      <c r="C2270" s="7" t="s">
        <v>61</v>
      </c>
      <c r="D2270" s="7">
        <v>1436</v>
      </c>
      <c r="E2270" s="7">
        <v>298</v>
      </c>
      <c r="F2270" s="7">
        <v>466</v>
      </c>
      <c r="G2270" s="7">
        <v>25</v>
      </c>
      <c r="H2270" s="7">
        <v>20792</v>
      </c>
      <c r="I2270" s="7">
        <v>9</v>
      </c>
      <c r="J2270" s="7">
        <v>12</v>
      </c>
      <c r="K2270" s="7">
        <v>378</v>
      </c>
      <c r="L2270" s="7">
        <v>395</v>
      </c>
      <c r="M2270" s="7">
        <v>7.5714285710000002</v>
      </c>
      <c r="N2270" s="7">
        <f>VLOOKUP(Todos!$A2270,vlookup_table[#All],2,FALSE)</f>
        <v>0</v>
      </c>
      <c r="O2270" s="7" t="str">
        <f>VLOOKUP(Todos!$A2270,vlookup_table[#All],3,FALSE)</f>
        <v>AZ</v>
      </c>
      <c r="P2270" s="7">
        <f>VLOOKUP(Todos!$A2270,vlookup_table[#All],4,FALSE)</f>
        <v>3201</v>
      </c>
      <c r="Q2270" s="9" t="str">
        <f>VLOOKUP(Todos!$A2270,vlookup_table[#All],5,FALSE)</f>
        <v>C1</v>
      </c>
      <c r="R2270" s="9" t="str">
        <f>VLOOKUP(Todos!$A2270,vlookup_table[#All],6,FALSE)</f>
        <v>F</v>
      </c>
      <c r="S2270" s="9">
        <f>VLOOKUP(Todos!$A2270,vlookup_table[#All],7,FALSE)</f>
        <v>11</v>
      </c>
      <c r="T2270" s="9">
        <f>ROUND((9706-Todos!$P2270)/100, 0)</f>
        <v>65</v>
      </c>
      <c r="U2270" s="9" t="str" cm="1">
        <f t="array" ref="U2270">_xlfn.IFS(
    ISNUMBER(SEARCH("C", Q2270)), "Ciudad",
    ISNUMBER(SEARCH("T", Q2270)), "Pueblo",
    ISNUMBER(SEARCH("R", Q2270)), "Rural",
    ISNUMBER(SEARCH("S", Q2270)), "Suburbano",
    ISNUMBER(SEARCH("U", Q2270)), "Urbano"
)</f>
        <v>Ciudad</v>
      </c>
      <c r="V2270" s="24" t="str" cm="1">
        <f t="array" ref="V2270">_xlfn.LET(
    _xlpm.txt, _xlfn.TEXTJOIN("", TRUE, IF(ISNUMBER(--MID(Todos!$H2270, _xlfn.SEQUENCE(LEN(Todos!$H2270)), 1)), MID(Todos!$H2270, _xlfn.SEQUENCE(LEN(Todos!$H2270)), 1), "")),
    IF(ISNUMBER(--RIGHT(_xlpm.txt,1)), _xlpm.txt, LEFT(_xlpm.txt, LEN(_xlpm.txt)-1))
)</f>
        <v>20792</v>
      </c>
      <c r="W2270" s="9" t="str">
        <f>UPPER(LEFT(Todos!$B2270,2))</f>
        <v>AZ</v>
      </c>
      <c r="X2270" s="10" t="str" cm="1">
        <f t="array" ref="X2270">+IF(Todos!$C2270 = "",MODE.MATCH(Todos!$C$2:$C$4029),Todos!$C2270)</f>
        <v>Female</v>
      </c>
    </row>
    <row r="2271" spans="1:24" x14ac:dyDescent="0.35">
      <c r="A2271" s="18">
        <v>161204</v>
      </c>
      <c r="B2271" s="12" t="s">
        <v>22</v>
      </c>
      <c r="C2271" s="12" t="s">
        <v>14</v>
      </c>
      <c r="D2271" s="12">
        <v>633</v>
      </c>
      <c r="E2271" s="12">
        <v>269</v>
      </c>
      <c r="F2271" s="12">
        <v>299</v>
      </c>
      <c r="G2271" s="12">
        <v>1</v>
      </c>
      <c r="H2271" s="12">
        <v>9551</v>
      </c>
      <c r="I2271" s="12">
        <v>12</v>
      </c>
      <c r="J2271" s="12">
        <v>64</v>
      </c>
      <c r="K2271" s="12">
        <v>273</v>
      </c>
      <c r="L2271" s="12">
        <v>291</v>
      </c>
      <c r="M2271" s="12">
        <v>25</v>
      </c>
      <c r="N2271" s="12">
        <f>VLOOKUP(Todos!$A2271,vlookup_table[#All],2,FALSE)</f>
        <v>1</v>
      </c>
      <c r="O2271" s="12" t="str">
        <f>VLOOKUP(Todos!$A2271,vlookup_table[#All],3,FALSE)</f>
        <v>CA</v>
      </c>
      <c r="P2271" s="12">
        <f>VLOOKUP(Todos!$A2271,vlookup_table[#All],4,FALSE)</f>
        <v>0</v>
      </c>
      <c r="Q2271" s="14" t="str">
        <f>VLOOKUP(Todos!$A2271,vlookup_table[#All],5,FALSE)</f>
        <v>R2</v>
      </c>
      <c r="R2271" s="14" t="str">
        <f>VLOOKUP(Todos!$A2271,vlookup_table[#All],6,FALSE)</f>
        <v>M</v>
      </c>
      <c r="S2271" s="14">
        <f>VLOOKUP(Todos!$A2271,vlookup_table[#All],7,FALSE)</f>
        <v>20</v>
      </c>
      <c r="T2271" s="14">
        <f>ROUND((9706-Todos!$P2271)/100, 0)</f>
        <v>97</v>
      </c>
      <c r="U2271" s="14" t="str" cm="1">
        <f t="array" ref="U2271">_xlfn.IFS(
    ISNUMBER(SEARCH("C", Q2271)), "Ciudad",
    ISNUMBER(SEARCH("T", Q2271)), "Pueblo",
    ISNUMBER(SEARCH("R", Q2271)), "Rural",
    ISNUMBER(SEARCH("S", Q2271)), "Suburbano",
    ISNUMBER(SEARCH("U", Q2271)), "Urbano"
)</f>
        <v>Rural</v>
      </c>
      <c r="V2271" s="25" t="str" cm="1">
        <f t="array" ref="V2271">_xlfn.LET(
    _xlpm.txt, _xlfn.TEXTJOIN("", TRUE, IF(ISNUMBER(--MID(Todos!$H2271, _xlfn.SEQUENCE(LEN(Todos!$H2271)), 1)), MID(Todos!$H2271, _xlfn.SEQUENCE(LEN(Todos!$H2271)), 1), "")),
    IF(ISNUMBER(--RIGHT(_xlpm.txt,1)), _xlpm.txt, LEFT(_xlpm.txt, LEN(_xlpm.txt)-1))
)</f>
        <v>9551</v>
      </c>
      <c r="W2271" s="14" t="str">
        <f>UPPER(LEFT(Todos!$B2271,2))</f>
        <v>CA</v>
      </c>
      <c r="X2271" s="15" t="str" cm="1">
        <f t="array" ref="X2271">+IF(Todos!$C2271 = "",MODE.MATCH(Todos!$C$2:$C$4029),Todos!$C2271)</f>
        <v>M</v>
      </c>
    </row>
    <row r="2272" spans="1:24" x14ac:dyDescent="0.35">
      <c r="A2272" s="19">
        <v>186579</v>
      </c>
      <c r="B2272" s="7" t="s">
        <v>22</v>
      </c>
      <c r="C2272" s="7" t="s">
        <v>17</v>
      </c>
      <c r="D2272" s="7">
        <v>1869</v>
      </c>
      <c r="E2272" s="7">
        <v>559</v>
      </c>
      <c r="F2272" s="7">
        <v>600</v>
      </c>
      <c r="G2272" s="7">
        <v>38</v>
      </c>
      <c r="H2272" s="7">
        <v>20539</v>
      </c>
      <c r="I2272" s="7">
        <v>5</v>
      </c>
      <c r="J2272" s="7">
        <v>61</v>
      </c>
      <c r="K2272" s="7">
        <v>560</v>
      </c>
      <c r="L2272" s="7">
        <v>577</v>
      </c>
      <c r="M2272" s="7">
        <v>6.1578947370000003</v>
      </c>
      <c r="N2272" s="7">
        <f>VLOOKUP(Todos!$A2272,vlookup_table[#All],2,FALSE)</f>
        <v>0</v>
      </c>
      <c r="O2272" s="7" t="str">
        <f>VLOOKUP(Todos!$A2272,vlookup_table[#All],3,FALSE)</f>
        <v>CA</v>
      </c>
      <c r="P2272" s="7">
        <f>VLOOKUP(Todos!$A2272,vlookup_table[#All],4,FALSE)</f>
        <v>0</v>
      </c>
      <c r="Q2272" s="9" t="str">
        <f>VLOOKUP(Todos!$A2272,vlookup_table[#All],5,FALSE)</f>
        <v>T2</v>
      </c>
      <c r="R2272" s="9" t="str">
        <f>VLOOKUP(Todos!$A2272,vlookup_table[#All],6,FALSE)</f>
        <v>F</v>
      </c>
      <c r="S2272" s="9">
        <f>VLOOKUP(Todos!$A2272,vlookup_table[#All],7,FALSE)</f>
        <v>5</v>
      </c>
      <c r="T2272" s="9">
        <f>ROUND((9706-Todos!$P2272)/100, 0)</f>
        <v>97</v>
      </c>
      <c r="U2272" s="9" t="str" cm="1">
        <f t="array" ref="U2272">_xlfn.IFS(
    ISNUMBER(SEARCH("C", Q2272)), "Ciudad",
    ISNUMBER(SEARCH("T", Q2272)), "Pueblo",
    ISNUMBER(SEARCH("R", Q2272)), "Rural",
    ISNUMBER(SEARCH("S", Q2272)), "Suburbano",
    ISNUMBER(SEARCH("U", Q2272)), "Urbano"
)</f>
        <v>Pueblo</v>
      </c>
      <c r="V2272" s="24" t="str" cm="1">
        <f t="array" ref="V2272">_xlfn.LET(
    _xlpm.txt, _xlfn.TEXTJOIN("", TRUE, IF(ISNUMBER(--MID(Todos!$H2272, _xlfn.SEQUENCE(LEN(Todos!$H2272)), 1)), MID(Todos!$H2272, _xlfn.SEQUENCE(LEN(Todos!$H2272)), 1), "")),
    IF(ISNUMBER(--RIGHT(_xlpm.txt,1)), _xlpm.txt, LEFT(_xlpm.txt, LEN(_xlpm.txt)-1))
)</f>
        <v>20539</v>
      </c>
      <c r="W2272" s="9" t="str">
        <f>UPPER(LEFT(Todos!$B2272,2))</f>
        <v>CA</v>
      </c>
      <c r="X2272" s="10" t="str" cm="1">
        <f t="array" ref="X2272">+IF(Todos!$C2272 = "",MODE.MATCH(Todos!$C$2:$C$4029),Todos!$C2272)</f>
        <v>F</v>
      </c>
    </row>
    <row r="2273" spans="1:24" x14ac:dyDescent="0.35">
      <c r="A2273" s="18">
        <v>11978</v>
      </c>
      <c r="B2273" s="12" t="s">
        <v>49</v>
      </c>
      <c r="C2273" s="12" t="s">
        <v>14</v>
      </c>
      <c r="D2273" s="12">
        <v>1213</v>
      </c>
      <c r="E2273" s="12">
        <v>363</v>
      </c>
      <c r="F2273" s="12">
        <v>493</v>
      </c>
      <c r="G2273" s="12">
        <v>19</v>
      </c>
      <c r="H2273" s="12">
        <v>18860</v>
      </c>
      <c r="I2273" s="12">
        <v>3</v>
      </c>
      <c r="J2273" s="12">
        <v>33</v>
      </c>
      <c r="K2273" s="12">
        <v>416</v>
      </c>
      <c r="L2273" s="12">
        <v>436</v>
      </c>
      <c r="M2273" s="12">
        <v>12.46076923</v>
      </c>
      <c r="N2273" s="12">
        <f>VLOOKUP(Todos!$A2273,vlookup_table[#All],2,FALSE)</f>
        <v>1</v>
      </c>
      <c r="O2273" s="12" t="str">
        <f>VLOOKUP(Todos!$A2273,vlookup_table[#All],3,FALSE)</f>
        <v>CO</v>
      </c>
      <c r="P2273" s="12">
        <f>VLOOKUP(Todos!$A2273,vlookup_table[#All],4,FALSE)</f>
        <v>4401</v>
      </c>
      <c r="Q2273" s="14" t="str">
        <f>VLOOKUP(Todos!$A2273,vlookup_table[#All],5,FALSE)</f>
        <v>R1</v>
      </c>
      <c r="R2273" s="14" t="str">
        <f>VLOOKUP(Todos!$A2273,vlookup_table[#All],6,FALSE)</f>
        <v>M</v>
      </c>
      <c r="S2273" s="14">
        <f>VLOOKUP(Todos!$A2273,vlookup_table[#All],7,FALSE)</f>
        <v>15</v>
      </c>
      <c r="T2273" s="14">
        <f>ROUND((9706-Todos!$P2273)/100, 0)</f>
        <v>53</v>
      </c>
      <c r="U2273" s="14" t="str" cm="1">
        <f t="array" ref="U2273">_xlfn.IFS(
    ISNUMBER(SEARCH("C", Q2273)), "Ciudad",
    ISNUMBER(SEARCH("T", Q2273)), "Pueblo",
    ISNUMBER(SEARCH("R", Q2273)), "Rural",
    ISNUMBER(SEARCH("S", Q2273)), "Suburbano",
    ISNUMBER(SEARCH("U", Q2273)), "Urbano"
)</f>
        <v>Rural</v>
      </c>
      <c r="V2273" s="25" t="str" cm="1">
        <f t="array" ref="V2273">_xlfn.LET(
    _xlpm.txt, _xlfn.TEXTJOIN("", TRUE, IF(ISNUMBER(--MID(Todos!$H2273, _xlfn.SEQUENCE(LEN(Todos!$H2273)), 1)), MID(Todos!$H2273, _xlfn.SEQUENCE(LEN(Todos!$H2273)), 1), "")),
    IF(ISNUMBER(--RIGHT(_xlpm.txt,1)), _xlpm.txt, LEFT(_xlpm.txt, LEN(_xlpm.txt)-1))
)</f>
        <v>18860</v>
      </c>
      <c r="W2273" s="14" t="str">
        <f>UPPER(LEFT(Todos!$B2273,2))</f>
        <v>CO</v>
      </c>
      <c r="X2273" s="15" t="str" cm="1">
        <f t="array" ref="X2273">+IF(Todos!$C2273 = "",MODE.MATCH(Todos!$C$2:$C$4029),Todos!$C2273)</f>
        <v>M</v>
      </c>
    </row>
    <row r="2274" spans="1:24" x14ac:dyDescent="0.35">
      <c r="A2274" s="19">
        <v>117711</v>
      </c>
      <c r="B2274" s="7" t="s">
        <v>21</v>
      </c>
      <c r="C2274" s="7" t="s">
        <v>17</v>
      </c>
      <c r="D2274" s="7">
        <v>271</v>
      </c>
      <c r="E2274" s="7">
        <v>114</v>
      </c>
      <c r="F2274" s="7">
        <v>258</v>
      </c>
      <c r="G2274" s="7">
        <v>0</v>
      </c>
      <c r="H2274" s="7">
        <v>7545</v>
      </c>
      <c r="I2274" s="7">
        <v>0</v>
      </c>
      <c r="J2274" s="7">
        <v>76</v>
      </c>
      <c r="K2274" s="7">
        <v>180</v>
      </c>
      <c r="L2274" s="7">
        <v>168</v>
      </c>
      <c r="M2274" s="7">
        <v>13.6</v>
      </c>
      <c r="N2274" s="7">
        <f>VLOOKUP(Todos!$A2274,vlookup_table[#All],2,FALSE)</f>
        <v>0</v>
      </c>
      <c r="O2274" s="7" t="str">
        <f>VLOOKUP(Todos!$A2274,vlookup_table[#All],3,FALSE)</f>
        <v>TX</v>
      </c>
      <c r="P2274" s="7">
        <f>VLOOKUP(Todos!$A2274,vlookup_table[#All],4,FALSE)</f>
        <v>3004</v>
      </c>
      <c r="Q2274" s="9" t="str">
        <f>VLOOKUP(Todos!$A2274,vlookup_table[#All],5,FALSE)</f>
        <v>C2</v>
      </c>
      <c r="R2274" s="9" t="str">
        <f>VLOOKUP(Todos!$A2274,vlookup_table[#All],6,FALSE)</f>
        <v>F</v>
      </c>
      <c r="S2274" s="9">
        <f>VLOOKUP(Todos!$A2274,vlookup_table[#All],7,FALSE)</f>
        <v>16</v>
      </c>
      <c r="T2274" s="9">
        <f>ROUND((9706-Todos!$P2274)/100, 0)</f>
        <v>67</v>
      </c>
      <c r="U2274" s="9" t="str" cm="1">
        <f t="array" ref="U2274">_xlfn.IFS(
    ISNUMBER(SEARCH("C", Q2274)), "Ciudad",
    ISNUMBER(SEARCH("T", Q2274)), "Pueblo",
    ISNUMBER(SEARCH("R", Q2274)), "Rural",
    ISNUMBER(SEARCH("S", Q2274)), "Suburbano",
    ISNUMBER(SEARCH("U", Q2274)), "Urbano"
)</f>
        <v>Ciudad</v>
      </c>
      <c r="V2274" s="24" t="str" cm="1">
        <f t="array" ref="V2274">_xlfn.LET(
    _xlpm.txt, _xlfn.TEXTJOIN("", TRUE, IF(ISNUMBER(--MID(Todos!$H2274, _xlfn.SEQUENCE(LEN(Todos!$H2274)), 1)), MID(Todos!$H2274, _xlfn.SEQUENCE(LEN(Todos!$H2274)), 1), "")),
    IF(ISNUMBER(--RIGHT(_xlpm.txt,1)), _xlpm.txt, LEFT(_xlpm.txt, LEN(_xlpm.txt)-1))
)</f>
        <v>7545</v>
      </c>
      <c r="W2274" s="9" t="str">
        <f>UPPER(LEFT(Todos!$B2274,2))</f>
        <v>TX</v>
      </c>
      <c r="X2274" s="10" t="str" cm="1">
        <f t="array" ref="X2274">+IF(Todos!$C2274 = "",MODE.MATCH(Todos!$C$2:$C$4029),Todos!$C2274)</f>
        <v>F</v>
      </c>
    </row>
    <row r="2275" spans="1:24" x14ac:dyDescent="0.35">
      <c r="A2275" s="18">
        <v>38924</v>
      </c>
      <c r="B2275" s="12" t="s">
        <v>13</v>
      </c>
      <c r="C2275" s="12" t="s">
        <v>14</v>
      </c>
      <c r="D2275" s="12">
        <v>740</v>
      </c>
      <c r="E2275" s="12">
        <v>314</v>
      </c>
      <c r="F2275" s="12">
        <v>348</v>
      </c>
      <c r="G2275" s="12">
        <v>0</v>
      </c>
      <c r="H2275" s="12">
        <v>11579</v>
      </c>
      <c r="I2275" s="12">
        <v>18</v>
      </c>
      <c r="J2275" s="12">
        <v>23</v>
      </c>
      <c r="K2275" s="12">
        <v>318</v>
      </c>
      <c r="L2275" s="12">
        <v>348</v>
      </c>
      <c r="M2275" s="12">
        <v>15</v>
      </c>
      <c r="N2275" s="12">
        <f>VLOOKUP(Todos!$A2275,vlookup_table[#All],2,FALSE)</f>
        <v>1</v>
      </c>
      <c r="O2275" s="12" t="str">
        <f>VLOOKUP(Todos!$A2275,vlookup_table[#All],3,FALSE)</f>
        <v>FL</v>
      </c>
      <c r="P2275" s="12">
        <f>VLOOKUP(Todos!$A2275,vlookup_table[#All],4,FALSE)</f>
        <v>3201</v>
      </c>
      <c r="Q2275" s="14" t="str">
        <f>VLOOKUP(Todos!$A2275,vlookup_table[#All],5,FALSE)</f>
        <v>U3</v>
      </c>
      <c r="R2275" s="14" t="str">
        <f>VLOOKUP(Todos!$A2275,vlookup_table[#All],6,FALSE)</f>
        <v>M</v>
      </c>
      <c r="S2275" s="14">
        <f>VLOOKUP(Todos!$A2275,vlookup_table[#All],7,FALSE)</f>
        <v>20</v>
      </c>
      <c r="T2275" s="14">
        <f>ROUND((9706-Todos!$P2275)/100, 0)</f>
        <v>65</v>
      </c>
      <c r="U2275" s="14" t="str" cm="1">
        <f t="array" ref="U2275">_xlfn.IFS(
    ISNUMBER(SEARCH("C", Q2275)), "Ciudad",
    ISNUMBER(SEARCH("T", Q2275)), "Pueblo",
    ISNUMBER(SEARCH("R", Q2275)), "Rural",
    ISNUMBER(SEARCH("S", Q2275)), "Suburbano",
    ISNUMBER(SEARCH("U", Q2275)), "Urbano"
)</f>
        <v>Urbano</v>
      </c>
      <c r="V2275" s="25" t="str" cm="1">
        <f t="array" ref="V2275">_xlfn.LET(
    _xlpm.txt, _xlfn.TEXTJOIN("", TRUE, IF(ISNUMBER(--MID(Todos!$H2275, _xlfn.SEQUENCE(LEN(Todos!$H2275)), 1)), MID(Todos!$H2275, _xlfn.SEQUENCE(LEN(Todos!$H2275)), 1), "")),
    IF(ISNUMBER(--RIGHT(_xlpm.txt,1)), _xlpm.txt, LEFT(_xlpm.txt, LEN(_xlpm.txt)-1))
)</f>
        <v>11579</v>
      </c>
      <c r="W2275" s="14" t="str">
        <f>UPPER(LEFT(Todos!$B2275,2))</f>
        <v>FL</v>
      </c>
      <c r="X2275" s="15" t="str" cm="1">
        <f t="array" ref="X2275">+IF(Todos!$C2275 = "",MODE.MATCH(Todos!$C$2:$C$4029),Todos!$C2275)</f>
        <v>M</v>
      </c>
    </row>
    <row r="2276" spans="1:24" x14ac:dyDescent="0.35">
      <c r="A2276" s="19">
        <v>47448</v>
      </c>
      <c r="B2276" s="7" t="s">
        <v>44</v>
      </c>
      <c r="C2276" s="7" t="s">
        <v>27</v>
      </c>
      <c r="D2276" s="7">
        <v>714</v>
      </c>
      <c r="E2276" s="7">
        <v>324</v>
      </c>
      <c r="F2276" s="7">
        <v>463</v>
      </c>
      <c r="G2276" s="7">
        <v>0</v>
      </c>
      <c r="H2276" s="7">
        <v>16087</v>
      </c>
      <c r="I2276" s="7">
        <v>3</v>
      </c>
      <c r="J2276" s="7">
        <v>81</v>
      </c>
      <c r="K2276" s="7">
        <v>463</v>
      </c>
      <c r="L2276" s="7">
        <v>383</v>
      </c>
      <c r="M2276" s="7">
        <v>4.5714285710000002</v>
      </c>
      <c r="N2276" s="7">
        <f>VLOOKUP(Todos!$A2276,vlookup_table[#All],2,FALSE)</f>
        <v>1</v>
      </c>
      <c r="O2276" s="7" t="str">
        <f>VLOOKUP(Todos!$A2276,vlookup_table[#All],3,FALSE)</f>
        <v>AL</v>
      </c>
      <c r="P2276" s="7">
        <f>VLOOKUP(Todos!$A2276,vlookup_table[#All],4,FALSE)</f>
        <v>0</v>
      </c>
      <c r="Q2276" s="9" t="str">
        <f>VLOOKUP(Todos!$A2276,vlookup_table[#All],5,FALSE)</f>
        <v>S2</v>
      </c>
      <c r="R2276" s="9" t="str">
        <f>VLOOKUP(Todos!$A2276,vlookup_table[#All],6,FALSE)</f>
        <v>M</v>
      </c>
      <c r="S2276" s="9">
        <f>VLOOKUP(Todos!$A2276,vlookup_table[#All],7,FALSE)</f>
        <v>5</v>
      </c>
      <c r="T2276" s="9">
        <f>ROUND((9706-Todos!$P2276)/100, 0)</f>
        <v>97</v>
      </c>
      <c r="U2276" s="9" t="str" cm="1">
        <f t="array" ref="U2276">_xlfn.IFS(
    ISNUMBER(SEARCH("C", Q2276)), "Ciudad",
    ISNUMBER(SEARCH("T", Q2276)), "Pueblo",
    ISNUMBER(SEARCH("R", Q2276)), "Rural",
    ISNUMBER(SEARCH("S", Q2276)), "Suburbano",
    ISNUMBER(SEARCH("U", Q2276)), "Urbano"
)</f>
        <v>Suburbano</v>
      </c>
      <c r="V2276" s="24" t="str" cm="1">
        <f t="array" ref="V2276">_xlfn.LET(
    _xlpm.txt, _xlfn.TEXTJOIN("", TRUE, IF(ISNUMBER(--MID(Todos!$H2276, _xlfn.SEQUENCE(LEN(Todos!$H2276)), 1)), MID(Todos!$H2276, _xlfn.SEQUENCE(LEN(Todos!$H2276)), 1), "")),
    IF(ISNUMBER(--RIGHT(_xlpm.txt,1)), _xlpm.txt, LEFT(_xlpm.txt, LEN(_xlpm.txt)-1))
)</f>
        <v>16087</v>
      </c>
      <c r="W2276" s="9" t="str">
        <f>UPPER(LEFT(Todos!$B2276,2))</f>
        <v>AL</v>
      </c>
      <c r="X2276" s="10" t="str" cm="1">
        <f t="array" ref="X2276">+IF(Todos!$C2276 = "",MODE.MATCH(Todos!$C$2:$C$4029),Todos!$C2276)</f>
        <v>Male</v>
      </c>
    </row>
    <row r="2277" spans="1:24" x14ac:dyDescent="0.35">
      <c r="A2277" s="18">
        <v>182479</v>
      </c>
      <c r="B2277" s="12" t="s">
        <v>41</v>
      </c>
      <c r="C2277" s="12" t="s">
        <v>17</v>
      </c>
      <c r="D2277" s="12">
        <v>457</v>
      </c>
      <c r="E2277" s="12">
        <v>259</v>
      </c>
      <c r="F2277" s="12">
        <v>370</v>
      </c>
      <c r="G2277" s="12">
        <v>0</v>
      </c>
      <c r="H2277" s="12">
        <v>12804</v>
      </c>
      <c r="I2277" s="12">
        <v>4</v>
      </c>
      <c r="J2277" s="12">
        <v>63</v>
      </c>
      <c r="K2277" s="12">
        <v>323</v>
      </c>
      <c r="L2277" s="12">
        <v>308</v>
      </c>
      <c r="M2277" s="12">
        <v>6.8</v>
      </c>
      <c r="N2277" s="12">
        <f>VLOOKUP(Todos!$A2277,vlookup_table[#All],2,FALSE)</f>
        <v>28</v>
      </c>
      <c r="O2277" s="12" t="str">
        <f>VLOOKUP(Todos!$A2277,vlookup_table[#All],3,FALSE)</f>
        <v>WA</v>
      </c>
      <c r="P2277" s="12">
        <f>VLOOKUP(Todos!$A2277,vlookup_table[#All],4,FALSE)</f>
        <v>0</v>
      </c>
      <c r="Q2277" s="14" t="str">
        <f>VLOOKUP(Todos!$A2277,vlookup_table[#All],5,FALSE)</f>
        <v>T2</v>
      </c>
      <c r="R2277" s="14" t="str">
        <f>VLOOKUP(Todos!$A2277,vlookup_table[#All],6,FALSE)</f>
        <v>F</v>
      </c>
      <c r="S2277" s="14">
        <f>VLOOKUP(Todos!$A2277,vlookup_table[#All],7,FALSE)</f>
        <v>15</v>
      </c>
      <c r="T2277" s="14">
        <f>ROUND((9706-Todos!$P2277)/100, 0)</f>
        <v>97</v>
      </c>
      <c r="U2277" s="14" t="str" cm="1">
        <f t="array" ref="U2277">_xlfn.IFS(
    ISNUMBER(SEARCH("C", Q2277)), "Ciudad",
    ISNUMBER(SEARCH("T", Q2277)), "Pueblo",
    ISNUMBER(SEARCH("R", Q2277)), "Rural",
    ISNUMBER(SEARCH("S", Q2277)), "Suburbano",
    ISNUMBER(SEARCH("U", Q2277)), "Urbano"
)</f>
        <v>Pueblo</v>
      </c>
      <c r="V2277" s="25" t="str" cm="1">
        <f t="array" ref="V2277">_xlfn.LET(
    _xlpm.txt, _xlfn.TEXTJOIN("", TRUE, IF(ISNUMBER(--MID(Todos!$H2277, _xlfn.SEQUENCE(LEN(Todos!$H2277)), 1)), MID(Todos!$H2277, _xlfn.SEQUENCE(LEN(Todos!$H2277)), 1), "")),
    IF(ISNUMBER(--RIGHT(_xlpm.txt,1)), _xlpm.txt, LEFT(_xlpm.txt, LEN(_xlpm.txt)-1))
)</f>
        <v>12804</v>
      </c>
      <c r="W2277" s="14" t="str">
        <f>UPPER(LEFT(Todos!$B2277,2))</f>
        <v>WA</v>
      </c>
      <c r="X2277" s="15" t="str" cm="1">
        <f t="array" ref="X2277">+IF(Todos!$C2277 = "",MODE.MATCH(Todos!$C$2:$C$4029),Todos!$C2277)</f>
        <v>F</v>
      </c>
    </row>
    <row r="2278" spans="1:24" x14ac:dyDescent="0.35">
      <c r="A2278" s="19">
        <v>96075</v>
      </c>
      <c r="B2278" s="7" t="s">
        <v>16</v>
      </c>
      <c r="C2278" s="7" t="s">
        <v>14</v>
      </c>
      <c r="D2278" s="7">
        <v>568</v>
      </c>
      <c r="E2278" s="7">
        <v>220</v>
      </c>
      <c r="F2278" s="7">
        <v>353</v>
      </c>
      <c r="G2278" s="7">
        <v>0</v>
      </c>
      <c r="H2278" s="7">
        <v>12599</v>
      </c>
      <c r="I2278" s="7">
        <v>0</v>
      </c>
      <c r="J2278" s="7">
        <v>84</v>
      </c>
      <c r="K2278" s="7">
        <v>279</v>
      </c>
      <c r="L2278" s="7">
        <v>282</v>
      </c>
      <c r="M2278" s="7">
        <v>4.7</v>
      </c>
      <c r="N2278" s="7">
        <f>VLOOKUP(Todos!$A2278,vlookup_table[#All],2,FALSE)</f>
        <v>1</v>
      </c>
      <c r="O2278" s="7" t="str">
        <f>VLOOKUP(Todos!$A2278,vlookup_table[#All],3,FALSE)</f>
        <v>IL</v>
      </c>
      <c r="P2278" s="7">
        <f>VLOOKUP(Todos!$A2278,vlookup_table[#All],4,FALSE)</f>
        <v>2402</v>
      </c>
      <c r="Q2278" s="9" t="str">
        <f>VLOOKUP(Todos!$A2278,vlookup_table[#All],5,FALSE)</f>
        <v>T2</v>
      </c>
      <c r="R2278" s="9" t="str">
        <f>VLOOKUP(Todos!$A2278,vlookup_table[#All],6,FALSE)</f>
        <v>M</v>
      </c>
      <c r="S2278" s="9">
        <f>VLOOKUP(Todos!$A2278,vlookup_table[#All],7,FALSE)</f>
        <v>5</v>
      </c>
      <c r="T2278" s="9">
        <f>ROUND((9706-Todos!$P2278)/100, 0)</f>
        <v>73</v>
      </c>
      <c r="U2278" s="9" t="str" cm="1">
        <f t="array" ref="U2278">_xlfn.IFS(
    ISNUMBER(SEARCH("C", Q2278)), "Ciudad",
    ISNUMBER(SEARCH("T", Q2278)), "Pueblo",
    ISNUMBER(SEARCH("R", Q2278)), "Rural",
    ISNUMBER(SEARCH("S", Q2278)), "Suburbano",
    ISNUMBER(SEARCH("U", Q2278)), "Urbano"
)</f>
        <v>Pueblo</v>
      </c>
      <c r="V2278" s="24" t="str" cm="1">
        <f t="array" ref="V2278">_xlfn.LET(
    _xlpm.txt, _xlfn.TEXTJOIN("", TRUE, IF(ISNUMBER(--MID(Todos!$H2278, _xlfn.SEQUENCE(LEN(Todos!$H2278)), 1)), MID(Todos!$H2278, _xlfn.SEQUENCE(LEN(Todos!$H2278)), 1), "")),
    IF(ISNUMBER(--RIGHT(_xlpm.txt,1)), _xlpm.txt, LEFT(_xlpm.txt, LEN(_xlpm.txt)-1))
)</f>
        <v>12599</v>
      </c>
      <c r="W2278" s="9" t="str">
        <f>UPPER(LEFT(Todos!$B2278,2))</f>
        <v>IL</v>
      </c>
      <c r="X2278" s="10" t="str" cm="1">
        <f t="array" ref="X2278">+IF(Todos!$C2278 = "",MODE.MATCH(Todos!$C$2:$C$4029),Todos!$C2278)</f>
        <v>M</v>
      </c>
    </row>
    <row r="2279" spans="1:24" x14ac:dyDescent="0.35">
      <c r="A2279" s="18">
        <v>138997</v>
      </c>
      <c r="B2279" s="12" t="s">
        <v>56</v>
      </c>
      <c r="C2279" s="12" t="s">
        <v>14</v>
      </c>
      <c r="D2279" s="12">
        <v>480</v>
      </c>
      <c r="E2279" s="12">
        <v>173</v>
      </c>
      <c r="F2279" s="12">
        <v>235</v>
      </c>
      <c r="G2279" s="12">
        <v>1</v>
      </c>
      <c r="H2279" s="12">
        <v>9091</v>
      </c>
      <c r="I2279" s="12">
        <v>2</v>
      </c>
      <c r="J2279" s="12">
        <v>21</v>
      </c>
      <c r="K2279" s="12">
        <v>214</v>
      </c>
      <c r="L2279" s="12">
        <v>214</v>
      </c>
      <c r="M2279" s="12">
        <v>9.7142857140000007</v>
      </c>
      <c r="N2279" s="12">
        <f>VLOOKUP(Todos!$A2279,vlookup_table[#All],2,FALSE)</f>
        <v>1</v>
      </c>
      <c r="O2279" s="12" t="str">
        <f>VLOOKUP(Todos!$A2279,vlookup_table[#All],3,FALSE)</f>
        <v>AZ</v>
      </c>
      <c r="P2279" s="12">
        <f>VLOOKUP(Todos!$A2279,vlookup_table[#All],4,FALSE)</f>
        <v>2506</v>
      </c>
      <c r="Q2279" s="14" t="str">
        <f>VLOOKUP(Todos!$A2279,vlookup_table[#All],5,FALSE)</f>
        <v>T3</v>
      </c>
      <c r="R2279" s="14" t="str">
        <f>VLOOKUP(Todos!$A2279,vlookup_table[#All],6,FALSE)</f>
        <v>M</v>
      </c>
      <c r="S2279" s="14">
        <f>VLOOKUP(Todos!$A2279,vlookup_table[#All],7,FALSE)</f>
        <v>12</v>
      </c>
      <c r="T2279" s="14">
        <f>ROUND((9706-Todos!$P2279)/100, 0)</f>
        <v>72</v>
      </c>
      <c r="U2279" s="14" t="str" cm="1">
        <f t="array" ref="U2279">_xlfn.IFS(
    ISNUMBER(SEARCH("C", Q2279)), "Ciudad",
    ISNUMBER(SEARCH("T", Q2279)), "Pueblo",
    ISNUMBER(SEARCH("R", Q2279)), "Rural",
    ISNUMBER(SEARCH("S", Q2279)), "Suburbano",
    ISNUMBER(SEARCH("U", Q2279)), "Urbano"
)</f>
        <v>Pueblo</v>
      </c>
      <c r="V2279" s="25" t="str" cm="1">
        <f t="array" ref="V2279">_xlfn.LET(
    _xlpm.txt, _xlfn.TEXTJOIN("", TRUE, IF(ISNUMBER(--MID(Todos!$H2279, _xlfn.SEQUENCE(LEN(Todos!$H2279)), 1)), MID(Todos!$H2279, _xlfn.SEQUENCE(LEN(Todos!$H2279)), 1), "")),
    IF(ISNUMBER(--RIGHT(_xlpm.txt,1)), _xlpm.txt, LEFT(_xlpm.txt, LEN(_xlpm.txt)-1))
)</f>
        <v>9091</v>
      </c>
      <c r="W2279" s="14" t="str">
        <f>UPPER(LEFT(Todos!$B2279,2))</f>
        <v>AZ</v>
      </c>
      <c r="X2279" s="15" t="str" cm="1">
        <f t="array" ref="X2279">+IF(Todos!$C2279 = "",MODE.MATCH(Todos!$C$2:$C$4029),Todos!$C2279)</f>
        <v>M</v>
      </c>
    </row>
    <row r="2280" spans="1:24" x14ac:dyDescent="0.35">
      <c r="A2280" s="19">
        <v>108989</v>
      </c>
      <c r="B2280" s="7" t="s">
        <v>50</v>
      </c>
      <c r="C2280" s="7" t="s">
        <v>17</v>
      </c>
      <c r="D2280" s="7">
        <v>1381</v>
      </c>
      <c r="E2280" s="7">
        <v>631</v>
      </c>
      <c r="F2280" s="7">
        <v>776</v>
      </c>
      <c r="G2280" s="7">
        <v>19</v>
      </c>
      <c r="H2280" s="7">
        <v>29012</v>
      </c>
      <c r="I2280" s="7">
        <v>1</v>
      </c>
      <c r="J2280" s="7">
        <v>64</v>
      </c>
      <c r="K2280" s="7">
        <v>672</v>
      </c>
      <c r="L2280" s="7">
        <v>718</v>
      </c>
      <c r="M2280" s="7">
        <v>15</v>
      </c>
      <c r="N2280" s="7">
        <f>VLOOKUP(Todos!$A2280,vlookup_table[#All],2,FALSE)</f>
        <v>0</v>
      </c>
      <c r="O2280" s="7" t="str">
        <f>VLOOKUP(Todos!$A2280,vlookup_table[#All],3,FALSE)</f>
        <v>LA</v>
      </c>
      <c r="P2280" s="7">
        <f>VLOOKUP(Todos!$A2280,vlookup_table[#All],4,FALSE)</f>
        <v>5701</v>
      </c>
      <c r="Q2280" s="9" t="str">
        <f>VLOOKUP(Todos!$A2280,vlookup_table[#All],5,FALSE)</f>
        <v>C1</v>
      </c>
      <c r="R2280" s="9" t="str">
        <f>VLOOKUP(Todos!$A2280,vlookup_table[#All],6,FALSE)</f>
        <v>F</v>
      </c>
      <c r="S2280" s="9">
        <f>VLOOKUP(Todos!$A2280,vlookup_table[#All],7,FALSE)</f>
        <v>15</v>
      </c>
      <c r="T2280" s="9">
        <f>ROUND((9706-Todos!$P2280)/100, 0)</f>
        <v>40</v>
      </c>
      <c r="U2280" s="9" t="str" cm="1">
        <f t="array" ref="U2280">_xlfn.IFS(
    ISNUMBER(SEARCH("C", Q2280)), "Ciudad",
    ISNUMBER(SEARCH("T", Q2280)), "Pueblo",
    ISNUMBER(SEARCH("R", Q2280)), "Rural",
    ISNUMBER(SEARCH("S", Q2280)), "Suburbano",
    ISNUMBER(SEARCH("U", Q2280)), "Urbano"
)</f>
        <v>Ciudad</v>
      </c>
      <c r="V2280" s="24" t="str" cm="1">
        <f t="array" ref="V2280">_xlfn.LET(
    _xlpm.txt, _xlfn.TEXTJOIN("", TRUE, IF(ISNUMBER(--MID(Todos!$H2280, _xlfn.SEQUENCE(LEN(Todos!$H2280)), 1)), MID(Todos!$H2280, _xlfn.SEQUENCE(LEN(Todos!$H2280)), 1), "")),
    IF(ISNUMBER(--RIGHT(_xlpm.txt,1)), _xlpm.txt, LEFT(_xlpm.txt, LEN(_xlpm.txt)-1))
)</f>
        <v>29012</v>
      </c>
      <c r="W2280" s="9" t="str">
        <f>UPPER(LEFT(Todos!$B2280,2))</f>
        <v>LA</v>
      </c>
      <c r="X2280" s="10" t="str" cm="1">
        <f t="array" ref="X2280">+IF(Todos!$C2280 = "",MODE.MATCH(Todos!$C$2:$C$4029),Todos!$C2280)</f>
        <v>F</v>
      </c>
    </row>
    <row r="2281" spans="1:24" x14ac:dyDescent="0.35">
      <c r="A2281" s="18">
        <v>87016</v>
      </c>
      <c r="B2281" s="12" t="s">
        <v>35</v>
      </c>
      <c r="C2281" s="12" t="s">
        <v>20</v>
      </c>
      <c r="D2281" s="12">
        <v>425</v>
      </c>
      <c r="E2281" s="12">
        <v>169</v>
      </c>
      <c r="F2281" s="12">
        <v>163</v>
      </c>
      <c r="G2281" s="12">
        <v>0</v>
      </c>
      <c r="H2281" s="12">
        <v>17618</v>
      </c>
      <c r="I2281" s="12">
        <v>0</v>
      </c>
      <c r="J2281" s="12">
        <v>70</v>
      </c>
      <c r="K2281" s="12">
        <v>163</v>
      </c>
      <c r="L2281" s="12">
        <v>277</v>
      </c>
      <c r="M2281" s="12">
        <v>22.833333329999999</v>
      </c>
      <c r="N2281" s="12">
        <f>VLOOKUP(Todos!$A2281,vlookup_table[#All],2,FALSE)</f>
        <v>2</v>
      </c>
      <c r="O2281" s="12" t="str">
        <f>VLOOKUP(Todos!$A2281,vlookup_table[#All],3,FALSE)</f>
        <v>MT</v>
      </c>
      <c r="P2281" s="12">
        <f>VLOOKUP(Todos!$A2281,vlookup_table[#All],4,FALSE)</f>
        <v>0</v>
      </c>
      <c r="Q2281" s="14" t="str">
        <f>VLOOKUP(Todos!$A2281,vlookup_table[#All],5,FALSE)</f>
        <v>R2</v>
      </c>
      <c r="R2281" s="14" t="str">
        <f>VLOOKUP(Todos!$A2281,vlookup_table[#All],6,FALSE)</f>
        <v>F</v>
      </c>
      <c r="S2281" s="14">
        <f>VLOOKUP(Todos!$A2281,vlookup_table[#All],7,FALSE)</f>
        <v>23</v>
      </c>
      <c r="T2281" s="14">
        <f>ROUND((9706-Todos!$P2281)/100, 0)</f>
        <v>97</v>
      </c>
      <c r="U2281" s="14" t="str" cm="1">
        <f t="array" ref="U2281">_xlfn.IFS(
    ISNUMBER(SEARCH("C", Q2281)), "Ciudad",
    ISNUMBER(SEARCH("T", Q2281)), "Pueblo",
    ISNUMBER(SEARCH("R", Q2281)), "Rural",
    ISNUMBER(SEARCH("S", Q2281)), "Suburbano",
    ISNUMBER(SEARCH("U", Q2281)), "Urbano"
)</f>
        <v>Rural</v>
      </c>
      <c r="V2281" s="25" t="str" cm="1">
        <f t="array" ref="V2281">_xlfn.LET(
    _xlpm.txt, _xlfn.TEXTJOIN("", TRUE, IF(ISNUMBER(--MID(Todos!$H2281, _xlfn.SEQUENCE(LEN(Todos!$H2281)), 1)), MID(Todos!$H2281, _xlfn.SEQUENCE(LEN(Todos!$H2281)), 1), "")),
    IF(ISNUMBER(--RIGHT(_xlpm.txt,1)), _xlpm.txt, LEFT(_xlpm.txt, LEN(_xlpm.txt)-1))
)</f>
        <v>17618</v>
      </c>
      <c r="W2281" s="14" t="str">
        <f>UPPER(LEFT(Todos!$B2281,2))</f>
        <v>MT</v>
      </c>
      <c r="X2281" s="15" t="str" cm="1">
        <f t="array" ref="X2281">+IF(Todos!$C2281 = "",MODE.MATCH(Todos!$C$2:$C$4029),Todos!$C2281)</f>
        <v>female</v>
      </c>
    </row>
    <row r="2282" spans="1:24" x14ac:dyDescent="0.35">
      <c r="A2282" s="19">
        <v>12666</v>
      </c>
      <c r="B2282" s="7" t="s">
        <v>56</v>
      </c>
      <c r="C2282" s="7" t="s">
        <v>14</v>
      </c>
      <c r="D2282" s="7">
        <v>863</v>
      </c>
      <c r="E2282" s="7">
        <v>274</v>
      </c>
      <c r="F2282" s="7">
        <v>446</v>
      </c>
      <c r="G2282" s="7">
        <v>0</v>
      </c>
      <c r="H2282" s="7">
        <v>22486</v>
      </c>
      <c r="I2282" s="7">
        <v>4</v>
      </c>
      <c r="J2282" s="7">
        <v>0</v>
      </c>
      <c r="K2282" s="7">
        <v>325</v>
      </c>
      <c r="L2282" s="7">
        <v>368</v>
      </c>
      <c r="M2282" s="7">
        <v>68.8</v>
      </c>
      <c r="N2282" s="7">
        <f>VLOOKUP(Todos!$A2282,vlookup_table[#All],2,FALSE)</f>
        <v>0</v>
      </c>
      <c r="O2282" s="7" t="str">
        <f>VLOOKUP(Todos!$A2282,vlookup_table[#All],3,FALSE)</f>
        <v>AZ</v>
      </c>
      <c r="P2282" s="7">
        <f>VLOOKUP(Todos!$A2282,vlookup_table[#All],4,FALSE)</f>
        <v>3201</v>
      </c>
      <c r="Q2282" s="9" t="str">
        <f>VLOOKUP(Todos!$A2282,vlookup_table[#All],5,FALSE)</f>
        <v>T1</v>
      </c>
      <c r="R2282" s="9" t="str">
        <f>VLOOKUP(Todos!$A2282,vlookup_table[#All],6,FALSE)</f>
        <v>M</v>
      </c>
      <c r="S2282" s="9">
        <f>VLOOKUP(Todos!$A2282,vlookup_table[#All],7,FALSE)</f>
        <v>75</v>
      </c>
      <c r="T2282" s="9">
        <f>ROUND((9706-Todos!$P2282)/100, 0)</f>
        <v>65</v>
      </c>
      <c r="U2282" s="9" t="str" cm="1">
        <f t="array" ref="U2282">_xlfn.IFS(
    ISNUMBER(SEARCH("C", Q2282)), "Ciudad",
    ISNUMBER(SEARCH("T", Q2282)), "Pueblo",
    ISNUMBER(SEARCH("R", Q2282)), "Rural",
    ISNUMBER(SEARCH("S", Q2282)), "Suburbano",
    ISNUMBER(SEARCH("U", Q2282)), "Urbano"
)</f>
        <v>Pueblo</v>
      </c>
      <c r="V2282" s="24" t="str" cm="1">
        <f t="array" ref="V2282">_xlfn.LET(
    _xlpm.txt, _xlfn.TEXTJOIN("", TRUE, IF(ISNUMBER(--MID(Todos!$H2282, _xlfn.SEQUENCE(LEN(Todos!$H2282)), 1)), MID(Todos!$H2282, _xlfn.SEQUENCE(LEN(Todos!$H2282)), 1), "")),
    IF(ISNUMBER(--RIGHT(_xlpm.txt,1)), _xlpm.txt, LEFT(_xlpm.txt, LEN(_xlpm.txt)-1))
)</f>
        <v>22486</v>
      </c>
      <c r="W2282" s="9" t="str">
        <f>UPPER(LEFT(Todos!$B2282,2))</f>
        <v>AZ</v>
      </c>
      <c r="X2282" s="10" t="str" cm="1">
        <f t="array" ref="X2282">+IF(Todos!$C2282 = "",MODE.MATCH(Todos!$C$2:$C$4029),Todos!$C2282)</f>
        <v>M</v>
      </c>
    </row>
    <row r="2283" spans="1:24" x14ac:dyDescent="0.35">
      <c r="A2283" s="18">
        <v>34302</v>
      </c>
      <c r="B2283" s="12" t="s">
        <v>13</v>
      </c>
      <c r="C2283" s="12" t="s">
        <v>17</v>
      </c>
      <c r="D2283" s="12">
        <v>837</v>
      </c>
      <c r="E2283" s="12">
        <v>321</v>
      </c>
      <c r="F2283" s="12">
        <v>431</v>
      </c>
      <c r="G2283" s="12">
        <v>8</v>
      </c>
      <c r="H2283" s="12">
        <v>13796</v>
      </c>
      <c r="I2283" s="12">
        <v>3</v>
      </c>
      <c r="J2283" s="12">
        <v>49</v>
      </c>
      <c r="K2283" s="12">
        <v>341</v>
      </c>
      <c r="L2283" s="12">
        <v>397</v>
      </c>
      <c r="M2283" s="12">
        <v>11.47619048</v>
      </c>
      <c r="N2283" s="12">
        <f>VLOOKUP(Todos!$A2283,vlookup_table[#All],2,FALSE)</f>
        <v>0</v>
      </c>
      <c r="O2283" s="12" t="str">
        <f>VLOOKUP(Todos!$A2283,vlookup_table[#All],3,FALSE)</f>
        <v>FL</v>
      </c>
      <c r="P2283" s="12">
        <f>VLOOKUP(Todos!$A2283,vlookup_table[#All],4,FALSE)</f>
        <v>2403</v>
      </c>
      <c r="Q2283" s="14" t="str">
        <f>VLOOKUP(Todos!$A2283,vlookup_table[#All],5,FALSE)</f>
        <v>T2</v>
      </c>
      <c r="R2283" s="14" t="str">
        <f>VLOOKUP(Todos!$A2283,vlookup_table[#All],6,FALSE)</f>
        <v>F</v>
      </c>
      <c r="S2283" s="14">
        <f>VLOOKUP(Todos!$A2283,vlookup_table[#All],7,FALSE)</f>
        <v>14</v>
      </c>
      <c r="T2283" s="14">
        <f>ROUND((9706-Todos!$P2283)/100, 0)</f>
        <v>73</v>
      </c>
      <c r="U2283" s="14" t="str" cm="1">
        <f t="array" ref="U2283">_xlfn.IFS(
    ISNUMBER(SEARCH("C", Q2283)), "Ciudad",
    ISNUMBER(SEARCH("T", Q2283)), "Pueblo",
    ISNUMBER(SEARCH("R", Q2283)), "Rural",
    ISNUMBER(SEARCH("S", Q2283)), "Suburbano",
    ISNUMBER(SEARCH("U", Q2283)), "Urbano"
)</f>
        <v>Pueblo</v>
      </c>
      <c r="V2283" s="25" t="str" cm="1">
        <f t="array" ref="V2283">_xlfn.LET(
    _xlpm.txt, _xlfn.TEXTJOIN("", TRUE, IF(ISNUMBER(--MID(Todos!$H2283, _xlfn.SEQUENCE(LEN(Todos!$H2283)), 1)), MID(Todos!$H2283, _xlfn.SEQUENCE(LEN(Todos!$H2283)), 1), "")),
    IF(ISNUMBER(--RIGHT(_xlpm.txt,1)), _xlpm.txt, LEFT(_xlpm.txt, LEN(_xlpm.txt)-1))
)</f>
        <v>13796</v>
      </c>
      <c r="W2283" s="14" t="str">
        <f>UPPER(LEFT(Todos!$B2283,2))</f>
        <v>FL</v>
      </c>
      <c r="X2283" s="15" t="str" cm="1">
        <f t="array" ref="X2283">+IF(Todos!$C2283 = "",MODE.MATCH(Todos!$C$2:$C$4029),Todos!$C2283)</f>
        <v>F</v>
      </c>
    </row>
    <row r="2284" spans="1:24" x14ac:dyDescent="0.35">
      <c r="A2284" s="19">
        <v>3018</v>
      </c>
      <c r="B2284" s="7" t="s">
        <v>22</v>
      </c>
      <c r="C2284" s="7" t="s">
        <v>17</v>
      </c>
      <c r="D2284" s="7">
        <v>1429</v>
      </c>
      <c r="E2284" s="7">
        <v>260</v>
      </c>
      <c r="F2284" s="7">
        <v>329</v>
      </c>
      <c r="G2284" s="7">
        <v>12</v>
      </c>
      <c r="H2284" s="7">
        <v>9400</v>
      </c>
      <c r="I2284" s="7">
        <v>35</v>
      </c>
      <c r="J2284" s="7">
        <v>44</v>
      </c>
      <c r="K2284" s="7">
        <v>253</v>
      </c>
      <c r="L2284" s="7">
        <v>315</v>
      </c>
      <c r="M2284" s="7">
        <v>12</v>
      </c>
      <c r="N2284" s="7">
        <f>VLOOKUP(Todos!$A2284,vlookup_table[#All],2,FALSE)</f>
        <v>76</v>
      </c>
      <c r="O2284" s="7" t="str">
        <f>VLOOKUP(Todos!$A2284,vlookup_table[#All],3,FALSE)</f>
        <v>CA</v>
      </c>
      <c r="P2284" s="7">
        <f>VLOOKUP(Todos!$A2284,vlookup_table[#All],4,FALSE)</f>
        <v>0</v>
      </c>
      <c r="Q2284" s="9" t="str">
        <f>VLOOKUP(Todos!$A2284,vlookup_table[#All],5,FALSE)</f>
        <v/>
      </c>
      <c r="R2284" s="9" t="str">
        <f>VLOOKUP(Todos!$A2284,vlookup_table[#All],6,FALSE)</f>
        <v>F</v>
      </c>
      <c r="S2284" s="9">
        <f>VLOOKUP(Todos!$A2284,vlookup_table[#All],7,FALSE)</f>
        <v>25</v>
      </c>
      <c r="T2284" s="9">
        <f>ROUND((9706-Todos!$P2284)/100, 0)</f>
        <v>97</v>
      </c>
      <c r="U2284" s="9" t="e" cm="1">
        <f t="array" ref="U2284">_xlfn.IFS(
    ISNUMBER(SEARCH("C", Q2284)), "Ciudad",
    ISNUMBER(SEARCH("T", Q2284)), "Pueblo",
    ISNUMBER(SEARCH("R", Q2284)), "Rural",
    ISNUMBER(SEARCH("S", Q2284)), "Suburbano",
    ISNUMBER(SEARCH("U", Q2284)), "Urbano"
)</f>
        <v>#N/A</v>
      </c>
      <c r="V2284" s="24" t="str" cm="1">
        <f t="array" ref="V2284">_xlfn.LET(
    _xlpm.txt, _xlfn.TEXTJOIN("", TRUE, IF(ISNUMBER(--MID(Todos!$H2284, _xlfn.SEQUENCE(LEN(Todos!$H2284)), 1)), MID(Todos!$H2284, _xlfn.SEQUENCE(LEN(Todos!$H2284)), 1), "")),
    IF(ISNUMBER(--RIGHT(_xlpm.txt,1)), _xlpm.txt, LEFT(_xlpm.txt, LEN(_xlpm.txt)-1))
)</f>
        <v>9400</v>
      </c>
      <c r="W2284" s="9" t="str">
        <f>UPPER(LEFT(Todos!$B2284,2))</f>
        <v>CA</v>
      </c>
      <c r="X2284" s="10" t="str" cm="1">
        <f t="array" ref="X2284">+IF(Todos!$C2284 = "",MODE.MATCH(Todos!$C$2:$C$4029),Todos!$C2284)</f>
        <v>F</v>
      </c>
    </row>
    <row r="2285" spans="1:24" x14ac:dyDescent="0.35">
      <c r="A2285" s="18">
        <v>145231</v>
      </c>
      <c r="B2285" s="12" t="s">
        <v>22</v>
      </c>
      <c r="C2285" s="12"/>
      <c r="D2285" s="12">
        <v>0</v>
      </c>
      <c r="E2285" s="12">
        <v>303</v>
      </c>
      <c r="F2285" s="12">
        <v>725</v>
      </c>
      <c r="G2285" s="12">
        <v>0</v>
      </c>
      <c r="H2285" s="12">
        <v>33139</v>
      </c>
      <c r="I2285" s="12">
        <v>22</v>
      </c>
      <c r="J2285" s="12">
        <v>16</v>
      </c>
      <c r="K2285" s="12">
        <v>664</v>
      </c>
      <c r="L2285" s="12">
        <v>388</v>
      </c>
      <c r="M2285" s="12">
        <v>5.4666666670000001</v>
      </c>
      <c r="N2285" s="12">
        <f>VLOOKUP(Todos!$A2285,vlookup_table[#All],2,FALSE)</f>
        <v>0</v>
      </c>
      <c r="O2285" s="12" t="str">
        <f>VLOOKUP(Todos!$A2285,vlookup_table[#All],3,FALSE)</f>
        <v>CA</v>
      </c>
      <c r="P2285" s="12">
        <f>VLOOKUP(Todos!$A2285,vlookup_table[#All],4,FALSE)</f>
        <v>0</v>
      </c>
      <c r="Q2285" s="14" t="str">
        <f>VLOOKUP(Todos!$A2285,vlookup_table[#All],5,FALSE)</f>
        <v>U2</v>
      </c>
      <c r="R2285" s="14" t="str">
        <f>VLOOKUP(Todos!$A2285,vlookup_table[#All],6,FALSE)</f>
        <v/>
      </c>
      <c r="S2285" s="14">
        <f>VLOOKUP(Todos!$A2285,vlookup_table[#All],7,FALSE)</f>
        <v>6</v>
      </c>
      <c r="T2285" s="14">
        <f>ROUND((9706-Todos!$P2285)/100, 0)</f>
        <v>97</v>
      </c>
      <c r="U2285" s="14" t="str" cm="1">
        <f t="array" ref="U2285">_xlfn.IFS(
    ISNUMBER(SEARCH("C", Q2285)), "Ciudad",
    ISNUMBER(SEARCH("T", Q2285)), "Pueblo",
    ISNUMBER(SEARCH("R", Q2285)), "Rural",
    ISNUMBER(SEARCH("S", Q2285)), "Suburbano",
    ISNUMBER(SEARCH("U", Q2285)), "Urbano"
)</f>
        <v>Urbano</v>
      </c>
      <c r="V2285" s="25" t="str" cm="1">
        <f t="array" ref="V2285">_xlfn.LET(
    _xlpm.txt, _xlfn.TEXTJOIN("", TRUE, IF(ISNUMBER(--MID(Todos!$H2285, _xlfn.SEQUENCE(LEN(Todos!$H2285)), 1)), MID(Todos!$H2285, _xlfn.SEQUENCE(LEN(Todos!$H2285)), 1), "")),
    IF(ISNUMBER(--RIGHT(_xlpm.txt,1)), _xlpm.txt, LEFT(_xlpm.txt, LEN(_xlpm.txt)-1))
)</f>
        <v>33139</v>
      </c>
      <c r="W2285" s="14" t="str">
        <f>UPPER(LEFT(Todos!$B2285,2))</f>
        <v>CA</v>
      </c>
      <c r="X2285" s="15" t="e" cm="1">
        <f t="array" aca="1" ref="X2285" ca="1">+IF(Todos!$C2285 = "",MODE.MATCH(Todos!$C$2:$C$4029),Todos!$C2285)</f>
        <v>#NAME?</v>
      </c>
    </row>
    <row r="2286" spans="1:24" x14ac:dyDescent="0.35">
      <c r="A2286" s="19">
        <v>152418</v>
      </c>
      <c r="B2286" s="7" t="s">
        <v>22</v>
      </c>
      <c r="C2286" s="7" t="s">
        <v>14</v>
      </c>
      <c r="D2286" s="7">
        <v>1637</v>
      </c>
      <c r="E2286" s="7">
        <v>345</v>
      </c>
      <c r="F2286" s="7">
        <v>454</v>
      </c>
      <c r="G2286" s="7">
        <v>33</v>
      </c>
      <c r="H2286" s="7">
        <v>15788</v>
      </c>
      <c r="I2286" s="7">
        <v>8</v>
      </c>
      <c r="J2286" s="7">
        <v>46</v>
      </c>
      <c r="K2286" s="7">
        <v>405</v>
      </c>
      <c r="L2286" s="7">
        <v>403</v>
      </c>
      <c r="M2286" s="7">
        <v>11.625</v>
      </c>
      <c r="N2286" s="7">
        <f>VLOOKUP(Todos!$A2286,vlookup_table[#All],2,FALSE)</f>
        <v>1</v>
      </c>
      <c r="O2286" s="7" t="str">
        <f>VLOOKUP(Todos!$A2286,vlookup_table[#All],3,FALSE)</f>
        <v>CA</v>
      </c>
      <c r="P2286" s="7">
        <f>VLOOKUP(Todos!$A2286,vlookup_table[#All],4,FALSE)</f>
        <v>3101</v>
      </c>
      <c r="Q2286" s="9" t="str">
        <f>VLOOKUP(Todos!$A2286,vlookup_table[#All],5,FALSE)</f>
        <v>R2</v>
      </c>
      <c r="R2286" s="9" t="str">
        <f>VLOOKUP(Todos!$A2286,vlookup_table[#All],6,FALSE)</f>
        <v>M</v>
      </c>
      <c r="S2286" s="9">
        <f>VLOOKUP(Todos!$A2286,vlookup_table[#All],7,FALSE)</f>
        <v>12</v>
      </c>
      <c r="T2286" s="9">
        <f>ROUND((9706-Todos!$P2286)/100, 0)</f>
        <v>66</v>
      </c>
      <c r="U2286" s="9" t="str" cm="1">
        <f t="array" ref="U2286">_xlfn.IFS(
    ISNUMBER(SEARCH("C", Q2286)), "Ciudad",
    ISNUMBER(SEARCH("T", Q2286)), "Pueblo",
    ISNUMBER(SEARCH("R", Q2286)), "Rural",
    ISNUMBER(SEARCH("S", Q2286)), "Suburbano",
    ISNUMBER(SEARCH("U", Q2286)), "Urbano"
)</f>
        <v>Rural</v>
      </c>
      <c r="V2286" s="24" t="str" cm="1">
        <f t="array" ref="V2286">_xlfn.LET(
    _xlpm.txt, _xlfn.TEXTJOIN("", TRUE, IF(ISNUMBER(--MID(Todos!$H2286, _xlfn.SEQUENCE(LEN(Todos!$H2286)), 1)), MID(Todos!$H2286, _xlfn.SEQUENCE(LEN(Todos!$H2286)), 1), "")),
    IF(ISNUMBER(--RIGHT(_xlpm.txt,1)), _xlpm.txt, LEFT(_xlpm.txt, LEN(_xlpm.txt)-1))
)</f>
        <v>15788</v>
      </c>
      <c r="W2286" s="9" t="str">
        <f>UPPER(LEFT(Todos!$B2286,2))</f>
        <v>CA</v>
      </c>
      <c r="X2286" s="10" t="str" cm="1">
        <f t="array" ref="X2286">+IF(Todos!$C2286 = "",MODE.MATCH(Todos!$C$2:$C$4029),Todos!$C2286)</f>
        <v>M</v>
      </c>
    </row>
    <row r="2287" spans="1:24" x14ac:dyDescent="0.35">
      <c r="A2287" s="18">
        <v>65061</v>
      </c>
      <c r="B2287" s="12" t="s">
        <v>30</v>
      </c>
      <c r="C2287" s="12" t="s">
        <v>14</v>
      </c>
      <c r="D2287" s="12">
        <v>1559</v>
      </c>
      <c r="E2287" s="12">
        <v>557</v>
      </c>
      <c r="F2287" s="12">
        <v>666</v>
      </c>
      <c r="G2287" s="12">
        <v>27</v>
      </c>
      <c r="H2287" s="12">
        <v>25181</v>
      </c>
      <c r="I2287" s="12">
        <v>7</v>
      </c>
      <c r="J2287" s="12">
        <v>80</v>
      </c>
      <c r="K2287" s="12">
        <v>621</v>
      </c>
      <c r="L2287" s="12">
        <v>604</v>
      </c>
      <c r="M2287" s="12">
        <v>20</v>
      </c>
      <c r="N2287" s="12">
        <f>VLOOKUP(Todos!$A2287,vlookup_table[#All],2,FALSE)</f>
        <v>0</v>
      </c>
      <c r="O2287" s="12" t="str">
        <f>VLOOKUP(Todos!$A2287,vlookup_table[#All],3,FALSE)</f>
        <v>MI</v>
      </c>
      <c r="P2287" s="12">
        <f>VLOOKUP(Todos!$A2287,vlookup_table[#All],4,FALSE)</f>
        <v>5211</v>
      </c>
      <c r="Q2287" s="14" t="str">
        <f>VLOOKUP(Todos!$A2287,vlookup_table[#All],5,FALSE)</f>
        <v>S1</v>
      </c>
      <c r="R2287" s="14" t="str">
        <f>VLOOKUP(Todos!$A2287,vlookup_table[#All],6,FALSE)</f>
        <v>M</v>
      </c>
      <c r="S2287" s="14">
        <f>VLOOKUP(Todos!$A2287,vlookup_table[#All],7,FALSE)</f>
        <v>25</v>
      </c>
      <c r="T2287" s="14">
        <f>ROUND((9706-Todos!$P2287)/100, 0)</f>
        <v>45</v>
      </c>
      <c r="U2287" s="14" t="str" cm="1">
        <f t="array" ref="U2287">_xlfn.IFS(
    ISNUMBER(SEARCH("C", Q2287)), "Ciudad",
    ISNUMBER(SEARCH("T", Q2287)), "Pueblo",
    ISNUMBER(SEARCH("R", Q2287)), "Rural",
    ISNUMBER(SEARCH("S", Q2287)), "Suburbano",
    ISNUMBER(SEARCH("U", Q2287)), "Urbano"
)</f>
        <v>Suburbano</v>
      </c>
      <c r="V2287" s="25" t="str" cm="1">
        <f t="array" ref="V2287">_xlfn.LET(
    _xlpm.txt, _xlfn.TEXTJOIN("", TRUE, IF(ISNUMBER(--MID(Todos!$H2287, _xlfn.SEQUENCE(LEN(Todos!$H2287)), 1)), MID(Todos!$H2287, _xlfn.SEQUENCE(LEN(Todos!$H2287)), 1), "")),
    IF(ISNUMBER(--RIGHT(_xlpm.txt,1)), _xlpm.txt, LEFT(_xlpm.txt, LEN(_xlpm.txt)-1))
)</f>
        <v>25181</v>
      </c>
      <c r="W2287" s="14" t="str">
        <f>UPPER(LEFT(Todos!$B2287,2))</f>
        <v>MI</v>
      </c>
      <c r="X2287" s="15" t="str" cm="1">
        <f t="array" ref="X2287">+IF(Todos!$C2287 = "",MODE.MATCH(Todos!$C$2:$C$4029),Todos!$C2287)</f>
        <v>M</v>
      </c>
    </row>
    <row r="2288" spans="1:24" x14ac:dyDescent="0.35">
      <c r="A2288" s="19">
        <v>72220</v>
      </c>
      <c r="B2288" s="7" t="s">
        <v>30</v>
      </c>
      <c r="C2288" s="7" t="s">
        <v>17</v>
      </c>
      <c r="D2288" s="7">
        <v>835</v>
      </c>
      <c r="E2288" s="7">
        <v>473</v>
      </c>
      <c r="F2288" s="7">
        <v>507</v>
      </c>
      <c r="G2288" s="7">
        <v>2</v>
      </c>
      <c r="H2288" s="7">
        <v>16227</v>
      </c>
      <c r="I2288" s="7">
        <v>5</v>
      </c>
      <c r="J2288" s="7">
        <v>67</v>
      </c>
      <c r="K2288" s="7">
        <v>497</v>
      </c>
      <c r="L2288" s="7">
        <v>477</v>
      </c>
      <c r="M2288" s="7">
        <v>9.375</v>
      </c>
      <c r="N2288" s="7">
        <f>VLOOKUP(Todos!$A2288,vlookup_table[#All],2,FALSE)</f>
        <v>2</v>
      </c>
      <c r="O2288" s="7" t="str">
        <f>VLOOKUP(Todos!$A2288,vlookup_table[#All],3,FALSE)</f>
        <v>MI</v>
      </c>
      <c r="P2288" s="7">
        <f>VLOOKUP(Todos!$A2288,vlookup_table[#All],4,FALSE)</f>
        <v>2307</v>
      </c>
      <c r="Q2288" s="9" t="str">
        <f>VLOOKUP(Todos!$A2288,vlookup_table[#All],5,FALSE)</f>
        <v>C1</v>
      </c>
      <c r="R2288" s="9" t="str">
        <f>VLOOKUP(Todos!$A2288,vlookup_table[#All],6,FALSE)</f>
        <v>F</v>
      </c>
      <c r="S2288" s="9">
        <f>VLOOKUP(Todos!$A2288,vlookup_table[#All],7,FALSE)</f>
        <v>15</v>
      </c>
      <c r="T2288" s="9">
        <f>ROUND((9706-Todos!$P2288)/100, 0)</f>
        <v>74</v>
      </c>
      <c r="U2288" s="9" t="str" cm="1">
        <f t="array" ref="U2288">_xlfn.IFS(
    ISNUMBER(SEARCH("C", Q2288)), "Ciudad",
    ISNUMBER(SEARCH("T", Q2288)), "Pueblo",
    ISNUMBER(SEARCH("R", Q2288)), "Rural",
    ISNUMBER(SEARCH("S", Q2288)), "Suburbano",
    ISNUMBER(SEARCH("U", Q2288)), "Urbano"
)</f>
        <v>Ciudad</v>
      </c>
      <c r="V2288" s="24" t="str" cm="1">
        <f t="array" ref="V2288">_xlfn.LET(
    _xlpm.txt, _xlfn.TEXTJOIN("", TRUE, IF(ISNUMBER(--MID(Todos!$H2288, _xlfn.SEQUENCE(LEN(Todos!$H2288)), 1)), MID(Todos!$H2288, _xlfn.SEQUENCE(LEN(Todos!$H2288)), 1), "")),
    IF(ISNUMBER(--RIGHT(_xlpm.txt,1)), _xlpm.txt, LEFT(_xlpm.txt, LEN(_xlpm.txt)-1))
)</f>
        <v>16227</v>
      </c>
      <c r="W2288" s="9" t="str">
        <f>UPPER(LEFT(Todos!$B2288,2))</f>
        <v>MI</v>
      </c>
      <c r="X2288" s="10" t="str" cm="1">
        <f t="array" ref="X2288">+IF(Todos!$C2288 = "",MODE.MATCH(Todos!$C$2:$C$4029),Todos!$C2288)</f>
        <v>F</v>
      </c>
    </row>
    <row r="2289" spans="1:24" x14ac:dyDescent="0.35">
      <c r="A2289" s="18">
        <v>112288</v>
      </c>
      <c r="B2289" s="12" t="s">
        <v>22</v>
      </c>
      <c r="C2289" s="12" t="s">
        <v>17</v>
      </c>
      <c r="D2289" s="12">
        <v>1259</v>
      </c>
      <c r="E2289" s="12">
        <v>389</v>
      </c>
      <c r="F2289" s="12">
        <v>458</v>
      </c>
      <c r="G2289" s="12">
        <v>13</v>
      </c>
      <c r="H2289" s="12">
        <v>15213</v>
      </c>
      <c r="I2289" s="12">
        <v>10</v>
      </c>
      <c r="J2289" s="12">
        <v>54</v>
      </c>
      <c r="K2289" s="12">
        <v>396</v>
      </c>
      <c r="L2289" s="12">
        <v>434</v>
      </c>
      <c r="M2289" s="12">
        <v>13.16666667</v>
      </c>
      <c r="N2289" s="12">
        <f>VLOOKUP(Todos!$A2289,vlookup_table[#All],2,FALSE)</f>
        <v>0</v>
      </c>
      <c r="O2289" s="12" t="str">
        <f>VLOOKUP(Todos!$A2289,vlookup_table[#All],3,FALSE)</f>
        <v>CA</v>
      </c>
      <c r="P2289" s="12">
        <f>VLOOKUP(Todos!$A2289,vlookup_table[#All],4,FALSE)</f>
        <v>3001</v>
      </c>
      <c r="Q2289" s="14" t="str">
        <f>VLOOKUP(Todos!$A2289,vlookup_table[#All],5,FALSE)</f>
        <v>R3</v>
      </c>
      <c r="R2289" s="14" t="str">
        <f>VLOOKUP(Todos!$A2289,vlookup_table[#All],6,FALSE)</f>
        <v>F</v>
      </c>
      <c r="S2289" s="14">
        <f>VLOOKUP(Todos!$A2289,vlookup_table[#All],7,FALSE)</f>
        <v>12</v>
      </c>
      <c r="T2289" s="14">
        <f>ROUND((9706-Todos!$P2289)/100, 0)</f>
        <v>67</v>
      </c>
      <c r="U2289" s="14" t="str" cm="1">
        <f t="array" ref="U2289">_xlfn.IFS(
    ISNUMBER(SEARCH("C", Q2289)), "Ciudad",
    ISNUMBER(SEARCH("T", Q2289)), "Pueblo",
    ISNUMBER(SEARCH("R", Q2289)), "Rural",
    ISNUMBER(SEARCH("S", Q2289)), "Suburbano",
    ISNUMBER(SEARCH("U", Q2289)), "Urbano"
)</f>
        <v>Rural</v>
      </c>
      <c r="V2289" s="25" t="str" cm="1">
        <f t="array" ref="V2289">_xlfn.LET(
    _xlpm.txt, _xlfn.TEXTJOIN("", TRUE, IF(ISNUMBER(--MID(Todos!$H2289, _xlfn.SEQUENCE(LEN(Todos!$H2289)), 1)), MID(Todos!$H2289, _xlfn.SEQUENCE(LEN(Todos!$H2289)), 1), "")),
    IF(ISNUMBER(--RIGHT(_xlpm.txt,1)), _xlpm.txt, LEFT(_xlpm.txt, LEN(_xlpm.txt)-1))
)</f>
        <v>15213</v>
      </c>
      <c r="W2289" s="14" t="str">
        <f>UPPER(LEFT(Todos!$B2289,2))</f>
        <v>CA</v>
      </c>
      <c r="X2289" s="15" t="str" cm="1">
        <f t="array" ref="X2289">+IF(Todos!$C2289 = "",MODE.MATCH(Todos!$C$2:$C$4029),Todos!$C2289)</f>
        <v>F</v>
      </c>
    </row>
    <row r="2290" spans="1:24" x14ac:dyDescent="0.35">
      <c r="A2290" s="19">
        <v>109539</v>
      </c>
      <c r="B2290" s="7" t="s">
        <v>50</v>
      </c>
      <c r="C2290" s="7" t="s">
        <v>17</v>
      </c>
      <c r="D2290" s="7">
        <v>599</v>
      </c>
      <c r="E2290" s="7">
        <v>271</v>
      </c>
      <c r="F2290" s="7">
        <v>352</v>
      </c>
      <c r="G2290" s="7">
        <v>0</v>
      </c>
      <c r="H2290" s="7">
        <v>11920</v>
      </c>
      <c r="I2290" s="7">
        <v>0</v>
      </c>
      <c r="J2290" s="7">
        <v>83</v>
      </c>
      <c r="K2290" s="7">
        <v>335</v>
      </c>
      <c r="L2290" s="7">
        <v>302</v>
      </c>
      <c r="M2290" s="7">
        <v>13.733333330000001</v>
      </c>
      <c r="N2290" s="7">
        <f>VLOOKUP(Todos!$A2290,vlookup_table[#All],2,FALSE)</f>
        <v>2</v>
      </c>
      <c r="O2290" s="7" t="str">
        <f>VLOOKUP(Todos!$A2290,vlookup_table[#All],3,FALSE)</f>
        <v>LA</v>
      </c>
      <c r="P2290" s="7">
        <f>VLOOKUP(Todos!$A2290,vlookup_table[#All],4,FALSE)</f>
        <v>5212</v>
      </c>
      <c r="Q2290" s="9" t="str">
        <f>VLOOKUP(Todos!$A2290,vlookup_table[#All],5,FALSE)</f>
        <v>T2</v>
      </c>
      <c r="R2290" s="9" t="str">
        <f>VLOOKUP(Todos!$A2290,vlookup_table[#All],6,FALSE)</f>
        <v>F</v>
      </c>
      <c r="S2290" s="9">
        <f>VLOOKUP(Todos!$A2290,vlookup_table[#All],7,FALSE)</f>
        <v>20</v>
      </c>
      <c r="T2290" s="9">
        <f>ROUND((9706-Todos!$P2290)/100, 0)</f>
        <v>45</v>
      </c>
      <c r="U2290" s="9" t="str" cm="1">
        <f t="array" ref="U2290">_xlfn.IFS(
    ISNUMBER(SEARCH("C", Q2290)), "Ciudad",
    ISNUMBER(SEARCH("T", Q2290)), "Pueblo",
    ISNUMBER(SEARCH("R", Q2290)), "Rural",
    ISNUMBER(SEARCH("S", Q2290)), "Suburbano",
    ISNUMBER(SEARCH("U", Q2290)), "Urbano"
)</f>
        <v>Pueblo</v>
      </c>
      <c r="V2290" s="24" t="str" cm="1">
        <f t="array" ref="V2290">_xlfn.LET(
    _xlpm.txt, _xlfn.TEXTJOIN("", TRUE, IF(ISNUMBER(--MID(Todos!$H2290, _xlfn.SEQUENCE(LEN(Todos!$H2290)), 1)), MID(Todos!$H2290, _xlfn.SEQUENCE(LEN(Todos!$H2290)), 1), "")),
    IF(ISNUMBER(--RIGHT(_xlpm.txt,1)), _xlpm.txt, LEFT(_xlpm.txt, LEN(_xlpm.txt)-1))
)</f>
        <v>11920</v>
      </c>
      <c r="W2290" s="9" t="str">
        <f>UPPER(LEFT(Todos!$B2290,2))</f>
        <v>LA</v>
      </c>
      <c r="X2290" s="10" t="str" cm="1">
        <f t="array" ref="X2290">+IF(Todos!$C2290 = "",MODE.MATCH(Todos!$C$2:$C$4029),Todos!$C2290)</f>
        <v>F</v>
      </c>
    </row>
    <row r="2291" spans="1:24" x14ac:dyDescent="0.35">
      <c r="A2291" s="18">
        <v>7836</v>
      </c>
      <c r="B2291" s="12" t="s">
        <v>22</v>
      </c>
      <c r="C2291" s="12" t="s">
        <v>14</v>
      </c>
      <c r="D2291" s="12">
        <v>2123</v>
      </c>
      <c r="E2291" s="12">
        <v>458</v>
      </c>
      <c r="F2291" s="12">
        <v>539</v>
      </c>
      <c r="G2291" s="12">
        <v>56</v>
      </c>
      <c r="H2291" s="12">
        <v>16611</v>
      </c>
      <c r="I2291" s="12">
        <v>11</v>
      </c>
      <c r="J2291" s="12">
        <v>49</v>
      </c>
      <c r="K2291" s="12">
        <v>480</v>
      </c>
      <c r="L2291" s="12">
        <v>517</v>
      </c>
      <c r="M2291" s="12">
        <v>24.11538462</v>
      </c>
      <c r="N2291" s="12">
        <f>VLOOKUP(Todos!$A2291,vlookup_table[#All],2,FALSE)</f>
        <v>1002</v>
      </c>
      <c r="O2291" s="12" t="str">
        <f>VLOOKUP(Todos!$A2291,vlookup_table[#All],3,FALSE)</f>
        <v>CA</v>
      </c>
      <c r="P2291" s="12">
        <f>VLOOKUP(Todos!$A2291,vlookup_table[#All],4,FALSE)</f>
        <v>2201</v>
      </c>
      <c r="Q2291" s="14" t="str">
        <f>VLOOKUP(Todos!$A2291,vlookup_table[#All],5,FALSE)</f>
        <v>T1</v>
      </c>
      <c r="R2291" s="14" t="str">
        <f>VLOOKUP(Todos!$A2291,vlookup_table[#All],6,FALSE)</f>
        <v>M</v>
      </c>
      <c r="S2291" s="14">
        <f>VLOOKUP(Todos!$A2291,vlookup_table[#All],7,FALSE)</f>
        <v>25</v>
      </c>
      <c r="T2291" s="14">
        <f>ROUND((9706-Todos!$P2291)/100, 0)</f>
        <v>75</v>
      </c>
      <c r="U2291" s="14" t="str" cm="1">
        <f t="array" ref="U2291">_xlfn.IFS(
    ISNUMBER(SEARCH("C", Q2291)), "Ciudad",
    ISNUMBER(SEARCH("T", Q2291)), "Pueblo",
    ISNUMBER(SEARCH("R", Q2291)), "Rural",
    ISNUMBER(SEARCH("S", Q2291)), "Suburbano",
    ISNUMBER(SEARCH("U", Q2291)), "Urbano"
)</f>
        <v>Pueblo</v>
      </c>
      <c r="V2291" s="25" t="str" cm="1">
        <f t="array" ref="V2291">_xlfn.LET(
    _xlpm.txt, _xlfn.TEXTJOIN("", TRUE, IF(ISNUMBER(--MID(Todos!$H2291, _xlfn.SEQUENCE(LEN(Todos!$H2291)), 1)), MID(Todos!$H2291, _xlfn.SEQUENCE(LEN(Todos!$H2291)), 1), "")),
    IF(ISNUMBER(--RIGHT(_xlpm.txt,1)), _xlpm.txt, LEFT(_xlpm.txt, LEN(_xlpm.txt)-1))
)</f>
        <v>16611</v>
      </c>
      <c r="W2291" s="14" t="str">
        <f>UPPER(LEFT(Todos!$B2291,2))</f>
        <v>CA</v>
      </c>
      <c r="X2291" s="15" t="str" cm="1">
        <f t="array" ref="X2291">+IF(Todos!$C2291 = "",MODE.MATCH(Todos!$C$2:$C$4029),Todos!$C2291)</f>
        <v>M</v>
      </c>
    </row>
    <row r="2292" spans="1:24" x14ac:dyDescent="0.35">
      <c r="A2292" s="19">
        <v>41448</v>
      </c>
      <c r="B2292" s="7" t="s">
        <v>13</v>
      </c>
      <c r="C2292" s="7" t="s">
        <v>17</v>
      </c>
      <c r="D2292" s="7">
        <v>1503</v>
      </c>
      <c r="E2292" s="7">
        <v>396</v>
      </c>
      <c r="F2292" s="7">
        <v>659</v>
      </c>
      <c r="G2292" s="7">
        <v>29</v>
      </c>
      <c r="H2292" s="7">
        <v>25969</v>
      </c>
      <c r="I2292" s="7">
        <v>8</v>
      </c>
      <c r="J2292" s="7">
        <v>33</v>
      </c>
      <c r="K2292" s="7">
        <v>572</v>
      </c>
      <c r="L2292" s="7">
        <v>519</v>
      </c>
      <c r="M2292" s="7">
        <v>9.8571428569999995</v>
      </c>
      <c r="N2292" s="7">
        <f>VLOOKUP(Todos!$A2292,vlookup_table[#All],2,FALSE)</f>
        <v>0</v>
      </c>
      <c r="O2292" s="7" t="str">
        <f>VLOOKUP(Todos!$A2292,vlookup_table[#All],3,FALSE)</f>
        <v>FL</v>
      </c>
      <c r="P2292" s="7">
        <f>VLOOKUP(Todos!$A2292,vlookup_table[#All],4,FALSE)</f>
        <v>4206</v>
      </c>
      <c r="Q2292" s="9" t="str">
        <f>VLOOKUP(Todos!$A2292,vlookup_table[#All],5,FALSE)</f>
        <v>U1</v>
      </c>
      <c r="R2292" s="9" t="str">
        <f>VLOOKUP(Todos!$A2292,vlookup_table[#All],6,FALSE)</f>
        <v>F</v>
      </c>
      <c r="S2292" s="9">
        <f>VLOOKUP(Todos!$A2292,vlookup_table[#All],7,FALSE)</f>
        <v>15</v>
      </c>
      <c r="T2292" s="9">
        <f>ROUND((9706-Todos!$P2292)/100, 0)</f>
        <v>55</v>
      </c>
      <c r="U2292" s="9" t="str" cm="1">
        <f t="array" ref="U2292">_xlfn.IFS(
    ISNUMBER(SEARCH("C", Q2292)), "Ciudad",
    ISNUMBER(SEARCH("T", Q2292)), "Pueblo",
    ISNUMBER(SEARCH("R", Q2292)), "Rural",
    ISNUMBER(SEARCH("S", Q2292)), "Suburbano",
    ISNUMBER(SEARCH("U", Q2292)), "Urbano"
)</f>
        <v>Urbano</v>
      </c>
      <c r="V2292" s="24" t="str" cm="1">
        <f t="array" ref="V2292">_xlfn.LET(
    _xlpm.txt, _xlfn.TEXTJOIN("", TRUE, IF(ISNUMBER(--MID(Todos!$H2292, _xlfn.SEQUENCE(LEN(Todos!$H2292)), 1)), MID(Todos!$H2292, _xlfn.SEQUENCE(LEN(Todos!$H2292)), 1), "")),
    IF(ISNUMBER(--RIGHT(_xlpm.txt,1)), _xlpm.txt, LEFT(_xlpm.txt, LEN(_xlpm.txt)-1))
)</f>
        <v>25969</v>
      </c>
      <c r="W2292" s="9" t="str">
        <f>UPPER(LEFT(Todos!$B2292,2))</f>
        <v>FL</v>
      </c>
      <c r="X2292" s="10" t="str" cm="1">
        <f t="array" ref="X2292">+IF(Todos!$C2292 = "",MODE.MATCH(Todos!$C$2:$C$4029),Todos!$C2292)</f>
        <v>F</v>
      </c>
    </row>
    <row r="2293" spans="1:24" x14ac:dyDescent="0.35">
      <c r="A2293" s="18">
        <v>110822</v>
      </c>
      <c r="B2293" s="12" t="s">
        <v>33</v>
      </c>
      <c r="C2293" s="12" t="s">
        <v>61</v>
      </c>
      <c r="D2293" s="12">
        <v>576</v>
      </c>
      <c r="E2293" s="12">
        <v>284</v>
      </c>
      <c r="F2293" s="12">
        <v>351</v>
      </c>
      <c r="G2293" s="12">
        <v>0</v>
      </c>
      <c r="H2293" s="12">
        <v>10860</v>
      </c>
      <c r="I2293" s="12">
        <v>1</v>
      </c>
      <c r="J2293" s="12">
        <v>78</v>
      </c>
      <c r="K2293" s="12">
        <v>311</v>
      </c>
      <c r="L2293" s="12">
        <v>326</v>
      </c>
      <c r="M2293" s="12">
        <v>12.4</v>
      </c>
      <c r="N2293" s="12">
        <f>VLOOKUP(Todos!$A2293,vlookup_table[#All],2,FALSE)</f>
        <v>2</v>
      </c>
      <c r="O2293" s="12" t="str">
        <f>VLOOKUP(Todos!$A2293,vlookup_table[#All],3,FALSE)</f>
        <v>AR</v>
      </c>
      <c r="P2293" s="12">
        <f>VLOOKUP(Todos!$A2293,vlookup_table[#All],4,FALSE)</f>
        <v>0</v>
      </c>
      <c r="Q2293" s="14" t="str">
        <f>VLOOKUP(Todos!$A2293,vlookup_table[#All],5,FALSE)</f>
        <v>C1</v>
      </c>
      <c r="R2293" s="14" t="str">
        <f>VLOOKUP(Todos!$A2293,vlookup_table[#All],6,FALSE)</f>
        <v>F</v>
      </c>
      <c r="S2293" s="14">
        <f>VLOOKUP(Todos!$A2293,vlookup_table[#All],7,FALSE)</f>
        <v>20</v>
      </c>
      <c r="T2293" s="14">
        <f>ROUND((9706-Todos!$P2293)/100, 0)</f>
        <v>97</v>
      </c>
      <c r="U2293" s="14" t="str" cm="1">
        <f t="array" ref="U2293">_xlfn.IFS(
    ISNUMBER(SEARCH("C", Q2293)), "Ciudad",
    ISNUMBER(SEARCH("T", Q2293)), "Pueblo",
    ISNUMBER(SEARCH("R", Q2293)), "Rural",
    ISNUMBER(SEARCH("S", Q2293)), "Suburbano",
    ISNUMBER(SEARCH("U", Q2293)), "Urbano"
)</f>
        <v>Ciudad</v>
      </c>
      <c r="V2293" s="25" t="str" cm="1">
        <f t="array" ref="V2293">_xlfn.LET(
    _xlpm.txt, _xlfn.TEXTJOIN("", TRUE, IF(ISNUMBER(--MID(Todos!$H2293, _xlfn.SEQUENCE(LEN(Todos!$H2293)), 1)), MID(Todos!$H2293, _xlfn.SEQUENCE(LEN(Todos!$H2293)), 1), "")),
    IF(ISNUMBER(--RIGHT(_xlpm.txt,1)), _xlpm.txt, LEFT(_xlpm.txt, LEN(_xlpm.txt)-1))
)</f>
        <v>10860</v>
      </c>
      <c r="W2293" s="14" t="str">
        <f>UPPER(LEFT(Todos!$B2293,2))</f>
        <v>AR</v>
      </c>
      <c r="X2293" s="15" t="str" cm="1">
        <f t="array" ref="X2293">+IF(Todos!$C2293 = "",MODE.MATCH(Todos!$C$2:$C$4029),Todos!$C2293)</f>
        <v>Female</v>
      </c>
    </row>
    <row r="2294" spans="1:24" x14ac:dyDescent="0.35">
      <c r="A2294" s="19">
        <v>66163</v>
      </c>
      <c r="B2294" s="7" t="s">
        <v>30</v>
      </c>
      <c r="C2294" s="7" t="s">
        <v>17</v>
      </c>
      <c r="D2294" s="7">
        <v>922</v>
      </c>
      <c r="E2294" s="7">
        <v>448</v>
      </c>
      <c r="F2294" s="7">
        <v>526</v>
      </c>
      <c r="G2294" s="7">
        <v>1</v>
      </c>
      <c r="H2294" s="7">
        <v>20513</v>
      </c>
      <c r="I2294" s="7">
        <v>2</v>
      </c>
      <c r="J2294" s="7">
        <v>77</v>
      </c>
      <c r="K2294" s="7">
        <v>481</v>
      </c>
      <c r="L2294" s="7">
        <v>504</v>
      </c>
      <c r="M2294" s="7">
        <v>10.5</v>
      </c>
      <c r="N2294" s="7">
        <f>VLOOKUP(Todos!$A2294,vlookup_table[#All],2,FALSE)</f>
        <v>2</v>
      </c>
      <c r="O2294" s="7" t="str">
        <f>VLOOKUP(Todos!$A2294,vlookup_table[#All],3,FALSE)</f>
        <v>MI</v>
      </c>
      <c r="P2294" s="7">
        <f>VLOOKUP(Todos!$A2294,vlookup_table[#All],4,FALSE)</f>
        <v>0</v>
      </c>
      <c r="Q2294" s="9" t="str">
        <f>VLOOKUP(Todos!$A2294,vlookup_table[#All],5,FALSE)</f>
        <v>S1</v>
      </c>
      <c r="R2294" s="9" t="str">
        <f>VLOOKUP(Todos!$A2294,vlookup_table[#All],6,FALSE)</f>
        <v>F</v>
      </c>
      <c r="S2294" s="9">
        <f>VLOOKUP(Todos!$A2294,vlookup_table[#All],7,FALSE)</f>
        <v>10</v>
      </c>
      <c r="T2294" s="9">
        <f>ROUND((9706-Todos!$P2294)/100, 0)</f>
        <v>97</v>
      </c>
      <c r="U2294" s="9" t="str" cm="1">
        <f t="array" ref="U2294">_xlfn.IFS(
    ISNUMBER(SEARCH("C", Q2294)), "Ciudad",
    ISNUMBER(SEARCH("T", Q2294)), "Pueblo",
    ISNUMBER(SEARCH("R", Q2294)), "Rural",
    ISNUMBER(SEARCH("S", Q2294)), "Suburbano",
    ISNUMBER(SEARCH("U", Q2294)), "Urbano"
)</f>
        <v>Suburbano</v>
      </c>
      <c r="V2294" s="24" t="str" cm="1">
        <f t="array" ref="V2294">_xlfn.LET(
    _xlpm.txt, _xlfn.TEXTJOIN("", TRUE, IF(ISNUMBER(--MID(Todos!$H2294, _xlfn.SEQUENCE(LEN(Todos!$H2294)), 1)), MID(Todos!$H2294, _xlfn.SEQUENCE(LEN(Todos!$H2294)), 1), "")),
    IF(ISNUMBER(--RIGHT(_xlpm.txt,1)), _xlpm.txt, LEFT(_xlpm.txt, LEN(_xlpm.txt)-1))
)</f>
        <v>20513</v>
      </c>
      <c r="W2294" s="9" t="str">
        <f>UPPER(LEFT(Todos!$B2294,2))</f>
        <v>MI</v>
      </c>
      <c r="X2294" s="10" t="str" cm="1">
        <f t="array" ref="X2294">+IF(Todos!$C2294 = "",MODE.MATCH(Todos!$C$2:$C$4029),Todos!$C2294)</f>
        <v>F</v>
      </c>
    </row>
    <row r="2295" spans="1:24" x14ac:dyDescent="0.35">
      <c r="A2295" s="18">
        <v>6183</v>
      </c>
      <c r="B2295" s="12" t="s">
        <v>41</v>
      </c>
      <c r="C2295" s="12" t="s">
        <v>52</v>
      </c>
      <c r="D2295" s="12">
        <v>1598</v>
      </c>
      <c r="E2295" s="12">
        <v>510</v>
      </c>
      <c r="F2295" s="12">
        <v>568</v>
      </c>
      <c r="G2295" s="12">
        <v>9</v>
      </c>
      <c r="H2295" s="12">
        <v>17443</v>
      </c>
      <c r="I2295" s="12">
        <v>6</v>
      </c>
      <c r="J2295" s="12">
        <v>42</v>
      </c>
      <c r="K2295" s="12">
        <v>514</v>
      </c>
      <c r="L2295" s="12">
        <v>557</v>
      </c>
      <c r="M2295" s="12">
        <v>25.8</v>
      </c>
      <c r="N2295" s="12">
        <f>VLOOKUP(Todos!$A2295,vlookup_table[#All],2,FALSE)</f>
        <v>1</v>
      </c>
      <c r="O2295" s="12" t="str">
        <f>VLOOKUP(Todos!$A2295,vlookup_table[#All],3,FALSE)</f>
        <v>WA</v>
      </c>
      <c r="P2295" s="12">
        <f>VLOOKUP(Todos!$A2295,vlookup_table[#All],4,FALSE)</f>
        <v>2409</v>
      </c>
      <c r="Q2295" s="14" t="str">
        <f>VLOOKUP(Todos!$A2295,vlookup_table[#All],5,FALSE)</f>
        <v/>
      </c>
      <c r="R2295" s="14" t="str">
        <f>VLOOKUP(Todos!$A2295,vlookup_table[#All],6,FALSE)</f>
        <v>M</v>
      </c>
      <c r="S2295" s="14">
        <f>VLOOKUP(Todos!$A2295,vlookup_table[#All],7,FALSE)</f>
        <v>100</v>
      </c>
      <c r="T2295" s="14">
        <f>ROUND((9706-Todos!$P2295)/100, 0)</f>
        <v>73</v>
      </c>
      <c r="U2295" s="14" t="e" cm="1">
        <f t="array" ref="U2295">_xlfn.IFS(
    ISNUMBER(SEARCH("C", Q2295)), "Ciudad",
    ISNUMBER(SEARCH("T", Q2295)), "Pueblo",
    ISNUMBER(SEARCH("R", Q2295)), "Rural",
    ISNUMBER(SEARCH("S", Q2295)), "Suburbano",
    ISNUMBER(SEARCH("U", Q2295)), "Urbano"
)</f>
        <v>#N/A</v>
      </c>
      <c r="V2295" s="25" t="str" cm="1">
        <f t="array" ref="V2295">_xlfn.LET(
    _xlpm.txt, _xlfn.TEXTJOIN("", TRUE, IF(ISNUMBER(--MID(Todos!$H2295, _xlfn.SEQUENCE(LEN(Todos!$H2295)), 1)), MID(Todos!$H2295, _xlfn.SEQUENCE(LEN(Todos!$H2295)), 1), "")),
    IF(ISNUMBER(--RIGHT(_xlpm.txt,1)), _xlpm.txt, LEFT(_xlpm.txt, LEN(_xlpm.txt)-1))
)</f>
        <v>17443</v>
      </c>
      <c r="W2295" s="14" t="str">
        <f>UPPER(LEFT(Todos!$B2295,2))</f>
        <v>WA</v>
      </c>
      <c r="X2295" s="15" t="str" cm="1">
        <f t="array" ref="X2295">+IF(Todos!$C2295 = "",MODE.MATCH(Todos!$C$2:$C$4029),Todos!$C2295)</f>
        <v>male</v>
      </c>
    </row>
    <row r="2296" spans="1:24" x14ac:dyDescent="0.35">
      <c r="A2296" s="19">
        <v>124787</v>
      </c>
      <c r="B2296" s="7" t="s">
        <v>21</v>
      </c>
      <c r="C2296" s="7" t="s">
        <v>17</v>
      </c>
      <c r="D2296" s="7">
        <v>626</v>
      </c>
      <c r="E2296" s="7">
        <v>235</v>
      </c>
      <c r="F2296" s="7">
        <v>272</v>
      </c>
      <c r="G2296" s="7">
        <v>2</v>
      </c>
      <c r="H2296" s="7">
        <v>7918</v>
      </c>
      <c r="I2296" s="7">
        <v>22</v>
      </c>
      <c r="J2296" s="7">
        <v>68</v>
      </c>
      <c r="K2296" s="7">
        <v>246</v>
      </c>
      <c r="L2296" s="7">
        <v>258</v>
      </c>
      <c r="M2296" s="7">
        <v>15</v>
      </c>
      <c r="N2296" s="7">
        <f>VLOOKUP(Todos!$A2296,vlookup_table[#All],2,FALSE)</f>
        <v>0</v>
      </c>
      <c r="O2296" s="7" t="str">
        <f>VLOOKUP(Todos!$A2296,vlookup_table[#All],3,FALSE)</f>
        <v>TX</v>
      </c>
      <c r="P2296" s="7">
        <f>VLOOKUP(Todos!$A2296,vlookup_table[#All],4,FALSE)</f>
        <v>0</v>
      </c>
      <c r="Q2296" s="9" t="str">
        <f>VLOOKUP(Todos!$A2296,vlookup_table[#All],5,FALSE)</f>
        <v>S2</v>
      </c>
      <c r="R2296" s="9" t="str">
        <f>VLOOKUP(Todos!$A2296,vlookup_table[#All],6,FALSE)</f>
        <v>F</v>
      </c>
      <c r="S2296" s="9">
        <f>VLOOKUP(Todos!$A2296,vlookup_table[#All],7,FALSE)</f>
        <v>20</v>
      </c>
      <c r="T2296" s="9">
        <f>ROUND((9706-Todos!$P2296)/100, 0)</f>
        <v>97</v>
      </c>
      <c r="U2296" s="9" t="str" cm="1">
        <f t="array" ref="U2296">_xlfn.IFS(
    ISNUMBER(SEARCH("C", Q2296)), "Ciudad",
    ISNUMBER(SEARCH("T", Q2296)), "Pueblo",
    ISNUMBER(SEARCH("R", Q2296)), "Rural",
    ISNUMBER(SEARCH("S", Q2296)), "Suburbano",
    ISNUMBER(SEARCH("U", Q2296)), "Urbano"
)</f>
        <v>Suburbano</v>
      </c>
      <c r="V2296" s="24" t="str" cm="1">
        <f t="array" ref="V2296">_xlfn.LET(
    _xlpm.txt, _xlfn.TEXTJOIN("", TRUE, IF(ISNUMBER(--MID(Todos!$H2296, _xlfn.SEQUENCE(LEN(Todos!$H2296)), 1)), MID(Todos!$H2296, _xlfn.SEQUENCE(LEN(Todos!$H2296)), 1), "")),
    IF(ISNUMBER(--RIGHT(_xlpm.txt,1)), _xlpm.txt, LEFT(_xlpm.txt, LEN(_xlpm.txt)-1))
)</f>
        <v>7918</v>
      </c>
      <c r="W2296" s="9" t="str">
        <f>UPPER(LEFT(Todos!$B2296,2))</f>
        <v>TX</v>
      </c>
      <c r="X2296" s="10" t="str" cm="1">
        <f t="array" ref="X2296">+IF(Todos!$C2296 = "",MODE.MATCH(Todos!$C$2:$C$4029),Todos!$C2296)</f>
        <v>F</v>
      </c>
    </row>
    <row r="2297" spans="1:24" x14ac:dyDescent="0.35">
      <c r="A2297" s="18">
        <v>109644</v>
      </c>
      <c r="B2297" s="12" t="s">
        <v>13</v>
      </c>
      <c r="C2297" s="12" t="s">
        <v>45</v>
      </c>
      <c r="D2297" s="12">
        <v>546</v>
      </c>
      <c r="E2297" s="12">
        <v>250</v>
      </c>
      <c r="F2297" s="12">
        <v>270</v>
      </c>
      <c r="G2297" s="12">
        <v>0</v>
      </c>
      <c r="H2297" s="12">
        <v>10078</v>
      </c>
      <c r="I2297" s="12">
        <v>8</v>
      </c>
      <c r="J2297" s="12">
        <v>27</v>
      </c>
      <c r="K2297" s="12">
        <v>258</v>
      </c>
      <c r="L2297" s="12">
        <v>262</v>
      </c>
      <c r="M2297" s="12">
        <v>12.07692308</v>
      </c>
      <c r="N2297" s="12">
        <f>VLOOKUP(Todos!$A2297,vlookup_table[#All],2,FALSE)</f>
        <v>1002</v>
      </c>
      <c r="O2297" s="12" t="str">
        <f>VLOOKUP(Todos!$A2297,vlookup_table[#All],3,FALSE)</f>
        <v>FL</v>
      </c>
      <c r="P2297" s="12">
        <f>VLOOKUP(Todos!$A2297,vlookup_table[#All],4,FALSE)</f>
        <v>2509</v>
      </c>
      <c r="Q2297" s="14" t="str">
        <f>VLOOKUP(Todos!$A2297,vlookup_table[#All],5,FALSE)</f>
        <v>T2</v>
      </c>
      <c r="R2297" s="14" t="str">
        <f>VLOOKUP(Todos!$A2297,vlookup_table[#All],6,FALSE)</f>
        <v>J</v>
      </c>
      <c r="S2297" s="14">
        <f>VLOOKUP(Todos!$A2297,vlookup_table[#All],7,FALSE)</f>
        <v>5</v>
      </c>
      <c r="T2297" s="14">
        <f>ROUND((9706-Todos!$P2297)/100, 0)</f>
        <v>72</v>
      </c>
      <c r="U2297" s="14" t="str" cm="1">
        <f t="array" ref="U2297">_xlfn.IFS(
    ISNUMBER(SEARCH("C", Q2297)), "Ciudad",
    ISNUMBER(SEARCH("T", Q2297)), "Pueblo",
    ISNUMBER(SEARCH("R", Q2297)), "Rural",
    ISNUMBER(SEARCH("S", Q2297)), "Suburbano",
    ISNUMBER(SEARCH("U", Q2297)), "Urbano"
)</f>
        <v>Pueblo</v>
      </c>
      <c r="V2297" s="25" t="str" cm="1">
        <f t="array" ref="V2297">_xlfn.LET(
    _xlpm.txt, _xlfn.TEXTJOIN("", TRUE, IF(ISNUMBER(--MID(Todos!$H2297, _xlfn.SEQUENCE(LEN(Todos!$H2297)), 1)), MID(Todos!$H2297, _xlfn.SEQUENCE(LEN(Todos!$H2297)), 1), "")),
    IF(ISNUMBER(--RIGHT(_xlpm.txt,1)), _xlpm.txt, LEFT(_xlpm.txt, LEN(_xlpm.txt)-1))
)</f>
        <v>10078</v>
      </c>
      <c r="W2297" s="14" t="str">
        <f>UPPER(LEFT(Todos!$B2297,2))</f>
        <v>FL</v>
      </c>
      <c r="X2297" s="15" t="str" cm="1">
        <f t="array" ref="X2297">+IF(Todos!$C2297 = "",MODE.MATCH(Todos!$C$2:$C$4029),Todos!$C2297)</f>
        <v>J</v>
      </c>
    </row>
    <row r="2298" spans="1:24" x14ac:dyDescent="0.35">
      <c r="A2298" s="19">
        <v>105650</v>
      </c>
      <c r="B2298" s="7" t="s">
        <v>28</v>
      </c>
      <c r="C2298" s="7" t="s">
        <v>17</v>
      </c>
      <c r="D2298" s="7">
        <v>491</v>
      </c>
      <c r="E2298" s="7">
        <v>325</v>
      </c>
      <c r="F2298" s="7">
        <v>356</v>
      </c>
      <c r="G2298" s="7">
        <v>0</v>
      </c>
      <c r="H2298" s="7">
        <v>13143</v>
      </c>
      <c r="I2298" s="7">
        <v>0</v>
      </c>
      <c r="J2298" s="7">
        <v>74</v>
      </c>
      <c r="K2298" s="7">
        <v>342</v>
      </c>
      <c r="L2298" s="7">
        <v>334</v>
      </c>
      <c r="M2298" s="7">
        <v>4.3333333329999997</v>
      </c>
      <c r="N2298" s="7">
        <f>VLOOKUP(Todos!$A2298,vlookup_table[#All],2,FALSE)</f>
        <v>0</v>
      </c>
      <c r="O2298" s="7" t="str">
        <f>VLOOKUP(Todos!$A2298,vlookup_table[#All],3,FALSE)</f>
        <v>KS</v>
      </c>
      <c r="P2298" s="7">
        <f>VLOOKUP(Todos!$A2298,vlookup_table[#All],4,FALSE)</f>
        <v>1901</v>
      </c>
      <c r="Q2298" s="9" t="str">
        <f>VLOOKUP(Todos!$A2298,vlookup_table[#All],5,FALSE)</f>
        <v>T2</v>
      </c>
      <c r="R2298" s="9" t="str">
        <f>VLOOKUP(Todos!$A2298,vlookup_table[#All],6,FALSE)</f>
        <v>F</v>
      </c>
      <c r="S2298" s="9">
        <f>VLOOKUP(Todos!$A2298,vlookup_table[#All],7,FALSE)</f>
        <v>10</v>
      </c>
      <c r="T2298" s="9">
        <f>ROUND((9706-Todos!$P2298)/100, 0)</f>
        <v>78</v>
      </c>
      <c r="U2298" s="9" t="str" cm="1">
        <f t="array" ref="U2298">_xlfn.IFS(
    ISNUMBER(SEARCH("C", Q2298)), "Ciudad",
    ISNUMBER(SEARCH("T", Q2298)), "Pueblo",
    ISNUMBER(SEARCH("R", Q2298)), "Rural",
    ISNUMBER(SEARCH("S", Q2298)), "Suburbano",
    ISNUMBER(SEARCH("U", Q2298)), "Urbano"
)</f>
        <v>Pueblo</v>
      </c>
      <c r="V2298" s="24" t="str" cm="1">
        <f t="array" ref="V2298">_xlfn.LET(
    _xlpm.txt, _xlfn.TEXTJOIN("", TRUE, IF(ISNUMBER(--MID(Todos!$H2298, _xlfn.SEQUENCE(LEN(Todos!$H2298)), 1)), MID(Todos!$H2298, _xlfn.SEQUENCE(LEN(Todos!$H2298)), 1), "")),
    IF(ISNUMBER(--RIGHT(_xlpm.txt,1)), _xlpm.txt, LEFT(_xlpm.txt, LEN(_xlpm.txt)-1))
)</f>
        <v>13143</v>
      </c>
      <c r="W2298" s="9" t="str">
        <f>UPPER(LEFT(Todos!$B2298,2))</f>
        <v>KS</v>
      </c>
      <c r="X2298" s="10" t="str" cm="1">
        <f t="array" ref="X2298">+IF(Todos!$C2298 = "",MODE.MATCH(Todos!$C$2:$C$4029),Todos!$C2298)</f>
        <v>F</v>
      </c>
    </row>
    <row r="2299" spans="1:24" x14ac:dyDescent="0.35">
      <c r="A2299" s="18">
        <v>45982</v>
      </c>
      <c r="B2299" s="12" t="s">
        <v>13</v>
      </c>
      <c r="C2299" s="12" t="s">
        <v>17</v>
      </c>
      <c r="D2299" s="12">
        <v>607</v>
      </c>
      <c r="E2299" s="12">
        <v>285</v>
      </c>
      <c r="F2299" s="12">
        <v>362</v>
      </c>
      <c r="G2299" s="12">
        <v>1</v>
      </c>
      <c r="H2299" s="12">
        <v>12378</v>
      </c>
      <c r="I2299" s="12">
        <v>2</v>
      </c>
      <c r="J2299" s="12">
        <v>29</v>
      </c>
      <c r="K2299" s="12">
        <v>344</v>
      </c>
      <c r="L2299" s="12">
        <v>331</v>
      </c>
      <c r="M2299" s="12">
        <v>8</v>
      </c>
      <c r="N2299" s="12">
        <f>VLOOKUP(Todos!$A2299,vlookup_table[#All],2,FALSE)</f>
        <v>0</v>
      </c>
      <c r="O2299" s="12" t="str">
        <f>VLOOKUP(Todos!$A2299,vlookup_table[#All],3,FALSE)</f>
        <v>FL</v>
      </c>
      <c r="P2299" s="12">
        <f>VLOOKUP(Todos!$A2299,vlookup_table[#All],4,FALSE)</f>
        <v>0</v>
      </c>
      <c r="Q2299" s="14" t="str">
        <f>VLOOKUP(Todos!$A2299,vlookup_table[#All],5,FALSE)</f>
        <v>T2</v>
      </c>
      <c r="R2299" s="14" t="str">
        <f>VLOOKUP(Todos!$A2299,vlookup_table[#All],6,FALSE)</f>
        <v>F</v>
      </c>
      <c r="S2299" s="14">
        <f>VLOOKUP(Todos!$A2299,vlookup_table[#All],7,FALSE)</f>
        <v>15</v>
      </c>
      <c r="T2299" s="14">
        <f>ROUND((9706-Todos!$P2299)/100, 0)</f>
        <v>97</v>
      </c>
      <c r="U2299" s="14" t="str" cm="1">
        <f t="array" ref="U2299">_xlfn.IFS(
    ISNUMBER(SEARCH("C", Q2299)), "Ciudad",
    ISNUMBER(SEARCH("T", Q2299)), "Pueblo",
    ISNUMBER(SEARCH("R", Q2299)), "Rural",
    ISNUMBER(SEARCH("S", Q2299)), "Suburbano",
    ISNUMBER(SEARCH("U", Q2299)), "Urbano"
)</f>
        <v>Pueblo</v>
      </c>
      <c r="V2299" s="25" t="str" cm="1">
        <f t="array" ref="V2299">_xlfn.LET(
    _xlpm.txt, _xlfn.TEXTJOIN("", TRUE, IF(ISNUMBER(--MID(Todos!$H2299, _xlfn.SEQUENCE(LEN(Todos!$H2299)), 1)), MID(Todos!$H2299, _xlfn.SEQUENCE(LEN(Todos!$H2299)), 1), "")),
    IF(ISNUMBER(--RIGHT(_xlpm.txt,1)), _xlpm.txt, LEFT(_xlpm.txt, LEN(_xlpm.txt)-1))
)</f>
        <v>12378</v>
      </c>
      <c r="W2299" s="14" t="str">
        <f>UPPER(LEFT(Todos!$B2299,2))</f>
        <v>FL</v>
      </c>
      <c r="X2299" s="15" t="str" cm="1">
        <f t="array" ref="X2299">+IF(Todos!$C2299 = "",MODE.MATCH(Todos!$C$2:$C$4029),Todos!$C2299)</f>
        <v>F</v>
      </c>
    </row>
    <row r="2300" spans="1:24" x14ac:dyDescent="0.35">
      <c r="A2300" s="19">
        <v>14437</v>
      </c>
      <c r="B2300" s="7" t="s">
        <v>49</v>
      </c>
      <c r="C2300" s="7" t="s">
        <v>14</v>
      </c>
      <c r="D2300" s="7">
        <v>844</v>
      </c>
      <c r="E2300" s="7">
        <v>350</v>
      </c>
      <c r="F2300" s="7">
        <v>393</v>
      </c>
      <c r="G2300" s="7">
        <v>0</v>
      </c>
      <c r="H2300" s="7">
        <v>13175</v>
      </c>
      <c r="I2300" s="7">
        <v>1</v>
      </c>
      <c r="J2300" s="7">
        <v>49</v>
      </c>
      <c r="K2300" s="7">
        <v>356</v>
      </c>
      <c r="L2300" s="7">
        <v>386</v>
      </c>
      <c r="M2300" s="7">
        <v>8.3448275859999992</v>
      </c>
      <c r="N2300" s="7">
        <f>VLOOKUP(Todos!$A2300,vlookup_table[#All],2,FALSE)</f>
        <v>1</v>
      </c>
      <c r="O2300" s="7" t="str">
        <f>VLOOKUP(Todos!$A2300,vlookup_table[#All],3,FALSE)</f>
        <v>CO</v>
      </c>
      <c r="P2300" s="7">
        <f>VLOOKUP(Todos!$A2300,vlookup_table[#All],4,FALSE)</f>
        <v>2705</v>
      </c>
      <c r="Q2300" s="9" t="str">
        <f>VLOOKUP(Todos!$A2300,vlookup_table[#All],5,FALSE)</f>
        <v>S2</v>
      </c>
      <c r="R2300" s="9" t="str">
        <f>VLOOKUP(Todos!$A2300,vlookup_table[#All],6,FALSE)</f>
        <v>M</v>
      </c>
      <c r="S2300" s="9">
        <f>VLOOKUP(Todos!$A2300,vlookup_table[#All],7,FALSE)</f>
        <v>20</v>
      </c>
      <c r="T2300" s="9">
        <f>ROUND((9706-Todos!$P2300)/100, 0)</f>
        <v>70</v>
      </c>
      <c r="U2300" s="9" t="str" cm="1">
        <f t="array" ref="U2300">_xlfn.IFS(
    ISNUMBER(SEARCH("C", Q2300)), "Ciudad",
    ISNUMBER(SEARCH("T", Q2300)), "Pueblo",
    ISNUMBER(SEARCH("R", Q2300)), "Rural",
    ISNUMBER(SEARCH("S", Q2300)), "Suburbano",
    ISNUMBER(SEARCH("U", Q2300)), "Urbano"
)</f>
        <v>Suburbano</v>
      </c>
      <c r="V2300" s="24" t="str" cm="1">
        <f t="array" ref="V2300">_xlfn.LET(
    _xlpm.txt, _xlfn.TEXTJOIN("", TRUE, IF(ISNUMBER(--MID(Todos!$H2300, _xlfn.SEQUENCE(LEN(Todos!$H2300)), 1)), MID(Todos!$H2300, _xlfn.SEQUENCE(LEN(Todos!$H2300)), 1), "")),
    IF(ISNUMBER(--RIGHT(_xlpm.txt,1)), _xlpm.txt, LEFT(_xlpm.txt, LEN(_xlpm.txt)-1))
)</f>
        <v>13175</v>
      </c>
      <c r="W2300" s="9" t="str">
        <f>UPPER(LEFT(Todos!$B2300,2))</f>
        <v>CO</v>
      </c>
      <c r="X2300" s="10" t="str" cm="1">
        <f t="array" ref="X2300">+IF(Todos!$C2300 = "",MODE.MATCH(Todos!$C$2:$C$4029),Todos!$C2300)</f>
        <v>M</v>
      </c>
    </row>
    <row r="2301" spans="1:24" x14ac:dyDescent="0.35">
      <c r="A2301" s="18">
        <v>10399</v>
      </c>
      <c r="B2301" s="12" t="s">
        <v>60</v>
      </c>
      <c r="C2301" s="12" t="s">
        <v>17</v>
      </c>
      <c r="D2301" s="12">
        <v>275</v>
      </c>
      <c r="E2301" s="12">
        <v>192</v>
      </c>
      <c r="F2301" s="12">
        <v>338</v>
      </c>
      <c r="G2301" s="12">
        <v>0</v>
      </c>
      <c r="H2301" s="12">
        <v>11164</v>
      </c>
      <c r="I2301" s="12">
        <v>0</v>
      </c>
      <c r="J2301" s="12">
        <v>89</v>
      </c>
      <c r="K2301" s="12">
        <v>252</v>
      </c>
      <c r="L2301" s="12">
        <v>286</v>
      </c>
      <c r="M2301" s="12">
        <v>10</v>
      </c>
      <c r="N2301" s="12">
        <f>VLOOKUP(Todos!$A2301,vlookup_table[#All],2,FALSE)</f>
        <v>2</v>
      </c>
      <c r="O2301" s="12" t="str">
        <f>VLOOKUP(Todos!$A2301,vlookup_table[#All],3,FALSE)</f>
        <v>NE</v>
      </c>
      <c r="P2301" s="12">
        <f>VLOOKUP(Todos!$A2301,vlookup_table[#All],4,FALSE)</f>
        <v>0</v>
      </c>
      <c r="Q2301" s="14" t="str">
        <f>VLOOKUP(Todos!$A2301,vlookup_table[#All],5,FALSE)</f>
        <v>R2</v>
      </c>
      <c r="R2301" s="14" t="str">
        <f>VLOOKUP(Todos!$A2301,vlookup_table[#All],6,FALSE)</f>
        <v>F</v>
      </c>
      <c r="S2301" s="14">
        <f>VLOOKUP(Todos!$A2301,vlookup_table[#All],7,FALSE)</f>
        <v>10</v>
      </c>
      <c r="T2301" s="14">
        <f>ROUND((9706-Todos!$P2301)/100, 0)</f>
        <v>97</v>
      </c>
      <c r="U2301" s="14" t="str" cm="1">
        <f t="array" ref="U2301">_xlfn.IFS(
    ISNUMBER(SEARCH("C", Q2301)), "Ciudad",
    ISNUMBER(SEARCH("T", Q2301)), "Pueblo",
    ISNUMBER(SEARCH("R", Q2301)), "Rural",
    ISNUMBER(SEARCH("S", Q2301)), "Suburbano",
    ISNUMBER(SEARCH("U", Q2301)), "Urbano"
)</f>
        <v>Rural</v>
      </c>
      <c r="V2301" s="25" t="str" cm="1">
        <f t="array" ref="V2301">_xlfn.LET(
    _xlpm.txt, _xlfn.TEXTJOIN("", TRUE, IF(ISNUMBER(--MID(Todos!$H2301, _xlfn.SEQUENCE(LEN(Todos!$H2301)), 1)), MID(Todos!$H2301, _xlfn.SEQUENCE(LEN(Todos!$H2301)), 1), "")),
    IF(ISNUMBER(--RIGHT(_xlpm.txt,1)), _xlpm.txt, LEFT(_xlpm.txt, LEN(_xlpm.txt)-1))
)</f>
        <v>11164</v>
      </c>
      <c r="W2301" s="14" t="str">
        <f>UPPER(LEFT(Todos!$B2301,2))</f>
        <v>NE</v>
      </c>
      <c r="X2301" s="15" t="str" cm="1">
        <f t="array" ref="X2301">+IF(Todos!$C2301 = "",MODE.MATCH(Todos!$C$2:$C$4029),Todos!$C2301)</f>
        <v>F</v>
      </c>
    </row>
    <row r="2302" spans="1:24" x14ac:dyDescent="0.35">
      <c r="A2302" s="19">
        <v>151828</v>
      </c>
      <c r="B2302" s="7" t="s">
        <v>22</v>
      </c>
      <c r="C2302" s="7" t="s">
        <v>14</v>
      </c>
      <c r="D2302" s="7">
        <v>956</v>
      </c>
      <c r="E2302" s="7">
        <v>190</v>
      </c>
      <c r="F2302" s="7">
        <v>303</v>
      </c>
      <c r="G2302" s="7">
        <v>4</v>
      </c>
      <c r="H2302" s="7">
        <v>8899</v>
      </c>
      <c r="I2302" s="7">
        <v>27</v>
      </c>
      <c r="J2302" s="7">
        <v>44</v>
      </c>
      <c r="K2302" s="7">
        <v>278</v>
      </c>
      <c r="L2302" s="7">
        <v>257</v>
      </c>
      <c r="M2302" s="7">
        <v>9.6666666669999994</v>
      </c>
      <c r="N2302" s="7">
        <f>VLOOKUP(Todos!$A2302,vlookup_table[#All],2,FALSE)</f>
        <v>1</v>
      </c>
      <c r="O2302" s="7" t="str">
        <f>VLOOKUP(Todos!$A2302,vlookup_table[#All],3,FALSE)</f>
        <v>CA</v>
      </c>
      <c r="P2302" s="7">
        <f>VLOOKUP(Todos!$A2302,vlookup_table[#All],4,FALSE)</f>
        <v>2701</v>
      </c>
      <c r="Q2302" s="9" t="str">
        <f>VLOOKUP(Todos!$A2302,vlookup_table[#All],5,FALSE)</f>
        <v>U4</v>
      </c>
      <c r="R2302" s="9" t="str">
        <f>VLOOKUP(Todos!$A2302,vlookup_table[#All],6,FALSE)</f>
        <v>M</v>
      </c>
      <c r="S2302" s="9">
        <f>VLOOKUP(Todos!$A2302,vlookup_table[#All],7,FALSE)</f>
        <v>10</v>
      </c>
      <c r="T2302" s="9">
        <f>ROUND((9706-Todos!$P2302)/100, 0)</f>
        <v>70</v>
      </c>
      <c r="U2302" s="9" t="str" cm="1">
        <f t="array" ref="U2302">_xlfn.IFS(
    ISNUMBER(SEARCH("C", Q2302)), "Ciudad",
    ISNUMBER(SEARCH("T", Q2302)), "Pueblo",
    ISNUMBER(SEARCH("R", Q2302)), "Rural",
    ISNUMBER(SEARCH("S", Q2302)), "Suburbano",
    ISNUMBER(SEARCH("U", Q2302)), "Urbano"
)</f>
        <v>Urbano</v>
      </c>
      <c r="V2302" s="24" t="str" cm="1">
        <f t="array" ref="V2302">_xlfn.LET(
    _xlpm.txt, _xlfn.TEXTJOIN("", TRUE, IF(ISNUMBER(--MID(Todos!$H2302, _xlfn.SEQUENCE(LEN(Todos!$H2302)), 1)), MID(Todos!$H2302, _xlfn.SEQUENCE(LEN(Todos!$H2302)), 1), "")),
    IF(ISNUMBER(--RIGHT(_xlpm.txt,1)), _xlpm.txt, LEFT(_xlpm.txt, LEN(_xlpm.txt)-1))
)</f>
        <v>8899</v>
      </c>
      <c r="W2302" s="9" t="str">
        <f>UPPER(LEFT(Todos!$B2302,2))</f>
        <v>CA</v>
      </c>
      <c r="X2302" s="10" t="str" cm="1">
        <f t="array" ref="X2302">+IF(Todos!$C2302 = "",MODE.MATCH(Todos!$C$2:$C$4029),Todos!$C2302)</f>
        <v>M</v>
      </c>
    </row>
    <row r="2303" spans="1:24" x14ac:dyDescent="0.35">
      <c r="A2303" s="18">
        <v>162606</v>
      </c>
      <c r="B2303" s="12" t="s">
        <v>22</v>
      </c>
      <c r="C2303" s="12" t="s">
        <v>17</v>
      </c>
      <c r="D2303" s="12">
        <v>2653</v>
      </c>
      <c r="E2303" s="12">
        <v>418</v>
      </c>
      <c r="F2303" s="12">
        <v>444</v>
      </c>
      <c r="G2303" s="12">
        <v>86</v>
      </c>
      <c r="H2303" s="12">
        <v>13440</v>
      </c>
      <c r="I2303" s="12">
        <v>31</v>
      </c>
      <c r="J2303" s="12">
        <v>50</v>
      </c>
      <c r="K2303" s="12">
        <v>417</v>
      </c>
      <c r="L2303" s="12">
        <v>448</v>
      </c>
      <c r="M2303" s="12">
        <v>12.5</v>
      </c>
      <c r="N2303" s="12">
        <f>VLOOKUP(Todos!$A2303,vlookup_table[#All],2,FALSE)</f>
        <v>0</v>
      </c>
      <c r="O2303" s="12" t="str">
        <f>VLOOKUP(Todos!$A2303,vlookup_table[#All],3,FALSE)</f>
        <v>CA</v>
      </c>
      <c r="P2303" s="12">
        <f>VLOOKUP(Todos!$A2303,vlookup_table[#All],4,FALSE)</f>
        <v>4301</v>
      </c>
      <c r="Q2303" s="14" t="str">
        <f>VLOOKUP(Todos!$A2303,vlookup_table[#All],5,FALSE)</f>
        <v>S2</v>
      </c>
      <c r="R2303" s="14" t="str">
        <f>VLOOKUP(Todos!$A2303,vlookup_table[#All],6,FALSE)</f>
        <v>F</v>
      </c>
      <c r="S2303" s="14">
        <f>VLOOKUP(Todos!$A2303,vlookup_table[#All],7,FALSE)</f>
        <v>9</v>
      </c>
      <c r="T2303" s="14">
        <f>ROUND((9706-Todos!$P2303)/100, 0)</f>
        <v>54</v>
      </c>
      <c r="U2303" s="14" t="str" cm="1">
        <f t="array" ref="U2303">_xlfn.IFS(
    ISNUMBER(SEARCH("C", Q2303)), "Ciudad",
    ISNUMBER(SEARCH("T", Q2303)), "Pueblo",
    ISNUMBER(SEARCH("R", Q2303)), "Rural",
    ISNUMBER(SEARCH("S", Q2303)), "Suburbano",
    ISNUMBER(SEARCH("U", Q2303)), "Urbano"
)</f>
        <v>Suburbano</v>
      </c>
      <c r="V2303" s="25" t="str" cm="1">
        <f t="array" ref="V2303">_xlfn.LET(
    _xlpm.txt, _xlfn.TEXTJOIN("", TRUE, IF(ISNUMBER(--MID(Todos!$H2303, _xlfn.SEQUENCE(LEN(Todos!$H2303)), 1)), MID(Todos!$H2303, _xlfn.SEQUENCE(LEN(Todos!$H2303)), 1), "")),
    IF(ISNUMBER(--RIGHT(_xlpm.txt,1)), _xlpm.txt, LEFT(_xlpm.txt, LEN(_xlpm.txt)-1))
)</f>
        <v>13440</v>
      </c>
      <c r="W2303" s="14" t="str">
        <f>UPPER(LEFT(Todos!$B2303,2))</f>
        <v>CA</v>
      </c>
      <c r="X2303" s="15" t="str" cm="1">
        <f t="array" ref="X2303">+IF(Todos!$C2303 = "",MODE.MATCH(Todos!$C$2:$C$4029),Todos!$C2303)</f>
        <v>F</v>
      </c>
    </row>
    <row r="2304" spans="1:24" x14ac:dyDescent="0.35">
      <c r="A2304" s="19">
        <v>141809</v>
      </c>
      <c r="B2304" s="7" t="s">
        <v>22</v>
      </c>
      <c r="C2304" s="7" t="s">
        <v>17</v>
      </c>
      <c r="D2304" s="7">
        <v>788</v>
      </c>
      <c r="E2304" s="7">
        <v>71</v>
      </c>
      <c r="F2304" s="7">
        <v>155</v>
      </c>
      <c r="G2304" s="7">
        <v>0</v>
      </c>
      <c r="H2304" s="7">
        <v>6409</v>
      </c>
      <c r="I2304" s="7">
        <v>28</v>
      </c>
      <c r="J2304" s="7">
        <v>33</v>
      </c>
      <c r="K2304" s="7">
        <v>119</v>
      </c>
      <c r="L2304" s="7">
        <v>116</v>
      </c>
      <c r="M2304" s="7">
        <v>8.1999999999999993</v>
      </c>
      <c r="N2304" s="7">
        <f>VLOOKUP(Todos!$A2304,vlookup_table[#All],2,FALSE)</f>
        <v>2</v>
      </c>
      <c r="O2304" s="7" t="str">
        <f>VLOOKUP(Todos!$A2304,vlookup_table[#All],3,FALSE)</f>
        <v>CA</v>
      </c>
      <c r="P2304" s="7">
        <f>VLOOKUP(Todos!$A2304,vlookup_table[#All],4,FALSE)</f>
        <v>0</v>
      </c>
      <c r="Q2304" s="9" t="str">
        <f>VLOOKUP(Todos!$A2304,vlookup_table[#All],5,FALSE)</f>
        <v>T3</v>
      </c>
      <c r="R2304" s="9" t="str">
        <f>VLOOKUP(Todos!$A2304,vlookup_table[#All],6,FALSE)</f>
        <v>F</v>
      </c>
      <c r="S2304" s="9">
        <f>VLOOKUP(Todos!$A2304,vlookup_table[#All],7,FALSE)</f>
        <v>8</v>
      </c>
      <c r="T2304" s="9">
        <f>ROUND((9706-Todos!$P2304)/100, 0)</f>
        <v>97</v>
      </c>
      <c r="U2304" s="9" t="str" cm="1">
        <f t="array" ref="U2304">_xlfn.IFS(
    ISNUMBER(SEARCH("C", Q2304)), "Ciudad",
    ISNUMBER(SEARCH("T", Q2304)), "Pueblo",
    ISNUMBER(SEARCH("R", Q2304)), "Rural",
    ISNUMBER(SEARCH("S", Q2304)), "Suburbano",
    ISNUMBER(SEARCH("U", Q2304)), "Urbano"
)</f>
        <v>Pueblo</v>
      </c>
      <c r="V2304" s="24" t="str" cm="1">
        <f t="array" ref="V2304">_xlfn.LET(
    _xlpm.txt, _xlfn.TEXTJOIN("", TRUE, IF(ISNUMBER(--MID(Todos!$H2304, _xlfn.SEQUENCE(LEN(Todos!$H2304)), 1)), MID(Todos!$H2304, _xlfn.SEQUENCE(LEN(Todos!$H2304)), 1), "")),
    IF(ISNUMBER(--RIGHT(_xlpm.txt,1)), _xlpm.txt, LEFT(_xlpm.txt, LEN(_xlpm.txt)-1))
)</f>
        <v>6409</v>
      </c>
      <c r="W2304" s="9" t="str">
        <f>UPPER(LEFT(Todos!$B2304,2))</f>
        <v>CA</v>
      </c>
      <c r="X2304" s="10" t="str" cm="1">
        <f t="array" ref="X2304">+IF(Todos!$C2304 = "",MODE.MATCH(Todos!$C$2:$C$4029),Todos!$C2304)</f>
        <v>F</v>
      </c>
    </row>
    <row r="2305" spans="1:24" x14ac:dyDescent="0.35">
      <c r="A2305" s="18">
        <v>178884</v>
      </c>
      <c r="B2305" s="12" t="s">
        <v>41</v>
      </c>
      <c r="C2305" s="12" t="s">
        <v>52</v>
      </c>
      <c r="D2305" s="12">
        <v>1244</v>
      </c>
      <c r="E2305" s="12">
        <v>418</v>
      </c>
      <c r="F2305" s="12">
        <v>459</v>
      </c>
      <c r="G2305" s="12">
        <v>2</v>
      </c>
      <c r="H2305" s="12">
        <v>14816</v>
      </c>
      <c r="I2305" s="12">
        <v>10</v>
      </c>
      <c r="J2305" s="12">
        <v>46</v>
      </c>
      <c r="K2305" s="12">
        <v>423</v>
      </c>
      <c r="L2305" s="12">
        <v>450</v>
      </c>
      <c r="M2305" s="12">
        <v>15</v>
      </c>
      <c r="N2305" s="12">
        <f>VLOOKUP(Todos!$A2305,vlookup_table[#All],2,FALSE)</f>
        <v>2</v>
      </c>
      <c r="O2305" s="12" t="str">
        <f>VLOOKUP(Todos!$A2305,vlookup_table[#All],3,FALSE)</f>
        <v>WA</v>
      </c>
      <c r="P2305" s="12">
        <f>VLOOKUP(Todos!$A2305,vlookup_table[#All],4,FALSE)</f>
        <v>5201</v>
      </c>
      <c r="Q2305" s="14" t="str">
        <f>VLOOKUP(Todos!$A2305,vlookup_table[#All],5,FALSE)</f>
        <v>S2</v>
      </c>
      <c r="R2305" s="14" t="str">
        <f>VLOOKUP(Todos!$A2305,vlookup_table[#All],6,FALSE)</f>
        <v>M</v>
      </c>
      <c r="S2305" s="14">
        <f>VLOOKUP(Todos!$A2305,vlookup_table[#All],7,FALSE)</f>
        <v>15</v>
      </c>
      <c r="T2305" s="14">
        <f>ROUND((9706-Todos!$P2305)/100, 0)</f>
        <v>45</v>
      </c>
      <c r="U2305" s="14" t="str" cm="1">
        <f t="array" ref="U2305">_xlfn.IFS(
    ISNUMBER(SEARCH("C", Q2305)), "Ciudad",
    ISNUMBER(SEARCH("T", Q2305)), "Pueblo",
    ISNUMBER(SEARCH("R", Q2305)), "Rural",
    ISNUMBER(SEARCH("S", Q2305)), "Suburbano",
    ISNUMBER(SEARCH("U", Q2305)), "Urbano"
)</f>
        <v>Suburbano</v>
      </c>
      <c r="V2305" s="25" t="str" cm="1">
        <f t="array" ref="V2305">_xlfn.LET(
    _xlpm.txt, _xlfn.TEXTJOIN("", TRUE, IF(ISNUMBER(--MID(Todos!$H2305, _xlfn.SEQUENCE(LEN(Todos!$H2305)), 1)), MID(Todos!$H2305, _xlfn.SEQUENCE(LEN(Todos!$H2305)), 1), "")),
    IF(ISNUMBER(--RIGHT(_xlpm.txt,1)), _xlpm.txt, LEFT(_xlpm.txt, LEN(_xlpm.txt)-1))
)</f>
        <v>14816</v>
      </c>
      <c r="W2305" s="14" t="str">
        <f>UPPER(LEFT(Todos!$B2305,2))</f>
        <v>WA</v>
      </c>
      <c r="X2305" s="15" t="str" cm="1">
        <f t="array" ref="X2305">+IF(Todos!$C2305 = "",MODE.MATCH(Todos!$C$2:$C$4029),Todos!$C2305)</f>
        <v>male</v>
      </c>
    </row>
    <row r="2306" spans="1:24" x14ac:dyDescent="0.35">
      <c r="A2306" s="19">
        <v>178098</v>
      </c>
      <c r="B2306" s="7" t="s">
        <v>51</v>
      </c>
      <c r="C2306" s="7" t="s">
        <v>17</v>
      </c>
      <c r="D2306" s="7">
        <v>407</v>
      </c>
      <c r="E2306" s="7">
        <v>186</v>
      </c>
      <c r="F2306" s="7">
        <v>271</v>
      </c>
      <c r="G2306" s="7">
        <v>0</v>
      </c>
      <c r="H2306" s="7">
        <v>9728</v>
      </c>
      <c r="I2306" s="7">
        <v>1</v>
      </c>
      <c r="J2306" s="7">
        <v>53</v>
      </c>
      <c r="K2306" s="7">
        <v>220</v>
      </c>
      <c r="L2306" s="7">
        <v>232</v>
      </c>
      <c r="M2306" s="7">
        <v>4.4117647059999996</v>
      </c>
      <c r="N2306" s="7">
        <f>VLOOKUP(Todos!$A2306,vlookup_table[#All],2,FALSE)</f>
        <v>2</v>
      </c>
      <c r="O2306" s="7" t="str">
        <f>VLOOKUP(Todos!$A2306,vlookup_table[#All],3,FALSE)</f>
        <v>OR</v>
      </c>
      <c r="P2306" s="7">
        <f>VLOOKUP(Todos!$A2306,vlookup_table[#All],4,FALSE)</f>
        <v>3103</v>
      </c>
      <c r="Q2306" s="9" t="str">
        <f>VLOOKUP(Todos!$A2306,vlookup_table[#All],5,FALSE)</f>
        <v>R2</v>
      </c>
      <c r="R2306" s="9" t="str">
        <f>VLOOKUP(Todos!$A2306,vlookup_table[#All],6,FALSE)</f>
        <v>F</v>
      </c>
      <c r="S2306" s="9">
        <f>VLOOKUP(Todos!$A2306,vlookup_table[#All],7,FALSE)</f>
        <v>6</v>
      </c>
      <c r="T2306" s="9">
        <f>ROUND((9706-Todos!$P2306)/100, 0)</f>
        <v>66</v>
      </c>
      <c r="U2306" s="9" t="str" cm="1">
        <f t="array" ref="U2306">_xlfn.IFS(
    ISNUMBER(SEARCH("C", Q2306)), "Ciudad",
    ISNUMBER(SEARCH("T", Q2306)), "Pueblo",
    ISNUMBER(SEARCH("R", Q2306)), "Rural",
    ISNUMBER(SEARCH("S", Q2306)), "Suburbano",
    ISNUMBER(SEARCH("U", Q2306)), "Urbano"
)</f>
        <v>Rural</v>
      </c>
      <c r="V2306" s="24" t="str" cm="1">
        <f t="array" ref="V2306">_xlfn.LET(
    _xlpm.txt, _xlfn.TEXTJOIN("", TRUE, IF(ISNUMBER(--MID(Todos!$H2306, _xlfn.SEQUENCE(LEN(Todos!$H2306)), 1)), MID(Todos!$H2306, _xlfn.SEQUENCE(LEN(Todos!$H2306)), 1), "")),
    IF(ISNUMBER(--RIGHT(_xlpm.txt,1)), _xlpm.txt, LEFT(_xlpm.txt, LEN(_xlpm.txt)-1))
)</f>
        <v>9728</v>
      </c>
      <c r="W2306" s="9" t="str">
        <f>UPPER(LEFT(Todos!$B2306,2))</f>
        <v>OR</v>
      </c>
      <c r="X2306" s="10" t="str" cm="1">
        <f t="array" ref="X2306">+IF(Todos!$C2306 = "",MODE.MATCH(Todos!$C$2:$C$4029),Todos!$C2306)</f>
        <v>F</v>
      </c>
    </row>
    <row r="2307" spans="1:24" x14ac:dyDescent="0.35">
      <c r="A2307" s="18">
        <v>116082</v>
      </c>
      <c r="B2307" s="12" t="s">
        <v>21</v>
      </c>
      <c r="C2307" s="12" t="s">
        <v>14</v>
      </c>
      <c r="D2307" s="12">
        <v>569</v>
      </c>
      <c r="E2307" s="12">
        <v>328</v>
      </c>
      <c r="F2307" s="12">
        <v>359</v>
      </c>
      <c r="G2307" s="12">
        <v>0</v>
      </c>
      <c r="H2307" s="12">
        <v>11879</v>
      </c>
      <c r="I2307" s="12">
        <v>6</v>
      </c>
      <c r="J2307" s="12">
        <v>63</v>
      </c>
      <c r="K2307" s="12">
        <v>336</v>
      </c>
      <c r="L2307" s="12">
        <v>342</v>
      </c>
      <c r="M2307" s="12">
        <v>7.3333333329999997</v>
      </c>
      <c r="N2307" s="12">
        <f>VLOOKUP(Todos!$A2307,vlookup_table[#All],2,FALSE)</f>
        <v>1</v>
      </c>
      <c r="O2307" s="12" t="str">
        <f>VLOOKUP(Todos!$A2307,vlookup_table[#All],3,FALSE)</f>
        <v>TX</v>
      </c>
      <c r="P2307" s="12">
        <f>VLOOKUP(Todos!$A2307,vlookup_table[#All],4,FALSE)</f>
        <v>3301</v>
      </c>
      <c r="Q2307" s="14" t="str">
        <f>VLOOKUP(Todos!$A2307,vlookup_table[#All],5,FALSE)</f>
        <v>C2</v>
      </c>
      <c r="R2307" s="14" t="str">
        <f>VLOOKUP(Todos!$A2307,vlookup_table[#All],6,FALSE)</f>
        <v>M</v>
      </c>
      <c r="S2307" s="14">
        <f>VLOOKUP(Todos!$A2307,vlookup_table[#All],7,FALSE)</f>
        <v>10</v>
      </c>
      <c r="T2307" s="14">
        <f>ROUND((9706-Todos!$P2307)/100, 0)</f>
        <v>64</v>
      </c>
      <c r="U2307" s="14" t="str" cm="1">
        <f t="array" ref="U2307">_xlfn.IFS(
    ISNUMBER(SEARCH("C", Q2307)), "Ciudad",
    ISNUMBER(SEARCH("T", Q2307)), "Pueblo",
    ISNUMBER(SEARCH("R", Q2307)), "Rural",
    ISNUMBER(SEARCH("S", Q2307)), "Suburbano",
    ISNUMBER(SEARCH("U", Q2307)), "Urbano"
)</f>
        <v>Ciudad</v>
      </c>
      <c r="V2307" s="25" t="str" cm="1">
        <f t="array" ref="V2307">_xlfn.LET(
    _xlpm.txt, _xlfn.TEXTJOIN("", TRUE, IF(ISNUMBER(--MID(Todos!$H2307, _xlfn.SEQUENCE(LEN(Todos!$H2307)), 1)), MID(Todos!$H2307, _xlfn.SEQUENCE(LEN(Todos!$H2307)), 1), "")),
    IF(ISNUMBER(--RIGHT(_xlpm.txt,1)), _xlpm.txt, LEFT(_xlpm.txt, LEN(_xlpm.txt)-1))
)</f>
        <v>11879</v>
      </c>
      <c r="W2307" s="14" t="str">
        <f>UPPER(LEFT(Todos!$B2307,2))</f>
        <v>TX</v>
      </c>
      <c r="X2307" s="15" t="str" cm="1">
        <f t="array" ref="X2307">+IF(Todos!$C2307 = "",MODE.MATCH(Todos!$C$2:$C$4029),Todos!$C2307)</f>
        <v>M</v>
      </c>
    </row>
    <row r="2308" spans="1:24" x14ac:dyDescent="0.35">
      <c r="A2308" s="19">
        <v>190769</v>
      </c>
      <c r="B2308" s="7" t="s">
        <v>33</v>
      </c>
      <c r="C2308" s="7" t="s">
        <v>14</v>
      </c>
      <c r="D2308" s="7">
        <v>855</v>
      </c>
      <c r="E2308" s="7">
        <v>257</v>
      </c>
      <c r="F2308" s="7">
        <v>374</v>
      </c>
      <c r="G2308" s="7">
        <v>6</v>
      </c>
      <c r="H2308" s="7">
        <v>14500</v>
      </c>
      <c r="I2308" s="7">
        <v>1</v>
      </c>
      <c r="J2308" s="7">
        <v>56</v>
      </c>
      <c r="K2308" s="7">
        <v>267</v>
      </c>
      <c r="L2308" s="7">
        <v>345</v>
      </c>
      <c r="M2308" s="7">
        <v>10</v>
      </c>
      <c r="N2308" s="7">
        <f>VLOOKUP(Todos!$A2308,vlookup_table[#All],2,FALSE)</f>
        <v>0</v>
      </c>
      <c r="O2308" s="7" t="str">
        <f>VLOOKUP(Todos!$A2308,vlookup_table[#All],3,FALSE)</f>
        <v>AR</v>
      </c>
      <c r="P2308" s="7">
        <f>VLOOKUP(Todos!$A2308,vlookup_table[#All],4,FALSE)</f>
        <v>0</v>
      </c>
      <c r="Q2308" s="9" t="str">
        <f>VLOOKUP(Todos!$A2308,vlookup_table[#All],5,FALSE)</f>
        <v>S2</v>
      </c>
      <c r="R2308" s="9" t="str">
        <f>VLOOKUP(Todos!$A2308,vlookup_table[#All],6,FALSE)</f>
        <v>M</v>
      </c>
      <c r="S2308" s="9">
        <f>VLOOKUP(Todos!$A2308,vlookup_table[#All],7,FALSE)</f>
        <v>10</v>
      </c>
      <c r="T2308" s="9">
        <f>ROUND((9706-Todos!$P2308)/100, 0)</f>
        <v>97</v>
      </c>
      <c r="U2308" s="9" t="str" cm="1">
        <f t="array" ref="U2308">_xlfn.IFS(
    ISNUMBER(SEARCH("C", Q2308)), "Ciudad",
    ISNUMBER(SEARCH("T", Q2308)), "Pueblo",
    ISNUMBER(SEARCH("R", Q2308)), "Rural",
    ISNUMBER(SEARCH("S", Q2308)), "Suburbano",
    ISNUMBER(SEARCH("U", Q2308)), "Urbano"
)</f>
        <v>Suburbano</v>
      </c>
      <c r="V2308" s="24" t="str" cm="1">
        <f t="array" ref="V2308">_xlfn.LET(
    _xlpm.txt, _xlfn.TEXTJOIN("", TRUE, IF(ISNUMBER(--MID(Todos!$H2308, _xlfn.SEQUENCE(LEN(Todos!$H2308)), 1)), MID(Todos!$H2308, _xlfn.SEQUENCE(LEN(Todos!$H2308)), 1), "")),
    IF(ISNUMBER(--RIGHT(_xlpm.txt,1)), _xlpm.txt, LEFT(_xlpm.txt, LEN(_xlpm.txt)-1))
)</f>
        <v>14500</v>
      </c>
      <c r="W2308" s="9" t="str">
        <f>UPPER(LEFT(Todos!$B2308,2))</f>
        <v>AR</v>
      </c>
      <c r="X2308" s="10" t="str" cm="1">
        <f t="array" ref="X2308">+IF(Todos!$C2308 = "",MODE.MATCH(Todos!$C$2:$C$4029),Todos!$C2308)</f>
        <v>M</v>
      </c>
    </row>
    <row r="2309" spans="1:24" x14ac:dyDescent="0.35">
      <c r="A2309" s="18">
        <v>177087</v>
      </c>
      <c r="B2309" s="12" t="s">
        <v>51</v>
      </c>
      <c r="C2309" s="12" t="s">
        <v>14</v>
      </c>
      <c r="D2309" s="12">
        <v>619</v>
      </c>
      <c r="E2309" s="12">
        <v>372</v>
      </c>
      <c r="F2309" s="12">
        <v>423</v>
      </c>
      <c r="G2309" s="12">
        <v>0</v>
      </c>
      <c r="H2309" s="12">
        <v>13208</v>
      </c>
      <c r="I2309" s="12">
        <v>0</v>
      </c>
      <c r="J2309" s="12">
        <v>42</v>
      </c>
      <c r="K2309" s="12">
        <v>394</v>
      </c>
      <c r="L2309" s="12">
        <v>409</v>
      </c>
      <c r="M2309" s="12">
        <v>11.4</v>
      </c>
      <c r="N2309" s="12">
        <f>VLOOKUP(Todos!$A2309,vlookup_table[#All],2,FALSE)</f>
        <v>0</v>
      </c>
      <c r="O2309" s="12" t="str">
        <f>VLOOKUP(Todos!$A2309,vlookup_table[#All],3,FALSE)</f>
        <v>OR</v>
      </c>
      <c r="P2309" s="12">
        <f>VLOOKUP(Todos!$A2309,vlookup_table[#All],4,FALSE)</f>
        <v>6401</v>
      </c>
      <c r="Q2309" s="14" t="str">
        <f>VLOOKUP(Todos!$A2309,vlookup_table[#All],5,FALSE)</f>
        <v>C2</v>
      </c>
      <c r="R2309" s="14" t="str">
        <f>VLOOKUP(Todos!$A2309,vlookup_table[#All],6,FALSE)</f>
        <v>M</v>
      </c>
      <c r="S2309" s="14">
        <f>VLOOKUP(Todos!$A2309,vlookup_table[#All],7,FALSE)</f>
        <v>12</v>
      </c>
      <c r="T2309" s="14">
        <f>ROUND((9706-Todos!$P2309)/100, 0)</f>
        <v>33</v>
      </c>
      <c r="U2309" s="14" t="str" cm="1">
        <f t="array" ref="U2309">_xlfn.IFS(
    ISNUMBER(SEARCH("C", Q2309)), "Ciudad",
    ISNUMBER(SEARCH("T", Q2309)), "Pueblo",
    ISNUMBER(SEARCH("R", Q2309)), "Rural",
    ISNUMBER(SEARCH("S", Q2309)), "Suburbano",
    ISNUMBER(SEARCH("U", Q2309)), "Urbano"
)</f>
        <v>Ciudad</v>
      </c>
      <c r="V2309" s="25" t="str" cm="1">
        <f t="array" ref="V2309">_xlfn.LET(
    _xlpm.txt, _xlfn.TEXTJOIN("", TRUE, IF(ISNUMBER(--MID(Todos!$H2309, _xlfn.SEQUENCE(LEN(Todos!$H2309)), 1)), MID(Todos!$H2309, _xlfn.SEQUENCE(LEN(Todos!$H2309)), 1), "")),
    IF(ISNUMBER(--RIGHT(_xlpm.txt,1)), _xlpm.txt, LEFT(_xlpm.txt, LEN(_xlpm.txt)-1))
)</f>
        <v>13208</v>
      </c>
      <c r="W2309" s="14" t="str">
        <f>UPPER(LEFT(Todos!$B2309,2))</f>
        <v>OR</v>
      </c>
      <c r="X2309" s="15" t="str" cm="1">
        <f t="array" ref="X2309">+IF(Todos!$C2309 = "",MODE.MATCH(Todos!$C$2:$C$4029),Todos!$C2309)</f>
        <v>M</v>
      </c>
    </row>
    <row r="2310" spans="1:24" x14ac:dyDescent="0.35">
      <c r="A2310" s="19">
        <v>101654</v>
      </c>
      <c r="B2310" s="7" t="s">
        <v>37</v>
      </c>
      <c r="C2310" s="7" t="s">
        <v>17</v>
      </c>
      <c r="D2310" s="7">
        <v>634</v>
      </c>
      <c r="E2310" s="7">
        <v>322</v>
      </c>
      <c r="F2310" s="7">
        <v>406</v>
      </c>
      <c r="G2310" s="7">
        <v>0</v>
      </c>
      <c r="H2310" s="7">
        <v>14128</v>
      </c>
      <c r="I2310" s="7">
        <v>1</v>
      </c>
      <c r="J2310" s="7">
        <v>64</v>
      </c>
      <c r="K2310" s="7">
        <v>378</v>
      </c>
      <c r="L2310" s="7">
        <v>355</v>
      </c>
      <c r="M2310" s="7">
        <v>15.33333333</v>
      </c>
      <c r="N2310" s="7">
        <f>VLOOKUP(Todos!$A2310,vlookup_table[#All],2,FALSE)</f>
        <v>0</v>
      </c>
      <c r="O2310" s="7" t="str">
        <f>VLOOKUP(Todos!$A2310,vlookup_table[#All],3,FALSE)</f>
        <v>MO</v>
      </c>
      <c r="P2310" s="7">
        <f>VLOOKUP(Todos!$A2310,vlookup_table[#All],4,FALSE)</f>
        <v>4201</v>
      </c>
      <c r="Q2310" s="9" t="str">
        <f>VLOOKUP(Todos!$A2310,vlookup_table[#All],5,FALSE)</f>
        <v>C2</v>
      </c>
      <c r="R2310" s="9" t="str">
        <f>VLOOKUP(Todos!$A2310,vlookup_table[#All],6,FALSE)</f>
        <v>F</v>
      </c>
      <c r="S2310" s="9">
        <f>VLOOKUP(Todos!$A2310,vlookup_table[#All],7,FALSE)</f>
        <v>18</v>
      </c>
      <c r="T2310" s="9">
        <f>ROUND((9706-Todos!$P2310)/100, 0)</f>
        <v>55</v>
      </c>
      <c r="U2310" s="9" t="str" cm="1">
        <f t="array" ref="U2310">_xlfn.IFS(
    ISNUMBER(SEARCH("C", Q2310)), "Ciudad",
    ISNUMBER(SEARCH("T", Q2310)), "Pueblo",
    ISNUMBER(SEARCH("R", Q2310)), "Rural",
    ISNUMBER(SEARCH("S", Q2310)), "Suburbano",
    ISNUMBER(SEARCH("U", Q2310)), "Urbano"
)</f>
        <v>Ciudad</v>
      </c>
      <c r="V2310" s="24" t="str" cm="1">
        <f t="array" ref="V2310">_xlfn.LET(
    _xlpm.txt, _xlfn.TEXTJOIN("", TRUE, IF(ISNUMBER(--MID(Todos!$H2310, _xlfn.SEQUENCE(LEN(Todos!$H2310)), 1)), MID(Todos!$H2310, _xlfn.SEQUENCE(LEN(Todos!$H2310)), 1), "")),
    IF(ISNUMBER(--RIGHT(_xlpm.txt,1)), _xlpm.txt, LEFT(_xlpm.txt, LEN(_xlpm.txt)-1))
)</f>
        <v>14128</v>
      </c>
      <c r="W2310" s="9" t="str">
        <f>UPPER(LEFT(Todos!$B2310,2))</f>
        <v>MO</v>
      </c>
      <c r="X2310" s="10" t="str" cm="1">
        <f t="array" ref="X2310">+IF(Todos!$C2310 = "",MODE.MATCH(Todos!$C$2:$C$4029),Todos!$C2310)</f>
        <v>F</v>
      </c>
    </row>
    <row r="2311" spans="1:24" x14ac:dyDescent="0.35">
      <c r="A2311" s="18">
        <v>62760</v>
      </c>
      <c r="B2311" s="12" t="s">
        <v>34</v>
      </c>
      <c r="C2311" s="12" t="s">
        <v>14</v>
      </c>
      <c r="D2311" s="12">
        <v>397</v>
      </c>
      <c r="E2311" s="12">
        <v>297</v>
      </c>
      <c r="F2311" s="12">
        <v>362</v>
      </c>
      <c r="G2311" s="12">
        <v>0</v>
      </c>
      <c r="H2311" s="12">
        <v>11981</v>
      </c>
      <c r="I2311" s="12">
        <v>1</v>
      </c>
      <c r="J2311" s="12">
        <v>79</v>
      </c>
      <c r="K2311" s="12">
        <v>340</v>
      </c>
      <c r="L2311" s="12">
        <v>317</v>
      </c>
      <c r="M2311" s="12">
        <v>3.7</v>
      </c>
      <c r="N2311" s="12">
        <f>VLOOKUP(Todos!$A2311,vlookup_table[#All],2,FALSE)</f>
        <v>0</v>
      </c>
      <c r="O2311" s="12" t="str">
        <f>VLOOKUP(Todos!$A2311,vlookup_table[#All],3,FALSE)</f>
        <v>IN</v>
      </c>
      <c r="P2311" s="12">
        <f>VLOOKUP(Todos!$A2311,vlookup_table[#All],4,FALSE)</f>
        <v>0</v>
      </c>
      <c r="Q2311" s="14" t="str">
        <f>VLOOKUP(Todos!$A2311,vlookup_table[#All],5,FALSE)</f>
        <v>R2</v>
      </c>
      <c r="R2311" s="14" t="str">
        <f>VLOOKUP(Todos!$A2311,vlookup_table[#All],6,FALSE)</f>
        <v>M</v>
      </c>
      <c r="S2311" s="14">
        <f>VLOOKUP(Todos!$A2311,vlookup_table[#All],7,FALSE)</f>
        <v>5</v>
      </c>
      <c r="T2311" s="14">
        <f>ROUND((9706-Todos!$P2311)/100, 0)</f>
        <v>97</v>
      </c>
      <c r="U2311" s="14" t="str" cm="1">
        <f t="array" ref="U2311">_xlfn.IFS(
    ISNUMBER(SEARCH("C", Q2311)), "Ciudad",
    ISNUMBER(SEARCH("T", Q2311)), "Pueblo",
    ISNUMBER(SEARCH("R", Q2311)), "Rural",
    ISNUMBER(SEARCH("S", Q2311)), "Suburbano",
    ISNUMBER(SEARCH("U", Q2311)), "Urbano"
)</f>
        <v>Rural</v>
      </c>
      <c r="V2311" s="25" t="str" cm="1">
        <f t="array" ref="V2311">_xlfn.LET(
    _xlpm.txt, _xlfn.TEXTJOIN("", TRUE, IF(ISNUMBER(--MID(Todos!$H2311, _xlfn.SEQUENCE(LEN(Todos!$H2311)), 1)), MID(Todos!$H2311, _xlfn.SEQUENCE(LEN(Todos!$H2311)), 1), "")),
    IF(ISNUMBER(--RIGHT(_xlpm.txt,1)), _xlpm.txt, LEFT(_xlpm.txt, LEN(_xlpm.txt)-1))
)</f>
        <v>11981</v>
      </c>
      <c r="W2311" s="14" t="str">
        <f>UPPER(LEFT(Todos!$B2311,2))</f>
        <v>IN</v>
      </c>
      <c r="X2311" s="15" t="str" cm="1">
        <f t="array" ref="X2311">+IF(Todos!$C2311 = "",MODE.MATCH(Todos!$C$2:$C$4029),Todos!$C2311)</f>
        <v>M</v>
      </c>
    </row>
    <row r="2312" spans="1:24" x14ac:dyDescent="0.35">
      <c r="A2312" s="19">
        <v>135406</v>
      </c>
      <c r="B2312" s="7" t="s">
        <v>56</v>
      </c>
      <c r="C2312" s="7" t="s">
        <v>14</v>
      </c>
      <c r="D2312" s="7">
        <v>742</v>
      </c>
      <c r="E2312" s="7">
        <v>395</v>
      </c>
      <c r="F2312" s="7">
        <v>441</v>
      </c>
      <c r="G2312" s="7">
        <v>0</v>
      </c>
      <c r="H2312" s="7">
        <v>13179</v>
      </c>
      <c r="I2312" s="7">
        <v>2</v>
      </c>
      <c r="J2312" s="7">
        <v>36</v>
      </c>
      <c r="K2312" s="7">
        <v>399</v>
      </c>
      <c r="L2312" s="7">
        <v>421</v>
      </c>
      <c r="M2312" s="7">
        <v>11</v>
      </c>
      <c r="N2312" s="7">
        <f>VLOOKUP(Todos!$A2312,vlookup_table[#All],2,FALSE)</f>
        <v>1</v>
      </c>
      <c r="O2312" s="7" t="str">
        <f>VLOOKUP(Todos!$A2312,vlookup_table[#All],3,FALSE)</f>
        <v>AZ</v>
      </c>
      <c r="P2312" s="7">
        <f>VLOOKUP(Todos!$A2312,vlookup_table[#All],4,FALSE)</f>
        <v>4106</v>
      </c>
      <c r="Q2312" s="9" t="str">
        <f>VLOOKUP(Todos!$A2312,vlookup_table[#All],5,FALSE)</f>
        <v>S2</v>
      </c>
      <c r="R2312" s="9" t="str">
        <f>VLOOKUP(Todos!$A2312,vlookup_table[#All],6,FALSE)</f>
        <v>M</v>
      </c>
      <c r="S2312" s="9">
        <f>VLOOKUP(Todos!$A2312,vlookup_table[#All],7,FALSE)</f>
        <v>25</v>
      </c>
      <c r="T2312" s="9">
        <f>ROUND((9706-Todos!$P2312)/100, 0)</f>
        <v>56</v>
      </c>
      <c r="U2312" s="9" t="str" cm="1">
        <f t="array" ref="U2312">_xlfn.IFS(
    ISNUMBER(SEARCH("C", Q2312)), "Ciudad",
    ISNUMBER(SEARCH("T", Q2312)), "Pueblo",
    ISNUMBER(SEARCH("R", Q2312)), "Rural",
    ISNUMBER(SEARCH("S", Q2312)), "Suburbano",
    ISNUMBER(SEARCH("U", Q2312)), "Urbano"
)</f>
        <v>Suburbano</v>
      </c>
      <c r="V2312" s="24" t="str" cm="1">
        <f t="array" ref="V2312">_xlfn.LET(
    _xlpm.txt, _xlfn.TEXTJOIN("", TRUE, IF(ISNUMBER(--MID(Todos!$H2312, _xlfn.SEQUENCE(LEN(Todos!$H2312)), 1)), MID(Todos!$H2312, _xlfn.SEQUENCE(LEN(Todos!$H2312)), 1), "")),
    IF(ISNUMBER(--RIGHT(_xlpm.txt,1)), _xlpm.txt, LEFT(_xlpm.txt, LEN(_xlpm.txt)-1))
)</f>
        <v>13179</v>
      </c>
      <c r="W2312" s="9" t="str">
        <f>UPPER(LEFT(Todos!$B2312,2))</f>
        <v>AZ</v>
      </c>
      <c r="X2312" s="10" t="str" cm="1">
        <f t="array" ref="X2312">+IF(Todos!$C2312 = "",MODE.MATCH(Todos!$C$2:$C$4029),Todos!$C2312)</f>
        <v>M</v>
      </c>
    </row>
    <row r="2313" spans="1:24" x14ac:dyDescent="0.35">
      <c r="A2313" s="18">
        <v>142409</v>
      </c>
      <c r="B2313" s="12" t="s">
        <v>24</v>
      </c>
      <c r="C2313" s="12" t="s">
        <v>14</v>
      </c>
      <c r="D2313" s="12">
        <v>607</v>
      </c>
      <c r="E2313" s="12">
        <v>356</v>
      </c>
      <c r="F2313" s="12">
        <v>431</v>
      </c>
      <c r="G2313" s="12">
        <v>1</v>
      </c>
      <c r="H2313" s="12">
        <v>13714</v>
      </c>
      <c r="I2313" s="12">
        <v>7</v>
      </c>
      <c r="J2313" s="12">
        <v>26</v>
      </c>
      <c r="K2313" s="12">
        <v>397</v>
      </c>
      <c r="L2313" s="12">
        <v>393</v>
      </c>
      <c r="M2313" s="12">
        <v>7.6666666670000003</v>
      </c>
      <c r="N2313" s="12">
        <f>VLOOKUP(Todos!$A2313,vlookup_table[#All],2,FALSE)</f>
        <v>1</v>
      </c>
      <c r="O2313" s="12" t="str">
        <f>VLOOKUP(Todos!$A2313,vlookup_table[#All],3,FALSE)</f>
        <v>NV</v>
      </c>
      <c r="P2313" s="12">
        <f>VLOOKUP(Todos!$A2313,vlookup_table[#All],4,FALSE)</f>
        <v>2201</v>
      </c>
      <c r="Q2313" s="14" t="str">
        <f>VLOOKUP(Todos!$A2313,vlookup_table[#All],5,FALSE)</f>
        <v>R2</v>
      </c>
      <c r="R2313" s="14" t="str">
        <f>VLOOKUP(Todos!$A2313,vlookup_table[#All],6,FALSE)</f>
        <v>M</v>
      </c>
      <c r="S2313" s="14">
        <f>VLOOKUP(Todos!$A2313,vlookup_table[#All],7,FALSE)</f>
        <v>10</v>
      </c>
      <c r="T2313" s="14">
        <f>ROUND((9706-Todos!$P2313)/100, 0)</f>
        <v>75</v>
      </c>
      <c r="U2313" s="14" t="str" cm="1">
        <f t="array" ref="U2313">_xlfn.IFS(
    ISNUMBER(SEARCH("C", Q2313)), "Ciudad",
    ISNUMBER(SEARCH("T", Q2313)), "Pueblo",
    ISNUMBER(SEARCH("R", Q2313)), "Rural",
    ISNUMBER(SEARCH("S", Q2313)), "Suburbano",
    ISNUMBER(SEARCH("U", Q2313)), "Urbano"
)</f>
        <v>Rural</v>
      </c>
      <c r="V2313" s="25" t="str" cm="1">
        <f t="array" ref="V2313">_xlfn.LET(
    _xlpm.txt, _xlfn.TEXTJOIN("", TRUE, IF(ISNUMBER(--MID(Todos!$H2313, _xlfn.SEQUENCE(LEN(Todos!$H2313)), 1)), MID(Todos!$H2313, _xlfn.SEQUENCE(LEN(Todos!$H2313)), 1), "")),
    IF(ISNUMBER(--RIGHT(_xlpm.txt,1)), _xlpm.txt, LEFT(_xlpm.txt, LEN(_xlpm.txt)-1))
)</f>
        <v>13714</v>
      </c>
      <c r="W2313" s="14" t="str">
        <f>UPPER(LEFT(Todos!$B2313,2))</f>
        <v>NV</v>
      </c>
      <c r="X2313" s="15" t="str" cm="1">
        <f t="array" ref="X2313">+IF(Todos!$C2313 = "",MODE.MATCH(Todos!$C$2:$C$4029),Todos!$C2313)</f>
        <v>M</v>
      </c>
    </row>
    <row r="2314" spans="1:24" x14ac:dyDescent="0.35">
      <c r="A2314" s="19">
        <v>79627</v>
      </c>
      <c r="B2314" s="7" t="s">
        <v>36</v>
      </c>
      <c r="C2314" s="7" t="s">
        <v>52</v>
      </c>
      <c r="D2314" s="7">
        <v>2083</v>
      </c>
      <c r="E2314" s="7">
        <v>264</v>
      </c>
      <c r="F2314" s="7">
        <v>493</v>
      </c>
      <c r="G2314" s="7">
        <v>52</v>
      </c>
      <c r="H2314" s="7">
        <v>19012</v>
      </c>
      <c r="I2314" s="7">
        <v>6</v>
      </c>
      <c r="J2314" s="7">
        <v>61</v>
      </c>
      <c r="K2314" s="7">
        <v>338</v>
      </c>
      <c r="L2314" s="7">
        <v>393</v>
      </c>
      <c r="M2314" s="7">
        <v>9.375</v>
      </c>
      <c r="N2314" s="7">
        <f>VLOOKUP(Todos!$A2314,vlookup_table[#All],2,FALSE)</f>
        <v>1</v>
      </c>
      <c r="O2314" s="7" t="str">
        <f>VLOOKUP(Todos!$A2314,vlookup_table[#All],3,FALSE)</f>
        <v>WI</v>
      </c>
      <c r="P2314" s="7">
        <f>VLOOKUP(Todos!$A2314,vlookup_table[#All],4,FALSE)</f>
        <v>2408</v>
      </c>
      <c r="Q2314" s="9" t="str">
        <f>VLOOKUP(Todos!$A2314,vlookup_table[#All],5,FALSE)</f>
        <v>S1</v>
      </c>
      <c r="R2314" s="9" t="str">
        <f>VLOOKUP(Todos!$A2314,vlookup_table[#All],6,FALSE)</f>
        <v>M</v>
      </c>
      <c r="S2314" s="9">
        <f>VLOOKUP(Todos!$A2314,vlookup_table[#All],7,FALSE)</f>
        <v>10</v>
      </c>
      <c r="T2314" s="9">
        <f>ROUND((9706-Todos!$P2314)/100, 0)</f>
        <v>73</v>
      </c>
      <c r="U2314" s="9" t="str" cm="1">
        <f t="array" ref="U2314">_xlfn.IFS(
    ISNUMBER(SEARCH("C", Q2314)), "Ciudad",
    ISNUMBER(SEARCH("T", Q2314)), "Pueblo",
    ISNUMBER(SEARCH("R", Q2314)), "Rural",
    ISNUMBER(SEARCH("S", Q2314)), "Suburbano",
    ISNUMBER(SEARCH("U", Q2314)), "Urbano"
)</f>
        <v>Suburbano</v>
      </c>
      <c r="V2314" s="24" t="str" cm="1">
        <f t="array" ref="V2314">_xlfn.LET(
    _xlpm.txt, _xlfn.TEXTJOIN("", TRUE, IF(ISNUMBER(--MID(Todos!$H2314, _xlfn.SEQUENCE(LEN(Todos!$H2314)), 1)), MID(Todos!$H2314, _xlfn.SEQUENCE(LEN(Todos!$H2314)), 1), "")),
    IF(ISNUMBER(--RIGHT(_xlpm.txt,1)), _xlpm.txt, LEFT(_xlpm.txt, LEN(_xlpm.txt)-1))
)</f>
        <v>19012</v>
      </c>
      <c r="W2314" s="9" t="str">
        <f>UPPER(LEFT(Todos!$B2314,2))</f>
        <v>WI</v>
      </c>
      <c r="X2314" s="10" t="str" cm="1">
        <f t="array" ref="X2314">+IF(Todos!$C2314 = "",MODE.MATCH(Todos!$C$2:$C$4029),Todos!$C2314)</f>
        <v>male</v>
      </c>
    </row>
    <row r="2315" spans="1:24" x14ac:dyDescent="0.35">
      <c r="A2315" s="18">
        <v>27310</v>
      </c>
      <c r="B2315" s="12" t="s">
        <v>40</v>
      </c>
      <c r="C2315" s="12" t="s">
        <v>14</v>
      </c>
      <c r="D2315" s="12">
        <v>866</v>
      </c>
      <c r="E2315" s="12">
        <v>457</v>
      </c>
      <c r="F2315" s="12">
        <v>506</v>
      </c>
      <c r="G2315" s="12">
        <v>0</v>
      </c>
      <c r="H2315" s="12">
        <v>15079</v>
      </c>
      <c r="I2315" s="12">
        <v>1</v>
      </c>
      <c r="J2315" s="12">
        <v>63</v>
      </c>
      <c r="K2315" s="12">
        <v>458</v>
      </c>
      <c r="L2315" s="12">
        <v>501</v>
      </c>
      <c r="M2315" s="12">
        <v>10</v>
      </c>
      <c r="N2315" s="12">
        <f>VLOOKUP(Todos!$A2315,vlookup_table[#All],2,FALSE)</f>
        <v>1</v>
      </c>
      <c r="O2315" s="12" t="str">
        <f>VLOOKUP(Todos!$A2315,vlookup_table[#All],3,FALSE)</f>
        <v>GA</v>
      </c>
      <c r="P2315" s="12">
        <f>VLOOKUP(Todos!$A2315,vlookup_table[#All],4,FALSE)</f>
        <v>2101</v>
      </c>
      <c r="Q2315" s="14" t="str">
        <f>VLOOKUP(Todos!$A2315,vlookup_table[#All],5,FALSE)</f>
        <v>T2</v>
      </c>
      <c r="R2315" s="14" t="str">
        <f>VLOOKUP(Todos!$A2315,vlookup_table[#All],6,FALSE)</f>
        <v>M</v>
      </c>
      <c r="S2315" s="14">
        <f>VLOOKUP(Todos!$A2315,vlookup_table[#All],7,FALSE)</f>
        <v>15</v>
      </c>
      <c r="T2315" s="14">
        <f>ROUND((9706-Todos!$P2315)/100, 0)</f>
        <v>76</v>
      </c>
      <c r="U2315" s="14" t="str" cm="1">
        <f t="array" ref="U2315">_xlfn.IFS(
    ISNUMBER(SEARCH("C", Q2315)), "Ciudad",
    ISNUMBER(SEARCH("T", Q2315)), "Pueblo",
    ISNUMBER(SEARCH("R", Q2315)), "Rural",
    ISNUMBER(SEARCH("S", Q2315)), "Suburbano",
    ISNUMBER(SEARCH("U", Q2315)), "Urbano"
)</f>
        <v>Pueblo</v>
      </c>
      <c r="V2315" s="25" t="str" cm="1">
        <f t="array" ref="V2315">_xlfn.LET(
    _xlpm.txt, _xlfn.TEXTJOIN("", TRUE, IF(ISNUMBER(--MID(Todos!$H2315, _xlfn.SEQUENCE(LEN(Todos!$H2315)), 1)), MID(Todos!$H2315, _xlfn.SEQUENCE(LEN(Todos!$H2315)), 1), "")),
    IF(ISNUMBER(--RIGHT(_xlpm.txt,1)), _xlpm.txt, LEFT(_xlpm.txt, LEN(_xlpm.txt)-1))
)</f>
        <v>15079</v>
      </c>
      <c r="W2315" s="14" t="str">
        <f>UPPER(LEFT(Todos!$B2315,2))</f>
        <v>GA</v>
      </c>
      <c r="X2315" s="15" t="str" cm="1">
        <f t="array" ref="X2315">+IF(Todos!$C2315 = "",MODE.MATCH(Todos!$C$2:$C$4029),Todos!$C2315)</f>
        <v>M</v>
      </c>
    </row>
    <row r="2316" spans="1:24" x14ac:dyDescent="0.35">
      <c r="A2316" s="19">
        <v>122131</v>
      </c>
      <c r="B2316" s="7" t="s">
        <v>21</v>
      </c>
      <c r="C2316" s="7" t="s">
        <v>17</v>
      </c>
      <c r="D2316" s="7">
        <v>831</v>
      </c>
      <c r="E2316" s="7">
        <v>597</v>
      </c>
      <c r="F2316" s="7">
        <v>629</v>
      </c>
      <c r="G2316" s="7">
        <v>0</v>
      </c>
      <c r="H2316" s="7">
        <v>18705</v>
      </c>
      <c r="I2316" s="7">
        <v>12</v>
      </c>
      <c r="J2316" s="7">
        <v>59</v>
      </c>
      <c r="K2316" s="7">
        <v>601</v>
      </c>
      <c r="L2316" s="7">
        <v>625</v>
      </c>
      <c r="M2316" s="7">
        <v>19.25</v>
      </c>
      <c r="N2316" s="7">
        <f>VLOOKUP(Todos!$A2316,vlookup_table[#All],2,FALSE)</f>
        <v>0</v>
      </c>
      <c r="O2316" s="7" t="str">
        <f>VLOOKUP(Todos!$A2316,vlookup_table[#All],3,FALSE)</f>
        <v>TX</v>
      </c>
      <c r="P2316" s="7">
        <f>VLOOKUP(Todos!$A2316,vlookup_table[#All],4,FALSE)</f>
        <v>4601</v>
      </c>
      <c r="Q2316" s="9" t="str">
        <f>VLOOKUP(Todos!$A2316,vlookup_table[#All],5,FALSE)</f>
        <v>S1</v>
      </c>
      <c r="R2316" s="9" t="str">
        <f>VLOOKUP(Todos!$A2316,vlookup_table[#All],6,FALSE)</f>
        <v>F</v>
      </c>
      <c r="S2316" s="9">
        <f>VLOOKUP(Todos!$A2316,vlookup_table[#All],7,FALSE)</f>
        <v>15</v>
      </c>
      <c r="T2316" s="9">
        <f>ROUND((9706-Todos!$P2316)/100, 0)</f>
        <v>51</v>
      </c>
      <c r="U2316" s="9" t="str" cm="1">
        <f t="array" ref="U2316">_xlfn.IFS(
    ISNUMBER(SEARCH("C", Q2316)), "Ciudad",
    ISNUMBER(SEARCH("T", Q2316)), "Pueblo",
    ISNUMBER(SEARCH("R", Q2316)), "Rural",
    ISNUMBER(SEARCH("S", Q2316)), "Suburbano",
    ISNUMBER(SEARCH("U", Q2316)), "Urbano"
)</f>
        <v>Suburbano</v>
      </c>
      <c r="V2316" s="24" t="str" cm="1">
        <f t="array" ref="V2316">_xlfn.LET(
    _xlpm.txt, _xlfn.TEXTJOIN("", TRUE, IF(ISNUMBER(--MID(Todos!$H2316, _xlfn.SEQUENCE(LEN(Todos!$H2316)), 1)), MID(Todos!$H2316, _xlfn.SEQUENCE(LEN(Todos!$H2316)), 1), "")),
    IF(ISNUMBER(--RIGHT(_xlpm.txt,1)), _xlpm.txt, LEFT(_xlpm.txt, LEN(_xlpm.txt)-1))
)</f>
        <v>18705</v>
      </c>
      <c r="W2316" s="9" t="str">
        <f>UPPER(LEFT(Todos!$B2316,2))</f>
        <v>TX</v>
      </c>
      <c r="X2316" s="10" t="str" cm="1">
        <f t="array" ref="X2316">+IF(Todos!$C2316 = "",MODE.MATCH(Todos!$C$2:$C$4029),Todos!$C2316)</f>
        <v>F</v>
      </c>
    </row>
    <row r="2317" spans="1:24" x14ac:dyDescent="0.35">
      <c r="A2317" s="18">
        <v>131169</v>
      </c>
      <c r="B2317" s="12" t="s">
        <v>49</v>
      </c>
      <c r="C2317" s="12" t="s">
        <v>17</v>
      </c>
      <c r="D2317" s="12">
        <v>1782</v>
      </c>
      <c r="E2317" s="12">
        <v>537</v>
      </c>
      <c r="F2317" s="12">
        <v>749</v>
      </c>
      <c r="G2317" s="12">
        <v>35</v>
      </c>
      <c r="H2317" s="12">
        <v>28303</v>
      </c>
      <c r="I2317" s="12">
        <v>5</v>
      </c>
      <c r="J2317" s="12">
        <v>36</v>
      </c>
      <c r="K2317" s="12">
        <v>704</v>
      </c>
      <c r="L2317" s="12">
        <v>650</v>
      </c>
      <c r="M2317" s="12">
        <v>18.125</v>
      </c>
      <c r="N2317" s="12">
        <f>VLOOKUP(Todos!$A2317,vlookup_table[#All],2,FALSE)</f>
        <v>2</v>
      </c>
      <c r="O2317" s="12" t="str">
        <f>VLOOKUP(Todos!$A2317,vlookup_table[#All],3,FALSE)</f>
        <v>CO</v>
      </c>
      <c r="P2317" s="12">
        <f>VLOOKUP(Todos!$A2317,vlookup_table[#All],4,FALSE)</f>
        <v>2612</v>
      </c>
      <c r="Q2317" s="14" t="str">
        <f>VLOOKUP(Todos!$A2317,vlookup_table[#All],5,FALSE)</f>
        <v>C2</v>
      </c>
      <c r="R2317" s="14" t="str">
        <f>VLOOKUP(Todos!$A2317,vlookup_table[#All],6,FALSE)</f>
        <v>F</v>
      </c>
      <c r="S2317" s="14">
        <f>VLOOKUP(Todos!$A2317,vlookup_table[#All],7,FALSE)</f>
        <v>25</v>
      </c>
      <c r="T2317" s="14">
        <f>ROUND((9706-Todos!$P2317)/100, 0)</f>
        <v>71</v>
      </c>
      <c r="U2317" s="14" t="str" cm="1">
        <f t="array" ref="U2317">_xlfn.IFS(
    ISNUMBER(SEARCH("C", Q2317)), "Ciudad",
    ISNUMBER(SEARCH("T", Q2317)), "Pueblo",
    ISNUMBER(SEARCH("R", Q2317)), "Rural",
    ISNUMBER(SEARCH("S", Q2317)), "Suburbano",
    ISNUMBER(SEARCH("U", Q2317)), "Urbano"
)</f>
        <v>Ciudad</v>
      </c>
      <c r="V2317" s="25" t="str" cm="1">
        <f t="array" ref="V2317">_xlfn.LET(
    _xlpm.txt, _xlfn.TEXTJOIN("", TRUE, IF(ISNUMBER(--MID(Todos!$H2317, _xlfn.SEQUENCE(LEN(Todos!$H2317)), 1)), MID(Todos!$H2317, _xlfn.SEQUENCE(LEN(Todos!$H2317)), 1), "")),
    IF(ISNUMBER(--RIGHT(_xlpm.txt,1)), _xlpm.txt, LEFT(_xlpm.txt, LEN(_xlpm.txt)-1))
)</f>
        <v>28303</v>
      </c>
      <c r="W2317" s="14" t="str">
        <f>UPPER(LEFT(Todos!$B2317,2))</f>
        <v>CO</v>
      </c>
      <c r="X2317" s="15" t="str" cm="1">
        <f t="array" ref="X2317">+IF(Todos!$C2317 = "",MODE.MATCH(Todos!$C$2:$C$4029),Todos!$C2317)</f>
        <v>F</v>
      </c>
    </row>
    <row r="2318" spans="1:24" x14ac:dyDescent="0.35">
      <c r="A2318" s="19">
        <v>78009</v>
      </c>
      <c r="B2318" s="7" t="s">
        <v>36</v>
      </c>
      <c r="C2318" s="7" t="s">
        <v>17</v>
      </c>
      <c r="D2318" s="7">
        <v>804</v>
      </c>
      <c r="E2318" s="7">
        <v>426</v>
      </c>
      <c r="F2318" s="7">
        <v>470</v>
      </c>
      <c r="G2318" s="7">
        <v>0</v>
      </c>
      <c r="H2318" s="7">
        <v>14328</v>
      </c>
      <c r="I2318" s="7">
        <v>2</v>
      </c>
      <c r="J2318" s="7">
        <v>89</v>
      </c>
      <c r="K2318" s="7">
        <v>445</v>
      </c>
      <c r="L2318" s="7">
        <v>454</v>
      </c>
      <c r="M2318" s="7">
        <v>20</v>
      </c>
      <c r="N2318" s="7">
        <f>VLOOKUP(Todos!$A2318,vlookup_table[#All],2,FALSE)</f>
        <v>0</v>
      </c>
      <c r="O2318" s="7" t="str">
        <f>VLOOKUP(Todos!$A2318,vlookup_table[#All],3,FALSE)</f>
        <v>WI</v>
      </c>
      <c r="P2318" s="7">
        <f>VLOOKUP(Todos!$A2318,vlookup_table[#All],4,FALSE)</f>
        <v>0</v>
      </c>
      <c r="Q2318" s="9" t="str">
        <f>VLOOKUP(Todos!$A2318,vlookup_table[#All],5,FALSE)</f>
        <v>T2</v>
      </c>
      <c r="R2318" s="9" t="str">
        <f>VLOOKUP(Todos!$A2318,vlookup_table[#All],6,FALSE)</f>
        <v>F</v>
      </c>
      <c r="S2318" s="9">
        <f>VLOOKUP(Todos!$A2318,vlookup_table[#All],7,FALSE)</f>
        <v>20</v>
      </c>
      <c r="T2318" s="9">
        <f>ROUND((9706-Todos!$P2318)/100, 0)</f>
        <v>97</v>
      </c>
      <c r="U2318" s="9" t="str" cm="1">
        <f t="array" ref="U2318">_xlfn.IFS(
    ISNUMBER(SEARCH("C", Q2318)), "Ciudad",
    ISNUMBER(SEARCH("T", Q2318)), "Pueblo",
    ISNUMBER(SEARCH("R", Q2318)), "Rural",
    ISNUMBER(SEARCH("S", Q2318)), "Suburbano",
    ISNUMBER(SEARCH("U", Q2318)), "Urbano"
)</f>
        <v>Pueblo</v>
      </c>
      <c r="V2318" s="24" t="str" cm="1">
        <f t="array" ref="V2318">_xlfn.LET(
    _xlpm.txt, _xlfn.TEXTJOIN("", TRUE, IF(ISNUMBER(--MID(Todos!$H2318, _xlfn.SEQUENCE(LEN(Todos!$H2318)), 1)), MID(Todos!$H2318, _xlfn.SEQUENCE(LEN(Todos!$H2318)), 1), "")),
    IF(ISNUMBER(--RIGHT(_xlpm.txt,1)), _xlpm.txt, LEFT(_xlpm.txt, LEN(_xlpm.txt)-1))
)</f>
        <v>14328</v>
      </c>
      <c r="W2318" s="9" t="str">
        <f>UPPER(LEFT(Todos!$B2318,2))</f>
        <v>WI</v>
      </c>
      <c r="X2318" s="10" t="str" cm="1">
        <f t="array" ref="X2318">+IF(Todos!$C2318 = "",MODE.MATCH(Todos!$C$2:$C$4029),Todos!$C2318)</f>
        <v>F</v>
      </c>
    </row>
    <row r="2319" spans="1:24" x14ac:dyDescent="0.35">
      <c r="A2319" s="18">
        <v>86445</v>
      </c>
      <c r="B2319" s="12" t="s">
        <v>46</v>
      </c>
      <c r="C2319" s="12" t="s">
        <v>17</v>
      </c>
      <c r="D2319" s="12">
        <v>751</v>
      </c>
      <c r="E2319" s="12">
        <v>304</v>
      </c>
      <c r="F2319" s="12">
        <v>381</v>
      </c>
      <c r="G2319" s="12">
        <v>0</v>
      </c>
      <c r="H2319" s="12">
        <v>13051</v>
      </c>
      <c r="I2319" s="12">
        <v>1</v>
      </c>
      <c r="J2319" s="12">
        <v>64</v>
      </c>
      <c r="K2319" s="12">
        <v>340</v>
      </c>
      <c r="L2319" s="12">
        <v>338</v>
      </c>
      <c r="M2319" s="12">
        <v>8.625</v>
      </c>
      <c r="N2319" s="12">
        <f>VLOOKUP(Todos!$A2319,vlookup_table[#All],2,FALSE)</f>
        <v>0</v>
      </c>
      <c r="O2319" s="12" t="str">
        <f>VLOOKUP(Todos!$A2319,vlookup_table[#All],3,FALSE)</f>
        <v>ND</v>
      </c>
      <c r="P2319" s="12">
        <f>VLOOKUP(Todos!$A2319,vlookup_table[#All],4,FALSE)</f>
        <v>4506</v>
      </c>
      <c r="Q2319" s="14" t="str">
        <f>VLOOKUP(Todos!$A2319,vlookup_table[#All],5,FALSE)</f>
        <v>C1</v>
      </c>
      <c r="R2319" s="14" t="str">
        <f>VLOOKUP(Todos!$A2319,vlookup_table[#All],6,FALSE)</f>
        <v>F</v>
      </c>
      <c r="S2319" s="14">
        <f>VLOOKUP(Todos!$A2319,vlookup_table[#All],7,FALSE)</f>
        <v>15</v>
      </c>
      <c r="T2319" s="14">
        <f>ROUND((9706-Todos!$P2319)/100, 0)</f>
        <v>52</v>
      </c>
      <c r="U2319" s="14" t="str" cm="1">
        <f t="array" ref="U2319">_xlfn.IFS(
    ISNUMBER(SEARCH("C", Q2319)), "Ciudad",
    ISNUMBER(SEARCH("T", Q2319)), "Pueblo",
    ISNUMBER(SEARCH("R", Q2319)), "Rural",
    ISNUMBER(SEARCH("S", Q2319)), "Suburbano",
    ISNUMBER(SEARCH("U", Q2319)), "Urbano"
)</f>
        <v>Ciudad</v>
      </c>
      <c r="V2319" s="25" t="str" cm="1">
        <f t="array" ref="V2319">_xlfn.LET(
    _xlpm.txt, _xlfn.TEXTJOIN("", TRUE, IF(ISNUMBER(--MID(Todos!$H2319, _xlfn.SEQUENCE(LEN(Todos!$H2319)), 1)), MID(Todos!$H2319, _xlfn.SEQUENCE(LEN(Todos!$H2319)), 1), "")),
    IF(ISNUMBER(--RIGHT(_xlpm.txt,1)), _xlpm.txt, LEFT(_xlpm.txt, LEN(_xlpm.txt)-1))
)</f>
        <v>13051</v>
      </c>
      <c r="W2319" s="14" t="str">
        <f>UPPER(LEFT(Todos!$B2319,2))</f>
        <v>ND</v>
      </c>
      <c r="X2319" s="15" t="str" cm="1">
        <f t="array" ref="X2319">+IF(Todos!$C2319 = "",MODE.MATCH(Todos!$C$2:$C$4029),Todos!$C2319)</f>
        <v>F</v>
      </c>
    </row>
    <row r="2320" spans="1:24" x14ac:dyDescent="0.35">
      <c r="A2320" s="19">
        <v>162343</v>
      </c>
      <c r="B2320" s="7" t="s">
        <v>22</v>
      </c>
      <c r="C2320" s="7" t="s">
        <v>14</v>
      </c>
      <c r="D2320" s="7">
        <v>5283</v>
      </c>
      <c r="E2320" s="7">
        <v>613</v>
      </c>
      <c r="F2320" s="7">
        <v>742</v>
      </c>
      <c r="G2320" s="7">
        <v>99</v>
      </c>
      <c r="H2320" s="7">
        <v>29050</v>
      </c>
      <c r="I2320" s="7">
        <v>30</v>
      </c>
      <c r="J2320" s="7">
        <v>50</v>
      </c>
      <c r="K2320" s="7">
        <v>696</v>
      </c>
      <c r="L2320" s="7">
        <v>674</v>
      </c>
      <c r="M2320" s="7">
        <v>10.636363640000001</v>
      </c>
      <c r="N2320" s="7">
        <f>VLOOKUP(Todos!$A2320,vlookup_table[#All],2,FALSE)</f>
        <v>0</v>
      </c>
      <c r="O2320" s="7" t="str">
        <f>VLOOKUP(Todos!$A2320,vlookup_table[#All],3,FALSE)</f>
        <v>CA</v>
      </c>
      <c r="P2320" s="7">
        <f>VLOOKUP(Todos!$A2320,vlookup_table[#All],4,FALSE)</f>
        <v>4701</v>
      </c>
      <c r="Q2320" s="9" t="str">
        <f>VLOOKUP(Todos!$A2320,vlookup_table[#All],5,FALSE)</f>
        <v>S1</v>
      </c>
      <c r="R2320" s="9" t="str">
        <f>VLOOKUP(Todos!$A2320,vlookup_table[#All],6,FALSE)</f>
        <v>M</v>
      </c>
      <c r="S2320" s="9">
        <f>VLOOKUP(Todos!$A2320,vlookup_table[#All],7,FALSE)</f>
        <v>20</v>
      </c>
      <c r="T2320" s="9">
        <f>ROUND((9706-Todos!$P2320)/100, 0)</f>
        <v>50</v>
      </c>
      <c r="U2320" s="9" t="str" cm="1">
        <f t="array" ref="U2320">_xlfn.IFS(
    ISNUMBER(SEARCH("C", Q2320)), "Ciudad",
    ISNUMBER(SEARCH("T", Q2320)), "Pueblo",
    ISNUMBER(SEARCH("R", Q2320)), "Rural",
    ISNUMBER(SEARCH("S", Q2320)), "Suburbano",
    ISNUMBER(SEARCH("U", Q2320)), "Urbano"
)</f>
        <v>Suburbano</v>
      </c>
      <c r="V2320" s="24" t="str" cm="1">
        <f t="array" ref="V2320">_xlfn.LET(
    _xlpm.txt, _xlfn.TEXTJOIN("", TRUE, IF(ISNUMBER(--MID(Todos!$H2320, _xlfn.SEQUENCE(LEN(Todos!$H2320)), 1)), MID(Todos!$H2320, _xlfn.SEQUENCE(LEN(Todos!$H2320)), 1), "")),
    IF(ISNUMBER(--RIGHT(_xlpm.txt,1)), _xlpm.txt, LEFT(_xlpm.txt, LEN(_xlpm.txt)-1))
)</f>
        <v>29050</v>
      </c>
      <c r="W2320" s="9" t="str">
        <f>UPPER(LEFT(Todos!$B2320,2))</f>
        <v>CA</v>
      </c>
      <c r="X2320" s="10" t="str" cm="1">
        <f t="array" ref="X2320">+IF(Todos!$C2320 = "",MODE.MATCH(Todos!$C$2:$C$4029),Todos!$C2320)</f>
        <v>M</v>
      </c>
    </row>
    <row r="2321" spans="1:24" x14ac:dyDescent="0.35">
      <c r="A2321" s="18">
        <v>35316</v>
      </c>
      <c r="B2321" s="12" t="s">
        <v>13</v>
      </c>
      <c r="C2321" s="12" t="s">
        <v>17</v>
      </c>
      <c r="D2321" s="12">
        <v>845</v>
      </c>
      <c r="E2321" s="12">
        <v>289</v>
      </c>
      <c r="F2321" s="12">
        <v>436</v>
      </c>
      <c r="G2321" s="12">
        <v>1</v>
      </c>
      <c r="H2321" s="12">
        <v>16460</v>
      </c>
      <c r="I2321" s="12">
        <v>11</v>
      </c>
      <c r="J2321" s="12">
        <v>20</v>
      </c>
      <c r="K2321" s="12">
        <v>372</v>
      </c>
      <c r="L2321" s="12">
        <v>358</v>
      </c>
      <c r="M2321" s="12">
        <v>9.9375</v>
      </c>
      <c r="N2321" s="12">
        <f>VLOOKUP(Todos!$A2321,vlookup_table[#All],2,FALSE)</f>
        <v>28</v>
      </c>
      <c r="O2321" s="12" t="str">
        <f>VLOOKUP(Todos!$A2321,vlookup_table[#All],3,FALSE)</f>
        <v>FL</v>
      </c>
      <c r="P2321" s="12">
        <f>VLOOKUP(Todos!$A2321,vlookup_table[#All],4,FALSE)</f>
        <v>2403</v>
      </c>
      <c r="Q2321" s="14" t="str">
        <f>VLOOKUP(Todos!$A2321,vlookup_table[#All],5,FALSE)</f>
        <v>C2</v>
      </c>
      <c r="R2321" s="14" t="str">
        <f>VLOOKUP(Todos!$A2321,vlookup_table[#All],6,FALSE)</f>
        <v>F</v>
      </c>
      <c r="S2321" s="14">
        <f>VLOOKUP(Todos!$A2321,vlookup_table[#All],7,FALSE)</f>
        <v>14</v>
      </c>
      <c r="T2321" s="14">
        <f>ROUND((9706-Todos!$P2321)/100, 0)</f>
        <v>73</v>
      </c>
      <c r="U2321" s="14" t="str" cm="1">
        <f t="array" ref="U2321">_xlfn.IFS(
    ISNUMBER(SEARCH("C", Q2321)), "Ciudad",
    ISNUMBER(SEARCH("T", Q2321)), "Pueblo",
    ISNUMBER(SEARCH("R", Q2321)), "Rural",
    ISNUMBER(SEARCH("S", Q2321)), "Suburbano",
    ISNUMBER(SEARCH("U", Q2321)), "Urbano"
)</f>
        <v>Ciudad</v>
      </c>
      <c r="V2321" s="25" t="str" cm="1">
        <f t="array" ref="V2321">_xlfn.LET(
    _xlpm.txt, _xlfn.TEXTJOIN("", TRUE, IF(ISNUMBER(--MID(Todos!$H2321, _xlfn.SEQUENCE(LEN(Todos!$H2321)), 1)), MID(Todos!$H2321, _xlfn.SEQUENCE(LEN(Todos!$H2321)), 1), "")),
    IF(ISNUMBER(--RIGHT(_xlpm.txt,1)), _xlpm.txt, LEFT(_xlpm.txt, LEN(_xlpm.txt)-1))
)</f>
        <v>16460</v>
      </c>
      <c r="W2321" s="14" t="str">
        <f>UPPER(LEFT(Todos!$B2321,2))</f>
        <v>FL</v>
      </c>
      <c r="X2321" s="15" t="str" cm="1">
        <f t="array" ref="X2321">+IF(Todos!$C2321 = "",MODE.MATCH(Todos!$C$2:$C$4029),Todos!$C2321)</f>
        <v>F</v>
      </c>
    </row>
    <row r="2322" spans="1:24" x14ac:dyDescent="0.35">
      <c r="A2322" s="19">
        <v>148946</v>
      </c>
      <c r="B2322" s="7" t="s">
        <v>22</v>
      </c>
      <c r="C2322" s="7" t="s">
        <v>17</v>
      </c>
      <c r="D2322" s="7">
        <v>1756</v>
      </c>
      <c r="E2322" s="7">
        <v>349</v>
      </c>
      <c r="F2322" s="7">
        <v>388</v>
      </c>
      <c r="G2322" s="7">
        <v>18</v>
      </c>
      <c r="H2322" s="7">
        <v>10285</v>
      </c>
      <c r="I2322" s="7">
        <v>48</v>
      </c>
      <c r="J2322" s="7">
        <v>38</v>
      </c>
      <c r="K2322" s="7">
        <v>355</v>
      </c>
      <c r="L2322" s="7">
        <v>384</v>
      </c>
      <c r="M2322" s="7">
        <v>13</v>
      </c>
      <c r="N2322" s="7">
        <f>VLOOKUP(Todos!$A2322,vlookup_table[#All],2,FALSE)</f>
        <v>0</v>
      </c>
      <c r="O2322" s="7" t="str">
        <f>VLOOKUP(Todos!$A2322,vlookup_table[#All],3,FALSE)</f>
        <v>CA</v>
      </c>
      <c r="P2322" s="7">
        <f>VLOOKUP(Todos!$A2322,vlookup_table[#All],4,FALSE)</f>
        <v>0</v>
      </c>
      <c r="Q2322" s="9" t="str">
        <f>VLOOKUP(Todos!$A2322,vlookup_table[#All],5,FALSE)</f>
        <v>U3</v>
      </c>
      <c r="R2322" s="9" t="str">
        <f>VLOOKUP(Todos!$A2322,vlookup_table[#All],6,FALSE)</f>
        <v>F</v>
      </c>
      <c r="S2322" s="9">
        <f>VLOOKUP(Todos!$A2322,vlookup_table[#All],7,FALSE)</f>
        <v>10</v>
      </c>
      <c r="T2322" s="9">
        <f>ROUND((9706-Todos!$P2322)/100, 0)</f>
        <v>97</v>
      </c>
      <c r="U2322" s="9" t="str" cm="1">
        <f t="array" ref="U2322">_xlfn.IFS(
    ISNUMBER(SEARCH("C", Q2322)), "Ciudad",
    ISNUMBER(SEARCH("T", Q2322)), "Pueblo",
    ISNUMBER(SEARCH("R", Q2322)), "Rural",
    ISNUMBER(SEARCH("S", Q2322)), "Suburbano",
    ISNUMBER(SEARCH("U", Q2322)), "Urbano"
)</f>
        <v>Urbano</v>
      </c>
      <c r="V2322" s="24" t="str" cm="1">
        <f t="array" ref="V2322">_xlfn.LET(
    _xlpm.txt, _xlfn.TEXTJOIN("", TRUE, IF(ISNUMBER(--MID(Todos!$H2322, _xlfn.SEQUENCE(LEN(Todos!$H2322)), 1)), MID(Todos!$H2322, _xlfn.SEQUENCE(LEN(Todos!$H2322)), 1), "")),
    IF(ISNUMBER(--RIGHT(_xlpm.txt,1)), _xlpm.txt, LEFT(_xlpm.txt, LEN(_xlpm.txt)-1))
)</f>
        <v>10285</v>
      </c>
      <c r="W2322" s="9" t="str">
        <f>UPPER(LEFT(Todos!$B2322,2))</f>
        <v>CA</v>
      </c>
      <c r="X2322" s="10" t="str" cm="1">
        <f t="array" ref="X2322">+IF(Todos!$C2322 = "",MODE.MATCH(Todos!$C$2:$C$4029),Todos!$C2322)</f>
        <v>F</v>
      </c>
    </row>
    <row r="2323" spans="1:24" x14ac:dyDescent="0.35">
      <c r="A2323" s="18">
        <v>5524</v>
      </c>
      <c r="B2323" s="12" t="s">
        <v>56</v>
      </c>
      <c r="C2323" s="12" t="s">
        <v>61</v>
      </c>
      <c r="D2323" s="12">
        <v>1084</v>
      </c>
      <c r="E2323" s="12">
        <v>365</v>
      </c>
      <c r="F2323" s="12">
        <v>462</v>
      </c>
      <c r="G2323" s="12">
        <v>2</v>
      </c>
      <c r="H2323" s="12">
        <v>17575</v>
      </c>
      <c r="I2323" s="12">
        <v>7</v>
      </c>
      <c r="J2323" s="12">
        <v>18</v>
      </c>
      <c r="K2323" s="12">
        <v>411</v>
      </c>
      <c r="L2323" s="12">
        <v>434</v>
      </c>
      <c r="M2323" s="12">
        <v>13.88888889</v>
      </c>
      <c r="N2323" s="12">
        <f>VLOOKUP(Todos!$A2323,vlookup_table[#All],2,FALSE)</f>
        <v>2</v>
      </c>
      <c r="O2323" s="12" t="str">
        <f>VLOOKUP(Todos!$A2323,vlookup_table[#All],3,FALSE)</f>
        <v>AZ</v>
      </c>
      <c r="P2323" s="12">
        <f>VLOOKUP(Todos!$A2323,vlookup_table[#All],4,FALSE)</f>
        <v>2301</v>
      </c>
      <c r="Q2323" s="14" t="str">
        <f>VLOOKUP(Todos!$A2323,vlookup_table[#All],5,FALSE)</f>
        <v>T1</v>
      </c>
      <c r="R2323" s="14" t="str">
        <f>VLOOKUP(Todos!$A2323,vlookup_table[#All],6,FALSE)</f>
        <v>F</v>
      </c>
      <c r="S2323" s="14">
        <f>VLOOKUP(Todos!$A2323,vlookup_table[#All],7,FALSE)</f>
        <v>15</v>
      </c>
      <c r="T2323" s="14">
        <f>ROUND((9706-Todos!$P2323)/100, 0)</f>
        <v>74</v>
      </c>
      <c r="U2323" s="14" t="str" cm="1">
        <f t="array" ref="U2323">_xlfn.IFS(
    ISNUMBER(SEARCH("C", Q2323)), "Ciudad",
    ISNUMBER(SEARCH("T", Q2323)), "Pueblo",
    ISNUMBER(SEARCH("R", Q2323)), "Rural",
    ISNUMBER(SEARCH("S", Q2323)), "Suburbano",
    ISNUMBER(SEARCH("U", Q2323)), "Urbano"
)</f>
        <v>Pueblo</v>
      </c>
      <c r="V2323" s="25" t="str" cm="1">
        <f t="array" ref="V2323">_xlfn.LET(
    _xlpm.txt, _xlfn.TEXTJOIN("", TRUE, IF(ISNUMBER(--MID(Todos!$H2323, _xlfn.SEQUENCE(LEN(Todos!$H2323)), 1)), MID(Todos!$H2323, _xlfn.SEQUENCE(LEN(Todos!$H2323)), 1), "")),
    IF(ISNUMBER(--RIGHT(_xlpm.txt,1)), _xlpm.txt, LEFT(_xlpm.txt, LEN(_xlpm.txt)-1))
)</f>
        <v>17575</v>
      </c>
      <c r="W2323" s="14" t="str">
        <f>UPPER(LEFT(Todos!$B2323,2))</f>
        <v>AZ</v>
      </c>
      <c r="X2323" s="15" t="str" cm="1">
        <f t="array" ref="X2323">+IF(Todos!$C2323 = "",MODE.MATCH(Todos!$C$2:$C$4029),Todos!$C2323)</f>
        <v>Female</v>
      </c>
    </row>
    <row r="2324" spans="1:24" x14ac:dyDescent="0.35">
      <c r="A2324" s="19">
        <v>57593</v>
      </c>
      <c r="B2324" s="7" t="s">
        <v>58</v>
      </c>
      <c r="C2324" s="7" t="s">
        <v>14</v>
      </c>
      <c r="D2324" s="7">
        <v>310</v>
      </c>
      <c r="E2324" s="7">
        <v>128</v>
      </c>
      <c r="F2324" s="7">
        <v>233</v>
      </c>
      <c r="G2324" s="7">
        <v>0</v>
      </c>
      <c r="H2324" s="7">
        <v>7656</v>
      </c>
      <c r="I2324" s="7">
        <v>0</v>
      </c>
      <c r="J2324" s="7">
        <v>84</v>
      </c>
      <c r="K2324" s="7">
        <v>171</v>
      </c>
      <c r="L2324" s="7">
        <v>199</v>
      </c>
      <c r="M2324" s="7">
        <v>5.736842105</v>
      </c>
      <c r="N2324" s="7">
        <f>VLOOKUP(Todos!$A2324,vlookup_table[#All],2,FALSE)</f>
        <v>1</v>
      </c>
      <c r="O2324" s="7" t="str">
        <f>VLOOKUP(Todos!$A2324,vlookup_table[#All],3,FALSE)</f>
        <v>KY</v>
      </c>
      <c r="P2324" s="7">
        <f>VLOOKUP(Todos!$A2324,vlookup_table[#All],4,FALSE)</f>
        <v>0</v>
      </c>
      <c r="Q2324" s="9" t="str">
        <f>VLOOKUP(Todos!$A2324,vlookup_table[#All],5,FALSE)</f>
        <v>R3</v>
      </c>
      <c r="R2324" s="9" t="str">
        <f>VLOOKUP(Todos!$A2324,vlookup_table[#All],6,FALSE)</f>
        <v>M</v>
      </c>
      <c r="S2324" s="9">
        <f>VLOOKUP(Todos!$A2324,vlookup_table[#All],7,FALSE)</f>
        <v>5</v>
      </c>
      <c r="T2324" s="9">
        <f>ROUND((9706-Todos!$P2324)/100, 0)</f>
        <v>97</v>
      </c>
      <c r="U2324" s="9" t="str" cm="1">
        <f t="array" ref="U2324">_xlfn.IFS(
    ISNUMBER(SEARCH("C", Q2324)), "Ciudad",
    ISNUMBER(SEARCH("T", Q2324)), "Pueblo",
    ISNUMBER(SEARCH("R", Q2324)), "Rural",
    ISNUMBER(SEARCH("S", Q2324)), "Suburbano",
    ISNUMBER(SEARCH("U", Q2324)), "Urbano"
)</f>
        <v>Rural</v>
      </c>
      <c r="V2324" s="24" t="str" cm="1">
        <f t="array" ref="V2324">_xlfn.LET(
    _xlpm.txt, _xlfn.TEXTJOIN("", TRUE, IF(ISNUMBER(--MID(Todos!$H2324, _xlfn.SEQUENCE(LEN(Todos!$H2324)), 1)), MID(Todos!$H2324, _xlfn.SEQUENCE(LEN(Todos!$H2324)), 1), "")),
    IF(ISNUMBER(--RIGHT(_xlpm.txt,1)), _xlpm.txt, LEFT(_xlpm.txt, LEN(_xlpm.txt)-1))
)</f>
        <v>7656</v>
      </c>
      <c r="W2324" s="9" t="str">
        <f>UPPER(LEFT(Todos!$B2324,2))</f>
        <v>KY</v>
      </c>
      <c r="X2324" s="10" t="str" cm="1">
        <f t="array" ref="X2324">+IF(Todos!$C2324 = "",MODE.MATCH(Todos!$C$2:$C$4029),Todos!$C2324)</f>
        <v>M</v>
      </c>
    </row>
    <row r="2325" spans="1:24" x14ac:dyDescent="0.35">
      <c r="A2325" s="18">
        <v>144339</v>
      </c>
      <c r="B2325" s="12" t="s">
        <v>22</v>
      </c>
      <c r="C2325" s="12" t="s">
        <v>31</v>
      </c>
      <c r="D2325" s="12">
        <v>2941</v>
      </c>
      <c r="E2325" s="12">
        <v>677</v>
      </c>
      <c r="F2325" s="12">
        <v>819</v>
      </c>
      <c r="G2325" s="12">
        <v>83</v>
      </c>
      <c r="H2325" s="12">
        <v>28577</v>
      </c>
      <c r="I2325" s="12">
        <v>20</v>
      </c>
      <c r="J2325" s="12">
        <v>53</v>
      </c>
      <c r="K2325" s="12">
        <v>804</v>
      </c>
      <c r="L2325" s="12">
        <v>712</v>
      </c>
      <c r="M2325" s="12">
        <v>11.66666667</v>
      </c>
      <c r="N2325" s="12">
        <f>VLOOKUP(Todos!$A2325,vlookup_table[#All],2,FALSE)</f>
        <v>980</v>
      </c>
      <c r="O2325" s="12" t="str">
        <f>VLOOKUP(Todos!$A2325,vlookup_table[#All],3,FALSE)</f>
        <v>CA</v>
      </c>
      <c r="P2325" s="12">
        <f>VLOOKUP(Todos!$A2325,vlookup_table[#All],4,FALSE)</f>
        <v>6601</v>
      </c>
      <c r="Q2325" s="14" t="str">
        <f>VLOOKUP(Todos!$A2325,vlookup_table[#All],5,FALSE)</f>
        <v>U1</v>
      </c>
      <c r="R2325" s="14" t="str">
        <f>VLOOKUP(Todos!$A2325,vlookup_table[#All],6,FALSE)</f>
        <v>U</v>
      </c>
      <c r="S2325" s="14">
        <f>VLOOKUP(Todos!$A2325,vlookup_table[#All],7,FALSE)</f>
        <v>10</v>
      </c>
      <c r="T2325" s="14">
        <f>ROUND((9706-Todos!$P2325)/100, 0)</f>
        <v>31</v>
      </c>
      <c r="U2325" s="14" t="str" cm="1">
        <f t="array" ref="U2325">_xlfn.IFS(
    ISNUMBER(SEARCH("C", Q2325)), "Ciudad",
    ISNUMBER(SEARCH("T", Q2325)), "Pueblo",
    ISNUMBER(SEARCH("R", Q2325)), "Rural",
    ISNUMBER(SEARCH("S", Q2325)), "Suburbano",
    ISNUMBER(SEARCH("U", Q2325)), "Urbano"
)</f>
        <v>Urbano</v>
      </c>
      <c r="V2325" s="25" t="str" cm="1">
        <f t="array" ref="V2325">_xlfn.LET(
    _xlpm.txt, _xlfn.TEXTJOIN("", TRUE, IF(ISNUMBER(--MID(Todos!$H2325, _xlfn.SEQUENCE(LEN(Todos!$H2325)), 1)), MID(Todos!$H2325, _xlfn.SEQUENCE(LEN(Todos!$H2325)), 1), "")),
    IF(ISNUMBER(--RIGHT(_xlpm.txt,1)), _xlpm.txt, LEFT(_xlpm.txt, LEN(_xlpm.txt)-1))
)</f>
        <v>28577</v>
      </c>
      <c r="W2325" s="14" t="str">
        <f>UPPER(LEFT(Todos!$B2325,2))</f>
        <v>CA</v>
      </c>
      <c r="X2325" s="15" t="str" cm="1">
        <f t="array" ref="X2325">+IF(Todos!$C2325 = "",MODE.MATCH(Todos!$C$2:$C$4029),Todos!$C2325)</f>
        <v>U</v>
      </c>
    </row>
    <row r="2326" spans="1:24" x14ac:dyDescent="0.35">
      <c r="A2326" s="19">
        <v>158355</v>
      </c>
      <c r="B2326" s="7" t="s">
        <v>22</v>
      </c>
      <c r="C2326" s="7" t="s">
        <v>14</v>
      </c>
      <c r="D2326" s="7">
        <v>1857</v>
      </c>
      <c r="E2326" s="7">
        <v>484</v>
      </c>
      <c r="F2326" s="7">
        <v>531</v>
      </c>
      <c r="G2326" s="7">
        <v>17</v>
      </c>
      <c r="H2326" s="7">
        <v>13912</v>
      </c>
      <c r="I2326" s="7">
        <v>26</v>
      </c>
      <c r="J2326" s="7">
        <v>52</v>
      </c>
      <c r="K2326" s="7">
        <v>497</v>
      </c>
      <c r="L2326" s="7">
        <v>526</v>
      </c>
      <c r="M2326" s="7">
        <v>20</v>
      </c>
      <c r="N2326" s="7">
        <f>VLOOKUP(Todos!$A2326,vlookup_table[#All],2,FALSE)</f>
        <v>1</v>
      </c>
      <c r="O2326" s="7" t="str">
        <f>VLOOKUP(Todos!$A2326,vlookup_table[#All],3,FALSE)</f>
        <v>CA</v>
      </c>
      <c r="P2326" s="7">
        <f>VLOOKUP(Todos!$A2326,vlookup_table[#All],4,FALSE)</f>
        <v>4801</v>
      </c>
      <c r="Q2326" s="9" t="str">
        <f>VLOOKUP(Todos!$A2326,vlookup_table[#All],5,FALSE)</f>
        <v>U1</v>
      </c>
      <c r="R2326" s="9" t="str">
        <f>VLOOKUP(Todos!$A2326,vlookup_table[#All],6,FALSE)</f>
        <v>M</v>
      </c>
      <c r="S2326" s="9">
        <f>VLOOKUP(Todos!$A2326,vlookup_table[#All],7,FALSE)</f>
        <v>15</v>
      </c>
      <c r="T2326" s="9">
        <f>ROUND((9706-Todos!$P2326)/100, 0)</f>
        <v>49</v>
      </c>
      <c r="U2326" s="9" t="str" cm="1">
        <f t="array" ref="U2326">_xlfn.IFS(
    ISNUMBER(SEARCH("C", Q2326)), "Ciudad",
    ISNUMBER(SEARCH("T", Q2326)), "Pueblo",
    ISNUMBER(SEARCH("R", Q2326)), "Rural",
    ISNUMBER(SEARCH("S", Q2326)), "Suburbano",
    ISNUMBER(SEARCH("U", Q2326)), "Urbano"
)</f>
        <v>Urbano</v>
      </c>
      <c r="V2326" s="24" t="str" cm="1">
        <f t="array" ref="V2326">_xlfn.LET(
    _xlpm.txt, _xlfn.TEXTJOIN("", TRUE, IF(ISNUMBER(--MID(Todos!$H2326, _xlfn.SEQUENCE(LEN(Todos!$H2326)), 1)), MID(Todos!$H2326, _xlfn.SEQUENCE(LEN(Todos!$H2326)), 1), "")),
    IF(ISNUMBER(--RIGHT(_xlpm.txt,1)), _xlpm.txt, LEFT(_xlpm.txt, LEN(_xlpm.txt)-1))
)</f>
        <v>13912</v>
      </c>
      <c r="W2326" s="9" t="str">
        <f>UPPER(LEFT(Todos!$B2326,2))</f>
        <v>CA</v>
      </c>
      <c r="X2326" s="10" t="str" cm="1">
        <f t="array" ref="X2326">+IF(Todos!$C2326 = "",MODE.MATCH(Todos!$C$2:$C$4029),Todos!$C2326)</f>
        <v>M</v>
      </c>
    </row>
    <row r="2327" spans="1:24" x14ac:dyDescent="0.35">
      <c r="A2327" s="18">
        <v>24311</v>
      </c>
      <c r="B2327" s="12" t="s">
        <v>18</v>
      </c>
      <c r="C2327" s="12" t="s">
        <v>20</v>
      </c>
      <c r="D2327" s="12">
        <v>877</v>
      </c>
      <c r="E2327" s="12">
        <v>293</v>
      </c>
      <c r="F2327" s="12">
        <v>405</v>
      </c>
      <c r="G2327" s="12">
        <v>7</v>
      </c>
      <c r="H2327" s="12">
        <v>13707</v>
      </c>
      <c r="I2327" s="12">
        <v>1</v>
      </c>
      <c r="J2327" s="12">
        <v>63</v>
      </c>
      <c r="K2327" s="12">
        <v>336</v>
      </c>
      <c r="L2327" s="12">
        <v>362</v>
      </c>
      <c r="M2327" s="12">
        <v>10.222222220000001</v>
      </c>
      <c r="N2327" s="12">
        <f>VLOOKUP(Todos!$A2327,vlookup_table[#All],2,FALSE)</f>
        <v>28</v>
      </c>
      <c r="O2327" s="12" t="str">
        <f>VLOOKUP(Todos!$A2327,vlookup_table[#All],3,FALSE)</f>
        <v>NC</v>
      </c>
      <c r="P2327" s="12">
        <f>VLOOKUP(Todos!$A2327,vlookup_table[#All],4,FALSE)</f>
        <v>0</v>
      </c>
      <c r="Q2327" s="14" t="str">
        <f>VLOOKUP(Todos!$A2327,vlookup_table[#All],5,FALSE)</f>
        <v>R1</v>
      </c>
      <c r="R2327" s="14" t="str">
        <f>VLOOKUP(Todos!$A2327,vlookup_table[#All],6,FALSE)</f>
        <v>F</v>
      </c>
      <c r="S2327" s="14">
        <f>VLOOKUP(Todos!$A2327,vlookup_table[#All],7,FALSE)</f>
        <v>3</v>
      </c>
      <c r="T2327" s="14">
        <f>ROUND((9706-Todos!$P2327)/100, 0)</f>
        <v>97</v>
      </c>
      <c r="U2327" s="14" t="str" cm="1">
        <f t="array" ref="U2327">_xlfn.IFS(
    ISNUMBER(SEARCH("C", Q2327)), "Ciudad",
    ISNUMBER(SEARCH("T", Q2327)), "Pueblo",
    ISNUMBER(SEARCH("R", Q2327)), "Rural",
    ISNUMBER(SEARCH("S", Q2327)), "Suburbano",
    ISNUMBER(SEARCH("U", Q2327)), "Urbano"
)</f>
        <v>Rural</v>
      </c>
      <c r="V2327" s="25" t="str" cm="1">
        <f t="array" ref="V2327">_xlfn.LET(
    _xlpm.txt, _xlfn.TEXTJOIN("", TRUE, IF(ISNUMBER(--MID(Todos!$H2327, _xlfn.SEQUENCE(LEN(Todos!$H2327)), 1)), MID(Todos!$H2327, _xlfn.SEQUENCE(LEN(Todos!$H2327)), 1), "")),
    IF(ISNUMBER(--RIGHT(_xlpm.txt,1)), _xlpm.txt, LEFT(_xlpm.txt, LEN(_xlpm.txt)-1))
)</f>
        <v>13707</v>
      </c>
      <c r="W2327" s="14" t="str">
        <f>UPPER(LEFT(Todos!$B2327,2))</f>
        <v>NC</v>
      </c>
      <c r="X2327" s="15" t="str" cm="1">
        <f t="array" ref="X2327">+IF(Todos!$C2327 = "",MODE.MATCH(Todos!$C$2:$C$4029),Todos!$C2327)</f>
        <v>female</v>
      </c>
    </row>
    <row r="2328" spans="1:24" x14ac:dyDescent="0.35">
      <c r="A2328" s="19">
        <v>44009</v>
      </c>
      <c r="B2328" s="7" t="s">
        <v>13</v>
      </c>
      <c r="C2328" s="7" t="s">
        <v>17</v>
      </c>
      <c r="D2328" s="7">
        <v>1086</v>
      </c>
      <c r="E2328" s="7">
        <v>384</v>
      </c>
      <c r="F2328" s="7">
        <v>502</v>
      </c>
      <c r="G2328" s="7">
        <v>12</v>
      </c>
      <c r="H2328" s="7">
        <v>17091</v>
      </c>
      <c r="I2328" s="7">
        <v>4</v>
      </c>
      <c r="J2328" s="7">
        <v>24</v>
      </c>
      <c r="K2328" s="7">
        <v>433</v>
      </c>
      <c r="L2328" s="7">
        <v>457</v>
      </c>
      <c r="M2328" s="7">
        <v>9.375</v>
      </c>
      <c r="N2328" s="7">
        <f>VLOOKUP(Todos!$A2328,vlookup_table[#All],2,FALSE)</f>
        <v>0</v>
      </c>
      <c r="O2328" s="7" t="str">
        <f>VLOOKUP(Todos!$A2328,vlookup_table[#All],3,FALSE)</f>
        <v>FL</v>
      </c>
      <c r="P2328" s="7">
        <f>VLOOKUP(Todos!$A2328,vlookup_table[#All],4,FALSE)</f>
        <v>1103</v>
      </c>
      <c r="Q2328" s="9" t="str">
        <f>VLOOKUP(Todos!$A2328,vlookup_table[#All],5,FALSE)</f>
        <v>S2</v>
      </c>
      <c r="R2328" s="9" t="str">
        <f>VLOOKUP(Todos!$A2328,vlookup_table[#All],6,FALSE)</f>
        <v>F</v>
      </c>
      <c r="S2328" s="9">
        <f>VLOOKUP(Todos!$A2328,vlookup_table[#All],7,FALSE)</f>
        <v>20</v>
      </c>
      <c r="T2328" s="9">
        <f>ROUND((9706-Todos!$P2328)/100, 0)</f>
        <v>86</v>
      </c>
      <c r="U2328" s="9" t="str" cm="1">
        <f t="array" ref="U2328">_xlfn.IFS(
    ISNUMBER(SEARCH("C", Q2328)), "Ciudad",
    ISNUMBER(SEARCH("T", Q2328)), "Pueblo",
    ISNUMBER(SEARCH("R", Q2328)), "Rural",
    ISNUMBER(SEARCH("S", Q2328)), "Suburbano",
    ISNUMBER(SEARCH("U", Q2328)), "Urbano"
)</f>
        <v>Suburbano</v>
      </c>
      <c r="V2328" s="24" t="str" cm="1">
        <f t="array" ref="V2328">_xlfn.LET(
    _xlpm.txt, _xlfn.TEXTJOIN("", TRUE, IF(ISNUMBER(--MID(Todos!$H2328, _xlfn.SEQUENCE(LEN(Todos!$H2328)), 1)), MID(Todos!$H2328, _xlfn.SEQUENCE(LEN(Todos!$H2328)), 1), "")),
    IF(ISNUMBER(--RIGHT(_xlpm.txt,1)), _xlpm.txt, LEFT(_xlpm.txt, LEN(_xlpm.txt)-1))
)</f>
        <v>17091</v>
      </c>
      <c r="W2328" s="9" t="str">
        <f>UPPER(LEFT(Todos!$B2328,2))</f>
        <v>FL</v>
      </c>
      <c r="X2328" s="10" t="str" cm="1">
        <f t="array" ref="X2328">+IF(Todos!$C2328 = "",MODE.MATCH(Todos!$C$2:$C$4029),Todos!$C2328)</f>
        <v>F</v>
      </c>
    </row>
    <row r="2329" spans="1:24" x14ac:dyDescent="0.35">
      <c r="A2329" s="18">
        <v>7059</v>
      </c>
      <c r="B2329" s="12" t="s">
        <v>47</v>
      </c>
      <c r="C2329" s="12" t="s">
        <v>17</v>
      </c>
      <c r="D2329" s="12">
        <v>1015</v>
      </c>
      <c r="E2329" s="12">
        <v>478</v>
      </c>
      <c r="F2329" s="12">
        <v>533</v>
      </c>
      <c r="G2329" s="12">
        <v>0</v>
      </c>
      <c r="H2329" s="12">
        <v>17763</v>
      </c>
      <c r="I2329" s="12">
        <v>14</v>
      </c>
      <c r="J2329" s="12">
        <v>40</v>
      </c>
      <c r="K2329" s="12">
        <v>500</v>
      </c>
      <c r="L2329" s="12">
        <v>516</v>
      </c>
      <c r="M2329" s="12">
        <v>9.5714285710000002</v>
      </c>
      <c r="N2329" s="12">
        <f>VLOOKUP(Todos!$A2329,vlookup_table[#All],2,FALSE)</f>
        <v>2</v>
      </c>
      <c r="O2329" s="12" t="str">
        <f>VLOOKUP(Todos!$A2329,vlookup_table[#All],3,FALSE)</f>
        <v>SC</v>
      </c>
      <c r="P2329" s="12">
        <f>VLOOKUP(Todos!$A2329,vlookup_table[#All],4,FALSE)</f>
        <v>2007</v>
      </c>
      <c r="Q2329" s="14" t="str">
        <f>VLOOKUP(Todos!$A2329,vlookup_table[#All],5,FALSE)</f>
        <v>S1</v>
      </c>
      <c r="R2329" s="14" t="str">
        <f>VLOOKUP(Todos!$A2329,vlookup_table[#All],6,FALSE)</f>
        <v>F</v>
      </c>
      <c r="S2329" s="14">
        <f>VLOOKUP(Todos!$A2329,vlookup_table[#All],7,FALSE)</f>
        <v>10</v>
      </c>
      <c r="T2329" s="14">
        <f>ROUND((9706-Todos!$P2329)/100, 0)</f>
        <v>77</v>
      </c>
      <c r="U2329" s="14" t="str" cm="1">
        <f t="array" ref="U2329">_xlfn.IFS(
    ISNUMBER(SEARCH("C", Q2329)), "Ciudad",
    ISNUMBER(SEARCH("T", Q2329)), "Pueblo",
    ISNUMBER(SEARCH("R", Q2329)), "Rural",
    ISNUMBER(SEARCH("S", Q2329)), "Suburbano",
    ISNUMBER(SEARCH("U", Q2329)), "Urbano"
)</f>
        <v>Suburbano</v>
      </c>
      <c r="V2329" s="25" t="str" cm="1">
        <f t="array" ref="V2329">_xlfn.LET(
    _xlpm.txt, _xlfn.TEXTJOIN("", TRUE, IF(ISNUMBER(--MID(Todos!$H2329, _xlfn.SEQUENCE(LEN(Todos!$H2329)), 1)), MID(Todos!$H2329, _xlfn.SEQUENCE(LEN(Todos!$H2329)), 1), "")),
    IF(ISNUMBER(--RIGHT(_xlpm.txt,1)), _xlpm.txt, LEFT(_xlpm.txt, LEN(_xlpm.txt)-1))
)</f>
        <v>17763</v>
      </c>
      <c r="W2329" s="14" t="str">
        <f>UPPER(LEFT(Todos!$B2329,2))</f>
        <v>SC</v>
      </c>
      <c r="X2329" s="15" t="str" cm="1">
        <f t="array" ref="X2329">+IF(Todos!$C2329 = "",MODE.MATCH(Todos!$C$2:$C$4029),Todos!$C2329)</f>
        <v>F</v>
      </c>
    </row>
    <row r="2330" spans="1:24" x14ac:dyDescent="0.35">
      <c r="A2330" s="19">
        <v>11399</v>
      </c>
      <c r="B2330" s="7" t="s">
        <v>22</v>
      </c>
      <c r="C2330" s="7" t="s">
        <v>17</v>
      </c>
      <c r="D2330" s="7">
        <v>809</v>
      </c>
      <c r="E2330" s="7">
        <v>159</v>
      </c>
      <c r="F2330" s="7">
        <v>227</v>
      </c>
      <c r="G2330" s="7">
        <v>0</v>
      </c>
      <c r="H2330" s="7">
        <v>7074</v>
      </c>
      <c r="I2330" s="7">
        <v>30</v>
      </c>
      <c r="J2330" s="7">
        <v>52</v>
      </c>
      <c r="K2330" s="7">
        <v>191</v>
      </c>
      <c r="L2330" s="7">
        <v>209</v>
      </c>
      <c r="M2330" s="7">
        <v>4.585714286</v>
      </c>
      <c r="N2330" s="7">
        <f>VLOOKUP(Todos!$A2330,vlookup_table[#All],2,FALSE)</f>
        <v>2</v>
      </c>
      <c r="O2330" s="7" t="str">
        <f>VLOOKUP(Todos!$A2330,vlookup_table[#All],3,FALSE)</f>
        <v>CA</v>
      </c>
      <c r="P2330" s="7">
        <f>VLOOKUP(Todos!$A2330,vlookup_table[#All],4,FALSE)</f>
        <v>1102</v>
      </c>
      <c r="Q2330" s="9" t="str">
        <f>VLOOKUP(Todos!$A2330,vlookup_table[#All],5,FALSE)</f>
        <v>C1</v>
      </c>
      <c r="R2330" s="9" t="str">
        <f>VLOOKUP(Todos!$A2330,vlookup_table[#All],6,FALSE)</f>
        <v>F</v>
      </c>
      <c r="S2330" s="9">
        <f>VLOOKUP(Todos!$A2330,vlookup_table[#All],7,FALSE)</f>
        <v>8</v>
      </c>
      <c r="T2330" s="9">
        <f>ROUND((9706-Todos!$P2330)/100, 0)</f>
        <v>86</v>
      </c>
      <c r="U2330" s="9" t="str" cm="1">
        <f t="array" ref="U2330">_xlfn.IFS(
    ISNUMBER(SEARCH("C", Q2330)), "Ciudad",
    ISNUMBER(SEARCH("T", Q2330)), "Pueblo",
    ISNUMBER(SEARCH("R", Q2330)), "Rural",
    ISNUMBER(SEARCH("S", Q2330)), "Suburbano",
    ISNUMBER(SEARCH("U", Q2330)), "Urbano"
)</f>
        <v>Ciudad</v>
      </c>
      <c r="V2330" s="24" t="str" cm="1">
        <f t="array" ref="V2330">_xlfn.LET(
    _xlpm.txt, _xlfn.TEXTJOIN("", TRUE, IF(ISNUMBER(--MID(Todos!$H2330, _xlfn.SEQUENCE(LEN(Todos!$H2330)), 1)), MID(Todos!$H2330, _xlfn.SEQUENCE(LEN(Todos!$H2330)), 1), "")),
    IF(ISNUMBER(--RIGHT(_xlpm.txt,1)), _xlpm.txt, LEFT(_xlpm.txt, LEN(_xlpm.txt)-1))
)</f>
        <v>7074</v>
      </c>
      <c r="W2330" s="9" t="str">
        <f>UPPER(LEFT(Todos!$B2330,2))</f>
        <v>CA</v>
      </c>
      <c r="X2330" s="10" t="str" cm="1">
        <f t="array" ref="X2330">+IF(Todos!$C2330 = "",MODE.MATCH(Todos!$C$2:$C$4029),Todos!$C2330)</f>
        <v>F</v>
      </c>
    </row>
    <row r="2331" spans="1:24" x14ac:dyDescent="0.35">
      <c r="A2331" s="18">
        <v>50262</v>
      </c>
      <c r="B2331" s="12" t="s">
        <v>69</v>
      </c>
      <c r="C2331" s="12" t="s">
        <v>14</v>
      </c>
      <c r="D2331" s="12">
        <v>648</v>
      </c>
      <c r="E2331" s="12">
        <v>320</v>
      </c>
      <c r="F2331" s="12">
        <v>362</v>
      </c>
      <c r="G2331" s="12">
        <v>0</v>
      </c>
      <c r="H2331" s="12">
        <v>12611</v>
      </c>
      <c r="I2331" s="12">
        <v>0</v>
      </c>
      <c r="J2331" s="12">
        <v>86</v>
      </c>
      <c r="K2331" s="12">
        <v>325</v>
      </c>
      <c r="L2331" s="12">
        <v>352</v>
      </c>
      <c r="M2331" s="12">
        <v>5.8666666669999996</v>
      </c>
      <c r="N2331" s="12">
        <f>VLOOKUP(Todos!$A2331,vlookup_table[#All],2,FALSE)</f>
        <v>1</v>
      </c>
      <c r="O2331" s="12" t="str">
        <f>VLOOKUP(Todos!$A2331,vlookup_table[#All],3,FALSE)</f>
        <v>TN</v>
      </c>
      <c r="P2331" s="12">
        <f>VLOOKUP(Todos!$A2331,vlookup_table[#All],4,FALSE)</f>
        <v>4801</v>
      </c>
      <c r="Q2331" s="14" t="str">
        <f>VLOOKUP(Todos!$A2331,vlookup_table[#All],5,FALSE)</f>
        <v>R2</v>
      </c>
      <c r="R2331" s="14" t="str">
        <f>VLOOKUP(Todos!$A2331,vlookup_table[#All],6,FALSE)</f>
        <v>M</v>
      </c>
      <c r="S2331" s="14">
        <f>VLOOKUP(Todos!$A2331,vlookup_table[#All],7,FALSE)</f>
        <v>10</v>
      </c>
      <c r="T2331" s="14">
        <f>ROUND((9706-Todos!$P2331)/100, 0)</f>
        <v>49</v>
      </c>
      <c r="U2331" s="14" t="str" cm="1">
        <f t="array" ref="U2331">_xlfn.IFS(
    ISNUMBER(SEARCH("C", Q2331)), "Ciudad",
    ISNUMBER(SEARCH("T", Q2331)), "Pueblo",
    ISNUMBER(SEARCH("R", Q2331)), "Rural",
    ISNUMBER(SEARCH("S", Q2331)), "Suburbano",
    ISNUMBER(SEARCH("U", Q2331)), "Urbano"
)</f>
        <v>Rural</v>
      </c>
      <c r="V2331" s="25" t="str" cm="1">
        <f t="array" ref="V2331">_xlfn.LET(
    _xlpm.txt, _xlfn.TEXTJOIN("", TRUE, IF(ISNUMBER(--MID(Todos!$H2331, _xlfn.SEQUENCE(LEN(Todos!$H2331)), 1)), MID(Todos!$H2331, _xlfn.SEQUENCE(LEN(Todos!$H2331)), 1), "")),
    IF(ISNUMBER(--RIGHT(_xlpm.txt,1)), _xlpm.txt, LEFT(_xlpm.txt, LEN(_xlpm.txt)-1))
)</f>
        <v>12611</v>
      </c>
      <c r="W2331" s="14" t="str">
        <f>UPPER(LEFT(Todos!$B2331,2))</f>
        <v>TE</v>
      </c>
      <c r="X2331" s="15" t="str" cm="1">
        <f t="array" ref="X2331">+IF(Todos!$C2331 = "",MODE.MATCH(Todos!$C$2:$C$4029),Todos!$C2331)</f>
        <v>M</v>
      </c>
    </row>
    <row r="2332" spans="1:24" x14ac:dyDescent="0.35">
      <c r="A2332" s="19">
        <v>40338</v>
      </c>
      <c r="B2332" s="7" t="s">
        <v>13</v>
      </c>
      <c r="C2332" s="7" t="s">
        <v>17</v>
      </c>
      <c r="D2332" s="7">
        <v>902</v>
      </c>
      <c r="E2332" s="7">
        <v>410</v>
      </c>
      <c r="F2332" s="7">
        <v>461</v>
      </c>
      <c r="G2332" s="7">
        <v>4</v>
      </c>
      <c r="H2332" s="7">
        <v>15332</v>
      </c>
      <c r="I2332" s="7">
        <v>13</v>
      </c>
      <c r="J2332" s="7">
        <v>28</v>
      </c>
      <c r="K2332" s="7">
        <v>413</v>
      </c>
      <c r="L2332" s="7">
        <v>460</v>
      </c>
      <c r="M2332" s="7">
        <v>12.4</v>
      </c>
      <c r="N2332" s="7">
        <f>VLOOKUP(Todos!$A2332,vlookup_table[#All],2,FALSE)</f>
        <v>0</v>
      </c>
      <c r="O2332" s="7" t="str">
        <f>VLOOKUP(Todos!$A2332,vlookup_table[#All],3,FALSE)</f>
        <v>FL</v>
      </c>
      <c r="P2332" s="7">
        <f>VLOOKUP(Todos!$A2332,vlookup_table[#All],4,FALSE)</f>
        <v>6901</v>
      </c>
      <c r="Q2332" s="9" t="str">
        <f>VLOOKUP(Todos!$A2332,vlookup_table[#All],5,FALSE)</f>
        <v>S2</v>
      </c>
      <c r="R2332" s="9" t="str">
        <f>VLOOKUP(Todos!$A2332,vlookup_table[#All],6,FALSE)</f>
        <v>F</v>
      </c>
      <c r="S2332" s="9">
        <f>VLOOKUP(Todos!$A2332,vlookup_table[#All],7,FALSE)</f>
        <v>21</v>
      </c>
      <c r="T2332" s="9">
        <f>ROUND((9706-Todos!$P2332)/100, 0)</f>
        <v>28</v>
      </c>
      <c r="U2332" s="9" t="str" cm="1">
        <f t="array" ref="U2332">_xlfn.IFS(
    ISNUMBER(SEARCH("C", Q2332)), "Ciudad",
    ISNUMBER(SEARCH("T", Q2332)), "Pueblo",
    ISNUMBER(SEARCH("R", Q2332)), "Rural",
    ISNUMBER(SEARCH("S", Q2332)), "Suburbano",
    ISNUMBER(SEARCH("U", Q2332)), "Urbano"
)</f>
        <v>Suburbano</v>
      </c>
      <c r="V2332" s="24" t="str" cm="1">
        <f t="array" ref="V2332">_xlfn.LET(
    _xlpm.txt, _xlfn.TEXTJOIN("", TRUE, IF(ISNUMBER(--MID(Todos!$H2332, _xlfn.SEQUENCE(LEN(Todos!$H2332)), 1)), MID(Todos!$H2332, _xlfn.SEQUENCE(LEN(Todos!$H2332)), 1), "")),
    IF(ISNUMBER(--RIGHT(_xlpm.txt,1)), _xlpm.txt, LEFT(_xlpm.txt, LEN(_xlpm.txt)-1))
)</f>
        <v>15332</v>
      </c>
      <c r="W2332" s="9" t="str">
        <f>UPPER(LEFT(Todos!$B2332,2))</f>
        <v>FL</v>
      </c>
      <c r="X2332" s="10" t="str" cm="1">
        <f t="array" ref="X2332">+IF(Todos!$C2332 = "",MODE.MATCH(Todos!$C$2:$C$4029),Todos!$C2332)</f>
        <v>F</v>
      </c>
    </row>
    <row r="2333" spans="1:24" x14ac:dyDescent="0.35">
      <c r="A2333" s="18">
        <v>91101</v>
      </c>
      <c r="B2333" s="12" t="s">
        <v>16</v>
      </c>
      <c r="C2333" s="12" t="s">
        <v>14</v>
      </c>
      <c r="D2333" s="12">
        <v>889</v>
      </c>
      <c r="E2333" s="12">
        <v>510</v>
      </c>
      <c r="F2333" s="12">
        <v>513</v>
      </c>
      <c r="G2333" s="12">
        <v>0</v>
      </c>
      <c r="H2333" s="12">
        <v>16731</v>
      </c>
      <c r="I2333" s="12">
        <v>0</v>
      </c>
      <c r="J2333" s="12">
        <v>86</v>
      </c>
      <c r="K2333" s="12">
        <v>518</v>
      </c>
      <c r="L2333" s="12">
        <v>517</v>
      </c>
      <c r="M2333" s="12">
        <v>16.399999999999999</v>
      </c>
      <c r="N2333" s="12">
        <f>VLOOKUP(Todos!$A2333,vlookup_table[#All],2,FALSE)</f>
        <v>0</v>
      </c>
      <c r="O2333" s="12" t="str">
        <f>VLOOKUP(Todos!$A2333,vlookup_table[#All],3,FALSE)</f>
        <v>IL</v>
      </c>
      <c r="P2333" s="12">
        <f>VLOOKUP(Todos!$A2333,vlookup_table[#All],4,FALSE)</f>
        <v>4507</v>
      </c>
      <c r="Q2333" s="14" t="str">
        <f>VLOOKUP(Todos!$A2333,vlookup_table[#All],5,FALSE)</f>
        <v>S2</v>
      </c>
      <c r="R2333" s="14" t="str">
        <f>VLOOKUP(Todos!$A2333,vlookup_table[#All],6,FALSE)</f>
        <v>M</v>
      </c>
      <c r="S2333" s="14">
        <f>VLOOKUP(Todos!$A2333,vlookup_table[#All],7,FALSE)</f>
        <v>25</v>
      </c>
      <c r="T2333" s="14">
        <f>ROUND((9706-Todos!$P2333)/100, 0)</f>
        <v>52</v>
      </c>
      <c r="U2333" s="14" t="str" cm="1">
        <f t="array" ref="U2333">_xlfn.IFS(
    ISNUMBER(SEARCH("C", Q2333)), "Ciudad",
    ISNUMBER(SEARCH("T", Q2333)), "Pueblo",
    ISNUMBER(SEARCH("R", Q2333)), "Rural",
    ISNUMBER(SEARCH("S", Q2333)), "Suburbano",
    ISNUMBER(SEARCH("U", Q2333)), "Urbano"
)</f>
        <v>Suburbano</v>
      </c>
      <c r="V2333" s="25" t="str" cm="1">
        <f t="array" ref="V2333">_xlfn.LET(
    _xlpm.txt, _xlfn.TEXTJOIN("", TRUE, IF(ISNUMBER(--MID(Todos!$H2333, _xlfn.SEQUENCE(LEN(Todos!$H2333)), 1)), MID(Todos!$H2333, _xlfn.SEQUENCE(LEN(Todos!$H2333)), 1), "")),
    IF(ISNUMBER(--RIGHT(_xlpm.txt,1)), _xlpm.txt, LEFT(_xlpm.txt, LEN(_xlpm.txt)-1))
)</f>
        <v>16731</v>
      </c>
      <c r="W2333" s="14" t="str">
        <f>UPPER(LEFT(Todos!$B2333,2))</f>
        <v>IL</v>
      </c>
      <c r="X2333" s="15" t="str" cm="1">
        <f t="array" ref="X2333">+IF(Todos!$C2333 = "",MODE.MATCH(Todos!$C$2:$C$4029),Todos!$C2333)</f>
        <v>M</v>
      </c>
    </row>
    <row r="2334" spans="1:24" x14ac:dyDescent="0.35">
      <c r="A2334" s="19">
        <v>130969</v>
      </c>
      <c r="B2334" s="7" t="s">
        <v>49</v>
      </c>
      <c r="C2334" s="7" t="s">
        <v>17</v>
      </c>
      <c r="D2334" s="7">
        <v>1309</v>
      </c>
      <c r="E2334" s="7">
        <v>494</v>
      </c>
      <c r="F2334" s="7">
        <v>606</v>
      </c>
      <c r="G2334" s="7">
        <v>10</v>
      </c>
      <c r="H2334" s="7">
        <v>23951</v>
      </c>
      <c r="I2334" s="7">
        <v>3</v>
      </c>
      <c r="J2334" s="7">
        <v>38</v>
      </c>
      <c r="K2334" s="7">
        <v>528</v>
      </c>
      <c r="L2334" s="7">
        <v>572</v>
      </c>
      <c r="M2334" s="7">
        <v>7.1</v>
      </c>
      <c r="N2334" s="7">
        <f>VLOOKUP(Todos!$A2334,vlookup_table[#All],2,FALSE)</f>
        <v>2</v>
      </c>
      <c r="O2334" s="7" t="str">
        <f>VLOOKUP(Todos!$A2334,vlookup_table[#All],3,FALSE)</f>
        <v>CO</v>
      </c>
      <c r="P2334" s="7">
        <f>VLOOKUP(Todos!$A2334,vlookup_table[#All],4,FALSE)</f>
        <v>301</v>
      </c>
      <c r="Q2334" s="9" t="str">
        <f>VLOOKUP(Todos!$A2334,vlookup_table[#All],5,FALSE)</f>
        <v>C1</v>
      </c>
      <c r="R2334" s="9" t="str">
        <f>VLOOKUP(Todos!$A2334,vlookup_table[#All],6,FALSE)</f>
        <v>F</v>
      </c>
      <c r="S2334" s="9">
        <f>VLOOKUP(Todos!$A2334,vlookup_table[#All],7,FALSE)</f>
        <v>20</v>
      </c>
      <c r="T2334" s="9">
        <f>ROUND((9706-Todos!$P2334)/100, 0)</f>
        <v>94</v>
      </c>
      <c r="U2334" s="9" t="str" cm="1">
        <f t="array" ref="U2334">_xlfn.IFS(
    ISNUMBER(SEARCH("C", Q2334)), "Ciudad",
    ISNUMBER(SEARCH("T", Q2334)), "Pueblo",
    ISNUMBER(SEARCH("R", Q2334)), "Rural",
    ISNUMBER(SEARCH("S", Q2334)), "Suburbano",
    ISNUMBER(SEARCH("U", Q2334)), "Urbano"
)</f>
        <v>Ciudad</v>
      </c>
      <c r="V2334" s="24" t="str" cm="1">
        <f t="array" ref="V2334">_xlfn.LET(
    _xlpm.txt, _xlfn.TEXTJOIN("", TRUE, IF(ISNUMBER(--MID(Todos!$H2334, _xlfn.SEQUENCE(LEN(Todos!$H2334)), 1)), MID(Todos!$H2334, _xlfn.SEQUENCE(LEN(Todos!$H2334)), 1), "")),
    IF(ISNUMBER(--RIGHT(_xlpm.txt,1)), _xlpm.txt, LEFT(_xlpm.txt, LEN(_xlpm.txt)-1))
)</f>
        <v>23951</v>
      </c>
      <c r="W2334" s="9" t="str">
        <f>UPPER(LEFT(Todos!$B2334,2))</f>
        <v>CO</v>
      </c>
      <c r="X2334" s="10" t="str" cm="1">
        <f t="array" ref="X2334">+IF(Todos!$C2334 = "",MODE.MATCH(Todos!$C$2:$C$4029),Todos!$C2334)</f>
        <v>F</v>
      </c>
    </row>
    <row r="2335" spans="1:24" x14ac:dyDescent="0.35">
      <c r="A2335" s="18">
        <v>128122</v>
      </c>
      <c r="B2335" s="12" t="s">
        <v>21</v>
      </c>
      <c r="C2335" s="12" t="s">
        <v>14</v>
      </c>
      <c r="D2335" s="12">
        <v>438</v>
      </c>
      <c r="E2335" s="12">
        <v>215</v>
      </c>
      <c r="F2335" s="12">
        <v>267</v>
      </c>
      <c r="G2335" s="12">
        <v>3</v>
      </c>
      <c r="H2335" s="12">
        <v>8729</v>
      </c>
      <c r="I2335" s="12">
        <v>1</v>
      </c>
      <c r="J2335" s="12">
        <v>68</v>
      </c>
      <c r="K2335" s="12">
        <v>264</v>
      </c>
      <c r="L2335" s="12">
        <v>240</v>
      </c>
      <c r="M2335" s="12">
        <v>6.125</v>
      </c>
      <c r="N2335" s="12">
        <f>VLOOKUP(Todos!$A2335,vlookup_table[#All],2,FALSE)</f>
        <v>0</v>
      </c>
      <c r="O2335" s="12" t="str">
        <f>VLOOKUP(Todos!$A2335,vlookup_table[#All],3,FALSE)</f>
        <v>TX</v>
      </c>
      <c r="P2335" s="12">
        <f>VLOOKUP(Todos!$A2335,vlookup_table[#All],4,FALSE)</f>
        <v>0</v>
      </c>
      <c r="Q2335" s="14" t="str">
        <f>VLOOKUP(Todos!$A2335,vlookup_table[#All],5,FALSE)</f>
        <v>T2</v>
      </c>
      <c r="R2335" s="14" t="str">
        <f>VLOOKUP(Todos!$A2335,vlookup_table[#All],6,FALSE)</f>
        <v>M</v>
      </c>
      <c r="S2335" s="14">
        <f>VLOOKUP(Todos!$A2335,vlookup_table[#All],7,FALSE)</f>
        <v>5</v>
      </c>
      <c r="T2335" s="14">
        <f>ROUND((9706-Todos!$P2335)/100, 0)</f>
        <v>97</v>
      </c>
      <c r="U2335" s="14" t="str" cm="1">
        <f t="array" ref="U2335">_xlfn.IFS(
    ISNUMBER(SEARCH("C", Q2335)), "Ciudad",
    ISNUMBER(SEARCH("T", Q2335)), "Pueblo",
    ISNUMBER(SEARCH("R", Q2335)), "Rural",
    ISNUMBER(SEARCH("S", Q2335)), "Suburbano",
    ISNUMBER(SEARCH("U", Q2335)), "Urbano"
)</f>
        <v>Pueblo</v>
      </c>
      <c r="V2335" s="25" t="str" cm="1">
        <f t="array" ref="V2335">_xlfn.LET(
    _xlpm.txt, _xlfn.TEXTJOIN("", TRUE, IF(ISNUMBER(--MID(Todos!$H2335, _xlfn.SEQUENCE(LEN(Todos!$H2335)), 1)), MID(Todos!$H2335, _xlfn.SEQUENCE(LEN(Todos!$H2335)), 1), "")),
    IF(ISNUMBER(--RIGHT(_xlpm.txt,1)), _xlpm.txt, LEFT(_xlpm.txt, LEN(_xlpm.txt)-1))
)</f>
        <v>8729</v>
      </c>
      <c r="W2335" s="14" t="str">
        <f>UPPER(LEFT(Todos!$B2335,2))</f>
        <v>TX</v>
      </c>
      <c r="X2335" s="15" t="str" cm="1">
        <f t="array" ref="X2335">+IF(Todos!$C2335 = "",MODE.MATCH(Todos!$C$2:$C$4029),Todos!$C2335)</f>
        <v>M</v>
      </c>
    </row>
    <row r="2336" spans="1:24" x14ac:dyDescent="0.35">
      <c r="A2336" s="19">
        <v>167149</v>
      </c>
      <c r="B2336" s="7" t="s">
        <v>22</v>
      </c>
      <c r="C2336" s="7" t="s">
        <v>14</v>
      </c>
      <c r="D2336" s="7">
        <v>2961</v>
      </c>
      <c r="E2336" s="7">
        <v>664</v>
      </c>
      <c r="F2336" s="7">
        <v>708</v>
      </c>
      <c r="G2336" s="7">
        <v>95</v>
      </c>
      <c r="H2336" s="7">
        <v>23204</v>
      </c>
      <c r="I2336" s="7">
        <v>16</v>
      </c>
      <c r="J2336" s="7">
        <v>51</v>
      </c>
      <c r="K2336" s="7">
        <v>665</v>
      </c>
      <c r="L2336" s="7">
        <v>716</v>
      </c>
      <c r="M2336" s="7">
        <v>14.66666667</v>
      </c>
      <c r="N2336" s="7">
        <f>VLOOKUP(Todos!$A2336,vlookup_table[#All],2,FALSE)</f>
        <v>1</v>
      </c>
      <c r="O2336" s="7" t="str">
        <f>VLOOKUP(Todos!$A2336,vlookup_table[#All],3,FALSE)</f>
        <v>CA</v>
      </c>
      <c r="P2336" s="7">
        <f>VLOOKUP(Todos!$A2336,vlookup_table[#All],4,FALSE)</f>
        <v>4501</v>
      </c>
      <c r="Q2336" s="9" t="str">
        <f>VLOOKUP(Todos!$A2336,vlookup_table[#All],5,FALSE)</f>
        <v>U1</v>
      </c>
      <c r="R2336" s="9" t="str">
        <f>VLOOKUP(Todos!$A2336,vlookup_table[#All],6,FALSE)</f>
        <v>M</v>
      </c>
      <c r="S2336" s="9">
        <f>VLOOKUP(Todos!$A2336,vlookup_table[#All],7,FALSE)</f>
        <v>20</v>
      </c>
      <c r="T2336" s="9">
        <f>ROUND((9706-Todos!$P2336)/100, 0)</f>
        <v>52</v>
      </c>
      <c r="U2336" s="9" t="str" cm="1">
        <f t="array" ref="U2336">_xlfn.IFS(
    ISNUMBER(SEARCH("C", Q2336)), "Ciudad",
    ISNUMBER(SEARCH("T", Q2336)), "Pueblo",
    ISNUMBER(SEARCH("R", Q2336)), "Rural",
    ISNUMBER(SEARCH("S", Q2336)), "Suburbano",
    ISNUMBER(SEARCH("U", Q2336)), "Urbano"
)</f>
        <v>Urbano</v>
      </c>
      <c r="V2336" s="24" t="str" cm="1">
        <f t="array" ref="V2336">_xlfn.LET(
    _xlpm.txt, _xlfn.TEXTJOIN("", TRUE, IF(ISNUMBER(--MID(Todos!$H2336, _xlfn.SEQUENCE(LEN(Todos!$H2336)), 1)), MID(Todos!$H2336, _xlfn.SEQUENCE(LEN(Todos!$H2336)), 1), "")),
    IF(ISNUMBER(--RIGHT(_xlpm.txt,1)), _xlpm.txt, LEFT(_xlpm.txt, LEN(_xlpm.txt)-1))
)</f>
        <v>23204</v>
      </c>
      <c r="W2336" s="9" t="str">
        <f>UPPER(LEFT(Todos!$B2336,2))</f>
        <v>CA</v>
      </c>
      <c r="X2336" s="10" t="str" cm="1">
        <f t="array" ref="X2336">+IF(Todos!$C2336 = "",MODE.MATCH(Todos!$C$2:$C$4029),Todos!$C2336)</f>
        <v>M</v>
      </c>
    </row>
    <row r="2337" spans="1:24" x14ac:dyDescent="0.35">
      <c r="A2337" s="18">
        <v>67742</v>
      </c>
      <c r="B2337" s="12" t="s">
        <v>30</v>
      </c>
      <c r="C2337" s="12" t="s">
        <v>17</v>
      </c>
      <c r="D2337" s="12">
        <v>1101</v>
      </c>
      <c r="E2337" s="12">
        <v>515</v>
      </c>
      <c r="F2337" s="12">
        <v>624</v>
      </c>
      <c r="G2337" s="12">
        <v>18</v>
      </c>
      <c r="H2337" s="12">
        <v>19857</v>
      </c>
      <c r="I2337" s="12">
        <v>1</v>
      </c>
      <c r="J2337" s="12">
        <v>81</v>
      </c>
      <c r="K2337" s="12">
        <v>560</v>
      </c>
      <c r="L2337" s="12">
        <v>554</v>
      </c>
      <c r="M2337" s="12">
        <v>7.9</v>
      </c>
      <c r="N2337" s="12">
        <f>VLOOKUP(Todos!$A2337,vlookup_table[#All],2,FALSE)</f>
        <v>0</v>
      </c>
      <c r="O2337" s="12" t="str">
        <f>VLOOKUP(Todos!$A2337,vlookup_table[#All],3,FALSE)</f>
        <v>MI</v>
      </c>
      <c r="P2337" s="12">
        <f>VLOOKUP(Todos!$A2337,vlookup_table[#All],4,FALSE)</f>
        <v>2309</v>
      </c>
      <c r="Q2337" s="14" t="str">
        <f>VLOOKUP(Todos!$A2337,vlookup_table[#All],5,FALSE)</f>
        <v>T1</v>
      </c>
      <c r="R2337" s="14" t="str">
        <f>VLOOKUP(Todos!$A2337,vlookup_table[#All],6,FALSE)</f>
        <v>F</v>
      </c>
      <c r="S2337" s="14">
        <f>VLOOKUP(Todos!$A2337,vlookup_table[#All],7,FALSE)</f>
        <v>5</v>
      </c>
      <c r="T2337" s="14">
        <f>ROUND((9706-Todos!$P2337)/100, 0)</f>
        <v>74</v>
      </c>
      <c r="U2337" s="14" t="str" cm="1">
        <f t="array" ref="U2337">_xlfn.IFS(
    ISNUMBER(SEARCH("C", Q2337)), "Ciudad",
    ISNUMBER(SEARCH("T", Q2337)), "Pueblo",
    ISNUMBER(SEARCH("R", Q2337)), "Rural",
    ISNUMBER(SEARCH("S", Q2337)), "Suburbano",
    ISNUMBER(SEARCH("U", Q2337)), "Urbano"
)</f>
        <v>Pueblo</v>
      </c>
      <c r="V2337" s="25" t="str" cm="1">
        <f t="array" ref="V2337">_xlfn.LET(
    _xlpm.txt, _xlfn.TEXTJOIN("", TRUE, IF(ISNUMBER(--MID(Todos!$H2337, _xlfn.SEQUENCE(LEN(Todos!$H2337)), 1)), MID(Todos!$H2337, _xlfn.SEQUENCE(LEN(Todos!$H2337)), 1), "")),
    IF(ISNUMBER(--RIGHT(_xlpm.txt,1)), _xlpm.txt, LEFT(_xlpm.txt, LEN(_xlpm.txt)-1))
)</f>
        <v>19857</v>
      </c>
      <c r="W2337" s="14" t="str">
        <f>UPPER(LEFT(Todos!$B2337,2))</f>
        <v>MI</v>
      </c>
      <c r="X2337" s="15" t="str" cm="1">
        <f t="array" ref="X2337">+IF(Todos!$C2337 = "",MODE.MATCH(Todos!$C$2:$C$4029),Todos!$C2337)</f>
        <v>F</v>
      </c>
    </row>
    <row r="2338" spans="1:24" x14ac:dyDescent="0.35">
      <c r="A2338" s="19">
        <v>66303</v>
      </c>
      <c r="B2338" s="7" t="s">
        <v>30</v>
      </c>
      <c r="C2338" s="7" t="s">
        <v>17</v>
      </c>
      <c r="D2338" s="7">
        <v>704</v>
      </c>
      <c r="E2338" s="7">
        <v>471</v>
      </c>
      <c r="F2338" s="7">
        <v>511</v>
      </c>
      <c r="G2338" s="7">
        <v>0</v>
      </c>
      <c r="H2338" s="7">
        <v>16111</v>
      </c>
      <c r="I2338" s="7">
        <v>22</v>
      </c>
      <c r="J2338" s="7">
        <v>66</v>
      </c>
      <c r="K2338" s="7">
        <v>494</v>
      </c>
      <c r="L2338" s="7">
        <v>481</v>
      </c>
      <c r="M2338" s="7">
        <v>3.7272727269999999</v>
      </c>
      <c r="N2338" s="7">
        <f>VLOOKUP(Todos!$A2338,vlookup_table[#All],2,FALSE)</f>
        <v>0</v>
      </c>
      <c r="O2338" s="7" t="str">
        <f>VLOOKUP(Todos!$A2338,vlookup_table[#All],3,FALSE)</f>
        <v>MI</v>
      </c>
      <c r="P2338" s="7">
        <f>VLOOKUP(Todos!$A2338,vlookup_table[#All],4,FALSE)</f>
        <v>1401</v>
      </c>
      <c r="Q2338" s="9" t="str">
        <f>VLOOKUP(Todos!$A2338,vlookup_table[#All],5,FALSE)</f>
        <v>U2</v>
      </c>
      <c r="R2338" s="9" t="str">
        <f>VLOOKUP(Todos!$A2338,vlookup_table[#All],6,FALSE)</f>
        <v>F</v>
      </c>
      <c r="S2338" s="9">
        <f>VLOOKUP(Todos!$A2338,vlookup_table[#All],7,FALSE)</f>
        <v>2</v>
      </c>
      <c r="T2338" s="9">
        <f>ROUND((9706-Todos!$P2338)/100, 0)</f>
        <v>83</v>
      </c>
      <c r="U2338" s="9" t="str" cm="1">
        <f t="array" ref="U2338">_xlfn.IFS(
    ISNUMBER(SEARCH("C", Q2338)), "Ciudad",
    ISNUMBER(SEARCH("T", Q2338)), "Pueblo",
    ISNUMBER(SEARCH("R", Q2338)), "Rural",
    ISNUMBER(SEARCH("S", Q2338)), "Suburbano",
    ISNUMBER(SEARCH("U", Q2338)), "Urbano"
)</f>
        <v>Urbano</v>
      </c>
      <c r="V2338" s="24" t="str" cm="1">
        <f t="array" ref="V2338">_xlfn.LET(
    _xlpm.txt, _xlfn.TEXTJOIN("", TRUE, IF(ISNUMBER(--MID(Todos!$H2338, _xlfn.SEQUENCE(LEN(Todos!$H2338)), 1)), MID(Todos!$H2338, _xlfn.SEQUENCE(LEN(Todos!$H2338)), 1), "")),
    IF(ISNUMBER(--RIGHT(_xlpm.txt,1)), _xlpm.txt, LEFT(_xlpm.txt, LEN(_xlpm.txt)-1))
)</f>
        <v>16111</v>
      </c>
      <c r="W2338" s="9" t="str">
        <f>UPPER(LEFT(Todos!$B2338,2))</f>
        <v>MI</v>
      </c>
      <c r="X2338" s="10" t="str" cm="1">
        <f t="array" ref="X2338">+IF(Todos!$C2338 = "",MODE.MATCH(Todos!$C$2:$C$4029),Todos!$C2338)</f>
        <v>F</v>
      </c>
    </row>
    <row r="2339" spans="1:24" x14ac:dyDescent="0.35">
      <c r="A2339" s="18">
        <v>86205</v>
      </c>
      <c r="B2339" s="12" t="s">
        <v>53</v>
      </c>
      <c r="C2339" s="12" t="s">
        <v>17</v>
      </c>
      <c r="D2339" s="12">
        <v>527</v>
      </c>
      <c r="E2339" s="12">
        <v>275</v>
      </c>
      <c r="F2339" s="12">
        <v>340</v>
      </c>
      <c r="G2339" s="12">
        <v>0</v>
      </c>
      <c r="H2339" s="12">
        <v>10866</v>
      </c>
      <c r="I2339" s="12">
        <v>2</v>
      </c>
      <c r="J2339" s="12">
        <v>71</v>
      </c>
      <c r="K2339" s="12">
        <v>321</v>
      </c>
      <c r="L2339" s="12">
        <v>311</v>
      </c>
      <c r="M2339" s="12">
        <v>12.90909091</v>
      </c>
      <c r="N2339" s="12">
        <f>VLOOKUP(Todos!$A2339,vlookup_table[#All],2,FALSE)</f>
        <v>3</v>
      </c>
      <c r="O2339" s="12" t="str">
        <f>VLOOKUP(Todos!$A2339,vlookup_table[#All],3,FALSE)</f>
        <v>SD</v>
      </c>
      <c r="P2339" s="12">
        <f>VLOOKUP(Todos!$A2339,vlookup_table[#All],4,FALSE)</f>
        <v>5007</v>
      </c>
      <c r="Q2339" s="14" t="str">
        <f>VLOOKUP(Todos!$A2339,vlookup_table[#All],5,FALSE)</f>
        <v>T2</v>
      </c>
      <c r="R2339" s="14" t="str">
        <f>VLOOKUP(Todos!$A2339,vlookup_table[#All],6,FALSE)</f>
        <v>F</v>
      </c>
      <c r="S2339" s="14">
        <f>VLOOKUP(Todos!$A2339,vlookup_table[#All],7,FALSE)</f>
        <v>25</v>
      </c>
      <c r="T2339" s="14">
        <f>ROUND((9706-Todos!$P2339)/100, 0)</f>
        <v>47</v>
      </c>
      <c r="U2339" s="14" t="str" cm="1">
        <f t="array" ref="U2339">_xlfn.IFS(
    ISNUMBER(SEARCH("C", Q2339)), "Ciudad",
    ISNUMBER(SEARCH("T", Q2339)), "Pueblo",
    ISNUMBER(SEARCH("R", Q2339)), "Rural",
    ISNUMBER(SEARCH("S", Q2339)), "Suburbano",
    ISNUMBER(SEARCH("U", Q2339)), "Urbano"
)</f>
        <v>Pueblo</v>
      </c>
      <c r="V2339" s="25" t="str" cm="1">
        <f t="array" ref="V2339">_xlfn.LET(
    _xlpm.txt, _xlfn.TEXTJOIN("", TRUE, IF(ISNUMBER(--MID(Todos!$H2339, _xlfn.SEQUENCE(LEN(Todos!$H2339)), 1)), MID(Todos!$H2339, _xlfn.SEQUENCE(LEN(Todos!$H2339)), 1), "")),
    IF(ISNUMBER(--RIGHT(_xlpm.txt,1)), _xlpm.txt, LEFT(_xlpm.txt, LEN(_xlpm.txt)-1))
)</f>
        <v>10866</v>
      </c>
      <c r="W2339" s="14" t="str">
        <f>UPPER(LEFT(Todos!$B2339,2))</f>
        <v>SD</v>
      </c>
      <c r="X2339" s="15" t="str" cm="1">
        <f t="array" ref="X2339">+IF(Todos!$C2339 = "",MODE.MATCH(Todos!$C$2:$C$4029),Todos!$C2339)</f>
        <v>F</v>
      </c>
    </row>
    <row r="2340" spans="1:24" x14ac:dyDescent="0.35">
      <c r="A2340" s="19">
        <v>1899</v>
      </c>
      <c r="B2340" s="7" t="s">
        <v>22</v>
      </c>
      <c r="C2340" s="7" t="s">
        <v>14</v>
      </c>
      <c r="D2340" s="7">
        <v>1519</v>
      </c>
      <c r="E2340" s="7">
        <v>346</v>
      </c>
      <c r="F2340" s="7">
        <v>429</v>
      </c>
      <c r="G2340" s="7">
        <v>14</v>
      </c>
      <c r="H2340" s="7">
        <v>14162</v>
      </c>
      <c r="I2340" s="7">
        <v>9</v>
      </c>
      <c r="J2340" s="7">
        <v>65</v>
      </c>
      <c r="K2340" s="7">
        <v>381</v>
      </c>
      <c r="L2340" s="7">
        <v>406</v>
      </c>
      <c r="M2340" s="7">
        <v>10.222222220000001</v>
      </c>
      <c r="N2340" s="7">
        <f>VLOOKUP(Todos!$A2340,vlookup_table[#All],2,FALSE)</f>
        <v>1</v>
      </c>
      <c r="O2340" s="7" t="str">
        <f>VLOOKUP(Todos!$A2340,vlookup_table[#All],3,FALSE)</f>
        <v>CA</v>
      </c>
      <c r="P2340" s="7">
        <f>VLOOKUP(Todos!$A2340,vlookup_table[#All],4,FALSE)</f>
        <v>4801</v>
      </c>
      <c r="Q2340" s="9" t="str">
        <f>VLOOKUP(Todos!$A2340,vlookup_table[#All],5,FALSE)</f>
        <v>S2</v>
      </c>
      <c r="R2340" s="9" t="str">
        <f>VLOOKUP(Todos!$A2340,vlookup_table[#All],6,FALSE)</f>
        <v>M</v>
      </c>
      <c r="S2340" s="9">
        <f>VLOOKUP(Todos!$A2340,vlookup_table[#All],7,FALSE)</f>
        <v>125</v>
      </c>
      <c r="T2340" s="9">
        <f>ROUND((9706-Todos!$P2340)/100, 0)</f>
        <v>49</v>
      </c>
      <c r="U2340" s="9" t="str" cm="1">
        <f t="array" ref="U2340">_xlfn.IFS(
    ISNUMBER(SEARCH("C", Q2340)), "Ciudad",
    ISNUMBER(SEARCH("T", Q2340)), "Pueblo",
    ISNUMBER(SEARCH("R", Q2340)), "Rural",
    ISNUMBER(SEARCH("S", Q2340)), "Suburbano",
    ISNUMBER(SEARCH("U", Q2340)), "Urbano"
)</f>
        <v>Suburbano</v>
      </c>
      <c r="V2340" s="24" t="str" cm="1">
        <f t="array" ref="V2340">_xlfn.LET(
    _xlpm.txt, _xlfn.TEXTJOIN("", TRUE, IF(ISNUMBER(--MID(Todos!$H2340, _xlfn.SEQUENCE(LEN(Todos!$H2340)), 1)), MID(Todos!$H2340, _xlfn.SEQUENCE(LEN(Todos!$H2340)), 1), "")),
    IF(ISNUMBER(--RIGHT(_xlpm.txt,1)), _xlpm.txt, LEFT(_xlpm.txt, LEN(_xlpm.txt)-1))
)</f>
        <v>14162</v>
      </c>
      <c r="W2340" s="9" t="str">
        <f>UPPER(LEFT(Todos!$B2340,2))</f>
        <v>CA</v>
      </c>
      <c r="X2340" s="10" t="str" cm="1">
        <f t="array" ref="X2340">+IF(Todos!$C2340 = "",MODE.MATCH(Todos!$C$2:$C$4029),Todos!$C2340)</f>
        <v>M</v>
      </c>
    </row>
    <row r="2341" spans="1:24" x14ac:dyDescent="0.35">
      <c r="A2341" s="18">
        <v>184690</v>
      </c>
      <c r="B2341" s="12" t="s">
        <v>71</v>
      </c>
      <c r="C2341" s="12" t="s">
        <v>27</v>
      </c>
      <c r="D2341" s="12">
        <v>778</v>
      </c>
      <c r="E2341" s="12">
        <v>473</v>
      </c>
      <c r="F2341" s="12">
        <v>568</v>
      </c>
      <c r="G2341" s="12">
        <v>0</v>
      </c>
      <c r="H2341" s="12">
        <v>20008</v>
      </c>
      <c r="I2341" s="12">
        <v>15</v>
      </c>
      <c r="J2341" s="12">
        <v>27</v>
      </c>
      <c r="K2341" s="12">
        <v>446</v>
      </c>
      <c r="L2341" s="12">
        <v>546</v>
      </c>
      <c r="M2341" s="12">
        <v>15</v>
      </c>
      <c r="N2341" s="12">
        <f>VLOOKUP(Todos!$A2341,vlookup_table[#All],2,FALSE)</f>
        <v>0</v>
      </c>
      <c r="O2341" s="12" t="str">
        <f>VLOOKUP(Todos!$A2341,vlookup_table[#All],3,FALSE)</f>
        <v>AK</v>
      </c>
      <c r="P2341" s="12">
        <f>VLOOKUP(Todos!$A2341,vlookup_table[#All],4,FALSE)</f>
        <v>0</v>
      </c>
      <c r="Q2341" s="14" t="str">
        <f>VLOOKUP(Todos!$A2341,vlookup_table[#All],5,FALSE)</f>
        <v>C2</v>
      </c>
      <c r="R2341" s="14" t="str">
        <f>VLOOKUP(Todos!$A2341,vlookup_table[#All],6,FALSE)</f>
        <v>M</v>
      </c>
      <c r="S2341" s="14">
        <f>VLOOKUP(Todos!$A2341,vlookup_table[#All],7,FALSE)</f>
        <v>20</v>
      </c>
      <c r="T2341" s="14">
        <f>ROUND((9706-Todos!$P2341)/100, 0)</f>
        <v>97</v>
      </c>
      <c r="U2341" s="14" t="str" cm="1">
        <f t="array" ref="U2341">_xlfn.IFS(
    ISNUMBER(SEARCH("C", Q2341)), "Ciudad",
    ISNUMBER(SEARCH("T", Q2341)), "Pueblo",
    ISNUMBER(SEARCH("R", Q2341)), "Rural",
    ISNUMBER(SEARCH("S", Q2341)), "Suburbano",
    ISNUMBER(SEARCH("U", Q2341)), "Urbano"
)</f>
        <v>Ciudad</v>
      </c>
      <c r="V2341" s="25" t="str" cm="1">
        <f t="array" ref="V2341">_xlfn.LET(
    _xlpm.txt, _xlfn.TEXTJOIN("", TRUE, IF(ISNUMBER(--MID(Todos!$H2341, _xlfn.SEQUENCE(LEN(Todos!$H2341)), 1)), MID(Todos!$H2341, _xlfn.SEQUENCE(LEN(Todos!$H2341)), 1), "")),
    IF(ISNUMBER(--RIGHT(_xlpm.txt,1)), _xlpm.txt, LEFT(_xlpm.txt, LEN(_xlpm.txt)-1))
)</f>
        <v>20008</v>
      </c>
      <c r="W2341" s="14" t="str">
        <f>UPPER(LEFT(Todos!$B2341,2))</f>
        <v>AK</v>
      </c>
      <c r="X2341" s="15" t="str" cm="1">
        <f t="array" ref="X2341">+IF(Todos!$C2341 = "",MODE.MATCH(Todos!$C$2:$C$4029),Todos!$C2341)</f>
        <v>Male</v>
      </c>
    </row>
    <row r="2342" spans="1:24" x14ac:dyDescent="0.35">
      <c r="A2342" s="19">
        <v>7265</v>
      </c>
      <c r="B2342" s="7" t="s">
        <v>22</v>
      </c>
      <c r="C2342" s="7" t="s">
        <v>17</v>
      </c>
      <c r="D2342" s="7">
        <v>1465</v>
      </c>
      <c r="E2342" s="7">
        <v>283</v>
      </c>
      <c r="F2342" s="7">
        <v>519</v>
      </c>
      <c r="G2342" s="7">
        <v>1</v>
      </c>
      <c r="H2342" s="7">
        <v>24555</v>
      </c>
      <c r="I2342" s="7">
        <v>16</v>
      </c>
      <c r="J2342" s="7">
        <v>25</v>
      </c>
      <c r="K2342" s="7">
        <v>341</v>
      </c>
      <c r="L2342" s="7">
        <v>369</v>
      </c>
      <c r="M2342" s="7">
        <v>10.70588235</v>
      </c>
      <c r="N2342" s="7">
        <f>VLOOKUP(Todos!$A2342,vlookup_table[#All],2,FALSE)</f>
        <v>0</v>
      </c>
      <c r="O2342" s="7" t="str">
        <f>VLOOKUP(Todos!$A2342,vlookup_table[#All],3,FALSE)</f>
        <v>CA</v>
      </c>
      <c r="P2342" s="7">
        <f>VLOOKUP(Todos!$A2342,vlookup_table[#All],4,FALSE)</f>
        <v>0</v>
      </c>
      <c r="Q2342" s="9" t="str">
        <f>VLOOKUP(Todos!$A2342,vlookup_table[#All],5,FALSE)</f>
        <v/>
      </c>
      <c r="R2342" s="9" t="str">
        <f>VLOOKUP(Todos!$A2342,vlookup_table[#All],6,FALSE)</f>
        <v>F</v>
      </c>
      <c r="S2342" s="9">
        <f>VLOOKUP(Todos!$A2342,vlookup_table[#All],7,FALSE)</f>
        <v>10</v>
      </c>
      <c r="T2342" s="9">
        <f>ROUND((9706-Todos!$P2342)/100, 0)</f>
        <v>97</v>
      </c>
      <c r="U2342" s="9" t="e" cm="1">
        <f t="array" ref="U2342">_xlfn.IFS(
    ISNUMBER(SEARCH("C", Q2342)), "Ciudad",
    ISNUMBER(SEARCH("T", Q2342)), "Pueblo",
    ISNUMBER(SEARCH("R", Q2342)), "Rural",
    ISNUMBER(SEARCH("S", Q2342)), "Suburbano",
    ISNUMBER(SEARCH("U", Q2342)), "Urbano"
)</f>
        <v>#N/A</v>
      </c>
      <c r="V2342" s="24" t="str" cm="1">
        <f t="array" ref="V2342">_xlfn.LET(
    _xlpm.txt, _xlfn.TEXTJOIN("", TRUE, IF(ISNUMBER(--MID(Todos!$H2342, _xlfn.SEQUENCE(LEN(Todos!$H2342)), 1)), MID(Todos!$H2342, _xlfn.SEQUENCE(LEN(Todos!$H2342)), 1), "")),
    IF(ISNUMBER(--RIGHT(_xlpm.txt,1)), _xlpm.txt, LEFT(_xlpm.txt, LEN(_xlpm.txt)-1))
)</f>
        <v>24555</v>
      </c>
      <c r="W2342" s="9" t="str">
        <f>UPPER(LEFT(Todos!$B2342,2))</f>
        <v>CA</v>
      </c>
      <c r="X2342" s="10" t="str" cm="1">
        <f t="array" ref="X2342">+IF(Todos!$C2342 = "",MODE.MATCH(Todos!$C$2:$C$4029),Todos!$C2342)</f>
        <v>F</v>
      </c>
    </row>
    <row r="2343" spans="1:24" x14ac:dyDescent="0.35">
      <c r="A2343" s="18">
        <v>159178</v>
      </c>
      <c r="B2343" s="12" t="s">
        <v>22</v>
      </c>
      <c r="C2343" s="12" t="s">
        <v>14</v>
      </c>
      <c r="D2343" s="12">
        <v>2765</v>
      </c>
      <c r="E2343" s="12">
        <v>695</v>
      </c>
      <c r="F2343" s="12">
        <v>753</v>
      </c>
      <c r="G2343" s="12">
        <v>93</v>
      </c>
      <c r="H2343" s="12">
        <v>22508</v>
      </c>
      <c r="I2343" s="12">
        <v>10</v>
      </c>
      <c r="J2343" s="12">
        <v>54</v>
      </c>
      <c r="K2343" s="12">
        <v>709</v>
      </c>
      <c r="L2343" s="12">
        <v>733</v>
      </c>
      <c r="M2343" s="12">
        <v>8.8333333330000006</v>
      </c>
      <c r="N2343" s="12">
        <f>VLOOKUP(Todos!$A2343,vlookup_table[#All],2,FALSE)</f>
        <v>1</v>
      </c>
      <c r="O2343" s="12" t="str">
        <f>VLOOKUP(Todos!$A2343,vlookup_table[#All],3,FALSE)</f>
        <v>CA</v>
      </c>
      <c r="P2343" s="12">
        <f>VLOOKUP(Todos!$A2343,vlookup_table[#All],4,FALSE)</f>
        <v>0</v>
      </c>
      <c r="Q2343" s="14" t="str">
        <f>VLOOKUP(Todos!$A2343,vlookup_table[#All],5,FALSE)</f>
        <v>C1</v>
      </c>
      <c r="R2343" s="14" t="str">
        <f>VLOOKUP(Todos!$A2343,vlookup_table[#All],6,FALSE)</f>
        <v>M</v>
      </c>
      <c r="S2343" s="14">
        <f>VLOOKUP(Todos!$A2343,vlookup_table[#All],7,FALSE)</f>
        <v>10</v>
      </c>
      <c r="T2343" s="14">
        <f>ROUND((9706-Todos!$P2343)/100, 0)</f>
        <v>97</v>
      </c>
      <c r="U2343" s="14" t="str" cm="1">
        <f t="array" ref="U2343">_xlfn.IFS(
    ISNUMBER(SEARCH("C", Q2343)), "Ciudad",
    ISNUMBER(SEARCH("T", Q2343)), "Pueblo",
    ISNUMBER(SEARCH("R", Q2343)), "Rural",
    ISNUMBER(SEARCH("S", Q2343)), "Suburbano",
    ISNUMBER(SEARCH("U", Q2343)), "Urbano"
)</f>
        <v>Ciudad</v>
      </c>
      <c r="V2343" s="25" t="str" cm="1">
        <f t="array" ref="V2343">_xlfn.LET(
    _xlpm.txt, _xlfn.TEXTJOIN("", TRUE, IF(ISNUMBER(--MID(Todos!$H2343, _xlfn.SEQUENCE(LEN(Todos!$H2343)), 1)), MID(Todos!$H2343, _xlfn.SEQUENCE(LEN(Todos!$H2343)), 1), "")),
    IF(ISNUMBER(--RIGHT(_xlpm.txt,1)), _xlpm.txt, LEFT(_xlpm.txt, LEN(_xlpm.txt)-1))
)</f>
        <v>22508</v>
      </c>
      <c r="W2343" s="14" t="str">
        <f>UPPER(LEFT(Todos!$B2343,2))</f>
        <v>CA</v>
      </c>
      <c r="X2343" s="15" t="str" cm="1">
        <f t="array" ref="X2343">+IF(Todos!$C2343 = "",MODE.MATCH(Todos!$C$2:$C$4029),Todos!$C2343)</f>
        <v>M</v>
      </c>
    </row>
    <row r="2344" spans="1:24" x14ac:dyDescent="0.35">
      <c r="A2344" s="19">
        <v>49812</v>
      </c>
      <c r="B2344" s="7" t="s">
        <v>44</v>
      </c>
      <c r="C2344" s="7" t="s">
        <v>17</v>
      </c>
      <c r="D2344" s="7">
        <v>384</v>
      </c>
      <c r="E2344" s="7">
        <v>139</v>
      </c>
      <c r="F2344" s="7">
        <v>271</v>
      </c>
      <c r="G2344" s="7">
        <v>0</v>
      </c>
      <c r="H2344" s="7">
        <v>8615</v>
      </c>
      <c r="I2344" s="7">
        <v>0</v>
      </c>
      <c r="J2344" s="7">
        <v>66</v>
      </c>
      <c r="K2344" s="7">
        <v>203</v>
      </c>
      <c r="L2344" s="7">
        <v>212</v>
      </c>
      <c r="M2344" s="7">
        <v>3.6590909090000001</v>
      </c>
      <c r="N2344" s="7">
        <f>VLOOKUP(Todos!$A2344,vlookup_table[#All],2,FALSE)</f>
        <v>2</v>
      </c>
      <c r="O2344" s="7" t="str">
        <f>VLOOKUP(Todos!$A2344,vlookup_table[#All],3,FALSE)</f>
        <v>AL</v>
      </c>
      <c r="P2344" s="7">
        <f>VLOOKUP(Todos!$A2344,vlookup_table[#All],4,FALSE)</f>
        <v>3701</v>
      </c>
      <c r="Q2344" s="9" t="str">
        <f>VLOOKUP(Todos!$A2344,vlookup_table[#All],5,FALSE)</f>
        <v>R3</v>
      </c>
      <c r="R2344" s="9" t="str">
        <f>VLOOKUP(Todos!$A2344,vlookup_table[#All],6,FALSE)</f>
        <v>F</v>
      </c>
      <c r="S2344" s="9">
        <f>VLOOKUP(Todos!$A2344,vlookup_table[#All],7,FALSE)</f>
        <v>3</v>
      </c>
      <c r="T2344" s="9">
        <f>ROUND((9706-Todos!$P2344)/100, 0)</f>
        <v>60</v>
      </c>
      <c r="U2344" s="9" t="str" cm="1">
        <f t="array" ref="U2344">_xlfn.IFS(
    ISNUMBER(SEARCH("C", Q2344)), "Ciudad",
    ISNUMBER(SEARCH("T", Q2344)), "Pueblo",
    ISNUMBER(SEARCH("R", Q2344)), "Rural",
    ISNUMBER(SEARCH("S", Q2344)), "Suburbano",
    ISNUMBER(SEARCH("U", Q2344)), "Urbano"
)</f>
        <v>Rural</v>
      </c>
      <c r="V2344" s="24" t="str" cm="1">
        <f t="array" ref="V2344">_xlfn.LET(
    _xlpm.txt, _xlfn.TEXTJOIN("", TRUE, IF(ISNUMBER(--MID(Todos!$H2344, _xlfn.SEQUENCE(LEN(Todos!$H2344)), 1)), MID(Todos!$H2344, _xlfn.SEQUENCE(LEN(Todos!$H2344)), 1), "")),
    IF(ISNUMBER(--RIGHT(_xlpm.txt,1)), _xlpm.txt, LEFT(_xlpm.txt, LEN(_xlpm.txt)-1))
)</f>
        <v>8615</v>
      </c>
      <c r="W2344" s="9" t="str">
        <f>UPPER(LEFT(Todos!$B2344,2))</f>
        <v>AL</v>
      </c>
      <c r="X2344" s="10" t="str" cm="1">
        <f t="array" ref="X2344">+IF(Todos!$C2344 = "",MODE.MATCH(Todos!$C$2:$C$4029),Todos!$C2344)</f>
        <v>F</v>
      </c>
    </row>
    <row r="2345" spans="1:24" x14ac:dyDescent="0.35">
      <c r="A2345" s="18">
        <v>33135</v>
      </c>
      <c r="B2345" s="12" t="s">
        <v>13</v>
      </c>
      <c r="C2345" s="12" t="s">
        <v>17</v>
      </c>
      <c r="D2345" s="12">
        <v>754</v>
      </c>
      <c r="E2345" s="12">
        <v>351</v>
      </c>
      <c r="F2345" s="12">
        <v>435</v>
      </c>
      <c r="G2345" s="12">
        <v>1</v>
      </c>
      <c r="H2345" s="12">
        <v>14518</v>
      </c>
      <c r="I2345" s="12">
        <v>2</v>
      </c>
      <c r="J2345" s="12">
        <v>47</v>
      </c>
      <c r="K2345" s="12">
        <v>377</v>
      </c>
      <c r="L2345" s="12">
        <v>402</v>
      </c>
      <c r="M2345" s="12">
        <v>9.8125</v>
      </c>
      <c r="N2345" s="12">
        <f>VLOOKUP(Todos!$A2345,vlookup_table[#All],2,FALSE)</f>
        <v>0</v>
      </c>
      <c r="O2345" s="12" t="str">
        <f>VLOOKUP(Todos!$A2345,vlookup_table[#All],3,FALSE)</f>
        <v>FL</v>
      </c>
      <c r="P2345" s="12">
        <f>VLOOKUP(Todos!$A2345,vlookup_table[#All],4,FALSE)</f>
        <v>3410</v>
      </c>
      <c r="Q2345" s="14" t="str">
        <f>VLOOKUP(Todos!$A2345,vlookup_table[#All],5,FALSE)</f>
        <v>S3</v>
      </c>
      <c r="R2345" s="14" t="str">
        <f>VLOOKUP(Todos!$A2345,vlookup_table[#All],6,FALSE)</f>
        <v>F</v>
      </c>
      <c r="S2345" s="14">
        <f>VLOOKUP(Todos!$A2345,vlookup_table[#All],7,FALSE)</f>
        <v>10</v>
      </c>
      <c r="T2345" s="14">
        <f>ROUND((9706-Todos!$P2345)/100, 0)</f>
        <v>63</v>
      </c>
      <c r="U2345" s="14" t="str" cm="1">
        <f t="array" ref="U2345">_xlfn.IFS(
    ISNUMBER(SEARCH("C", Q2345)), "Ciudad",
    ISNUMBER(SEARCH("T", Q2345)), "Pueblo",
    ISNUMBER(SEARCH("R", Q2345)), "Rural",
    ISNUMBER(SEARCH("S", Q2345)), "Suburbano",
    ISNUMBER(SEARCH("U", Q2345)), "Urbano"
)</f>
        <v>Suburbano</v>
      </c>
      <c r="V2345" s="25" t="str" cm="1">
        <f t="array" ref="V2345">_xlfn.LET(
    _xlpm.txt, _xlfn.TEXTJOIN("", TRUE, IF(ISNUMBER(--MID(Todos!$H2345, _xlfn.SEQUENCE(LEN(Todos!$H2345)), 1)), MID(Todos!$H2345, _xlfn.SEQUENCE(LEN(Todos!$H2345)), 1), "")),
    IF(ISNUMBER(--RIGHT(_xlpm.txt,1)), _xlpm.txt, LEFT(_xlpm.txt, LEN(_xlpm.txt)-1))
)</f>
        <v>14518</v>
      </c>
      <c r="W2345" s="14" t="str">
        <f>UPPER(LEFT(Todos!$B2345,2))</f>
        <v>FL</v>
      </c>
      <c r="X2345" s="15" t="str" cm="1">
        <f t="array" ref="X2345">+IF(Todos!$C2345 = "",MODE.MATCH(Todos!$C$2:$C$4029),Todos!$C2345)</f>
        <v>F</v>
      </c>
    </row>
    <row r="2346" spans="1:24" x14ac:dyDescent="0.35">
      <c r="A2346" s="19">
        <v>23459</v>
      </c>
      <c r="B2346" s="7" t="s">
        <v>47</v>
      </c>
      <c r="C2346" s="7" t="s">
        <v>17</v>
      </c>
      <c r="D2346" s="7">
        <v>689</v>
      </c>
      <c r="E2346" s="7">
        <v>313</v>
      </c>
      <c r="F2346" s="7">
        <v>350</v>
      </c>
      <c r="G2346" s="7">
        <v>0</v>
      </c>
      <c r="H2346" s="7">
        <v>12601</v>
      </c>
      <c r="I2346" s="7">
        <v>1</v>
      </c>
      <c r="J2346" s="7">
        <v>69</v>
      </c>
      <c r="K2346" s="7">
        <v>320</v>
      </c>
      <c r="L2346" s="7">
        <v>343</v>
      </c>
      <c r="M2346" s="7">
        <v>13.16666667</v>
      </c>
      <c r="N2346" s="7">
        <f>VLOOKUP(Todos!$A2346,vlookup_table[#All],2,FALSE)</f>
        <v>28</v>
      </c>
      <c r="O2346" s="7" t="str">
        <f>VLOOKUP(Todos!$A2346,vlookup_table[#All],3,FALSE)</f>
        <v>SC</v>
      </c>
      <c r="P2346" s="7">
        <f>VLOOKUP(Todos!$A2346,vlookup_table[#All],4,FALSE)</f>
        <v>0</v>
      </c>
      <c r="Q2346" s="9" t="str">
        <f>VLOOKUP(Todos!$A2346,vlookup_table[#All],5,FALSE)</f>
        <v>S2</v>
      </c>
      <c r="R2346" s="9" t="str">
        <f>VLOOKUP(Todos!$A2346,vlookup_table[#All],6,FALSE)</f>
        <v>F</v>
      </c>
      <c r="S2346" s="9">
        <f>VLOOKUP(Todos!$A2346,vlookup_table[#All],7,FALSE)</f>
        <v>25</v>
      </c>
      <c r="T2346" s="9">
        <f>ROUND((9706-Todos!$P2346)/100, 0)</f>
        <v>97</v>
      </c>
      <c r="U2346" s="9" t="str" cm="1">
        <f t="array" ref="U2346">_xlfn.IFS(
    ISNUMBER(SEARCH("C", Q2346)), "Ciudad",
    ISNUMBER(SEARCH("T", Q2346)), "Pueblo",
    ISNUMBER(SEARCH("R", Q2346)), "Rural",
    ISNUMBER(SEARCH("S", Q2346)), "Suburbano",
    ISNUMBER(SEARCH("U", Q2346)), "Urbano"
)</f>
        <v>Suburbano</v>
      </c>
      <c r="V2346" s="24" t="str" cm="1">
        <f t="array" ref="V2346">_xlfn.LET(
    _xlpm.txt, _xlfn.TEXTJOIN("", TRUE, IF(ISNUMBER(--MID(Todos!$H2346, _xlfn.SEQUENCE(LEN(Todos!$H2346)), 1)), MID(Todos!$H2346, _xlfn.SEQUENCE(LEN(Todos!$H2346)), 1), "")),
    IF(ISNUMBER(--RIGHT(_xlpm.txt,1)), _xlpm.txt, LEFT(_xlpm.txt, LEN(_xlpm.txt)-1))
)</f>
        <v>12601</v>
      </c>
      <c r="W2346" s="9" t="str">
        <f>UPPER(LEFT(Todos!$B2346,2))</f>
        <v>SC</v>
      </c>
      <c r="X2346" s="10" t="str" cm="1">
        <f t="array" ref="X2346">+IF(Todos!$C2346 = "",MODE.MATCH(Todos!$C$2:$C$4029),Todos!$C2346)</f>
        <v>F</v>
      </c>
    </row>
    <row r="2347" spans="1:24" x14ac:dyDescent="0.35">
      <c r="A2347" s="18">
        <v>186271</v>
      </c>
      <c r="B2347" s="12" t="s">
        <v>22</v>
      </c>
      <c r="C2347" s="12" t="s">
        <v>14</v>
      </c>
      <c r="D2347" s="12">
        <v>3529</v>
      </c>
      <c r="E2347" s="12">
        <v>564</v>
      </c>
      <c r="F2347" s="12">
        <v>719</v>
      </c>
      <c r="G2347" s="12">
        <v>93</v>
      </c>
      <c r="H2347" s="12">
        <v>26107</v>
      </c>
      <c r="I2347" s="12">
        <v>9</v>
      </c>
      <c r="J2347" s="12">
        <v>56</v>
      </c>
      <c r="K2347" s="12">
        <v>648</v>
      </c>
      <c r="L2347" s="12">
        <v>633</v>
      </c>
      <c r="M2347" s="12">
        <v>19.85714286</v>
      </c>
      <c r="N2347" s="12">
        <f>VLOOKUP(Todos!$A2347,vlookup_table[#All],2,FALSE)</f>
        <v>1</v>
      </c>
      <c r="O2347" s="12" t="str">
        <f>VLOOKUP(Todos!$A2347,vlookup_table[#All],3,FALSE)</f>
        <v>CA</v>
      </c>
      <c r="P2347" s="12">
        <f>VLOOKUP(Todos!$A2347,vlookup_table[#All],4,FALSE)</f>
        <v>2001</v>
      </c>
      <c r="Q2347" s="14" t="str">
        <f>VLOOKUP(Todos!$A2347,vlookup_table[#All],5,FALSE)</f>
        <v>U1</v>
      </c>
      <c r="R2347" s="14" t="str">
        <f>VLOOKUP(Todos!$A2347,vlookup_table[#All],6,FALSE)</f>
        <v>M</v>
      </c>
      <c r="S2347" s="14">
        <f>VLOOKUP(Todos!$A2347,vlookup_table[#All],7,FALSE)</f>
        <v>40</v>
      </c>
      <c r="T2347" s="14">
        <f>ROUND((9706-Todos!$P2347)/100, 0)</f>
        <v>77</v>
      </c>
      <c r="U2347" s="14" t="str" cm="1">
        <f t="array" ref="U2347">_xlfn.IFS(
    ISNUMBER(SEARCH("C", Q2347)), "Ciudad",
    ISNUMBER(SEARCH("T", Q2347)), "Pueblo",
    ISNUMBER(SEARCH("R", Q2347)), "Rural",
    ISNUMBER(SEARCH("S", Q2347)), "Suburbano",
    ISNUMBER(SEARCH("U", Q2347)), "Urbano"
)</f>
        <v>Urbano</v>
      </c>
      <c r="V2347" s="25" t="str" cm="1">
        <f t="array" ref="V2347">_xlfn.LET(
    _xlpm.txt, _xlfn.TEXTJOIN("", TRUE, IF(ISNUMBER(--MID(Todos!$H2347, _xlfn.SEQUENCE(LEN(Todos!$H2347)), 1)), MID(Todos!$H2347, _xlfn.SEQUENCE(LEN(Todos!$H2347)), 1), "")),
    IF(ISNUMBER(--RIGHT(_xlpm.txt,1)), _xlpm.txt, LEFT(_xlpm.txt, LEN(_xlpm.txt)-1))
)</f>
        <v>26107</v>
      </c>
      <c r="W2347" s="14" t="str">
        <f>UPPER(LEFT(Todos!$B2347,2))</f>
        <v>CA</v>
      </c>
      <c r="X2347" s="15" t="str" cm="1">
        <f t="array" ref="X2347">+IF(Todos!$C2347 = "",MODE.MATCH(Todos!$C$2:$C$4029),Todos!$C2347)</f>
        <v>M</v>
      </c>
    </row>
    <row r="2348" spans="1:24" x14ac:dyDescent="0.35">
      <c r="A2348" s="19">
        <v>55624</v>
      </c>
      <c r="B2348" s="7" t="s">
        <v>63</v>
      </c>
      <c r="C2348" s="7" t="s">
        <v>20</v>
      </c>
      <c r="D2348" s="7">
        <v>403</v>
      </c>
      <c r="E2348" s="7">
        <v>197</v>
      </c>
      <c r="F2348" s="7">
        <v>365</v>
      </c>
      <c r="G2348" s="7">
        <v>2</v>
      </c>
      <c r="H2348" s="7">
        <v>19178</v>
      </c>
      <c r="I2348" s="7">
        <v>0</v>
      </c>
      <c r="J2348" s="7">
        <v>79</v>
      </c>
      <c r="K2348" s="7">
        <v>230</v>
      </c>
      <c r="L2348" s="7">
        <v>293</v>
      </c>
      <c r="M2348" s="7">
        <v>9.7058823529999998</v>
      </c>
      <c r="N2348" s="7">
        <f>VLOOKUP(Todos!$A2348,vlookup_table[#All],2,FALSE)</f>
        <v>0</v>
      </c>
      <c r="O2348" s="7" t="str">
        <f>VLOOKUP(Todos!$A2348,vlookup_table[#All],3,FALSE)</f>
        <v>MS</v>
      </c>
      <c r="P2348" s="7">
        <f>VLOOKUP(Todos!$A2348,vlookup_table[#All],4,FALSE)</f>
        <v>2311</v>
      </c>
      <c r="Q2348" s="9" t="str">
        <f>VLOOKUP(Todos!$A2348,vlookup_table[#All],5,FALSE)</f>
        <v>T3</v>
      </c>
      <c r="R2348" s="9" t="str">
        <f>VLOOKUP(Todos!$A2348,vlookup_table[#All],6,FALSE)</f>
        <v>F</v>
      </c>
      <c r="S2348" s="9">
        <f>VLOOKUP(Todos!$A2348,vlookup_table[#All],7,FALSE)</f>
        <v>10</v>
      </c>
      <c r="T2348" s="9">
        <f>ROUND((9706-Todos!$P2348)/100, 0)</f>
        <v>74</v>
      </c>
      <c r="U2348" s="9" t="str" cm="1">
        <f t="array" ref="U2348">_xlfn.IFS(
    ISNUMBER(SEARCH("C", Q2348)), "Ciudad",
    ISNUMBER(SEARCH("T", Q2348)), "Pueblo",
    ISNUMBER(SEARCH("R", Q2348)), "Rural",
    ISNUMBER(SEARCH("S", Q2348)), "Suburbano",
    ISNUMBER(SEARCH("U", Q2348)), "Urbano"
)</f>
        <v>Pueblo</v>
      </c>
      <c r="V2348" s="24" t="str" cm="1">
        <f t="array" ref="V2348">_xlfn.LET(
    _xlpm.txt, _xlfn.TEXTJOIN("", TRUE, IF(ISNUMBER(--MID(Todos!$H2348, _xlfn.SEQUENCE(LEN(Todos!$H2348)), 1)), MID(Todos!$H2348, _xlfn.SEQUENCE(LEN(Todos!$H2348)), 1), "")),
    IF(ISNUMBER(--RIGHT(_xlpm.txt,1)), _xlpm.txt, LEFT(_xlpm.txt, LEN(_xlpm.txt)-1))
)</f>
        <v>19178</v>
      </c>
      <c r="W2348" s="9" t="str">
        <f>UPPER(LEFT(Todos!$B2348,2))</f>
        <v>MS</v>
      </c>
      <c r="X2348" s="10" t="str" cm="1">
        <f t="array" ref="X2348">+IF(Todos!$C2348 = "",MODE.MATCH(Todos!$C$2:$C$4029),Todos!$C2348)</f>
        <v>female</v>
      </c>
    </row>
    <row r="2349" spans="1:24" x14ac:dyDescent="0.35">
      <c r="A2349" s="18">
        <v>129912</v>
      </c>
      <c r="B2349" s="12" t="s">
        <v>49</v>
      </c>
      <c r="C2349" s="12" t="s">
        <v>14</v>
      </c>
      <c r="D2349" s="12">
        <v>0</v>
      </c>
      <c r="E2349" s="12">
        <v>382</v>
      </c>
      <c r="F2349" s="12">
        <v>427</v>
      </c>
      <c r="G2349" s="12">
        <v>0</v>
      </c>
      <c r="H2349" s="12">
        <v>29436</v>
      </c>
      <c r="I2349" s="12">
        <v>7</v>
      </c>
      <c r="J2349" s="12">
        <v>17</v>
      </c>
      <c r="K2349" s="12">
        <v>411</v>
      </c>
      <c r="L2349" s="12">
        <v>407</v>
      </c>
      <c r="M2349" s="12">
        <v>13.33333333</v>
      </c>
      <c r="N2349" s="12">
        <f>VLOOKUP(Todos!$A2349,vlookup_table[#All],2,FALSE)</f>
        <v>1</v>
      </c>
      <c r="O2349" s="12" t="str">
        <f>VLOOKUP(Todos!$A2349,vlookup_table[#All],3,FALSE)</f>
        <v>CO</v>
      </c>
      <c r="P2349" s="12">
        <f>VLOOKUP(Todos!$A2349,vlookup_table[#All],4,FALSE)</f>
        <v>0</v>
      </c>
      <c r="Q2349" s="14" t="str">
        <f>VLOOKUP(Todos!$A2349,vlookup_table[#All],5,FALSE)</f>
        <v>U1</v>
      </c>
      <c r="R2349" s="14" t="str">
        <f>VLOOKUP(Todos!$A2349,vlookup_table[#All],6,FALSE)</f>
        <v>M</v>
      </c>
      <c r="S2349" s="14">
        <f>VLOOKUP(Todos!$A2349,vlookup_table[#All],7,FALSE)</f>
        <v>50</v>
      </c>
      <c r="T2349" s="14">
        <f>ROUND((9706-Todos!$P2349)/100, 0)</f>
        <v>97</v>
      </c>
      <c r="U2349" s="14" t="str" cm="1">
        <f t="array" ref="U2349">_xlfn.IFS(
    ISNUMBER(SEARCH("C", Q2349)), "Ciudad",
    ISNUMBER(SEARCH("T", Q2349)), "Pueblo",
    ISNUMBER(SEARCH("R", Q2349)), "Rural",
    ISNUMBER(SEARCH("S", Q2349)), "Suburbano",
    ISNUMBER(SEARCH("U", Q2349)), "Urbano"
)</f>
        <v>Urbano</v>
      </c>
      <c r="V2349" s="25" t="str" cm="1">
        <f t="array" ref="V2349">_xlfn.LET(
    _xlpm.txt, _xlfn.TEXTJOIN("", TRUE, IF(ISNUMBER(--MID(Todos!$H2349, _xlfn.SEQUENCE(LEN(Todos!$H2349)), 1)), MID(Todos!$H2349, _xlfn.SEQUENCE(LEN(Todos!$H2349)), 1), "")),
    IF(ISNUMBER(--RIGHT(_xlpm.txt,1)), _xlpm.txt, LEFT(_xlpm.txt, LEN(_xlpm.txt)-1))
)</f>
        <v>29436</v>
      </c>
      <c r="W2349" s="14" t="str">
        <f>UPPER(LEFT(Todos!$B2349,2))</f>
        <v>CO</v>
      </c>
      <c r="X2349" s="15" t="str" cm="1">
        <f t="array" ref="X2349">+IF(Todos!$C2349 = "",MODE.MATCH(Todos!$C$2:$C$4029),Todos!$C2349)</f>
        <v>M</v>
      </c>
    </row>
    <row r="2350" spans="1:24" x14ac:dyDescent="0.35">
      <c r="A2350" s="19">
        <v>8657</v>
      </c>
      <c r="B2350" s="7" t="s">
        <v>41</v>
      </c>
      <c r="C2350" s="7" t="s">
        <v>17</v>
      </c>
      <c r="D2350" s="7">
        <v>1734</v>
      </c>
      <c r="E2350" s="7">
        <v>353</v>
      </c>
      <c r="F2350" s="7">
        <v>430</v>
      </c>
      <c r="G2350" s="7">
        <v>29</v>
      </c>
      <c r="H2350" s="7">
        <v>15831</v>
      </c>
      <c r="I2350" s="7">
        <v>3</v>
      </c>
      <c r="J2350" s="7">
        <v>44</v>
      </c>
      <c r="K2350" s="7">
        <v>405</v>
      </c>
      <c r="L2350" s="7">
        <v>396</v>
      </c>
      <c r="M2350" s="7">
        <v>16.428571430000002</v>
      </c>
      <c r="N2350" s="7">
        <f>VLOOKUP(Todos!$A2350,vlookup_table[#All],2,FALSE)</f>
        <v>0</v>
      </c>
      <c r="O2350" s="7" t="str">
        <f>VLOOKUP(Todos!$A2350,vlookup_table[#All],3,FALSE)</f>
        <v>WA</v>
      </c>
      <c r="P2350" s="7">
        <f>VLOOKUP(Todos!$A2350,vlookup_table[#All],4,FALSE)</f>
        <v>2107</v>
      </c>
      <c r="Q2350" s="9" t="str">
        <f>VLOOKUP(Todos!$A2350,vlookup_table[#All],5,FALSE)</f>
        <v>S2</v>
      </c>
      <c r="R2350" s="9" t="str">
        <f>VLOOKUP(Todos!$A2350,vlookup_table[#All],6,FALSE)</f>
        <v>F</v>
      </c>
      <c r="S2350" s="9">
        <f>VLOOKUP(Todos!$A2350,vlookup_table[#All],7,FALSE)</f>
        <v>15</v>
      </c>
      <c r="T2350" s="9">
        <f>ROUND((9706-Todos!$P2350)/100, 0)</f>
        <v>76</v>
      </c>
      <c r="U2350" s="9" t="str" cm="1">
        <f t="array" ref="U2350">_xlfn.IFS(
    ISNUMBER(SEARCH("C", Q2350)), "Ciudad",
    ISNUMBER(SEARCH("T", Q2350)), "Pueblo",
    ISNUMBER(SEARCH("R", Q2350)), "Rural",
    ISNUMBER(SEARCH("S", Q2350)), "Suburbano",
    ISNUMBER(SEARCH("U", Q2350)), "Urbano"
)</f>
        <v>Suburbano</v>
      </c>
      <c r="V2350" s="24" t="str" cm="1">
        <f t="array" ref="V2350">_xlfn.LET(
    _xlpm.txt, _xlfn.TEXTJOIN("", TRUE, IF(ISNUMBER(--MID(Todos!$H2350, _xlfn.SEQUENCE(LEN(Todos!$H2350)), 1)), MID(Todos!$H2350, _xlfn.SEQUENCE(LEN(Todos!$H2350)), 1), "")),
    IF(ISNUMBER(--RIGHT(_xlpm.txt,1)), _xlpm.txt, LEFT(_xlpm.txt, LEN(_xlpm.txt)-1))
)</f>
        <v>15831</v>
      </c>
      <c r="W2350" s="9" t="str">
        <f>UPPER(LEFT(Todos!$B2350,2))</f>
        <v>WA</v>
      </c>
      <c r="X2350" s="10" t="str" cm="1">
        <f t="array" ref="X2350">+IF(Todos!$C2350 = "",MODE.MATCH(Todos!$C$2:$C$4029),Todos!$C2350)</f>
        <v>F</v>
      </c>
    </row>
    <row r="2351" spans="1:24" x14ac:dyDescent="0.35">
      <c r="A2351" s="18">
        <v>129174</v>
      </c>
      <c r="B2351" s="12" t="s">
        <v>56</v>
      </c>
      <c r="C2351" s="12" t="s">
        <v>31</v>
      </c>
      <c r="D2351" s="12">
        <v>850</v>
      </c>
      <c r="E2351" s="12">
        <v>309</v>
      </c>
      <c r="F2351" s="12">
        <v>409</v>
      </c>
      <c r="G2351" s="12">
        <v>3</v>
      </c>
      <c r="H2351" s="12">
        <v>14718</v>
      </c>
      <c r="I2351" s="12">
        <v>4</v>
      </c>
      <c r="J2351" s="12">
        <v>22</v>
      </c>
      <c r="K2351" s="12">
        <v>371</v>
      </c>
      <c r="L2351" s="12">
        <v>356</v>
      </c>
      <c r="M2351" s="12">
        <v>9.1666666669999994</v>
      </c>
      <c r="N2351" s="12">
        <f>VLOOKUP(Todos!$A2351,vlookup_table[#All],2,FALSE)</f>
        <v>0</v>
      </c>
      <c r="O2351" s="12" t="str">
        <f>VLOOKUP(Todos!$A2351,vlookup_table[#All],3,FALSE)</f>
        <v>AZ</v>
      </c>
      <c r="P2351" s="12">
        <f>VLOOKUP(Todos!$A2351,vlookup_table[#All],4,FALSE)</f>
        <v>0</v>
      </c>
      <c r="Q2351" s="14" t="str">
        <f>VLOOKUP(Todos!$A2351,vlookup_table[#All],5,FALSE)</f>
        <v/>
      </c>
      <c r="R2351" s="14" t="str">
        <f>VLOOKUP(Todos!$A2351,vlookup_table[#All],6,FALSE)</f>
        <v>U</v>
      </c>
      <c r="S2351" s="14">
        <f>VLOOKUP(Todos!$A2351,vlookup_table[#All],7,FALSE)</f>
        <v>10</v>
      </c>
      <c r="T2351" s="14">
        <f>ROUND((9706-Todos!$P2351)/100, 0)</f>
        <v>97</v>
      </c>
      <c r="U2351" s="14" t="e" cm="1">
        <f t="array" ref="U2351">_xlfn.IFS(
    ISNUMBER(SEARCH("C", Q2351)), "Ciudad",
    ISNUMBER(SEARCH("T", Q2351)), "Pueblo",
    ISNUMBER(SEARCH("R", Q2351)), "Rural",
    ISNUMBER(SEARCH("S", Q2351)), "Suburbano",
    ISNUMBER(SEARCH("U", Q2351)), "Urbano"
)</f>
        <v>#N/A</v>
      </c>
      <c r="V2351" s="25" t="str" cm="1">
        <f t="array" ref="V2351">_xlfn.LET(
    _xlpm.txt, _xlfn.TEXTJOIN("", TRUE, IF(ISNUMBER(--MID(Todos!$H2351, _xlfn.SEQUENCE(LEN(Todos!$H2351)), 1)), MID(Todos!$H2351, _xlfn.SEQUENCE(LEN(Todos!$H2351)), 1), "")),
    IF(ISNUMBER(--RIGHT(_xlpm.txt,1)), _xlpm.txt, LEFT(_xlpm.txt, LEN(_xlpm.txt)-1))
)</f>
        <v>14718</v>
      </c>
      <c r="W2351" s="14" t="str">
        <f>UPPER(LEFT(Todos!$B2351,2))</f>
        <v>AZ</v>
      </c>
      <c r="X2351" s="15" t="str" cm="1">
        <f t="array" ref="X2351">+IF(Todos!$C2351 = "",MODE.MATCH(Todos!$C$2:$C$4029),Todos!$C2351)</f>
        <v>U</v>
      </c>
    </row>
    <row r="2352" spans="1:24" x14ac:dyDescent="0.35">
      <c r="A2352" s="19">
        <v>129453</v>
      </c>
      <c r="B2352" s="7" t="s">
        <v>49</v>
      </c>
      <c r="C2352" s="7" t="s">
        <v>17</v>
      </c>
      <c r="D2352" s="7">
        <v>1174</v>
      </c>
      <c r="E2352" s="7">
        <v>460</v>
      </c>
      <c r="F2352" s="7">
        <v>603</v>
      </c>
      <c r="G2352" s="7">
        <v>9</v>
      </c>
      <c r="H2352" s="7">
        <v>21646</v>
      </c>
      <c r="I2352" s="7">
        <v>3</v>
      </c>
      <c r="J2352" s="7">
        <v>40</v>
      </c>
      <c r="K2352" s="7">
        <v>550</v>
      </c>
      <c r="L2352" s="7">
        <v>525</v>
      </c>
      <c r="M2352" s="7">
        <v>5.4444444440000002</v>
      </c>
      <c r="N2352" s="7">
        <f>VLOOKUP(Todos!$A2352,vlookup_table[#All],2,FALSE)</f>
        <v>0</v>
      </c>
      <c r="O2352" s="7" t="str">
        <f>VLOOKUP(Todos!$A2352,vlookup_table[#All],3,FALSE)</f>
        <v>CO</v>
      </c>
      <c r="P2352" s="7">
        <f>VLOOKUP(Todos!$A2352,vlookup_table[#All],4,FALSE)</f>
        <v>2801</v>
      </c>
      <c r="Q2352" s="9" t="str">
        <f>VLOOKUP(Todos!$A2352,vlookup_table[#All],5,FALSE)</f>
        <v>T1</v>
      </c>
      <c r="R2352" s="9" t="str">
        <f>VLOOKUP(Todos!$A2352,vlookup_table[#All],6,FALSE)</f>
        <v>F</v>
      </c>
      <c r="S2352" s="9">
        <f>VLOOKUP(Todos!$A2352,vlookup_table[#All],7,FALSE)</f>
        <v>5</v>
      </c>
      <c r="T2352" s="9">
        <f>ROUND((9706-Todos!$P2352)/100, 0)</f>
        <v>69</v>
      </c>
      <c r="U2352" s="9" t="str" cm="1">
        <f t="array" ref="U2352">_xlfn.IFS(
    ISNUMBER(SEARCH("C", Q2352)), "Ciudad",
    ISNUMBER(SEARCH("T", Q2352)), "Pueblo",
    ISNUMBER(SEARCH("R", Q2352)), "Rural",
    ISNUMBER(SEARCH("S", Q2352)), "Suburbano",
    ISNUMBER(SEARCH("U", Q2352)), "Urbano"
)</f>
        <v>Pueblo</v>
      </c>
      <c r="V2352" s="24" t="str" cm="1">
        <f t="array" ref="V2352">_xlfn.LET(
    _xlpm.txt, _xlfn.TEXTJOIN("", TRUE, IF(ISNUMBER(--MID(Todos!$H2352, _xlfn.SEQUENCE(LEN(Todos!$H2352)), 1)), MID(Todos!$H2352, _xlfn.SEQUENCE(LEN(Todos!$H2352)), 1), "")),
    IF(ISNUMBER(--RIGHT(_xlpm.txt,1)), _xlpm.txt, LEFT(_xlpm.txt, LEN(_xlpm.txt)-1))
)</f>
        <v>21646</v>
      </c>
      <c r="W2352" s="9" t="str">
        <f>UPPER(LEFT(Todos!$B2352,2))</f>
        <v>CO</v>
      </c>
      <c r="X2352" s="10" t="str" cm="1">
        <f t="array" ref="X2352">+IF(Todos!$C2352 = "",MODE.MATCH(Todos!$C$2:$C$4029),Todos!$C2352)</f>
        <v>F</v>
      </c>
    </row>
    <row r="2353" spans="1:24" x14ac:dyDescent="0.35">
      <c r="A2353" s="18">
        <v>50027</v>
      </c>
      <c r="B2353" s="12" t="s">
        <v>69</v>
      </c>
      <c r="C2353" s="12" t="s">
        <v>17</v>
      </c>
      <c r="D2353" s="12">
        <v>776</v>
      </c>
      <c r="E2353" s="12">
        <v>312</v>
      </c>
      <c r="F2353" s="12">
        <v>397</v>
      </c>
      <c r="G2353" s="12">
        <v>1</v>
      </c>
      <c r="H2353" s="12">
        <v>12653</v>
      </c>
      <c r="I2353" s="12">
        <v>1</v>
      </c>
      <c r="J2353" s="12">
        <v>77</v>
      </c>
      <c r="K2353" s="12">
        <v>356</v>
      </c>
      <c r="L2353" s="12">
        <v>367</v>
      </c>
      <c r="M2353" s="12">
        <v>5.6363636359999996</v>
      </c>
      <c r="N2353" s="12">
        <f>VLOOKUP(Todos!$A2353,vlookup_table[#All],2,FALSE)</f>
        <v>0</v>
      </c>
      <c r="O2353" s="12" t="str">
        <f>VLOOKUP(Todos!$A2353,vlookup_table[#All],3,FALSE)</f>
        <v>TN</v>
      </c>
      <c r="P2353" s="12">
        <f>VLOOKUP(Todos!$A2353,vlookup_table[#All],4,FALSE)</f>
        <v>0</v>
      </c>
      <c r="Q2353" s="14" t="str">
        <f>VLOOKUP(Todos!$A2353,vlookup_table[#All],5,FALSE)</f>
        <v>R2</v>
      </c>
      <c r="R2353" s="14" t="str">
        <f>VLOOKUP(Todos!$A2353,vlookup_table[#All],6,FALSE)</f>
        <v>F</v>
      </c>
      <c r="S2353" s="14">
        <f>VLOOKUP(Todos!$A2353,vlookup_table[#All],7,FALSE)</f>
        <v>40</v>
      </c>
      <c r="T2353" s="14">
        <f>ROUND((9706-Todos!$P2353)/100, 0)</f>
        <v>97</v>
      </c>
      <c r="U2353" s="14" t="str" cm="1">
        <f t="array" ref="U2353">_xlfn.IFS(
    ISNUMBER(SEARCH("C", Q2353)), "Ciudad",
    ISNUMBER(SEARCH("T", Q2353)), "Pueblo",
    ISNUMBER(SEARCH("R", Q2353)), "Rural",
    ISNUMBER(SEARCH("S", Q2353)), "Suburbano",
    ISNUMBER(SEARCH("U", Q2353)), "Urbano"
)</f>
        <v>Rural</v>
      </c>
      <c r="V2353" s="25" t="str" cm="1">
        <f t="array" ref="V2353">_xlfn.LET(
    _xlpm.txt, _xlfn.TEXTJOIN("", TRUE, IF(ISNUMBER(--MID(Todos!$H2353, _xlfn.SEQUENCE(LEN(Todos!$H2353)), 1)), MID(Todos!$H2353, _xlfn.SEQUENCE(LEN(Todos!$H2353)), 1), "")),
    IF(ISNUMBER(--RIGHT(_xlpm.txt,1)), _xlpm.txt, LEFT(_xlpm.txt, LEN(_xlpm.txt)-1))
)</f>
        <v>12653</v>
      </c>
      <c r="W2353" s="14" t="str">
        <f>UPPER(LEFT(Todos!$B2353,2))</f>
        <v>TE</v>
      </c>
      <c r="X2353" s="15" t="str" cm="1">
        <f t="array" ref="X2353">+IF(Todos!$C2353 = "",MODE.MATCH(Todos!$C$2:$C$4029),Todos!$C2353)</f>
        <v>F</v>
      </c>
    </row>
    <row r="2354" spans="1:24" x14ac:dyDescent="0.35">
      <c r="A2354" s="19">
        <v>85804</v>
      </c>
      <c r="B2354" s="7" t="s">
        <v>57</v>
      </c>
      <c r="C2354" s="7" t="s">
        <v>14</v>
      </c>
      <c r="D2354" s="7">
        <v>267</v>
      </c>
      <c r="E2354" s="7">
        <v>208</v>
      </c>
      <c r="F2354" s="7">
        <v>256</v>
      </c>
      <c r="G2354" s="7">
        <v>0</v>
      </c>
      <c r="H2354" s="7">
        <v>8548</v>
      </c>
      <c r="I2354" s="7">
        <v>2</v>
      </c>
      <c r="J2354" s="7">
        <v>75</v>
      </c>
      <c r="K2354" s="7">
        <v>238</v>
      </c>
      <c r="L2354" s="7">
        <v>233</v>
      </c>
      <c r="M2354" s="7">
        <v>17.100000000000001</v>
      </c>
      <c r="N2354" s="7">
        <f>VLOOKUP(Todos!$A2354,vlookup_table[#All],2,FALSE)</f>
        <v>1</v>
      </c>
      <c r="O2354" s="7" t="str">
        <f>VLOOKUP(Todos!$A2354,vlookup_table[#All],3,FALSE)</f>
        <v>MN</v>
      </c>
      <c r="P2354" s="7">
        <f>VLOOKUP(Todos!$A2354,vlookup_table[#All],4,FALSE)</f>
        <v>2501</v>
      </c>
      <c r="Q2354" s="9" t="str">
        <f>VLOOKUP(Todos!$A2354,vlookup_table[#All],5,FALSE)</f>
        <v>R3</v>
      </c>
      <c r="R2354" s="9" t="str">
        <f>VLOOKUP(Todos!$A2354,vlookup_table[#All],6,FALSE)</f>
        <v>M</v>
      </c>
      <c r="S2354" s="9">
        <f>VLOOKUP(Todos!$A2354,vlookup_table[#All],7,FALSE)</f>
        <v>20</v>
      </c>
      <c r="T2354" s="9">
        <f>ROUND((9706-Todos!$P2354)/100, 0)</f>
        <v>72</v>
      </c>
      <c r="U2354" s="9" t="str" cm="1">
        <f t="array" ref="U2354">_xlfn.IFS(
    ISNUMBER(SEARCH("C", Q2354)), "Ciudad",
    ISNUMBER(SEARCH("T", Q2354)), "Pueblo",
    ISNUMBER(SEARCH("R", Q2354)), "Rural",
    ISNUMBER(SEARCH("S", Q2354)), "Suburbano",
    ISNUMBER(SEARCH("U", Q2354)), "Urbano"
)</f>
        <v>Rural</v>
      </c>
      <c r="V2354" s="24" t="str" cm="1">
        <f t="array" ref="V2354">_xlfn.LET(
    _xlpm.txt, _xlfn.TEXTJOIN("", TRUE, IF(ISNUMBER(--MID(Todos!$H2354, _xlfn.SEQUENCE(LEN(Todos!$H2354)), 1)), MID(Todos!$H2354, _xlfn.SEQUENCE(LEN(Todos!$H2354)), 1), "")),
    IF(ISNUMBER(--RIGHT(_xlpm.txt,1)), _xlpm.txt, LEFT(_xlpm.txt, LEN(_xlpm.txt)-1))
)</f>
        <v>8548</v>
      </c>
      <c r="W2354" s="9" t="str">
        <f>UPPER(LEFT(Todos!$B2354,2))</f>
        <v>MN</v>
      </c>
      <c r="X2354" s="10" t="str" cm="1">
        <f t="array" ref="X2354">+IF(Todos!$C2354 = "",MODE.MATCH(Todos!$C$2:$C$4029),Todos!$C2354)</f>
        <v>M</v>
      </c>
    </row>
    <row r="2355" spans="1:24" x14ac:dyDescent="0.35">
      <c r="A2355" s="18">
        <v>9742</v>
      </c>
      <c r="B2355" s="12" t="s">
        <v>51</v>
      </c>
      <c r="C2355" s="12" t="s">
        <v>14</v>
      </c>
      <c r="D2355" s="12">
        <v>661</v>
      </c>
      <c r="E2355" s="12">
        <v>322</v>
      </c>
      <c r="F2355" s="12">
        <v>378</v>
      </c>
      <c r="G2355" s="12">
        <v>0</v>
      </c>
      <c r="H2355" s="12">
        <v>12749</v>
      </c>
      <c r="I2355" s="12">
        <v>7</v>
      </c>
      <c r="J2355" s="12">
        <v>56</v>
      </c>
      <c r="K2355" s="12">
        <v>346</v>
      </c>
      <c r="L2355" s="12">
        <v>356</v>
      </c>
      <c r="M2355" s="12">
        <v>9.2380952379999997</v>
      </c>
      <c r="N2355" s="12">
        <f>VLOOKUP(Todos!$A2355,vlookup_table[#All],2,FALSE)</f>
        <v>0</v>
      </c>
      <c r="O2355" s="12" t="str">
        <f>VLOOKUP(Todos!$A2355,vlookup_table[#All],3,FALSE)</f>
        <v>OR</v>
      </c>
      <c r="P2355" s="12">
        <f>VLOOKUP(Todos!$A2355,vlookup_table[#All],4,FALSE)</f>
        <v>4701</v>
      </c>
      <c r="Q2355" s="14" t="str">
        <f>VLOOKUP(Todos!$A2355,vlookup_table[#All],5,FALSE)</f>
        <v>S2</v>
      </c>
      <c r="R2355" s="14" t="str">
        <f>VLOOKUP(Todos!$A2355,vlookup_table[#All],6,FALSE)</f>
        <v>M</v>
      </c>
      <c r="S2355" s="14">
        <f>VLOOKUP(Todos!$A2355,vlookup_table[#All],7,FALSE)</f>
        <v>14</v>
      </c>
      <c r="T2355" s="14">
        <f>ROUND((9706-Todos!$P2355)/100, 0)</f>
        <v>50</v>
      </c>
      <c r="U2355" s="14" t="str" cm="1">
        <f t="array" ref="U2355">_xlfn.IFS(
    ISNUMBER(SEARCH("C", Q2355)), "Ciudad",
    ISNUMBER(SEARCH("T", Q2355)), "Pueblo",
    ISNUMBER(SEARCH("R", Q2355)), "Rural",
    ISNUMBER(SEARCH("S", Q2355)), "Suburbano",
    ISNUMBER(SEARCH("U", Q2355)), "Urbano"
)</f>
        <v>Suburbano</v>
      </c>
      <c r="V2355" s="25" t="str" cm="1">
        <f t="array" ref="V2355">_xlfn.LET(
    _xlpm.txt, _xlfn.TEXTJOIN("", TRUE, IF(ISNUMBER(--MID(Todos!$H2355, _xlfn.SEQUENCE(LEN(Todos!$H2355)), 1)), MID(Todos!$H2355, _xlfn.SEQUENCE(LEN(Todos!$H2355)), 1), "")),
    IF(ISNUMBER(--RIGHT(_xlpm.txt,1)), _xlpm.txt, LEFT(_xlpm.txt, LEN(_xlpm.txt)-1))
)</f>
        <v>12749</v>
      </c>
      <c r="W2355" s="14" t="str">
        <f>UPPER(LEFT(Todos!$B2355,2))</f>
        <v>OR</v>
      </c>
      <c r="X2355" s="15" t="str" cm="1">
        <f t="array" ref="X2355">+IF(Todos!$C2355 = "",MODE.MATCH(Todos!$C$2:$C$4029),Todos!$C2355)</f>
        <v>M</v>
      </c>
    </row>
    <row r="2356" spans="1:24" x14ac:dyDescent="0.35">
      <c r="A2356" s="19">
        <v>1986</v>
      </c>
      <c r="B2356" s="7" t="s">
        <v>22</v>
      </c>
      <c r="C2356" s="7" t="s">
        <v>17</v>
      </c>
      <c r="D2356" s="7">
        <v>1368</v>
      </c>
      <c r="E2356" s="7">
        <v>379</v>
      </c>
      <c r="F2356" s="7">
        <v>528</v>
      </c>
      <c r="G2356" s="7">
        <v>20</v>
      </c>
      <c r="H2356" s="7">
        <v>23121</v>
      </c>
      <c r="I2356" s="7">
        <v>7</v>
      </c>
      <c r="J2356" s="7">
        <v>56</v>
      </c>
      <c r="K2356" s="7">
        <v>416</v>
      </c>
      <c r="L2356" s="7">
        <v>487</v>
      </c>
      <c r="M2356" s="7">
        <v>5.551724138</v>
      </c>
      <c r="N2356" s="7">
        <f>VLOOKUP(Todos!$A2356,vlookup_table[#All],2,FALSE)</f>
        <v>2</v>
      </c>
      <c r="O2356" s="7" t="str">
        <f>VLOOKUP(Todos!$A2356,vlookup_table[#All],3,FALSE)</f>
        <v>CA</v>
      </c>
      <c r="P2356" s="7">
        <f>VLOOKUP(Todos!$A2356,vlookup_table[#All],4,FALSE)</f>
        <v>2201</v>
      </c>
      <c r="Q2356" s="9" t="str">
        <f>VLOOKUP(Todos!$A2356,vlookup_table[#All],5,FALSE)</f>
        <v>U1</v>
      </c>
      <c r="R2356" s="9" t="str">
        <f>VLOOKUP(Todos!$A2356,vlookup_table[#All],6,FALSE)</f>
        <v>F</v>
      </c>
      <c r="S2356" s="9">
        <f>VLOOKUP(Todos!$A2356,vlookup_table[#All],7,FALSE)</f>
        <v>5</v>
      </c>
      <c r="T2356" s="9">
        <f>ROUND((9706-Todos!$P2356)/100, 0)</f>
        <v>75</v>
      </c>
      <c r="U2356" s="9" t="str" cm="1">
        <f t="array" ref="U2356">_xlfn.IFS(
    ISNUMBER(SEARCH("C", Q2356)), "Ciudad",
    ISNUMBER(SEARCH("T", Q2356)), "Pueblo",
    ISNUMBER(SEARCH("R", Q2356)), "Rural",
    ISNUMBER(SEARCH("S", Q2356)), "Suburbano",
    ISNUMBER(SEARCH("U", Q2356)), "Urbano"
)</f>
        <v>Urbano</v>
      </c>
      <c r="V2356" s="24" t="str" cm="1">
        <f t="array" ref="V2356">_xlfn.LET(
    _xlpm.txt, _xlfn.TEXTJOIN("", TRUE, IF(ISNUMBER(--MID(Todos!$H2356, _xlfn.SEQUENCE(LEN(Todos!$H2356)), 1)), MID(Todos!$H2356, _xlfn.SEQUENCE(LEN(Todos!$H2356)), 1), "")),
    IF(ISNUMBER(--RIGHT(_xlpm.txt,1)), _xlpm.txt, LEFT(_xlpm.txt, LEN(_xlpm.txt)-1))
)</f>
        <v>23121</v>
      </c>
      <c r="W2356" s="9" t="str">
        <f>UPPER(LEFT(Todos!$B2356,2))</f>
        <v>CA</v>
      </c>
      <c r="X2356" s="10" t="str" cm="1">
        <f t="array" ref="X2356">+IF(Todos!$C2356 = "",MODE.MATCH(Todos!$C$2:$C$4029),Todos!$C2356)</f>
        <v>F</v>
      </c>
    </row>
    <row r="2357" spans="1:24" x14ac:dyDescent="0.35">
      <c r="A2357" s="18">
        <v>26924</v>
      </c>
      <c r="B2357" s="12" t="s">
        <v>40</v>
      </c>
      <c r="C2357" s="12" t="s">
        <v>14</v>
      </c>
      <c r="D2357" s="12">
        <v>1166</v>
      </c>
      <c r="E2357" s="12">
        <v>541</v>
      </c>
      <c r="F2357" s="12">
        <v>609</v>
      </c>
      <c r="G2357" s="12">
        <v>7</v>
      </c>
      <c r="H2357" s="12">
        <v>18462</v>
      </c>
      <c r="I2357" s="12">
        <v>1</v>
      </c>
      <c r="J2357" s="12">
        <v>49</v>
      </c>
      <c r="K2357" s="12">
        <v>577</v>
      </c>
      <c r="L2357" s="12">
        <v>589</v>
      </c>
      <c r="M2357" s="12">
        <v>23.75</v>
      </c>
      <c r="N2357" s="12">
        <f>VLOOKUP(Todos!$A2357,vlookup_table[#All],2,FALSE)</f>
        <v>1</v>
      </c>
      <c r="O2357" s="12" t="str">
        <f>VLOOKUP(Todos!$A2357,vlookup_table[#All],3,FALSE)</f>
        <v>GA</v>
      </c>
      <c r="P2357" s="12">
        <f>VLOOKUP(Todos!$A2357,vlookup_table[#All],4,FALSE)</f>
        <v>2901</v>
      </c>
      <c r="Q2357" s="14" t="str">
        <f>VLOOKUP(Todos!$A2357,vlookup_table[#All],5,FALSE)</f>
        <v/>
      </c>
      <c r="R2357" s="14" t="str">
        <f>VLOOKUP(Todos!$A2357,vlookup_table[#All],6,FALSE)</f>
        <v>M</v>
      </c>
      <c r="S2357" s="14">
        <f>VLOOKUP(Todos!$A2357,vlookup_table[#All],7,FALSE)</f>
        <v>60</v>
      </c>
      <c r="T2357" s="14">
        <f>ROUND((9706-Todos!$P2357)/100, 0)</f>
        <v>68</v>
      </c>
      <c r="U2357" s="14" t="e" cm="1">
        <f t="array" ref="U2357">_xlfn.IFS(
    ISNUMBER(SEARCH("C", Q2357)), "Ciudad",
    ISNUMBER(SEARCH("T", Q2357)), "Pueblo",
    ISNUMBER(SEARCH("R", Q2357)), "Rural",
    ISNUMBER(SEARCH("S", Q2357)), "Suburbano",
    ISNUMBER(SEARCH("U", Q2357)), "Urbano"
)</f>
        <v>#N/A</v>
      </c>
      <c r="V2357" s="25" t="str" cm="1">
        <f t="array" ref="V2357">_xlfn.LET(
    _xlpm.txt, _xlfn.TEXTJOIN("", TRUE, IF(ISNUMBER(--MID(Todos!$H2357, _xlfn.SEQUENCE(LEN(Todos!$H2357)), 1)), MID(Todos!$H2357, _xlfn.SEQUENCE(LEN(Todos!$H2357)), 1), "")),
    IF(ISNUMBER(--RIGHT(_xlpm.txt,1)), _xlpm.txt, LEFT(_xlpm.txt, LEN(_xlpm.txt)-1))
)</f>
        <v>18462</v>
      </c>
      <c r="W2357" s="14" t="str">
        <f>UPPER(LEFT(Todos!$B2357,2))</f>
        <v>GA</v>
      </c>
      <c r="X2357" s="15" t="str" cm="1">
        <f t="array" ref="X2357">+IF(Todos!$C2357 = "",MODE.MATCH(Todos!$C$2:$C$4029),Todos!$C2357)</f>
        <v>M</v>
      </c>
    </row>
    <row r="2358" spans="1:24" x14ac:dyDescent="0.35">
      <c r="A2358" s="19">
        <v>145480</v>
      </c>
      <c r="B2358" s="7" t="s">
        <v>22</v>
      </c>
      <c r="C2358" s="7" t="s">
        <v>17</v>
      </c>
      <c r="D2358" s="7">
        <v>3326</v>
      </c>
      <c r="E2358" s="7">
        <v>528</v>
      </c>
      <c r="F2358" s="7">
        <v>603</v>
      </c>
      <c r="G2358" s="7">
        <v>97</v>
      </c>
      <c r="H2358" s="7">
        <v>20390</v>
      </c>
      <c r="I2358" s="7">
        <v>21</v>
      </c>
      <c r="J2358" s="7">
        <v>51</v>
      </c>
      <c r="K2358" s="7">
        <v>600</v>
      </c>
      <c r="L2358" s="7">
        <v>582</v>
      </c>
      <c r="M2358" s="7">
        <v>7.7857142860000002</v>
      </c>
      <c r="N2358" s="7">
        <f>VLOOKUP(Todos!$A2358,vlookup_table[#All],2,FALSE)</f>
        <v>2</v>
      </c>
      <c r="O2358" s="7" t="str">
        <f>VLOOKUP(Todos!$A2358,vlookup_table[#All],3,FALSE)</f>
        <v>CA</v>
      </c>
      <c r="P2358" s="7">
        <f>VLOOKUP(Todos!$A2358,vlookup_table[#All],4,FALSE)</f>
        <v>4201</v>
      </c>
      <c r="Q2358" s="9" t="str">
        <f>VLOOKUP(Todos!$A2358,vlookup_table[#All],5,FALSE)</f>
        <v>U1</v>
      </c>
      <c r="R2358" s="9" t="str">
        <f>VLOOKUP(Todos!$A2358,vlookup_table[#All],6,FALSE)</f>
        <v>F</v>
      </c>
      <c r="S2358" s="9">
        <f>VLOOKUP(Todos!$A2358,vlookup_table[#All],7,FALSE)</f>
        <v>12</v>
      </c>
      <c r="T2358" s="9">
        <f>ROUND((9706-Todos!$P2358)/100, 0)</f>
        <v>55</v>
      </c>
      <c r="U2358" s="9" t="str" cm="1">
        <f t="array" ref="U2358">_xlfn.IFS(
    ISNUMBER(SEARCH("C", Q2358)), "Ciudad",
    ISNUMBER(SEARCH("T", Q2358)), "Pueblo",
    ISNUMBER(SEARCH("R", Q2358)), "Rural",
    ISNUMBER(SEARCH("S", Q2358)), "Suburbano",
    ISNUMBER(SEARCH("U", Q2358)), "Urbano"
)</f>
        <v>Urbano</v>
      </c>
      <c r="V2358" s="24" t="str" cm="1">
        <f t="array" ref="V2358">_xlfn.LET(
    _xlpm.txt, _xlfn.TEXTJOIN("", TRUE, IF(ISNUMBER(--MID(Todos!$H2358, _xlfn.SEQUENCE(LEN(Todos!$H2358)), 1)), MID(Todos!$H2358, _xlfn.SEQUENCE(LEN(Todos!$H2358)), 1), "")),
    IF(ISNUMBER(--RIGHT(_xlpm.txt,1)), _xlpm.txt, LEFT(_xlpm.txt, LEN(_xlpm.txt)-1))
)</f>
        <v>20390</v>
      </c>
      <c r="W2358" s="9" t="str">
        <f>UPPER(LEFT(Todos!$B2358,2))</f>
        <v>CA</v>
      </c>
      <c r="X2358" s="10" t="str" cm="1">
        <f t="array" ref="X2358">+IF(Todos!$C2358 = "",MODE.MATCH(Todos!$C$2:$C$4029),Todos!$C2358)</f>
        <v>F</v>
      </c>
    </row>
    <row r="2359" spans="1:24" x14ac:dyDescent="0.35">
      <c r="A2359" s="18">
        <v>45824</v>
      </c>
      <c r="B2359" s="12" t="s">
        <v>13</v>
      </c>
      <c r="C2359" s="12" t="s">
        <v>14</v>
      </c>
      <c r="D2359" s="12">
        <v>1385</v>
      </c>
      <c r="E2359" s="12">
        <v>404</v>
      </c>
      <c r="F2359" s="12">
        <v>545</v>
      </c>
      <c r="G2359" s="12">
        <v>19</v>
      </c>
      <c r="H2359" s="12">
        <v>21473</v>
      </c>
      <c r="I2359" s="12">
        <v>7</v>
      </c>
      <c r="J2359" s="12">
        <v>11</v>
      </c>
      <c r="K2359" s="12">
        <v>464</v>
      </c>
      <c r="L2359" s="12">
        <v>495</v>
      </c>
      <c r="M2359" s="12">
        <v>15.8</v>
      </c>
      <c r="N2359" s="12">
        <f>VLOOKUP(Todos!$A2359,vlookup_table[#All],2,FALSE)</f>
        <v>1</v>
      </c>
      <c r="O2359" s="12" t="str">
        <f>VLOOKUP(Todos!$A2359,vlookup_table[#All],3,FALSE)</f>
        <v>FL</v>
      </c>
      <c r="P2359" s="12">
        <f>VLOOKUP(Todos!$A2359,vlookup_table[#All],4,FALSE)</f>
        <v>5704</v>
      </c>
      <c r="Q2359" s="14" t="str">
        <f>VLOOKUP(Todos!$A2359,vlookup_table[#All],5,FALSE)</f>
        <v>S1</v>
      </c>
      <c r="R2359" s="14" t="str">
        <f>VLOOKUP(Todos!$A2359,vlookup_table[#All],6,FALSE)</f>
        <v>M</v>
      </c>
      <c r="S2359" s="14">
        <f>VLOOKUP(Todos!$A2359,vlookup_table[#All],7,FALSE)</f>
        <v>25</v>
      </c>
      <c r="T2359" s="14">
        <f>ROUND((9706-Todos!$P2359)/100, 0)</f>
        <v>40</v>
      </c>
      <c r="U2359" s="14" t="str" cm="1">
        <f t="array" ref="U2359">_xlfn.IFS(
    ISNUMBER(SEARCH("C", Q2359)), "Ciudad",
    ISNUMBER(SEARCH("T", Q2359)), "Pueblo",
    ISNUMBER(SEARCH("R", Q2359)), "Rural",
    ISNUMBER(SEARCH("S", Q2359)), "Suburbano",
    ISNUMBER(SEARCH("U", Q2359)), "Urbano"
)</f>
        <v>Suburbano</v>
      </c>
      <c r="V2359" s="25" t="str" cm="1">
        <f t="array" ref="V2359">_xlfn.LET(
    _xlpm.txt, _xlfn.TEXTJOIN("", TRUE, IF(ISNUMBER(--MID(Todos!$H2359, _xlfn.SEQUENCE(LEN(Todos!$H2359)), 1)), MID(Todos!$H2359, _xlfn.SEQUENCE(LEN(Todos!$H2359)), 1), "")),
    IF(ISNUMBER(--RIGHT(_xlpm.txt,1)), _xlpm.txt, LEFT(_xlpm.txt, LEN(_xlpm.txt)-1))
)</f>
        <v>21473</v>
      </c>
      <c r="W2359" s="14" t="str">
        <f>UPPER(LEFT(Todos!$B2359,2))</f>
        <v>FL</v>
      </c>
      <c r="X2359" s="15" t="str" cm="1">
        <f t="array" ref="X2359">+IF(Todos!$C2359 = "",MODE.MATCH(Todos!$C$2:$C$4029),Todos!$C2359)</f>
        <v>M</v>
      </c>
    </row>
    <row r="2360" spans="1:24" x14ac:dyDescent="0.35">
      <c r="A2360" s="19">
        <v>187417</v>
      </c>
      <c r="B2360" s="7" t="s">
        <v>74</v>
      </c>
      <c r="C2360" s="7" t="s">
        <v>27</v>
      </c>
      <c r="D2360" s="7">
        <v>0</v>
      </c>
      <c r="E2360" s="7">
        <v>0</v>
      </c>
      <c r="F2360" s="7">
        <v>0</v>
      </c>
      <c r="G2360" s="7">
        <v>0</v>
      </c>
      <c r="H2360" s="7">
        <v>0</v>
      </c>
      <c r="I2360" s="7">
        <v>0</v>
      </c>
      <c r="J2360" s="7">
        <v>0</v>
      </c>
      <c r="K2360" s="7">
        <v>0</v>
      </c>
      <c r="L2360" s="7">
        <v>0</v>
      </c>
      <c r="M2360" s="7">
        <v>10.66666667</v>
      </c>
      <c r="N2360" s="7">
        <f>VLOOKUP(Todos!$A2360,vlookup_table[#All],2,FALSE)</f>
        <v>1</v>
      </c>
      <c r="O2360" s="7" t="str">
        <f>VLOOKUP(Todos!$A2360,vlookup_table[#All],3,FALSE)</f>
        <v>AA</v>
      </c>
      <c r="P2360" s="7">
        <f>VLOOKUP(Todos!$A2360,vlookup_table[#All],4,FALSE)</f>
        <v>0</v>
      </c>
      <c r="Q2360" s="9" t="str">
        <f>VLOOKUP(Todos!$A2360,vlookup_table[#All],5,FALSE)</f>
        <v>U4</v>
      </c>
      <c r="R2360" s="9" t="str">
        <f>VLOOKUP(Todos!$A2360,vlookup_table[#All],6,FALSE)</f>
        <v>M</v>
      </c>
      <c r="S2360" s="9">
        <f>VLOOKUP(Todos!$A2360,vlookup_table[#All],7,FALSE)</f>
        <v>45</v>
      </c>
      <c r="T2360" s="9">
        <f>ROUND((9706-Todos!$P2360)/100, 0)</f>
        <v>97</v>
      </c>
      <c r="U2360" s="9" t="str" cm="1">
        <f t="array" ref="U2360">_xlfn.IFS(
    ISNUMBER(SEARCH("C", Q2360)), "Ciudad",
    ISNUMBER(SEARCH("T", Q2360)), "Pueblo",
    ISNUMBER(SEARCH("R", Q2360)), "Rural",
    ISNUMBER(SEARCH("S", Q2360)), "Suburbano",
    ISNUMBER(SEARCH("U", Q2360)), "Urbano"
)</f>
        <v>Urbano</v>
      </c>
      <c r="V2360" s="24" t="str" cm="1">
        <f t="array" ref="V2360">_xlfn.LET(
    _xlpm.txt, _xlfn.TEXTJOIN("", TRUE, IF(ISNUMBER(--MID(Todos!$H2360, _xlfn.SEQUENCE(LEN(Todos!$H2360)), 1)), MID(Todos!$H2360, _xlfn.SEQUENCE(LEN(Todos!$H2360)), 1), "")),
    IF(ISNUMBER(--RIGHT(_xlpm.txt,1)), _xlpm.txt, LEFT(_xlpm.txt, LEN(_xlpm.txt)-1))
)</f>
        <v>0</v>
      </c>
      <c r="W2360" s="9" t="str">
        <f>UPPER(LEFT(Todos!$B2360,2))</f>
        <v>AA</v>
      </c>
      <c r="X2360" s="10" t="str" cm="1">
        <f t="array" ref="X2360">+IF(Todos!$C2360 = "",MODE.MATCH(Todos!$C$2:$C$4029),Todos!$C2360)</f>
        <v>Male</v>
      </c>
    </row>
    <row r="2361" spans="1:24" x14ac:dyDescent="0.35">
      <c r="A2361" s="18">
        <v>173094</v>
      </c>
      <c r="B2361" s="12" t="s">
        <v>22</v>
      </c>
      <c r="C2361" s="12" t="s">
        <v>14</v>
      </c>
      <c r="D2361" s="12">
        <v>609</v>
      </c>
      <c r="E2361" s="12">
        <v>220</v>
      </c>
      <c r="F2361" s="12">
        <v>319</v>
      </c>
      <c r="G2361" s="12">
        <v>2</v>
      </c>
      <c r="H2361" s="12">
        <v>11902</v>
      </c>
      <c r="I2361" s="12">
        <v>4</v>
      </c>
      <c r="J2361" s="12">
        <v>57</v>
      </c>
      <c r="K2361" s="12">
        <v>238</v>
      </c>
      <c r="L2361" s="12">
        <v>297</v>
      </c>
      <c r="M2361" s="12">
        <v>9.1666666669999994</v>
      </c>
      <c r="N2361" s="12">
        <f>VLOOKUP(Todos!$A2361,vlookup_table[#All],2,FALSE)</f>
        <v>0</v>
      </c>
      <c r="O2361" s="12" t="str">
        <f>VLOOKUP(Todos!$A2361,vlookup_table[#All],3,FALSE)</f>
        <v>CA</v>
      </c>
      <c r="P2361" s="12">
        <f>VLOOKUP(Todos!$A2361,vlookup_table[#All],4,FALSE)</f>
        <v>2401</v>
      </c>
      <c r="Q2361" s="14" t="str">
        <f>VLOOKUP(Todos!$A2361,vlookup_table[#All],5,FALSE)</f>
        <v>R3</v>
      </c>
      <c r="R2361" s="14" t="str">
        <f>VLOOKUP(Todos!$A2361,vlookup_table[#All],6,FALSE)</f>
        <v>M</v>
      </c>
      <c r="S2361" s="14">
        <f>VLOOKUP(Todos!$A2361,vlookup_table[#All],7,FALSE)</f>
        <v>15</v>
      </c>
      <c r="T2361" s="14">
        <f>ROUND((9706-Todos!$P2361)/100, 0)</f>
        <v>73</v>
      </c>
      <c r="U2361" s="14" t="str" cm="1">
        <f t="array" ref="U2361">_xlfn.IFS(
    ISNUMBER(SEARCH("C", Q2361)), "Ciudad",
    ISNUMBER(SEARCH("T", Q2361)), "Pueblo",
    ISNUMBER(SEARCH("R", Q2361)), "Rural",
    ISNUMBER(SEARCH("S", Q2361)), "Suburbano",
    ISNUMBER(SEARCH("U", Q2361)), "Urbano"
)</f>
        <v>Rural</v>
      </c>
      <c r="V2361" s="25" t="str" cm="1">
        <f t="array" ref="V2361">_xlfn.LET(
    _xlpm.txt, _xlfn.TEXTJOIN("", TRUE, IF(ISNUMBER(--MID(Todos!$H2361, _xlfn.SEQUENCE(LEN(Todos!$H2361)), 1)), MID(Todos!$H2361, _xlfn.SEQUENCE(LEN(Todos!$H2361)), 1), "")),
    IF(ISNUMBER(--RIGHT(_xlpm.txt,1)), _xlpm.txt, LEFT(_xlpm.txt, LEN(_xlpm.txt)-1))
)</f>
        <v>11902</v>
      </c>
      <c r="W2361" s="14" t="str">
        <f>UPPER(LEFT(Todos!$B2361,2))</f>
        <v>CA</v>
      </c>
      <c r="X2361" s="15" t="str" cm="1">
        <f t="array" ref="X2361">+IF(Todos!$C2361 = "",MODE.MATCH(Todos!$C$2:$C$4029),Todos!$C2361)</f>
        <v>M</v>
      </c>
    </row>
    <row r="2362" spans="1:24" x14ac:dyDescent="0.35">
      <c r="A2362" s="19">
        <v>182573</v>
      </c>
      <c r="B2362" s="7" t="s">
        <v>41</v>
      </c>
      <c r="C2362" s="7" t="s">
        <v>52</v>
      </c>
      <c r="D2362" s="7">
        <v>634</v>
      </c>
      <c r="E2362" s="7">
        <v>266</v>
      </c>
      <c r="F2362" s="7">
        <v>372</v>
      </c>
      <c r="G2362" s="7">
        <v>1</v>
      </c>
      <c r="H2362" s="7">
        <v>12161</v>
      </c>
      <c r="I2362" s="7">
        <v>2</v>
      </c>
      <c r="J2362" s="7">
        <v>58</v>
      </c>
      <c r="K2362" s="7">
        <v>320</v>
      </c>
      <c r="L2362" s="7">
        <v>323</v>
      </c>
      <c r="M2362" s="7">
        <v>6.5833333329999997</v>
      </c>
      <c r="N2362" s="7">
        <f>VLOOKUP(Todos!$A2362,vlookup_table[#All],2,FALSE)</f>
        <v>0</v>
      </c>
      <c r="O2362" s="7" t="str">
        <f>VLOOKUP(Todos!$A2362,vlookup_table[#All],3,FALSE)</f>
        <v>WA</v>
      </c>
      <c r="P2362" s="7">
        <f>VLOOKUP(Todos!$A2362,vlookup_table[#All],4,FALSE)</f>
        <v>3504</v>
      </c>
      <c r="Q2362" s="9" t="str">
        <f>VLOOKUP(Todos!$A2362,vlookup_table[#All],5,FALSE)</f>
        <v>R2</v>
      </c>
      <c r="R2362" s="9" t="str">
        <f>VLOOKUP(Todos!$A2362,vlookup_table[#All],6,FALSE)</f>
        <v>M</v>
      </c>
      <c r="S2362" s="9">
        <f>VLOOKUP(Todos!$A2362,vlookup_table[#All],7,FALSE)</f>
        <v>12</v>
      </c>
      <c r="T2362" s="9">
        <f>ROUND((9706-Todos!$P2362)/100, 0)</f>
        <v>62</v>
      </c>
      <c r="U2362" s="9" t="str" cm="1">
        <f t="array" ref="U2362">_xlfn.IFS(
    ISNUMBER(SEARCH("C", Q2362)), "Ciudad",
    ISNUMBER(SEARCH("T", Q2362)), "Pueblo",
    ISNUMBER(SEARCH("R", Q2362)), "Rural",
    ISNUMBER(SEARCH("S", Q2362)), "Suburbano",
    ISNUMBER(SEARCH("U", Q2362)), "Urbano"
)</f>
        <v>Rural</v>
      </c>
      <c r="V2362" s="24" t="str" cm="1">
        <f t="array" ref="V2362">_xlfn.LET(
    _xlpm.txt, _xlfn.TEXTJOIN("", TRUE, IF(ISNUMBER(--MID(Todos!$H2362, _xlfn.SEQUENCE(LEN(Todos!$H2362)), 1)), MID(Todos!$H2362, _xlfn.SEQUENCE(LEN(Todos!$H2362)), 1), "")),
    IF(ISNUMBER(--RIGHT(_xlpm.txt,1)), _xlpm.txt, LEFT(_xlpm.txt, LEN(_xlpm.txt)-1))
)</f>
        <v>12161</v>
      </c>
      <c r="W2362" s="9" t="str">
        <f>UPPER(LEFT(Todos!$B2362,2))</f>
        <v>WA</v>
      </c>
      <c r="X2362" s="10" t="str" cm="1">
        <f t="array" ref="X2362">+IF(Todos!$C2362 = "",MODE.MATCH(Todos!$C$2:$C$4029),Todos!$C2362)</f>
        <v>male</v>
      </c>
    </row>
    <row r="2363" spans="1:24" x14ac:dyDescent="0.35">
      <c r="A2363" s="18">
        <v>185815</v>
      </c>
      <c r="B2363" s="12" t="s">
        <v>13</v>
      </c>
      <c r="C2363" s="12" t="s">
        <v>17</v>
      </c>
      <c r="D2363" s="12">
        <v>550</v>
      </c>
      <c r="E2363" s="12">
        <v>175</v>
      </c>
      <c r="F2363" s="12">
        <v>196</v>
      </c>
      <c r="G2363" s="12">
        <v>3</v>
      </c>
      <c r="H2363" s="12">
        <v>7958</v>
      </c>
      <c r="I2363" s="12">
        <v>29</v>
      </c>
      <c r="J2363" s="12">
        <v>20</v>
      </c>
      <c r="K2363" s="12">
        <v>188</v>
      </c>
      <c r="L2363" s="12">
        <v>191</v>
      </c>
      <c r="M2363" s="12">
        <v>5.25</v>
      </c>
      <c r="N2363" s="12">
        <f>VLOOKUP(Todos!$A2363,vlookup_table[#All],2,FALSE)</f>
        <v>0</v>
      </c>
      <c r="O2363" s="12" t="str">
        <f>VLOOKUP(Todos!$A2363,vlookup_table[#All],3,FALSE)</f>
        <v>FL</v>
      </c>
      <c r="P2363" s="12">
        <f>VLOOKUP(Todos!$A2363,vlookup_table[#All],4,FALSE)</f>
        <v>2901</v>
      </c>
      <c r="Q2363" s="14" t="str">
        <f>VLOOKUP(Todos!$A2363,vlookup_table[#All],5,FALSE)</f>
        <v>U3</v>
      </c>
      <c r="R2363" s="14" t="str">
        <f>VLOOKUP(Todos!$A2363,vlookup_table[#All],6,FALSE)</f>
        <v>F</v>
      </c>
      <c r="S2363" s="14">
        <f>VLOOKUP(Todos!$A2363,vlookup_table[#All],7,FALSE)</f>
        <v>7</v>
      </c>
      <c r="T2363" s="14">
        <f>ROUND((9706-Todos!$P2363)/100, 0)</f>
        <v>68</v>
      </c>
      <c r="U2363" s="14" t="str" cm="1">
        <f t="array" ref="U2363">_xlfn.IFS(
    ISNUMBER(SEARCH("C", Q2363)), "Ciudad",
    ISNUMBER(SEARCH("T", Q2363)), "Pueblo",
    ISNUMBER(SEARCH("R", Q2363)), "Rural",
    ISNUMBER(SEARCH("S", Q2363)), "Suburbano",
    ISNUMBER(SEARCH("U", Q2363)), "Urbano"
)</f>
        <v>Urbano</v>
      </c>
      <c r="V2363" s="25" t="str" cm="1">
        <f t="array" ref="V2363">_xlfn.LET(
    _xlpm.txt, _xlfn.TEXTJOIN("", TRUE, IF(ISNUMBER(--MID(Todos!$H2363, _xlfn.SEQUENCE(LEN(Todos!$H2363)), 1)), MID(Todos!$H2363, _xlfn.SEQUENCE(LEN(Todos!$H2363)), 1), "")),
    IF(ISNUMBER(--RIGHT(_xlpm.txt,1)), _xlpm.txt, LEFT(_xlpm.txt, LEN(_xlpm.txt)-1))
)</f>
        <v>7958</v>
      </c>
      <c r="W2363" s="14" t="str">
        <f>UPPER(LEFT(Todos!$B2363,2))</f>
        <v>FL</v>
      </c>
      <c r="X2363" s="15" t="str" cm="1">
        <f t="array" ref="X2363">+IF(Todos!$C2363 = "",MODE.MATCH(Todos!$C$2:$C$4029),Todos!$C2363)</f>
        <v>F</v>
      </c>
    </row>
    <row r="2364" spans="1:24" x14ac:dyDescent="0.35">
      <c r="A2364" s="19">
        <v>86580</v>
      </c>
      <c r="B2364" s="7" t="s">
        <v>46</v>
      </c>
      <c r="C2364" s="7" t="s">
        <v>17</v>
      </c>
      <c r="D2364" s="7">
        <v>263</v>
      </c>
      <c r="E2364" s="7">
        <v>198</v>
      </c>
      <c r="F2364" s="7">
        <v>295</v>
      </c>
      <c r="G2364" s="7">
        <v>0</v>
      </c>
      <c r="H2364" s="7">
        <v>10661</v>
      </c>
      <c r="I2364" s="7">
        <v>0</v>
      </c>
      <c r="J2364" s="7">
        <v>86</v>
      </c>
      <c r="K2364" s="7">
        <v>288</v>
      </c>
      <c r="L2364" s="7">
        <v>240</v>
      </c>
      <c r="M2364" s="7">
        <v>3.8157894739999998</v>
      </c>
      <c r="N2364" s="7">
        <f>VLOOKUP(Todos!$A2364,vlookup_table[#All],2,FALSE)</f>
        <v>2</v>
      </c>
      <c r="O2364" s="7" t="str">
        <f>VLOOKUP(Todos!$A2364,vlookup_table[#All],3,FALSE)</f>
        <v>ND</v>
      </c>
      <c r="P2364" s="7">
        <f>VLOOKUP(Todos!$A2364,vlookup_table[#All],4,FALSE)</f>
        <v>601</v>
      </c>
      <c r="Q2364" s="9" t="str">
        <f>VLOOKUP(Todos!$A2364,vlookup_table[#All],5,FALSE)</f>
        <v>R2</v>
      </c>
      <c r="R2364" s="9" t="str">
        <f>VLOOKUP(Todos!$A2364,vlookup_table[#All],6,FALSE)</f>
        <v>F</v>
      </c>
      <c r="S2364" s="9">
        <f>VLOOKUP(Todos!$A2364,vlookup_table[#All],7,FALSE)</f>
        <v>5</v>
      </c>
      <c r="T2364" s="9">
        <f>ROUND((9706-Todos!$P2364)/100, 0)</f>
        <v>91</v>
      </c>
      <c r="U2364" s="9" t="str" cm="1">
        <f t="array" ref="U2364">_xlfn.IFS(
    ISNUMBER(SEARCH("C", Q2364)), "Ciudad",
    ISNUMBER(SEARCH("T", Q2364)), "Pueblo",
    ISNUMBER(SEARCH("R", Q2364)), "Rural",
    ISNUMBER(SEARCH("S", Q2364)), "Suburbano",
    ISNUMBER(SEARCH("U", Q2364)), "Urbano"
)</f>
        <v>Rural</v>
      </c>
      <c r="V2364" s="24" t="str" cm="1">
        <f t="array" ref="V2364">_xlfn.LET(
    _xlpm.txt, _xlfn.TEXTJOIN("", TRUE, IF(ISNUMBER(--MID(Todos!$H2364, _xlfn.SEQUENCE(LEN(Todos!$H2364)), 1)), MID(Todos!$H2364, _xlfn.SEQUENCE(LEN(Todos!$H2364)), 1), "")),
    IF(ISNUMBER(--RIGHT(_xlpm.txt,1)), _xlpm.txt, LEFT(_xlpm.txt, LEN(_xlpm.txt)-1))
)</f>
        <v>10661</v>
      </c>
      <c r="W2364" s="9" t="str">
        <f>UPPER(LEFT(Todos!$B2364,2))</f>
        <v>ND</v>
      </c>
      <c r="X2364" s="10" t="str" cm="1">
        <f t="array" ref="X2364">+IF(Todos!$C2364 = "",MODE.MATCH(Todos!$C$2:$C$4029),Todos!$C2364)</f>
        <v>F</v>
      </c>
    </row>
    <row r="2365" spans="1:24" x14ac:dyDescent="0.35">
      <c r="A2365" s="18">
        <v>113680</v>
      </c>
      <c r="B2365" s="12" t="s">
        <v>21</v>
      </c>
      <c r="C2365" s="12" t="s">
        <v>14</v>
      </c>
      <c r="D2365" s="12">
        <v>331</v>
      </c>
      <c r="E2365" s="12">
        <v>219</v>
      </c>
      <c r="F2365" s="12">
        <v>301</v>
      </c>
      <c r="G2365" s="12">
        <v>0</v>
      </c>
      <c r="H2365" s="12">
        <v>9911</v>
      </c>
      <c r="I2365" s="12">
        <v>4</v>
      </c>
      <c r="J2365" s="12">
        <v>85</v>
      </c>
      <c r="K2365" s="12">
        <v>258</v>
      </c>
      <c r="L2365" s="12">
        <v>269</v>
      </c>
      <c r="M2365" s="12">
        <v>20</v>
      </c>
      <c r="N2365" s="12">
        <f>VLOOKUP(Todos!$A2365,vlookup_table[#All],2,FALSE)</f>
        <v>1002</v>
      </c>
      <c r="O2365" s="12" t="str">
        <f>VLOOKUP(Todos!$A2365,vlookup_table[#All],3,FALSE)</f>
        <v>TX</v>
      </c>
      <c r="P2365" s="12">
        <f>VLOOKUP(Todos!$A2365,vlookup_table[#All],4,FALSE)</f>
        <v>5201</v>
      </c>
      <c r="Q2365" s="14" t="str">
        <f>VLOOKUP(Todos!$A2365,vlookup_table[#All],5,FALSE)</f>
        <v>T3</v>
      </c>
      <c r="R2365" s="14" t="str">
        <f>VLOOKUP(Todos!$A2365,vlookup_table[#All],6,FALSE)</f>
        <v>M</v>
      </c>
      <c r="S2365" s="14">
        <f>VLOOKUP(Todos!$A2365,vlookup_table[#All],7,FALSE)</f>
        <v>30</v>
      </c>
      <c r="T2365" s="14">
        <f>ROUND((9706-Todos!$P2365)/100, 0)</f>
        <v>45</v>
      </c>
      <c r="U2365" s="14" t="str" cm="1">
        <f t="array" ref="U2365">_xlfn.IFS(
    ISNUMBER(SEARCH("C", Q2365)), "Ciudad",
    ISNUMBER(SEARCH("T", Q2365)), "Pueblo",
    ISNUMBER(SEARCH("R", Q2365)), "Rural",
    ISNUMBER(SEARCH("S", Q2365)), "Suburbano",
    ISNUMBER(SEARCH("U", Q2365)), "Urbano"
)</f>
        <v>Pueblo</v>
      </c>
      <c r="V2365" s="25" t="str" cm="1">
        <f t="array" ref="V2365">_xlfn.LET(
    _xlpm.txt, _xlfn.TEXTJOIN("", TRUE, IF(ISNUMBER(--MID(Todos!$H2365, _xlfn.SEQUENCE(LEN(Todos!$H2365)), 1)), MID(Todos!$H2365, _xlfn.SEQUENCE(LEN(Todos!$H2365)), 1), "")),
    IF(ISNUMBER(--RIGHT(_xlpm.txt,1)), _xlpm.txt, LEFT(_xlpm.txt, LEN(_xlpm.txt)-1))
)</f>
        <v>9911</v>
      </c>
      <c r="W2365" s="14" t="str">
        <f>UPPER(LEFT(Todos!$B2365,2))</f>
        <v>TX</v>
      </c>
      <c r="X2365" s="15" t="str" cm="1">
        <f t="array" ref="X2365">+IF(Todos!$C2365 = "",MODE.MATCH(Todos!$C$2:$C$4029),Todos!$C2365)</f>
        <v>M</v>
      </c>
    </row>
    <row r="2366" spans="1:24" x14ac:dyDescent="0.35">
      <c r="A2366" s="19">
        <v>179876</v>
      </c>
      <c r="B2366" s="7" t="s">
        <v>41</v>
      </c>
      <c r="C2366" s="7" t="s">
        <v>17</v>
      </c>
      <c r="D2366" s="7">
        <v>1373</v>
      </c>
      <c r="E2366" s="7">
        <v>379</v>
      </c>
      <c r="F2366" s="7">
        <v>529</v>
      </c>
      <c r="G2366" s="7">
        <v>12</v>
      </c>
      <c r="H2366" s="7">
        <v>19190</v>
      </c>
      <c r="I2366" s="7">
        <v>6</v>
      </c>
      <c r="J2366" s="7">
        <v>53</v>
      </c>
      <c r="K2366" s="7">
        <v>539</v>
      </c>
      <c r="L2366" s="7">
        <v>445</v>
      </c>
      <c r="M2366" s="7">
        <v>7.75</v>
      </c>
      <c r="N2366" s="7">
        <f>VLOOKUP(Todos!$A2366,vlookup_table[#All],2,FALSE)</f>
        <v>0</v>
      </c>
      <c r="O2366" s="7" t="str">
        <f>VLOOKUP(Todos!$A2366,vlookup_table[#All],3,FALSE)</f>
        <v>WA</v>
      </c>
      <c r="P2366" s="7">
        <f>VLOOKUP(Todos!$A2366,vlookup_table[#All],4,FALSE)</f>
        <v>2801</v>
      </c>
      <c r="Q2366" s="9" t="str">
        <f>VLOOKUP(Todos!$A2366,vlookup_table[#All],5,FALSE)</f>
        <v>C3</v>
      </c>
      <c r="R2366" s="9" t="str">
        <f>VLOOKUP(Todos!$A2366,vlookup_table[#All],6,FALSE)</f>
        <v>F</v>
      </c>
      <c r="S2366" s="9">
        <f>VLOOKUP(Todos!$A2366,vlookup_table[#All],7,FALSE)</f>
        <v>10</v>
      </c>
      <c r="T2366" s="9">
        <f>ROUND((9706-Todos!$P2366)/100, 0)</f>
        <v>69</v>
      </c>
      <c r="U2366" s="9" t="str" cm="1">
        <f t="array" ref="U2366">_xlfn.IFS(
    ISNUMBER(SEARCH("C", Q2366)), "Ciudad",
    ISNUMBER(SEARCH("T", Q2366)), "Pueblo",
    ISNUMBER(SEARCH("R", Q2366)), "Rural",
    ISNUMBER(SEARCH("S", Q2366)), "Suburbano",
    ISNUMBER(SEARCH("U", Q2366)), "Urbano"
)</f>
        <v>Ciudad</v>
      </c>
      <c r="V2366" s="24" t="str" cm="1">
        <f t="array" ref="V2366">_xlfn.LET(
    _xlpm.txt, _xlfn.TEXTJOIN("", TRUE, IF(ISNUMBER(--MID(Todos!$H2366, _xlfn.SEQUENCE(LEN(Todos!$H2366)), 1)), MID(Todos!$H2366, _xlfn.SEQUENCE(LEN(Todos!$H2366)), 1), "")),
    IF(ISNUMBER(--RIGHT(_xlpm.txt,1)), _xlpm.txt, LEFT(_xlpm.txt, LEN(_xlpm.txt)-1))
)</f>
        <v>19190</v>
      </c>
      <c r="W2366" s="9" t="str">
        <f>UPPER(LEFT(Todos!$B2366,2))</f>
        <v>WA</v>
      </c>
      <c r="X2366" s="10" t="str" cm="1">
        <f t="array" ref="X2366">+IF(Todos!$C2366 = "",MODE.MATCH(Todos!$C$2:$C$4029),Todos!$C2366)</f>
        <v>F</v>
      </c>
    </row>
    <row r="2367" spans="1:24" x14ac:dyDescent="0.35">
      <c r="A2367" s="18">
        <v>52171</v>
      </c>
      <c r="B2367" s="12" t="s">
        <v>69</v>
      </c>
      <c r="C2367" s="12" t="s">
        <v>14</v>
      </c>
      <c r="D2367" s="12">
        <v>416</v>
      </c>
      <c r="E2367" s="12">
        <v>185</v>
      </c>
      <c r="F2367" s="12">
        <v>261</v>
      </c>
      <c r="G2367" s="12">
        <v>0</v>
      </c>
      <c r="H2367" s="12">
        <v>8507</v>
      </c>
      <c r="I2367" s="12">
        <v>0</v>
      </c>
      <c r="J2367" s="12">
        <v>80</v>
      </c>
      <c r="K2367" s="12">
        <v>221</v>
      </c>
      <c r="L2367" s="12">
        <v>229</v>
      </c>
      <c r="M2367" s="12">
        <v>4.25</v>
      </c>
      <c r="N2367" s="12">
        <f>VLOOKUP(Todos!$A2367,vlookup_table[#All],2,FALSE)</f>
        <v>1002</v>
      </c>
      <c r="O2367" s="12" t="str">
        <f>VLOOKUP(Todos!$A2367,vlookup_table[#All],3,FALSE)</f>
        <v>TN</v>
      </c>
      <c r="P2367" s="12">
        <f>VLOOKUP(Todos!$A2367,vlookup_table[#All],4,FALSE)</f>
        <v>0</v>
      </c>
      <c r="Q2367" s="14" t="str">
        <f>VLOOKUP(Todos!$A2367,vlookup_table[#All],5,FALSE)</f>
        <v>T2</v>
      </c>
      <c r="R2367" s="14" t="str">
        <f>VLOOKUP(Todos!$A2367,vlookup_table[#All],6,FALSE)</f>
        <v>M</v>
      </c>
      <c r="S2367" s="14">
        <f>VLOOKUP(Todos!$A2367,vlookup_table[#All],7,FALSE)</f>
        <v>5</v>
      </c>
      <c r="T2367" s="14">
        <f>ROUND((9706-Todos!$P2367)/100, 0)</f>
        <v>97</v>
      </c>
      <c r="U2367" s="14" t="str" cm="1">
        <f t="array" ref="U2367">_xlfn.IFS(
    ISNUMBER(SEARCH("C", Q2367)), "Ciudad",
    ISNUMBER(SEARCH("T", Q2367)), "Pueblo",
    ISNUMBER(SEARCH("R", Q2367)), "Rural",
    ISNUMBER(SEARCH("S", Q2367)), "Suburbano",
    ISNUMBER(SEARCH("U", Q2367)), "Urbano"
)</f>
        <v>Pueblo</v>
      </c>
      <c r="V2367" s="25" t="str" cm="1">
        <f t="array" ref="V2367">_xlfn.LET(
    _xlpm.txt, _xlfn.TEXTJOIN("", TRUE, IF(ISNUMBER(--MID(Todos!$H2367, _xlfn.SEQUENCE(LEN(Todos!$H2367)), 1)), MID(Todos!$H2367, _xlfn.SEQUENCE(LEN(Todos!$H2367)), 1), "")),
    IF(ISNUMBER(--RIGHT(_xlpm.txt,1)), _xlpm.txt, LEFT(_xlpm.txt, LEN(_xlpm.txt)-1))
)</f>
        <v>8507</v>
      </c>
      <c r="W2367" s="14" t="str">
        <f>UPPER(LEFT(Todos!$B2367,2))</f>
        <v>TE</v>
      </c>
      <c r="X2367" s="15" t="str" cm="1">
        <f t="array" ref="X2367">+IF(Todos!$C2367 = "",MODE.MATCH(Todos!$C$2:$C$4029),Todos!$C2367)</f>
        <v>M</v>
      </c>
    </row>
    <row r="2368" spans="1:24" x14ac:dyDescent="0.35">
      <c r="A2368" s="19">
        <v>2586</v>
      </c>
      <c r="B2368" s="7" t="s">
        <v>40</v>
      </c>
      <c r="C2368" s="7" t="s">
        <v>14</v>
      </c>
      <c r="D2368" s="7">
        <v>916</v>
      </c>
      <c r="E2368" s="7">
        <v>338</v>
      </c>
      <c r="F2368" s="7">
        <v>480</v>
      </c>
      <c r="G2368" s="7">
        <v>0</v>
      </c>
      <c r="H2368" s="7">
        <v>19463</v>
      </c>
      <c r="I2368" s="7">
        <v>15</v>
      </c>
      <c r="J2368" s="7">
        <v>31</v>
      </c>
      <c r="K2368" s="7">
        <v>419</v>
      </c>
      <c r="L2368" s="7">
        <v>383</v>
      </c>
      <c r="M2368" s="7">
        <v>20</v>
      </c>
      <c r="N2368" s="7">
        <f>VLOOKUP(Todos!$A2368,vlookup_table[#All],2,FALSE)</f>
        <v>0</v>
      </c>
      <c r="O2368" s="7" t="str">
        <f>VLOOKUP(Todos!$A2368,vlookup_table[#All],3,FALSE)</f>
        <v>GA</v>
      </c>
      <c r="P2368" s="7">
        <f>VLOOKUP(Todos!$A2368,vlookup_table[#All],4,FALSE)</f>
        <v>4201</v>
      </c>
      <c r="Q2368" s="9" t="str">
        <f>VLOOKUP(Todos!$A2368,vlookup_table[#All],5,FALSE)</f>
        <v>S1</v>
      </c>
      <c r="R2368" s="9" t="str">
        <f>VLOOKUP(Todos!$A2368,vlookup_table[#All],6,FALSE)</f>
        <v>M</v>
      </c>
      <c r="S2368" s="9">
        <f>VLOOKUP(Todos!$A2368,vlookup_table[#All],7,FALSE)</f>
        <v>20</v>
      </c>
      <c r="T2368" s="9">
        <f>ROUND((9706-Todos!$P2368)/100, 0)</f>
        <v>55</v>
      </c>
      <c r="U2368" s="9" t="str" cm="1">
        <f t="array" ref="U2368">_xlfn.IFS(
    ISNUMBER(SEARCH("C", Q2368)), "Ciudad",
    ISNUMBER(SEARCH("T", Q2368)), "Pueblo",
    ISNUMBER(SEARCH("R", Q2368)), "Rural",
    ISNUMBER(SEARCH("S", Q2368)), "Suburbano",
    ISNUMBER(SEARCH("U", Q2368)), "Urbano"
)</f>
        <v>Suburbano</v>
      </c>
      <c r="V2368" s="24" t="str" cm="1">
        <f t="array" ref="V2368">_xlfn.LET(
    _xlpm.txt, _xlfn.TEXTJOIN("", TRUE, IF(ISNUMBER(--MID(Todos!$H2368, _xlfn.SEQUENCE(LEN(Todos!$H2368)), 1)), MID(Todos!$H2368, _xlfn.SEQUENCE(LEN(Todos!$H2368)), 1), "")),
    IF(ISNUMBER(--RIGHT(_xlpm.txt,1)), _xlpm.txt, LEFT(_xlpm.txt, LEN(_xlpm.txt)-1))
)</f>
        <v>19463</v>
      </c>
      <c r="W2368" s="9" t="str">
        <f>UPPER(LEFT(Todos!$B2368,2))</f>
        <v>GA</v>
      </c>
      <c r="X2368" s="10" t="str" cm="1">
        <f t="array" ref="X2368">+IF(Todos!$C2368 = "",MODE.MATCH(Todos!$C$2:$C$4029),Todos!$C2368)</f>
        <v>M</v>
      </c>
    </row>
    <row r="2369" spans="1:24" x14ac:dyDescent="0.35">
      <c r="A2369" s="18">
        <v>22499</v>
      </c>
      <c r="B2369" s="12" t="s">
        <v>47</v>
      </c>
      <c r="C2369" s="12" t="s">
        <v>17</v>
      </c>
      <c r="D2369" s="12">
        <v>438</v>
      </c>
      <c r="E2369" s="12">
        <v>201</v>
      </c>
      <c r="F2369" s="12">
        <v>272</v>
      </c>
      <c r="G2369" s="12">
        <v>0</v>
      </c>
      <c r="H2369" s="12">
        <v>8303</v>
      </c>
      <c r="I2369" s="12">
        <v>0</v>
      </c>
      <c r="J2369" s="12">
        <v>84</v>
      </c>
      <c r="K2369" s="12">
        <v>257</v>
      </c>
      <c r="L2369" s="12">
        <v>242</v>
      </c>
      <c r="M2369" s="12">
        <v>15.61538462</v>
      </c>
      <c r="N2369" s="12">
        <f>VLOOKUP(Todos!$A2369,vlookup_table[#All],2,FALSE)</f>
        <v>0</v>
      </c>
      <c r="O2369" s="12" t="str">
        <f>VLOOKUP(Todos!$A2369,vlookup_table[#All],3,FALSE)</f>
        <v>SC</v>
      </c>
      <c r="P2369" s="12">
        <f>VLOOKUP(Todos!$A2369,vlookup_table[#All],4,FALSE)</f>
        <v>3102</v>
      </c>
      <c r="Q2369" s="14" t="str">
        <f>VLOOKUP(Todos!$A2369,vlookup_table[#All],5,FALSE)</f>
        <v>R3</v>
      </c>
      <c r="R2369" s="14" t="str">
        <f>VLOOKUP(Todos!$A2369,vlookup_table[#All],6,FALSE)</f>
        <v>F</v>
      </c>
      <c r="S2369" s="14">
        <f>VLOOKUP(Todos!$A2369,vlookup_table[#All],7,FALSE)</f>
        <v>10</v>
      </c>
      <c r="T2369" s="14">
        <f>ROUND((9706-Todos!$P2369)/100, 0)</f>
        <v>66</v>
      </c>
      <c r="U2369" s="14" t="str" cm="1">
        <f t="array" ref="U2369">_xlfn.IFS(
    ISNUMBER(SEARCH("C", Q2369)), "Ciudad",
    ISNUMBER(SEARCH("T", Q2369)), "Pueblo",
    ISNUMBER(SEARCH("R", Q2369)), "Rural",
    ISNUMBER(SEARCH("S", Q2369)), "Suburbano",
    ISNUMBER(SEARCH("U", Q2369)), "Urbano"
)</f>
        <v>Rural</v>
      </c>
      <c r="V2369" s="25" t="str" cm="1">
        <f t="array" ref="V2369">_xlfn.LET(
    _xlpm.txt, _xlfn.TEXTJOIN("", TRUE, IF(ISNUMBER(--MID(Todos!$H2369, _xlfn.SEQUENCE(LEN(Todos!$H2369)), 1)), MID(Todos!$H2369, _xlfn.SEQUENCE(LEN(Todos!$H2369)), 1), "")),
    IF(ISNUMBER(--RIGHT(_xlpm.txt,1)), _xlpm.txt, LEFT(_xlpm.txt, LEN(_xlpm.txt)-1))
)</f>
        <v>8303</v>
      </c>
      <c r="W2369" s="14" t="str">
        <f>UPPER(LEFT(Todos!$B2369,2))</f>
        <v>SC</v>
      </c>
      <c r="X2369" s="15" t="str" cm="1">
        <f t="array" ref="X2369">+IF(Todos!$C2369 = "",MODE.MATCH(Todos!$C$2:$C$4029),Todos!$C2369)</f>
        <v>F</v>
      </c>
    </row>
    <row r="2370" spans="1:24" x14ac:dyDescent="0.35">
      <c r="A2370" s="19">
        <v>186773</v>
      </c>
      <c r="B2370" s="7" t="s">
        <v>58</v>
      </c>
      <c r="C2370" s="7" t="s">
        <v>17</v>
      </c>
      <c r="D2370" s="7">
        <v>722</v>
      </c>
      <c r="E2370" s="7">
        <v>267</v>
      </c>
      <c r="F2370" s="7">
        <v>399</v>
      </c>
      <c r="G2370" s="7">
        <v>0</v>
      </c>
      <c r="H2370" s="7">
        <v>14988</v>
      </c>
      <c r="I2370" s="7">
        <v>2</v>
      </c>
      <c r="J2370" s="7">
        <v>71</v>
      </c>
      <c r="K2370" s="7">
        <v>317</v>
      </c>
      <c r="L2370" s="7">
        <v>324</v>
      </c>
      <c r="M2370" s="7">
        <v>4.8529411769999999</v>
      </c>
      <c r="N2370" s="7">
        <f>VLOOKUP(Todos!$A2370,vlookup_table[#All],2,FALSE)</f>
        <v>0</v>
      </c>
      <c r="O2370" s="7" t="str">
        <f>VLOOKUP(Todos!$A2370,vlookup_table[#All],3,FALSE)</f>
        <v>KY</v>
      </c>
      <c r="P2370" s="7">
        <f>VLOOKUP(Todos!$A2370,vlookup_table[#All],4,FALSE)</f>
        <v>0</v>
      </c>
      <c r="Q2370" s="9" t="str">
        <f>VLOOKUP(Todos!$A2370,vlookup_table[#All],5,FALSE)</f>
        <v>S2</v>
      </c>
      <c r="R2370" s="9" t="str">
        <f>VLOOKUP(Todos!$A2370,vlookup_table[#All],6,FALSE)</f>
        <v>F</v>
      </c>
      <c r="S2370" s="9">
        <f>VLOOKUP(Todos!$A2370,vlookup_table[#All],7,FALSE)</f>
        <v>8</v>
      </c>
      <c r="T2370" s="9">
        <f>ROUND((9706-Todos!$P2370)/100, 0)</f>
        <v>97</v>
      </c>
      <c r="U2370" s="9" t="str" cm="1">
        <f t="array" ref="U2370">_xlfn.IFS(
    ISNUMBER(SEARCH("C", Q2370)), "Ciudad",
    ISNUMBER(SEARCH("T", Q2370)), "Pueblo",
    ISNUMBER(SEARCH("R", Q2370)), "Rural",
    ISNUMBER(SEARCH("S", Q2370)), "Suburbano",
    ISNUMBER(SEARCH("U", Q2370)), "Urbano"
)</f>
        <v>Suburbano</v>
      </c>
      <c r="V2370" s="24" t="str" cm="1">
        <f t="array" ref="V2370">_xlfn.LET(
    _xlpm.txt, _xlfn.TEXTJOIN("", TRUE, IF(ISNUMBER(--MID(Todos!$H2370, _xlfn.SEQUENCE(LEN(Todos!$H2370)), 1)), MID(Todos!$H2370, _xlfn.SEQUENCE(LEN(Todos!$H2370)), 1), "")),
    IF(ISNUMBER(--RIGHT(_xlpm.txt,1)), _xlpm.txt, LEFT(_xlpm.txt, LEN(_xlpm.txt)-1))
)</f>
        <v>14988</v>
      </c>
      <c r="W2370" s="9" t="str">
        <f>UPPER(LEFT(Todos!$B2370,2))</f>
        <v>KY</v>
      </c>
      <c r="X2370" s="10" t="str" cm="1">
        <f t="array" ref="X2370">+IF(Todos!$C2370 = "",MODE.MATCH(Todos!$C$2:$C$4029),Todos!$C2370)</f>
        <v>F</v>
      </c>
    </row>
    <row r="2371" spans="1:24" x14ac:dyDescent="0.35">
      <c r="A2371" s="18">
        <v>90680</v>
      </c>
      <c r="B2371" s="12" t="s">
        <v>16</v>
      </c>
      <c r="C2371" s="12" t="s">
        <v>17</v>
      </c>
      <c r="D2371" s="12">
        <v>2169</v>
      </c>
      <c r="E2371" s="12">
        <v>862</v>
      </c>
      <c r="F2371" s="12">
        <v>951</v>
      </c>
      <c r="G2371" s="12">
        <v>60</v>
      </c>
      <c r="H2371" s="12">
        <v>35357</v>
      </c>
      <c r="I2371" s="12">
        <v>2</v>
      </c>
      <c r="J2371" s="12">
        <v>69</v>
      </c>
      <c r="K2371" s="12">
        <v>911</v>
      </c>
      <c r="L2371" s="12">
        <v>899</v>
      </c>
      <c r="M2371" s="12">
        <v>12.61538462</v>
      </c>
      <c r="N2371" s="12">
        <f>VLOOKUP(Todos!$A2371,vlookup_table[#All],2,FALSE)</f>
        <v>0</v>
      </c>
      <c r="O2371" s="12" t="str">
        <f>VLOOKUP(Todos!$A2371,vlookup_table[#All],3,FALSE)</f>
        <v>IL</v>
      </c>
      <c r="P2371" s="12">
        <f>VLOOKUP(Todos!$A2371,vlookup_table[#All],4,FALSE)</f>
        <v>4801</v>
      </c>
      <c r="Q2371" s="14" t="str">
        <f>VLOOKUP(Todos!$A2371,vlookup_table[#All],5,FALSE)</f>
        <v>U1</v>
      </c>
      <c r="R2371" s="14" t="str">
        <f>VLOOKUP(Todos!$A2371,vlookup_table[#All],6,FALSE)</f>
        <v>F</v>
      </c>
      <c r="S2371" s="14">
        <f>VLOOKUP(Todos!$A2371,vlookup_table[#All],7,FALSE)</f>
        <v>24</v>
      </c>
      <c r="T2371" s="14">
        <f>ROUND((9706-Todos!$P2371)/100, 0)</f>
        <v>49</v>
      </c>
      <c r="U2371" s="14" t="str" cm="1">
        <f t="array" ref="U2371">_xlfn.IFS(
    ISNUMBER(SEARCH("C", Q2371)), "Ciudad",
    ISNUMBER(SEARCH("T", Q2371)), "Pueblo",
    ISNUMBER(SEARCH("R", Q2371)), "Rural",
    ISNUMBER(SEARCH("S", Q2371)), "Suburbano",
    ISNUMBER(SEARCH("U", Q2371)), "Urbano"
)</f>
        <v>Urbano</v>
      </c>
      <c r="V2371" s="25" t="str" cm="1">
        <f t="array" ref="V2371">_xlfn.LET(
    _xlpm.txt, _xlfn.TEXTJOIN("", TRUE, IF(ISNUMBER(--MID(Todos!$H2371, _xlfn.SEQUENCE(LEN(Todos!$H2371)), 1)), MID(Todos!$H2371, _xlfn.SEQUENCE(LEN(Todos!$H2371)), 1), "")),
    IF(ISNUMBER(--RIGHT(_xlpm.txt,1)), _xlpm.txt, LEFT(_xlpm.txt, LEN(_xlpm.txt)-1))
)</f>
        <v>35357</v>
      </c>
      <c r="W2371" s="14" t="str">
        <f>UPPER(LEFT(Todos!$B2371,2))</f>
        <v>IL</v>
      </c>
      <c r="X2371" s="15" t="str" cm="1">
        <f t="array" ref="X2371">+IF(Todos!$C2371 = "",MODE.MATCH(Todos!$C$2:$C$4029),Todos!$C2371)</f>
        <v>F</v>
      </c>
    </row>
    <row r="2372" spans="1:24" x14ac:dyDescent="0.35">
      <c r="A2372" s="19">
        <v>123669</v>
      </c>
      <c r="B2372" s="7" t="s">
        <v>21</v>
      </c>
      <c r="C2372" s="7"/>
      <c r="D2372" s="7">
        <v>923</v>
      </c>
      <c r="E2372" s="7">
        <v>554</v>
      </c>
      <c r="F2372" s="7">
        <v>711</v>
      </c>
      <c r="G2372" s="7">
        <v>6</v>
      </c>
      <c r="H2372" s="7">
        <v>25962</v>
      </c>
      <c r="I2372" s="7">
        <v>4</v>
      </c>
      <c r="J2372" s="7">
        <v>55</v>
      </c>
      <c r="K2372" s="7">
        <v>584</v>
      </c>
      <c r="L2372" s="7">
        <v>661</v>
      </c>
      <c r="M2372" s="7">
        <v>9.230769231</v>
      </c>
      <c r="N2372" s="7">
        <f>VLOOKUP(Todos!$A2372,vlookup_table[#All],2,FALSE)</f>
        <v>0</v>
      </c>
      <c r="O2372" s="7" t="str">
        <f>VLOOKUP(Todos!$A2372,vlookup_table[#All],3,FALSE)</f>
        <v>TX</v>
      </c>
      <c r="P2372" s="7">
        <f>VLOOKUP(Todos!$A2372,vlookup_table[#All],4,FALSE)</f>
        <v>608</v>
      </c>
      <c r="Q2372" s="9" t="str">
        <f>VLOOKUP(Todos!$A2372,vlookup_table[#All],5,FALSE)</f>
        <v>T1</v>
      </c>
      <c r="R2372" s="9" t="str">
        <f>VLOOKUP(Todos!$A2372,vlookup_table[#All],6,FALSE)</f>
        <v/>
      </c>
      <c r="S2372" s="9">
        <f>VLOOKUP(Todos!$A2372,vlookup_table[#All],7,FALSE)</f>
        <v>10</v>
      </c>
      <c r="T2372" s="9">
        <f>ROUND((9706-Todos!$P2372)/100, 0)</f>
        <v>91</v>
      </c>
      <c r="U2372" s="9" t="str" cm="1">
        <f t="array" ref="U2372">_xlfn.IFS(
    ISNUMBER(SEARCH("C", Q2372)), "Ciudad",
    ISNUMBER(SEARCH("T", Q2372)), "Pueblo",
    ISNUMBER(SEARCH("R", Q2372)), "Rural",
    ISNUMBER(SEARCH("S", Q2372)), "Suburbano",
    ISNUMBER(SEARCH("U", Q2372)), "Urbano"
)</f>
        <v>Pueblo</v>
      </c>
      <c r="V2372" s="24" t="str" cm="1">
        <f t="array" ref="V2372">_xlfn.LET(
    _xlpm.txt, _xlfn.TEXTJOIN("", TRUE, IF(ISNUMBER(--MID(Todos!$H2372, _xlfn.SEQUENCE(LEN(Todos!$H2372)), 1)), MID(Todos!$H2372, _xlfn.SEQUENCE(LEN(Todos!$H2372)), 1), "")),
    IF(ISNUMBER(--RIGHT(_xlpm.txt,1)), _xlpm.txt, LEFT(_xlpm.txt, LEN(_xlpm.txt)-1))
)</f>
        <v>25962</v>
      </c>
      <c r="W2372" s="9" t="str">
        <f>UPPER(LEFT(Todos!$B2372,2))</f>
        <v>TX</v>
      </c>
      <c r="X2372" s="10" t="e" cm="1">
        <f t="array" aca="1" ref="X2372" ca="1">+IF(Todos!$C2372 = "",MODE.MATCH(Todos!$C$2:$C$4029),Todos!$C2372)</f>
        <v>#NAME?</v>
      </c>
    </row>
    <row r="2373" spans="1:24" x14ac:dyDescent="0.35">
      <c r="A2373" s="18">
        <v>106850</v>
      </c>
      <c r="B2373" s="12" t="s">
        <v>60</v>
      </c>
      <c r="C2373" s="12" t="s">
        <v>17</v>
      </c>
      <c r="D2373" s="12">
        <v>901</v>
      </c>
      <c r="E2373" s="12">
        <v>409</v>
      </c>
      <c r="F2373" s="12">
        <v>504</v>
      </c>
      <c r="G2373" s="12">
        <v>0</v>
      </c>
      <c r="H2373" s="12">
        <v>14154</v>
      </c>
      <c r="I2373" s="12">
        <v>5</v>
      </c>
      <c r="J2373" s="12">
        <v>21</v>
      </c>
      <c r="K2373" s="12">
        <v>472</v>
      </c>
      <c r="L2373" s="12">
        <v>459</v>
      </c>
      <c r="M2373" s="12">
        <v>15</v>
      </c>
      <c r="N2373" s="12">
        <f>VLOOKUP(Todos!$A2373,vlookup_table[#All],2,FALSE)</f>
        <v>28</v>
      </c>
      <c r="O2373" s="12" t="str">
        <f>VLOOKUP(Todos!$A2373,vlookup_table[#All],3,FALSE)</f>
        <v>NE</v>
      </c>
      <c r="P2373" s="12">
        <f>VLOOKUP(Todos!$A2373,vlookup_table[#All],4,FALSE)</f>
        <v>6301</v>
      </c>
      <c r="Q2373" s="14" t="str">
        <f>VLOOKUP(Todos!$A2373,vlookup_table[#All],5,FALSE)</f>
        <v>T1</v>
      </c>
      <c r="R2373" s="14" t="str">
        <f>VLOOKUP(Todos!$A2373,vlookup_table[#All],6,FALSE)</f>
        <v>F</v>
      </c>
      <c r="S2373" s="14">
        <f>VLOOKUP(Todos!$A2373,vlookup_table[#All],7,FALSE)</f>
        <v>23</v>
      </c>
      <c r="T2373" s="14">
        <f>ROUND((9706-Todos!$P2373)/100, 0)</f>
        <v>34</v>
      </c>
      <c r="U2373" s="14" t="str" cm="1">
        <f t="array" ref="U2373">_xlfn.IFS(
    ISNUMBER(SEARCH("C", Q2373)), "Ciudad",
    ISNUMBER(SEARCH("T", Q2373)), "Pueblo",
    ISNUMBER(SEARCH("R", Q2373)), "Rural",
    ISNUMBER(SEARCH("S", Q2373)), "Suburbano",
    ISNUMBER(SEARCH("U", Q2373)), "Urbano"
)</f>
        <v>Pueblo</v>
      </c>
      <c r="V2373" s="25" t="str" cm="1">
        <f t="array" ref="V2373">_xlfn.LET(
    _xlpm.txt, _xlfn.TEXTJOIN("", TRUE, IF(ISNUMBER(--MID(Todos!$H2373, _xlfn.SEQUENCE(LEN(Todos!$H2373)), 1)), MID(Todos!$H2373, _xlfn.SEQUENCE(LEN(Todos!$H2373)), 1), "")),
    IF(ISNUMBER(--RIGHT(_xlpm.txt,1)), _xlpm.txt, LEFT(_xlpm.txt, LEN(_xlpm.txt)-1))
)</f>
        <v>14154</v>
      </c>
      <c r="W2373" s="14" t="str">
        <f>UPPER(LEFT(Todos!$B2373,2))</f>
        <v>NE</v>
      </c>
      <c r="X2373" s="15" t="str" cm="1">
        <f t="array" ref="X2373">+IF(Todos!$C2373 = "",MODE.MATCH(Todos!$C$2:$C$4029),Todos!$C2373)</f>
        <v>F</v>
      </c>
    </row>
    <row r="2374" spans="1:24" x14ac:dyDescent="0.35">
      <c r="A2374" s="19">
        <v>172068</v>
      </c>
      <c r="B2374" s="7" t="s">
        <v>22</v>
      </c>
      <c r="C2374" s="7" t="s">
        <v>14</v>
      </c>
      <c r="D2374" s="7">
        <v>1345</v>
      </c>
      <c r="E2374" s="7">
        <v>446</v>
      </c>
      <c r="F2374" s="7">
        <v>503</v>
      </c>
      <c r="G2374" s="7">
        <v>1</v>
      </c>
      <c r="H2374" s="7">
        <v>16265</v>
      </c>
      <c r="I2374" s="7">
        <v>17</v>
      </c>
      <c r="J2374" s="7">
        <v>49</v>
      </c>
      <c r="K2374" s="7">
        <v>488</v>
      </c>
      <c r="L2374" s="7">
        <v>477</v>
      </c>
      <c r="M2374" s="7">
        <v>11.94444444</v>
      </c>
      <c r="N2374" s="7">
        <f>VLOOKUP(Todos!$A2374,vlookup_table[#All],2,FALSE)</f>
        <v>1</v>
      </c>
      <c r="O2374" s="7" t="str">
        <f>VLOOKUP(Todos!$A2374,vlookup_table[#All],3,FALSE)</f>
        <v>CA</v>
      </c>
      <c r="P2374" s="7">
        <f>VLOOKUP(Todos!$A2374,vlookup_table[#All],4,FALSE)</f>
        <v>4602</v>
      </c>
      <c r="Q2374" s="9" t="str">
        <f>VLOOKUP(Todos!$A2374,vlookup_table[#All],5,FALSE)</f>
        <v>U1</v>
      </c>
      <c r="R2374" s="9" t="str">
        <f>VLOOKUP(Todos!$A2374,vlookup_table[#All],6,FALSE)</f>
        <v>M</v>
      </c>
      <c r="S2374" s="9">
        <f>VLOOKUP(Todos!$A2374,vlookup_table[#All],7,FALSE)</f>
        <v>20</v>
      </c>
      <c r="T2374" s="9">
        <f>ROUND((9706-Todos!$P2374)/100, 0)</f>
        <v>51</v>
      </c>
      <c r="U2374" s="9" t="str" cm="1">
        <f t="array" ref="U2374">_xlfn.IFS(
    ISNUMBER(SEARCH("C", Q2374)), "Ciudad",
    ISNUMBER(SEARCH("T", Q2374)), "Pueblo",
    ISNUMBER(SEARCH("R", Q2374)), "Rural",
    ISNUMBER(SEARCH("S", Q2374)), "Suburbano",
    ISNUMBER(SEARCH("U", Q2374)), "Urbano"
)</f>
        <v>Urbano</v>
      </c>
      <c r="V2374" s="24" t="str" cm="1">
        <f t="array" ref="V2374">_xlfn.LET(
    _xlpm.txt, _xlfn.TEXTJOIN("", TRUE, IF(ISNUMBER(--MID(Todos!$H2374, _xlfn.SEQUENCE(LEN(Todos!$H2374)), 1)), MID(Todos!$H2374, _xlfn.SEQUENCE(LEN(Todos!$H2374)), 1), "")),
    IF(ISNUMBER(--RIGHT(_xlpm.txt,1)), _xlpm.txt, LEFT(_xlpm.txt, LEN(_xlpm.txt)-1))
)</f>
        <v>16265</v>
      </c>
      <c r="W2374" s="9" t="str">
        <f>UPPER(LEFT(Todos!$B2374,2))</f>
        <v>CA</v>
      </c>
      <c r="X2374" s="10" t="str" cm="1">
        <f t="array" ref="X2374">+IF(Todos!$C2374 = "",MODE.MATCH(Todos!$C$2:$C$4029),Todos!$C2374)</f>
        <v>M</v>
      </c>
    </row>
    <row r="2375" spans="1:24" x14ac:dyDescent="0.35">
      <c r="A2375" s="18">
        <v>109451</v>
      </c>
      <c r="B2375" s="12" t="s">
        <v>50</v>
      </c>
      <c r="C2375" s="12" t="s">
        <v>17</v>
      </c>
      <c r="D2375" s="12">
        <v>608</v>
      </c>
      <c r="E2375" s="12">
        <v>383</v>
      </c>
      <c r="F2375" s="12">
        <v>402</v>
      </c>
      <c r="G2375" s="12">
        <v>0</v>
      </c>
      <c r="H2375" s="12">
        <v>10899</v>
      </c>
      <c r="I2375" s="12">
        <v>1</v>
      </c>
      <c r="J2375" s="12">
        <v>81</v>
      </c>
      <c r="K2375" s="12">
        <v>410</v>
      </c>
      <c r="L2375" s="12">
        <v>380</v>
      </c>
      <c r="M2375" s="12">
        <v>7.25</v>
      </c>
      <c r="N2375" s="12">
        <f>VLOOKUP(Todos!$A2375,vlookup_table[#All],2,FALSE)</f>
        <v>0</v>
      </c>
      <c r="O2375" s="12" t="str">
        <f>VLOOKUP(Todos!$A2375,vlookup_table[#All],3,FALSE)</f>
        <v>LA</v>
      </c>
      <c r="P2375" s="12">
        <f>VLOOKUP(Todos!$A2375,vlookup_table[#All],4,FALSE)</f>
        <v>5801</v>
      </c>
      <c r="Q2375" s="14" t="str">
        <f>VLOOKUP(Todos!$A2375,vlookup_table[#All],5,FALSE)</f>
        <v>R2</v>
      </c>
      <c r="R2375" s="14" t="str">
        <f>VLOOKUP(Todos!$A2375,vlookup_table[#All],6,FALSE)</f>
        <v>F</v>
      </c>
      <c r="S2375" s="14">
        <f>VLOOKUP(Todos!$A2375,vlookup_table[#All],7,FALSE)</f>
        <v>25</v>
      </c>
      <c r="T2375" s="14">
        <f>ROUND((9706-Todos!$P2375)/100, 0)</f>
        <v>39</v>
      </c>
      <c r="U2375" s="14" t="str" cm="1">
        <f t="array" ref="U2375">_xlfn.IFS(
    ISNUMBER(SEARCH("C", Q2375)), "Ciudad",
    ISNUMBER(SEARCH("T", Q2375)), "Pueblo",
    ISNUMBER(SEARCH("R", Q2375)), "Rural",
    ISNUMBER(SEARCH("S", Q2375)), "Suburbano",
    ISNUMBER(SEARCH("U", Q2375)), "Urbano"
)</f>
        <v>Rural</v>
      </c>
      <c r="V2375" s="25" t="str" cm="1">
        <f t="array" ref="V2375">_xlfn.LET(
    _xlpm.txt, _xlfn.TEXTJOIN("", TRUE, IF(ISNUMBER(--MID(Todos!$H2375, _xlfn.SEQUENCE(LEN(Todos!$H2375)), 1)), MID(Todos!$H2375, _xlfn.SEQUENCE(LEN(Todos!$H2375)), 1), "")),
    IF(ISNUMBER(--RIGHT(_xlpm.txt,1)), _xlpm.txt, LEFT(_xlpm.txt, LEN(_xlpm.txt)-1))
)</f>
        <v>10899</v>
      </c>
      <c r="W2375" s="14" t="str">
        <f>UPPER(LEFT(Todos!$B2375,2))</f>
        <v>LA</v>
      </c>
      <c r="X2375" s="15" t="str" cm="1">
        <f t="array" ref="X2375">+IF(Todos!$C2375 = "",MODE.MATCH(Todos!$C$2:$C$4029),Todos!$C2375)</f>
        <v>F</v>
      </c>
    </row>
    <row r="2376" spans="1:24" x14ac:dyDescent="0.35">
      <c r="A2376" s="19">
        <v>113891</v>
      </c>
      <c r="B2376" s="7" t="s">
        <v>32</v>
      </c>
      <c r="C2376" s="7" t="s">
        <v>14</v>
      </c>
      <c r="D2376" s="7">
        <v>290</v>
      </c>
      <c r="E2376" s="7">
        <v>173</v>
      </c>
      <c r="F2376" s="7">
        <v>303</v>
      </c>
      <c r="G2376" s="7">
        <v>0</v>
      </c>
      <c r="H2376" s="7">
        <v>10700</v>
      </c>
      <c r="I2376" s="7">
        <v>2</v>
      </c>
      <c r="J2376" s="7">
        <v>72</v>
      </c>
      <c r="K2376" s="7">
        <v>228</v>
      </c>
      <c r="L2376" s="7">
        <v>244</v>
      </c>
      <c r="M2376" s="7">
        <v>8.538461539</v>
      </c>
      <c r="N2376" s="7">
        <f>VLOOKUP(Todos!$A2376,vlookup_table[#All],2,FALSE)</f>
        <v>0</v>
      </c>
      <c r="O2376" s="7" t="str">
        <f>VLOOKUP(Todos!$A2376,vlookup_table[#All],3,FALSE)</f>
        <v>OK</v>
      </c>
      <c r="P2376" s="7">
        <f>VLOOKUP(Todos!$A2376,vlookup_table[#All],4,FALSE)</f>
        <v>5601</v>
      </c>
      <c r="Q2376" s="9" t="str">
        <f>VLOOKUP(Todos!$A2376,vlookup_table[#All],5,FALSE)</f>
        <v>R2</v>
      </c>
      <c r="R2376" s="9" t="str">
        <f>VLOOKUP(Todos!$A2376,vlookup_table[#All],6,FALSE)</f>
        <v>M</v>
      </c>
      <c r="S2376" s="9">
        <f>VLOOKUP(Todos!$A2376,vlookup_table[#All],7,FALSE)</f>
        <v>11</v>
      </c>
      <c r="T2376" s="9">
        <f>ROUND((9706-Todos!$P2376)/100, 0)</f>
        <v>41</v>
      </c>
      <c r="U2376" s="9" t="str" cm="1">
        <f t="array" ref="U2376">_xlfn.IFS(
    ISNUMBER(SEARCH("C", Q2376)), "Ciudad",
    ISNUMBER(SEARCH("T", Q2376)), "Pueblo",
    ISNUMBER(SEARCH("R", Q2376)), "Rural",
    ISNUMBER(SEARCH("S", Q2376)), "Suburbano",
    ISNUMBER(SEARCH("U", Q2376)), "Urbano"
)</f>
        <v>Rural</v>
      </c>
      <c r="V2376" s="24" t="str" cm="1">
        <f t="array" ref="V2376">_xlfn.LET(
    _xlpm.txt, _xlfn.TEXTJOIN("", TRUE, IF(ISNUMBER(--MID(Todos!$H2376, _xlfn.SEQUENCE(LEN(Todos!$H2376)), 1)), MID(Todos!$H2376, _xlfn.SEQUENCE(LEN(Todos!$H2376)), 1), "")),
    IF(ISNUMBER(--RIGHT(_xlpm.txt,1)), _xlpm.txt, LEFT(_xlpm.txt, LEN(_xlpm.txt)-1))
)</f>
        <v>10700</v>
      </c>
      <c r="W2376" s="9" t="str">
        <f>UPPER(LEFT(Todos!$B2376,2))</f>
        <v>OK</v>
      </c>
      <c r="X2376" s="10" t="str" cm="1">
        <f t="array" ref="X2376">+IF(Todos!$C2376 = "",MODE.MATCH(Todos!$C$2:$C$4029),Todos!$C2376)</f>
        <v>M</v>
      </c>
    </row>
    <row r="2377" spans="1:24" x14ac:dyDescent="0.35">
      <c r="A2377" s="18">
        <v>148991</v>
      </c>
      <c r="B2377" s="12" t="s">
        <v>22</v>
      </c>
      <c r="C2377" s="12" t="s">
        <v>17</v>
      </c>
      <c r="D2377" s="12">
        <v>3209</v>
      </c>
      <c r="E2377" s="12">
        <v>568</v>
      </c>
      <c r="F2377" s="12">
        <v>759</v>
      </c>
      <c r="G2377" s="12">
        <v>74</v>
      </c>
      <c r="H2377" s="12">
        <v>28817</v>
      </c>
      <c r="I2377" s="12">
        <v>10</v>
      </c>
      <c r="J2377" s="12">
        <v>47</v>
      </c>
      <c r="K2377" s="12">
        <v>728</v>
      </c>
      <c r="L2377" s="12">
        <v>648</v>
      </c>
      <c r="M2377" s="12">
        <v>19.399999999999999</v>
      </c>
      <c r="N2377" s="12">
        <f>VLOOKUP(Todos!$A2377,vlookup_table[#All],2,FALSE)</f>
        <v>28</v>
      </c>
      <c r="O2377" s="12" t="str">
        <f>VLOOKUP(Todos!$A2377,vlookup_table[#All],3,FALSE)</f>
        <v>CA</v>
      </c>
      <c r="P2377" s="12">
        <f>VLOOKUP(Todos!$A2377,vlookup_table[#All],4,FALSE)</f>
        <v>4401</v>
      </c>
      <c r="Q2377" s="14" t="str">
        <f>VLOOKUP(Todos!$A2377,vlookup_table[#All],5,FALSE)</f>
        <v>C1</v>
      </c>
      <c r="R2377" s="14" t="str">
        <f>VLOOKUP(Todos!$A2377,vlookup_table[#All],6,FALSE)</f>
        <v>F</v>
      </c>
      <c r="S2377" s="14">
        <f>VLOOKUP(Todos!$A2377,vlookup_table[#All],7,FALSE)</f>
        <v>25</v>
      </c>
      <c r="T2377" s="14">
        <f>ROUND((9706-Todos!$P2377)/100, 0)</f>
        <v>53</v>
      </c>
      <c r="U2377" s="14" t="str" cm="1">
        <f t="array" ref="U2377">_xlfn.IFS(
    ISNUMBER(SEARCH("C", Q2377)), "Ciudad",
    ISNUMBER(SEARCH("T", Q2377)), "Pueblo",
    ISNUMBER(SEARCH("R", Q2377)), "Rural",
    ISNUMBER(SEARCH("S", Q2377)), "Suburbano",
    ISNUMBER(SEARCH("U", Q2377)), "Urbano"
)</f>
        <v>Ciudad</v>
      </c>
      <c r="V2377" s="25" t="str" cm="1">
        <f t="array" ref="V2377">_xlfn.LET(
    _xlpm.txt, _xlfn.TEXTJOIN("", TRUE, IF(ISNUMBER(--MID(Todos!$H2377, _xlfn.SEQUENCE(LEN(Todos!$H2377)), 1)), MID(Todos!$H2377, _xlfn.SEQUENCE(LEN(Todos!$H2377)), 1), "")),
    IF(ISNUMBER(--RIGHT(_xlpm.txt,1)), _xlpm.txt, LEFT(_xlpm.txt, LEN(_xlpm.txt)-1))
)</f>
        <v>28817</v>
      </c>
      <c r="W2377" s="14" t="str">
        <f>UPPER(LEFT(Todos!$B2377,2))</f>
        <v>CA</v>
      </c>
      <c r="X2377" s="15" t="str" cm="1">
        <f t="array" ref="X2377">+IF(Todos!$C2377 = "",MODE.MATCH(Todos!$C$2:$C$4029),Todos!$C2377)</f>
        <v>F</v>
      </c>
    </row>
    <row r="2378" spans="1:24" x14ac:dyDescent="0.35">
      <c r="A2378" s="19">
        <v>63941</v>
      </c>
      <c r="B2378" s="7" t="s">
        <v>34</v>
      </c>
      <c r="C2378" s="7" t="s">
        <v>17</v>
      </c>
      <c r="D2378" s="7">
        <v>700</v>
      </c>
      <c r="E2378" s="7">
        <v>379</v>
      </c>
      <c r="F2378" s="7">
        <v>446</v>
      </c>
      <c r="G2378" s="7">
        <v>2</v>
      </c>
      <c r="H2378" s="7">
        <v>13332</v>
      </c>
      <c r="I2378" s="7">
        <v>0</v>
      </c>
      <c r="J2378" s="7">
        <v>75</v>
      </c>
      <c r="K2378" s="7">
        <v>385</v>
      </c>
      <c r="L2378" s="7">
        <v>432</v>
      </c>
      <c r="M2378" s="7">
        <v>8.1578947369999995</v>
      </c>
      <c r="N2378" s="7">
        <f>VLOOKUP(Todos!$A2378,vlookup_table[#All],2,FALSE)</f>
        <v>0</v>
      </c>
      <c r="O2378" s="7" t="str">
        <f>VLOOKUP(Todos!$A2378,vlookup_table[#All],3,FALSE)</f>
        <v>IN</v>
      </c>
      <c r="P2378" s="7">
        <f>VLOOKUP(Todos!$A2378,vlookup_table[#All],4,FALSE)</f>
        <v>0</v>
      </c>
      <c r="Q2378" s="9" t="str">
        <f>VLOOKUP(Todos!$A2378,vlookup_table[#All],5,FALSE)</f>
        <v>R2</v>
      </c>
      <c r="R2378" s="9" t="str">
        <f>VLOOKUP(Todos!$A2378,vlookup_table[#All],6,FALSE)</f>
        <v>F</v>
      </c>
      <c r="S2378" s="9">
        <f>VLOOKUP(Todos!$A2378,vlookup_table[#All],7,FALSE)</f>
        <v>10</v>
      </c>
      <c r="T2378" s="9">
        <f>ROUND((9706-Todos!$P2378)/100, 0)</f>
        <v>97</v>
      </c>
      <c r="U2378" s="9" t="str" cm="1">
        <f t="array" ref="U2378">_xlfn.IFS(
    ISNUMBER(SEARCH("C", Q2378)), "Ciudad",
    ISNUMBER(SEARCH("T", Q2378)), "Pueblo",
    ISNUMBER(SEARCH("R", Q2378)), "Rural",
    ISNUMBER(SEARCH("S", Q2378)), "Suburbano",
    ISNUMBER(SEARCH("U", Q2378)), "Urbano"
)</f>
        <v>Rural</v>
      </c>
      <c r="V2378" s="24" t="str" cm="1">
        <f t="array" ref="V2378">_xlfn.LET(
    _xlpm.txt, _xlfn.TEXTJOIN("", TRUE, IF(ISNUMBER(--MID(Todos!$H2378, _xlfn.SEQUENCE(LEN(Todos!$H2378)), 1)), MID(Todos!$H2378, _xlfn.SEQUENCE(LEN(Todos!$H2378)), 1), "")),
    IF(ISNUMBER(--RIGHT(_xlpm.txt,1)), _xlpm.txt, LEFT(_xlpm.txt, LEN(_xlpm.txt)-1))
)</f>
        <v>13332</v>
      </c>
      <c r="W2378" s="9" t="str">
        <f>UPPER(LEFT(Todos!$B2378,2))</f>
        <v>IN</v>
      </c>
      <c r="X2378" s="10" t="str" cm="1">
        <f t="array" ref="X2378">+IF(Todos!$C2378 = "",MODE.MATCH(Todos!$C$2:$C$4029),Todos!$C2378)</f>
        <v>F</v>
      </c>
    </row>
    <row r="2379" spans="1:24" x14ac:dyDescent="0.35">
      <c r="A2379" s="18">
        <v>48006</v>
      </c>
      <c r="B2379" s="12" t="s">
        <v>44</v>
      </c>
      <c r="C2379" s="12" t="s">
        <v>17</v>
      </c>
      <c r="D2379" s="12">
        <v>486</v>
      </c>
      <c r="E2379" s="12">
        <v>237</v>
      </c>
      <c r="F2379" s="12">
        <v>315</v>
      </c>
      <c r="G2379" s="12">
        <v>3</v>
      </c>
      <c r="H2379" s="12">
        <v>10807</v>
      </c>
      <c r="I2379" s="12">
        <v>1</v>
      </c>
      <c r="J2379" s="12">
        <v>80</v>
      </c>
      <c r="K2379" s="12">
        <v>283</v>
      </c>
      <c r="L2379" s="12">
        <v>281</v>
      </c>
      <c r="M2379" s="12">
        <v>6.6</v>
      </c>
      <c r="N2379" s="12">
        <f>VLOOKUP(Todos!$A2379,vlookup_table[#All],2,FALSE)</f>
        <v>28</v>
      </c>
      <c r="O2379" s="12" t="str">
        <f>VLOOKUP(Todos!$A2379,vlookup_table[#All],3,FALSE)</f>
        <v>AL</v>
      </c>
      <c r="P2379" s="12">
        <f>VLOOKUP(Todos!$A2379,vlookup_table[#All],4,FALSE)</f>
        <v>0</v>
      </c>
      <c r="Q2379" s="14" t="str">
        <f>VLOOKUP(Todos!$A2379,vlookup_table[#All],5,FALSE)</f>
        <v>R2</v>
      </c>
      <c r="R2379" s="14" t="str">
        <f>VLOOKUP(Todos!$A2379,vlookup_table[#All],6,FALSE)</f>
        <v>F</v>
      </c>
      <c r="S2379" s="14">
        <f>VLOOKUP(Todos!$A2379,vlookup_table[#All],7,FALSE)</f>
        <v>5</v>
      </c>
      <c r="T2379" s="14">
        <f>ROUND((9706-Todos!$P2379)/100, 0)</f>
        <v>97</v>
      </c>
      <c r="U2379" s="14" t="str" cm="1">
        <f t="array" ref="U2379">_xlfn.IFS(
    ISNUMBER(SEARCH("C", Q2379)), "Ciudad",
    ISNUMBER(SEARCH("T", Q2379)), "Pueblo",
    ISNUMBER(SEARCH("R", Q2379)), "Rural",
    ISNUMBER(SEARCH("S", Q2379)), "Suburbano",
    ISNUMBER(SEARCH("U", Q2379)), "Urbano"
)</f>
        <v>Rural</v>
      </c>
      <c r="V2379" s="25" t="str" cm="1">
        <f t="array" ref="V2379">_xlfn.LET(
    _xlpm.txt, _xlfn.TEXTJOIN("", TRUE, IF(ISNUMBER(--MID(Todos!$H2379, _xlfn.SEQUENCE(LEN(Todos!$H2379)), 1)), MID(Todos!$H2379, _xlfn.SEQUENCE(LEN(Todos!$H2379)), 1), "")),
    IF(ISNUMBER(--RIGHT(_xlpm.txt,1)), _xlpm.txt, LEFT(_xlpm.txt, LEN(_xlpm.txt)-1))
)</f>
        <v>10807</v>
      </c>
      <c r="W2379" s="14" t="str">
        <f>UPPER(LEFT(Todos!$B2379,2))</f>
        <v>AL</v>
      </c>
      <c r="X2379" s="15" t="str" cm="1">
        <f t="array" ref="X2379">+IF(Todos!$C2379 = "",MODE.MATCH(Todos!$C$2:$C$4029),Todos!$C2379)</f>
        <v>F</v>
      </c>
    </row>
    <row r="2380" spans="1:24" x14ac:dyDescent="0.35">
      <c r="A2380" s="19">
        <v>170998</v>
      </c>
      <c r="B2380" s="7" t="s">
        <v>22</v>
      </c>
      <c r="C2380" s="7" t="s">
        <v>17</v>
      </c>
      <c r="D2380" s="7">
        <v>621</v>
      </c>
      <c r="E2380" s="7">
        <v>250</v>
      </c>
      <c r="F2380" s="7">
        <v>307</v>
      </c>
      <c r="G2380" s="7">
        <v>0</v>
      </c>
      <c r="H2380" s="7">
        <v>10599</v>
      </c>
      <c r="I2380" s="7">
        <v>8</v>
      </c>
      <c r="J2380" s="7">
        <v>59</v>
      </c>
      <c r="K2380" s="7">
        <v>266</v>
      </c>
      <c r="L2380" s="7">
        <v>275</v>
      </c>
      <c r="M2380" s="7">
        <v>10.16666667</v>
      </c>
      <c r="N2380" s="7">
        <f>VLOOKUP(Todos!$A2380,vlookup_table[#All],2,FALSE)</f>
        <v>0</v>
      </c>
      <c r="O2380" s="7" t="str">
        <f>VLOOKUP(Todos!$A2380,vlookup_table[#All],3,FALSE)</f>
        <v>CA</v>
      </c>
      <c r="P2380" s="7">
        <f>VLOOKUP(Todos!$A2380,vlookup_table[#All],4,FALSE)</f>
        <v>1401</v>
      </c>
      <c r="Q2380" s="9" t="str">
        <f>VLOOKUP(Todos!$A2380,vlookup_table[#All],5,FALSE)</f>
        <v>R2</v>
      </c>
      <c r="R2380" s="9" t="str">
        <f>VLOOKUP(Todos!$A2380,vlookup_table[#All],6,FALSE)</f>
        <v>F</v>
      </c>
      <c r="S2380" s="9">
        <f>VLOOKUP(Todos!$A2380,vlookup_table[#All],7,FALSE)</f>
        <v>10</v>
      </c>
      <c r="T2380" s="9">
        <f>ROUND((9706-Todos!$P2380)/100, 0)</f>
        <v>83</v>
      </c>
      <c r="U2380" s="9" t="str" cm="1">
        <f t="array" ref="U2380">_xlfn.IFS(
    ISNUMBER(SEARCH("C", Q2380)), "Ciudad",
    ISNUMBER(SEARCH("T", Q2380)), "Pueblo",
    ISNUMBER(SEARCH("R", Q2380)), "Rural",
    ISNUMBER(SEARCH("S", Q2380)), "Suburbano",
    ISNUMBER(SEARCH("U", Q2380)), "Urbano"
)</f>
        <v>Rural</v>
      </c>
      <c r="V2380" s="24" t="str" cm="1">
        <f t="array" ref="V2380">_xlfn.LET(
    _xlpm.txt, _xlfn.TEXTJOIN("", TRUE, IF(ISNUMBER(--MID(Todos!$H2380, _xlfn.SEQUENCE(LEN(Todos!$H2380)), 1)), MID(Todos!$H2380, _xlfn.SEQUENCE(LEN(Todos!$H2380)), 1), "")),
    IF(ISNUMBER(--RIGHT(_xlpm.txt,1)), _xlpm.txt, LEFT(_xlpm.txt, LEN(_xlpm.txt)-1))
)</f>
        <v>10599</v>
      </c>
      <c r="W2380" s="9" t="str">
        <f>UPPER(LEFT(Todos!$B2380,2))</f>
        <v>CA</v>
      </c>
      <c r="X2380" s="10" t="str" cm="1">
        <f t="array" ref="X2380">+IF(Todos!$C2380 = "",MODE.MATCH(Todos!$C$2:$C$4029),Todos!$C2380)</f>
        <v>F</v>
      </c>
    </row>
    <row r="2381" spans="1:24" x14ac:dyDescent="0.35">
      <c r="A2381" s="18">
        <v>31959</v>
      </c>
      <c r="B2381" s="12" t="s">
        <v>13</v>
      </c>
      <c r="C2381" s="12" t="s">
        <v>14</v>
      </c>
      <c r="D2381" s="12">
        <v>1548</v>
      </c>
      <c r="E2381" s="12">
        <v>572</v>
      </c>
      <c r="F2381" s="12">
        <v>736</v>
      </c>
      <c r="G2381" s="12">
        <v>35</v>
      </c>
      <c r="H2381" s="12">
        <v>40741</v>
      </c>
      <c r="I2381" s="12">
        <v>5</v>
      </c>
      <c r="J2381" s="12">
        <v>20</v>
      </c>
      <c r="K2381" s="12">
        <v>632</v>
      </c>
      <c r="L2381" s="12">
        <v>646</v>
      </c>
      <c r="M2381" s="12">
        <v>25</v>
      </c>
      <c r="N2381" s="12">
        <f>VLOOKUP(Todos!$A2381,vlookup_table[#All],2,FALSE)</f>
        <v>0</v>
      </c>
      <c r="O2381" s="12" t="str">
        <f>VLOOKUP(Todos!$A2381,vlookup_table[#All],3,FALSE)</f>
        <v>FL</v>
      </c>
      <c r="P2381" s="12">
        <f>VLOOKUP(Todos!$A2381,vlookup_table[#All],4,FALSE)</f>
        <v>3401</v>
      </c>
      <c r="Q2381" s="14" t="str">
        <f>VLOOKUP(Todos!$A2381,vlookup_table[#All],5,FALSE)</f>
        <v>T1</v>
      </c>
      <c r="R2381" s="14" t="str">
        <f>VLOOKUP(Todos!$A2381,vlookup_table[#All],6,FALSE)</f>
        <v>M</v>
      </c>
      <c r="S2381" s="14">
        <f>VLOOKUP(Todos!$A2381,vlookup_table[#All],7,FALSE)</f>
        <v>20</v>
      </c>
      <c r="T2381" s="14">
        <f>ROUND((9706-Todos!$P2381)/100, 0)</f>
        <v>63</v>
      </c>
      <c r="U2381" s="14" t="str" cm="1">
        <f t="array" ref="U2381">_xlfn.IFS(
    ISNUMBER(SEARCH("C", Q2381)), "Ciudad",
    ISNUMBER(SEARCH("T", Q2381)), "Pueblo",
    ISNUMBER(SEARCH("R", Q2381)), "Rural",
    ISNUMBER(SEARCH("S", Q2381)), "Suburbano",
    ISNUMBER(SEARCH("U", Q2381)), "Urbano"
)</f>
        <v>Pueblo</v>
      </c>
      <c r="V2381" s="25" t="str" cm="1">
        <f t="array" ref="V2381">_xlfn.LET(
    _xlpm.txt, _xlfn.TEXTJOIN("", TRUE, IF(ISNUMBER(--MID(Todos!$H2381, _xlfn.SEQUENCE(LEN(Todos!$H2381)), 1)), MID(Todos!$H2381, _xlfn.SEQUENCE(LEN(Todos!$H2381)), 1), "")),
    IF(ISNUMBER(--RIGHT(_xlpm.txt,1)), _xlpm.txt, LEFT(_xlpm.txt, LEN(_xlpm.txt)-1))
)</f>
        <v>40741</v>
      </c>
      <c r="W2381" s="14" t="str">
        <f>UPPER(LEFT(Todos!$B2381,2))</f>
        <v>FL</v>
      </c>
      <c r="X2381" s="15" t="str" cm="1">
        <f t="array" ref="X2381">+IF(Todos!$C2381 = "",MODE.MATCH(Todos!$C$2:$C$4029),Todos!$C2381)</f>
        <v>M</v>
      </c>
    </row>
    <row r="2382" spans="1:24" x14ac:dyDescent="0.35">
      <c r="A2382" s="19">
        <v>13805</v>
      </c>
      <c r="B2382" s="7" t="s">
        <v>22</v>
      </c>
      <c r="C2382" s="7" t="s">
        <v>14</v>
      </c>
      <c r="D2382" s="7">
        <v>1315</v>
      </c>
      <c r="E2382" s="7">
        <v>304</v>
      </c>
      <c r="F2382" s="7">
        <v>409</v>
      </c>
      <c r="G2382" s="7">
        <v>17</v>
      </c>
      <c r="H2382" s="7">
        <v>15193</v>
      </c>
      <c r="I2382" s="7">
        <v>4</v>
      </c>
      <c r="J2382" s="7">
        <v>62</v>
      </c>
      <c r="K2382" s="7">
        <v>369</v>
      </c>
      <c r="L2382" s="7">
        <v>355</v>
      </c>
      <c r="M2382" s="7">
        <v>27.5</v>
      </c>
      <c r="N2382" s="7">
        <f>VLOOKUP(Todos!$A2382,vlookup_table[#All],2,FALSE)</f>
        <v>0</v>
      </c>
      <c r="O2382" s="7" t="str">
        <f>VLOOKUP(Todos!$A2382,vlookup_table[#All],3,FALSE)</f>
        <v>CA</v>
      </c>
      <c r="P2382" s="7">
        <f>VLOOKUP(Todos!$A2382,vlookup_table[#All],4,FALSE)</f>
        <v>3201</v>
      </c>
      <c r="Q2382" s="9" t="str">
        <f>VLOOKUP(Todos!$A2382,vlookup_table[#All],5,FALSE)</f>
        <v>R1</v>
      </c>
      <c r="R2382" s="9" t="str">
        <f>VLOOKUP(Todos!$A2382,vlookup_table[#All],6,FALSE)</f>
        <v>M</v>
      </c>
      <c r="S2382" s="9">
        <f>VLOOKUP(Todos!$A2382,vlookup_table[#All],7,FALSE)</f>
        <v>107</v>
      </c>
      <c r="T2382" s="9">
        <f>ROUND((9706-Todos!$P2382)/100, 0)</f>
        <v>65</v>
      </c>
      <c r="U2382" s="9" t="str" cm="1">
        <f t="array" ref="U2382">_xlfn.IFS(
    ISNUMBER(SEARCH("C", Q2382)), "Ciudad",
    ISNUMBER(SEARCH("T", Q2382)), "Pueblo",
    ISNUMBER(SEARCH("R", Q2382)), "Rural",
    ISNUMBER(SEARCH("S", Q2382)), "Suburbano",
    ISNUMBER(SEARCH("U", Q2382)), "Urbano"
)</f>
        <v>Rural</v>
      </c>
      <c r="V2382" s="24" t="str" cm="1">
        <f t="array" ref="V2382">_xlfn.LET(
    _xlpm.txt, _xlfn.TEXTJOIN("", TRUE, IF(ISNUMBER(--MID(Todos!$H2382, _xlfn.SEQUENCE(LEN(Todos!$H2382)), 1)), MID(Todos!$H2382, _xlfn.SEQUENCE(LEN(Todos!$H2382)), 1), "")),
    IF(ISNUMBER(--RIGHT(_xlpm.txt,1)), _xlpm.txt, LEFT(_xlpm.txt, LEN(_xlpm.txt)-1))
)</f>
        <v>15193</v>
      </c>
      <c r="W2382" s="9" t="str">
        <f>UPPER(LEFT(Todos!$B2382,2))</f>
        <v>CA</v>
      </c>
      <c r="X2382" s="10" t="str" cm="1">
        <f t="array" ref="X2382">+IF(Todos!$C2382 = "",MODE.MATCH(Todos!$C$2:$C$4029),Todos!$C2382)</f>
        <v>M</v>
      </c>
    </row>
    <row r="2383" spans="1:24" x14ac:dyDescent="0.35">
      <c r="A2383" s="18">
        <v>104170</v>
      </c>
      <c r="B2383" s="12" t="s">
        <v>37</v>
      </c>
      <c r="C2383" s="12" t="s">
        <v>14</v>
      </c>
      <c r="D2383" s="12">
        <v>889</v>
      </c>
      <c r="E2383" s="12">
        <v>408</v>
      </c>
      <c r="F2383" s="12">
        <v>528</v>
      </c>
      <c r="G2383" s="12">
        <v>0</v>
      </c>
      <c r="H2383" s="12">
        <v>16268</v>
      </c>
      <c r="I2383" s="12">
        <v>2</v>
      </c>
      <c r="J2383" s="12">
        <v>64</v>
      </c>
      <c r="K2383" s="12">
        <v>483</v>
      </c>
      <c r="L2383" s="12">
        <v>468</v>
      </c>
      <c r="M2383" s="12">
        <v>3.72</v>
      </c>
      <c r="N2383" s="12">
        <f>VLOOKUP(Todos!$A2383,vlookup_table[#All],2,FALSE)</f>
        <v>2</v>
      </c>
      <c r="O2383" s="12" t="str">
        <f>VLOOKUP(Todos!$A2383,vlookup_table[#All],3,FALSE)</f>
        <v>MO</v>
      </c>
      <c r="P2383" s="12">
        <f>VLOOKUP(Todos!$A2383,vlookup_table[#All],4,FALSE)</f>
        <v>1603</v>
      </c>
      <c r="Q2383" s="14" t="str">
        <f>VLOOKUP(Todos!$A2383,vlookup_table[#All],5,FALSE)</f>
        <v>C1</v>
      </c>
      <c r="R2383" s="14" t="str">
        <f>VLOOKUP(Todos!$A2383,vlookup_table[#All],6,FALSE)</f>
        <v>M</v>
      </c>
      <c r="S2383" s="14">
        <f>VLOOKUP(Todos!$A2383,vlookup_table[#All],7,FALSE)</f>
        <v>5</v>
      </c>
      <c r="T2383" s="14">
        <f>ROUND((9706-Todos!$P2383)/100, 0)</f>
        <v>81</v>
      </c>
      <c r="U2383" s="14" t="str" cm="1">
        <f t="array" ref="U2383">_xlfn.IFS(
    ISNUMBER(SEARCH("C", Q2383)), "Ciudad",
    ISNUMBER(SEARCH("T", Q2383)), "Pueblo",
    ISNUMBER(SEARCH("R", Q2383)), "Rural",
    ISNUMBER(SEARCH("S", Q2383)), "Suburbano",
    ISNUMBER(SEARCH("U", Q2383)), "Urbano"
)</f>
        <v>Ciudad</v>
      </c>
      <c r="V2383" s="25" t="str" cm="1">
        <f t="array" ref="V2383">_xlfn.LET(
    _xlpm.txt, _xlfn.TEXTJOIN("", TRUE, IF(ISNUMBER(--MID(Todos!$H2383, _xlfn.SEQUENCE(LEN(Todos!$H2383)), 1)), MID(Todos!$H2383, _xlfn.SEQUENCE(LEN(Todos!$H2383)), 1), "")),
    IF(ISNUMBER(--RIGHT(_xlpm.txt,1)), _xlpm.txt, LEFT(_xlpm.txt, LEN(_xlpm.txt)-1))
)</f>
        <v>16268</v>
      </c>
      <c r="W2383" s="14" t="str">
        <f>UPPER(LEFT(Todos!$B2383,2))</f>
        <v>MO</v>
      </c>
      <c r="X2383" s="15" t="str" cm="1">
        <f t="array" ref="X2383">+IF(Todos!$C2383 = "",MODE.MATCH(Todos!$C$2:$C$4029),Todos!$C2383)</f>
        <v>M</v>
      </c>
    </row>
    <row r="2384" spans="1:24" x14ac:dyDescent="0.35">
      <c r="A2384" s="19">
        <v>28339</v>
      </c>
      <c r="B2384" s="7" t="s">
        <v>40</v>
      </c>
      <c r="C2384" s="7" t="s">
        <v>17</v>
      </c>
      <c r="D2384" s="7">
        <v>2152</v>
      </c>
      <c r="E2384" s="7">
        <v>389</v>
      </c>
      <c r="F2384" s="7">
        <v>738</v>
      </c>
      <c r="G2384" s="7">
        <v>59</v>
      </c>
      <c r="H2384" s="7">
        <v>28753</v>
      </c>
      <c r="I2384" s="7">
        <v>4</v>
      </c>
      <c r="J2384" s="7">
        <v>42</v>
      </c>
      <c r="K2384" s="7">
        <v>634</v>
      </c>
      <c r="L2384" s="7">
        <v>501</v>
      </c>
      <c r="M2384" s="7">
        <v>11.1</v>
      </c>
      <c r="N2384" s="7">
        <f>VLOOKUP(Todos!$A2384,vlookup_table[#All],2,FALSE)</f>
        <v>0</v>
      </c>
      <c r="O2384" s="7" t="str">
        <f>VLOOKUP(Todos!$A2384,vlookup_table[#All],3,FALSE)</f>
        <v>GA</v>
      </c>
      <c r="P2384" s="7">
        <f>VLOOKUP(Todos!$A2384,vlookup_table[#All],4,FALSE)</f>
        <v>0</v>
      </c>
      <c r="Q2384" s="9" t="str">
        <f>VLOOKUP(Todos!$A2384,vlookup_table[#All],5,FALSE)</f>
        <v>C1</v>
      </c>
      <c r="R2384" s="9" t="str">
        <f>VLOOKUP(Todos!$A2384,vlookup_table[#All],6,FALSE)</f>
        <v>F</v>
      </c>
      <c r="S2384" s="9">
        <f>VLOOKUP(Todos!$A2384,vlookup_table[#All],7,FALSE)</f>
        <v>11</v>
      </c>
      <c r="T2384" s="9">
        <f>ROUND((9706-Todos!$P2384)/100, 0)</f>
        <v>97</v>
      </c>
      <c r="U2384" s="9" t="str" cm="1">
        <f t="array" ref="U2384">_xlfn.IFS(
    ISNUMBER(SEARCH("C", Q2384)), "Ciudad",
    ISNUMBER(SEARCH("T", Q2384)), "Pueblo",
    ISNUMBER(SEARCH("R", Q2384)), "Rural",
    ISNUMBER(SEARCH("S", Q2384)), "Suburbano",
    ISNUMBER(SEARCH("U", Q2384)), "Urbano"
)</f>
        <v>Ciudad</v>
      </c>
      <c r="V2384" s="24" t="str" cm="1">
        <f t="array" ref="V2384">_xlfn.LET(
    _xlpm.txt, _xlfn.TEXTJOIN("", TRUE, IF(ISNUMBER(--MID(Todos!$H2384, _xlfn.SEQUENCE(LEN(Todos!$H2384)), 1)), MID(Todos!$H2384, _xlfn.SEQUENCE(LEN(Todos!$H2384)), 1), "")),
    IF(ISNUMBER(--RIGHT(_xlpm.txt,1)), _xlpm.txt, LEFT(_xlpm.txt, LEN(_xlpm.txt)-1))
)</f>
        <v>28753</v>
      </c>
      <c r="W2384" s="9" t="str">
        <f>UPPER(LEFT(Todos!$B2384,2))</f>
        <v>GA</v>
      </c>
      <c r="X2384" s="10" t="str" cm="1">
        <f t="array" ref="X2384">+IF(Todos!$C2384 = "",MODE.MATCH(Todos!$C$2:$C$4029),Todos!$C2384)</f>
        <v>F</v>
      </c>
    </row>
    <row r="2385" spans="1:24" x14ac:dyDescent="0.35">
      <c r="A2385" s="18">
        <v>1920</v>
      </c>
      <c r="B2385" s="12" t="s">
        <v>24</v>
      </c>
      <c r="C2385" s="12" t="s">
        <v>14</v>
      </c>
      <c r="D2385" s="12">
        <v>1032</v>
      </c>
      <c r="E2385" s="12">
        <v>305</v>
      </c>
      <c r="F2385" s="12">
        <v>454</v>
      </c>
      <c r="G2385" s="12">
        <v>15</v>
      </c>
      <c r="H2385" s="12">
        <v>18324</v>
      </c>
      <c r="I2385" s="12">
        <v>12</v>
      </c>
      <c r="J2385" s="12">
        <v>16</v>
      </c>
      <c r="K2385" s="12">
        <v>361</v>
      </c>
      <c r="L2385" s="12">
        <v>390</v>
      </c>
      <c r="M2385" s="12">
        <v>6.9193548390000004</v>
      </c>
      <c r="N2385" s="12">
        <f>VLOOKUP(Todos!$A2385,vlookup_table[#All],2,FALSE)</f>
        <v>1002</v>
      </c>
      <c r="O2385" s="12" t="str">
        <f>VLOOKUP(Todos!$A2385,vlookup_table[#All],3,FALSE)</f>
        <v>NV</v>
      </c>
      <c r="P2385" s="12">
        <f>VLOOKUP(Todos!$A2385,vlookup_table[#All],4,FALSE)</f>
        <v>1610</v>
      </c>
      <c r="Q2385" s="14" t="str">
        <f>VLOOKUP(Todos!$A2385,vlookup_table[#All],5,FALSE)</f>
        <v>U3</v>
      </c>
      <c r="R2385" s="14" t="str">
        <f>VLOOKUP(Todos!$A2385,vlookup_table[#All],6,FALSE)</f>
        <v>M</v>
      </c>
      <c r="S2385" s="14">
        <f>VLOOKUP(Todos!$A2385,vlookup_table[#All],7,FALSE)</f>
        <v>10</v>
      </c>
      <c r="T2385" s="14">
        <f>ROUND((9706-Todos!$P2385)/100, 0)</f>
        <v>81</v>
      </c>
      <c r="U2385" s="14" t="str" cm="1">
        <f t="array" ref="U2385">_xlfn.IFS(
    ISNUMBER(SEARCH("C", Q2385)), "Ciudad",
    ISNUMBER(SEARCH("T", Q2385)), "Pueblo",
    ISNUMBER(SEARCH("R", Q2385)), "Rural",
    ISNUMBER(SEARCH("S", Q2385)), "Suburbano",
    ISNUMBER(SEARCH("U", Q2385)), "Urbano"
)</f>
        <v>Urbano</v>
      </c>
      <c r="V2385" s="25" t="str" cm="1">
        <f t="array" ref="V2385">_xlfn.LET(
    _xlpm.txt, _xlfn.TEXTJOIN("", TRUE, IF(ISNUMBER(--MID(Todos!$H2385, _xlfn.SEQUENCE(LEN(Todos!$H2385)), 1)), MID(Todos!$H2385, _xlfn.SEQUENCE(LEN(Todos!$H2385)), 1), "")),
    IF(ISNUMBER(--RIGHT(_xlpm.txt,1)), _xlpm.txt, LEFT(_xlpm.txt, LEN(_xlpm.txt)-1))
)</f>
        <v>18324</v>
      </c>
      <c r="W2385" s="14" t="str">
        <f>UPPER(LEFT(Todos!$B2385,2))</f>
        <v>NV</v>
      </c>
      <c r="X2385" s="15" t="str" cm="1">
        <f t="array" ref="X2385">+IF(Todos!$C2385 = "",MODE.MATCH(Todos!$C$2:$C$4029),Todos!$C2385)</f>
        <v>M</v>
      </c>
    </row>
    <row r="2386" spans="1:24" x14ac:dyDescent="0.35">
      <c r="A2386" s="19">
        <v>88920</v>
      </c>
      <c r="B2386" s="7" t="s">
        <v>16</v>
      </c>
      <c r="C2386" s="7" t="s">
        <v>17</v>
      </c>
      <c r="D2386" s="7">
        <v>1364</v>
      </c>
      <c r="E2386" s="7">
        <v>451</v>
      </c>
      <c r="F2386" s="7">
        <v>561</v>
      </c>
      <c r="G2386" s="7">
        <v>16</v>
      </c>
      <c r="H2386" s="7">
        <v>21988</v>
      </c>
      <c r="I2386" s="7">
        <v>9</v>
      </c>
      <c r="J2386" s="7">
        <v>62</v>
      </c>
      <c r="K2386" s="7">
        <v>468</v>
      </c>
      <c r="L2386" s="7">
        <v>518</v>
      </c>
      <c r="M2386" s="7">
        <v>25</v>
      </c>
      <c r="N2386" s="7">
        <f>VLOOKUP(Todos!$A2386,vlookup_table[#All],2,FALSE)</f>
        <v>0</v>
      </c>
      <c r="O2386" s="7" t="str">
        <f>VLOOKUP(Todos!$A2386,vlookup_table[#All],3,FALSE)</f>
        <v>IL</v>
      </c>
      <c r="P2386" s="7">
        <f>VLOOKUP(Todos!$A2386,vlookup_table[#All],4,FALSE)</f>
        <v>5501</v>
      </c>
      <c r="Q2386" s="9" t="str">
        <f>VLOOKUP(Todos!$A2386,vlookup_table[#All],5,FALSE)</f>
        <v>S1</v>
      </c>
      <c r="R2386" s="9" t="str">
        <f>VLOOKUP(Todos!$A2386,vlookup_table[#All],6,FALSE)</f>
        <v>F</v>
      </c>
      <c r="S2386" s="9">
        <f>VLOOKUP(Todos!$A2386,vlookup_table[#All],7,FALSE)</f>
        <v>25</v>
      </c>
      <c r="T2386" s="9">
        <f>ROUND((9706-Todos!$P2386)/100, 0)</f>
        <v>42</v>
      </c>
      <c r="U2386" s="9" t="str" cm="1">
        <f t="array" ref="U2386">_xlfn.IFS(
    ISNUMBER(SEARCH("C", Q2386)), "Ciudad",
    ISNUMBER(SEARCH("T", Q2386)), "Pueblo",
    ISNUMBER(SEARCH("R", Q2386)), "Rural",
    ISNUMBER(SEARCH("S", Q2386)), "Suburbano",
    ISNUMBER(SEARCH("U", Q2386)), "Urbano"
)</f>
        <v>Suburbano</v>
      </c>
      <c r="V2386" s="24" t="str" cm="1">
        <f t="array" ref="V2386">_xlfn.LET(
    _xlpm.txt, _xlfn.TEXTJOIN("", TRUE, IF(ISNUMBER(--MID(Todos!$H2386, _xlfn.SEQUENCE(LEN(Todos!$H2386)), 1)), MID(Todos!$H2386, _xlfn.SEQUENCE(LEN(Todos!$H2386)), 1), "")),
    IF(ISNUMBER(--RIGHT(_xlpm.txt,1)), _xlpm.txt, LEFT(_xlpm.txt, LEN(_xlpm.txt)-1))
)</f>
        <v>21988</v>
      </c>
      <c r="W2386" s="9" t="str">
        <f>UPPER(LEFT(Todos!$B2386,2))</f>
        <v>IL</v>
      </c>
      <c r="X2386" s="10" t="str" cm="1">
        <f t="array" ref="X2386">+IF(Todos!$C2386 = "",MODE.MATCH(Todos!$C$2:$C$4029),Todos!$C2386)</f>
        <v>F</v>
      </c>
    </row>
    <row r="2387" spans="1:24" x14ac:dyDescent="0.35">
      <c r="A2387" s="18">
        <v>45656</v>
      </c>
      <c r="B2387" s="12" t="s">
        <v>13</v>
      </c>
      <c r="C2387" s="12" t="s">
        <v>14</v>
      </c>
      <c r="D2387" s="12">
        <v>566</v>
      </c>
      <c r="E2387" s="12">
        <v>218</v>
      </c>
      <c r="F2387" s="12">
        <v>272</v>
      </c>
      <c r="G2387" s="12">
        <v>0</v>
      </c>
      <c r="H2387" s="12">
        <v>11438</v>
      </c>
      <c r="I2387" s="12">
        <v>9</v>
      </c>
      <c r="J2387" s="12">
        <v>8</v>
      </c>
      <c r="K2387" s="12">
        <v>242</v>
      </c>
      <c r="L2387" s="12">
        <v>249</v>
      </c>
      <c r="M2387" s="12">
        <v>27.5</v>
      </c>
      <c r="N2387" s="12">
        <f>VLOOKUP(Todos!$A2387,vlookup_table[#All],2,FALSE)</f>
        <v>1002</v>
      </c>
      <c r="O2387" s="12" t="str">
        <f>VLOOKUP(Todos!$A2387,vlookup_table[#All],3,FALSE)</f>
        <v>FL</v>
      </c>
      <c r="P2387" s="12">
        <f>VLOOKUP(Todos!$A2387,vlookup_table[#All],4,FALSE)</f>
        <v>4301</v>
      </c>
      <c r="Q2387" s="14" t="str">
        <f>VLOOKUP(Todos!$A2387,vlookup_table[#All],5,FALSE)</f>
        <v>C3</v>
      </c>
      <c r="R2387" s="14" t="str">
        <f>VLOOKUP(Todos!$A2387,vlookup_table[#All],6,FALSE)</f>
        <v>M</v>
      </c>
      <c r="S2387" s="14">
        <f>VLOOKUP(Todos!$A2387,vlookup_table[#All],7,FALSE)</f>
        <v>27</v>
      </c>
      <c r="T2387" s="14">
        <f>ROUND((9706-Todos!$P2387)/100, 0)</f>
        <v>54</v>
      </c>
      <c r="U2387" s="14" t="str" cm="1">
        <f t="array" ref="U2387">_xlfn.IFS(
    ISNUMBER(SEARCH("C", Q2387)), "Ciudad",
    ISNUMBER(SEARCH("T", Q2387)), "Pueblo",
    ISNUMBER(SEARCH("R", Q2387)), "Rural",
    ISNUMBER(SEARCH("S", Q2387)), "Suburbano",
    ISNUMBER(SEARCH("U", Q2387)), "Urbano"
)</f>
        <v>Ciudad</v>
      </c>
      <c r="V2387" s="25" t="str" cm="1">
        <f t="array" ref="V2387">_xlfn.LET(
    _xlpm.txt, _xlfn.TEXTJOIN("", TRUE, IF(ISNUMBER(--MID(Todos!$H2387, _xlfn.SEQUENCE(LEN(Todos!$H2387)), 1)), MID(Todos!$H2387, _xlfn.SEQUENCE(LEN(Todos!$H2387)), 1), "")),
    IF(ISNUMBER(--RIGHT(_xlpm.txt,1)), _xlpm.txt, LEFT(_xlpm.txt, LEN(_xlpm.txt)-1))
)</f>
        <v>11438</v>
      </c>
      <c r="W2387" s="14" t="str">
        <f>UPPER(LEFT(Todos!$B2387,2))</f>
        <v>FL</v>
      </c>
      <c r="X2387" s="15" t="str" cm="1">
        <f t="array" ref="X2387">+IF(Todos!$C2387 = "",MODE.MATCH(Todos!$C$2:$C$4029),Todos!$C2387)</f>
        <v>M</v>
      </c>
    </row>
    <row r="2388" spans="1:24" x14ac:dyDescent="0.35">
      <c r="A2388" s="19">
        <v>175471</v>
      </c>
      <c r="B2388" s="7" t="s">
        <v>51</v>
      </c>
      <c r="C2388" s="7" t="s">
        <v>17</v>
      </c>
      <c r="D2388" s="7">
        <v>813</v>
      </c>
      <c r="E2388" s="7">
        <v>239</v>
      </c>
      <c r="F2388" s="7">
        <v>411</v>
      </c>
      <c r="G2388" s="7">
        <v>5</v>
      </c>
      <c r="H2388" s="7">
        <v>16248</v>
      </c>
      <c r="I2388" s="7">
        <v>5</v>
      </c>
      <c r="J2388" s="7">
        <v>37</v>
      </c>
      <c r="K2388" s="7">
        <v>368</v>
      </c>
      <c r="L2388" s="7">
        <v>301</v>
      </c>
      <c r="M2388" s="7">
        <v>6.5714285710000002</v>
      </c>
      <c r="N2388" s="7">
        <f>VLOOKUP(Todos!$A2388,vlookup_table[#All],2,FALSE)</f>
        <v>28</v>
      </c>
      <c r="O2388" s="7" t="str">
        <f>VLOOKUP(Todos!$A2388,vlookup_table[#All],3,FALSE)</f>
        <v>OR</v>
      </c>
      <c r="P2388" s="7">
        <f>VLOOKUP(Todos!$A2388,vlookup_table[#All],4,FALSE)</f>
        <v>0</v>
      </c>
      <c r="Q2388" s="9" t="str">
        <f>VLOOKUP(Todos!$A2388,vlookup_table[#All],5,FALSE)</f>
        <v>U2</v>
      </c>
      <c r="R2388" s="9" t="str">
        <f>VLOOKUP(Todos!$A2388,vlookup_table[#All],6,FALSE)</f>
        <v>F</v>
      </c>
      <c r="S2388" s="9">
        <f>VLOOKUP(Todos!$A2388,vlookup_table[#All],7,FALSE)</f>
        <v>5</v>
      </c>
      <c r="T2388" s="9">
        <f>ROUND((9706-Todos!$P2388)/100, 0)</f>
        <v>97</v>
      </c>
      <c r="U2388" s="9" t="str" cm="1">
        <f t="array" ref="U2388">_xlfn.IFS(
    ISNUMBER(SEARCH("C", Q2388)), "Ciudad",
    ISNUMBER(SEARCH("T", Q2388)), "Pueblo",
    ISNUMBER(SEARCH("R", Q2388)), "Rural",
    ISNUMBER(SEARCH("S", Q2388)), "Suburbano",
    ISNUMBER(SEARCH("U", Q2388)), "Urbano"
)</f>
        <v>Urbano</v>
      </c>
      <c r="V2388" s="24" t="str" cm="1">
        <f t="array" ref="V2388">_xlfn.LET(
    _xlpm.txt, _xlfn.TEXTJOIN("", TRUE, IF(ISNUMBER(--MID(Todos!$H2388, _xlfn.SEQUENCE(LEN(Todos!$H2388)), 1)), MID(Todos!$H2388, _xlfn.SEQUENCE(LEN(Todos!$H2388)), 1), "")),
    IF(ISNUMBER(--RIGHT(_xlpm.txt,1)), _xlpm.txt, LEFT(_xlpm.txt, LEN(_xlpm.txt)-1))
)</f>
        <v>16248</v>
      </c>
      <c r="W2388" s="9" t="str">
        <f>UPPER(LEFT(Todos!$B2388,2))</f>
        <v>OR</v>
      </c>
      <c r="X2388" s="10" t="str" cm="1">
        <f t="array" ref="X2388">+IF(Todos!$C2388 = "",MODE.MATCH(Todos!$C$2:$C$4029),Todos!$C2388)</f>
        <v>F</v>
      </c>
    </row>
    <row r="2389" spans="1:24" x14ac:dyDescent="0.35">
      <c r="A2389" s="18">
        <v>108820</v>
      </c>
      <c r="B2389" s="12" t="s">
        <v>50</v>
      </c>
      <c r="C2389" s="12" t="s">
        <v>14</v>
      </c>
      <c r="D2389" s="12">
        <v>465</v>
      </c>
      <c r="E2389" s="12">
        <v>198</v>
      </c>
      <c r="F2389" s="12">
        <v>292</v>
      </c>
      <c r="G2389" s="12">
        <v>1</v>
      </c>
      <c r="H2389" s="12">
        <v>8982</v>
      </c>
      <c r="I2389" s="12">
        <v>0</v>
      </c>
      <c r="J2389" s="12">
        <v>84</v>
      </c>
      <c r="K2389" s="12">
        <v>239</v>
      </c>
      <c r="L2389" s="12">
        <v>260</v>
      </c>
      <c r="M2389" s="12">
        <v>4.8333333329999997</v>
      </c>
      <c r="N2389" s="12">
        <f>VLOOKUP(Todos!$A2389,vlookup_table[#All],2,FALSE)</f>
        <v>1</v>
      </c>
      <c r="O2389" s="12" t="str">
        <f>VLOOKUP(Todos!$A2389,vlookup_table[#All],3,FALSE)</f>
        <v>LA</v>
      </c>
      <c r="P2389" s="12">
        <f>VLOOKUP(Todos!$A2389,vlookup_table[#All],4,FALSE)</f>
        <v>2301</v>
      </c>
      <c r="Q2389" s="14" t="str">
        <f>VLOOKUP(Todos!$A2389,vlookup_table[#All],5,FALSE)</f>
        <v>R2</v>
      </c>
      <c r="R2389" s="14" t="str">
        <f>VLOOKUP(Todos!$A2389,vlookup_table[#All],6,FALSE)</f>
        <v>M</v>
      </c>
      <c r="S2389" s="14">
        <f>VLOOKUP(Todos!$A2389,vlookup_table[#All],7,FALSE)</f>
        <v>5</v>
      </c>
      <c r="T2389" s="14">
        <f>ROUND((9706-Todos!$P2389)/100, 0)</f>
        <v>74</v>
      </c>
      <c r="U2389" s="14" t="str" cm="1">
        <f t="array" ref="U2389">_xlfn.IFS(
    ISNUMBER(SEARCH("C", Q2389)), "Ciudad",
    ISNUMBER(SEARCH("T", Q2389)), "Pueblo",
    ISNUMBER(SEARCH("R", Q2389)), "Rural",
    ISNUMBER(SEARCH("S", Q2389)), "Suburbano",
    ISNUMBER(SEARCH("U", Q2389)), "Urbano"
)</f>
        <v>Rural</v>
      </c>
      <c r="V2389" s="25" t="str" cm="1">
        <f t="array" ref="V2389">_xlfn.LET(
    _xlpm.txt, _xlfn.TEXTJOIN("", TRUE, IF(ISNUMBER(--MID(Todos!$H2389, _xlfn.SEQUENCE(LEN(Todos!$H2389)), 1)), MID(Todos!$H2389, _xlfn.SEQUENCE(LEN(Todos!$H2389)), 1), "")),
    IF(ISNUMBER(--RIGHT(_xlpm.txt,1)), _xlpm.txt, LEFT(_xlpm.txt, LEN(_xlpm.txt)-1))
)</f>
        <v>8982</v>
      </c>
      <c r="W2389" s="14" t="str">
        <f>UPPER(LEFT(Todos!$B2389,2))</f>
        <v>LA</v>
      </c>
      <c r="X2389" s="15" t="str" cm="1">
        <f t="array" ref="X2389">+IF(Todos!$C2389 = "",MODE.MATCH(Todos!$C$2:$C$4029),Todos!$C2389)</f>
        <v>M</v>
      </c>
    </row>
    <row r="2390" spans="1:24" x14ac:dyDescent="0.35">
      <c r="A2390" s="19">
        <v>190619</v>
      </c>
      <c r="B2390" s="7" t="s">
        <v>30</v>
      </c>
      <c r="C2390" s="7" t="s">
        <v>17</v>
      </c>
      <c r="D2390" s="7">
        <v>943</v>
      </c>
      <c r="E2390" s="7">
        <v>406</v>
      </c>
      <c r="F2390" s="7">
        <v>515</v>
      </c>
      <c r="G2390" s="7">
        <v>2</v>
      </c>
      <c r="H2390" s="7">
        <v>16625</v>
      </c>
      <c r="I2390" s="7">
        <v>1</v>
      </c>
      <c r="J2390" s="7">
        <v>85</v>
      </c>
      <c r="K2390" s="7">
        <v>502</v>
      </c>
      <c r="L2390" s="7">
        <v>453</v>
      </c>
      <c r="M2390" s="7">
        <v>3.5185185190000001</v>
      </c>
      <c r="N2390" s="7">
        <f>VLOOKUP(Todos!$A2390,vlookup_table[#All],2,FALSE)</f>
        <v>2</v>
      </c>
      <c r="O2390" s="7" t="str">
        <f>VLOOKUP(Todos!$A2390,vlookup_table[#All],3,FALSE)</f>
        <v>MI</v>
      </c>
      <c r="P2390" s="7">
        <f>VLOOKUP(Todos!$A2390,vlookup_table[#All],4,FALSE)</f>
        <v>1710</v>
      </c>
      <c r="Q2390" s="9" t="str">
        <f>VLOOKUP(Todos!$A2390,vlookup_table[#All],5,FALSE)</f>
        <v>T2</v>
      </c>
      <c r="R2390" s="9" t="str">
        <f>VLOOKUP(Todos!$A2390,vlookup_table[#All],6,FALSE)</f>
        <v>F</v>
      </c>
      <c r="S2390" s="9">
        <f>VLOOKUP(Todos!$A2390,vlookup_table[#All],7,FALSE)</f>
        <v>3</v>
      </c>
      <c r="T2390" s="9">
        <f>ROUND((9706-Todos!$P2390)/100, 0)</f>
        <v>80</v>
      </c>
      <c r="U2390" s="9" t="str" cm="1">
        <f t="array" ref="U2390">_xlfn.IFS(
    ISNUMBER(SEARCH("C", Q2390)), "Ciudad",
    ISNUMBER(SEARCH("T", Q2390)), "Pueblo",
    ISNUMBER(SEARCH("R", Q2390)), "Rural",
    ISNUMBER(SEARCH("S", Q2390)), "Suburbano",
    ISNUMBER(SEARCH("U", Q2390)), "Urbano"
)</f>
        <v>Pueblo</v>
      </c>
      <c r="V2390" s="24" t="str" cm="1">
        <f t="array" ref="V2390">_xlfn.LET(
    _xlpm.txt, _xlfn.TEXTJOIN("", TRUE, IF(ISNUMBER(--MID(Todos!$H2390, _xlfn.SEQUENCE(LEN(Todos!$H2390)), 1)), MID(Todos!$H2390, _xlfn.SEQUENCE(LEN(Todos!$H2390)), 1), "")),
    IF(ISNUMBER(--RIGHT(_xlpm.txt,1)), _xlpm.txt, LEFT(_xlpm.txt, LEN(_xlpm.txt)-1))
)</f>
        <v>16625</v>
      </c>
      <c r="W2390" s="9" t="str">
        <f>UPPER(LEFT(Todos!$B2390,2))</f>
        <v>MI</v>
      </c>
      <c r="X2390" s="10" t="str" cm="1">
        <f t="array" ref="X2390">+IF(Todos!$C2390 = "",MODE.MATCH(Todos!$C$2:$C$4029),Todos!$C2390)</f>
        <v>F</v>
      </c>
    </row>
    <row r="2391" spans="1:24" x14ac:dyDescent="0.35">
      <c r="A2391" s="18">
        <v>13727</v>
      </c>
      <c r="B2391" s="12" t="s">
        <v>60</v>
      </c>
      <c r="C2391" s="12" t="s">
        <v>17</v>
      </c>
      <c r="D2391" s="12">
        <v>675</v>
      </c>
      <c r="E2391" s="12">
        <v>284</v>
      </c>
      <c r="F2391" s="12">
        <v>308</v>
      </c>
      <c r="G2391" s="12">
        <v>0</v>
      </c>
      <c r="H2391" s="12">
        <v>18892</v>
      </c>
      <c r="I2391" s="12">
        <v>5</v>
      </c>
      <c r="J2391" s="12">
        <v>39</v>
      </c>
      <c r="K2391" s="12">
        <v>288</v>
      </c>
      <c r="L2391" s="12">
        <v>317</v>
      </c>
      <c r="M2391" s="12">
        <v>20.46153846</v>
      </c>
      <c r="N2391" s="12">
        <f>VLOOKUP(Todos!$A2391,vlookup_table[#All],2,FALSE)</f>
        <v>0</v>
      </c>
      <c r="O2391" s="12" t="str">
        <f>VLOOKUP(Todos!$A2391,vlookup_table[#All],3,FALSE)</f>
        <v>NE</v>
      </c>
      <c r="P2391" s="12">
        <f>VLOOKUP(Todos!$A2391,vlookup_table[#All],4,FALSE)</f>
        <v>5807</v>
      </c>
      <c r="Q2391" s="14" t="str">
        <f>VLOOKUP(Todos!$A2391,vlookup_table[#All],5,FALSE)</f>
        <v>T1</v>
      </c>
      <c r="R2391" s="14" t="str">
        <f>VLOOKUP(Todos!$A2391,vlookup_table[#All],6,FALSE)</f>
        <v>F</v>
      </c>
      <c r="S2391" s="14">
        <f>VLOOKUP(Todos!$A2391,vlookup_table[#All],7,FALSE)</f>
        <v>30</v>
      </c>
      <c r="T2391" s="14">
        <f>ROUND((9706-Todos!$P2391)/100, 0)</f>
        <v>39</v>
      </c>
      <c r="U2391" s="14" t="str" cm="1">
        <f t="array" ref="U2391">_xlfn.IFS(
    ISNUMBER(SEARCH("C", Q2391)), "Ciudad",
    ISNUMBER(SEARCH("T", Q2391)), "Pueblo",
    ISNUMBER(SEARCH("R", Q2391)), "Rural",
    ISNUMBER(SEARCH("S", Q2391)), "Suburbano",
    ISNUMBER(SEARCH("U", Q2391)), "Urbano"
)</f>
        <v>Pueblo</v>
      </c>
      <c r="V2391" s="25" t="str" cm="1">
        <f t="array" ref="V2391">_xlfn.LET(
    _xlpm.txt, _xlfn.TEXTJOIN("", TRUE, IF(ISNUMBER(--MID(Todos!$H2391, _xlfn.SEQUENCE(LEN(Todos!$H2391)), 1)), MID(Todos!$H2391, _xlfn.SEQUENCE(LEN(Todos!$H2391)), 1), "")),
    IF(ISNUMBER(--RIGHT(_xlpm.txt,1)), _xlpm.txt, LEFT(_xlpm.txt, LEN(_xlpm.txt)-1))
)</f>
        <v>18892</v>
      </c>
      <c r="W2391" s="14" t="str">
        <f>UPPER(LEFT(Todos!$B2391,2))</f>
        <v>NE</v>
      </c>
      <c r="X2391" s="15" t="str" cm="1">
        <f t="array" ref="X2391">+IF(Todos!$C2391 = "",MODE.MATCH(Todos!$C$2:$C$4029),Todos!$C2391)</f>
        <v>F</v>
      </c>
    </row>
    <row r="2392" spans="1:24" x14ac:dyDescent="0.35">
      <c r="A2392" s="19">
        <v>114909</v>
      </c>
      <c r="B2392" s="7" t="s">
        <v>21</v>
      </c>
      <c r="C2392" s="7" t="s">
        <v>14</v>
      </c>
      <c r="D2392" s="7">
        <v>733</v>
      </c>
      <c r="E2392" s="7">
        <v>452</v>
      </c>
      <c r="F2392" s="7">
        <v>503</v>
      </c>
      <c r="G2392" s="7">
        <v>0</v>
      </c>
      <c r="H2392" s="7">
        <v>14468</v>
      </c>
      <c r="I2392" s="7">
        <v>17</v>
      </c>
      <c r="J2392" s="7">
        <v>50</v>
      </c>
      <c r="K2392" s="7">
        <v>453</v>
      </c>
      <c r="L2392" s="7">
        <v>496</v>
      </c>
      <c r="M2392" s="7">
        <v>9</v>
      </c>
      <c r="N2392" s="7">
        <f>VLOOKUP(Todos!$A2392,vlookup_table[#All],2,FALSE)</f>
        <v>93</v>
      </c>
      <c r="O2392" s="7" t="str">
        <f>VLOOKUP(Todos!$A2392,vlookup_table[#All],3,FALSE)</f>
        <v>TX</v>
      </c>
      <c r="P2392" s="7">
        <f>VLOOKUP(Todos!$A2392,vlookup_table[#All],4,FALSE)</f>
        <v>0</v>
      </c>
      <c r="Q2392" s="9" t="str">
        <f>VLOOKUP(Todos!$A2392,vlookup_table[#All],5,FALSE)</f>
        <v>T2</v>
      </c>
      <c r="R2392" s="9" t="str">
        <f>VLOOKUP(Todos!$A2392,vlookup_table[#All],6,FALSE)</f>
        <v>M</v>
      </c>
      <c r="S2392" s="9">
        <f>VLOOKUP(Todos!$A2392,vlookup_table[#All],7,FALSE)</f>
        <v>10</v>
      </c>
      <c r="T2392" s="9">
        <f>ROUND((9706-Todos!$P2392)/100, 0)</f>
        <v>97</v>
      </c>
      <c r="U2392" s="9" t="str" cm="1">
        <f t="array" ref="U2392">_xlfn.IFS(
    ISNUMBER(SEARCH("C", Q2392)), "Ciudad",
    ISNUMBER(SEARCH("T", Q2392)), "Pueblo",
    ISNUMBER(SEARCH("R", Q2392)), "Rural",
    ISNUMBER(SEARCH("S", Q2392)), "Suburbano",
    ISNUMBER(SEARCH("U", Q2392)), "Urbano"
)</f>
        <v>Pueblo</v>
      </c>
      <c r="V2392" s="24" t="str" cm="1">
        <f t="array" ref="V2392">_xlfn.LET(
    _xlpm.txt, _xlfn.TEXTJOIN("", TRUE, IF(ISNUMBER(--MID(Todos!$H2392, _xlfn.SEQUENCE(LEN(Todos!$H2392)), 1)), MID(Todos!$H2392, _xlfn.SEQUENCE(LEN(Todos!$H2392)), 1), "")),
    IF(ISNUMBER(--RIGHT(_xlpm.txt,1)), _xlpm.txt, LEFT(_xlpm.txt, LEN(_xlpm.txt)-1))
)</f>
        <v>14468</v>
      </c>
      <c r="W2392" s="9" t="str">
        <f>UPPER(LEFT(Todos!$B2392,2))</f>
        <v>TX</v>
      </c>
      <c r="X2392" s="10" t="str" cm="1">
        <f t="array" ref="X2392">+IF(Todos!$C2392 = "",MODE.MATCH(Todos!$C$2:$C$4029),Todos!$C2392)</f>
        <v>M</v>
      </c>
    </row>
    <row r="2393" spans="1:24" x14ac:dyDescent="0.35">
      <c r="A2393" s="18">
        <v>190410</v>
      </c>
      <c r="B2393" s="12" t="s">
        <v>18</v>
      </c>
      <c r="C2393" s="12" t="s">
        <v>20</v>
      </c>
      <c r="D2393" s="12">
        <v>1070</v>
      </c>
      <c r="E2393" s="12">
        <v>310</v>
      </c>
      <c r="F2393" s="12">
        <v>435</v>
      </c>
      <c r="G2393" s="12">
        <v>21</v>
      </c>
      <c r="H2393" s="12">
        <v>16741</v>
      </c>
      <c r="I2393" s="12">
        <v>3</v>
      </c>
      <c r="J2393" s="12">
        <v>53</v>
      </c>
      <c r="K2393" s="12">
        <v>354</v>
      </c>
      <c r="L2393" s="12">
        <v>384</v>
      </c>
      <c r="M2393" s="12">
        <v>8.6829268289999995</v>
      </c>
      <c r="N2393" s="12">
        <f>VLOOKUP(Todos!$A2393,vlookup_table[#All],2,FALSE)</f>
        <v>0</v>
      </c>
      <c r="O2393" s="12" t="str">
        <f>VLOOKUP(Todos!$A2393,vlookup_table[#All],3,FALSE)</f>
        <v>NC</v>
      </c>
      <c r="P2393" s="12">
        <f>VLOOKUP(Todos!$A2393,vlookup_table[#All],4,FALSE)</f>
        <v>0</v>
      </c>
      <c r="Q2393" s="14" t="str">
        <f>VLOOKUP(Todos!$A2393,vlookup_table[#All],5,FALSE)</f>
        <v>C2</v>
      </c>
      <c r="R2393" s="14" t="str">
        <f>VLOOKUP(Todos!$A2393,vlookup_table[#All],6,FALSE)</f>
        <v>F</v>
      </c>
      <c r="S2393" s="14">
        <f>VLOOKUP(Todos!$A2393,vlookup_table[#All],7,FALSE)</f>
        <v>9</v>
      </c>
      <c r="T2393" s="14">
        <f>ROUND((9706-Todos!$P2393)/100, 0)</f>
        <v>97</v>
      </c>
      <c r="U2393" s="14" t="str" cm="1">
        <f t="array" ref="U2393">_xlfn.IFS(
    ISNUMBER(SEARCH("C", Q2393)), "Ciudad",
    ISNUMBER(SEARCH("T", Q2393)), "Pueblo",
    ISNUMBER(SEARCH("R", Q2393)), "Rural",
    ISNUMBER(SEARCH("S", Q2393)), "Suburbano",
    ISNUMBER(SEARCH("U", Q2393)), "Urbano"
)</f>
        <v>Ciudad</v>
      </c>
      <c r="V2393" s="25" t="str" cm="1">
        <f t="array" ref="V2393">_xlfn.LET(
    _xlpm.txt, _xlfn.TEXTJOIN("", TRUE, IF(ISNUMBER(--MID(Todos!$H2393, _xlfn.SEQUENCE(LEN(Todos!$H2393)), 1)), MID(Todos!$H2393, _xlfn.SEQUENCE(LEN(Todos!$H2393)), 1), "")),
    IF(ISNUMBER(--RIGHT(_xlpm.txt,1)), _xlpm.txt, LEFT(_xlpm.txt, LEN(_xlpm.txt)-1))
)</f>
        <v>16741</v>
      </c>
      <c r="W2393" s="14" t="str">
        <f>UPPER(LEFT(Todos!$B2393,2))</f>
        <v>NC</v>
      </c>
      <c r="X2393" s="15" t="str" cm="1">
        <f t="array" ref="X2393">+IF(Todos!$C2393 = "",MODE.MATCH(Todos!$C$2:$C$4029),Todos!$C2393)</f>
        <v>female</v>
      </c>
    </row>
    <row r="2394" spans="1:24" x14ac:dyDescent="0.35">
      <c r="A2394" s="19">
        <v>166711</v>
      </c>
      <c r="B2394" s="7" t="s">
        <v>22</v>
      </c>
      <c r="C2394" s="7" t="s">
        <v>17</v>
      </c>
      <c r="D2394" s="7">
        <v>675</v>
      </c>
      <c r="E2394" s="7">
        <v>344</v>
      </c>
      <c r="F2394" s="7">
        <v>589</v>
      </c>
      <c r="G2394" s="7">
        <v>0</v>
      </c>
      <c r="H2394" s="7">
        <v>23719</v>
      </c>
      <c r="I2394" s="7">
        <v>11</v>
      </c>
      <c r="J2394" s="7">
        <v>43</v>
      </c>
      <c r="K2394" s="7">
        <v>520</v>
      </c>
      <c r="L2394" s="7">
        <v>438</v>
      </c>
      <c r="M2394" s="7">
        <v>22.666666670000001</v>
      </c>
      <c r="N2394" s="7">
        <f>VLOOKUP(Todos!$A2394,vlookup_table[#All],2,FALSE)</f>
        <v>0</v>
      </c>
      <c r="O2394" s="7" t="str">
        <f>VLOOKUP(Todos!$A2394,vlookup_table[#All],3,FALSE)</f>
        <v>CA</v>
      </c>
      <c r="P2394" s="7">
        <f>VLOOKUP(Todos!$A2394,vlookup_table[#All],4,FALSE)</f>
        <v>3508</v>
      </c>
      <c r="Q2394" s="9" t="str">
        <f>VLOOKUP(Todos!$A2394,vlookup_table[#All],5,FALSE)</f>
        <v>S2</v>
      </c>
      <c r="R2394" s="9" t="str">
        <f>VLOOKUP(Todos!$A2394,vlookup_table[#All],6,FALSE)</f>
        <v>F</v>
      </c>
      <c r="S2394" s="9">
        <f>VLOOKUP(Todos!$A2394,vlookup_table[#All],7,FALSE)</f>
        <v>45</v>
      </c>
      <c r="T2394" s="9">
        <f>ROUND((9706-Todos!$P2394)/100, 0)</f>
        <v>62</v>
      </c>
      <c r="U2394" s="9" t="str" cm="1">
        <f t="array" ref="U2394">_xlfn.IFS(
    ISNUMBER(SEARCH("C", Q2394)), "Ciudad",
    ISNUMBER(SEARCH("T", Q2394)), "Pueblo",
    ISNUMBER(SEARCH("R", Q2394)), "Rural",
    ISNUMBER(SEARCH("S", Q2394)), "Suburbano",
    ISNUMBER(SEARCH("U", Q2394)), "Urbano"
)</f>
        <v>Suburbano</v>
      </c>
      <c r="V2394" s="24" t="str" cm="1">
        <f t="array" ref="V2394">_xlfn.LET(
    _xlpm.txt, _xlfn.TEXTJOIN("", TRUE, IF(ISNUMBER(--MID(Todos!$H2394, _xlfn.SEQUENCE(LEN(Todos!$H2394)), 1)), MID(Todos!$H2394, _xlfn.SEQUENCE(LEN(Todos!$H2394)), 1), "")),
    IF(ISNUMBER(--RIGHT(_xlpm.txt,1)), _xlpm.txt, LEFT(_xlpm.txt, LEN(_xlpm.txt)-1))
)</f>
        <v>23719</v>
      </c>
      <c r="W2394" s="9" t="str">
        <f>UPPER(LEFT(Todos!$B2394,2))</f>
        <v>CA</v>
      </c>
      <c r="X2394" s="10" t="str" cm="1">
        <f t="array" ref="X2394">+IF(Todos!$C2394 = "",MODE.MATCH(Todos!$C$2:$C$4029),Todos!$C2394)</f>
        <v>F</v>
      </c>
    </row>
    <row r="2395" spans="1:24" x14ac:dyDescent="0.35">
      <c r="A2395" s="18">
        <v>78669</v>
      </c>
      <c r="B2395" s="12" t="s">
        <v>36</v>
      </c>
      <c r="C2395" s="12" t="s">
        <v>17</v>
      </c>
      <c r="D2395" s="12">
        <v>693</v>
      </c>
      <c r="E2395" s="12">
        <v>124</v>
      </c>
      <c r="F2395" s="12">
        <v>383</v>
      </c>
      <c r="G2395" s="12">
        <v>0</v>
      </c>
      <c r="H2395" s="12">
        <v>12596</v>
      </c>
      <c r="I2395" s="12">
        <v>6</v>
      </c>
      <c r="J2395" s="12">
        <v>82</v>
      </c>
      <c r="K2395" s="12">
        <v>389</v>
      </c>
      <c r="L2395" s="12">
        <v>223</v>
      </c>
      <c r="M2395" s="12">
        <v>4.5</v>
      </c>
      <c r="N2395" s="12">
        <f>VLOOKUP(Todos!$A2395,vlookup_table[#All],2,FALSE)</f>
        <v>28</v>
      </c>
      <c r="O2395" s="12" t="str">
        <f>VLOOKUP(Todos!$A2395,vlookup_table[#All],3,FALSE)</f>
        <v>WI</v>
      </c>
      <c r="P2395" s="12">
        <f>VLOOKUP(Todos!$A2395,vlookup_table[#All],4,FALSE)</f>
        <v>1801</v>
      </c>
      <c r="Q2395" s="14" t="str">
        <f>VLOOKUP(Todos!$A2395,vlookup_table[#All],5,FALSE)</f>
        <v>C3</v>
      </c>
      <c r="R2395" s="14" t="str">
        <f>VLOOKUP(Todos!$A2395,vlookup_table[#All],6,FALSE)</f>
        <v>F</v>
      </c>
      <c r="S2395" s="14">
        <f>VLOOKUP(Todos!$A2395,vlookup_table[#All],7,FALSE)</f>
        <v>6</v>
      </c>
      <c r="T2395" s="14">
        <f>ROUND((9706-Todos!$P2395)/100, 0)</f>
        <v>79</v>
      </c>
      <c r="U2395" s="14" t="str" cm="1">
        <f t="array" ref="U2395">_xlfn.IFS(
    ISNUMBER(SEARCH("C", Q2395)), "Ciudad",
    ISNUMBER(SEARCH("T", Q2395)), "Pueblo",
    ISNUMBER(SEARCH("R", Q2395)), "Rural",
    ISNUMBER(SEARCH("S", Q2395)), "Suburbano",
    ISNUMBER(SEARCH("U", Q2395)), "Urbano"
)</f>
        <v>Ciudad</v>
      </c>
      <c r="V2395" s="25" t="str" cm="1">
        <f t="array" ref="V2395">_xlfn.LET(
    _xlpm.txt, _xlfn.TEXTJOIN("", TRUE, IF(ISNUMBER(--MID(Todos!$H2395, _xlfn.SEQUENCE(LEN(Todos!$H2395)), 1)), MID(Todos!$H2395, _xlfn.SEQUENCE(LEN(Todos!$H2395)), 1), "")),
    IF(ISNUMBER(--RIGHT(_xlpm.txt,1)), _xlpm.txt, LEFT(_xlpm.txt, LEN(_xlpm.txt)-1))
)</f>
        <v>12596</v>
      </c>
      <c r="W2395" s="14" t="str">
        <f>UPPER(LEFT(Todos!$B2395,2))</f>
        <v>WI</v>
      </c>
      <c r="X2395" s="15" t="str" cm="1">
        <f t="array" ref="X2395">+IF(Todos!$C2395 = "",MODE.MATCH(Todos!$C$2:$C$4029),Todos!$C2395)</f>
        <v>F</v>
      </c>
    </row>
    <row r="2396" spans="1:24" x14ac:dyDescent="0.35">
      <c r="A2396" s="19">
        <v>35267</v>
      </c>
      <c r="B2396" s="7" t="s">
        <v>13</v>
      </c>
      <c r="C2396" s="7" t="s">
        <v>14</v>
      </c>
      <c r="D2396" s="7">
        <v>895</v>
      </c>
      <c r="E2396" s="7">
        <v>334</v>
      </c>
      <c r="F2396" s="7">
        <v>460</v>
      </c>
      <c r="G2396" s="7">
        <v>11</v>
      </c>
      <c r="H2396" s="7">
        <v>19627</v>
      </c>
      <c r="I2396" s="7">
        <v>2</v>
      </c>
      <c r="J2396" s="7">
        <v>28</v>
      </c>
      <c r="K2396" s="7">
        <v>366</v>
      </c>
      <c r="L2396" s="7">
        <v>399</v>
      </c>
      <c r="M2396" s="7">
        <v>11.84615385</v>
      </c>
      <c r="N2396" s="7">
        <f>VLOOKUP(Todos!$A2396,vlookup_table[#All],2,FALSE)</f>
        <v>1002</v>
      </c>
      <c r="O2396" s="7" t="str">
        <f>VLOOKUP(Todos!$A2396,vlookup_table[#All],3,FALSE)</f>
        <v>FL</v>
      </c>
      <c r="P2396" s="7">
        <f>VLOOKUP(Todos!$A2396,vlookup_table[#All],4,FALSE)</f>
        <v>1703</v>
      </c>
      <c r="Q2396" s="9" t="str">
        <f>VLOOKUP(Todos!$A2396,vlookup_table[#All],5,FALSE)</f>
        <v>C2</v>
      </c>
      <c r="R2396" s="9" t="str">
        <f>VLOOKUP(Todos!$A2396,vlookup_table[#All],6,FALSE)</f>
        <v>M</v>
      </c>
      <c r="S2396" s="9">
        <f>VLOOKUP(Todos!$A2396,vlookup_table[#All],7,FALSE)</f>
        <v>17</v>
      </c>
      <c r="T2396" s="9">
        <f>ROUND((9706-Todos!$P2396)/100, 0)</f>
        <v>80</v>
      </c>
      <c r="U2396" s="9" t="str" cm="1">
        <f t="array" ref="U2396">_xlfn.IFS(
    ISNUMBER(SEARCH("C", Q2396)), "Ciudad",
    ISNUMBER(SEARCH("T", Q2396)), "Pueblo",
    ISNUMBER(SEARCH("R", Q2396)), "Rural",
    ISNUMBER(SEARCH("S", Q2396)), "Suburbano",
    ISNUMBER(SEARCH("U", Q2396)), "Urbano"
)</f>
        <v>Ciudad</v>
      </c>
      <c r="V2396" s="24" t="str" cm="1">
        <f t="array" ref="V2396">_xlfn.LET(
    _xlpm.txt, _xlfn.TEXTJOIN("", TRUE, IF(ISNUMBER(--MID(Todos!$H2396, _xlfn.SEQUENCE(LEN(Todos!$H2396)), 1)), MID(Todos!$H2396, _xlfn.SEQUENCE(LEN(Todos!$H2396)), 1), "")),
    IF(ISNUMBER(--RIGHT(_xlpm.txt,1)), _xlpm.txt, LEFT(_xlpm.txt, LEN(_xlpm.txt)-1))
)</f>
        <v>19627</v>
      </c>
      <c r="W2396" s="9" t="str">
        <f>UPPER(LEFT(Todos!$B2396,2))</f>
        <v>FL</v>
      </c>
      <c r="X2396" s="10" t="str" cm="1">
        <f t="array" ref="X2396">+IF(Todos!$C2396 = "",MODE.MATCH(Todos!$C$2:$C$4029),Todos!$C2396)</f>
        <v>M</v>
      </c>
    </row>
    <row r="2397" spans="1:24" x14ac:dyDescent="0.35">
      <c r="A2397" s="18">
        <v>14547</v>
      </c>
      <c r="B2397" s="12" t="s">
        <v>22</v>
      </c>
      <c r="C2397" s="12" t="s">
        <v>17</v>
      </c>
      <c r="D2397" s="12">
        <v>1884</v>
      </c>
      <c r="E2397" s="12">
        <v>518</v>
      </c>
      <c r="F2397" s="12">
        <v>636</v>
      </c>
      <c r="G2397" s="12">
        <v>36</v>
      </c>
      <c r="H2397" s="12">
        <v>19818</v>
      </c>
      <c r="I2397" s="12">
        <v>4</v>
      </c>
      <c r="J2397" s="12">
        <v>65</v>
      </c>
      <c r="K2397" s="12">
        <v>580</v>
      </c>
      <c r="L2397" s="12">
        <v>542</v>
      </c>
      <c r="M2397" s="12">
        <v>16</v>
      </c>
      <c r="N2397" s="12">
        <f>VLOOKUP(Todos!$A2397,vlookup_table[#All],2,FALSE)</f>
        <v>0</v>
      </c>
      <c r="O2397" s="12" t="str">
        <f>VLOOKUP(Todos!$A2397,vlookup_table[#All],3,FALSE)</f>
        <v>CA</v>
      </c>
      <c r="P2397" s="12">
        <f>VLOOKUP(Todos!$A2397,vlookup_table[#All],4,FALSE)</f>
        <v>5501</v>
      </c>
      <c r="Q2397" s="14" t="str">
        <f>VLOOKUP(Todos!$A2397,vlookup_table[#All],5,FALSE)</f>
        <v>S1</v>
      </c>
      <c r="R2397" s="14" t="str">
        <f>VLOOKUP(Todos!$A2397,vlookup_table[#All],6,FALSE)</f>
        <v>F</v>
      </c>
      <c r="S2397" s="14">
        <f>VLOOKUP(Todos!$A2397,vlookup_table[#All],7,FALSE)</f>
        <v>20</v>
      </c>
      <c r="T2397" s="14">
        <f>ROUND((9706-Todos!$P2397)/100, 0)</f>
        <v>42</v>
      </c>
      <c r="U2397" s="14" t="str" cm="1">
        <f t="array" ref="U2397">_xlfn.IFS(
    ISNUMBER(SEARCH("C", Q2397)), "Ciudad",
    ISNUMBER(SEARCH("T", Q2397)), "Pueblo",
    ISNUMBER(SEARCH("R", Q2397)), "Rural",
    ISNUMBER(SEARCH("S", Q2397)), "Suburbano",
    ISNUMBER(SEARCH("U", Q2397)), "Urbano"
)</f>
        <v>Suburbano</v>
      </c>
      <c r="V2397" s="25" t="str" cm="1">
        <f t="array" ref="V2397">_xlfn.LET(
    _xlpm.txt, _xlfn.TEXTJOIN("", TRUE, IF(ISNUMBER(--MID(Todos!$H2397, _xlfn.SEQUENCE(LEN(Todos!$H2397)), 1)), MID(Todos!$H2397, _xlfn.SEQUENCE(LEN(Todos!$H2397)), 1), "")),
    IF(ISNUMBER(--RIGHT(_xlpm.txt,1)), _xlpm.txt, LEFT(_xlpm.txt, LEN(_xlpm.txt)-1))
)</f>
        <v>19818</v>
      </c>
      <c r="W2397" s="14" t="str">
        <f>UPPER(LEFT(Todos!$B2397,2))</f>
        <v>CA</v>
      </c>
      <c r="X2397" s="15" t="str" cm="1">
        <f t="array" ref="X2397">+IF(Todos!$C2397 = "",MODE.MATCH(Todos!$C$2:$C$4029),Todos!$C2397)</f>
        <v>F</v>
      </c>
    </row>
    <row r="2398" spans="1:24" x14ac:dyDescent="0.35">
      <c r="A2398" s="19">
        <v>136721</v>
      </c>
      <c r="B2398" s="7" t="s">
        <v>56</v>
      </c>
      <c r="C2398" s="7" t="s">
        <v>61</v>
      </c>
      <c r="D2398" s="7">
        <v>891</v>
      </c>
      <c r="E2398" s="7">
        <v>427</v>
      </c>
      <c r="F2398" s="7">
        <v>449</v>
      </c>
      <c r="G2398" s="7">
        <v>1</v>
      </c>
      <c r="H2398" s="7">
        <v>14471</v>
      </c>
      <c r="I2398" s="7">
        <v>5</v>
      </c>
      <c r="J2398" s="7">
        <v>29</v>
      </c>
      <c r="K2398" s="7">
        <v>429</v>
      </c>
      <c r="L2398" s="7">
        <v>440</v>
      </c>
      <c r="M2398" s="7">
        <v>22.5</v>
      </c>
      <c r="N2398" s="7">
        <f>VLOOKUP(Todos!$A2398,vlookup_table[#All],2,FALSE)</f>
        <v>0</v>
      </c>
      <c r="O2398" s="7" t="str">
        <f>VLOOKUP(Todos!$A2398,vlookup_table[#All],3,FALSE)</f>
        <v>AZ</v>
      </c>
      <c r="P2398" s="7">
        <f>VLOOKUP(Todos!$A2398,vlookup_table[#All],4,FALSE)</f>
        <v>3401</v>
      </c>
      <c r="Q2398" s="9" t="str">
        <f>VLOOKUP(Todos!$A2398,vlookup_table[#All],5,FALSE)</f>
        <v>U1</v>
      </c>
      <c r="R2398" s="9" t="str">
        <f>VLOOKUP(Todos!$A2398,vlookup_table[#All],6,FALSE)</f>
        <v>F</v>
      </c>
      <c r="S2398" s="9">
        <f>VLOOKUP(Todos!$A2398,vlookup_table[#All],7,FALSE)</f>
        <v>30</v>
      </c>
      <c r="T2398" s="9">
        <f>ROUND((9706-Todos!$P2398)/100, 0)</f>
        <v>63</v>
      </c>
      <c r="U2398" s="9" t="str" cm="1">
        <f t="array" ref="U2398">_xlfn.IFS(
    ISNUMBER(SEARCH("C", Q2398)), "Ciudad",
    ISNUMBER(SEARCH("T", Q2398)), "Pueblo",
    ISNUMBER(SEARCH("R", Q2398)), "Rural",
    ISNUMBER(SEARCH("S", Q2398)), "Suburbano",
    ISNUMBER(SEARCH("U", Q2398)), "Urbano"
)</f>
        <v>Urbano</v>
      </c>
      <c r="V2398" s="24" t="str" cm="1">
        <f t="array" ref="V2398">_xlfn.LET(
    _xlpm.txt, _xlfn.TEXTJOIN("", TRUE, IF(ISNUMBER(--MID(Todos!$H2398, _xlfn.SEQUENCE(LEN(Todos!$H2398)), 1)), MID(Todos!$H2398, _xlfn.SEQUENCE(LEN(Todos!$H2398)), 1), "")),
    IF(ISNUMBER(--RIGHT(_xlpm.txt,1)), _xlpm.txt, LEFT(_xlpm.txt, LEN(_xlpm.txt)-1))
)</f>
        <v>14471</v>
      </c>
      <c r="W2398" s="9" t="str">
        <f>UPPER(LEFT(Todos!$B2398,2))</f>
        <v>AZ</v>
      </c>
      <c r="X2398" s="10" t="str" cm="1">
        <f t="array" ref="X2398">+IF(Todos!$C2398 = "",MODE.MATCH(Todos!$C$2:$C$4029),Todos!$C2398)</f>
        <v>Female</v>
      </c>
    </row>
    <row r="2399" spans="1:24" x14ac:dyDescent="0.35">
      <c r="A2399" s="18">
        <v>162026</v>
      </c>
      <c r="B2399" s="12" t="s">
        <v>22</v>
      </c>
      <c r="C2399" s="12" t="s">
        <v>14</v>
      </c>
      <c r="D2399" s="12">
        <v>5965</v>
      </c>
      <c r="E2399" s="12">
        <v>1168</v>
      </c>
      <c r="F2399" s="12">
        <v>1089</v>
      </c>
      <c r="G2399" s="12">
        <v>99</v>
      </c>
      <c r="H2399" s="12">
        <v>68814</v>
      </c>
      <c r="I2399" s="12">
        <v>23</v>
      </c>
      <c r="J2399" s="12">
        <v>49</v>
      </c>
      <c r="K2399" s="12">
        <v>1261</v>
      </c>
      <c r="L2399" s="12">
        <v>1053</v>
      </c>
      <c r="M2399" s="12">
        <v>9.8571428569999995</v>
      </c>
      <c r="N2399" s="12">
        <f>VLOOKUP(Todos!$A2399,vlookup_table[#All],2,FALSE)</f>
        <v>1</v>
      </c>
      <c r="O2399" s="12" t="str">
        <f>VLOOKUP(Todos!$A2399,vlookup_table[#All],3,FALSE)</f>
        <v>CA</v>
      </c>
      <c r="P2399" s="12">
        <f>VLOOKUP(Todos!$A2399,vlookup_table[#All],4,FALSE)</f>
        <v>3501</v>
      </c>
      <c r="Q2399" s="14" t="str">
        <f>VLOOKUP(Todos!$A2399,vlookup_table[#All],5,FALSE)</f>
        <v>S1</v>
      </c>
      <c r="R2399" s="14" t="str">
        <f>VLOOKUP(Todos!$A2399,vlookup_table[#All],6,FALSE)</f>
        <v>M</v>
      </c>
      <c r="S2399" s="14">
        <f>VLOOKUP(Todos!$A2399,vlookup_table[#All],7,FALSE)</f>
        <v>16</v>
      </c>
      <c r="T2399" s="14">
        <f>ROUND((9706-Todos!$P2399)/100, 0)</f>
        <v>62</v>
      </c>
      <c r="U2399" s="14" t="str" cm="1">
        <f t="array" ref="U2399">_xlfn.IFS(
    ISNUMBER(SEARCH("C", Q2399)), "Ciudad",
    ISNUMBER(SEARCH("T", Q2399)), "Pueblo",
    ISNUMBER(SEARCH("R", Q2399)), "Rural",
    ISNUMBER(SEARCH("S", Q2399)), "Suburbano",
    ISNUMBER(SEARCH("U", Q2399)), "Urbano"
)</f>
        <v>Suburbano</v>
      </c>
      <c r="V2399" s="25" t="str" cm="1">
        <f t="array" ref="V2399">_xlfn.LET(
    _xlpm.txt, _xlfn.TEXTJOIN("", TRUE, IF(ISNUMBER(--MID(Todos!$H2399, _xlfn.SEQUENCE(LEN(Todos!$H2399)), 1)), MID(Todos!$H2399, _xlfn.SEQUENCE(LEN(Todos!$H2399)), 1), "")),
    IF(ISNUMBER(--RIGHT(_xlpm.txt,1)), _xlpm.txt, LEFT(_xlpm.txt, LEN(_xlpm.txt)-1))
)</f>
        <v>68814</v>
      </c>
      <c r="W2399" s="14" t="str">
        <f>UPPER(LEFT(Todos!$B2399,2))</f>
        <v>CA</v>
      </c>
      <c r="X2399" s="15" t="str" cm="1">
        <f t="array" ref="X2399">+IF(Todos!$C2399 = "",MODE.MATCH(Todos!$C$2:$C$4029),Todos!$C2399)</f>
        <v>M</v>
      </c>
    </row>
    <row r="2400" spans="1:24" x14ac:dyDescent="0.35">
      <c r="A2400" s="19">
        <v>172359</v>
      </c>
      <c r="B2400" s="7" t="s">
        <v>22</v>
      </c>
      <c r="C2400" s="7"/>
      <c r="D2400" s="7">
        <v>566</v>
      </c>
      <c r="E2400" s="7">
        <v>208</v>
      </c>
      <c r="F2400" s="7">
        <v>253</v>
      </c>
      <c r="G2400" s="7">
        <v>0</v>
      </c>
      <c r="H2400" s="7">
        <v>6854</v>
      </c>
      <c r="I2400" s="7">
        <v>25</v>
      </c>
      <c r="J2400" s="7">
        <v>53</v>
      </c>
      <c r="K2400" s="7">
        <v>223</v>
      </c>
      <c r="L2400" s="7">
        <v>241</v>
      </c>
      <c r="M2400" s="7">
        <v>8.0588235289999997</v>
      </c>
      <c r="N2400" s="7">
        <f>VLOOKUP(Todos!$A2400,vlookup_table[#All],2,FALSE)</f>
        <v>0</v>
      </c>
      <c r="O2400" s="7" t="str">
        <f>VLOOKUP(Todos!$A2400,vlookup_table[#All],3,FALSE)</f>
        <v>CA</v>
      </c>
      <c r="P2400" s="7">
        <f>VLOOKUP(Todos!$A2400,vlookup_table[#All],4,FALSE)</f>
        <v>3503</v>
      </c>
      <c r="Q2400" s="9" t="str">
        <f>VLOOKUP(Todos!$A2400,vlookup_table[#All],5,FALSE)</f>
        <v>C3</v>
      </c>
      <c r="R2400" s="9" t="str">
        <f>VLOOKUP(Todos!$A2400,vlookup_table[#All],6,FALSE)</f>
        <v/>
      </c>
      <c r="S2400" s="9">
        <f>VLOOKUP(Todos!$A2400,vlookup_table[#All],7,FALSE)</f>
        <v>20</v>
      </c>
      <c r="T2400" s="9">
        <f>ROUND((9706-Todos!$P2400)/100, 0)</f>
        <v>62</v>
      </c>
      <c r="U2400" s="9" t="str" cm="1">
        <f t="array" ref="U2400">_xlfn.IFS(
    ISNUMBER(SEARCH("C", Q2400)), "Ciudad",
    ISNUMBER(SEARCH("T", Q2400)), "Pueblo",
    ISNUMBER(SEARCH("R", Q2400)), "Rural",
    ISNUMBER(SEARCH("S", Q2400)), "Suburbano",
    ISNUMBER(SEARCH("U", Q2400)), "Urbano"
)</f>
        <v>Ciudad</v>
      </c>
      <c r="V2400" s="24" t="str" cm="1">
        <f t="array" ref="V2400">_xlfn.LET(
    _xlpm.txt, _xlfn.TEXTJOIN("", TRUE, IF(ISNUMBER(--MID(Todos!$H2400, _xlfn.SEQUENCE(LEN(Todos!$H2400)), 1)), MID(Todos!$H2400, _xlfn.SEQUENCE(LEN(Todos!$H2400)), 1), "")),
    IF(ISNUMBER(--RIGHT(_xlpm.txt,1)), _xlpm.txt, LEFT(_xlpm.txt, LEN(_xlpm.txt)-1))
)</f>
        <v>6854</v>
      </c>
      <c r="W2400" s="9" t="str">
        <f>UPPER(LEFT(Todos!$B2400,2))</f>
        <v>CA</v>
      </c>
      <c r="X2400" s="10" t="e" cm="1">
        <f t="array" aca="1" ref="X2400" ca="1">+IF(Todos!$C2400 = "",MODE.MATCH(Todos!$C$2:$C$4029),Todos!$C2400)</f>
        <v>#NAME?</v>
      </c>
    </row>
    <row r="2401" spans="1:24" x14ac:dyDescent="0.35">
      <c r="A2401" s="18">
        <v>90727</v>
      </c>
      <c r="B2401" s="12" t="s">
        <v>16</v>
      </c>
      <c r="C2401" s="12" t="s">
        <v>14</v>
      </c>
      <c r="D2401" s="12">
        <v>3671</v>
      </c>
      <c r="E2401" s="12">
        <v>1107</v>
      </c>
      <c r="F2401" s="12">
        <v>1108</v>
      </c>
      <c r="G2401" s="12">
        <v>93</v>
      </c>
      <c r="H2401" s="12">
        <v>37135</v>
      </c>
      <c r="I2401" s="12">
        <v>9</v>
      </c>
      <c r="J2401" s="12">
        <v>87</v>
      </c>
      <c r="K2401" s="12">
        <v>1158</v>
      </c>
      <c r="L2401" s="12">
        <v>1043</v>
      </c>
      <c r="M2401" s="12">
        <v>5.3571428570000004</v>
      </c>
      <c r="N2401" s="12">
        <f>VLOOKUP(Todos!$A2401,vlookup_table[#All],2,FALSE)</f>
        <v>2</v>
      </c>
      <c r="O2401" s="12" t="str">
        <f>VLOOKUP(Todos!$A2401,vlookup_table[#All],3,FALSE)</f>
        <v>IL</v>
      </c>
      <c r="P2401" s="12">
        <f>VLOOKUP(Todos!$A2401,vlookup_table[#All],4,FALSE)</f>
        <v>4610</v>
      </c>
      <c r="Q2401" s="14" t="str">
        <f>VLOOKUP(Todos!$A2401,vlookup_table[#All],5,FALSE)</f>
        <v>S1</v>
      </c>
      <c r="R2401" s="14" t="str">
        <f>VLOOKUP(Todos!$A2401,vlookup_table[#All],6,FALSE)</f>
        <v>M</v>
      </c>
      <c r="S2401" s="14">
        <f>VLOOKUP(Todos!$A2401,vlookup_table[#All],7,FALSE)</f>
        <v>5</v>
      </c>
      <c r="T2401" s="14">
        <f>ROUND((9706-Todos!$P2401)/100, 0)</f>
        <v>51</v>
      </c>
      <c r="U2401" s="14" t="str" cm="1">
        <f t="array" ref="U2401">_xlfn.IFS(
    ISNUMBER(SEARCH("C", Q2401)), "Ciudad",
    ISNUMBER(SEARCH("T", Q2401)), "Pueblo",
    ISNUMBER(SEARCH("R", Q2401)), "Rural",
    ISNUMBER(SEARCH("S", Q2401)), "Suburbano",
    ISNUMBER(SEARCH("U", Q2401)), "Urbano"
)</f>
        <v>Suburbano</v>
      </c>
      <c r="V2401" s="25" t="str" cm="1">
        <f t="array" ref="V2401">_xlfn.LET(
    _xlpm.txt, _xlfn.TEXTJOIN("", TRUE, IF(ISNUMBER(--MID(Todos!$H2401, _xlfn.SEQUENCE(LEN(Todos!$H2401)), 1)), MID(Todos!$H2401, _xlfn.SEQUENCE(LEN(Todos!$H2401)), 1), "")),
    IF(ISNUMBER(--RIGHT(_xlpm.txt,1)), _xlpm.txt, LEFT(_xlpm.txt, LEN(_xlpm.txt)-1))
)</f>
        <v>37135</v>
      </c>
      <c r="W2401" s="14" t="str">
        <f>UPPER(LEFT(Todos!$B2401,2))</f>
        <v>IL</v>
      </c>
      <c r="X2401" s="15" t="str" cm="1">
        <f t="array" ref="X2401">+IF(Todos!$C2401 = "",MODE.MATCH(Todos!$C$2:$C$4029),Todos!$C2401)</f>
        <v>M</v>
      </c>
    </row>
    <row r="2402" spans="1:24" x14ac:dyDescent="0.35">
      <c r="A2402" s="19">
        <v>46560</v>
      </c>
      <c r="B2402" s="7" t="s">
        <v>13</v>
      </c>
      <c r="C2402" s="7" t="s">
        <v>14</v>
      </c>
      <c r="D2402" s="7">
        <v>1930</v>
      </c>
      <c r="E2402" s="7">
        <v>462</v>
      </c>
      <c r="F2402" s="7">
        <v>648</v>
      </c>
      <c r="G2402" s="7">
        <v>49</v>
      </c>
      <c r="H2402" s="7">
        <v>31606</v>
      </c>
      <c r="I2402" s="7">
        <v>3</v>
      </c>
      <c r="J2402" s="7">
        <v>23</v>
      </c>
      <c r="K2402" s="7">
        <v>520</v>
      </c>
      <c r="L2402" s="7">
        <v>581</v>
      </c>
      <c r="M2402" s="7">
        <v>9.3636363639999995</v>
      </c>
      <c r="N2402" s="7">
        <f>VLOOKUP(Todos!$A2402,vlookup_table[#All],2,FALSE)</f>
        <v>1</v>
      </c>
      <c r="O2402" s="7" t="str">
        <f>VLOOKUP(Todos!$A2402,vlookup_table[#All],3,FALSE)</f>
        <v>FL</v>
      </c>
      <c r="P2402" s="7">
        <f>VLOOKUP(Todos!$A2402,vlookup_table[#All],4,FALSE)</f>
        <v>5801</v>
      </c>
      <c r="Q2402" s="9" t="str">
        <f>VLOOKUP(Todos!$A2402,vlookup_table[#All],5,FALSE)</f>
        <v>T1</v>
      </c>
      <c r="R2402" s="9" t="str">
        <f>VLOOKUP(Todos!$A2402,vlookup_table[#All],6,FALSE)</f>
        <v>M</v>
      </c>
      <c r="S2402" s="9">
        <f>VLOOKUP(Todos!$A2402,vlookup_table[#All],7,FALSE)</f>
        <v>5</v>
      </c>
      <c r="T2402" s="9">
        <f>ROUND((9706-Todos!$P2402)/100, 0)</f>
        <v>39</v>
      </c>
      <c r="U2402" s="9" t="str" cm="1">
        <f t="array" ref="U2402">_xlfn.IFS(
    ISNUMBER(SEARCH("C", Q2402)), "Ciudad",
    ISNUMBER(SEARCH("T", Q2402)), "Pueblo",
    ISNUMBER(SEARCH("R", Q2402)), "Rural",
    ISNUMBER(SEARCH("S", Q2402)), "Suburbano",
    ISNUMBER(SEARCH("U", Q2402)), "Urbano"
)</f>
        <v>Pueblo</v>
      </c>
      <c r="V2402" s="24" t="str" cm="1">
        <f t="array" ref="V2402">_xlfn.LET(
    _xlpm.txt, _xlfn.TEXTJOIN("", TRUE, IF(ISNUMBER(--MID(Todos!$H2402, _xlfn.SEQUENCE(LEN(Todos!$H2402)), 1)), MID(Todos!$H2402, _xlfn.SEQUENCE(LEN(Todos!$H2402)), 1), "")),
    IF(ISNUMBER(--RIGHT(_xlpm.txt,1)), _xlpm.txt, LEFT(_xlpm.txt, LEN(_xlpm.txt)-1))
)</f>
        <v>31606</v>
      </c>
      <c r="W2402" s="9" t="str">
        <f>UPPER(LEFT(Todos!$B2402,2))</f>
        <v>FL</v>
      </c>
      <c r="X2402" s="10" t="str" cm="1">
        <f t="array" ref="X2402">+IF(Todos!$C2402 = "",MODE.MATCH(Todos!$C$2:$C$4029),Todos!$C2402)</f>
        <v>M</v>
      </c>
    </row>
    <row r="2403" spans="1:24" x14ac:dyDescent="0.35">
      <c r="A2403" s="18">
        <v>2321</v>
      </c>
      <c r="B2403" s="12" t="s">
        <v>22</v>
      </c>
      <c r="C2403" s="12" t="s">
        <v>14</v>
      </c>
      <c r="D2403" s="12">
        <v>2170</v>
      </c>
      <c r="E2403" s="12">
        <v>412</v>
      </c>
      <c r="F2403" s="12">
        <v>500</v>
      </c>
      <c r="G2403" s="12">
        <v>60</v>
      </c>
      <c r="H2403" s="12">
        <v>16335</v>
      </c>
      <c r="I2403" s="12">
        <v>3</v>
      </c>
      <c r="J2403" s="12">
        <v>65</v>
      </c>
      <c r="K2403" s="12">
        <v>421</v>
      </c>
      <c r="L2403" s="12">
        <v>461</v>
      </c>
      <c r="M2403" s="12">
        <v>38.666666669999998</v>
      </c>
      <c r="N2403" s="12">
        <f>VLOOKUP(Todos!$A2403,vlookup_table[#All],2,FALSE)</f>
        <v>1</v>
      </c>
      <c r="O2403" s="12" t="str">
        <f>VLOOKUP(Todos!$A2403,vlookup_table[#All],3,FALSE)</f>
        <v>CA</v>
      </c>
      <c r="P2403" s="12">
        <f>VLOOKUP(Todos!$A2403,vlookup_table[#All],4,FALSE)</f>
        <v>3101</v>
      </c>
      <c r="Q2403" s="14" t="str">
        <f>VLOOKUP(Todos!$A2403,vlookup_table[#All],5,FALSE)</f>
        <v>S2</v>
      </c>
      <c r="R2403" s="14" t="str">
        <f>VLOOKUP(Todos!$A2403,vlookup_table[#All],6,FALSE)</f>
        <v>M</v>
      </c>
      <c r="S2403" s="14">
        <f>VLOOKUP(Todos!$A2403,vlookup_table[#All],7,FALSE)</f>
        <v>25</v>
      </c>
      <c r="T2403" s="14">
        <f>ROUND((9706-Todos!$P2403)/100, 0)</f>
        <v>66</v>
      </c>
      <c r="U2403" s="14" t="str" cm="1">
        <f t="array" ref="U2403">_xlfn.IFS(
    ISNUMBER(SEARCH("C", Q2403)), "Ciudad",
    ISNUMBER(SEARCH("T", Q2403)), "Pueblo",
    ISNUMBER(SEARCH("R", Q2403)), "Rural",
    ISNUMBER(SEARCH("S", Q2403)), "Suburbano",
    ISNUMBER(SEARCH("U", Q2403)), "Urbano"
)</f>
        <v>Suburbano</v>
      </c>
      <c r="V2403" s="25" t="str" cm="1">
        <f t="array" ref="V2403">_xlfn.LET(
    _xlpm.txt, _xlfn.TEXTJOIN("", TRUE, IF(ISNUMBER(--MID(Todos!$H2403, _xlfn.SEQUENCE(LEN(Todos!$H2403)), 1)), MID(Todos!$H2403, _xlfn.SEQUENCE(LEN(Todos!$H2403)), 1), "")),
    IF(ISNUMBER(--RIGHT(_xlpm.txt,1)), _xlpm.txt, LEFT(_xlpm.txt, LEN(_xlpm.txt)-1))
)</f>
        <v>16335</v>
      </c>
      <c r="W2403" s="14" t="str">
        <f>UPPER(LEFT(Todos!$B2403,2))</f>
        <v>CA</v>
      </c>
      <c r="X2403" s="15" t="str" cm="1">
        <f t="array" ref="X2403">+IF(Todos!$C2403 = "",MODE.MATCH(Todos!$C$2:$C$4029),Todos!$C2403)</f>
        <v>M</v>
      </c>
    </row>
    <row r="2404" spans="1:24" x14ac:dyDescent="0.35">
      <c r="A2404" s="19">
        <v>179262</v>
      </c>
      <c r="B2404" s="7" t="s">
        <v>41</v>
      </c>
      <c r="C2404" s="7" t="s">
        <v>31</v>
      </c>
      <c r="D2404" s="7">
        <v>1801</v>
      </c>
      <c r="E2404" s="7">
        <v>533</v>
      </c>
      <c r="F2404" s="7">
        <v>630</v>
      </c>
      <c r="G2404" s="7">
        <v>35</v>
      </c>
      <c r="H2404" s="7">
        <v>19928</v>
      </c>
      <c r="I2404" s="7">
        <v>6</v>
      </c>
      <c r="J2404" s="7">
        <v>50</v>
      </c>
      <c r="K2404" s="7">
        <v>601</v>
      </c>
      <c r="L2404" s="7">
        <v>570</v>
      </c>
      <c r="M2404" s="7">
        <v>6</v>
      </c>
      <c r="N2404" s="7">
        <f>VLOOKUP(Todos!$A2404,vlookup_table[#All],2,FALSE)</f>
        <v>0</v>
      </c>
      <c r="O2404" s="7" t="str">
        <f>VLOOKUP(Todos!$A2404,vlookup_table[#All],3,FALSE)</f>
        <v>WA</v>
      </c>
      <c r="P2404" s="7">
        <f>VLOOKUP(Todos!$A2404,vlookup_table[#All],4,FALSE)</f>
        <v>4701</v>
      </c>
      <c r="Q2404" s="9" t="str">
        <f>VLOOKUP(Todos!$A2404,vlookup_table[#All],5,FALSE)</f>
        <v>S1</v>
      </c>
      <c r="R2404" s="9" t="str">
        <f>VLOOKUP(Todos!$A2404,vlookup_table[#All],6,FALSE)</f>
        <v>U</v>
      </c>
      <c r="S2404" s="9">
        <f>VLOOKUP(Todos!$A2404,vlookup_table[#All],7,FALSE)</f>
        <v>10</v>
      </c>
      <c r="T2404" s="9">
        <f>ROUND((9706-Todos!$P2404)/100, 0)</f>
        <v>50</v>
      </c>
      <c r="U2404" s="9" t="str" cm="1">
        <f t="array" ref="U2404">_xlfn.IFS(
    ISNUMBER(SEARCH("C", Q2404)), "Ciudad",
    ISNUMBER(SEARCH("T", Q2404)), "Pueblo",
    ISNUMBER(SEARCH("R", Q2404)), "Rural",
    ISNUMBER(SEARCH("S", Q2404)), "Suburbano",
    ISNUMBER(SEARCH("U", Q2404)), "Urbano"
)</f>
        <v>Suburbano</v>
      </c>
      <c r="V2404" s="24" t="str" cm="1">
        <f t="array" ref="V2404">_xlfn.LET(
    _xlpm.txt, _xlfn.TEXTJOIN("", TRUE, IF(ISNUMBER(--MID(Todos!$H2404, _xlfn.SEQUENCE(LEN(Todos!$H2404)), 1)), MID(Todos!$H2404, _xlfn.SEQUENCE(LEN(Todos!$H2404)), 1), "")),
    IF(ISNUMBER(--RIGHT(_xlpm.txt,1)), _xlpm.txt, LEFT(_xlpm.txt, LEN(_xlpm.txt)-1))
)</f>
        <v>19928</v>
      </c>
      <c r="W2404" s="9" t="str">
        <f>UPPER(LEFT(Todos!$B2404,2))</f>
        <v>WA</v>
      </c>
      <c r="X2404" s="10" t="str" cm="1">
        <f t="array" ref="X2404">+IF(Todos!$C2404 = "",MODE.MATCH(Todos!$C$2:$C$4029),Todos!$C2404)</f>
        <v>U</v>
      </c>
    </row>
    <row r="2405" spans="1:24" x14ac:dyDescent="0.35">
      <c r="A2405" s="18">
        <v>28890</v>
      </c>
      <c r="B2405" s="12" t="s">
        <v>40</v>
      </c>
      <c r="C2405" s="12" t="s">
        <v>14</v>
      </c>
      <c r="D2405" s="12">
        <v>553</v>
      </c>
      <c r="E2405" s="12">
        <v>279</v>
      </c>
      <c r="F2405" s="12">
        <v>362</v>
      </c>
      <c r="G2405" s="12">
        <v>1</v>
      </c>
      <c r="H2405" s="12">
        <v>12145</v>
      </c>
      <c r="I2405" s="12">
        <v>1</v>
      </c>
      <c r="J2405" s="12">
        <v>87</v>
      </c>
      <c r="K2405" s="12">
        <v>307</v>
      </c>
      <c r="L2405" s="12">
        <v>324</v>
      </c>
      <c r="M2405" s="12">
        <v>8</v>
      </c>
      <c r="N2405" s="12">
        <f>VLOOKUP(Todos!$A2405,vlookup_table[#All],2,FALSE)</f>
        <v>0</v>
      </c>
      <c r="O2405" s="12" t="str">
        <f>VLOOKUP(Todos!$A2405,vlookup_table[#All],3,FALSE)</f>
        <v>GA</v>
      </c>
      <c r="P2405" s="12">
        <f>VLOOKUP(Todos!$A2405,vlookup_table[#All],4,FALSE)</f>
        <v>4501</v>
      </c>
      <c r="Q2405" s="14" t="str">
        <f>VLOOKUP(Todos!$A2405,vlookup_table[#All],5,FALSE)</f>
        <v>T2</v>
      </c>
      <c r="R2405" s="14" t="str">
        <f>VLOOKUP(Todos!$A2405,vlookup_table[#All],6,FALSE)</f>
        <v>M</v>
      </c>
      <c r="S2405" s="14">
        <f>VLOOKUP(Todos!$A2405,vlookup_table[#All],7,FALSE)</f>
        <v>15</v>
      </c>
      <c r="T2405" s="14">
        <f>ROUND((9706-Todos!$P2405)/100, 0)</f>
        <v>52</v>
      </c>
      <c r="U2405" s="14" t="str" cm="1">
        <f t="array" ref="U2405">_xlfn.IFS(
    ISNUMBER(SEARCH("C", Q2405)), "Ciudad",
    ISNUMBER(SEARCH("T", Q2405)), "Pueblo",
    ISNUMBER(SEARCH("R", Q2405)), "Rural",
    ISNUMBER(SEARCH("S", Q2405)), "Suburbano",
    ISNUMBER(SEARCH("U", Q2405)), "Urbano"
)</f>
        <v>Pueblo</v>
      </c>
      <c r="V2405" s="25" t="str" cm="1">
        <f t="array" ref="V2405">_xlfn.LET(
    _xlpm.txt, _xlfn.TEXTJOIN("", TRUE, IF(ISNUMBER(--MID(Todos!$H2405, _xlfn.SEQUENCE(LEN(Todos!$H2405)), 1)), MID(Todos!$H2405, _xlfn.SEQUENCE(LEN(Todos!$H2405)), 1), "")),
    IF(ISNUMBER(--RIGHT(_xlpm.txt,1)), _xlpm.txt, LEFT(_xlpm.txt, LEN(_xlpm.txt)-1))
)</f>
        <v>12145</v>
      </c>
      <c r="W2405" s="14" t="str">
        <f>UPPER(LEFT(Todos!$B2405,2))</f>
        <v>GA</v>
      </c>
      <c r="X2405" s="15" t="str" cm="1">
        <f t="array" ref="X2405">+IF(Todos!$C2405 = "",MODE.MATCH(Todos!$C$2:$C$4029),Todos!$C2405)</f>
        <v>M</v>
      </c>
    </row>
    <row r="2406" spans="1:24" x14ac:dyDescent="0.35">
      <c r="A2406" s="19">
        <v>143787</v>
      </c>
      <c r="B2406" s="7" t="s">
        <v>22</v>
      </c>
      <c r="C2406" s="7" t="s">
        <v>17</v>
      </c>
      <c r="D2406" s="7">
        <v>2423</v>
      </c>
      <c r="E2406" s="7">
        <v>527</v>
      </c>
      <c r="F2406" s="7">
        <v>610</v>
      </c>
      <c r="G2406" s="7">
        <v>83</v>
      </c>
      <c r="H2406" s="7">
        <v>19438</v>
      </c>
      <c r="I2406" s="7">
        <v>17</v>
      </c>
      <c r="J2406" s="7">
        <v>49</v>
      </c>
      <c r="K2406" s="7">
        <v>561</v>
      </c>
      <c r="L2406" s="7">
        <v>578</v>
      </c>
      <c r="M2406" s="7">
        <v>21.666666670000001</v>
      </c>
      <c r="N2406" s="7">
        <f>VLOOKUP(Todos!$A2406,vlookup_table[#All],2,FALSE)</f>
        <v>3</v>
      </c>
      <c r="O2406" s="7" t="str">
        <f>VLOOKUP(Todos!$A2406,vlookup_table[#All],3,FALSE)</f>
        <v>CA</v>
      </c>
      <c r="P2406" s="7">
        <f>VLOOKUP(Todos!$A2406,vlookup_table[#All],4,FALSE)</f>
        <v>0</v>
      </c>
      <c r="Q2406" s="9" t="str">
        <f>VLOOKUP(Todos!$A2406,vlookup_table[#All],5,FALSE)</f>
        <v>U1</v>
      </c>
      <c r="R2406" s="9" t="str">
        <f>VLOOKUP(Todos!$A2406,vlookup_table[#All],6,FALSE)</f>
        <v>F</v>
      </c>
      <c r="S2406" s="9">
        <f>VLOOKUP(Todos!$A2406,vlookup_table[#All],7,FALSE)</f>
        <v>10</v>
      </c>
      <c r="T2406" s="9">
        <f>ROUND((9706-Todos!$P2406)/100, 0)</f>
        <v>97</v>
      </c>
      <c r="U2406" s="9" t="str" cm="1">
        <f t="array" ref="U2406">_xlfn.IFS(
    ISNUMBER(SEARCH("C", Q2406)), "Ciudad",
    ISNUMBER(SEARCH("T", Q2406)), "Pueblo",
    ISNUMBER(SEARCH("R", Q2406)), "Rural",
    ISNUMBER(SEARCH("S", Q2406)), "Suburbano",
    ISNUMBER(SEARCH("U", Q2406)), "Urbano"
)</f>
        <v>Urbano</v>
      </c>
      <c r="V2406" s="24" t="str" cm="1">
        <f t="array" ref="V2406">_xlfn.LET(
    _xlpm.txt, _xlfn.TEXTJOIN("", TRUE, IF(ISNUMBER(--MID(Todos!$H2406, _xlfn.SEQUENCE(LEN(Todos!$H2406)), 1)), MID(Todos!$H2406, _xlfn.SEQUENCE(LEN(Todos!$H2406)), 1), "")),
    IF(ISNUMBER(--RIGHT(_xlpm.txt,1)), _xlpm.txt, LEFT(_xlpm.txt, LEN(_xlpm.txt)-1))
)</f>
        <v>19438</v>
      </c>
      <c r="W2406" s="9" t="str">
        <f>UPPER(LEFT(Todos!$B2406,2))</f>
        <v>CA</v>
      </c>
      <c r="X2406" s="10" t="str" cm="1">
        <f t="array" ref="X2406">+IF(Todos!$C2406 = "",MODE.MATCH(Todos!$C$2:$C$4029),Todos!$C2406)</f>
        <v>F</v>
      </c>
    </row>
    <row r="2407" spans="1:24" x14ac:dyDescent="0.35">
      <c r="A2407" s="18">
        <v>88735</v>
      </c>
      <c r="B2407" s="12" t="s">
        <v>16</v>
      </c>
      <c r="C2407" s="12" t="s">
        <v>17</v>
      </c>
      <c r="D2407" s="12">
        <v>617</v>
      </c>
      <c r="E2407" s="12">
        <v>129</v>
      </c>
      <c r="F2407" s="12">
        <v>308</v>
      </c>
      <c r="G2407" s="12">
        <v>1</v>
      </c>
      <c r="H2407" s="12">
        <v>9955</v>
      </c>
      <c r="I2407" s="12">
        <v>16</v>
      </c>
      <c r="J2407" s="12">
        <v>45</v>
      </c>
      <c r="K2407" s="12">
        <v>322</v>
      </c>
      <c r="L2407" s="12">
        <v>200</v>
      </c>
      <c r="M2407" s="12">
        <v>5.88</v>
      </c>
      <c r="N2407" s="12">
        <f>VLOOKUP(Todos!$A2407,vlookup_table[#All],2,FALSE)</f>
        <v>3</v>
      </c>
      <c r="O2407" s="12" t="str">
        <f>VLOOKUP(Todos!$A2407,vlookup_table[#All],3,FALSE)</f>
        <v>IL</v>
      </c>
      <c r="P2407" s="12">
        <f>VLOOKUP(Todos!$A2407,vlookup_table[#All],4,FALSE)</f>
        <v>2702</v>
      </c>
      <c r="Q2407" s="14" t="str">
        <f>VLOOKUP(Todos!$A2407,vlookup_table[#All],5,FALSE)</f>
        <v>S2</v>
      </c>
      <c r="R2407" s="14" t="str">
        <f>VLOOKUP(Todos!$A2407,vlookup_table[#All],6,FALSE)</f>
        <v>F</v>
      </c>
      <c r="S2407" s="14">
        <f>VLOOKUP(Todos!$A2407,vlookup_table[#All],7,FALSE)</f>
        <v>10</v>
      </c>
      <c r="T2407" s="14">
        <f>ROUND((9706-Todos!$P2407)/100, 0)</f>
        <v>70</v>
      </c>
      <c r="U2407" s="14" t="str" cm="1">
        <f t="array" ref="U2407">_xlfn.IFS(
    ISNUMBER(SEARCH("C", Q2407)), "Ciudad",
    ISNUMBER(SEARCH("T", Q2407)), "Pueblo",
    ISNUMBER(SEARCH("R", Q2407)), "Rural",
    ISNUMBER(SEARCH("S", Q2407)), "Suburbano",
    ISNUMBER(SEARCH("U", Q2407)), "Urbano"
)</f>
        <v>Suburbano</v>
      </c>
      <c r="V2407" s="25" t="str" cm="1">
        <f t="array" ref="V2407">_xlfn.LET(
    _xlpm.txt, _xlfn.TEXTJOIN("", TRUE, IF(ISNUMBER(--MID(Todos!$H2407, _xlfn.SEQUENCE(LEN(Todos!$H2407)), 1)), MID(Todos!$H2407, _xlfn.SEQUENCE(LEN(Todos!$H2407)), 1), "")),
    IF(ISNUMBER(--RIGHT(_xlpm.txt,1)), _xlpm.txt, LEFT(_xlpm.txt, LEN(_xlpm.txt)-1))
)</f>
        <v>9955</v>
      </c>
      <c r="W2407" s="14" t="str">
        <f>UPPER(LEFT(Todos!$B2407,2))</f>
        <v>IL</v>
      </c>
      <c r="X2407" s="15" t="str" cm="1">
        <f t="array" ref="X2407">+IF(Todos!$C2407 = "",MODE.MATCH(Todos!$C$2:$C$4029),Todos!$C2407)</f>
        <v>F</v>
      </c>
    </row>
    <row r="2408" spans="1:24" x14ac:dyDescent="0.35">
      <c r="A2408" s="19">
        <v>89367</v>
      </c>
      <c r="B2408" s="7" t="s">
        <v>16</v>
      </c>
      <c r="C2408" s="7" t="s">
        <v>14</v>
      </c>
      <c r="D2408" s="7">
        <v>1209</v>
      </c>
      <c r="E2408" s="7">
        <v>466</v>
      </c>
      <c r="F2408" s="7">
        <v>516</v>
      </c>
      <c r="G2408" s="7">
        <v>0</v>
      </c>
      <c r="H2408" s="7">
        <v>16254</v>
      </c>
      <c r="I2408" s="7">
        <v>6</v>
      </c>
      <c r="J2408" s="7">
        <v>70</v>
      </c>
      <c r="K2408" s="7">
        <v>467</v>
      </c>
      <c r="L2408" s="7">
        <v>517</v>
      </c>
      <c r="M2408" s="7">
        <v>3.21875</v>
      </c>
      <c r="N2408" s="7">
        <f>VLOOKUP(Todos!$A2408,vlookup_table[#All],2,FALSE)</f>
        <v>0</v>
      </c>
      <c r="O2408" s="7" t="str">
        <f>VLOOKUP(Todos!$A2408,vlookup_table[#All],3,FALSE)</f>
        <v>IL</v>
      </c>
      <c r="P2408" s="7">
        <f>VLOOKUP(Todos!$A2408,vlookup_table[#All],4,FALSE)</f>
        <v>6707</v>
      </c>
      <c r="Q2408" s="9" t="str">
        <f>VLOOKUP(Todos!$A2408,vlookup_table[#All],5,FALSE)</f>
        <v>S1</v>
      </c>
      <c r="R2408" s="9" t="str">
        <f>VLOOKUP(Todos!$A2408,vlookup_table[#All],6,FALSE)</f>
        <v>M</v>
      </c>
      <c r="S2408" s="9">
        <f>VLOOKUP(Todos!$A2408,vlookup_table[#All],7,FALSE)</f>
        <v>3</v>
      </c>
      <c r="T2408" s="9">
        <f>ROUND((9706-Todos!$P2408)/100, 0)</f>
        <v>30</v>
      </c>
      <c r="U2408" s="9" t="str" cm="1">
        <f t="array" ref="U2408">_xlfn.IFS(
    ISNUMBER(SEARCH("C", Q2408)), "Ciudad",
    ISNUMBER(SEARCH("T", Q2408)), "Pueblo",
    ISNUMBER(SEARCH("R", Q2408)), "Rural",
    ISNUMBER(SEARCH("S", Q2408)), "Suburbano",
    ISNUMBER(SEARCH("U", Q2408)), "Urbano"
)</f>
        <v>Suburbano</v>
      </c>
      <c r="V2408" s="24" t="str" cm="1">
        <f t="array" ref="V2408">_xlfn.LET(
    _xlpm.txt, _xlfn.TEXTJOIN("", TRUE, IF(ISNUMBER(--MID(Todos!$H2408, _xlfn.SEQUENCE(LEN(Todos!$H2408)), 1)), MID(Todos!$H2408, _xlfn.SEQUENCE(LEN(Todos!$H2408)), 1), "")),
    IF(ISNUMBER(--RIGHT(_xlpm.txt,1)), _xlpm.txt, LEFT(_xlpm.txt, LEN(_xlpm.txt)-1))
)</f>
        <v>16254</v>
      </c>
      <c r="W2408" s="9" t="str">
        <f>UPPER(LEFT(Todos!$B2408,2))</f>
        <v>IL</v>
      </c>
      <c r="X2408" s="10" t="str" cm="1">
        <f t="array" ref="X2408">+IF(Todos!$C2408 = "",MODE.MATCH(Todos!$C$2:$C$4029),Todos!$C2408)</f>
        <v>M</v>
      </c>
    </row>
    <row r="2409" spans="1:24" x14ac:dyDescent="0.35">
      <c r="A2409" s="18">
        <v>75703</v>
      </c>
      <c r="B2409" s="12" t="s">
        <v>48</v>
      </c>
      <c r="C2409" s="12" t="s">
        <v>17</v>
      </c>
      <c r="D2409" s="12">
        <v>150</v>
      </c>
      <c r="E2409" s="12">
        <v>218</v>
      </c>
      <c r="F2409" s="12">
        <v>290</v>
      </c>
      <c r="G2409" s="12">
        <v>1</v>
      </c>
      <c r="H2409" s="12">
        <v>9942</v>
      </c>
      <c r="I2409" s="12">
        <v>0</v>
      </c>
      <c r="J2409" s="12">
        <v>85</v>
      </c>
      <c r="K2409" s="12">
        <v>252</v>
      </c>
      <c r="L2409" s="12">
        <v>244</v>
      </c>
      <c r="M2409" s="12">
        <v>5.8333333329999997</v>
      </c>
      <c r="N2409" s="12">
        <f>VLOOKUP(Todos!$A2409,vlookup_table[#All],2,FALSE)</f>
        <v>2</v>
      </c>
      <c r="O2409" s="12" t="str">
        <f>VLOOKUP(Todos!$A2409,vlookup_table[#All],3,FALSE)</f>
        <v>IA</v>
      </c>
      <c r="P2409" s="12">
        <f>VLOOKUP(Todos!$A2409,vlookup_table[#All],4,FALSE)</f>
        <v>4401</v>
      </c>
      <c r="Q2409" s="14" t="str">
        <f>VLOOKUP(Todos!$A2409,vlookup_table[#All],5,FALSE)</f>
        <v>R3</v>
      </c>
      <c r="R2409" s="14" t="str">
        <f>VLOOKUP(Todos!$A2409,vlookup_table[#All],6,FALSE)</f>
        <v>F</v>
      </c>
      <c r="S2409" s="14">
        <f>VLOOKUP(Todos!$A2409,vlookup_table[#All],7,FALSE)</f>
        <v>6</v>
      </c>
      <c r="T2409" s="14">
        <f>ROUND((9706-Todos!$P2409)/100, 0)</f>
        <v>53</v>
      </c>
      <c r="U2409" s="14" t="str" cm="1">
        <f t="array" ref="U2409">_xlfn.IFS(
    ISNUMBER(SEARCH("C", Q2409)), "Ciudad",
    ISNUMBER(SEARCH("T", Q2409)), "Pueblo",
    ISNUMBER(SEARCH("R", Q2409)), "Rural",
    ISNUMBER(SEARCH("S", Q2409)), "Suburbano",
    ISNUMBER(SEARCH("U", Q2409)), "Urbano"
)</f>
        <v>Rural</v>
      </c>
      <c r="V2409" s="25" t="str" cm="1">
        <f t="array" ref="V2409">_xlfn.LET(
    _xlpm.txt, _xlfn.TEXTJOIN("", TRUE, IF(ISNUMBER(--MID(Todos!$H2409, _xlfn.SEQUENCE(LEN(Todos!$H2409)), 1)), MID(Todos!$H2409, _xlfn.SEQUENCE(LEN(Todos!$H2409)), 1), "")),
    IF(ISNUMBER(--RIGHT(_xlpm.txt,1)), _xlpm.txt, LEFT(_xlpm.txt, LEN(_xlpm.txt)-1))
)</f>
        <v>9942</v>
      </c>
      <c r="W2409" s="14" t="str">
        <f>UPPER(LEFT(Todos!$B2409,2))</f>
        <v>IA</v>
      </c>
      <c r="X2409" s="15" t="str" cm="1">
        <f t="array" ref="X2409">+IF(Todos!$C2409 = "",MODE.MATCH(Todos!$C$2:$C$4029),Todos!$C2409)</f>
        <v>F</v>
      </c>
    </row>
    <row r="2410" spans="1:24" x14ac:dyDescent="0.35">
      <c r="A2410" s="19">
        <v>19641</v>
      </c>
      <c r="B2410" s="7" t="s">
        <v>18</v>
      </c>
      <c r="C2410" s="7" t="s">
        <v>20</v>
      </c>
      <c r="D2410" s="7">
        <v>562</v>
      </c>
      <c r="E2410" s="7">
        <v>373</v>
      </c>
      <c r="F2410" s="7">
        <v>388</v>
      </c>
      <c r="G2410" s="7">
        <v>0</v>
      </c>
      <c r="H2410" s="7">
        <v>10064</v>
      </c>
      <c r="I2410" s="7">
        <v>0</v>
      </c>
      <c r="J2410" s="7">
        <v>80</v>
      </c>
      <c r="K2410" s="7">
        <v>375</v>
      </c>
      <c r="L2410" s="7">
        <v>378</v>
      </c>
      <c r="M2410" s="7">
        <v>17.5</v>
      </c>
      <c r="N2410" s="7">
        <f>VLOOKUP(Todos!$A2410,vlookup_table[#All],2,FALSE)</f>
        <v>0</v>
      </c>
      <c r="O2410" s="7" t="str">
        <f>VLOOKUP(Todos!$A2410,vlookup_table[#All],3,FALSE)</f>
        <v>NC</v>
      </c>
      <c r="P2410" s="7">
        <f>VLOOKUP(Todos!$A2410,vlookup_table[#All],4,FALSE)</f>
        <v>4401</v>
      </c>
      <c r="Q2410" s="9" t="str">
        <f>VLOOKUP(Todos!$A2410,vlookup_table[#All],5,FALSE)</f>
        <v>S2</v>
      </c>
      <c r="R2410" s="9" t="str">
        <f>VLOOKUP(Todos!$A2410,vlookup_table[#All],6,FALSE)</f>
        <v>F</v>
      </c>
      <c r="S2410" s="9">
        <f>VLOOKUP(Todos!$A2410,vlookup_table[#All],7,FALSE)</f>
        <v>30</v>
      </c>
      <c r="T2410" s="9">
        <f>ROUND((9706-Todos!$P2410)/100, 0)</f>
        <v>53</v>
      </c>
      <c r="U2410" s="9" t="str" cm="1">
        <f t="array" ref="U2410">_xlfn.IFS(
    ISNUMBER(SEARCH("C", Q2410)), "Ciudad",
    ISNUMBER(SEARCH("T", Q2410)), "Pueblo",
    ISNUMBER(SEARCH("R", Q2410)), "Rural",
    ISNUMBER(SEARCH("S", Q2410)), "Suburbano",
    ISNUMBER(SEARCH("U", Q2410)), "Urbano"
)</f>
        <v>Suburbano</v>
      </c>
      <c r="V2410" s="24" t="str" cm="1">
        <f t="array" ref="V2410">_xlfn.LET(
    _xlpm.txt, _xlfn.TEXTJOIN("", TRUE, IF(ISNUMBER(--MID(Todos!$H2410, _xlfn.SEQUENCE(LEN(Todos!$H2410)), 1)), MID(Todos!$H2410, _xlfn.SEQUENCE(LEN(Todos!$H2410)), 1), "")),
    IF(ISNUMBER(--RIGHT(_xlpm.txt,1)), _xlpm.txt, LEFT(_xlpm.txt, LEN(_xlpm.txt)-1))
)</f>
        <v>10064</v>
      </c>
      <c r="W2410" s="9" t="str">
        <f>UPPER(LEFT(Todos!$B2410,2))</f>
        <v>NC</v>
      </c>
      <c r="X2410" s="10" t="str" cm="1">
        <f t="array" ref="X2410">+IF(Todos!$C2410 = "",MODE.MATCH(Todos!$C$2:$C$4029),Todos!$C2410)</f>
        <v>female</v>
      </c>
    </row>
    <row r="2411" spans="1:24" x14ac:dyDescent="0.35">
      <c r="A2411" s="18">
        <v>191531</v>
      </c>
      <c r="B2411" s="12" t="s">
        <v>22</v>
      </c>
      <c r="C2411" s="12"/>
      <c r="D2411" s="12">
        <v>1073</v>
      </c>
      <c r="E2411" s="12">
        <v>359</v>
      </c>
      <c r="F2411" s="12">
        <v>453</v>
      </c>
      <c r="G2411" s="12">
        <v>17</v>
      </c>
      <c r="H2411" s="12">
        <v>16918</v>
      </c>
      <c r="I2411" s="12">
        <v>14</v>
      </c>
      <c r="J2411" s="12">
        <v>47</v>
      </c>
      <c r="K2411" s="12">
        <v>392</v>
      </c>
      <c r="L2411" s="12">
        <v>432</v>
      </c>
      <c r="M2411" s="12">
        <v>9</v>
      </c>
      <c r="N2411" s="12">
        <f>VLOOKUP(Todos!$A2411,vlookup_table[#All],2,FALSE)</f>
        <v>4</v>
      </c>
      <c r="O2411" s="12" t="str">
        <f>VLOOKUP(Todos!$A2411,vlookup_table[#All],3,FALSE)</f>
        <v>CA</v>
      </c>
      <c r="P2411" s="12">
        <f>VLOOKUP(Todos!$A2411,vlookup_table[#All],4,FALSE)</f>
        <v>3701</v>
      </c>
      <c r="Q2411" s="14" t="str">
        <f>VLOOKUP(Todos!$A2411,vlookup_table[#All],5,FALSE)</f>
        <v/>
      </c>
      <c r="R2411" s="14" t="str">
        <f>VLOOKUP(Todos!$A2411,vlookup_table[#All],6,FALSE)</f>
        <v/>
      </c>
      <c r="S2411" s="14">
        <f>VLOOKUP(Todos!$A2411,vlookup_table[#All],7,FALSE)</f>
        <v>13</v>
      </c>
      <c r="T2411" s="14">
        <f>ROUND((9706-Todos!$P2411)/100, 0)</f>
        <v>60</v>
      </c>
      <c r="U2411" s="14" t="e" cm="1">
        <f t="array" ref="U2411">_xlfn.IFS(
    ISNUMBER(SEARCH("C", Q2411)), "Ciudad",
    ISNUMBER(SEARCH("T", Q2411)), "Pueblo",
    ISNUMBER(SEARCH("R", Q2411)), "Rural",
    ISNUMBER(SEARCH("S", Q2411)), "Suburbano",
    ISNUMBER(SEARCH("U", Q2411)), "Urbano"
)</f>
        <v>#N/A</v>
      </c>
      <c r="V2411" s="25" t="str" cm="1">
        <f t="array" ref="V2411">_xlfn.LET(
    _xlpm.txt, _xlfn.TEXTJOIN("", TRUE, IF(ISNUMBER(--MID(Todos!$H2411, _xlfn.SEQUENCE(LEN(Todos!$H2411)), 1)), MID(Todos!$H2411, _xlfn.SEQUENCE(LEN(Todos!$H2411)), 1), "")),
    IF(ISNUMBER(--RIGHT(_xlpm.txt,1)), _xlpm.txt, LEFT(_xlpm.txt, LEN(_xlpm.txt)-1))
)</f>
        <v>16918</v>
      </c>
      <c r="W2411" s="14" t="str">
        <f>UPPER(LEFT(Todos!$B2411,2))</f>
        <v>CA</v>
      </c>
      <c r="X2411" s="15" t="e" cm="1">
        <f t="array" aca="1" ref="X2411" ca="1">+IF(Todos!$C2411 = "",MODE.MATCH(Todos!$C$2:$C$4029),Todos!$C2411)</f>
        <v>#NAME?</v>
      </c>
    </row>
    <row r="2412" spans="1:24" x14ac:dyDescent="0.35">
      <c r="A2412" s="19">
        <v>1092</v>
      </c>
      <c r="B2412" s="7" t="s">
        <v>22</v>
      </c>
      <c r="C2412" s="7" t="s">
        <v>14</v>
      </c>
      <c r="D2412" s="7">
        <v>5817</v>
      </c>
      <c r="E2412" s="7">
        <v>931</v>
      </c>
      <c r="F2412" s="7">
        <v>1047</v>
      </c>
      <c r="G2412" s="7">
        <v>98</v>
      </c>
      <c r="H2412" s="7">
        <v>91576</v>
      </c>
      <c r="I2412" s="7">
        <v>16</v>
      </c>
      <c r="J2412" s="7">
        <v>22</v>
      </c>
      <c r="K2412" s="7">
        <v>1445</v>
      </c>
      <c r="L2412" s="7">
        <v>957</v>
      </c>
      <c r="M2412" s="7">
        <v>9.84375</v>
      </c>
      <c r="N2412" s="7">
        <f>VLOOKUP(Todos!$A2412,vlookup_table[#All],2,FALSE)</f>
        <v>0</v>
      </c>
      <c r="O2412" s="7" t="str">
        <f>VLOOKUP(Todos!$A2412,vlookup_table[#All],3,FALSE)</f>
        <v>CA</v>
      </c>
      <c r="P2412" s="7">
        <f>VLOOKUP(Todos!$A2412,vlookup_table[#All],4,FALSE)</f>
        <v>2801</v>
      </c>
      <c r="Q2412" s="9" t="str">
        <f>VLOOKUP(Todos!$A2412,vlookup_table[#All],5,FALSE)</f>
        <v>U1</v>
      </c>
      <c r="R2412" s="9" t="str">
        <f>VLOOKUP(Todos!$A2412,vlookup_table[#All],6,FALSE)</f>
        <v>M</v>
      </c>
      <c r="S2412" s="9">
        <f>VLOOKUP(Todos!$A2412,vlookup_table[#All],7,FALSE)</f>
        <v>15</v>
      </c>
      <c r="T2412" s="9">
        <f>ROUND((9706-Todos!$P2412)/100, 0)</f>
        <v>69</v>
      </c>
      <c r="U2412" s="9" t="str" cm="1">
        <f t="array" ref="U2412">_xlfn.IFS(
    ISNUMBER(SEARCH("C", Q2412)), "Ciudad",
    ISNUMBER(SEARCH("T", Q2412)), "Pueblo",
    ISNUMBER(SEARCH("R", Q2412)), "Rural",
    ISNUMBER(SEARCH("S", Q2412)), "Suburbano",
    ISNUMBER(SEARCH("U", Q2412)), "Urbano"
)</f>
        <v>Urbano</v>
      </c>
      <c r="V2412" s="24" t="str" cm="1">
        <f t="array" ref="V2412">_xlfn.LET(
    _xlpm.txt, _xlfn.TEXTJOIN("", TRUE, IF(ISNUMBER(--MID(Todos!$H2412, _xlfn.SEQUENCE(LEN(Todos!$H2412)), 1)), MID(Todos!$H2412, _xlfn.SEQUENCE(LEN(Todos!$H2412)), 1), "")),
    IF(ISNUMBER(--RIGHT(_xlpm.txt,1)), _xlpm.txt, LEFT(_xlpm.txt, LEN(_xlpm.txt)-1))
)</f>
        <v>91576</v>
      </c>
      <c r="W2412" s="9" t="str">
        <f>UPPER(LEFT(Todos!$B2412,2))</f>
        <v>CA</v>
      </c>
      <c r="X2412" s="10" t="str" cm="1">
        <f t="array" ref="X2412">+IF(Todos!$C2412 = "",MODE.MATCH(Todos!$C$2:$C$4029),Todos!$C2412)</f>
        <v>M</v>
      </c>
    </row>
    <row r="2413" spans="1:24" x14ac:dyDescent="0.35">
      <c r="A2413" s="18">
        <v>69034</v>
      </c>
      <c r="B2413" s="12" t="s">
        <v>30</v>
      </c>
      <c r="C2413" s="12" t="s">
        <v>14</v>
      </c>
      <c r="D2413" s="12">
        <v>895</v>
      </c>
      <c r="E2413" s="12">
        <v>465</v>
      </c>
      <c r="F2413" s="12">
        <v>551</v>
      </c>
      <c r="G2413" s="12">
        <v>0</v>
      </c>
      <c r="H2413" s="12">
        <v>16892</v>
      </c>
      <c r="I2413" s="12">
        <v>4</v>
      </c>
      <c r="J2413" s="12">
        <v>84</v>
      </c>
      <c r="K2413" s="12">
        <v>465</v>
      </c>
      <c r="L2413" s="12">
        <v>560</v>
      </c>
      <c r="M2413" s="12">
        <v>25</v>
      </c>
      <c r="N2413" s="12">
        <f>VLOOKUP(Todos!$A2413,vlookup_table[#All],2,FALSE)</f>
        <v>1</v>
      </c>
      <c r="O2413" s="12" t="str">
        <f>VLOOKUP(Todos!$A2413,vlookup_table[#All],3,FALSE)</f>
        <v>MI</v>
      </c>
      <c r="P2413" s="12">
        <f>VLOOKUP(Todos!$A2413,vlookup_table[#All],4,FALSE)</f>
        <v>2001</v>
      </c>
      <c r="Q2413" s="14" t="str">
        <f>VLOOKUP(Todos!$A2413,vlookup_table[#All],5,FALSE)</f>
        <v>C1</v>
      </c>
      <c r="R2413" s="14" t="str">
        <f>VLOOKUP(Todos!$A2413,vlookup_table[#All],6,FALSE)</f>
        <v>M</v>
      </c>
      <c r="S2413" s="14">
        <f>VLOOKUP(Todos!$A2413,vlookup_table[#All],7,FALSE)</f>
        <v>25</v>
      </c>
      <c r="T2413" s="14">
        <f>ROUND((9706-Todos!$P2413)/100, 0)</f>
        <v>77</v>
      </c>
      <c r="U2413" s="14" t="str" cm="1">
        <f t="array" ref="U2413">_xlfn.IFS(
    ISNUMBER(SEARCH("C", Q2413)), "Ciudad",
    ISNUMBER(SEARCH("T", Q2413)), "Pueblo",
    ISNUMBER(SEARCH("R", Q2413)), "Rural",
    ISNUMBER(SEARCH("S", Q2413)), "Suburbano",
    ISNUMBER(SEARCH("U", Q2413)), "Urbano"
)</f>
        <v>Ciudad</v>
      </c>
      <c r="V2413" s="25" t="str" cm="1">
        <f t="array" ref="V2413">_xlfn.LET(
    _xlpm.txt, _xlfn.TEXTJOIN("", TRUE, IF(ISNUMBER(--MID(Todos!$H2413, _xlfn.SEQUENCE(LEN(Todos!$H2413)), 1)), MID(Todos!$H2413, _xlfn.SEQUENCE(LEN(Todos!$H2413)), 1), "")),
    IF(ISNUMBER(--RIGHT(_xlpm.txt,1)), _xlpm.txt, LEFT(_xlpm.txt, LEN(_xlpm.txt)-1))
)</f>
        <v>16892</v>
      </c>
      <c r="W2413" s="14" t="str">
        <f>UPPER(LEFT(Todos!$B2413,2))</f>
        <v>MI</v>
      </c>
      <c r="X2413" s="15" t="str" cm="1">
        <f t="array" ref="X2413">+IF(Todos!$C2413 = "",MODE.MATCH(Todos!$C$2:$C$4029),Todos!$C2413)</f>
        <v>M</v>
      </c>
    </row>
    <row r="2414" spans="1:24" x14ac:dyDescent="0.35">
      <c r="A2414" s="19">
        <v>40919</v>
      </c>
      <c r="B2414" s="7" t="s">
        <v>13</v>
      </c>
      <c r="C2414" s="7" t="s">
        <v>45</v>
      </c>
      <c r="D2414" s="7">
        <v>772</v>
      </c>
      <c r="E2414" s="7">
        <v>312</v>
      </c>
      <c r="F2414" s="7">
        <v>376</v>
      </c>
      <c r="G2414" s="7">
        <v>3</v>
      </c>
      <c r="H2414" s="7">
        <v>12012</v>
      </c>
      <c r="I2414" s="7">
        <v>3</v>
      </c>
      <c r="J2414" s="7">
        <v>58</v>
      </c>
      <c r="K2414" s="7">
        <v>338</v>
      </c>
      <c r="L2414" s="7">
        <v>349</v>
      </c>
      <c r="M2414" s="7">
        <v>7.1666666670000003</v>
      </c>
      <c r="N2414" s="7">
        <f>VLOOKUP(Todos!$A2414,vlookup_table[#All],2,FALSE)</f>
        <v>0</v>
      </c>
      <c r="O2414" s="7" t="str">
        <f>VLOOKUP(Todos!$A2414,vlookup_table[#All],3,FALSE)</f>
        <v>FL</v>
      </c>
      <c r="P2414" s="7">
        <f>VLOOKUP(Todos!$A2414,vlookup_table[#All],4,FALSE)</f>
        <v>1801</v>
      </c>
      <c r="Q2414" s="9" t="str">
        <f>VLOOKUP(Todos!$A2414,vlookup_table[#All],5,FALSE)</f>
        <v>C2</v>
      </c>
      <c r="R2414" s="9" t="str">
        <f>VLOOKUP(Todos!$A2414,vlookup_table[#All],6,FALSE)</f>
        <v>J</v>
      </c>
      <c r="S2414" s="9">
        <f>VLOOKUP(Todos!$A2414,vlookup_table[#All],7,FALSE)</f>
        <v>10</v>
      </c>
      <c r="T2414" s="9">
        <f>ROUND((9706-Todos!$P2414)/100, 0)</f>
        <v>79</v>
      </c>
      <c r="U2414" s="9" t="str" cm="1">
        <f t="array" ref="U2414">_xlfn.IFS(
    ISNUMBER(SEARCH("C", Q2414)), "Ciudad",
    ISNUMBER(SEARCH("T", Q2414)), "Pueblo",
    ISNUMBER(SEARCH("R", Q2414)), "Rural",
    ISNUMBER(SEARCH("S", Q2414)), "Suburbano",
    ISNUMBER(SEARCH("U", Q2414)), "Urbano"
)</f>
        <v>Ciudad</v>
      </c>
      <c r="V2414" s="24" t="str" cm="1">
        <f t="array" ref="V2414">_xlfn.LET(
    _xlpm.txt, _xlfn.TEXTJOIN("", TRUE, IF(ISNUMBER(--MID(Todos!$H2414, _xlfn.SEQUENCE(LEN(Todos!$H2414)), 1)), MID(Todos!$H2414, _xlfn.SEQUENCE(LEN(Todos!$H2414)), 1), "")),
    IF(ISNUMBER(--RIGHT(_xlpm.txt,1)), _xlpm.txt, LEFT(_xlpm.txt, LEN(_xlpm.txt)-1))
)</f>
        <v>12012</v>
      </c>
      <c r="W2414" s="9" t="str">
        <f>UPPER(LEFT(Todos!$B2414,2))</f>
        <v>FL</v>
      </c>
      <c r="X2414" s="10" t="str" cm="1">
        <f t="array" ref="X2414">+IF(Todos!$C2414 = "",MODE.MATCH(Todos!$C$2:$C$4029),Todos!$C2414)</f>
        <v>J</v>
      </c>
    </row>
    <row r="2415" spans="1:24" x14ac:dyDescent="0.35">
      <c r="A2415" s="18">
        <v>64203</v>
      </c>
      <c r="B2415" s="12" t="s">
        <v>34</v>
      </c>
      <c r="C2415" s="12" t="s">
        <v>14</v>
      </c>
      <c r="D2415" s="12">
        <v>404</v>
      </c>
      <c r="E2415" s="12">
        <v>256</v>
      </c>
      <c r="F2415" s="12">
        <v>363</v>
      </c>
      <c r="G2415" s="12">
        <v>0</v>
      </c>
      <c r="H2415" s="12">
        <v>13067</v>
      </c>
      <c r="I2415" s="12">
        <v>2</v>
      </c>
      <c r="J2415" s="12">
        <v>75</v>
      </c>
      <c r="K2415" s="12">
        <v>351</v>
      </c>
      <c r="L2415" s="12">
        <v>289</v>
      </c>
      <c r="M2415" s="12">
        <v>6.1891891890000004</v>
      </c>
      <c r="N2415" s="12">
        <f>VLOOKUP(Todos!$A2415,vlookup_table[#All],2,FALSE)</f>
        <v>1</v>
      </c>
      <c r="O2415" s="12" t="str">
        <f>VLOOKUP(Todos!$A2415,vlookup_table[#All],3,FALSE)</f>
        <v>IN</v>
      </c>
      <c r="P2415" s="12">
        <f>VLOOKUP(Todos!$A2415,vlookup_table[#All],4,FALSE)</f>
        <v>3610</v>
      </c>
      <c r="Q2415" s="14" t="str">
        <f>VLOOKUP(Todos!$A2415,vlookup_table[#All],5,FALSE)</f>
        <v>C2</v>
      </c>
      <c r="R2415" s="14" t="str">
        <f>VLOOKUP(Todos!$A2415,vlookup_table[#All],6,FALSE)</f>
        <v>M</v>
      </c>
      <c r="S2415" s="14">
        <f>VLOOKUP(Todos!$A2415,vlookup_table[#All],7,FALSE)</f>
        <v>6</v>
      </c>
      <c r="T2415" s="14">
        <f>ROUND((9706-Todos!$P2415)/100, 0)</f>
        <v>61</v>
      </c>
      <c r="U2415" s="14" t="str" cm="1">
        <f t="array" ref="U2415">_xlfn.IFS(
    ISNUMBER(SEARCH("C", Q2415)), "Ciudad",
    ISNUMBER(SEARCH("T", Q2415)), "Pueblo",
    ISNUMBER(SEARCH("R", Q2415)), "Rural",
    ISNUMBER(SEARCH("S", Q2415)), "Suburbano",
    ISNUMBER(SEARCH("U", Q2415)), "Urbano"
)</f>
        <v>Ciudad</v>
      </c>
      <c r="V2415" s="25" t="str" cm="1">
        <f t="array" ref="V2415">_xlfn.LET(
    _xlpm.txt, _xlfn.TEXTJOIN("", TRUE, IF(ISNUMBER(--MID(Todos!$H2415, _xlfn.SEQUENCE(LEN(Todos!$H2415)), 1)), MID(Todos!$H2415, _xlfn.SEQUENCE(LEN(Todos!$H2415)), 1), "")),
    IF(ISNUMBER(--RIGHT(_xlpm.txt,1)), _xlpm.txt, LEFT(_xlpm.txt, LEN(_xlpm.txt)-1))
)</f>
        <v>13067</v>
      </c>
      <c r="W2415" s="14" t="str">
        <f>UPPER(LEFT(Todos!$B2415,2))</f>
        <v>IN</v>
      </c>
      <c r="X2415" s="15" t="str" cm="1">
        <f t="array" ref="X2415">+IF(Todos!$C2415 = "",MODE.MATCH(Todos!$C$2:$C$4029),Todos!$C2415)</f>
        <v>M</v>
      </c>
    </row>
    <row r="2416" spans="1:24" x14ac:dyDescent="0.35">
      <c r="A2416" s="19">
        <v>151995</v>
      </c>
      <c r="B2416" s="7" t="s">
        <v>22</v>
      </c>
      <c r="C2416" s="7" t="s">
        <v>17</v>
      </c>
      <c r="D2416" s="7">
        <v>1881</v>
      </c>
      <c r="E2416" s="7">
        <v>413</v>
      </c>
      <c r="F2416" s="7">
        <v>507</v>
      </c>
      <c r="G2416" s="7">
        <v>36</v>
      </c>
      <c r="H2416" s="7">
        <v>25215</v>
      </c>
      <c r="I2416" s="7">
        <v>9</v>
      </c>
      <c r="J2416" s="7">
        <v>29</v>
      </c>
      <c r="K2416" s="7">
        <v>499</v>
      </c>
      <c r="L2416" s="7">
        <v>475</v>
      </c>
      <c r="M2416" s="7">
        <v>22.8</v>
      </c>
      <c r="N2416" s="7">
        <f>VLOOKUP(Todos!$A2416,vlookup_table[#All],2,FALSE)</f>
        <v>2</v>
      </c>
      <c r="O2416" s="7" t="str">
        <f>VLOOKUP(Todos!$A2416,vlookup_table[#All],3,FALSE)</f>
        <v>CA</v>
      </c>
      <c r="P2416" s="7">
        <f>VLOOKUP(Todos!$A2416,vlookup_table[#All],4,FALSE)</f>
        <v>2212</v>
      </c>
      <c r="Q2416" s="9" t="str">
        <f>VLOOKUP(Todos!$A2416,vlookup_table[#All],5,FALSE)</f>
        <v>S1</v>
      </c>
      <c r="R2416" s="9" t="str">
        <f>VLOOKUP(Todos!$A2416,vlookup_table[#All],6,FALSE)</f>
        <v>F</v>
      </c>
      <c r="S2416" s="9">
        <f>VLOOKUP(Todos!$A2416,vlookup_table[#All],7,FALSE)</f>
        <v>25</v>
      </c>
      <c r="T2416" s="9">
        <f>ROUND((9706-Todos!$P2416)/100, 0)</f>
        <v>75</v>
      </c>
      <c r="U2416" s="9" t="str" cm="1">
        <f t="array" ref="U2416">_xlfn.IFS(
    ISNUMBER(SEARCH("C", Q2416)), "Ciudad",
    ISNUMBER(SEARCH("T", Q2416)), "Pueblo",
    ISNUMBER(SEARCH("R", Q2416)), "Rural",
    ISNUMBER(SEARCH("S", Q2416)), "Suburbano",
    ISNUMBER(SEARCH("U", Q2416)), "Urbano"
)</f>
        <v>Suburbano</v>
      </c>
      <c r="V2416" s="24" t="str" cm="1">
        <f t="array" ref="V2416">_xlfn.LET(
    _xlpm.txt, _xlfn.TEXTJOIN("", TRUE, IF(ISNUMBER(--MID(Todos!$H2416, _xlfn.SEQUENCE(LEN(Todos!$H2416)), 1)), MID(Todos!$H2416, _xlfn.SEQUENCE(LEN(Todos!$H2416)), 1), "")),
    IF(ISNUMBER(--RIGHT(_xlpm.txt,1)), _xlpm.txt, LEFT(_xlpm.txt, LEN(_xlpm.txt)-1))
)</f>
        <v>25215</v>
      </c>
      <c r="W2416" s="9" t="str">
        <f>UPPER(LEFT(Todos!$B2416,2))</f>
        <v>CA</v>
      </c>
      <c r="X2416" s="10" t="str" cm="1">
        <f t="array" ref="X2416">+IF(Todos!$C2416 = "",MODE.MATCH(Todos!$C$2:$C$4029),Todos!$C2416)</f>
        <v>F</v>
      </c>
    </row>
    <row r="2417" spans="1:24" x14ac:dyDescent="0.35">
      <c r="A2417" s="18">
        <v>188284</v>
      </c>
      <c r="B2417" s="12" t="s">
        <v>18</v>
      </c>
      <c r="C2417" s="12" t="s">
        <v>20</v>
      </c>
      <c r="D2417" s="12">
        <v>2989</v>
      </c>
      <c r="E2417" s="12">
        <v>289</v>
      </c>
      <c r="F2417" s="12">
        <v>470</v>
      </c>
      <c r="G2417" s="12">
        <v>66</v>
      </c>
      <c r="H2417" s="12">
        <v>21395</v>
      </c>
      <c r="I2417" s="12">
        <v>6</v>
      </c>
      <c r="J2417" s="12">
        <v>55</v>
      </c>
      <c r="K2417" s="12">
        <v>358</v>
      </c>
      <c r="L2417" s="12">
        <v>387</v>
      </c>
      <c r="M2417" s="12">
        <v>5.0999999999999996</v>
      </c>
      <c r="N2417" s="12">
        <f>VLOOKUP(Todos!$A2417,vlookup_table[#All],2,FALSE)</f>
        <v>0</v>
      </c>
      <c r="O2417" s="12" t="str">
        <f>VLOOKUP(Todos!$A2417,vlookup_table[#All],3,FALSE)</f>
        <v>NC</v>
      </c>
      <c r="P2417" s="12">
        <f>VLOOKUP(Todos!$A2417,vlookup_table[#All],4,FALSE)</f>
        <v>3801</v>
      </c>
      <c r="Q2417" s="14" t="str">
        <f>VLOOKUP(Todos!$A2417,vlookup_table[#All],5,FALSE)</f>
        <v>C1</v>
      </c>
      <c r="R2417" s="14" t="str">
        <f>VLOOKUP(Todos!$A2417,vlookup_table[#All],6,FALSE)</f>
        <v>F</v>
      </c>
      <c r="S2417" s="14">
        <f>VLOOKUP(Todos!$A2417,vlookup_table[#All],7,FALSE)</f>
        <v>5</v>
      </c>
      <c r="T2417" s="14">
        <f>ROUND((9706-Todos!$P2417)/100, 0)</f>
        <v>59</v>
      </c>
      <c r="U2417" s="14" t="str" cm="1">
        <f t="array" ref="U2417">_xlfn.IFS(
    ISNUMBER(SEARCH("C", Q2417)), "Ciudad",
    ISNUMBER(SEARCH("T", Q2417)), "Pueblo",
    ISNUMBER(SEARCH("R", Q2417)), "Rural",
    ISNUMBER(SEARCH("S", Q2417)), "Suburbano",
    ISNUMBER(SEARCH("U", Q2417)), "Urbano"
)</f>
        <v>Ciudad</v>
      </c>
      <c r="V2417" s="25" t="str" cm="1">
        <f t="array" ref="V2417">_xlfn.LET(
    _xlpm.txt, _xlfn.TEXTJOIN("", TRUE, IF(ISNUMBER(--MID(Todos!$H2417, _xlfn.SEQUENCE(LEN(Todos!$H2417)), 1)), MID(Todos!$H2417, _xlfn.SEQUENCE(LEN(Todos!$H2417)), 1), "")),
    IF(ISNUMBER(--RIGHT(_xlpm.txt,1)), _xlpm.txt, LEFT(_xlpm.txt, LEN(_xlpm.txt)-1))
)</f>
        <v>21395</v>
      </c>
      <c r="W2417" s="14" t="str">
        <f>UPPER(LEFT(Todos!$B2417,2))</f>
        <v>NC</v>
      </c>
      <c r="X2417" s="15" t="str" cm="1">
        <f t="array" ref="X2417">+IF(Todos!$C2417 = "",MODE.MATCH(Todos!$C$2:$C$4029),Todos!$C2417)</f>
        <v>female</v>
      </c>
    </row>
    <row r="2418" spans="1:24" x14ac:dyDescent="0.35">
      <c r="A2418" s="19">
        <v>58147</v>
      </c>
      <c r="B2418" s="7" t="s">
        <v>58</v>
      </c>
      <c r="C2418" s="7" t="s">
        <v>14</v>
      </c>
      <c r="D2418" s="7">
        <v>318</v>
      </c>
      <c r="E2418" s="7">
        <v>149</v>
      </c>
      <c r="F2418" s="7">
        <v>207</v>
      </c>
      <c r="G2418" s="7">
        <v>0</v>
      </c>
      <c r="H2418" s="7">
        <v>7827</v>
      </c>
      <c r="I2418" s="7">
        <v>0</v>
      </c>
      <c r="J2418" s="7">
        <v>90</v>
      </c>
      <c r="K2418" s="7">
        <v>163</v>
      </c>
      <c r="L2418" s="7">
        <v>192</v>
      </c>
      <c r="M2418" s="7">
        <v>4.4090909089999997</v>
      </c>
      <c r="N2418" s="7">
        <f>VLOOKUP(Todos!$A2418,vlookup_table[#All],2,FALSE)</f>
        <v>1</v>
      </c>
      <c r="O2418" s="7" t="str">
        <f>VLOOKUP(Todos!$A2418,vlookup_table[#All],3,FALSE)</f>
        <v>KY</v>
      </c>
      <c r="P2418" s="7">
        <f>VLOOKUP(Todos!$A2418,vlookup_table[#All],4,FALSE)</f>
        <v>4106</v>
      </c>
      <c r="Q2418" s="9" t="str">
        <f>VLOOKUP(Todos!$A2418,vlookup_table[#All],5,FALSE)</f>
        <v>R3</v>
      </c>
      <c r="R2418" s="9" t="str">
        <f>VLOOKUP(Todos!$A2418,vlookup_table[#All],6,FALSE)</f>
        <v>M</v>
      </c>
      <c r="S2418" s="9">
        <f>VLOOKUP(Todos!$A2418,vlookup_table[#All],7,FALSE)</f>
        <v>5</v>
      </c>
      <c r="T2418" s="9">
        <f>ROUND((9706-Todos!$P2418)/100, 0)</f>
        <v>56</v>
      </c>
      <c r="U2418" s="9" t="str" cm="1">
        <f t="array" ref="U2418">_xlfn.IFS(
    ISNUMBER(SEARCH("C", Q2418)), "Ciudad",
    ISNUMBER(SEARCH("T", Q2418)), "Pueblo",
    ISNUMBER(SEARCH("R", Q2418)), "Rural",
    ISNUMBER(SEARCH("S", Q2418)), "Suburbano",
    ISNUMBER(SEARCH("U", Q2418)), "Urbano"
)</f>
        <v>Rural</v>
      </c>
      <c r="V2418" s="24" t="str" cm="1">
        <f t="array" ref="V2418">_xlfn.LET(
    _xlpm.txt, _xlfn.TEXTJOIN("", TRUE, IF(ISNUMBER(--MID(Todos!$H2418, _xlfn.SEQUENCE(LEN(Todos!$H2418)), 1)), MID(Todos!$H2418, _xlfn.SEQUENCE(LEN(Todos!$H2418)), 1), "")),
    IF(ISNUMBER(--RIGHT(_xlpm.txt,1)), _xlpm.txt, LEFT(_xlpm.txt, LEN(_xlpm.txt)-1))
)</f>
        <v>7827</v>
      </c>
      <c r="W2418" s="9" t="str">
        <f>UPPER(LEFT(Todos!$B2418,2))</f>
        <v>KY</v>
      </c>
      <c r="X2418" s="10" t="str" cm="1">
        <f t="array" ref="X2418">+IF(Todos!$C2418 = "",MODE.MATCH(Todos!$C$2:$C$4029),Todos!$C2418)</f>
        <v>M</v>
      </c>
    </row>
    <row r="2419" spans="1:24" x14ac:dyDescent="0.35">
      <c r="A2419" s="18">
        <v>51269</v>
      </c>
      <c r="B2419" s="12" t="s">
        <v>69</v>
      </c>
      <c r="C2419" s="12" t="s">
        <v>17</v>
      </c>
      <c r="D2419" s="12">
        <v>476</v>
      </c>
      <c r="E2419" s="12">
        <v>204</v>
      </c>
      <c r="F2419" s="12">
        <v>289</v>
      </c>
      <c r="G2419" s="12">
        <v>0</v>
      </c>
      <c r="H2419" s="12">
        <v>9524</v>
      </c>
      <c r="I2419" s="12">
        <v>1</v>
      </c>
      <c r="J2419" s="12">
        <v>78</v>
      </c>
      <c r="K2419" s="12">
        <v>254</v>
      </c>
      <c r="L2419" s="12">
        <v>250</v>
      </c>
      <c r="M2419" s="12">
        <v>5.0869565220000004</v>
      </c>
      <c r="N2419" s="12">
        <f>VLOOKUP(Todos!$A2419,vlookup_table[#All],2,FALSE)</f>
        <v>0</v>
      </c>
      <c r="O2419" s="12" t="str">
        <f>VLOOKUP(Todos!$A2419,vlookup_table[#All],3,FALSE)</f>
        <v>TN</v>
      </c>
      <c r="P2419" s="12">
        <f>VLOOKUP(Todos!$A2419,vlookup_table[#All],4,FALSE)</f>
        <v>4801</v>
      </c>
      <c r="Q2419" s="14" t="str">
        <f>VLOOKUP(Todos!$A2419,vlookup_table[#All],5,FALSE)</f>
        <v>R3</v>
      </c>
      <c r="R2419" s="14" t="str">
        <f>VLOOKUP(Todos!$A2419,vlookup_table[#All],6,FALSE)</f>
        <v>F</v>
      </c>
      <c r="S2419" s="14">
        <f>VLOOKUP(Todos!$A2419,vlookup_table[#All],7,FALSE)</f>
        <v>5</v>
      </c>
      <c r="T2419" s="14">
        <f>ROUND((9706-Todos!$P2419)/100, 0)</f>
        <v>49</v>
      </c>
      <c r="U2419" s="14" t="str" cm="1">
        <f t="array" ref="U2419">_xlfn.IFS(
    ISNUMBER(SEARCH("C", Q2419)), "Ciudad",
    ISNUMBER(SEARCH("T", Q2419)), "Pueblo",
    ISNUMBER(SEARCH("R", Q2419)), "Rural",
    ISNUMBER(SEARCH("S", Q2419)), "Suburbano",
    ISNUMBER(SEARCH("U", Q2419)), "Urbano"
)</f>
        <v>Rural</v>
      </c>
      <c r="V2419" s="25" t="str" cm="1">
        <f t="array" ref="V2419">_xlfn.LET(
    _xlpm.txt, _xlfn.TEXTJOIN("", TRUE, IF(ISNUMBER(--MID(Todos!$H2419, _xlfn.SEQUENCE(LEN(Todos!$H2419)), 1)), MID(Todos!$H2419, _xlfn.SEQUENCE(LEN(Todos!$H2419)), 1), "")),
    IF(ISNUMBER(--RIGHT(_xlpm.txt,1)), _xlpm.txt, LEFT(_xlpm.txt, LEN(_xlpm.txt)-1))
)</f>
        <v>9524</v>
      </c>
      <c r="W2419" s="14" t="str">
        <f>UPPER(LEFT(Todos!$B2419,2))</f>
        <v>TE</v>
      </c>
      <c r="X2419" s="15" t="str" cm="1">
        <f t="array" ref="X2419">+IF(Todos!$C2419 = "",MODE.MATCH(Todos!$C$2:$C$4029),Todos!$C2419)</f>
        <v>F</v>
      </c>
    </row>
    <row r="2420" spans="1:24" x14ac:dyDescent="0.35">
      <c r="A2420" s="19">
        <v>113261</v>
      </c>
      <c r="B2420" s="7" t="s">
        <v>32</v>
      </c>
      <c r="C2420" s="7" t="s">
        <v>14</v>
      </c>
      <c r="D2420" s="7">
        <v>466</v>
      </c>
      <c r="E2420" s="7">
        <v>222</v>
      </c>
      <c r="F2420" s="7">
        <v>306</v>
      </c>
      <c r="G2420" s="7">
        <v>0</v>
      </c>
      <c r="H2420" s="7">
        <v>13774</v>
      </c>
      <c r="I2420" s="7">
        <v>0</v>
      </c>
      <c r="J2420" s="7">
        <v>54</v>
      </c>
      <c r="K2420" s="7">
        <v>260</v>
      </c>
      <c r="L2420" s="7">
        <v>263</v>
      </c>
      <c r="M2420" s="7">
        <v>7.615384615</v>
      </c>
      <c r="N2420" s="7">
        <f>VLOOKUP(Todos!$A2420,vlookup_table[#All],2,FALSE)</f>
        <v>1002</v>
      </c>
      <c r="O2420" s="7" t="str">
        <f>VLOOKUP(Todos!$A2420,vlookup_table[#All],3,FALSE)</f>
        <v>OK</v>
      </c>
      <c r="P2420" s="7">
        <f>VLOOKUP(Todos!$A2420,vlookup_table[#All],4,FALSE)</f>
        <v>0</v>
      </c>
      <c r="Q2420" s="9" t="str">
        <f>VLOOKUP(Todos!$A2420,vlookup_table[#All],5,FALSE)</f>
        <v>C3</v>
      </c>
      <c r="R2420" s="9" t="str">
        <f>VLOOKUP(Todos!$A2420,vlookup_table[#All],6,FALSE)</f>
        <v>M</v>
      </c>
      <c r="S2420" s="9">
        <f>VLOOKUP(Todos!$A2420,vlookup_table[#All],7,FALSE)</f>
        <v>7</v>
      </c>
      <c r="T2420" s="9">
        <f>ROUND((9706-Todos!$P2420)/100, 0)</f>
        <v>97</v>
      </c>
      <c r="U2420" s="9" t="str" cm="1">
        <f t="array" ref="U2420">_xlfn.IFS(
    ISNUMBER(SEARCH("C", Q2420)), "Ciudad",
    ISNUMBER(SEARCH("T", Q2420)), "Pueblo",
    ISNUMBER(SEARCH("R", Q2420)), "Rural",
    ISNUMBER(SEARCH("S", Q2420)), "Suburbano",
    ISNUMBER(SEARCH("U", Q2420)), "Urbano"
)</f>
        <v>Ciudad</v>
      </c>
      <c r="V2420" s="24" t="str" cm="1">
        <f t="array" ref="V2420">_xlfn.LET(
    _xlpm.txt, _xlfn.TEXTJOIN("", TRUE, IF(ISNUMBER(--MID(Todos!$H2420, _xlfn.SEQUENCE(LEN(Todos!$H2420)), 1)), MID(Todos!$H2420, _xlfn.SEQUENCE(LEN(Todos!$H2420)), 1), "")),
    IF(ISNUMBER(--RIGHT(_xlpm.txt,1)), _xlpm.txt, LEFT(_xlpm.txt, LEN(_xlpm.txt)-1))
)</f>
        <v>13774</v>
      </c>
      <c r="W2420" s="9" t="str">
        <f>UPPER(LEFT(Todos!$B2420,2))</f>
        <v>OK</v>
      </c>
      <c r="X2420" s="10" t="str" cm="1">
        <f t="array" ref="X2420">+IF(Todos!$C2420 = "",MODE.MATCH(Todos!$C$2:$C$4029),Todos!$C2420)</f>
        <v>M</v>
      </c>
    </row>
    <row r="2421" spans="1:24" x14ac:dyDescent="0.35">
      <c r="A2421" s="18">
        <v>12785</v>
      </c>
      <c r="B2421" s="12" t="s">
        <v>16</v>
      </c>
      <c r="C2421" s="12" t="s">
        <v>17</v>
      </c>
      <c r="D2421" s="12">
        <v>852</v>
      </c>
      <c r="E2421" s="12">
        <v>364</v>
      </c>
      <c r="F2421" s="12">
        <v>459</v>
      </c>
      <c r="G2421" s="12">
        <v>0</v>
      </c>
      <c r="H2421" s="12">
        <v>15238</v>
      </c>
      <c r="I2421" s="12">
        <v>7</v>
      </c>
      <c r="J2421" s="12">
        <v>87</v>
      </c>
      <c r="K2421" s="12">
        <v>393</v>
      </c>
      <c r="L2421" s="12">
        <v>408</v>
      </c>
      <c r="M2421" s="12">
        <v>7.9333333330000002</v>
      </c>
      <c r="N2421" s="12">
        <f>VLOOKUP(Todos!$A2421,vlookup_table[#All],2,FALSE)</f>
        <v>28</v>
      </c>
      <c r="O2421" s="12" t="str">
        <f>VLOOKUP(Todos!$A2421,vlookup_table[#All],3,FALSE)</f>
        <v>IL</v>
      </c>
      <c r="P2421" s="12">
        <f>VLOOKUP(Todos!$A2421,vlookup_table[#All],4,FALSE)</f>
        <v>1001</v>
      </c>
      <c r="Q2421" s="14" t="str">
        <f>VLOOKUP(Todos!$A2421,vlookup_table[#All],5,FALSE)</f>
        <v/>
      </c>
      <c r="R2421" s="14" t="str">
        <f>VLOOKUP(Todos!$A2421,vlookup_table[#All],6,FALSE)</f>
        <v>F</v>
      </c>
      <c r="S2421" s="14">
        <f>VLOOKUP(Todos!$A2421,vlookup_table[#All],7,FALSE)</f>
        <v>10</v>
      </c>
      <c r="T2421" s="14">
        <f>ROUND((9706-Todos!$P2421)/100, 0)</f>
        <v>87</v>
      </c>
      <c r="U2421" s="14" t="e" cm="1">
        <f t="array" ref="U2421">_xlfn.IFS(
    ISNUMBER(SEARCH("C", Q2421)), "Ciudad",
    ISNUMBER(SEARCH("T", Q2421)), "Pueblo",
    ISNUMBER(SEARCH("R", Q2421)), "Rural",
    ISNUMBER(SEARCH("S", Q2421)), "Suburbano",
    ISNUMBER(SEARCH("U", Q2421)), "Urbano"
)</f>
        <v>#N/A</v>
      </c>
      <c r="V2421" s="25" t="str" cm="1">
        <f t="array" ref="V2421">_xlfn.LET(
    _xlpm.txt, _xlfn.TEXTJOIN("", TRUE, IF(ISNUMBER(--MID(Todos!$H2421, _xlfn.SEQUENCE(LEN(Todos!$H2421)), 1)), MID(Todos!$H2421, _xlfn.SEQUENCE(LEN(Todos!$H2421)), 1), "")),
    IF(ISNUMBER(--RIGHT(_xlpm.txt,1)), _xlpm.txt, LEFT(_xlpm.txt, LEN(_xlpm.txt)-1))
)</f>
        <v>15238</v>
      </c>
      <c r="W2421" s="14" t="str">
        <f>UPPER(LEFT(Todos!$B2421,2))</f>
        <v>IL</v>
      </c>
      <c r="X2421" s="15" t="str" cm="1">
        <f t="array" ref="X2421">+IF(Todos!$C2421 = "",MODE.MATCH(Todos!$C$2:$C$4029),Todos!$C2421)</f>
        <v>F</v>
      </c>
    </row>
    <row r="2422" spans="1:24" x14ac:dyDescent="0.35">
      <c r="A2422" s="19">
        <v>364</v>
      </c>
      <c r="B2422" s="7" t="s">
        <v>22</v>
      </c>
      <c r="C2422" s="7" t="s">
        <v>17</v>
      </c>
      <c r="D2422" s="7">
        <v>3100</v>
      </c>
      <c r="E2422" s="7">
        <v>133</v>
      </c>
      <c r="F2422" s="7">
        <v>497</v>
      </c>
      <c r="G2422" s="7">
        <v>79</v>
      </c>
      <c r="H2422" s="7">
        <v>18262</v>
      </c>
      <c r="I2422" s="7">
        <v>35</v>
      </c>
      <c r="J2422" s="7">
        <v>25</v>
      </c>
      <c r="K2422" s="7">
        <v>488</v>
      </c>
      <c r="L2422" s="7">
        <v>306</v>
      </c>
      <c r="M2422" s="7">
        <v>13.52380952</v>
      </c>
      <c r="N2422" s="7">
        <f>VLOOKUP(Todos!$A2422,vlookup_table[#All],2,FALSE)</f>
        <v>28</v>
      </c>
      <c r="O2422" s="7" t="str">
        <f>VLOOKUP(Todos!$A2422,vlookup_table[#All],3,FALSE)</f>
        <v>CA</v>
      </c>
      <c r="P2422" s="7">
        <f>VLOOKUP(Todos!$A2422,vlookup_table[#All],4,FALSE)</f>
        <v>3801</v>
      </c>
      <c r="Q2422" s="9" t="str">
        <f>VLOOKUP(Todos!$A2422,vlookup_table[#All],5,FALSE)</f>
        <v>U1</v>
      </c>
      <c r="R2422" s="9" t="str">
        <f>VLOOKUP(Todos!$A2422,vlookup_table[#All],6,FALSE)</f>
        <v>F</v>
      </c>
      <c r="S2422" s="9">
        <f>VLOOKUP(Todos!$A2422,vlookup_table[#All],7,FALSE)</f>
        <v>10</v>
      </c>
      <c r="T2422" s="9">
        <f>ROUND((9706-Todos!$P2422)/100, 0)</f>
        <v>59</v>
      </c>
      <c r="U2422" s="9" t="str" cm="1">
        <f t="array" ref="U2422">_xlfn.IFS(
    ISNUMBER(SEARCH("C", Q2422)), "Ciudad",
    ISNUMBER(SEARCH("T", Q2422)), "Pueblo",
    ISNUMBER(SEARCH("R", Q2422)), "Rural",
    ISNUMBER(SEARCH("S", Q2422)), "Suburbano",
    ISNUMBER(SEARCH("U", Q2422)), "Urbano"
)</f>
        <v>Urbano</v>
      </c>
      <c r="V2422" s="24" t="str" cm="1">
        <f t="array" ref="V2422">_xlfn.LET(
    _xlpm.txt, _xlfn.TEXTJOIN("", TRUE, IF(ISNUMBER(--MID(Todos!$H2422, _xlfn.SEQUENCE(LEN(Todos!$H2422)), 1)), MID(Todos!$H2422, _xlfn.SEQUENCE(LEN(Todos!$H2422)), 1), "")),
    IF(ISNUMBER(--RIGHT(_xlpm.txt,1)), _xlpm.txt, LEFT(_xlpm.txt, LEN(_xlpm.txt)-1))
)</f>
        <v>18262</v>
      </c>
      <c r="W2422" s="9" t="str">
        <f>UPPER(LEFT(Todos!$B2422,2))</f>
        <v>CA</v>
      </c>
      <c r="X2422" s="10" t="str" cm="1">
        <f t="array" ref="X2422">+IF(Todos!$C2422 = "",MODE.MATCH(Todos!$C$2:$C$4029),Todos!$C2422)</f>
        <v>F</v>
      </c>
    </row>
    <row r="2423" spans="1:24" x14ac:dyDescent="0.35">
      <c r="A2423" s="18">
        <v>163857</v>
      </c>
      <c r="B2423" s="12" t="s">
        <v>22</v>
      </c>
      <c r="C2423" s="12" t="s">
        <v>14</v>
      </c>
      <c r="D2423" s="12">
        <v>3564</v>
      </c>
      <c r="E2423" s="12">
        <v>456</v>
      </c>
      <c r="F2423" s="12">
        <v>594</v>
      </c>
      <c r="G2423" s="12">
        <v>95</v>
      </c>
      <c r="H2423" s="12">
        <v>22726</v>
      </c>
      <c r="I2423" s="12">
        <v>22</v>
      </c>
      <c r="J2423" s="12">
        <v>47</v>
      </c>
      <c r="K2423" s="12">
        <v>534</v>
      </c>
      <c r="L2423" s="12">
        <v>518</v>
      </c>
      <c r="M2423" s="12">
        <v>20</v>
      </c>
      <c r="N2423" s="12">
        <f>VLOOKUP(Todos!$A2423,vlookup_table[#All],2,FALSE)</f>
        <v>1</v>
      </c>
      <c r="O2423" s="12" t="str">
        <f>VLOOKUP(Todos!$A2423,vlookup_table[#All],3,FALSE)</f>
        <v>CA</v>
      </c>
      <c r="P2423" s="12">
        <f>VLOOKUP(Todos!$A2423,vlookup_table[#All],4,FALSE)</f>
        <v>0</v>
      </c>
      <c r="Q2423" s="14" t="str">
        <f>VLOOKUP(Todos!$A2423,vlookup_table[#All],5,FALSE)</f>
        <v>U1</v>
      </c>
      <c r="R2423" s="14" t="str">
        <f>VLOOKUP(Todos!$A2423,vlookup_table[#All],6,FALSE)</f>
        <v>M</v>
      </c>
      <c r="S2423" s="14">
        <f>VLOOKUP(Todos!$A2423,vlookup_table[#All],7,FALSE)</f>
        <v>25</v>
      </c>
      <c r="T2423" s="14">
        <f>ROUND((9706-Todos!$P2423)/100, 0)</f>
        <v>97</v>
      </c>
      <c r="U2423" s="14" t="str" cm="1">
        <f t="array" ref="U2423">_xlfn.IFS(
    ISNUMBER(SEARCH("C", Q2423)), "Ciudad",
    ISNUMBER(SEARCH("T", Q2423)), "Pueblo",
    ISNUMBER(SEARCH("R", Q2423)), "Rural",
    ISNUMBER(SEARCH("S", Q2423)), "Suburbano",
    ISNUMBER(SEARCH("U", Q2423)), "Urbano"
)</f>
        <v>Urbano</v>
      </c>
      <c r="V2423" s="25" t="str" cm="1">
        <f t="array" ref="V2423">_xlfn.LET(
    _xlpm.txt, _xlfn.TEXTJOIN("", TRUE, IF(ISNUMBER(--MID(Todos!$H2423, _xlfn.SEQUENCE(LEN(Todos!$H2423)), 1)), MID(Todos!$H2423, _xlfn.SEQUENCE(LEN(Todos!$H2423)), 1), "")),
    IF(ISNUMBER(--RIGHT(_xlpm.txt,1)), _xlpm.txt, LEFT(_xlpm.txt, LEN(_xlpm.txt)-1))
)</f>
        <v>22726</v>
      </c>
      <c r="W2423" s="14" t="str">
        <f>UPPER(LEFT(Todos!$B2423,2))</f>
        <v>CA</v>
      </c>
      <c r="X2423" s="15" t="str" cm="1">
        <f t="array" ref="X2423">+IF(Todos!$C2423 = "",MODE.MATCH(Todos!$C$2:$C$4029),Todos!$C2423)</f>
        <v>M</v>
      </c>
    </row>
    <row r="2424" spans="1:24" x14ac:dyDescent="0.35">
      <c r="A2424" s="19">
        <v>12312</v>
      </c>
      <c r="B2424" s="7" t="s">
        <v>22</v>
      </c>
      <c r="C2424" s="7" t="s">
        <v>17</v>
      </c>
      <c r="D2424" s="7">
        <v>1398</v>
      </c>
      <c r="E2424" s="7">
        <v>150</v>
      </c>
      <c r="F2424" s="7">
        <v>272</v>
      </c>
      <c r="G2424" s="7">
        <v>7</v>
      </c>
      <c r="H2424" s="7">
        <v>8690</v>
      </c>
      <c r="I2424" s="7">
        <v>23</v>
      </c>
      <c r="J2424" s="7">
        <v>43</v>
      </c>
      <c r="K2424" s="7">
        <v>213</v>
      </c>
      <c r="L2424" s="7">
        <v>223</v>
      </c>
      <c r="M2424" s="7">
        <v>122.16666669999999</v>
      </c>
      <c r="N2424" s="7">
        <f>VLOOKUP(Todos!$A2424,vlookup_table[#All],2,FALSE)</f>
        <v>0</v>
      </c>
      <c r="O2424" s="7" t="str">
        <f>VLOOKUP(Todos!$A2424,vlookup_table[#All],3,FALSE)</f>
        <v>CA</v>
      </c>
      <c r="P2424" s="7">
        <f>VLOOKUP(Todos!$A2424,vlookup_table[#All],4,FALSE)</f>
        <v>0</v>
      </c>
      <c r="Q2424" s="9" t="str">
        <f>VLOOKUP(Todos!$A2424,vlookup_table[#All],5,FALSE)</f>
        <v>C3</v>
      </c>
      <c r="R2424" s="9" t="str">
        <f>VLOOKUP(Todos!$A2424,vlookup_table[#All],6,FALSE)</f>
        <v>F</v>
      </c>
      <c r="S2424" s="9">
        <f>VLOOKUP(Todos!$A2424,vlookup_table[#All],7,FALSE)</f>
        <v>95</v>
      </c>
      <c r="T2424" s="9">
        <f>ROUND((9706-Todos!$P2424)/100, 0)</f>
        <v>97</v>
      </c>
      <c r="U2424" s="9" t="str" cm="1">
        <f t="array" ref="U2424">_xlfn.IFS(
    ISNUMBER(SEARCH("C", Q2424)), "Ciudad",
    ISNUMBER(SEARCH("T", Q2424)), "Pueblo",
    ISNUMBER(SEARCH("R", Q2424)), "Rural",
    ISNUMBER(SEARCH("S", Q2424)), "Suburbano",
    ISNUMBER(SEARCH("U", Q2424)), "Urbano"
)</f>
        <v>Ciudad</v>
      </c>
      <c r="V2424" s="24" t="str" cm="1">
        <f t="array" ref="V2424">_xlfn.LET(
    _xlpm.txt, _xlfn.TEXTJOIN("", TRUE, IF(ISNUMBER(--MID(Todos!$H2424, _xlfn.SEQUENCE(LEN(Todos!$H2424)), 1)), MID(Todos!$H2424, _xlfn.SEQUENCE(LEN(Todos!$H2424)), 1), "")),
    IF(ISNUMBER(--RIGHT(_xlpm.txt,1)), _xlpm.txt, LEFT(_xlpm.txt, LEN(_xlpm.txt)-1))
)</f>
        <v>8690</v>
      </c>
      <c r="W2424" s="9" t="str">
        <f>UPPER(LEFT(Todos!$B2424,2))</f>
        <v>CA</v>
      </c>
      <c r="X2424" s="10" t="str" cm="1">
        <f t="array" ref="X2424">+IF(Todos!$C2424 = "",MODE.MATCH(Todos!$C$2:$C$4029),Todos!$C2424)</f>
        <v>F</v>
      </c>
    </row>
    <row r="2425" spans="1:24" x14ac:dyDescent="0.35">
      <c r="A2425" s="18">
        <v>95351</v>
      </c>
      <c r="B2425" s="12" t="s">
        <v>16</v>
      </c>
      <c r="C2425" s="12" t="s">
        <v>17</v>
      </c>
      <c r="D2425" s="12">
        <v>818</v>
      </c>
      <c r="E2425" s="12">
        <v>473</v>
      </c>
      <c r="F2425" s="12">
        <v>558</v>
      </c>
      <c r="G2425" s="12">
        <v>3</v>
      </c>
      <c r="H2425" s="12">
        <v>21695</v>
      </c>
      <c r="I2425" s="12">
        <v>7</v>
      </c>
      <c r="J2425" s="12">
        <v>76</v>
      </c>
      <c r="K2425" s="12">
        <v>520</v>
      </c>
      <c r="L2425" s="12">
        <v>514</v>
      </c>
      <c r="M2425" s="12">
        <v>8.0717857140000007</v>
      </c>
      <c r="N2425" s="12">
        <f>VLOOKUP(Todos!$A2425,vlookup_table[#All],2,FALSE)</f>
        <v>2</v>
      </c>
      <c r="O2425" s="12" t="str">
        <f>VLOOKUP(Todos!$A2425,vlookup_table[#All],3,FALSE)</f>
        <v>IL</v>
      </c>
      <c r="P2425" s="12">
        <f>VLOOKUP(Todos!$A2425,vlookup_table[#All],4,FALSE)</f>
        <v>3804</v>
      </c>
      <c r="Q2425" s="14" t="str">
        <f>VLOOKUP(Todos!$A2425,vlookup_table[#All],5,FALSE)</f>
        <v>T1</v>
      </c>
      <c r="R2425" s="14" t="str">
        <f>VLOOKUP(Todos!$A2425,vlookup_table[#All],6,FALSE)</f>
        <v>F</v>
      </c>
      <c r="S2425" s="14">
        <f>VLOOKUP(Todos!$A2425,vlookup_table[#All],7,FALSE)</f>
        <v>12</v>
      </c>
      <c r="T2425" s="14">
        <f>ROUND((9706-Todos!$P2425)/100, 0)</f>
        <v>59</v>
      </c>
      <c r="U2425" s="14" t="str" cm="1">
        <f t="array" ref="U2425">_xlfn.IFS(
    ISNUMBER(SEARCH("C", Q2425)), "Ciudad",
    ISNUMBER(SEARCH("T", Q2425)), "Pueblo",
    ISNUMBER(SEARCH("R", Q2425)), "Rural",
    ISNUMBER(SEARCH("S", Q2425)), "Suburbano",
    ISNUMBER(SEARCH("U", Q2425)), "Urbano"
)</f>
        <v>Pueblo</v>
      </c>
      <c r="V2425" s="25" t="str" cm="1">
        <f t="array" ref="V2425">_xlfn.LET(
    _xlpm.txt, _xlfn.TEXTJOIN("", TRUE, IF(ISNUMBER(--MID(Todos!$H2425, _xlfn.SEQUENCE(LEN(Todos!$H2425)), 1)), MID(Todos!$H2425, _xlfn.SEQUENCE(LEN(Todos!$H2425)), 1), "")),
    IF(ISNUMBER(--RIGHT(_xlpm.txt,1)), _xlpm.txt, LEFT(_xlpm.txt, LEN(_xlpm.txt)-1))
)</f>
        <v>21695</v>
      </c>
      <c r="W2425" s="14" t="str">
        <f>UPPER(LEFT(Todos!$B2425,2))</f>
        <v>IL</v>
      </c>
      <c r="X2425" s="15" t="str" cm="1">
        <f t="array" ref="X2425">+IF(Todos!$C2425 = "",MODE.MATCH(Todos!$C$2:$C$4029),Todos!$C2425)</f>
        <v>F</v>
      </c>
    </row>
    <row r="2426" spans="1:24" x14ac:dyDescent="0.35">
      <c r="A2426" s="19">
        <v>147464</v>
      </c>
      <c r="B2426" s="7" t="s">
        <v>22</v>
      </c>
      <c r="C2426" s="7" t="s">
        <v>14</v>
      </c>
      <c r="D2426" s="7">
        <v>2287</v>
      </c>
      <c r="E2426" s="7">
        <v>600</v>
      </c>
      <c r="F2426" s="7">
        <v>652</v>
      </c>
      <c r="G2426" s="7">
        <v>74</v>
      </c>
      <c r="H2426" s="7">
        <v>24286</v>
      </c>
      <c r="I2426" s="7">
        <v>28</v>
      </c>
      <c r="J2426" s="7">
        <v>34</v>
      </c>
      <c r="K2426" s="7">
        <v>615</v>
      </c>
      <c r="L2426" s="7">
        <v>630</v>
      </c>
      <c r="M2426" s="7">
        <v>20</v>
      </c>
      <c r="N2426" s="7">
        <f>VLOOKUP(Todos!$A2426,vlookup_table[#All],2,FALSE)</f>
        <v>0</v>
      </c>
      <c r="O2426" s="7" t="str">
        <f>VLOOKUP(Todos!$A2426,vlookup_table[#All],3,FALSE)</f>
        <v>CA</v>
      </c>
      <c r="P2426" s="7">
        <f>VLOOKUP(Todos!$A2426,vlookup_table[#All],4,FALSE)</f>
        <v>3301</v>
      </c>
      <c r="Q2426" s="9" t="str">
        <f>VLOOKUP(Todos!$A2426,vlookup_table[#All],5,FALSE)</f>
        <v>S1</v>
      </c>
      <c r="R2426" s="9" t="str">
        <f>VLOOKUP(Todos!$A2426,vlookup_table[#All],6,FALSE)</f>
        <v>M</v>
      </c>
      <c r="S2426" s="9">
        <f>VLOOKUP(Todos!$A2426,vlookup_table[#All],7,FALSE)</f>
        <v>30</v>
      </c>
      <c r="T2426" s="9">
        <f>ROUND((9706-Todos!$P2426)/100, 0)</f>
        <v>64</v>
      </c>
      <c r="U2426" s="9" t="str" cm="1">
        <f t="array" ref="U2426">_xlfn.IFS(
    ISNUMBER(SEARCH("C", Q2426)), "Ciudad",
    ISNUMBER(SEARCH("T", Q2426)), "Pueblo",
    ISNUMBER(SEARCH("R", Q2426)), "Rural",
    ISNUMBER(SEARCH("S", Q2426)), "Suburbano",
    ISNUMBER(SEARCH("U", Q2426)), "Urbano"
)</f>
        <v>Suburbano</v>
      </c>
      <c r="V2426" s="24" t="str" cm="1">
        <f t="array" ref="V2426">_xlfn.LET(
    _xlpm.txt, _xlfn.TEXTJOIN("", TRUE, IF(ISNUMBER(--MID(Todos!$H2426, _xlfn.SEQUENCE(LEN(Todos!$H2426)), 1)), MID(Todos!$H2426, _xlfn.SEQUENCE(LEN(Todos!$H2426)), 1), "")),
    IF(ISNUMBER(--RIGHT(_xlpm.txt,1)), _xlpm.txt, LEFT(_xlpm.txt, LEN(_xlpm.txt)-1))
)</f>
        <v>24286</v>
      </c>
      <c r="W2426" s="9" t="str">
        <f>UPPER(LEFT(Todos!$B2426,2))</f>
        <v>CA</v>
      </c>
      <c r="X2426" s="10" t="str" cm="1">
        <f t="array" ref="X2426">+IF(Todos!$C2426 = "",MODE.MATCH(Todos!$C$2:$C$4029),Todos!$C2426)</f>
        <v>M</v>
      </c>
    </row>
    <row r="2427" spans="1:24" x14ac:dyDescent="0.35">
      <c r="A2427" s="18">
        <v>155388</v>
      </c>
      <c r="B2427" s="12" t="s">
        <v>22</v>
      </c>
      <c r="C2427" s="12" t="s">
        <v>17</v>
      </c>
      <c r="D2427" s="12">
        <v>883</v>
      </c>
      <c r="E2427" s="12">
        <v>322</v>
      </c>
      <c r="F2427" s="12">
        <v>351</v>
      </c>
      <c r="G2427" s="12">
        <v>0</v>
      </c>
      <c r="H2427" s="12">
        <v>13596</v>
      </c>
      <c r="I2427" s="12">
        <v>3</v>
      </c>
      <c r="J2427" s="12">
        <v>58</v>
      </c>
      <c r="K2427" s="12">
        <v>351</v>
      </c>
      <c r="L2427" s="12">
        <v>344</v>
      </c>
      <c r="M2427" s="12">
        <v>12.5</v>
      </c>
      <c r="N2427" s="12">
        <f>VLOOKUP(Todos!$A2427,vlookup_table[#All],2,FALSE)</f>
        <v>0</v>
      </c>
      <c r="O2427" s="12" t="str">
        <f>VLOOKUP(Todos!$A2427,vlookup_table[#All],3,FALSE)</f>
        <v>CA</v>
      </c>
      <c r="P2427" s="12">
        <f>VLOOKUP(Todos!$A2427,vlookup_table[#All],4,FALSE)</f>
        <v>3201</v>
      </c>
      <c r="Q2427" s="14" t="str">
        <f>VLOOKUP(Todos!$A2427,vlookup_table[#All],5,FALSE)</f>
        <v>S2</v>
      </c>
      <c r="R2427" s="14" t="str">
        <f>VLOOKUP(Todos!$A2427,vlookup_table[#All],6,FALSE)</f>
        <v>F</v>
      </c>
      <c r="S2427" s="14">
        <f>VLOOKUP(Todos!$A2427,vlookup_table[#All],7,FALSE)</f>
        <v>20</v>
      </c>
      <c r="T2427" s="14">
        <f>ROUND((9706-Todos!$P2427)/100, 0)</f>
        <v>65</v>
      </c>
      <c r="U2427" s="14" t="str" cm="1">
        <f t="array" ref="U2427">_xlfn.IFS(
    ISNUMBER(SEARCH("C", Q2427)), "Ciudad",
    ISNUMBER(SEARCH("T", Q2427)), "Pueblo",
    ISNUMBER(SEARCH("R", Q2427)), "Rural",
    ISNUMBER(SEARCH("S", Q2427)), "Suburbano",
    ISNUMBER(SEARCH("U", Q2427)), "Urbano"
)</f>
        <v>Suburbano</v>
      </c>
      <c r="V2427" s="25" t="str" cm="1">
        <f t="array" ref="V2427">_xlfn.LET(
    _xlpm.txt, _xlfn.TEXTJOIN("", TRUE, IF(ISNUMBER(--MID(Todos!$H2427, _xlfn.SEQUENCE(LEN(Todos!$H2427)), 1)), MID(Todos!$H2427, _xlfn.SEQUENCE(LEN(Todos!$H2427)), 1), "")),
    IF(ISNUMBER(--RIGHT(_xlpm.txt,1)), _xlpm.txt, LEFT(_xlpm.txt, LEN(_xlpm.txt)-1))
)</f>
        <v>13596</v>
      </c>
      <c r="W2427" s="14" t="str">
        <f>UPPER(LEFT(Todos!$B2427,2))</f>
        <v>CA</v>
      </c>
      <c r="X2427" s="15" t="str" cm="1">
        <f t="array" ref="X2427">+IF(Todos!$C2427 = "",MODE.MATCH(Todos!$C$2:$C$4029),Todos!$C2427)</f>
        <v>F</v>
      </c>
    </row>
    <row r="2428" spans="1:24" x14ac:dyDescent="0.35">
      <c r="A2428" s="19">
        <v>90566</v>
      </c>
      <c r="B2428" s="7" t="s">
        <v>16</v>
      </c>
      <c r="C2428" s="7" t="s">
        <v>17</v>
      </c>
      <c r="D2428" s="7">
        <v>1181</v>
      </c>
      <c r="E2428" s="7">
        <v>417</v>
      </c>
      <c r="F2428" s="7">
        <v>449</v>
      </c>
      <c r="G2428" s="7">
        <v>0</v>
      </c>
      <c r="H2428" s="7">
        <v>13716</v>
      </c>
      <c r="I2428" s="7">
        <v>2</v>
      </c>
      <c r="J2428" s="7">
        <v>69</v>
      </c>
      <c r="K2428" s="7">
        <v>424</v>
      </c>
      <c r="L2428" s="7">
        <v>444</v>
      </c>
      <c r="M2428" s="7">
        <v>8.4285714289999998</v>
      </c>
      <c r="N2428" s="7">
        <f>VLOOKUP(Todos!$A2428,vlookup_table[#All],2,FALSE)</f>
        <v>0</v>
      </c>
      <c r="O2428" s="7" t="str">
        <f>VLOOKUP(Todos!$A2428,vlookup_table[#All],3,FALSE)</f>
        <v>IL</v>
      </c>
      <c r="P2428" s="7">
        <f>VLOOKUP(Todos!$A2428,vlookup_table[#All],4,FALSE)</f>
        <v>5703</v>
      </c>
      <c r="Q2428" s="9" t="str">
        <f>VLOOKUP(Todos!$A2428,vlookup_table[#All],5,FALSE)</f>
        <v>C2</v>
      </c>
      <c r="R2428" s="9" t="str">
        <f>VLOOKUP(Todos!$A2428,vlookup_table[#All],6,FALSE)</f>
        <v>F</v>
      </c>
      <c r="S2428" s="9">
        <f>VLOOKUP(Todos!$A2428,vlookup_table[#All],7,FALSE)</f>
        <v>15</v>
      </c>
      <c r="T2428" s="9">
        <f>ROUND((9706-Todos!$P2428)/100, 0)</f>
        <v>40</v>
      </c>
      <c r="U2428" s="9" t="str" cm="1">
        <f t="array" ref="U2428">_xlfn.IFS(
    ISNUMBER(SEARCH("C", Q2428)), "Ciudad",
    ISNUMBER(SEARCH("T", Q2428)), "Pueblo",
    ISNUMBER(SEARCH("R", Q2428)), "Rural",
    ISNUMBER(SEARCH("S", Q2428)), "Suburbano",
    ISNUMBER(SEARCH("U", Q2428)), "Urbano"
)</f>
        <v>Ciudad</v>
      </c>
      <c r="V2428" s="24" t="str" cm="1">
        <f t="array" ref="V2428">_xlfn.LET(
    _xlpm.txt, _xlfn.TEXTJOIN("", TRUE, IF(ISNUMBER(--MID(Todos!$H2428, _xlfn.SEQUENCE(LEN(Todos!$H2428)), 1)), MID(Todos!$H2428, _xlfn.SEQUENCE(LEN(Todos!$H2428)), 1), "")),
    IF(ISNUMBER(--RIGHT(_xlpm.txt,1)), _xlpm.txt, LEFT(_xlpm.txt, LEN(_xlpm.txt)-1))
)</f>
        <v>13716</v>
      </c>
      <c r="W2428" s="9" t="str">
        <f>UPPER(LEFT(Todos!$B2428,2))</f>
        <v>IL</v>
      </c>
      <c r="X2428" s="10" t="str" cm="1">
        <f t="array" ref="X2428">+IF(Todos!$C2428 = "",MODE.MATCH(Todos!$C$2:$C$4029),Todos!$C2428)</f>
        <v>F</v>
      </c>
    </row>
    <row r="2429" spans="1:24" x14ac:dyDescent="0.35">
      <c r="A2429" s="18">
        <v>186013</v>
      </c>
      <c r="B2429" s="12" t="s">
        <v>44</v>
      </c>
      <c r="C2429" s="12" t="s">
        <v>17</v>
      </c>
      <c r="D2429" s="12">
        <v>554</v>
      </c>
      <c r="E2429" s="12">
        <v>296</v>
      </c>
      <c r="F2429" s="12">
        <v>391</v>
      </c>
      <c r="G2429" s="12">
        <v>4</v>
      </c>
      <c r="H2429" s="12">
        <v>12774</v>
      </c>
      <c r="I2429" s="12">
        <v>1</v>
      </c>
      <c r="J2429" s="12">
        <v>63</v>
      </c>
      <c r="K2429" s="12">
        <v>316</v>
      </c>
      <c r="L2429" s="12">
        <v>351</v>
      </c>
      <c r="M2429" s="12">
        <v>9.5</v>
      </c>
      <c r="N2429" s="12">
        <f>VLOOKUP(Todos!$A2429,vlookup_table[#All],2,FALSE)</f>
        <v>0</v>
      </c>
      <c r="O2429" s="12" t="str">
        <f>VLOOKUP(Todos!$A2429,vlookup_table[#All],3,FALSE)</f>
        <v>AL</v>
      </c>
      <c r="P2429" s="12">
        <f>VLOOKUP(Todos!$A2429,vlookup_table[#All],4,FALSE)</f>
        <v>2002</v>
      </c>
      <c r="Q2429" s="14" t="str">
        <f>VLOOKUP(Todos!$A2429,vlookup_table[#All],5,FALSE)</f>
        <v>T2</v>
      </c>
      <c r="R2429" s="14" t="str">
        <f>VLOOKUP(Todos!$A2429,vlookup_table[#All],6,FALSE)</f>
        <v>F</v>
      </c>
      <c r="S2429" s="14">
        <f>VLOOKUP(Todos!$A2429,vlookup_table[#All],7,FALSE)</f>
        <v>15</v>
      </c>
      <c r="T2429" s="14">
        <f>ROUND((9706-Todos!$P2429)/100, 0)</f>
        <v>77</v>
      </c>
      <c r="U2429" s="14" t="str" cm="1">
        <f t="array" ref="U2429">_xlfn.IFS(
    ISNUMBER(SEARCH("C", Q2429)), "Ciudad",
    ISNUMBER(SEARCH("T", Q2429)), "Pueblo",
    ISNUMBER(SEARCH("R", Q2429)), "Rural",
    ISNUMBER(SEARCH("S", Q2429)), "Suburbano",
    ISNUMBER(SEARCH("U", Q2429)), "Urbano"
)</f>
        <v>Pueblo</v>
      </c>
      <c r="V2429" s="25" t="str" cm="1">
        <f t="array" ref="V2429">_xlfn.LET(
    _xlpm.txt, _xlfn.TEXTJOIN("", TRUE, IF(ISNUMBER(--MID(Todos!$H2429, _xlfn.SEQUENCE(LEN(Todos!$H2429)), 1)), MID(Todos!$H2429, _xlfn.SEQUENCE(LEN(Todos!$H2429)), 1), "")),
    IF(ISNUMBER(--RIGHT(_xlpm.txt,1)), _xlpm.txt, LEFT(_xlpm.txt, LEN(_xlpm.txt)-1))
)</f>
        <v>12774</v>
      </c>
      <c r="W2429" s="14" t="str">
        <f>UPPER(LEFT(Todos!$B2429,2))</f>
        <v>AL</v>
      </c>
      <c r="X2429" s="15" t="str" cm="1">
        <f t="array" ref="X2429">+IF(Todos!$C2429 = "",MODE.MATCH(Todos!$C$2:$C$4029),Todos!$C2429)</f>
        <v>F</v>
      </c>
    </row>
    <row r="2430" spans="1:24" x14ac:dyDescent="0.35">
      <c r="A2430" s="19">
        <v>112406</v>
      </c>
      <c r="B2430" s="7" t="s">
        <v>33</v>
      </c>
      <c r="C2430" s="7" t="s">
        <v>61</v>
      </c>
      <c r="D2430" s="7">
        <v>490</v>
      </c>
      <c r="E2430" s="7">
        <v>229</v>
      </c>
      <c r="F2430" s="7">
        <v>310</v>
      </c>
      <c r="G2430" s="7">
        <v>0</v>
      </c>
      <c r="H2430" s="7">
        <v>10200</v>
      </c>
      <c r="I2430" s="7">
        <v>1</v>
      </c>
      <c r="J2430" s="7">
        <v>63</v>
      </c>
      <c r="K2430" s="7">
        <v>271</v>
      </c>
      <c r="L2430" s="7">
        <v>275</v>
      </c>
      <c r="M2430" s="7">
        <v>22.5</v>
      </c>
      <c r="N2430" s="7">
        <f>VLOOKUP(Todos!$A2430,vlookup_table[#All],2,FALSE)</f>
        <v>0</v>
      </c>
      <c r="O2430" s="7" t="str">
        <f>VLOOKUP(Todos!$A2430,vlookup_table[#All],3,FALSE)</f>
        <v>AR</v>
      </c>
      <c r="P2430" s="7">
        <f>VLOOKUP(Todos!$A2430,vlookup_table[#All],4,FALSE)</f>
        <v>0</v>
      </c>
      <c r="Q2430" s="9" t="str">
        <f>VLOOKUP(Todos!$A2430,vlookup_table[#All],5,FALSE)</f>
        <v>R2</v>
      </c>
      <c r="R2430" s="9" t="str">
        <f>VLOOKUP(Todos!$A2430,vlookup_table[#All],6,FALSE)</f>
        <v>F</v>
      </c>
      <c r="S2430" s="9">
        <f>VLOOKUP(Todos!$A2430,vlookup_table[#All],7,FALSE)</f>
        <v>25</v>
      </c>
      <c r="T2430" s="9">
        <f>ROUND((9706-Todos!$P2430)/100, 0)</f>
        <v>97</v>
      </c>
      <c r="U2430" s="9" t="str" cm="1">
        <f t="array" ref="U2430">_xlfn.IFS(
    ISNUMBER(SEARCH("C", Q2430)), "Ciudad",
    ISNUMBER(SEARCH("T", Q2430)), "Pueblo",
    ISNUMBER(SEARCH("R", Q2430)), "Rural",
    ISNUMBER(SEARCH("S", Q2430)), "Suburbano",
    ISNUMBER(SEARCH("U", Q2430)), "Urbano"
)</f>
        <v>Rural</v>
      </c>
      <c r="V2430" s="24" t="str" cm="1">
        <f t="array" ref="V2430">_xlfn.LET(
    _xlpm.txt, _xlfn.TEXTJOIN("", TRUE, IF(ISNUMBER(--MID(Todos!$H2430, _xlfn.SEQUENCE(LEN(Todos!$H2430)), 1)), MID(Todos!$H2430, _xlfn.SEQUENCE(LEN(Todos!$H2430)), 1), "")),
    IF(ISNUMBER(--RIGHT(_xlpm.txt,1)), _xlpm.txt, LEFT(_xlpm.txt, LEN(_xlpm.txt)-1))
)</f>
        <v>10200</v>
      </c>
      <c r="W2430" s="9" t="str">
        <f>UPPER(LEFT(Todos!$B2430,2))</f>
        <v>AR</v>
      </c>
      <c r="X2430" s="10" t="str" cm="1">
        <f t="array" ref="X2430">+IF(Todos!$C2430 = "",MODE.MATCH(Todos!$C$2:$C$4029),Todos!$C2430)</f>
        <v>Female</v>
      </c>
    </row>
    <row r="2431" spans="1:24" x14ac:dyDescent="0.35">
      <c r="A2431" s="18">
        <v>14191</v>
      </c>
      <c r="B2431" s="12" t="s">
        <v>21</v>
      </c>
      <c r="C2431" s="12" t="s">
        <v>14</v>
      </c>
      <c r="D2431" s="12">
        <v>520</v>
      </c>
      <c r="E2431" s="12">
        <v>157</v>
      </c>
      <c r="F2431" s="12">
        <v>266</v>
      </c>
      <c r="G2431" s="12">
        <v>0</v>
      </c>
      <c r="H2431" s="12">
        <v>9635</v>
      </c>
      <c r="I2431" s="12">
        <v>0</v>
      </c>
      <c r="J2431" s="12">
        <v>78</v>
      </c>
      <c r="K2431" s="12">
        <v>209</v>
      </c>
      <c r="L2431" s="12">
        <v>222</v>
      </c>
      <c r="M2431" s="12">
        <v>5.1956521740000001</v>
      </c>
      <c r="N2431" s="12">
        <f>VLOOKUP(Todos!$A2431,vlookup_table[#All],2,FALSE)</f>
        <v>1</v>
      </c>
      <c r="O2431" s="12" t="str">
        <f>VLOOKUP(Todos!$A2431,vlookup_table[#All],3,FALSE)</f>
        <v>TX</v>
      </c>
      <c r="P2431" s="12">
        <f>VLOOKUP(Todos!$A2431,vlookup_table[#All],4,FALSE)</f>
        <v>0</v>
      </c>
      <c r="Q2431" s="14" t="str">
        <f>VLOOKUP(Todos!$A2431,vlookup_table[#All],5,FALSE)</f>
        <v>R2</v>
      </c>
      <c r="R2431" s="14" t="str">
        <f>VLOOKUP(Todos!$A2431,vlookup_table[#All],6,FALSE)</f>
        <v>M</v>
      </c>
      <c r="S2431" s="14">
        <f>VLOOKUP(Todos!$A2431,vlookup_table[#All],7,FALSE)</f>
        <v>5</v>
      </c>
      <c r="T2431" s="14">
        <f>ROUND((9706-Todos!$P2431)/100, 0)</f>
        <v>97</v>
      </c>
      <c r="U2431" s="14" t="str" cm="1">
        <f t="array" ref="U2431">_xlfn.IFS(
    ISNUMBER(SEARCH("C", Q2431)), "Ciudad",
    ISNUMBER(SEARCH("T", Q2431)), "Pueblo",
    ISNUMBER(SEARCH("R", Q2431)), "Rural",
    ISNUMBER(SEARCH("S", Q2431)), "Suburbano",
    ISNUMBER(SEARCH("U", Q2431)), "Urbano"
)</f>
        <v>Rural</v>
      </c>
      <c r="V2431" s="25" t="str" cm="1">
        <f t="array" ref="V2431">_xlfn.LET(
    _xlpm.txt, _xlfn.TEXTJOIN("", TRUE, IF(ISNUMBER(--MID(Todos!$H2431, _xlfn.SEQUENCE(LEN(Todos!$H2431)), 1)), MID(Todos!$H2431, _xlfn.SEQUENCE(LEN(Todos!$H2431)), 1), "")),
    IF(ISNUMBER(--RIGHT(_xlpm.txt,1)), _xlpm.txt, LEFT(_xlpm.txt, LEN(_xlpm.txt)-1))
)</f>
        <v>9635</v>
      </c>
      <c r="W2431" s="14" t="str">
        <f>UPPER(LEFT(Todos!$B2431,2))</f>
        <v>TX</v>
      </c>
      <c r="X2431" s="15" t="str" cm="1">
        <f t="array" ref="X2431">+IF(Todos!$C2431 = "",MODE.MATCH(Todos!$C$2:$C$4029),Todos!$C2431)</f>
        <v>M</v>
      </c>
    </row>
    <row r="2432" spans="1:24" x14ac:dyDescent="0.35">
      <c r="A2432" s="19">
        <v>95132</v>
      </c>
      <c r="B2432" s="7" t="s">
        <v>16</v>
      </c>
      <c r="C2432" s="7" t="s">
        <v>17</v>
      </c>
      <c r="D2432" s="7">
        <v>512</v>
      </c>
      <c r="E2432" s="7">
        <v>269</v>
      </c>
      <c r="F2432" s="7">
        <v>357</v>
      </c>
      <c r="G2432" s="7">
        <v>1</v>
      </c>
      <c r="H2432" s="7">
        <v>12842</v>
      </c>
      <c r="I2432" s="7">
        <v>1</v>
      </c>
      <c r="J2432" s="7">
        <v>73</v>
      </c>
      <c r="K2432" s="7">
        <v>329</v>
      </c>
      <c r="L2432" s="7">
        <v>295</v>
      </c>
      <c r="M2432" s="7">
        <v>14</v>
      </c>
      <c r="N2432" s="7">
        <f>VLOOKUP(Todos!$A2432,vlookup_table[#All],2,FALSE)</f>
        <v>0</v>
      </c>
      <c r="O2432" s="7" t="str">
        <f>VLOOKUP(Todos!$A2432,vlookup_table[#All],3,FALSE)</f>
        <v>IL</v>
      </c>
      <c r="P2432" s="7">
        <f>VLOOKUP(Todos!$A2432,vlookup_table[#All],4,FALSE)</f>
        <v>1601</v>
      </c>
      <c r="Q2432" s="9" t="str">
        <f>VLOOKUP(Todos!$A2432,vlookup_table[#All],5,FALSE)</f>
        <v>R2</v>
      </c>
      <c r="R2432" s="9" t="str">
        <f>VLOOKUP(Todos!$A2432,vlookup_table[#All],6,FALSE)</f>
        <v>F</v>
      </c>
      <c r="S2432" s="9">
        <f>VLOOKUP(Todos!$A2432,vlookup_table[#All],7,FALSE)</f>
        <v>25</v>
      </c>
      <c r="T2432" s="9">
        <f>ROUND((9706-Todos!$P2432)/100, 0)</f>
        <v>81</v>
      </c>
      <c r="U2432" s="9" t="str" cm="1">
        <f t="array" ref="U2432">_xlfn.IFS(
    ISNUMBER(SEARCH("C", Q2432)), "Ciudad",
    ISNUMBER(SEARCH("T", Q2432)), "Pueblo",
    ISNUMBER(SEARCH("R", Q2432)), "Rural",
    ISNUMBER(SEARCH("S", Q2432)), "Suburbano",
    ISNUMBER(SEARCH("U", Q2432)), "Urbano"
)</f>
        <v>Rural</v>
      </c>
      <c r="V2432" s="24" t="str" cm="1">
        <f t="array" ref="V2432">_xlfn.LET(
    _xlpm.txt, _xlfn.TEXTJOIN("", TRUE, IF(ISNUMBER(--MID(Todos!$H2432, _xlfn.SEQUENCE(LEN(Todos!$H2432)), 1)), MID(Todos!$H2432, _xlfn.SEQUENCE(LEN(Todos!$H2432)), 1), "")),
    IF(ISNUMBER(--RIGHT(_xlpm.txt,1)), _xlpm.txt, LEFT(_xlpm.txt, LEN(_xlpm.txt)-1))
)</f>
        <v>12842</v>
      </c>
      <c r="W2432" s="9" t="str">
        <f>UPPER(LEFT(Todos!$B2432,2))</f>
        <v>IL</v>
      </c>
      <c r="X2432" s="10" t="str" cm="1">
        <f t="array" ref="X2432">+IF(Todos!$C2432 = "",MODE.MATCH(Todos!$C$2:$C$4029),Todos!$C2432)</f>
        <v>F</v>
      </c>
    </row>
    <row r="2433" spans="1:24" x14ac:dyDescent="0.35">
      <c r="A2433" s="18">
        <v>130926</v>
      </c>
      <c r="B2433" s="12" t="s">
        <v>49</v>
      </c>
      <c r="C2433" s="12" t="s">
        <v>17</v>
      </c>
      <c r="D2433" s="12">
        <v>1175</v>
      </c>
      <c r="E2433" s="12">
        <v>517</v>
      </c>
      <c r="F2433" s="12">
        <v>599</v>
      </c>
      <c r="G2433" s="12">
        <v>8</v>
      </c>
      <c r="H2433" s="12">
        <v>18850</v>
      </c>
      <c r="I2433" s="12">
        <v>2</v>
      </c>
      <c r="J2433" s="12">
        <v>38</v>
      </c>
      <c r="K2433" s="12">
        <v>568</v>
      </c>
      <c r="L2433" s="12">
        <v>565</v>
      </c>
      <c r="M2433" s="12">
        <v>5.2222222220000001</v>
      </c>
      <c r="N2433" s="12">
        <f>VLOOKUP(Todos!$A2433,vlookup_table[#All],2,FALSE)</f>
        <v>0</v>
      </c>
      <c r="O2433" s="12" t="str">
        <f>VLOOKUP(Todos!$A2433,vlookup_table[#All],3,FALSE)</f>
        <v>CO</v>
      </c>
      <c r="P2433" s="12">
        <f>VLOOKUP(Todos!$A2433,vlookup_table[#All],4,FALSE)</f>
        <v>3001</v>
      </c>
      <c r="Q2433" s="14" t="str">
        <f>VLOOKUP(Todos!$A2433,vlookup_table[#All],5,FALSE)</f>
        <v>T1</v>
      </c>
      <c r="R2433" s="14" t="str">
        <f>VLOOKUP(Todos!$A2433,vlookup_table[#All],6,FALSE)</f>
        <v>F</v>
      </c>
      <c r="S2433" s="14">
        <f>VLOOKUP(Todos!$A2433,vlookup_table[#All],7,FALSE)</f>
        <v>5</v>
      </c>
      <c r="T2433" s="14">
        <f>ROUND((9706-Todos!$P2433)/100, 0)</f>
        <v>67</v>
      </c>
      <c r="U2433" s="14" t="str" cm="1">
        <f t="array" ref="U2433">_xlfn.IFS(
    ISNUMBER(SEARCH("C", Q2433)), "Ciudad",
    ISNUMBER(SEARCH("T", Q2433)), "Pueblo",
    ISNUMBER(SEARCH("R", Q2433)), "Rural",
    ISNUMBER(SEARCH("S", Q2433)), "Suburbano",
    ISNUMBER(SEARCH("U", Q2433)), "Urbano"
)</f>
        <v>Pueblo</v>
      </c>
      <c r="V2433" s="25" t="str" cm="1">
        <f t="array" ref="V2433">_xlfn.LET(
    _xlpm.txt, _xlfn.TEXTJOIN("", TRUE, IF(ISNUMBER(--MID(Todos!$H2433, _xlfn.SEQUENCE(LEN(Todos!$H2433)), 1)), MID(Todos!$H2433, _xlfn.SEQUENCE(LEN(Todos!$H2433)), 1), "")),
    IF(ISNUMBER(--RIGHT(_xlpm.txt,1)), _xlpm.txt, LEFT(_xlpm.txt, LEN(_xlpm.txt)-1))
)</f>
        <v>18850</v>
      </c>
      <c r="W2433" s="14" t="str">
        <f>UPPER(LEFT(Todos!$B2433,2))</f>
        <v>CO</v>
      </c>
      <c r="X2433" s="15" t="str" cm="1">
        <f t="array" ref="X2433">+IF(Todos!$C2433 = "",MODE.MATCH(Todos!$C$2:$C$4029),Todos!$C2433)</f>
        <v>F</v>
      </c>
    </row>
    <row r="2434" spans="1:24" x14ac:dyDescent="0.35">
      <c r="A2434" s="19">
        <v>168535</v>
      </c>
      <c r="B2434" s="7" t="s">
        <v>22</v>
      </c>
      <c r="C2434" s="7" t="s">
        <v>14</v>
      </c>
      <c r="D2434" s="7">
        <v>2103</v>
      </c>
      <c r="E2434" s="7">
        <v>333</v>
      </c>
      <c r="F2434" s="7">
        <v>368</v>
      </c>
      <c r="G2434" s="7">
        <v>58</v>
      </c>
      <c r="H2434" s="7">
        <v>9513</v>
      </c>
      <c r="I2434" s="7">
        <v>52</v>
      </c>
      <c r="J2434" s="7">
        <v>37</v>
      </c>
      <c r="K2434" s="7">
        <v>306</v>
      </c>
      <c r="L2434" s="7">
        <v>385</v>
      </c>
      <c r="M2434" s="7">
        <v>25</v>
      </c>
      <c r="N2434" s="7">
        <f>VLOOKUP(Todos!$A2434,vlookup_table[#All],2,FALSE)</f>
        <v>0</v>
      </c>
      <c r="O2434" s="7" t="str">
        <f>VLOOKUP(Todos!$A2434,vlookup_table[#All],3,FALSE)</f>
        <v>CA</v>
      </c>
      <c r="P2434" s="7">
        <f>VLOOKUP(Todos!$A2434,vlookup_table[#All],4,FALSE)</f>
        <v>5401</v>
      </c>
      <c r="Q2434" s="9" t="str">
        <f>VLOOKUP(Todos!$A2434,vlookup_table[#All],5,FALSE)</f>
        <v>U2</v>
      </c>
      <c r="R2434" s="9" t="str">
        <f>VLOOKUP(Todos!$A2434,vlookup_table[#All],6,FALSE)</f>
        <v>M</v>
      </c>
      <c r="S2434" s="9">
        <f>VLOOKUP(Todos!$A2434,vlookup_table[#All],7,FALSE)</f>
        <v>35</v>
      </c>
      <c r="T2434" s="9">
        <f>ROUND((9706-Todos!$P2434)/100, 0)</f>
        <v>43</v>
      </c>
      <c r="U2434" s="9" t="str" cm="1">
        <f t="array" ref="U2434">_xlfn.IFS(
    ISNUMBER(SEARCH("C", Q2434)), "Ciudad",
    ISNUMBER(SEARCH("T", Q2434)), "Pueblo",
    ISNUMBER(SEARCH("R", Q2434)), "Rural",
    ISNUMBER(SEARCH("S", Q2434)), "Suburbano",
    ISNUMBER(SEARCH("U", Q2434)), "Urbano"
)</f>
        <v>Urbano</v>
      </c>
      <c r="V2434" s="24" t="str" cm="1">
        <f t="array" ref="V2434">_xlfn.LET(
    _xlpm.txt, _xlfn.TEXTJOIN("", TRUE, IF(ISNUMBER(--MID(Todos!$H2434, _xlfn.SEQUENCE(LEN(Todos!$H2434)), 1)), MID(Todos!$H2434, _xlfn.SEQUENCE(LEN(Todos!$H2434)), 1), "")),
    IF(ISNUMBER(--RIGHT(_xlpm.txt,1)), _xlpm.txt, LEFT(_xlpm.txt, LEN(_xlpm.txt)-1))
)</f>
        <v>9513</v>
      </c>
      <c r="W2434" s="9" t="str">
        <f>UPPER(LEFT(Todos!$B2434,2))</f>
        <v>CA</v>
      </c>
      <c r="X2434" s="10" t="str" cm="1">
        <f t="array" ref="X2434">+IF(Todos!$C2434 = "",MODE.MATCH(Todos!$C$2:$C$4029),Todos!$C2434)</f>
        <v>M</v>
      </c>
    </row>
    <row r="2435" spans="1:24" x14ac:dyDescent="0.35">
      <c r="A2435" s="18">
        <v>92749</v>
      </c>
      <c r="B2435" s="12" t="s">
        <v>16</v>
      </c>
      <c r="C2435" s="12" t="s">
        <v>14</v>
      </c>
      <c r="D2435" s="12">
        <v>1578</v>
      </c>
      <c r="E2435" s="12">
        <v>531</v>
      </c>
      <c r="F2435" s="12">
        <v>617</v>
      </c>
      <c r="G2435" s="12">
        <v>11</v>
      </c>
      <c r="H2435" s="12">
        <v>17870</v>
      </c>
      <c r="I2435" s="12">
        <v>4</v>
      </c>
      <c r="J2435" s="12">
        <v>63</v>
      </c>
      <c r="K2435" s="12">
        <v>600</v>
      </c>
      <c r="L2435" s="12">
        <v>535</v>
      </c>
      <c r="M2435" s="12">
        <v>9.8333333330000006</v>
      </c>
      <c r="N2435" s="12">
        <f>VLOOKUP(Todos!$A2435,vlookup_table[#All],2,FALSE)</f>
        <v>1</v>
      </c>
      <c r="O2435" s="12" t="str">
        <f>VLOOKUP(Todos!$A2435,vlookup_table[#All],3,FALSE)</f>
        <v>IL</v>
      </c>
      <c r="P2435" s="12">
        <f>VLOOKUP(Todos!$A2435,vlookup_table[#All],4,FALSE)</f>
        <v>4201</v>
      </c>
      <c r="Q2435" s="14" t="str">
        <f>VLOOKUP(Todos!$A2435,vlookup_table[#All],5,FALSE)</f>
        <v>S1</v>
      </c>
      <c r="R2435" s="14" t="str">
        <f>VLOOKUP(Todos!$A2435,vlookup_table[#All],6,FALSE)</f>
        <v>M</v>
      </c>
      <c r="S2435" s="14">
        <f>VLOOKUP(Todos!$A2435,vlookup_table[#All],7,FALSE)</f>
        <v>15</v>
      </c>
      <c r="T2435" s="14">
        <f>ROUND((9706-Todos!$P2435)/100, 0)</f>
        <v>55</v>
      </c>
      <c r="U2435" s="14" t="str" cm="1">
        <f t="array" ref="U2435">_xlfn.IFS(
    ISNUMBER(SEARCH("C", Q2435)), "Ciudad",
    ISNUMBER(SEARCH("T", Q2435)), "Pueblo",
    ISNUMBER(SEARCH("R", Q2435)), "Rural",
    ISNUMBER(SEARCH("S", Q2435)), "Suburbano",
    ISNUMBER(SEARCH("U", Q2435)), "Urbano"
)</f>
        <v>Suburbano</v>
      </c>
      <c r="V2435" s="25" t="str" cm="1">
        <f t="array" ref="V2435">_xlfn.LET(
    _xlpm.txt, _xlfn.TEXTJOIN("", TRUE, IF(ISNUMBER(--MID(Todos!$H2435, _xlfn.SEQUENCE(LEN(Todos!$H2435)), 1)), MID(Todos!$H2435, _xlfn.SEQUENCE(LEN(Todos!$H2435)), 1), "")),
    IF(ISNUMBER(--RIGHT(_xlpm.txt,1)), _xlpm.txt, LEFT(_xlpm.txt, LEN(_xlpm.txt)-1))
)</f>
        <v>17870</v>
      </c>
      <c r="W2435" s="14" t="str">
        <f>UPPER(LEFT(Todos!$B2435,2))</f>
        <v>IL</v>
      </c>
      <c r="X2435" s="15" t="str" cm="1">
        <f t="array" ref="X2435">+IF(Todos!$C2435 = "",MODE.MATCH(Todos!$C$2:$C$4029),Todos!$C2435)</f>
        <v>M</v>
      </c>
    </row>
    <row r="2436" spans="1:24" x14ac:dyDescent="0.35">
      <c r="A2436" s="19">
        <v>19129</v>
      </c>
      <c r="B2436" s="7" t="s">
        <v>18</v>
      </c>
      <c r="C2436" s="7" t="s">
        <v>20</v>
      </c>
      <c r="D2436" s="7">
        <v>538</v>
      </c>
      <c r="E2436" s="7">
        <v>227</v>
      </c>
      <c r="F2436" s="7">
        <v>374</v>
      </c>
      <c r="G2436" s="7">
        <v>1</v>
      </c>
      <c r="H2436" s="7">
        <v>13593</v>
      </c>
      <c r="I2436" s="7">
        <v>0</v>
      </c>
      <c r="J2436" s="7">
        <v>78</v>
      </c>
      <c r="K2436" s="7">
        <v>288</v>
      </c>
      <c r="L2436" s="7">
        <v>299</v>
      </c>
      <c r="M2436" s="7">
        <v>11.33333333</v>
      </c>
      <c r="N2436" s="7">
        <f>VLOOKUP(Todos!$A2436,vlookup_table[#All],2,FALSE)</f>
        <v>0</v>
      </c>
      <c r="O2436" s="7" t="str">
        <f>VLOOKUP(Todos!$A2436,vlookup_table[#All],3,FALSE)</f>
        <v>NC</v>
      </c>
      <c r="P2436" s="7">
        <f>VLOOKUP(Todos!$A2436,vlookup_table[#All],4,FALSE)</f>
        <v>4201</v>
      </c>
      <c r="Q2436" s="9" t="str">
        <f>VLOOKUP(Todos!$A2436,vlookup_table[#All],5,FALSE)</f>
        <v>T2</v>
      </c>
      <c r="R2436" s="9" t="str">
        <f>VLOOKUP(Todos!$A2436,vlookup_table[#All],6,FALSE)</f>
        <v>F</v>
      </c>
      <c r="S2436" s="9">
        <f>VLOOKUP(Todos!$A2436,vlookup_table[#All],7,FALSE)</f>
        <v>5</v>
      </c>
      <c r="T2436" s="9">
        <f>ROUND((9706-Todos!$P2436)/100, 0)</f>
        <v>55</v>
      </c>
      <c r="U2436" s="9" t="str" cm="1">
        <f t="array" ref="U2436">_xlfn.IFS(
    ISNUMBER(SEARCH("C", Q2436)), "Ciudad",
    ISNUMBER(SEARCH("T", Q2436)), "Pueblo",
    ISNUMBER(SEARCH("R", Q2436)), "Rural",
    ISNUMBER(SEARCH("S", Q2436)), "Suburbano",
    ISNUMBER(SEARCH("U", Q2436)), "Urbano"
)</f>
        <v>Pueblo</v>
      </c>
      <c r="V2436" s="24" t="str" cm="1">
        <f t="array" ref="V2436">_xlfn.LET(
    _xlpm.txt, _xlfn.TEXTJOIN("", TRUE, IF(ISNUMBER(--MID(Todos!$H2436, _xlfn.SEQUENCE(LEN(Todos!$H2436)), 1)), MID(Todos!$H2436, _xlfn.SEQUENCE(LEN(Todos!$H2436)), 1), "")),
    IF(ISNUMBER(--RIGHT(_xlpm.txt,1)), _xlpm.txt, LEFT(_xlpm.txt, LEN(_xlpm.txt)-1))
)</f>
        <v>13593</v>
      </c>
      <c r="W2436" s="9" t="str">
        <f>UPPER(LEFT(Todos!$B2436,2))</f>
        <v>NC</v>
      </c>
      <c r="X2436" s="10" t="str" cm="1">
        <f t="array" ref="X2436">+IF(Todos!$C2436 = "",MODE.MATCH(Todos!$C$2:$C$4029),Todos!$C2436)</f>
        <v>female</v>
      </c>
    </row>
    <row r="2437" spans="1:24" x14ac:dyDescent="0.35">
      <c r="A2437" s="18">
        <v>114912</v>
      </c>
      <c r="B2437" s="12" t="s">
        <v>32</v>
      </c>
      <c r="C2437" s="12" t="s">
        <v>17</v>
      </c>
      <c r="D2437" s="12">
        <v>622</v>
      </c>
      <c r="E2437" s="12">
        <v>306</v>
      </c>
      <c r="F2437" s="12">
        <v>345</v>
      </c>
      <c r="G2437" s="12">
        <v>0</v>
      </c>
      <c r="H2437" s="12">
        <v>10625</v>
      </c>
      <c r="I2437" s="12">
        <v>0</v>
      </c>
      <c r="J2437" s="12">
        <v>64</v>
      </c>
      <c r="K2437" s="12">
        <v>338</v>
      </c>
      <c r="L2437" s="12">
        <v>316</v>
      </c>
      <c r="M2437" s="12">
        <v>16.65384615</v>
      </c>
      <c r="N2437" s="12">
        <f>VLOOKUP(Todos!$A2437,vlookup_table[#All],2,FALSE)</f>
        <v>2</v>
      </c>
      <c r="O2437" s="12" t="str">
        <f>VLOOKUP(Todos!$A2437,vlookup_table[#All],3,FALSE)</f>
        <v>OK</v>
      </c>
      <c r="P2437" s="12">
        <f>VLOOKUP(Todos!$A2437,vlookup_table[#All],4,FALSE)</f>
        <v>0</v>
      </c>
      <c r="Q2437" s="14" t="str">
        <f>VLOOKUP(Todos!$A2437,vlookup_table[#All],5,FALSE)</f>
        <v>T2</v>
      </c>
      <c r="R2437" s="14" t="str">
        <f>VLOOKUP(Todos!$A2437,vlookup_table[#All],6,FALSE)</f>
        <v>F</v>
      </c>
      <c r="S2437" s="14">
        <f>VLOOKUP(Todos!$A2437,vlookup_table[#All],7,FALSE)</f>
        <v>25</v>
      </c>
      <c r="T2437" s="14">
        <f>ROUND((9706-Todos!$P2437)/100, 0)</f>
        <v>97</v>
      </c>
      <c r="U2437" s="14" t="str" cm="1">
        <f t="array" ref="U2437">_xlfn.IFS(
    ISNUMBER(SEARCH("C", Q2437)), "Ciudad",
    ISNUMBER(SEARCH("T", Q2437)), "Pueblo",
    ISNUMBER(SEARCH("R", Q2437)), "Rural",
    ISNUMBER(SEARCH("S", Q2437)), "Suburbano",
    ISNUMBER(SEARCH("U", Q2437)), "Urbano"
)</f>
        <v>Pueblo</v>
      </c>
      <c r="V2437" s="25" t="str" cm="1">
        <f t="array" ref="V2437">_xlfn.LET(
    _xlpm.txt, _xlfn.TEXTJOIN("", TRUE, IF(ISNUMBER(--MID(Todos!$H2437, _xlfn.SEQUENCE(LEN(Todos!$H2437)), 1)), MID(Todos!$H2437, _xlfn.SEQUENCE(LEN(Todos!$H2437)), 1), "")),
    IF(ISNUMBER(--RIGHT(_xlpm.txt,1)), _xlpm.txt, LEFT(_xlpm.txt, LEN(_xlpm.txt)-1))
)</f>
        <v>10625</v>
      </c>
      <c r="W2437" s="14" t="str">
        <f>UPPER(LEFT(Todos!$B2437,2))</f>
        <v>OK</v>
      </c>
      <c r="X2437" s="15" t="str" cm="1">
        <f t="array" ref="X2437">+IF(Todos!$C2437 = "",MODE.MATCH(Todos!$C$2:$C$4029),Todos!$C2437)</f>
        <v>F</v>
      </c>
    </row>
    <row r="2438" spans="1:24" x14ac:dyDescent="0.35">
      <c r="A2438" s="19">
        <v>164651</v>
      </c>
      <c r="B2438" s="7" t="s">
        <v>22</v>
      </c>
      <c r="C2438" s="7" t="s">
        <v>17</v>
      </c>
      <c r="D2438" s="7">
        <v>2208</v>
      </c>
      <c r="E2438" s="7">
        <v>313</v>
      </c>
      <c r="F2438" s="7">
        <v>411</v>
      </c>
      <c r="G2438" s="7">
        <v>71</v>
      </c>
      <c r="H2438" s="7">
        <v>14497</v>
      </c>
      <c r="I2438" s="7">
        <v>25</v>
      </c>
      <c r="J2438" s="7">
        <v>46</v>
      </c>
      <c r="K2438" s="7">
        <v>334</v>
      </c>
      <c r="L2438" s="7">
        <v>393</v>
      </c>
      <c r="M2438" s="7">
        <v>11.5</v>
      </c>
      <c r="N2438" s="7">
        <f>VLOOKUP(Todos!$A2438,vlookup_table[#All],2,FALSE)</f>
        <v>0</v>
      </c>
      <c r="O2438" s="7" t="str">
        <f>VLOOKUP(Todos!$A2438,vlookup_table[#All],3,FALSE)</f>
        <v>CA</v>
      </c>
      <c r="P2438" s="7">
        <f>VLOOKUP(Todos!$A2438,vlookup_table[#All],4,FALSE)</f>
        <v>3201</v>
      </c>
      <c r="Q2438" s="9" t="str">
        <f>VLOOKUP(Todos!$A2438,vlookup_table[#All],5,FALSE)</f>
        <v>U2</v>
      </c>
      <c r="R2438" s="9" t="str">
        <f>VLOOKUP(Todos!$A2438,vlookup_table[#All],6,FALSE)</f>
        <v>F</v>
      </c>
      <c r="S2438" s="9">
        <f>VLOOKUP(Todos!$A2438,vlookup_table[#All],7,FALSE)</f>
        <v>5</v>
      </c>
      <c r="T2438" s="9">
        <f>ROUND((9706-Todos!$P2438)/100, 0)</f>
        <v>65</v>
      </c>
      <c r="U2438" s="9" t="str" cm="1">
        <f t="array" ref="U2438">_xlfn.IFS(
    ISNUMBER(SEARCH("C", Q2438)), "Ciudad",
    ISNUMBER(SEARCH("T", Q2438)), "Pueblo",
    ISNUMBER(SEARCH("R", Q2438)), "Rural",
    ISNUMBER(SEARCH("S", Q2438)), "Suburbano",
    ISNUMBER(SEARCH("U", Q2438)), "Urbano"
)</f>
        <v>Urbano</v>
      </c>
      <c r="V2438" s="24" t="str" cm="1">
        <f t="array" ref="V2438">_xlfn.LET(
    _xlpm.txt, _xlfn.TEXTJOIN("", TRUE, IF(ISNUMBER(--MID(Todos!$H2438, _xlfn.SEQUENCE(LEN(Todos!$H2438)), 1)), MID(Todos!$H2438, _xlfn.SEQUENCE(LEN(Todos!$H2438)), 1), "")),
    IF(ISNUMBER(--RIGHT(_xlpm.txt,1)), _xlpm.txt, LEFT(_xlpm.txt, LEN(_xlpm.txt)-1))
)</f>
        <v>14497</v>
      </c>
      <c r="W2438" s="9" t="str">
        <f>UPPER(LEFT(Todos!$B2438,2))</f>
        <v>CA</v>
      </c>
      <c r="X2438" s="10" t="str" cm="1">
        <f t="array" ref="X2438">+IF(Todos!$C2438 = "",MODE.MATCH(Todos!$C$2:$C$4029),Todos!$C2438)</f>
        <v>F</v>
      </c>
    </row>
    <row r="2439" spans="1:24" x14ac:dyDescent="0.35">
      <c r="A2439" s="18">
        <v>94113</v>
      </c>
      <c r="B2439" s="12" t="s">
        <v>16</v>
      </c>
      <c r="C2439" s="12" t="s">
        <v>17</v>
      </c>
      <c r="D2439" s="12">
        <v>698</v>
      </c>
      <c r="E2439" s="12">
        <v>164</v>
      </c>
      <c r="F2439" s="12">
        <v>293</v>
      </c>
      <c r="G2439" s="12">
        <v>26</v>
      </c>
      <c r="H2439" s="12">
        <v>10618</v>
      </c>
      <c r="I2439" s="12">
        <v>5</v>
      </c>
      <c r="J2439" s="12">
        <v>57</v>
      </c>
      <c r="K2439" s="12">
        <v>201</v>
      </c>
      <c r="L2439" s="12">
        <v>250</v>
      </c>
      <c r="M2439" s="12">
        <v>10.625</v>
      </c>
      <c r="N2439" s="12">
        <f>VLOOKUP(Todos!$A2439,vlookup_table[#All],2,FALSE)</f>
        <v>0</v>
      </c>
      <c r="O2439" s="12" t="str">
        <f>VLOOKUP(Todos!$A2439,vlookup_table[#All],3,FALSE)</f>
        <v>IL</v>
      </c>
      <c r="P2439" s="12">
        <f>VLOOKUP(Todos!$A2439,vlookup_table[#All],4,FALSE)</f>
        <v>4711</v>
      </c>
      <c r="Q2439" s="14" t="str">
        <f>VLOOKUP(Todos!$A2439,vlookup_table[#All],5,FALSE)</f>
        <v>U4</v>
      </c>
      <c r="R2439" s="14" t="str">
        <f>VLOOKUP(Todos!$A2439,vlookup_table[#All],6,FALSE)</f>
        <v>F</v>
      </c>
      <c r="S2439" s="14">
        <f>VLOOKUP(Todos!$A2439,vlookup_table[#All],7,FALSE)</f>
        <v>10</v>
      </c>
      <c r="T2439" s="14">
        <f>ROUND((9706-Todos!$P2439)/100, 0)</f>
        <v>50</v>
      </c>
      <c r="U2439" s="14" t="str" cm="1">
        <f t="array" ref="U2439">_xlfn.IFS(
    ISNUMBER(SEARCH("C", Q2439)), "Ciudad",
    ISNUMBER(SEARCH("T", Q2439)), "Pueblo",
    ISNUMBER(SEARCH("R", Q2439)), "Rural",
    ISNUMBER(SEARCH("S", Q2439)), "Suburbano",
    ISNUMBER(SEARCH("U", Q2439)), "Urbano"
)</f>
        <v>Urbano</v>
      </c>
      <c r="V2439" s="25" t="str" cm="1">
        <f t="array" ref="V2439">_xlfn.LET(
    _xlpm.txt, _xlfn.TEXTJOIN("", TRUE, IF(ISNUMBER(--MID(Todos!$H2439, _xlfn.SEQUENCE(LEN(Todos!$H2439)), 1)), MID(Todos!$H2439, _xlfn.SEQUENCE(LEN(Todos!$H2439)), 1), "")),
    IF(ISNUMBER(--RIGHT(_xlpm.txt,1)), _xlpm.txt, LEFT(_xlpm.txt, LEN(_xlpm.txt)-1))
)</f>
        <v>10618</v>
      </c>
      <c r="W2439" s="14" t="str">
        <f>UPPER(LEFT(Todos!$B2439,2))</f>
        <v>IL</v>
      </c>
      <c r="X2439" s="15" t="str" cm="1">
        <f t="array" ref="X2439">+IF(Todos!$C2439 = "",MODE.MATCH(Todos!$C$2:$C$4029),Todos!$C2439)</f>
        <v>F</v>
      </c>
    </row>
    <row r="2440" spans="1:24" x14ac:dyDescent="0.35">
      <c r="A2440" s="19">
        <v>116453</v>
      </c>
      <c r="B2440" s="7" t="s">
        <v>21</v>
      </c>
      <c r="C2440" s="7" t="s">
        <v>17</v>
      </c>
      <c r="D2440" s="7">
        <v>849</v>
      </c>
      <c r="E2440" s="7">
        <v>394</v>
      </c>
      <c r="F2440" s="7">
        <v>457</v>
      </c>
      <c r="G2440" s="7">
        <v>3</v>
      </c>
      <c r="H2440" s="7">
        <v>14757</v>
      </c>
      <c r="I2440" s="7">
        <v>2</v>
      </c>
      <c r="J2440" s="7">
        <v>70</v>
      </c>
      <c r="K2440" s="7">
        <v>422</v>
      </c>
      <c r="L2440" s="7">
        <v>430</v>
      </c>
      <c r="M2440" s="7">
        <v>15</v>
      </c>
      <c r="N2440" s="7">
        <f>VLOOKUP(Todos!$A2440,vlookup_table[#All],2,FALSE)</f>
        <v>0</v>
      </c>
      <c r="O2440" s="7" t="str">
        <f>VLOOKUP(Todos!$A2440,vlookup_table[#All],3,FALSE)</f>
        <v>TX</v>
      </c>
      <c r="P2440" s="7">
        <f>VLOOKUP(Todos!$A2440,vlookup_table[#All],4,FALSE)</f>
        <v>7201</v>
      </c>
      <c r="Q2440" s="9" t="str">
        <f>VLOOKUP(Todos!$A2440,vlookup_table[#All],5,FALSE)</f>
        <v>S1</v>
      </c>
      <c r="R2440" s="9" t="str">
        <f>VLOOKUP(Todos!$A2440,vlookup_table[#All],6,FALSE)</f>
        <v>F</v>
      </c>
      <c r="S2440" s="9">
        <f>VLOOKUP(Todos!$A2440,vlookup_table[#All],7,FALSE)</f>
        <v>15</v>
      </c>
      <c r="T2440" s="9">
        <f>ROUND((9706-Todos!$P2440)/100, 0)</f>
        <v>25</v>
      </c>
      <c r="U2440" s="9" t="str" cm="1">
        <f t="array" ref="U2440">_xlfn.IFS(
    ISNUMBER(SEARCH("C", Q2440)), "Ciudad",
    ISNUMBER(SEARCH("T", Q2440)), "Pueblo",
    ISNUMBER(SEARCH("R", Q2440)), "Rural",
    ISNUMBER(SEARCH("S", Q2440)), "Suburbano",
    ISNUMBER(SEARCH("U", Q2440)), "Urbano"
)</f>
        <v>Suburbano</v>
      </c>
      <c r="V2440" s="24" t="str" cm="1">
        <f t="array" ref="V2440">_xlfn.LET(
    _xlpm.txt, _xlfn.TEXTJOIN("", TRUE, IF(ISNUMBER(--MID(Todos!$H2440, _xlfn.SEQUENCE(LEN(Todos!$H2440)), 1)), MID(Todos!$H2440, _xlfn.SEQUENCE(LEN(Todos!$H2440)), 1), "")),
    IF(ISNUMBER(--RIGHT(_xlpm.txt,1)), _xlpm.txt, LEFT(_xlpm.txt, LEN(_xlpm.txt)-1))
)</f>
        <v>14757</v>
      </c>
      <c r="W2440" s="9" t="str">
        <f>UPPER(LEFT(Todos!$B2440,2))</f>
        <v>TX</v>
      </c>
      <c r="X2440" s="10" t="str" cm="1">
        <f t="array" ref="X2440">+IF(Todos!$C2440 = "",MODE.MATCH(Todos!$C$2:$C$4029),Todos!$C2440)</f>
        <v>F</v>
      </c>
    </row>
    <row r="2441" spans="1:24" x14ac:dyDescent="0.35">
      <c r="A2441" s="18">
        <v>72409</v>
      </c>
      <c r="B2441" s="12" t="s">
        <v>30</v>
      </c>
      <c r="C2441" s="12" t="s">
        <v>17</v>
      </c>
      <c r="D2441" s="12">
        <v>318</v>
      </c>
      <c r="E2441" s="12">
        <v>296</v>
      </c>
      <c r="F2441" s="12">
        <v>299</v>
      </c>
      <c r="G2441" s="12">
        <v>0</v>
      </c>
      <c r="H2441" s="12">
        <v>11236</v>
      </c>
      <c r="I2441" s="12">
        <v>2</v>
      </c>
      <c r="J2441" s="12">
        <v>50</v>
      </c>
      <c r="K2441" s="12">
        <v>292</v>
      </c>
      <c r="L2441" s="12">
        <v>296</v>
      </c>
      <c r="M2441" s="12">
        <v>8.8947368420000004</v>
      </c>
      <c r="N2441" s="12">
        <f>VLOOKUP(Todos!$A2441,vlookup_table[#All],2,FALSE)</f>
        <v>0</v>
      </c>
      <c r="O2441" s="12" t="str">
        <f>VLOOKUP(Todos!$A2441,vlookup_table[#All],3,FALSE)</f>
        <v>MI</v>
      </c>
      <c r="P2441" s="12">
        <f>VLOOKUP(Todos!$A2441,vlookup_table[#All],4,FALSE)</f>
        <v>811</v>
      </c>
      <c r="Q2441" s="14" t="str">
        <f>VLOOKUP(Todos!$A2441,vlookup_table[#All],5,FALSE)</f>
        <v>T3</v>
      </c>
      <c r="R2441" s="14" t="str">
        <f>VLOOKUP(Todos!$A2441,vlookup_table[#All],6,FALSE)</f>
        <v>F</v>
      </c>
      <c r="S2441" s="14">
        <f>VLOOKUP(Todos!$A2441,vlookup_table[#All],7,FALSE)</f>
        <v>10</v>
      </c>
      <c r="T2441" s="14">
        <f>ROUND((9706-Todos!$P2441)/100, 0)</f>
        <v>89</v>
      </c>
      <c r="U2441" s="14" t="str" cm="1">
        <f t="array" ref="U2441">_xlfn.IFS(
    ISNUMBER(SEARCH("C", Q2441)), "Ciudad",
    ISNUMBER(SEARCH("T", Q2441)), "Pueblo",
    ISNUMBER(SEARCH("R", Q2441)), "Rural",
    ISNUMBER(SEARCH("S", Q2441)), "Suburbano",
    ISNUMBER(SEARCH("U", Q2441)), "Urbano"
)</f>
        <v>Pueblo</v>
      </c>
      <c r="V2441" s="25" t="str" cm="1">
        <f t="array" ref="V2441">_xlfn.LET(
    _xlpm.txt, _xlfn.TEXTJOIN("", TRUE, IF(ISNUMBER(--MID(Todos!$H2441, _xlfn.SEQUENCE(LEN(Todos!$H2441)), 1)), MID(Todos!$H2441, _xlfn.SEQUENCE(LEN(Todos!$H2441)), 1), "")),
    IF(ISNUMBER(--RIGHT(_xlpm.txt,1)), _xlpm.txt, LEFT(_xlpm.txt, LEN(_xlpm.txt)-1))
)</f>
        <v>11236</v>
      </c>
      <c r="W2441" s="14" t="str">
        <f>UPPER(LEFT(Todos!$B2441,2))</f>
        <v>MI</v>
      </c>
      <c r="X2441" s="15" t="str" cm="1">
        <f t="array" ref="X2441">+IF(Todos!$C2441 = "",MODE.MATCH(Todos!$C$2:$C$4029),Todos!$C2441)</f>
        <v>F</v>
      </c>
    </row>
    <row r="2442" spans="1:24" x14ac:dyDescent="0.35">
      <c r="A2442" s="19">
        <v>190634</v>
      </c>
      <c r="B2442" s="7" t="s">
        <v>47</v>
      </c>
      <c r="C2442" s="7"/>
      <c r="D2442" s="7">
        <v>834</v>
      </c>
      <c r="E2442" s="7">
        <v>389</v>
      </c>
      <c r="F2442" s="7">
        <v>436</v>
      </c>
      <c r="G2442" s="7">
        <v>0</v>
      </c>
      <c r="H2442" s="7">
        <v>17338</v>
      </c>
      <c r="I2442" s="7">
        <v>6</v>
      </c>
      <c r="J2442" s="7">
        <v>42</v>
      </c>
      <c r="K2442" s="7">
        <v>398</v>
      </c>
      <c r="L2442" s="7">
        <v>423</v>
      </c>
      <c r="M2442" s="7">
        <v>8</v>
      </c>
      <c r="N2442" s="7">
        <f>VLOOKUP(Todos!$A2442,vlookup_table[#All],2,FALSE)</f>
        <v>0</v>
      </c>
      <c r="O2442" s="7" t="str">
        <f>VLOOKUP(Todos!$A2442,vlookup_table[#All],3,FALSE)</f>
        <v>SC</v>
      </c>
      <c r="P2442" s="7">
        <f>VLOOKUP(Todos!$A2442,vlookup_table[#All],4,FALSE)</f>
        <v>1711</v>
      </c>
      <c r="Q2442" s="9" t="str">
        <f>VLOOKUP(Todos!$A2442,vlookup_table[#All],5,FALSE)</f>
        <v>C1</v>
      </c>
      <c r="R2442" s="9" t="str">
        <f>VLOOKUP(Todos!$A2442,vlookup_table[#All],6,FALSE)</f>
        <v/>
      </c>
      <c r="S2442" s="9">
        <f>VLOOKUP(Todos!$A2442,vlookup_table[#All],7,FALSE)</f>
        <v>20</v>
      </c>
      <c r="T2442" s="9">
        <f>ROUND((9706-Todos!$P2442)/100, 0)</f>
        <v>80</v>
      </c>
      <c r="U2442" s="9" t="str" cm="1">
        <f t="array" ref="U2442">_xlfn.IFS(
    ISNUMBER(SEARCH("C", Q2442)), "Ciudad",
    ISNUMBER(SEARCH("T", Q2442)), "Pueblo",
    ISNUMBER(SEARCH("R", Q2442)), "Rural",
    ISNUMBER(SEARCH("S", Q2442)), "Suburbano",
    ISNUMBER(SEARCH("U", Q2442)), "Urbano"
)</f>
        <v>Ciudad</v>
      </c>
      <c r="V2442" s="24" t="str" cm="1">
        <f t="array" ref="V2442">_xlfn.LET(
    _xlpm.txt, _xlfn.TEXTJOIN("", TRUE, IF(ISNUMBER(--MID(Todos!$H2442, _xlfn.SEQUENCE(LEN(Todos!$H2442)), 1)), MID(Todos!$H2442, _xlfn.SEQUENCE(LEN(Todos!$H2442)), 1), "")),
    IF(ISNUMBER(--RIGHT(_xlpm.txt,1)), _xlpm.txt, LEFT(_xlpm.txt, LEN(_xlpm.txt)-1))
)</f>
        <v>17338</v>
      </c>
      <c r="W2442" s="9" t="str">
        <f>UPPER(LEFT(Todos!$B2442,2))</f>
        <v>SC</v>
      </c>
      <c r="X2442" s="10" t="e" cm="1">
        <f t="array" aca="1" ref="X2442" ca="1">+IF(Todos!$C2442 = "",MODE.MATCH(Todos!$C$2:$C$4029),Todos!$C2442)</f>
        <v>#NAME?</v>
      </c>
    </row>
    <row r="2443" spans="1:24" x14ac:dyDescent="0.35">
      <c r="A2443" s="18">
        <v>128975</v>
      </c>
      <c r="B2443" s="12" t="s">
        <v>74</v>
      </c>
      <c r="C2443" s="12" t="s">
        <v>27</v>
      </c>
      <c r="D2443" s="12">
        <v>0</v>
      </c>
      <c r="E2443" s="12">
        <v>0</v>
      </c>
      <c r="F2443" s="12">
        <v>0</v>
      </c>
      <c r="G2443" s="12">
        <v>0</v>
      </c>
      <c r="H2443" s="12">
        <v>0</v>
      </c>
      <c r="I2443" s="12">
        <v>0</v>
      </c>
      <c r="J2443" s="12">
        <v>0</v>
      </c>
      <c r="K2443" s="12">
        <v>0</v>
      </c>
      <c r="L2443" s="12">
        <v>0</v>
      </c>
      <c r="M2443" s="12">
        <v>8.2666666670000009</v>
      </c>
      <c r="N2443" s="12">
        <f>VLOOKUP(Todos!$A2443,vlookup_table[#All],2,FALSE)</f>
        <v>0</v>
      </c>
      <c r="O2443" s="12" t="str">
        <f>VLOOKUP(Todos!$A2443,vlookup_table[#All],3,FALSE)</f>
        <v>AA</v>
      </c>
      <c r="P2443" s="12">
        <f>VLOOKUP(Todos!$A2443,vlookup_table[#All],4,FALSE)</f>
        <v>6007</v>
      </c>
      <c r="Q2443" s="14" t="str">
        <f>VLOOKUP(Todos!$A2443,vlookup_table[#All],5,FALSE)</f>
        <v>S2</v>
      </c>
      <c r="R2443" s="14" t="str">
        <f>VLOOKUP(Todos!$A2443,vlookup_table[#All],6,FALSE)</f>
        <v>M</v>
      </c>
      <c r="S2443" s="14">
        <f>VLOOKUP(Todos!$A2443,vlookup_table[#All],7,FALSE)</f>
        <v>15</v>
      </c>
      <c r="T2443" s="14">
        <f>ROUND((9706-Todos!$P2443)/100, 0)</f>
        <v>37</v>
      </c>
      <c r="U2443" s="14" t="str" cm="1">
        <f t="array" ref="U2443">_xlfn.IFS(
    ISNUMBER(SEARCH("C", Q2443)), "Ciudad",
    ISNUMBER(SEARCH("T", Q2443)), "Pueblo",
    ISNUMBER(SEARCH("R", Q2443)), "Rural",
    ISNUMBER(SEARCH("S", Q2443)), "Suburbano",
    ISNUMBER(SEARCH("U", Q2443)), "Urbano"
)</f>
        <v>Suburbano</v>
      </c>
      <c r="V2443" s="25" t="str" cm="1">
        <f t="array" ref="V2443">_xlfn.LET(
    _xlpm.txt, _xlfn.TEXTJOIN("", TRUE, IF(ISNUMBER(--MID(Todos!$H2443, _xlfn.SEQUENCE(LEN(Todos!$H2443)), 1)), MID(Todos!$H2443, _xlfn.SEQUENCE(LEN(Todos!$H2443)), 1), "")),
    IF(ISNUMBER(--RIGHT(_xlpm.txt,1)), _xlpm.txt, LEFT(_xlpm.txt, LEN(_xlpm.txt)-1))
)</f>
        <v>0</v>
      </c>
      <c r="W2443" s="14" t="str">
        <f>UPPER(LEFT(Todos!$B2443,2))</f>
        <v>AA</v>
      </c>
      <c r="X2443" s="15" t="str" cm="1">
        <f t="array" ref="X2443">+IF(Todos!$C2443 = "",MODE.MATCH(Todos!$C$2:$C$4029),Todos!$C2443)</f>
        <v>Male</v>
      </c>
    </row>
    <row r="2444" spans="1:24" x14ac:dyDescent="0.35">
      <c r="A2444" s="19">
        <v>137039</v>
      </c>
      <c r="B2444" s="7" t="s">
        <v>56</v>
      </c>
      <c r="C2444" s="7" t="s">
        <v>61</v>
      </c>
      <c r="D2444" s="7">
        <v>1568</v>
      </c>
      <c r="E2444" s="7">
        <v>493</v>
      </c>
      <c r="F2444" s="7">
        <v>633</v>
      </c>
      <c r="G2444" s="7">
        <v>23</v>
      </c>
      <c r="H2444" s="7">
        <v>22025</v>
      </c>
      <c r="I2444" s="7">
        <v>3</v>
      </c>
      <c r="J2444" s="7">
        <v>25</v>
      </c>
      <c r="K2444" s="7">
        <v>524</v>
      </c>
      <c r="L2444" s="7">
        <v>600</v>
      </c>
      <c r="M2444" s="7">
        <v>20</v>
      </c>
      <c r="N2444" s="7">
        <f>VLOOKUP(Todos!$A2444,vlookup_table[#All],2,FALSE)</f>
        <v>2</v>
      </c>
      <c r="O2444" s="7" t="str">
        <f>VLOOKUP(Todos!$A2444,vlookup_table[#All],3,FALSE)</f>
        <v>AZ</v>
      </c>
      <c r="P2444" s="7">
        <f>VLOOKUP(Todos!$A2444,vlookup_table[#All],4,FALSE)</f>
        <v>3601</v>
      </c>
      <c r="Q2444" s="9" t="str">
        <f>VLOOKUP(Todos!$A2444,vlookup_table[#All],5,FALSE)</f>
        <v>T1</v>
      </c>
      <c r="R2444" s="9" t="str">
        <f>VLOOKUP(Todos!$A2444,vlookup_table[#All],6,FALSE)</f>
        <v>F</v>
      </c>
      <c r="S2444" s="9">
        <f>VLOOKUP(Todos!$A2444,vlookup_table[#All],7,FALSE)</f>
        <v>10</v>
      </c>
      <c r="T2444" s="9">
        <f>ROUND((9706-Todos!$P2444)/100, 0)</f>
        <v>61</v>
      </c>
      <c r="U2444" s="9" t="str" cm="1">
        <f t="array" ref="U2444">_xlfn.IFS(
    ISNUMBER(SEARCH("C", Q2444)), "Ciudad",
    ISNUMBER(SEARCH("T", Q2444)), "Pueblo",
    ISNUMBER(SEARCH("R", Q2444)), "Rural",
    ISNUMBER(SEARCH("S", Q2444)), "Suburbano",
    ISNUMBER(SEARCH("U", Q2444)), "Urbano"
)</f>
        <v>Pueblo</v>
      </c>
      <c r="V2444" s="24" t="str" cm="1">
        <f t="array" ref="V2444">_xlfn.LET(
    _xlpm.txt, _xlfn.TEXTJOIN("", TRUE, IF(ISNUMBER(--MID(Todos!$H2444, _xlfn.SEQUENCE(LEN(Todos!$H2444)), 1)), MID(Todos!$H2444, _xlfn.SEQUENCE(LEN(Todos!$H2444)), 1), "")),
    IF(ISNUMBER(--RIGHT(_xlpm.txt,1)), _xlpm.txt, LEFT(_xlpm.txt, LEN(_xlpm.txt)-1))
)</f>
        <v>22025</v>
      </c>
      <c r="W2444" s="9" t="str">
        <f>UPPER(LEFT(Todos!$B2444,2))</f>
        <v>AZ</v>
      </c>
      <c r="X2444" s="10" t="str" cm="1">
        <f t="array" ref="X2444">+IF(Todos!$C2444 = "",MODE.MATCH(Todos!$C$2:$C$4029),Todos!$C2444)</f>
        <v>Female</v>
      </c>
    </row>
    <row r="2445" spans="1:24" x14ac:dyDescent="0.35">
      <c r="A2445" s="18">
        <v>177927</v>
      </c>
      <c r="B2445" s="12" t="s">
        <v>51</v>
      </c>
      <c r="C2445" s="12" t="s">
        <v>14</v>
      </c>
      <c r="D2445" s="12">
        <v>709</v>
      </c>
      <c r="E2445" s="12">
        <v>262</v>
      </c>
      <c r="F2445" s="12">
        <v>372</v>
      </c>
      <c r="G2445" s="12">
        <v>8</v>
      </c>
      <c r="H2445" s="12">
        <v>13486</v>
      </c>
      <c r="I2445" s="12">
        <v>3</v>
      </c>
      <c r="J2445" s="12">
        <v>44</v>
      </c>
      <c r="K2445" s="12">
        <v>304</v>
      </c>
      <c r="L2445" s="12">
        <v>339</v>
      </c>
      <c r="M2445" s="12">
        <v>11.25</v>
      </c>
      <c r="N2445" s="12">
        <f>VLOOKUP(Todos!$A2445,vlookup_table[#All],2,FALSE)</f>
        <v>0</v>
      </c>
      <c r="O2445" s="12" t="str">
        <f>VLOOKUP(Todos!$A2445,vlookup_table[#All],3,FALSE)</f>
        <v>OR</v>
      </c>
      <c r="P2445" s="12">
        <f>VLOOKUP(Todos!$A2445,vlookup_table[#All],4,FALSE)</f>
        <v>2310</v>
      </c>
      <c r="Q2445" s="14" t="str">
        <f>VLOOKUP(Todos!$A2445,vlookup_table[#All],5,FALSE)</f>
        <v>R2</v>
      </c>
      <c r="R2445" s="14" t="str">
        <f>VLOOKUP(Todos!$A2445,vlookup_table[#All],6,FALSE)</f>
        <v>M</v>
      </c>
      <c r="S2445" s="14">
        <f>VLOOKUP(Todos!$A2445,vlookup_table[#All],7,FALSE)</f>
        <v>15</v>
      </c>
      <c r="T2445" s="14">
        <f>ROUND((9706-Todos!$P2445)/100, 0)</f>
        <v>74</v>
      </c>
      <c r="U2445" s="14" t="str" cm="1">
        <f t="array" ref="U2445">_xlfn.IFS(
    ISNUMBER(SEARCH("C", Q2445)), "Ciudad",
    ISNUMBER(SEARCH("T", Q2445)), "Pueblo",
    ISNUMBER(SEARCH("R", Q2445)), "Rural",
    ISNUMBER(SEARCH("S", Q2445)), "Suburbano",
    ISNUMBER(SEARCH("U", Q2445)), "Urbano"
)</f>
        <v>Rural</v>
      </c>
      <c r="V2445" s="25" t="str" cm="1">
        <f t="array" ref="V2445">_xlfn.LET(
    _xlpm.txt, _xlfn.TEXTJOIN("", TRUE, IF(ISNUMBER(--MID(Todos!$H2445, _xlfn.SEQUENCE(LEN(Todos!$H2445)), 1)), MID(Todos!$H2445, _xlfn.SEQUENCE(LEN(Todos!$H2445)), 1), "")),
    IF(ISNUMBER(--RIGHT(_xlpm.txt,1)), _xlpm.txt, LEFT(_xlpm.txt, LEN(_xlpm.txt)-1))
)</f>
        <v>13486</v>
      </c>
      <c r="W2445" s="14" t="str">
        <f>UPPER(LEFT(Todos!$B2445,2))</f>
        <v>OR</v>
      </c>
      <c r="X2445" s="15" t="str" cm="1">
        <f t="array" ref="X2445">+IF(Todos!$C2445 = "",MODE.MATCH(Todos!$C$2:$C$4029),Todos!$C2445)</f>
        <v>M</v>
      </c>
    </row>
    <row r="2446" spans="1:24" x14ac:dyDescent="0.35">
      <c r="A2446" s="19">
        <v>122988</v>
      </c>
      <c r="B2446" s="7" t="s">
        <v>21</v>
      </c>
      <c r="C2446" s="7" t="s">
        <v>17</v>
      </c>
      <c r="D2446" s="7">
        <v>735</v>
      </c>
      <c r="E2446" s="7">
        <v>418</v>
      </c>
      <c r="F2446" s="7">
        <v>553</v>
      </c>
      <c r="G2446" s="7">
        <v>0</v>
      </c>
      <c r="H2446" s="7">
        <v>16097</v>
      </c>
      <c r="I2446" s="7">
        <v>12</v>
      </c>
      <c r="J2446" s="7">
        <v>42</v>
      </c>
      <c r="K2446" s="7">
        <v>571</v>
      </c>
      <c r="L2446" s="7">
        <v>461</v>
      </c>
      <c r="M2446" s="7">
        <v>15</v>
      </c>
      <c r="N2446" s="7">
        <f>VLOOKUP(Todos!$A2446,vlookup_table[#All],2,FALSE)</f>
        <v>0</v>
      </c>
      <c r="O2446" s="7" t="str">
        <f>VLOOKUP(Todos!$A2446,vlookup_table[#All],3,FALSE)</f>
        <v>TX</v>
      </c>
      <c r="P2446" s="7">
        <f>VLOOKUP(Todos!$A2446,vlookup_table[#All],4,FALSE)</f>
        <v>5601</v>
      </c>
      <c r="Q2446" s="9" t="str">
        <f>VLOOKUP(Todos!$A2446,vlookup_table[#All],5,FALSE)</f>
        <v>C1</v>
      </c>
      <c r="R2446" s="9" t="str">
        <f>VLOOKUP(Todos!$A2446,vlookup_table[#All],6,FALSE)</f>
        <v>F</v>
      </c>
      <c r="S2446" s="9">
        <f>VLOOKUP(Todos!$A2446,vlookup_table[#All],7,FALSE)</f>
        <v>14</v>
      </c>
      <c r="T2446" s="9">
        <f>ROUND((9706-Todos!$P2446)/100, 0)</f>
        <v>41</v>
      </c>
      <c r="U2446" s="9" t="str" cm="1">
        <f t="array" ref="U2446">_xlfn.IFS(
    ISNUMBER(SEARCH("C", Q2446)), "Ciudad",
    ISNUMBER(SEARCH("T", Q2446)), "Pueblo",
    ISNUMBER(SEARCH("R", Q2446)), "Rural",
    ISNUMBER(SEARCH("S", Q2446)), "Suburbano",
    ISNUMBER(SEARCH("U", Q2446)), "Urbano"
)</f>
        <v>Ciudad</v>
      </c>
      <c r="V2446" s="24" t="str" cm="1">
        <f t="array" ref="V2446">_xlfn.LET(
    _xlpm.txt, _xlfn.TEXTJOIN("", TRUE, IF(ISNUMBER(--MID(Todos!$H2446, _xlfn.SEQUENCE(LEN(Todos!$H2446)), 1)), MID(Todos!$H2446, _xlfn.SEQUENCE(LEN(Todos!$H2446)), 1), "")),
    IF(ISNUMBER(--RIGHT(_xlpm.txt,1)), _xlpm.txt, LEFT(_xlpm.txt, LEN(_xlpm.txt)-1))
)</f>
        <v>16097</v>
      </c>
      <c r="W2446" s="9" t="str">
        <f>UPPER(LEFT(Todos!$B2446,2))</f>
        <v>TX</v>
      </c>
      <c r="X2446" s="10" t="str" cm="1">
        <f t="array" ref="X2446">+IF(Todos!$C2446 = "",MODE.MATCH(Todos!$C$2:$C$4029),Todos!$C2446)</f>
        <v>F</v>
      </c>
    </row>
    <row r="2447" spans="1:24" x14ac:dyDescent="0.35">
      <c r="A2447" s="18">
        <v>142765</v>
      </c>
      <c r="B2447" s="12" t="s">
        <v>22</v>
      </c>
      <c r="C2447" s="12" t="s">
        <v>14</v>
      </c>
      <c r="D2447" s="12">
        <v>2578</v>
      </c>
      <c r="E2447" s="12">
        <v>338</v>
      </c>
      <c r="F2447" s="12">
        <v>430</v>
      </c>
      <c r="G2447" s="12">
        <v>71</v>
      </c>
      <c r="H2447" s="12">
        <v>11844</v>
      </c>
      <c r="I2447" s="12">
        <v>58</v>
      </c>
      <c r="J2447" s="12">
        <v>24</v>
      </c>
      <c r="K2447" s="12">
        <v>347</v>
      </c>
      <c r="L2447" s="12">
        <v>415</v>
      </c>
      <c r="M2447" s="12">
        <v>13.18181818</v>
      </c>
      <c r="N2447" s="12">
        <f>VLOOKUP(Todos!$A2447,vlookup_table[#All],2,FALSE)</f>
        <v>1</v>
      </c>
      <c r="O2447" s="12" t="str">
        <f>VLOOKUP(Todos!$A2447,vlookup_table[#All],3,FALSE)</f>
        <v>CA</v>
      </c>
      <c r="P2447" s="12">
        <f>VLOOKUP(Todos!$A2447,vlookup_table[#All],4,FALSE)</f>
        <v>6601</v>
      </c>
      <c r="Q2447" s="14" t="str">
        <f>VLOOKUP(Todos!$A2447,vlookup_table[#All],5,FALSE)</f>
        <v>U2</v>
      </c>
      <c r="R2447" s="14" t="str">
        <f>VLOOKUP(Todos!$A2447,vlookup_table[#All],6,FALSE)</f>
        <v>M</v>
      </c>
      <c r="S2447" s="14">
        <f>VLOOKUP(Todos!$A2447,vlookup_table[#All],7,FALSE)</f>
        <v>20</v>
      </c>
      <c r="T2447" s="14">
        <f>ROUND((9706-Todos!$P2447)/100, 0)</f>
        <v>31</v>
      </c>
      <c r="U2447" s="14" t="str" cm="1">
        <f t="array" ref="U2447">_xlfn.IFS(
    ISNUMBER(SEARCH("C", Q2447)), "Ciudad",
    ISNUMBER(SEARCH("T", Q2447)), "Pueblo",
    ISNUMBER(SEARCH("R", Q2447)), "Rural",
    ISNUMBER(SEARCH("S", Q2447)), "Suburbano",
    ISNUMBER(SEARCH("U", Q2447)), "Urbano"
)</f>
        <v>Urbano</v>
      </c>
      <c r="V2447" s="25" t="str" cm="1">
        <f t="array" ref="V2447">_xlfn.LET(
    _xlpm.txt, _xlfn.TEXTJOIN("", TRUE, IF(ISNUMBER(--MID(Todos!$H2447, _xlfn.SEQUENCE(LEN(Todos!$H2447)), 1)), MID(Todos!$H2447, _xlfn.SEQUENCE(LEN(Todos!$H2447)), 1), "")),
    IF(ISNUMBER(--RIGHT(_xlpm.txt,1)), _xlpm.txt, LEFT(_xlpm.txt, LEN(_xlpm.txt)-1))
)</f>
        <v>11844</v>
      </c>
      <c r="W2447" s="14" t="str">
        <f>UPPER(LEFT(Todos!$B2447,2))</f>
        <v>CA</v>
      </c>
      <c r="X2447" s="15" t="str" cm="1">
        <f t="array" ref="X2447">+IF(Todos!$C2447 = "",MODE.MATCH(Todos!$C$2:$C$4029),Todos!$C2447)</f>
        <v>M</v>
      </c>
    </row>
    <row r="2448" spans="1:24" x14ac:dyDescent="0.35">
      <c r="A2448" s="19">
        <v>48506</v>
      </c>
      <c r="B2448" s="7" t="s">
        <v>44</v>
      </c>
      <c r="C2448" s="7" t="s">
        <v>17</v>
      </c>
      <c r="D2448" s="7">
        <v>875</v>
      </c>
      <c r="E2448" s="7">
        <v>138</v>
      </c>
      <c r="F2448" s="7">
        <v>213</v>
      </c>
      <c r="G2448" s="7">
        <v>3</v>
      </c>
      <c r="H2448" s="7">
        <v>6125</v>
      </c>
      <c r="I2448" s="7">
        <v>0</v>
      </c>
      <c r="J2448" s="7">
        <v>89</v>
      </c>
      <c r="K2448" s="7">
        <v>213</v>
      </c>
      <c r="L2448" s="7">
        <v>188</v>
      </c>
      <c r="M2448" s="7">
        <v>11.45833333</v>
      </c>
      <c r="N2448" s="7">
        <f>VLOOKUP(Todos!$A2448,vlookup_table[#All],2,FALSE)</f>
        <v>2</v>
      </c>
      <c r="O2448" s="7" t="str">
        <f>VLOOKUP(Todos!$A2448,vlookup_table[#All],3,FALSE)</f>
        <v>AL</v>
      </c>
      <c r="P2448" s="7">
        <f>VLOOKUP(Todos!$A2448,vlookup_table[#All],4,FALSE)</f>
        <v>0</v>
      </c>
      <c r="Q2448" s="9" t="str">
        <f>VLOOKUP(Todos!$A2448,vlookup_table[#All],5,FALSE)</f>
        <v>R3</v>
      </c>
      <c r="R2448" s="9" t="str">
        <f>VLOOKUP(Todos!$A2448,vlookup_table[#All],6,FALSE)</f>
        <v>F</v>
      </c>
      <c r="S2448" s="9">
        <f>VLOOKUP(Todos!$A2448,vlookup_table[#All],7,FALSE)</f>
        <v>18</v>
      </c>
      <c r="T2448" s="9">
        <f>ROUND((9706-Todos!$P2448)/100, 0)</f>
        <v>97</v>
      </c>
      <c r="U2448" s="9" t="str" cm="1">
        <f t="array" ref="U2448">_xlfn.IFS(
    ISNUMBER(SEARCH("C", Q2448)), "Ciudad",
    ISNUMBER(SEARCH("T", Q2448)), "Pueblo",
    ISNUMBER(SEARCH("R", Q2448)), "Rural",
    ISNUMBER(SEARCH("S", Q2448)), "Suburbano",
    ISNUMBER(SEARCH("U", Q2448)), "Urbano"
)</f>
        <v>Rural</v>
      </c>
      <c r="V2448" s="24" t="str" cm="1">
        <f t="array" ref="V2448">_xlfn.LET(
    _xlpm.txt, _xlfn.TEXTJOIN("", TRUE, IF(ISNUMBER(--MID(Todos!$H2448, _xlfn.SEQUENCE(LEN(Todos!$H2448)), 1)), MID(Todos!$H2448, _xlfn.SEQUENCE(LEN(Todos!$H2448)), 1), "")),
    IF(ISNUMBER(--RIGHT(_xlpm.txt,1)), _xlpm.txt, LEFT(_xlpm.txt, LEN(_xlpm.txt)-1))
)</f>
        <v>6125</v>
      </c>
      <c r="W2448" s="9" t="str">
        <f>UPPER(LEFT(Todos!$B2448,2))</f>
        <v>AL</v>
      </c>
      <c r="X2448" s="10" t="str" cm="1">
        <f t="array" ref="X2448">+IF(Todos!$C2448 = "",MODE.MATCH(Todos!$C$2:$C$4029),Todos!$C2448)</f>
        <v>F</v>
      </c>
    </row>
    <row r="2449" spans="1:24" x14ac:dyDescent="0.35">
      <c r="A2449" s="18">
        <v>189666</v>
      </c>
      <c r="B2449" s="12" t="s">
        <v>51</v>
      </c>
      <c r="C2449" s="12" t="s">
        <v>17</v>
      </c>
      <c r="D2449" s="12">
        <v>1373</v>
      </c>
      <c r="E2449" s="12">
        <v>518</v>
      </c>
      <c r="F2449" s="12">
        <v>655</v>
      </c>
      <c r="G2449" s="12">
        <v>23</v>
      </c>
      <c r="H2449" s="12">
        <v>26092</v>
      </c>
      <c r="I2449" s="12">
        <v>3</v>
      </c>
      <c r="J2449" s="12">
        <v>37</v>
      </c>
      <c r="K2449" s="12">
        <v>534</v>
      </c>
      <c r="L2449" s="12">
        <v>612</v>
      </c>
      <c r="M2449" s="12">
        <v>15</v>
      </c>
      <c r="N2449" s="12">
        <f>VLOOKUP(Todos!$A2449,vlookup_table[#All],2,FALSE)</f>
        <v>2</v>
      </c>
      <c r="O2449" s="12" t="str">
        <f>VLOOKUP(Todos!$A2449,vlookup_table[#All],3,FALSE)</f>
        <v>OR</v>
      </c>
      <c r="P2449" s="12">
        <f>VLOOKUP(Todos!$A2449,vlookup_table[#All],4,FALSE)</f>
        <v>0</v>
      </c>
      <c r="Q2449" s="14" t="str">
        <f>VLOOKUP(Todos!$A2449,vlookup_table[#All],5,FALSE)</f>
        <v>S1</v>
      </c>
      <c r="R2449" s="14" t="str">
        <f>VLOOKUP(Todos!$A2449,vlookup_table[#All],6,FALSE)</f>
        <v>F</v>
      </c>
      <c r="S2449" s="14">
        <f>VLOOKUP(Todos!$A2449,vlookup_table[#All],7,FALSE)</f>
        <v>15</v>
      </c>
      <c r="T2449" s="14">
        <f>ROUND((9706-Todos!$P2449)/100, 0)</f>
        <v>97</v>
      </c>
      <c r="U2449" s="14" t="str" cm="1">
        <f t="array" ref="U2449">_xlfn.IFS(
    ISNUMBER(SEARCH("C", Q2449)), "Ciudad",
    ISNUMBER(SEARCH("T", Q2449)), "Pueblo",
    ISNUMBER(SEARCH("R", Q2449)), "Rural",
    ISNUMBER(SEARCH("S", Q2449)), "Suburbano",
    ISNUMBER(SEARCH("U", Q2449)), "Urbano"
)</f>
        <v>Suburbano</v>
      </c>
      <c r="V2449" s="25" t="str" cm="1">
        <f t="array" ref="V2449">_xlfn.LET(
    _xlpm.txt, _xlfn.TEXTJOIN("", TRUE, IF(ISNUMBER(--MID(Todos!$H2449, _xlfn.SEQUENCE(LEN(Todos!$H2449)), 1)), MID(Todos!$H2449, _xlfn.SEQUENCE(LEN(Todos!$H2449)), 1), "")),
    IF(ISNUMBER(--RIGHT(_xlpm.txt,1)), _xlpm.txt, LEFT(_xlpm.txt, LEN(_xlpm.txt)-1))
)</f>
        <v>26092</v>
      </c>
      <c r="W2449" s="14" t="str">
        <f>UPPER(LEFT(Todos!$B2449,2))</f>
        <v>OR</v>
      </c>
      <c r="X2449" s="15" t="str" cm="1">
        <f t="array" ref="X2449">+IF(Todos!$C2449 = "",MODE.MATCH(Todos!$C$2:$C$4029),Todos!$C2449)</f>
        <v>F</v>
      </c>
    </row>
    <row r="2450" spans="1:24" x14ac:dyDescent="0.35">
      <c r="A2450" s="19">
        <v>159826</v>
      </c>
      <c r="B2450" s="7" t="s">
        <v>22</v>
      </c>
      <c r="C2450" s="7" t="s">
        <v>17</v>
      </c>
      <c r="D2450" s="7">
        <v>1292</v>
      </c>
      <c r="E2450" s="7">
        <v>266</v>
      </c>
      <c r="F2450" s="7">
        <v>498</v>
      </c>
      <c r="G2450" s="7">
        <v>20</v>
      </c>
      <c r="H2450" s="7">
        <v>16678</v>
      </c>
      <c r="I2450" s="7">
        <v>17</v>
      </c>
      <c r="J2450" s="7">
        <v>66</v>
      </c>
      <c r="K2450" s="7">
        <v>355</v>
      </c>
      <c r="L2450" s="7">
        <v>436</v>
      </c>
      <c r="M2450" s="7">
        <v>10.76190476</v>
      </c>
      <c r="N2450" s="7">
        <f>VLOOKUP(Todos!$A2450,vlookup_table[#All],2,FALSE)</f>
        <v>2</v>
      </c>
      <c r="O2450" s="7" t="str">
        <f>VLOOKUP(Todos!$A2450,vlookup_table[#All],3,FALSE)</f>
        <v>CA</v>
      </c>
      <c r="P2450" s="7">
        <f>VLOOKUP(Todos!$A2450,vlookup_table[#All],4,FALSE)</f>
        <v>2401</v>
      </c>
      <c r="Q2450" s="9" t="str">
        <f>VLOOKUP(Todos!$A2450,vlookup_table[#All],5,FALSE)</f>
        <v>C2</v>
      </c>
      <c r="R2450" s="9" t="str">
        <f>VLOOKUP(Todos!$A2450,vlookup_table[#All],6,FALSE)</f>
        <v>F</v>
      </c>
      <c r="S2450" s="9">
        <f>VLOOKUP(Todos!$A2450,vlookup_table[#All],7,FALSE)</f>
        <v>5</v>
      </c>
      <c r="T2450" s="9">
        <f>ROUND((9706-Todos!$P2450)/100, 0)</f>
        <v>73</v>
      </c>
      <c r="U2450" s="9" t="str" cm="1">
        <f t="array" ref="U2450">_xlfn.IFS(
    ISNUMBER(SEARCH("C", Q2450)), "Ciudad",
    ISNUMBER(SEARCH("T", Q2450)), "Pueblo",
    ISNUMBER(SEARCH("R", Q2450)), "Rural",
    ISNUMBER(SEARCH("S", Q2450)), "Suburbano",
    ISNUMBER(SEARCH("U", Q2450)), "Urbano"
)</f>
        <v>Ciudad</v>
      </c>
      <c r="V2450" s="24" t="str" cm="1">
        <f t="array" ref="V2450">_xlfn.LET(
    _xlpm.txt, _xlfn.TEXTJOIN("", TRUE, IF(ISNUMBER(--MID(Todos!$H2450, _xlfn.SEQUENCE(LEN(Todos!$H2450)), 1)), MID(Todos!$H2450, _xlfn.SEQUENCE(LEN(Todos!$H2450)), 1), "")),
    IF(ISNUMBER(--RIGHT(_xlpm.txt,1)), _xlpm.txt, LEFT(_xlpm.txt, LEN(_xlpm.txt)-1))
)</f>
        <v>16678</v>
      </c>
      <c r="W2450" s="9" t="str">
        <f>UPPER(LEFT(Todos!$B2450,2))</f>
        <v>CA</v>
      </c>
      <c r="X2450" s="10" t="str" cm="1">
        <f t="array" ref="X2450">+IF(Todos!$C2450 = "",MODE.MATCH(Todos!$C$2:$C$4029),Todos!$C2450)</f>
        <v>F</v>
      </c>
    </row>
    <row r="2451" spans="1:24" x14ac:dyDescent="0.35">
      <c r="A2451" s="18">
        <v>181891</v>
      </c>
      <c r="B2451" s="12" t="s">
        <v>41</v>
      </c>
      <c r="C2451" s="12" t="s">
        <v>31</v>
      </c>
      <c r="D2451" s="12">
        <v>759</v>
      </c>
      <c r="E2451" s="12">
        <v>263</v>
      </c>
      <c r="F2451" s="12">
        <v>287</v>
      </c>
      <c r="G2451" s="12">
        <v>1</v>
      </c>
      <c r="H2451" s="12">
        <v>8915</v>
      </c>
      <c r="I2451" s="12">
        <v>3</v>
      </c>
      <c r="J2451" s="12">
        <v>44</v>
      </c>
      <c r="K2451" s="12">
        <v>270</v>
      </c>
      <c r="L2451" s="12">
        <v>281</v>
      </c>
      <c r="M2451" s="12">
        <v>14.7</v>
      </c>
      <c r="N2451" s="12">
        <f>VLOOKUP(Todos!$A2451,vlookup_table[#All],2,FALSE)</f>
        <v>0</v>
      </c>
      <c r="O2451" s="12" t="str">
        <f>VLOOKUP(Todos!$A2451,vlookup_table[#All],3,FALSE)</f>
        <v>WA</v>
      </c>
      <c r="P2451" s="12">
        <f>VLOOKUP(Todos!$A2451,vlookup_table[#All],4,FALSE)</f>
        <v>3401</v>
      </c>
      <c r="Q2451" s="14" t="str">
        <f>VLOOKUP(Todos!$A2451,vlookup_table[#All],5,FALSE)</f>
        <v>T2</v>
      </c>
      <c r="R2451" s="14" t="str">
        <f>VLOOKUP(Todos!$A2451,vlookup_table[#All],6,FALSE)</f>
        <v>U</v>
      </c>
      <c r="S2451" s="14">
        <f>VLOOKUP(Todos!$A2451,vlookup_table[#All],7,FALSE)</f>
        <v>25</v>
      </c>
      <c r="T2451" s="14">
        <f>ROUND((9706-Todos!$P2451)/100, 0)</f>
        <v>63</v>
      </c>
      <c r="U2451" s="14" t="str" cm="1">
        <f t="array" ref="U2451">_xlfn.IFS(
    ISNUMBER(SEARCH("C", Q2451)), "Ciudad",
    ISNUMBER(SEARCH("T", Q2451)), "Pueblo",
    ISNUMBER(SEARCH("R", Q2451)), "Rural",
    ISNUMBER(SEARCH("S", Q2451)), "Suburbano",
    ISNUMBER(SEARCH("U", Q2451)), "Urbano"
)</f>
        <v>Pueblo</v>
      </c>
      <c r="V2451" s="25" t="str" cm="1">
        <f t="array" ref="V2451">_xlfn.LET(
    _xlpm.txt, _xlfn.TEXTJOIN("", TRUE, IF(ISNUMBER(--MID(Todos!$H2451, _xlfn.SEQUENCE(LEN(Todos!$H2451)), 1)), MID(Todos!$H2451, _xlfn.SEQUENCE(LEN(Todos!$H2451)), 1), "")),
    IF(ISNUMBER(--RIGHT(_xlpm.txt,1)), _xlpm.txt, LEFT(_xlpm.txt, LEN(_xlpm.txt)-1))
)</f>
        <v>8915</v>
      </c>
      <c r="W2451" s="14" t="str">
        <f>UPPER(LEFT(Todos!$B2451,2))</f>
        <v>WA</v>
      </c>
      <c r="X2451" s="15" t="str" cm="1">
        <f t="array" ref="X2451">+IF(Todos!$C2451 = "",MODE.MATCH(Todos!$C$2:$C$4029),Todos!$C2451)</f>
        <v>U</v>
      </c>
    </row>
    <row r="2452" spans="1:24" x14ac:dyDescent="0.35">
      <c r="A2452" s="19">
        <v>128162</v>
      </c>
      <c r="B2452" s="7" t="s">
        <v>21</v>
      </c>
      <c r="C2452" s="7" t="s">
        <v>17</v>
      </c>
      <c r="D2452" s="7">
        <v>621</v>
      </c>
      <c r="E2452" s="7">
        <v>314</v>
      </c>
      <c r="F2452" s="7">
        <v>383</v>
      </c>
      <c r="G2452" s="7">
        <v>1</v>
      </c>
      <c r="H2452" s="7">
        <v>14581</v>
      </c>
      <c r="I2452" s="7">
        <v>2</v>
      </c>
      <c r="J2452" s="7">
        <v>73</v>
      </c>
      <c r="K2452" s="7">
        <v>315</v>
      </c>
      <c r="L2452" s="7">
        <v>378</v>
      </c>
      <c r="M2452" s="7">
        <v>7</v>
      </c>
      <c r="N2452" s="7">
        <f>VLOOKUP(Todos!$A2452,vlookup_table[#All],2,FALSE)</f>
        <v>3</v>
      </c>
      <c r="O2452" s="7" t="str">
        <f>VLOOKUP(Todos!$A2452,vlookup_table[#All],3,FALSE)</f>
        <v>TX</v>
      </c>
      <c r="P2452" s="7">
        <f>VLOOKUP(Todos!$A2452,vlookup_table[#All],4,FALSE)</f>
        <v>2901</v>
      </c>
      <c r="Q2452" s="9" t="str">
        <f>VLOOKUP(Todos!$A2452,vlookup_table[#All],5,FALSE)</f>
        <v>C1</v>
      </c>
      <c r="R2452" s="9" t="str">
        <f>VLOOKUP(Todos!$A2452,vlookup_table[#All],6,FALSE)</f>
        <v>F</v>
      </c>
      <c r="S2452" s="9">
        <f>VLOOKUP(Todos!$A2452,vlookup_table[#All],7,FALSE)</f>
        <v>8</v>
      </c>
      <c r="T2452" s="9">
        <f>ROUND((9706-Todos!$P2452)/100, 0)</f>
        <v>68</v>
      </c>
      <c r="U2452" s="9" t="str" cm="1">
        <f t="array" ref="U2452">_xlfn.IFS(
    ISNUMBER(SEARCH("C", Q2452)), "Ciudad",
    ISNUMBER(SEARCH("T", Q2452)), "Pueblo",
    ISNUMBER(SEARCH("R", Q2452)), "Rural",
    ISNUMBER(SEARCH("S", Q2452)), "Suburbano",
    ISNUMBER(SEARCH("U", Q2452)), "Urbano"
)</f>
        <v>Ciudad</v>
      </c>
      <c r="V2452" s="24" t="str" cm="1">
        <f t="array" ref="V2452">_xlfn.LET(
    _xlpm.txt, _xlfn.TEXTJOIN("", TRUE, IF(ISNUMBER(--MID(Todos!$H2452, _xlfn.SEQUENCE(LEN(Todos!$H2452)), 1)), MID(Todos!$H2452, _xlfn.SEQUENCE(LEN(Todos!$H2452)), 1), "")),
    IF(ISNUMBER(--RIGHT(_xlpm.txt,1)), _xlpm.txt, LEFT(_xlpm.txt, LEN(_xlpm.txt)-1))
)</f>
        <v>14581</v>
      </c>
      <c r="W2452" s="9" t="str">
        <f>UPPER(LEFT(Todos!$B2452,2))</f>
        <v>TX</v>
      </c>
      <c r="X2452" s="10" t="str" cm="1">
        <f t="array" ref="X2452">+IF(Todos!$C2452 = "",MODE.MATCH(Todos!$C$2:$C$4029),Todos!$C2452)</f>
        <v>F</v>
      </c>
    </row>
    <row r="2453" spans="1:24" x14ac:dyDescent="0.35">
      <c r="A2453" s="18">
        <v>107040</v>
      </c>
      <c r="B2453" s="12" t="s">
        <v>60</v>
      </c>
      <c r="C2453" s="12" t="s">
        <v>14</v>
      </c>
      <c r="D2453" s="12">
        <v>613</v>
      </c>
      <c r="E2453" s="12">
        <v>259</v>
      </c>
      <c r="F2453" s="12">
        <v>402</v>
      </c>
      <c r="G2453" s="12">
        <v>0</v>
      </c>
      <c r="H2453" s="12">
        <v>17455</v>
      </c>
      <c r="I2453" s="12">
        <v>4</v>
      </c>
      <c r="J2453" s="12">
        <v>51</v>
      </c>
      <c r="K2453" s="12">
        <v>348</v>
      </c>
      <c r="L2453" s="12">
        <v>299</v>
      </c>
      <c r="M2453" s="12">
        <v>7.076923077</v>
      </c>
      <c r="N2453" s="12">
        <f>VLOOKUP(Todos!$A2453,vlookup_table[#All],2,FALSE)</f>
        <v>0</v>
      </c>
      <c r="O2453" s="12" t="str">
        <f>VLOOKUP(Todos!$A2453,vlookup_table[#All],3,FALSE)</f>
        <v>NE</v>
      </c>
      <c r="P2453" s="12">
        <f>VLOOKUP(Todos!$A2453,vlookup_table[#All],4,FALSE)</f>
        <v>2701</v>
      </c>
      <c r="Q2453" s="14" t="str">
        <f>VLOOKUP(Todos!$A2453,vlookup_table[#All],5,FALSE)</f>
        <v>C2</v>
      </c>
      <c r="R2453" s="14" t="str">
        <f>VLOOKUP(Todos!$A2453,vlookup_table[#All],6,FALSE)</f>
        <v>M</v>
      </c>
      <c r="S2453" s="14">
        <f>VLOOKUP(Todos!$A2453,vlookup_table[#All],7,FALSE)</f>
        <v>10</v>
      </c>
      <c r="T2453" s="14">
        <f>ROUND((9706-Todos!$P2453)/100, 0)</f>
        <v>70</v>
      </c>
      <c r="U2453" s="14" t="str" cm="1">
        <f t="array" ref="U2453">_xlfn.IFS(
    ISNUMBER(SEARCH("C", Q2453)), "Ciudad",
    ISNUMBER(SEARCH("T", Q2453)), "Pueblo",
    ISNUMBER(SEARCH("R", Q2453)), "Rural",
    ISNUMBER(SEARCH("S", Q2453)), "Suburbano",
    ISNUMBER(SEARCH("U", Q2453)), "Urbano"
)</f>
        <v>Ciudad</v>
      </c>
      <c r="V2453" s="25" t="str" cm="1">
        <f t="array" ref="V2453">_xlfn.LET(
    _xlpm.txt, _xlfn.TEXTJOIN("", TRUE, IF(ISNUMBER(--MID(Todos!$H2453, _xlfn.SEQUENCE(LEN(Todos!$H2453)), 1)), MID(Todos!$H2453, _xlfn.SEQUENCE(LEN(Todos!$H2453)), 1), "")),
    IF(ISNUMBER(--RIGHT(_xlpm.txt,1)), _xlpm.txt, LEFT(_xlpm.txt, LEN(_xlpm.txt)-1))
)</f>
        <v>17455</v>
      </c>
      <c r="W2453" s="14" t="str">
        <f>UPPER(LEFT(Todos!$B2453,2))</f>
        <v>NE</v>
      </c>
      <c r="X2453" s="15" t="str" cm="1">
        <f t="array" ref="X2453">+IF(Todos!$C2453 = "",MODE.MATCH(Todos!$C$2:$C$4029),Todos!$C2453)</f>
        <v>M</v>
      </c>
    </row>
    <row r="2454" spans="1:24" x14ac:dyDescent="0.35">
      <c r="A2454" s="19">
        <v>97596</v>
      </c>
      <c r="B2454" s="7" t="s">
        <v>16</v>
      </c>
      <c r="C2454" s="7" t="s">
        <v>17</v>
      </c>
      <c r="D2454" s="7">
        <v>350</v>
      </c>
      <c r="E2454" s="7">
        <v>283</v>
      </c>
      <c r="F2454" s="7">
        <v>350</v>
      </c>
      <c r="G2454" s="7">
        <v>0</v>
      </c>
      <c r="H2454" s="7">
        <v>11446</v>
      </c>
      <c r="I2454" s="7">
        <v>0</v>
      </c>
      <c r="J2454" s="7">
        <v>83</v>
      </c>
      <c r="K2454" s="7">
        <v>333</v>
      </c>
      <c r="L2454" s="7">
        <v>286</v>
      </c>
      <c r="M2454" s="7">
        <v>10</v>
      </c>
      <c r="N2454" s="7">
        <f>VLOOKUP(Todos!$A2454,vlookup_table[#All],2,FALSE)</f>
        <v>0</v>
      </c>
      <c r="O2454" s="7" t="str">
        <f>VLOOKUP(Todos!$A2454,vlookup_table[#All],3,FALSE)</f>
        <v>IL</v>
      </c>
      <c r="P2454" s="7">
        <f>VLOOKUP(Todos!$A2454,vlookup_table[#All],4,FALSE)</f>
        <v>5801</v>
      </c>
      <c r="Q2454" s="9" t="str">
        <f>VLOOKUP(Todos!$A2454,vlookup_table[#All],5,FALSE)</f>
        <v>C3</v>
      </c>
      <c r="R2454" s="9" t="str">
        <f>VLOOKUP(Todos!$A2454,vlookup_table[#All],6,FALSE)</f>
        <v>F</v>
      </c>
      <c r="S2454" s="9">
        <f>VLOOKUP(Todos!$A2454,vlookup_table[#All],7,FALSE)</f>
        <v>15</v>
      </c>
      <c r="T2454" s="9">
        <f>ROUND((9706-Todos!$P2454)/100, 0)</f>
        <v>39</v>
      </c>
      <c r="U2454" s="9" t="str" cm="1">
        <f t="array" ref="U2454">_xlfn.IFS(
    ISNUMBER(SEARCH("C", Q2454)), "Ciudad",
    ISNUMBER(SEARCH("T", Q2454)), "Pueblo",
    ISNUMBER(SEARCH("R", Q2454)), "Rural",
    ISNUMBER(SEARCH("S", Q2454)), "Suburbano",
    ISNUMBER(SEARCH("U", Q2454)), "Urbano"
)</f>
        <v>Ciudad</v>
      </c>
      <c r="V2454" s="24" t="str" cm="1">
        <f t="array" ref="V2454">_xlfn.LET(
    _xlpm.txt, _xlfn.TEXTJOIN("", TRUE, IF(ISNUMBER(--MID(Todos!$H2454, _xlfn.SEQUENCE(LEN(Todos!$H2454)), 1)), MID(Todos!$H2454, _xlfn.SEQUENCE(LEN(Todos!$H2454)), 1), "")),
    IF(ISNUMBER(--RIGHT(_xlpm.txt,1)), _xlpm.txt, LEFT(_xlpm.txt, LEN(_xlpm.txt)-1))
)</f>
        <v>11446</v>
      </c>
      <c r="W2454" s="9" t="str">
        <f>UPPER(LEFT(Todos!$B2454,2))</f>
        <v>IL</v>
      </c>
      <c r="X2454" s="10" t="str" cm="1">
        <f t="array" ref="X2454">+IF(Todos!$C2454 = "",MODE.MATCH(Todos!$C$2:$C$4029),Todos!$C2454)</f>
        <v>F</v>
      </c>
    </row>
    <row r="2455" spans="1:24" x14ac:dyDescent="0.35">
      <c r="A2455" s="18">
        <v>12049</v>
      </c>
      <c r="B2455" s="12" t="s">
        <v>33</v>
      </c>
      <c r="C2455" s="12" t="s">
        <v>14</v>
      </c>
      <c r="D2455" s="12">
        <v>326</v>
      </c>
      <c r="E2455" s="12">
        <v>125</v>
      </c>
      <c r="F2455" s="12">
        <v>213</v>
      </c>
      <c r="G2455" s="12">
        <v>0</v>
      </c>
      <c r="H2455" s="12">
        <v>8845</v>
      </c>
      <c r="I2455" s="12">
        <v>1</v>
      </c>
      <c r="J2455" s="12">
        <v>32</v>
      </c>
      <c r="K2455" s="12">
        <v>189</v>
      </c>
      <c r="L2455" s="12">
        <v>189</v>
      </c>
      <c r="M2455" s="12">
        <v>6.3</v>
      </c>
      <c r="N2455" s="12">
        <f>VLOOKUP(Todos!$A2455,vlookup_table[#All],2,FALSE)</f>
        <v>0</v>
      </c>
      <c r="O2455" s="12" t="str">
        <f>VLOOKUP(Todos!$A2455,vlookup_table[#All],3,FALSE)</f>
        <v>AR</v>
      </c>
      <c r="P2455" s="12">
        <f>VLOOKUP(Todos!$A2455,vlookup_table[#All],4,FALSE)</f>
        <v>2812</v>
      </c>
      <c r="Q2455" s="14" t="str">
        <f>VLOOKUP(Todos!$A2455,vlookup_table[#All],5,FALSE)</f>
        <v>R3</v>
      </c>
      <c r="R2455" s="14" t="str">
        <f>VLOOKUP(Todos!$A2455,vlookup_table[#All],6,FALSE)</f>
        <v>M</v>
      </c>
      <c r="S2455" s="14">
        <f>VLOOKUP(Todos!$A2455,vlookup_table[#All],7,FALSE)</f>
        <v>5</v>
      </c>
      <c r="T2455" s="14">
        <f>ROUND((9706-Todos!$P2455)/100, 0)</f>
        <v>69</v>
      </c>
      <c r="U2455" s="14" t="str" cm="1">
        <f t="array" ref="U2455">_xlfn.IFS(
    ISNUMBER(SEARCH("C", Q2455)), "Ciudad",
    ISNUMBER(SEARCH("T", Q2455)), "Pueblo",
    ISNUMBER(SEARCH("R", Q2455)), "Rural",
    ISNUMBER(SEARCH("S", Q2455)), "Suburbano",
    ISNUMBER(SEARCH("U", Q2455)), "Urbano"
)</f>
        <v>Rural</v>
      </c>
      <c r="V2455" s="25" t="str" cm="1">
        <f t="array" ref="V2455">_xlfn.LET(
    _xlpm.txt, _xlfn.TEXTJOIN("", TRUE, IF(ISNUMBER(--MID(Todos!$H2455, _xlfn.SEQUENCE(LEN(Todos!$H2455)), 1)), MID(Todos!$H2455, _xlfn.SEQUENCE(LEN(Todos!$H2455)), 1), "")),
    IF(ISNUMBER(--RIGHT(_xlpm.txt,1)), _xlpm.txt, LEFT(_xlpm.txt, LEN(_xlpm.txt)-1))
)</f>
        <v>8845</v>
      </c>
      <c r="W2455" s="14" t="str">
        <f>UPPER(LEFT(Todos!$B2455,2))</f>
        <v>AR</v>
      </c>
      <c r="X2455" s="15" t="str" cm="1">
        <f t="array" ref="X2455">+IF(Todos!$C2455 = "",MODE.MATCH(Todos!$C$2:$C$4029),Todos!$C2455)</f>
        <v>M</v>
      </c>
    </row>
    <row r="2456" spans="1:24" x14ac:dyDescent="0.35">
      <c r="A2456" s="19">
        <v>160334</v>
      </c>
      <c r="B2456" s="7" t="s">
        <v>22</v>
      </c>
      <c r="C2456" s="7" t="s">
        <v>17</v>
      </c>
      <c r="D2456" s="7">
        <v>1724</v>
      </c>
      <c r="E2456" s="7">
        <v>455</v>
      </c>
      <c r="F2456" s="7">
        <v>539</v>
      </c>
      <c r="G2456" s="7">
        <v>31</v>
      </c>
      <c r="H2456" s="7">
        <v>20019</v>
      </c>
      <c r="I2456" s="7">
        <v>4</v>
      </c>
      <c r="J2456" s="7">
        <v>56</v>
      </c>
      <c r="K2456" s="7">
        <v>462</v>
      </c>
      <c r="L2456" s="7">
        <v>492</v>
      </c>
      <c r="M2456" s="7">
        <v>8.6470588240000001</v>
      </c>
      <c r="N2456" s="7">
        <f>VLOOKUP(Todos!$A2456,vlookup_table[#All],2,FALSE)</f>
        <v>2</v>
      </c>
      <c r="O2456" s="7" t="str">
        <f>VLOOKUP(Todos!$A2456,vlookup_table[#All],3,FALSE)</f>
        <v>CA</v>
      </c>
      <c r="P2456" s="7">
        <f>VLOOKUP(Todos!$A2456,vlookup_table[#All],4,FALSE)</f>
        <v>2001</v>
      </c>
      <c r="Q2456" s="9" t="str">
        <f>VLOOKUP(Todos!$A2456,vlookup_table[#All],5,FALSE)</f>
        <v>C1</v>
      </c>
      <c r="R2456" s="9" t="str">
        <f>VLOOKUP(Todos!$A2456,vlookup_table[#All],6,FALSE)</f>
        <v>F</v>
      </c>
      <c r="S2456" s="9">
        <f>VLOOKUP(Todos!$A2456,vlookup_table[#All],7,FALSE)</f>
        <v>15</v>
      </c>
      <c r="T2456" s="9">
        <f>ROUND((9706-Todos!$P2456)/100, 0)</f>
        <v>77</v>
      </c>
      <c r="U2456" s="9" t="str" cm="1">
        <f t="array" ref="U2456">_xlfn.IFS(
    ISNUMBER(SEARCH("C", Q2456)), "Ciudad",
    ISNUMBER(SEARCH("T", Q2456)), "Pueblo",
    ISNUMBER(SEARCH("R", Q2456)), "Rural",
    ISNUMBER(SEARCH("S", Q2456)), "Suburbano",
    ISNUMBER(SEARCH("U", Q2456)), "Urbano"
)</f>
        <v>Ciudad</v>
      </c>
      <c r="V2456" s="24" t="str" cm="1">
        <f t="array" ref="V2456">_xlfn.LET(
    _xlpm.txt, _xlfn.TEXTJOIN("", TRUE, IF(ISNUMBER(--MID(Todos!$H2456, _xlfn.SEQUENCE(LEN(Todos!$H2456)), 1)), MID(Todos!$H2456, _xlfn.SEQUENCE(LEN(Todos!$H2456)), 1), "")),
    IF(ISNUMBER(--RIGHT(_xlpm.txt,1)), _xlpm.txt, LEFT(_xlpm.txt, LEN(_xlpm.txt)-1))
)</f>
        <v>20019</v>
      </c>
      <c r="W2456" s="9" t="str">
        <f>UPPER(LEFT(Todos!$B2456,2))</f>
        <v>CA</v>
      </c>
      <c r="X2456" s="10" t="str" cm="1">
        <f t="array" ref="X2456">+IF(Todos!$C2456 = "",MODE.MATCH(Todos!$C$2:$C$4029),Todos!$C2456)</f>
        <v>F</v>
      </c>
    </row>
    <row r="2457" spans="1:24" x14ac:dyDescent="0.35">
      <c r="A2457" s="18">
        <v>132522</v>
      </c>
      <c r="B2457" s="12" t="s">
        <v>67</v>
      </c>
      <c r="C2457" s="12" t="s">
        <v>52</v>
      </c>
      <c r="D2457" s="12">
        <v>1188</v>
      </c>
      <c r="E2457" s="12">
        <v>102</v>
      </c>
      <c r="F2457" s="12">
        <v>269</v>
      </c>
      <c r="G2457" s="12">
        <v>33</v>
      </c>
      <c r="H2457" s="12">
        <v>12641</v>
      </c>
      <c r="I2457" s="12">
        <v>2</v>
      </c>
      <c r="J2457" s="12">
        <v>36</v>
      </c>
      <c r="K2457" s="12">
        <v>169</v>
      </c>
      <c r="L2457" s="12">
        <v>187</v>
      </c>
      <c r="M2457" s="12">
        <v>5.5</v>
      </c>
      <c r="N2457" s="12">
        <f>VLOOKUP(Todos!$A2457,vlookup_table[#All],2,FALSE)</f>
        <v>1</v>
      </c>
      <c r="O2457" s="12" t="str">
        <f>VLOOKUP(Todos!$A2457,vlookup_table[#All],3,FALSE)</f>
        <v>WY</v>
      </c>
      <c r="P2457" s="12">
        <f>VLOOKUP(Todos!$A2457,vlookup_table[#All],4,FALSE)</f>
        <v>0</v>
      </c>
      <c r="Q2457" s="14" t="str">
        <f>VLOOKUP(Todos!$A2457,vlookup_table[#All],5,FALSE)</f>
        <v>C2</v>
      </c>
      <c r="R2457" s="14" t="str">
        <f>VLOOKUP(Todos!$A2457,vlookup_table[#All],6,FALSE)</f>
        <v>M</v>
      </c>
      <c r="S2457" s="14">
        <f>VLOOKUP(Todos!$A2457,vlookup_table[#All],7,FALSE)</f>
        <v>7</v>
      </c>
      <c r="T2457" s="14">
        <f>ROUND((9706-Todos!$P2457)/100, 0)</f>
        <v>97</v>
      </c>
      <c r="U2457" s="14" t="str" cm="1">
        <f t="array" ref="U2457">_xlfn.IFS(
    ISNUMBER(SEARCH("C", Q2457)), "Ciudad",
    ISNUMBER(SEARCH("T", Q2457)), "Pueblo",
    ISNUMBER(SEARCH("R", Q2457)), "Rural",
    ISNUMBER(SEARCH("S", Q2457)), "Suburbano",
    ISNUMBER(SEARCH("U", Q2457)), "Urbano"
)</f>
        <v>Ciudad</v>
      </c>
      <c r="V2457" s="25" t="str" cm="1">
        <f t="array" ref="V2457">_xlfn.LET(
    _xlpm.txt, _xlfn.TEXTJOIN("", TRUE, IF(ISNUMBER(--MID(Todos!$H2457, _xlfn.SEQUENCE(LEN(Todos!$H2457)), 1)), MID(Todos!$H2457, _xlfn.SEQUENCE(LEN(Todos!$H2457)), 1), "")),
    IF(ISNUMBER(--RIGHT(_xlpm.txt,1)), _xlpm.txt, LEFT(_xlpm.txt, LEN(_xlpm.txt)-1))
)</f>
        <v>12641</v>
      </c>
      <c r="W2457" s="14" t="str">
        <f>UPPER(LEFT(Todos!$B2457,2))</f>
        <v>WY</v>
      </c>
      <c r="X2457" s="15" t="str" cm="1">
        <f t="array" ref="X2457">+IF(Todos!$C2457 = "",MODE.MATCH(Todos!$C$2:$C$4029),Todos!$C2457)</f>
        <v>male</v>
      </c>
    </row>
    <row r="2458" spans="1:24" x14ac:dyDescent="0.35">
      <c r="A2458" s="19">
        <v>190155</v>
      </c>
      <c r="B2458" s="7" t="s">
        <v>56</v>
      </c>
      <c r="C2458" s="7" t="s">
        <v>61</v>
      </c>
      <c r="D2458" s="7">
        <v>641</v>
      </c>
      <c r="E2458" s="7">
        <v>278</v>
      </c>
      <c r="F2458" s="7">
        <v>322</v>
      </c>
      <c r="G2458" s="7">
        <v>0</v>
      </c>
      <c r="H2458" s="7">
        <v>13653</v>
      </c>
      <c r="I2458" s="7">
        <v>2</v>
      </c>
      <c r="J2458" s="7">
        <v>28</v>
      </c>
      <c r="K2458" s="7">
        <v>289</v>
      </c>
      <c r="L2458" s="7">
        <v>304</v>
      </c>
      <c r="M2458" s="7">
        <v>10.6</v>
      </c>
      <c r="N2458" s="7">
        <f>VLOOKUP(Todos!$A2458,vlookup_table[#All],2,FALSE)</f>
        <v>0</v>
      </c>
      <c r="O2458" s="7" t="str">
        <f>VLOOKUP(Todos!$A2458,vlookup_table[#All],3,FALSE)</f>
        <v>AZ</v>
      </c>
      <c r="P2458" s="7">
        <f>VLOOKUP(Todos!$A2458,vlookup_table[#All],4,FALSE)</f>
        <v>0</v>
      </c>
      <c r="Q2458" s="9" t="str">
        <f>VLOOKUP(Todos!$A2458,vlookup_table[#All],5,FALSE)</f>
        <v>U3</v>
      </c>
      <c r="R2458" s="9" t="str">
        <f>VLOOKUP(Todos!$A2458,vlookup_table[#All],6,FALSE)</f>
        <v>F</v>
      </c>
      <c r="S2458" s="9">
        <f>VLOOKUP(Todos!$A2458,vlookup_table[#All],7,FALSE)</f>
        <v>15</v>
      </c>
      <c r="T2458" s="9">
        <f>ROUND((9706-Todos!$P2458)/100, 0)</f>
        <v>97</v>
      </c>
      <c r="U2458" s="9" t="str" cm="1">
        <f t="array" ref="U2458">_xlfn.IFS(
    ISNUMBER(SEARCH("C", Q2458)), "Ciudad",
    ISNUMBER(SEARCH("T", Q2458)), "Pueblo",
    ISNUMBER(SEARCH("R", Q2458)), "Rural",
    ISNUMBER(SEARCH("S", Q2458)), "Suburbano",
    ISNUMBER(SEARCH("U", Q2458)), "Urbano"
)</f>
        <v>Urbano</v>
      </c>
      <c r="V2458" s="24" t="str" cm="1">
        <f t="array" ref="V2458">_xlfn.LET(
    _xlpm.txt, _xlfn.TEXTJOIN("", TRUE, IF(ISNUMBER(--MID(Todos!$H2458, _xlfn.SEQUENCE(LEN(Todos!$H2458)), 1)), MID(Todos!$H2458, _xlfn.SEQUENCE(LEN(Todos!$H2458)), 1), "")),
    IF(ISNUMBER(--RIGHT(_xlpm.txt,1)), _xlpm.txt, LEFT(_xlpm.txt, LEN(_xlpm.txt)-1))
)</f>
        <v>13653</v>
      </c>
      <c r="W2458" s="9" t="str">
        <f>UPPER(LEFT(Todos!$B2458,2))</f>
        <v>AZ</v>
      </c>
      <c r="X2458" s="10" t="str" cm="1">
        <f t="array" ref="X2458">+IF(Todos!$C2458 = "",MODE.MATCH(Todos!$C$2:$C$4029),Todos!$C2458)</f>
        <v>Female</v>
      </c>
    </row>
    <row r="2459" spans="1:24" x14ac:dyDescent="0.35">
      <c r="A2459" s="18">
        <v>151484</v>
      </c>
      <c r="B2459" s="12" t="s">
        <v>22</v>
      </c>
      <c r="C2459" s="12" t="s">
        <v>14</v>
      </c>
      <c r="D2459" s="12">
        <v>2546</v>
      </c>
      <c r="E2459" s="12">
        <v>364</v>
      </c>
      <c r="F2459" s="12">
        <v>462</v>
      </c>
      <c r="G2459" s="12">
        <v>78</v>
      </c>
      <c r="H2459" s="12">
        <v>15100</v>
      </c>
      <c r="I2459" s="12">
        <v>43</v>
      </c>
      <c r="J2459" s="12">
        <v>37</v>
      </c>
      <c r="K2459" s="12">
        <v>389</v>
      </c>
      <c r="L2459" s="12">
        <v>444</v>
      </c>
      <c r="M2459" s="12">
        <v>7.7647058820000003</v>
      </c>
      <c r="N2459" s="12">
        <f>VLOOKUP(Todos!$A2459,vlookup_table[#All],2,FALSE)</f>
        <v>1</v>
      </c>
      <c r="O2459" s="12" t="str">
        <f>VLOOKUP(Todos!$A2459,vlookup_table[#All],3,FALSE)</f>
        <v>CA</v>
      </c>
      <c r="P2459" s="12">
        <f>VLOOKUP(Todos!$A2459,vlookup_table[#All],4,FALSE)</f>
        <v>6201</v>
      </c>
      <c r="Q2459" s="14" t="str">
        <f>VLOOKUP(Todos!$A2459,vlookup_table[#All],5,FALSE)</f>
        <v>U1</v>
      </c>
      <c r="R2459" s="14" t="str">
        <f>VLOOKUP(Todos!$A2459,vlookup_table[#All],6,FALSE)</f>
        <v>M</v>
      </c>
      <c r="S2459" s="14">
        <f>VLOOKUP(Todos!$A2459,vlookup_table[#All],7,FALSE)</f>
        <v>14</v>
      </c>
      <c r="T2459" s="14">
        <f>ROUND((9706-Todos!$P2459)/100, 0)</f>
        <v>35</v>
      </c>
      <c r="U2459" s="14" t="str" cm="1">
        <f t="array" ref="U2459">_xlfn.IFS(
    ISNUMBER(SEARCH("C", Q2459)), "Ciudad",
    ISNUMBER(SEARCH("T", Q2459)), "Pueblo",
    ISNUMBER(SEARCH("R", Q2459)), "Rural",
    ISNUMBER(SEARCH("S", Q2459)), "Suburbano",
    ISNUMBER(SEARCH("U", Q2459)), "Urbano"
)</f>
        <v>Urbano</v>
      </c>
      <c r="V2459" s="25" t="str" cm="1">
        <f t="array" ref="V2459">_xlfn.LET(
    _xlpm.txt, _xlfn.TEXTJOIN("", TRUE, IF(ISNUMBER(--MID(Todos!$H2459, _xlfn.SEQUENCE(LEN(Todos!$H2459)), 1)), MID(Todos!$H2459, _xlfn.SEQUENCE(LEN(Todos!$H2459)), 1), "")),
    IF(ISNUMBER(--RIGHT(_xlpm.txt,1)), _xlpm.txt, LEFT(_xlpm.txt, LEN(_xlpm.txt)-1))
)</f>
        <v>15100</v>
      </c>
      <c r="W2459" s="14" t="str">
        <f>UPPER(LEFT(Todos!$B2459,2))</f>
        <v>CA</v>
      </c>
      <c r="X2459" s="15" t="str" cm="1">
        <f t="array" ref="X2459">+IF(Todos!$C2459 = "",MODE.MATCH(Todos!$C$2:$C$4029),Todos!$C2459)</f>
        <v>M</v>
      </c>
    </row>
    <row r="2460" spans="1:24" x14ac:dyDescent="0.35">
      <c r="A2460" s="19">
        <v>6981</v>
      </c>
      <c r="B2460" s="7" t="s">
        <v>16</v>
      </c>
      <c r="C2460" s="7" t="s">
        <v>17</v>
      </c>
      <c r="D2460" s="7">
        <v>397</v>
      </c>
      <c r="E2460" s="7">
        <v>287</v>
      </c>
      <c r="F2460" s="7">
        <v>374</v>
      </c>
      <c r="G2460" s="7">
        <v>0</v>
      </c>
      <c r="H2460" s="7">
        <v>12683</v>
      </c>
      <c r="I2460" s="7">
        <v>0</v>
      </c>
      <c r="J2460" s="7">
        <v>85</v>
      </c>
      <c r="K2460" s="7">
        <v>333</v>
      </c>
      <c r="L2460" s="7">
        <v>329</v>
      </c>
      <c r="M2460" s="7">
        <v>5.1290322579999996</v>
      </c>
      <c r="N2460" s="7">
        <f>VLOOKUP(Todos!$A2460,vlookup_table[#All],2,FALSE)</f>
        <v>2</v>
      </c>
      <c r="O2460" s="7" t="str">
        <f>VLOOKUP(Todos!$A2460,vlookup_table[#All],3,FALSE)</f>
        <v>IL</v>
      </c>
      <c r="P2460" s="7">
        <f>VLOOKUP(Todos!$A2460,vlookup_table[#All],4,FALSE)</f>
        <v>0</v>
      </c>
      <c r="Q2460" s="9" t="str">
        <f>VLOOKUP(Todos!$A2460,vlookup_table[#All],5,FALSE)</f>
        <v/>
      </c>
      <c r="R2460" s="9" t="str">
        <f>VLOOKUP(Todos!$A2460,vlookup_table[#All],6,FALSE)</f>
        <v>F</v>
      </c>
      <c r="S2460" s="9">
        <f>VLOOKUP(Todos!$A2460,vlookup_table[#All],7,FALSE)</f>
        <v>10</v>
      </c>
      <c r="T2460" s="9">
        <f>ROUND((9706-Todos!$P2460)/100, 0)</f>
        <v>97</v>
      </c>
      <c r="U2460" s="9" t="e" cm="1">
        <f t="array" ref="U2460">_xlfn.IFS(
    ISNUMBER(SEARCH("C", Q2460)), "Ciudad",
    ISNUMBER(SEARCH("T", Q2460)), "Pueblo",
    ISNUMBER(SEARCH("R", Q2460)), "Rural",
    ISNUMBER(SEARCH("S", Q2460)), "Suburbano",
    ISNUMBER(SEARCH("U", Q2460)), "Urbano"
)</f>
        <v>#N/A</v>
      </c>
      <c r="V2460" s="24" t="str" cm="1">
        <f t="array" ref="V2460">_xlfn.LET(
    _xlpm.txt, _xlfn.TEXTJOIN("", TRUE, IF(ISNUMBER(--MID(Todos!$H2460, _xlfn.SEQUENCE(LEN(Todos!$H2460)), 1)), MID(Todos!$H2460, _xlfn.SEQUENCE(LEN(Todos!$H2460)), 1), "")),
    IF(ISNUMBER(--RIGHT(_xlpm.txt,1)), _xlpm.txt, LEFT(_xlpm.txt, LEN(_xlpm.txt)-1))
)</f>
        <v>12683</v>
      </c>
      <c r="W2460" s="9" t="str">
        <f>UPPER(LEFT(Todos!$B2460,2))</f>
        <v>IL</v>
      </c>
      <c r="X2460" s="10" t="str" cm="1">
        <f t="array" ref="X2460">+IF(Todos!$C2460 = "",MODE.MATCH(Todos!$C$2:$C$4029),Todos!$C2460)</f>
        <v>F</v>
      </c>
    </row>
    <row r="2461" spans="1:24" x14ac:dyDescent="0.35">
      <c r="A2461" s="18">
        <v>154055</v>
      </c>
      <c r="B2461" s="12" t="s">
        <v>22</v>
      </c>
      <c r="C2461" s="12" t="s">
        <v>17</v>
      </c>
      <c r="D2461" s="12">
        <v>2953</v>
      </c>
      <c r="E2461" s="12">
        <v>247</v>
      </c>
      <c r="F2461" s="12">
        <v>384</v>
      </c>
      <c r="G2461" s="12">
        <v>87</v>
      </c>
      <c r="H2461" s="12">
        <v>16742</v>
      </c>
      <c r="I2461" s="12">
        <v>17</v>
      </c>
      <c r="J2461" s="12">
        <v>27</v>
      </c>
      <c r="K2461" s="12">
        <v>307</v>
      </c>
      <c r="L2461" s="12">
        <v>303</v>
      </c>
      <c r="M2461" s="12">
        <v>7.923076923</v>
      </c>
      <c r="N2461" s="12">
        <f>VLOOKUP(Todos!$A2461,vlookup_table[#All],2,FALSE)</f>
        <v>0</v>
      </c>
      <c r="O2461" s="12" t="str">
        <f>VLOOKUP(Todos!$A2461,vlookup_table[#All],3,FALSE)</f>
        <v>CA</v>
      </c>
      <c r="P2461" s="12">
        <f>VLOOKUP(Todos!$A2461,vlookup_table[#All],4,FALSE)</f>
        <v>0</v>
      </c>
      <c r="Q2461" s="14" t="str">
        <f>VLOOKUP(Todos!$A2461,vlookup_table[#All],5,FALSE)</f>
        <v>S1</v>
      </c>
      <c r="R2461" s="14" t="str">
        <f>VLOOKUP(Todos!$A2461,vlookup_table[#All],6,FALSE)</f>
        <v>F</v>
      </c>
      <c r="S2461" s="14">
        <f>VLOOKUP(Todos!$A2461,vlookup_table[#All],7,FALSE)</f>
        <v>10</v>
      </c>
      <c r="T2461" s="14">
        <f>ROUND((9706-Todos!$P2461)/100, 0)</f>
        <v>97</v>
      </c>
      <c r="U2461" s="14" t="str" cm="1">
        <f t="array" ref="U2461">_xlfn.IFS(
    ISNUMBER(SEARCH("C", Q2461)), "Ciudad",
    ISNUMBER(SEARCH("T", Q2461)), "Pueblo",
    ISNUMBER(SEARCH("R", Q2461)), "Rural",
    ISNUMBER(SEARCH("S", Q2461)), "Suburbano",
    ISNUMBER(SEARCH("U", Q2461)), "Urbano"
)</f>
        <v>Suburbano</v>
      </c>
      <c r="V2461" s="25" t="str" cm="1">
        <f t="array" ref="V2461">_xlfn.LET(
    _xlpm.txt, _xlfn.TEXTJOIN("", TRUE, IF(ISNUMBER(--MID(Todos!$H2461, _xlfn.SEQUENCE(LEN(Todos!$H2461)), 1)), MID(Todos!$H2461, _xlfn.SEQUENCE(LEN(Todos!$H2461)), 1), "")),
    IF(ISNUMBER(--RIGHT(_xlpm.txt,1)), _xlpm.txt, LEFT(_xlpm.txt, LEN(_xlpm.txt)-1))
)</f>
        <v>16742</v>
      </c>
      <c r="W2461" s="14" t="str">
        <f>UPPER(LEFT(Todos!$B2461,2))</f>
        <v>CA</v>
      </c>
      <c r="X2461" s="15" t="str" cm="1">
        <f t="array" ref="X2461">+IF(Todos!$C2461 = "",MODE.MATCH(Todos!$C$2:$C$4029),Todos!$C2461)</f>
        <v>F</v>
      </c>
    </row>
    <row r="2462" spans="1:24" x14ac:dyDescent="0.35">
      <c r="A2462" s="19">
        <v>122664</v>
      </c>
      <c r="B2462" s="7" t="s">
        <v>21</v>
      </c>
      <c r="C2462" s="7" t="s">
        <v>17</v>
      </c>
      <c r="D2462" s="7">
        <v>745</v>
      </c>
      <c r="E2462" s="7">
        <v>275</v>
      </c>
      <c r="F2462" s="7">
        <v>325</v>
      </c>
      <c r="G2462" s="7">
        <v>3</v>
      </c>
      <c r="H2462" s="7">
        <v>10957</v>
      </c>
      <c r="I2462" s="7">
        <v>5</v>
      </c>
      <c r="J2462" s="7">
        <v>68</v>
      </c>
      <c r="K2462" s="7">
        <v>301</v>
      </c>
      <c r="L2462" s="7">
        <v>295</v>
      </c>
      <c r="M2462" s="7">
        <v>20</v>
      </c>
      <c r="N2462" s="7">
        <f>VLOOKUP(Todos!$A2462,vlookup_table[#All],2,FALSE)</f>
        <v>0</v>
      </c>
      <c r="O2462" s="7" t="str">
        <f>VLOOKUP(Todos!$A2462,vlookup_table[#All],3,FALSE)</f>
        <v>TX</v>
      </c>
      <c r="P2462" s="7">
        <f>VLOOKUP(Todos!$A2462,vlookup_table[#All],4,FALSE)</f>
        <v>4501</v>
      </c>
      <c r="Q2462" s="9" t="str">
        <f>VLOOKUP(Todos!$A2462,vlookup_table[#All],5,FALSE)</f>
        <v>T2</v>
      </c>
      <c r="R2462" s="9" t="str">
        <f>VLOOKUP(Todos!$A2462,vlookup_table[#All],6,FALSE)</f>
        <v>F</v>
      </c>
      <c r="S2462" s="9">
        <f>VLOOKUP(Todos!$A2462,vlookup_table[#All],7,FALSE)</f>
        <v>20</v>
      </c>
      <c r="T2462" s="9">
        <f>ROUND((9706-Todos!$P2462)/100, 0)</f>
        <v>52</v>
      </c>
      <c r="U2462" s="9" t="str" cm="1">
        <f t="array" ref="U2462">_xlfn.IFS(
    ISNUMBER(SEARCH("C", Q2462)), "Ciudad",
    ISNUMBER(SEARCH("T", Q2462)), "Pueblo",
    ISNUMBER(SEARCH("R", Q2462)), "Rural",
    ISNUMBER(SEARCH("S", Q2462)), "Suburbano",
    ISNUMBER(SEARCH("U", Q2462)), "Urbano"
)</f>
        <v>Pueblo</v>
      </c>
      <c r="V2462" s="24" t="str" cm="1">
        <f t="array" ref="V2462">_xlfn.LET(
    _xlpm.txt, _xlfn.TEXTJOIN("", TRUE, IF(ISNUMBER(--MID(Todos!$H2462, _xlfn.SEQUENCE(LEN(Todos!$H2462)), 1)), MID(Todos!$H2462, _xlfn.SEQUENCE(LEN(Todos!$H2462)), 1), "")),
    IF(ISNUMBER(--RIGHT(_xlpm.txt,1)), _xlpm.txt, LEFT(_xlpm.txt, LEN(_xlpm.txt)-1))
)</f>
        <v>10957</v>
      </c>
      <c r="W2462" s="9" t="str">
        <f>UPPER(LEFT(Todos!$B2462,2))</f>
        <v>TX</v>
      </c>
      <c r="X2462" s="10" t="str" cm="1">
        <f t="array" ref="X2462">+IF(Todos!$C2462 = "",MODE.MATCH(Todos!$C$2:$C$4029),Todos!$C2462)</f>
        <v>F</v>
      </c>
    </row>
    <row r="2463" spans="1:24" x14ac:dyDescent="0.35">
      <c r="A2463" s="18">
        <v>157275</v>
      </c>
      <c r="B2463" s="12" t="s">
        <v>22</v>
      </c>
      <c r="C2463" s="12" t="s">
        <v>17</v>
      </c>
      <c r="D2463" s="12">
        <v>3454</v>
      </c>
      <c r="E2463" s="12">
        <v>470</v>
      </c>
      <c r="F2463" s="12">
        <v>665</v>
      </c>
      <c r="G2463" s="12">
        <v>94</v>
      </c>
      <c r="H2463" s="12">
        <v>34702</v>
      </c>
      <c r="I2463" s="12">
        <v>10</v>
      </c>
      <c r="J2463" s="12">
        <v>36</v>
      </c>
      <c r="K2463" s="12">
        <v>571</v>
      </c>
      <c r="L2463" s="12">
        <v>553</v>
      </c>
      <c r="M2463" s="12">
        <v>13.5625</v>
      </c>
      <c r="N2463" s="12">
        <f>VLOOKUP(Todos!$A2463,vlookup_table[#All],2,FALSE)</f>
        <v>0</v>
      </c>
      <c r="O2463" s="12" t="str">
        <f>VLOOKUP(Todos!$A2463,vlookup_table[#All],3,FALSE)</f>
        <v>CA</v>
      </c>
      <c r="P2463" s="12">
        <f>VLOOKUP(Todos!$A2463,vlookup_table[#All],4,FALSE)</f>
        <v>2001</v>
      </c>
      <c r="Q2463" s="14" t="str">
        <f>VLOOKUP(Todos!$A2463,vlookup_table[#All],5,FALSE)</f>
        <v>S1</v>
      </c>
      <c r="R2463" s="14" t="str">
        <f>VLOOKUP(Todos!$A2463,vlookup_table[#All],6,FALSE)</f>
        <v>F</v>
      </c>
      <c r="S2463" s="14">
        <f>VLOOKUP(Todos!$A2463,vlookup_table[#All],7,FALSE)</f>
        <v>10</v>
      </c>
      <c r="T2463" s="14">
        <f>ROUND((9706-Todos!$P2463)/100, 0)</f>
        <v>77</v>
      </c>
      <c r="U2463" s="14" t="str" cm="1">
        <f t="array" ref="U2463">_xlfn.IFS(
    ISNUMBER(SEARCH("C", Q2463)), "Ciudad",
    ISNUMBER(SEARCH("T", Q2463)), "Pueblo",
    ISNUMBER(SEARCH("R", Q2463)), "Rural",
    ISNUMBER(SEARCH("S", Q2463)), "Suburbano",
    ISNUMBER(SEARCH("U", Q2463)), "Urbano"
)</f>
        <v>Suburbano</v>
      </c>
      <c r="V2463" s="25" t="str" cm="1">
        <f t="array" ref="V2463">_xlfn.LET(
    _xlpm.txt, _xlfn.TEXTJOIN("", TRUE, IF(ISNUMBER(--MID(Todos!$H2463, _xlfn.SEQUENCE(LEN(Todos!$H2463)), 1)), MID(Todos!$H2463, _xlfn.SEQUENCE(LEN(Todos!$H2463)), 1), "")),
    IF(ISNUMBER(--RIGHT(_xlpm.txt,1)), _xlpm.txt, LEFT(_xlpm.txt, LEN(_xlpm.txt)-1))
)</f>
        <v>34702</v>
      </c>
      <c r="W2463" s="14" t="str">
        <f>UPPER(LEFT(Todos!$B2463,2))</f>
        <v>CA</v>
      </c>
      <c r="X2463" s="15" t="str" cm="1">
        <f t="array" ref="X2463">+IF(Todos!$C2463 = "",MODE.MATCH(Todos!$C$2:$C$4029),Todos!$C2463)</f>
        <v>F</v>
      </c>
    </row>
    <row r="2464" spans="1:24" x14ac:dyDescent="0.35">
      <c r="A2464" s="19">
        <v>149769</v>
      </c>
      <c r="B2464" s="7" t="s">
        <v>22</v>
      </c>
      <c r="C2464" s="7" t="s">
        <v>17</v>
      </c>
      <c r="D2464" s="7">
        <v>2172</v>
      </c>
      <c r="E2464" s="7">
        <v>352</v>
      </c>
      <c r="F2464" s="7">
        <v>369</v>
      </c>
      <c r="G2464" s="7">
        <v>63</v>
      </c>
      <c r="H2464" s="7">
        <v>11235</v>
      </c>
      <c r="I2464" s="7">
        <v>47</v>
      </c>
      <c r="J2464" s="7">
        <v>34</v>
      </c>
      <c r="K2464" s="7">
        <v>344</v>
      </c>
      <c r="L2464" s="7">
        <v>413</v>
      </c>
      <c r="M2464" s="7">
        <v>22.75</v>
      </c>
      <c r="N2464" s="7">
        <f>VLOOKUP(Todos!$A2464,vlookup_table[#All],2,FALSE)</f>
        <v>2</v>
      </c>
      <c r="O2464" s="7" t="str">
        <f>VLOOKUP(Todos!$A2464,vlookup_table[#All],3,FALSE)</f>
        <v>CA</v>
      </c>
      <c r="P2464" s="7">
        <f>VLOOKUP(Todos!$A2464,vlookup_table[#All],4,FALSE)</f>
        <v>3001</v>
      </c>
      <c r="Q2464" s="9" t="str">
        <f>VLOOKUP(Todos!$A2464,vlookup_table[#All],5,FALSE)</f>
        <v>U2</v>
      </c>
      <c r="R2464" s="9" t="str">
        <f>VLOOKUP(Todos!$A2464,vlookup_table[#All],6,FALSE)</f>
        <v>F</v>
      </c>
      <c r="S2464" s="9">
        <f>VLOOKUP(Todos!$A2464,vlookup_table[#All],7,FALSE)</f>
        <v>46</v>
      </c>
      <c r="T2464" s="9">
        <f>ROUND((9706-Todos!$P2464)/100, 0)</f>
        <v>67</v>
      </c>
      <c r="U2464" s="9" t="str" cm="1">
        <f t="array" ref="U2464">_xlfn.IFS(
    ISNUMBER(SEARCH("C", Q2464)), "Ciudad",
    ISNUMBER(SEARCH("T", Q2464)), "Pueblo",
    ISNUMBER(SEARCH("R", Q2464)), "Rural",
    ISNUMBER(SEARCH("S", Q2464)), "Suburbano",
    ISNUMBER(SEARCH("U", Q2464)), "Urbano"
)</f>
        <v>Urbano</v>
      </c>
      <c r="V2464" s="24" t="str" cm="1">
        <f t="array" ref="V2464">_xlfn.LET(
    _xlpm.txt, _xlfn.TEXTJOIN("", TRUE, IF(ISNUMBER(--MID(Todos!$H2464, _xlfn.SEQUENCE(LEN(Todos!$H2464)), 1)), MID(Todos!$H2464, _xlfn.SEQUENCE(LEN(Todos!$H2464)), 1), "")),
    IF(ISNUMBER(--RIGHT(_xlpm.txt,1)), _xlpm.txt, LEFT(_xlpm.txt, LEN(_xlpm.txt)-1))
)</f>
        <v>11235</v>
      </c>
      <c r="W2464" s="9" t="str">
        <f>UPPER(LEFT(Todos!$B2464,2))</f>
        <v>CA</v>
      </c>
      <c r="X2464" s="10" t="str" cm="1">
        <f t="array" ref="X2464">+IF(Todos!$C2464 = "",MODE.MATCH(Todos!$C$2:$C$4029),Todos!$C2464)</f>
        <v>F</v>
      </c>
    </row>
    <row r="2465" spans="1:24" x14ac:dyDescent="0.35">
      <c r="A2465" s="18">
        <v>90314</v>
      </c>
      <c r="B2465" s="12" t="s">
        <v>16</v>
      </c>
      <c r="C2465" s="12" t="s">
        <v>17</v>
      </c>
      <c r="D2465" s="12">
        <v>1081</v>
      </c>
      <c r="E2465" s="12">
        <v>474</v>
      </c>
      <c r="F2465" s="12">
        <v>495</v>
      </c>
      <c r="G2465" s="12">
        <v>1</v>
      </c>
      <c r="H2465" s="12">
        <v>15312</v>
      </c>
      <c r="I2465" s="12">
        <v>5</v>
      </c>
      <c r="J2465" s="12">
        <v>71</v>
      </c>
      <c r="K2465" s="12">
        <v>484</v>
      </c>
      <c r="L2465" s="12">
        <v>489</v>
      </c>
      <c r="M2465" s="12">
        <v>7.9411764710000003</v>
      </c>
      <c r="N2465" s="12">
        <f>VLOOKUP(Todos!$A2465,vlookup_table[#All],2,FALSE)</f>
        <v>2</v>
      </c>
      <c r="O2465" s="12" t="str">
        <f>VLOOKUP(Todos!$A2465,vlookup_table[#All],3,FALSE)</f>
        <v>IL</v>
      </c>
      <c r="P2465" s="12">
        <f>VLOOKUP(Todos!$A2465,vlookup_table[#All],4,FALSE)</f>
        <v>3407</v>
      </c>
      <c r="Q2465" s="14" t="str">
        <f>VLOOKUP(Todos!$A2465,vlookup_table[#All],5,FALSE)</f>
        <v>S1</v>
      </c>
      <c r="R2465" s="14" t="str">
        <f>VLOOKUP(Todos!$A2465,vlookup_table[#All],6,FALSE)</f>
        <v>F</v>
      </c>
      <c r="S2465" s="14">
        <f>VLOOKUP(Todos!$A2465,vlookup_table[#All],7,FALSE)</f>
        <v>7</v>
      </c>
      <c r="T2465" s="14">
        <f>ROUND((9706-Todos!$P2465)/100, 0)</f>
        <v>63</v>
      </c>
      <c r="U2465" s="14" t="str" cm="1">
        <f t="array" ref="U2465">_xlfn.IFS(
    ISNUMBER(SEARCH("C", Q2465)), "Ciudad",
    ISNUMBER(SEARCH("T", Q2465)), "Pueblo",
    ISNUMBER(SEARCH("R", Q2465)), "Rural",
    ISNUMBER(SEARCH("S", Q2465)), "Suburbano",
    ISNUMBER(SEARCH("U", Q2465)), "Urbano"
)</f>
        <v>Suburbano</v>
      </c>
      <c r="V2465" s="25" t="str" cm="1">
        <f t="array" ref="V2465">_xlfn.LET(
    _xlpm.txt, _xlfn.TEXTJOIN("", TRUE, IF(ISNUMBER(--MID(Todos!$H2465, _xlfn.SEQUENCE(LEN(Todos!$H2465)), 1)), MID(Todos!$H2465, _xlfn.SEQUENCE(LEN(Todos!$H2465)), 1), "")),
    IF(ISNUMBER(--RIGHT(_xlpm.txt,1)), _xlpm.txt, LEFT(_xlpm.txt, LEN(_xlpm.txt)-1))
)</f>
        <v>15312</v>
      </c>
      <c r="W2465" s="14" t="str">
        <f>UPPER(LEFT(Todos!$B2465,2))</f>
        <v>IL</v>
      </c>
      <c r="X2465" s="15" t="str" cm="1">
        <f t="array" ref="X2465">+IF(Todos!$C2465 = "",MODE.MATCH(Todos!$C$2:$C$4029),Todos!$C2465)</f>
        <v>F</v>
      </c>
    </row>
    <row r="2466" spans="1:24" x14ac:dyDescent="0.35">
      <c r="A2466" s="19">
        <v>175396</v>
      </c>
      <c r="B2466" s="7" t="s">
        <v>51</v>
      </c>
      <c r="C2466" s="7" t="s">
        <v>17</v>
      </c>
      <c r="D2466" s="7">
        <v>409</v>
      </c>
      <c r="E2466" s="7">
        <v>220</v>
      </c>
      <c r="F2466" s="7">
        <v>297</v>
      </c>
      <c r="G2466" s="7">
        <v>0</v>
      </c>
      <c r="H2466" s="7">
        <v>10461</v>
      </c>
      <c r="I2466" s="7">
        <v>5</v>
      </c>
      <c r="J2466" s="7">
        <v>58</v>
      </c>
      <c r="K2466" s="7">
        <v>275</v>
      </c>
      <c r="L2466" s="7">
        <v>275</v>
      </c>
      <c r="M2466" s="7">
        <v>13</v>
      </c>
      <c r="N2466" s="7">
        <f>VLOOKUP(Todos!$A2466,vlookup_table[#All],2,FALSE)</f>
        <v>0</v>
      </c>
      <c r="O2466" s="7" t="str">
        <f>VLOOKUP(Todos!$A2466,vlookup_table[#All],3,FALSE)</f>
        <v>OR</v>
      </c>
      <c r="P2466" s="7">
        <f>VLOOKUP(Todos!$A2466,vlookup_table[#All],4,FALSE)</f>
        <v>5312</v>
      </c>
      <c r="Q2466" s="9" t="str">
        <f>VLOOKUP(Todos!$A2466,vlookup_table[#All],5,FALSE)</f>
        <v>U4</v>
      </c>
      <c r="R2466" s="9" t="str">
        <f>VLOOKUP(Todos!$A2466,vlookup_table[#All],6,FALSE)</f>
        <v>F</v>
      </c>
      <c r="S2466" s="9">
        <f>VLOOKUP(Todos!$A2466,vlookup_table[#All],7,FALSE)</f>
        <v>22</v>
      </c>
      <c r="T2466" s="9">
        <f>ROUND((9706-Todos!$P2466)/100, 0)</f>
        <v>44</v>
      </c>
      <c r="U2466" s="9" t="str" cm="1">
        <f t="array" ref="U2466">_xlfn.IFS(
    ISNUMBER(SEARCH("C", Q2466)), "Ciudad",
    ISNUMBER(SEARCH("T", Q2466)), "Pueblo",
    ISNUMBER(SEARCH("R", Q2466)), "Rural",
    ISNUMBER(SEARCH("S", Q2466)), "Suburbano",
    ISNUMBER(SEARCH("U", Q2466)), "Urbano"
)</f>
        <v>Urbano</v>
      </c>
      <c r="V2466" s="24" t="str" cm="1">
        <f t="array" ref="V2466">_xlfn.LET(
    _xlpm.txt, _xlfn.TEXTJOIN("", TRUE, IF(ISNUMBER(--MID(Todos!$H2466, _xlfn.SEQUENCE(LEN(Todos!$H2466)), 1)), MID(Todos!$H2466, _xlfn.SEQUENCE(LEN(Todos!$H2466)), 1), "")),
    IF(ISNUMBER(--RIGHT(_xlpm.txt,1)), _xlpm.txt, LEFT(_xlpm.txt, LEN(_xlpm.txt)-1))
)</f>
        <v>10461</v>
      </c>
      <c r="W2466" s="9" t="str">
        <f>UPPER(LEFT(Todos!$B2466,2))</f>
        <v>OR</v>
      </c>
      <c r="X2466" s="10" t="str" cm="1">
        <f t="array" ref="X2466">+IF(Todos!$C2466 = "",MODE.MATCH(Todos!$C$2:$C$4029),Todos!$C2466)</f>
        <v>F</v>
      </c>
    </row>
    <row r="2467" spans="1:24" x14ac:dyDescent="0.35">
      <c r="A2467" s="18">
        <v>133949</v>
      </c>
      <c r="B2467" s="12" t="s">
        <v>39</v>
      </c>
      <c r="C2467" s="12" t="s">
        <v>14</v>
      </c>
      <c r="D2467" s="12">
        <v>723</v>
      </c>
      <c r="E2467" s="12">
        <v>317</v>
      </c>
      <c r="F2467" s="12">
        <v>386</v>
      </c>
      <c r="G2467" s="12">
        <v>3</v>
      </c>
      <c r="H2467" s="12">
        <v>8903</v>
      </c>
      <c r="I2467" s="12">
        <v>1</v>
      </c>
      <c r="J2467" s="12">
        <v>76</v>
      </c>
      <c r="K2467" s="12">
        <v>340</v>
      </c>
      <c r="L2467" s="12">
        <v>360</v>
      </c>
      <c r="M2467" s="12">
        <v>6.0943750000000003</v>
      </c>
      <c r="N2467" s="12">
        <f>VLOOKUP(Todos!$A2467,vlookup_table[#All],2,FALSE)</f>
        <v>1</v>
      </c>
      <c r="O2467" s="12" t="str">
        <f>VLOOKUP(Todos!$A2467,vlookup_table[#All],3,FALSE)</f>
        <v>UT</v>
      </c>
      <c r="P2467" s="12">
        <f>VLOOKUP(Todos!$A2467,vlookup_table[#All],4,FALSE)</f>
        <v>0</v>
      </c>
      <c r="Q2467" s="14" t="str">
        <f>VLOOKUP(Todos!$A2467,vlookup_table[#All],5,FALSE)</f>
        <v>T2</v>
      </c>
      <c r="R2467" s="14" t="str">
        <f>VLOOKUP(Todos!$A2467,vlookup_table[#All],6,FALSE)</f>
        <v>M</v>
      </c>
      <c r="S2467" s="14">
        <f>VLOOKUP(Todos!$A2467,vlookup_table[#All],7,FALSE)</f>
        <v>6</v>
      </c>
      <c r="T2467" s="14">
        <f>ROUND((9706-Todos!$P2467)/100, 0)</f>
        <v>97</v>
      </c>
      <c r="U2467" s="14" t="str" cm="1">
        <f t="array" ref="U2467">_xlfn.IFS(
    ISNUMBER(SEARCH("C", Q2467)), "Ciudad",
    ISNUMBER(SEARCH("T", Q2467)), "Pueblo",
    ISNUMBER(SEARCH("R", Q2467)), "Rural",
    ISNUMBER(SEARCH("S", Q2467)), "Suburbano",
    ISNUMBER(SEARCH("U", Q2467)), "Urbano"
)</f>
        <v>Pueblo</v>
      </c>
      <c r="V2467" s="25" t="str" cm="1">
        <f t="array" ref="V2467">_xlfn.LET(
    _xlpm.txt, _xlfn.TEXTJOIN("", TRUE, IF(ISNUMBER(--MID(Todos!$H2467, _xlfn.SEQUENCE(LEN(Todos!$H2467)), 1)), MID(Todos!$H2467, _xlfn.SEQUENCE(LEN(Todos!$H2467)), 1), "")),
    IF(ISNUMBER(--RIGHT(_xlpm.txt,1)), _xlpm.txt, LEFT(_xlpm.txt, LEN(_xlpm.txt)-1))
)</f>
        <v>8903</v>
      </c>
      <c r="W2467" s="14" t="str">
        <f>UPPER(LEFT(Todos!$B2467,2))</f>
        <v>UT</v>
      </c>
      <c r="X2467" s="15" t="str" cm="1">
        <f t="array" ref="X2467">+IF(Todos!$C2467 = "",MODE.MATCH(Todos!$C$2:$C$4029),Todos!$C2467)</f>
        <v>M</v>
      </c>
    </row>
    <row r="2468" spans="1:24" x14ac:dyDescent="0.35">
      <c r="A2468" s="19">
        <v>164461</v>
      </c>
      <c r="B2468" s="7" t="s">
        <v>22</v>
      </c>
      <c r="C2468" s="7" t="s">
        <v>14</v>
      </c>
      <c r="D2468" s="7">
        <v>2632</v>
      </c>
      <c r="E2468" s="7">
        <v>517</v>
      </c>
      <c r="F2468" s="7">
        <v>618</v>
      </c>
      <c r="G2468" s="7">
        <v>79</v>
      </c>
      <c r="H2468" s="7">
        <v>22438</v>
      </c>
      <c r="I2468" s="7">
        <v>22</v>
      </c>
      <c r="J2468" s="7">
        <v>39</v>
      </c>
      <c r="K2468" s="7">
        <v>572</v>
      </c>
      <c r="L2468" s="7">
        <v>571</v>
      </c>
      <c r="M2468" s="7">
        <v>6.6</v>
      </c>
      <c r="N2468" s="7">
        <f>VLOOKUP(Todos!$A2468,vlookup_table[#All],2,FALSE)</f>
        <v>0</v>
      </c>
      <c r="O2468" s="7" t="str">
        <f>VLOOKUP(Todos!$A2468,vlookup_table[#All],3,FALSE)</f>
        <v>CA</v>
      </c>
      <c r="P2468" s="7">
        <f>VLOOKUP(Todos!$A2468,vlookup_table[#All],4,FALSE)</f>
        <v>5601</v>
      </c>
      <c r="Q2468" s="9" t="str">
        <f>VLOOKUP(Todos!$A2468,vlookup_table[#All],5,FALSE)</f>
        <v>S1</v>
      </c>
      <c r="R2468" s="9" t="str">
        <f>VLOOKUP(Todos!$A2468,vlookup_table[#All],6,FALSE)</f>
        <v>M</v>
      </c>
      <c r="S2468" s="9">
        <f>VLOOKUP(Todos!$A2468,vlookup_table[#All],7,FALSE)</f>
        <v>8</v>
      </c>
      <c r="T2468" s="9">
        <f>ROUND((9706-Todos!$P2468)/100, 0)</f>
        <v>41</v>
      </c>
      <c r="U2468" s="9" t="str" cm="1">
        <f t="array" ref="U2468">_xlfn.IFS(
    ISNUMBER(SEARCH("C", Q2468)), "Ciudad",
    ISNUMBER(SEARCH("T", Q2468)), "Pueblo",
    ISNUMBER(SEARCH("R", Q2468)), "Rural",
    ISNUMBER(SEARCH("S", Q2468)), "Suburbano",
    ISNUMBER(SEARCH("U", Q2468)), "Urbano"
)</f>
        <v>Suburbano</v>
      </c>
      <c r="V2468" s="24" t="str" cm="1">
        <f t="array" ref="V2468">_xlfn.LET(
    _xlpm.txt, _xlfn.TEXTJOIN("", TRUE, IF(ISNUMBER(--MID(Todos!$H2468, _xlfn.SEQUENCE(LEN(Todos!$H2468)), 1)), MID(Todos!$H2468, _xlfn.SEQUENCE(LEN(Todos!$H2468)), 1), "")),
    IF(ISNUMBER(--RIGHT(_xlpm.txt,1)), _xlpm.txt, LEFT(_xlpm.txt, LEN(_xlpm.txt)-1))
)</f>
        <v>22438</v>
      </c>
      <c r="W2468" s="9" t="str">
        <f>UPPER(LEFT(Todos!$B2468,2))</f>
        <v>CA</v>
      </c>
      <c r="X2468" s="10" t="str" cm="1">
        <f t="array" ref="X2468">+IF(Todos!$C2468 = "",MODE.MATCH(Todos!$C$2:$C$4029),Todos!$C2468)</f>
        <v>M</v>
      </c>
    </row>
    <row r="2469" spans="1:24" x14ac:dyDescent="0.35">
      <c r="A2469" s="18">
        <v>119089</v>
      </c>
      <c r="B2469" s="12" t="s">
        <v>21</v>
      </c>
      <c r="C2469" s="12" t="s">
        <v>14</v>
      </c>
      <c r="D2469" s="12">
        <v>1038</v>
      </c>
      <c r="E2469" s="12">
        <v>482</v>
      </c>
      <c r="F2469" s="12">
        <v>626</v>
      </c>
      <c r="G2469" s="12">
        <v>0</v>
      </c>
      <c r="H2469" s="12">
        <v>24816</v>
      </c>
      <c r="I2469" s="12">
        <v>0</v>
      </c>
      <c r="J2469" s="12">
        <v>61</v>
      </c>
      <c r="K2469" s="12">
        <v>535</v>
      </c>
      <c r="L2469" s="12">
        <v>580</v>
      </c>
      <c r="M2469" s="12">
        <v>8.1</v>
      </c>
      <c r="N2469" s="12">
        <f>VLOOKUP(Todos!$A2469,vlookup_table[#All],2,FALSE)</f>
        <v>0</v>
      </c>
      <c r="O2469" s="12" t="str">
        <f>VLOOKUP(Todos!$A2469,vlookup_table[#All],3,FALSE)</f>
        <v>TX</v>
      </c>
      <c r="P2469" s="12">
        <f>VLOOKUP(Todos!$A2469,vlookup_table[#All],4,FALSE)</f>
        <v>2301</v>
      </c>
      <c r="Q2469" s="14" t="str">
        <f>VLOOKUP(Todos!$A2469,vlookup_table[#All],5,FALSE)</f>
        <v>R2</v>
      </c>
      <c r="R2469" s="14" t="str">
        <f>VLOOKUP(Todos!$A2469,vlookup_table[#All],6,FALSE)</f>
        <v>M</v>
      </c>
      <c r="S2469" s="14">
        <f>VLOOKUP(Todos!$A2469,vlookup_table[#All],7,FALSE)</f>
        <v>11</v>
      </c>
      <c r="T2469" s="14">
        <f>ROUND((9706-Todos!$P2469)/100, 0)</f>
        <v>74</v>
      </c>
      <c r="U2469" s="14" t="str" cm="1">
        <f t="array" ref="U2469">_xlfn.IFS(
    ISNUMBER(SEARCH("C", Q2469)), "Ciudad",
    ISNUMBER(SEARCH("T", Q2469)), "Pueblo",
    ISNUMBER(SEARCH("R", Q2469)), "Rural",
    ISNUMBER(SEARCH("S", Q2469)), "Suburbano",
    ISNUMBER(SEARCH("U", Q2469)), "Urbano"
)</f>
        <v>Rural</v>
      </c>
      <c r="V2469" s="25" t="str" cm="1">
        <f t="array" ref="V2469">_xlfn.LET(
    _xlpm.txt, _xlfn.TEXTJOIN("", TRUE, IF(ISNUMBER(--MID(Todos!$H2469, _xlfn.SEQUENCE(LEN(Todos!$H2469)), 1)), MID(Todos!$H2469, _xlfn.SEQUENCE(LEN(Todos!$H2469)), 1), "")),
    IF(ISNUMBER(--RIGHT(_xlpm.txt,1)), _xlpm.txt, LEFT(_xlpm.txt, LEN(_xlpm.txt)-1))
)</f>
        <v>24816</v>
      </c>
      <c r="W2469" s="14" t="str">
        <f>UPPER(LEFT(Todos!$B2469,2))</f>
        <v>TX</v>
      </c>
      <c r="X2469" s="15" t="str" cm="1">
        <f t="array" ref="X2469">+IF(Todos!$C2469 = "",MODE.MATCH(Todos!$C$2:$C$4029),Todos!$C2469)</f>
        <v>M</v>
      </c>
    </row>
    <row r="2470" spans="1:24" x14ac:dyDescent="0.35">
      <c r="A2470" s="19">
        <v>61421</v>
      </c>
      <c r="B2470" s="7" t="s">
        <v>34</v>
      </c>
      <c r="C2470" s="7" t="s">
        <v>17</v>
      </c>
      <c r="D2470" s="7">
        <v>666</v>
      </c>
      <c r="E2470" s="7">
        <v>341</v>
      </c>
      <c r="F2470" s="7">
        <v>417</v>
      </c>
      <c r="G2470" s="7">
        <v>0</v>
      </c>
      <c r="H2470" s="7">
        <v>13897</v>
      </c>
      <c r="I2470" s="7">
        <v>3</v>
      </c>
      <c r="J2470" s="7">
        <v>68</v>
      </c>
      <c r="K2470" s="7">
        <v>399</v>
      </c>
      <c r="L2470" s="7">
        <v>403</v>
      </c>
      <c r="M2470" s="7">
        <v>17.166666670000001</v>
      </c>
      <c r="N2470" s="7">
        <f>VLOOKUP(Todos!$A2470,vlookup_table[#All],2,FALSE)</f>
        <v>2</v>
      </c>
      <c r="O2470" s="7" t="str">
        <f>VLOOKUP(Todos!$A2470,vlookup_table[#All],3,FALSE)</f>
        <v>IN</v>
      </c>
      <c r="P2470" s="7">
        <f>VLOOKUP(Todos!$A2470,vlookup_table[#All],4,FALSE)</f>
        <v>1807</v>
      </c>
      <c r="Q2470" s="9" t="str">
        <f>VLOOKUP(Todos!$A2470,vlookup_table[#All],5,FALSE)</f>
        <v>C3</v>
      </c>
      <c r="R2470" s="9" t="str">
        <f>VLOOKUP(Todos!$A2470,vlookup_table[#All],6,FALSE)</f>
        <v>F</v>
      </c>
      <c r="S2470" s="9">
        <f>VLOOKUP(Todos!$A2470,vlookup_table[#All],7,FALSE)</f>
        <v>20</v>
      </c>
      <c r="T2470" s="9">
        <f>ROUND((9706-Todos!$P2470)/100, 0)</f>
        <v>79</v>
      </c>
      <c r="U2470" s="9" t="str" cm="1">
        <f t="array" ref="U2470">_xlfn.IFS(
    ISNUMBER(SEARCH("C", Q2470)), "Ciudad",
    ISNUMBER(SEARCH("T", Q2470)), "Pueblo",
    ISNUMBER(SEARCH("R", Q2470)), "Rural",
    ISNUMBER(SEARCH("S", Q2470)), "Suburbano",
    ISNUMBER(SEARCH("U", Q2470)), "Urbano"
)</f>
        <v>Ciudad</v>
      </c>
      <c r="V2470" s="24" t="str" cm="1">
        <f t="array" ref="V2470">_xlfn.LET(
    _xlpm.txt, _xlfn.TEXTJOIN("", TRUE, IF(ISNUMBER(--MID(Todos!$H2470, _xlfn.SEQUENCE(LEN(Todos!$H2470)), 1)), MID(Todos!$H2470, _xlfn.SEQUENCE(LEN(Todos!$H2470)), 1), "")),
    IF(ISNUMBER(--RIGHT(_xlpm.txt,1)), _xlpm.txt, LEFT(_xlpm.txt, LEN(_xlpm.txt)-1))
)</f>
        <v>13897</v>
      </c>
      <c r="W2470" s="9" t="str">
        <f>UPPER(LEFT(Todos!$B2470,2))</f>
        <v>IN</v>
      </c>
      <c r="X2470" s="10" t="str" cm="1">
        <f t="array" ref="X2470">+IF(Todos!$C2470 = "",MODE.MATCH(Todos!$C$2:$C$4029),Todos!$C2470)</f>
        <v>F</v>
      </c>
    </row>
    <row r="2471" spans="1:24" x14ac:dyDescent="0.35">
      <c r="A2471" s="18">
        <v>5546</v>
      </c>
      <c r="B2471" s="12" t="s">
        <v>13</v>
      </c>
      <c r="C2471" s="12" t="s">
        <v>17</v>
      </c>
      <c r="D2471" s="12">
        <v>717</v>
      </c>
      <c r="E2471" s="12">
        <v>278</v>
      </c>
      <c r="F2471" s="12">
        <v>360</v>
      </c>
      <c r="G2471" s="12">
        <v>1</v>
      </c>
      <c r="H2471" s="12">
        <v>13366</v>
      </c>
      <c r="I2471" s="12">
        <v>5</v>
      </c>
      <c r="J2471" s="12">
        <v>14</v>
      </c>
      <c r="K2471" s="12">
        <v>315</v>
      </c>
      <c r="L2471" s="12">
        <v>316</v>
      </c>
      <c r="M2471" s="12">
        <v>9.4444444440000002</v>
      </c>
      <c r="N2471" s="12">
        <f>VLOOKUP(Todos!$A2471,vlookup_table[#All],2,FALSE)</f>
        <v>2</v>
      </c>
      <c r="O2471" s="12" t="str">
        <f>VLOOKUP(Todos!$A2471,vlookup_table[#All],3,FALSE)</f>
        <v>FL</v>
      </c>
      <c r="P2471" s="12">
        <f>VLOOKUP(Todos!$A2471,vlookup_table[#All],4,FALSE)</f>
        <v>1905</v>
      </c>
      <c r="Q2471" s="14" t="str">
        <f>VLOOKUP(Todos!$A2471,vlookup_table[#All],5,FALSE)</f>
        <v>C2</v>
      </c>
      <c r="R2471" s="14" t="str">
        <f>VLOOKUP(Todos!$A2471,vlookup_table[#All],6,FALSE)</f>
        <v>F</v>
      </c>
      <c r="S2471" s="14">
        <f>VLOOKUP(Todos!$A2471,vlookup_table[#All],7,FALSE)</f>
        <v>10</v>
      </c>
      <c r="T2471" s="14">
        <f>ROUND((9706-Todos!$P2471)/100, 0)</f>
        <v>78</v>
      </c>
      <c r="U2471" s="14" t="str" cm="1">
        <f t="array" ref="U2471">_xlfn.IFS(
    ISNUMBER(SEARCH("C", Q2471)), "Ciudad",
    ISNUMBER(SEARCH("T", Q2471)), "Pueblo",
    ISNUMBER(SEARCH("R", Q2471)), "Rural",
    ISNUMBER(SEARCH("S", Q2471)), "Suburbano",
    ISNUMBER(SEARCH("U", Q2471)), "Urbano"
)</f>
        <v>Ciudad</v>
      </c>
      <c r="V2471" s="25" t="str" cm="1">
        <f t="array" ref="V2471">_xlfn.LET(
    _xlpm.txt, _xlfn.TEXTJOIN("", TRUE, IF(ISNUMBER(--MID(Todos!$H2471, _xlfn.SEQUENCE(LEN(Todos!$H2471)), 1)), MID(Todos!$H2471, _xlfn.SEQUENCE(LEN(Todos!$H2471)), 1), "")),
    IF(ISNUMBER(--RIGHT(_xlpm.txt,1)), _xlpm.txt, LEFT(_xlpm.txt, LEN(_xlpm.txt)-1))
)</f>
        <v>13366</v>
      </c>
      <c r="W2471" s="14" t="str">
        <f>UPPER(LEFT(Todos!$B2471,2))</f>
        <v>FL</v>
      </c>
      <c r="X2471" s="15" t="str" cm="1">
        <f t="array" ref="X2471">+IF(Todos!$C2471 = "",MODE.MATCH(Todos!$C$2:$C$4029),Todos!$C2471)</f>
        <v>F</v>
      </c>
    </row>
    <row r="2472" spans="1:24" x14ac:dyDescent="0.35">
      <c r="A2472" s="19">
        <v>183747</v>
      </c>
      <c r="B2472" s="7" t="s">
        <v>41</v>
      </c>
      <c r="C2472" s="7" t="s">
        <v>17</v>
      </c>
      <c r="D2472" s="7">
        <v>902</v>
      </c>
      <c r="E2472" s="7">
        <v>374</v>
      </c>
      <c r="F2472" s="7">
        <v>505</v>
      </c>
      <c r="G2472" s="7">
        <v>8</v>
      </c>
      <c r="H2472" s="7">
        <v>20810</v>
      </c>
      <c r="I2472" s="7">
        <v>2</v>
      </c>
      <c r="J2472" s="7">
        <v>45</v>
      </c>
      <c r="K2472" s="7">
        <v>367</v>
      </c>
      <c r="L2472" s="7">
        <v>505</v>
      </c>
      <c r="M2472" s="7">
        <v>18.75</v>
      </c>
      <c r="N2472" s="7">
        <f>VLOOKUP(Todos!$A2472,vlookup_table[#All],2,FALSE)</f>
        <v>0</v>
      </c>
      <c r="O2472" s="7" t="str">
        <f>VLOOKUP(Todos!$A2472,vlookup_table[#All],3,FALSE)</f>
        <v>WA</v>
      </c>
      <c r="P2472" s="7">
        <f>VLOOKUP(Todos!$A2472,vlookup_table[#All],4,FALSE)</f>
        <v>4701</v>
      </c>
      <c r="Q2472" s="9" t="str">
        <f>VLOOKUP(Todos!$A2472,vlookup_table[#All],5,FALSE)</f>
        <v>R1</v>
      </c>
      <c r="R2472" s="9" t="str">
        <f>VLOOKUP(Todos!$A2472,vlookup_table[#All],6,FALSE)</f>
        <v>F</v>
      </c>
      <c r="S2472" s="9">
        <f>VLOOKUP(Todos!$A2472,vlookup_table[#All],7,FALSE)</f>
        <v>25</v>
      </c>
      <c r="T2472" s="9">
        <f>ROUND((9706-Todos!$P2472)/100, 0)</f>
        <v>50</v>
      </c>
      <c r="U2472" s="9" t="str" cm="1">
        <f t="array" ref="U2472">_xlfn.IFS(
    ISNUMBER(SEARCH("C", Q2472)), "Ciudad",
    ISNUMBER(SEARCH("T", Q2472)), "Pueblo",
    ISNUMBER(SEARCH("R", Q2472)), "Rural",
    ISNUMBER(SEARCH("S", Q2472)), "Suburbano",
    ISNUMBER(SEARCH("U", Q2472)), "Urbano"
)</f>
        <v>Rural</v>
      </c>
      <c r="V2472" s="24" t="str" cm="1">
        <f t="array" ref="V2472">_xlfn.LET(
    _xlpm.txt, _xlfn.TEXTJOIN("", TRUE, IF(ISNUMBER(--MID(Todos!$H2472, _xlfn.SEQUENCE(LEN(Todos!$H2472)), 1)), MID(Todos!$H2472, _xlfn.SEQUENCE(LEN(Todos!$H2472)), 1), "")),
    IF(ISNUMBER(--RIGHT(_xlpm.txt,1)), _xlpm.txt, LEFT(_xlpm.txt, LEN(_xlpm.txt)-1))
)</f>
        <v>20810</v>
      </c>
      <c r="W2472" s="9" t="str">
        <f>UPPER(LEFT(Todos!$B2472,2))</f>
        <v>WA</v>
      </c>
      <c r="X2472" s="10" t="str" cm="1">
        <f t="array" ref="X2472">+IF(Todos!$C2472 = "",MODE.MATCH(Todos!$C$2:$C$4029),Todos!$C2472)</f>
        <v>F</v>
      </c>
    </row>
    <row r="2473" spans="1:24" x14ac:dyDescent="0.35">
      <c r="A2473" s="18">
        <v>20802</v>
      </c>
      <c r="B2473" s="12" t="s">
        <v>18</v>
      </c>
      <c r="C2473" s="12" t="s">
        <v>31</v>
      </c>
      <c r="D2473" s="12">
        <v>436</v>
      </c>
      <c r="E2473" s="12">
        <v>160</v>
      </c>
      <c r="F2473" s="12">
        <v>258</v>
      </c>
      <c r="G2473" s="12">
        <v>1</v>
      </c>
      <c r="H2473" s="12">
        <v>8631</v>
      </c>
      <c r="I2473" s="12">
        <v>1</v>
      </c>
      <c r="J2473" s="12">
        <v>89</v>
      </c>
      <c r="K2473" s="12">
        <v>206</v>
      </c>
      <c r="L2473" s="12">
        <v>214</v>
      </c>
      <c r="M2473" s="12">
        <v>15</v>
      </c>
      <c r="N2473" s="12">
        <f>VLOOKUP(Todos!$A2473,vlookup_table[#All],2,FALSE)</f>
        <v>0</v>
      </c>
      <c r="O2473" s="12" t="str">
        <f>VLOOKUP(Todos!$A2473,vlookup_table[#All],3,FALSE)</f>
        <v>NC</v>
      </c>
      <c r="P2473" s="12">
        <f>VLOOKUP(Todos!$A2473,vlookup_table[#All],4,FALSE)</f>
        <v>2501</v>
      </c>
      <c r="Q2473" s="14" t="str">
        <f>VLOOKUP(Todos!$A2473,vlookup_table[#All],5,FALSE)</f>
        <v>T2</v>
      </c>
      <c r="R2473" s="14" t="str">
        <f>VLOOKUP(Todos!$A2473,vlookup_table[#All],6,FALSE)</f>
        <v>U</v>
      </c>
      <c r="S2473" s="14">
        <f>VLOOKUP(Todos!$A2473,vlookup_table[#All],7,FALSE)</f>
        <v>25</v>
      </c>
      <c r="T2473" s="14">
        <f>ROUND((9706-Todos!$P2473)/100, 0)</f>
        <v>72</v>
      </c>
      <c r="U2473" s="14" t="str" cm="1">
        <f t="array" ref="U2473">_xlfn.IFS(
    ISNUMBER(SEARCH("C", Q2473)), "Ciudad",
    ISNUMBER(SEARCH("T", Q2473)), "Pueblo",
    ISNUMBER(SEARCH("R", Q2473)), "Rural",
    ISNUMBER(SEARCH("S", Q2473)), "Suburbano",
    ISNUMBER(SEARCH("U", Q2473)), "Urbano"
)</f>
        <v>Pueblo</v>
      </c>
      <c r="V2473" s="25" t="str" cm="1">
        <f t="array" ref="V2473">_xlfn.LET(
    _xlpm.txt, _xlfn.TEXTJOIN("", TRUE, IF(ISNUMBER(--MID(Todos!$H2473, _xlfn.SEQUENCE(LEN(Todos!$H2473)), 1)), MID(Todos!$H2473, _xlfn.SEQUENCE(LEN(Todos!$H2473)), 1), "")),
    IF(ISNUMBER(--RIGHT(_xlpm.txt,1)), _xlpm.txt, LEFT(_xlpm.txt, LEN(_xlpm.txt)-1))
)</f>
        <v>8631</v>
      </c>
      <c r="W2473" s="14" t="str">
        <f>UPPER(LEFT(Todos!$B2473,2))</f>
        <v>NC</v>
      </c>
      <c r="X2473" s="15" t="str" cm="1">
        <f t="array" ref="X2473">+IF(Todos!$C2473 = "",MODE.MATCH(Todos!$C$2:$C$4029),Todos!$C2473)</f>
        <v>U</v>
      </c>
    </row>
    <row r="2474" spans="1:24" x14ac:dyDescent="0.35">
      <c r="A2474" s="19">
        <v>107644</v>
      </c>
      <c r="B2474" s="7" t="s">
        <v>60</v>
      </c>
      <c r="C2474" s="7" t="s">
        <v>14</v>
      </c>
      <c r="D2474" s="7">
        <v>422</v>
      </c>
      <c r="E2474" s="7">
        <v>268</v>
      </c>
      <c r="F2474" s="7">
        <v>376</v>
      </c>
      <c r="G2474" s="7">
        <v>0</v>
      </c>
      <c r="H2474" s="7">
        <v>13261</v>
      </c>
      <c r="I2474" s="7">
        <v>0</v>
      </c>
      <c r="J2474" s="7">
        <v>81</v>
      </c>
      <c r="K2474" s="7">
        <v>326</v>
      </c>
      <c r="L2474" s="7">
        <v>320</v>
      </c>
      <c r="M2474" s="7">
        <v>6.1875</v>
      </c>
      <c r="N2474" s="7">
        <f>VLOOKUP(Todos!$A2474,vlookup_table[#All],2,FALSE)</f>
        <v>1</v>
      </c>
      <c r="O2474" s="7" t="str">
        <f>VLOOKUP(Todos!$A2474,vlookup_table[#All],3,FALSE)</f>
        <v>NE</v>
      </c>
      <c r="P2474" s="7">
        <f>VLOOKUP(Todos!$A2474,vlookup_table[#All],4,FALSE)</f>
        <v>2109</v>
      </c>
      <c r="Q2474" s="9" t="str">
        <f>VLOOKUP(Todos!$A2474,vlookup_table[#All],5,FALSE)</f>
        <v>R2</v>
      </c>
      <c r="R2474" s="9" t="str">
        <f>VLOOKUP(Todos!$A2474,vlookup_table[#All],6,FALSE)</f>
        <v>M</v>
      </c>
      <c r="S2474" s="9">
        <f>VLOOKUP(Todos!$A2474,vlookup_table[#All],7,FALSE)</f>
        <v>7</v>
      </c>
      <c r="T2474" s="9">
        <f>ROUND((9706-Todos!$P2474)/100, 0)</f>
        <v>76</v>
      </c>
      <c r="U2474" s="9" t="str" cm="1">
        <f t="array" ref="U2474">_xlfn.IFS(
    ISNUMBER(SEARCH("C", Q2474)), "Ciudad",
    ISNUMBER(SEARCH("T", Q2474)), "Pueblo",
    ISNUMBER(SEARCH("R", Q2474)), "Rural",
    ISNUMBER(SEARCH("S", Q2474)), "Suburbano",
    ISNUMBER(SEARCH("U", Q2474)), "Urbano"
)</f>
        <v>Rural</v>
      </c>
      <c r="V2474" s="24" t="str" cm="1">
        <f t="array" ref="V2474">_xlfn.LET(
    _xlpm.txt, _xlfn.TEXTJOIN("", TRUE, IF(ISNUMBER(--MID(Todos!$H2474, _xlfn.SEQUENCE(LEN(Todos!$H2474)), 1)), MID(Todos!$H2474, _xlfn.SEQUENCE(LEN(Todos!$H2474)), 1), "")),
    IF(ISNUMBER(--RIGHT(_xlpm.txt,1)), _xlpm.txt, LEFT(_xlpm.txt, LEN(_xlpm.txt)-1))
)</f>
        <v>13261</v>
      </c>
      <c r="W2474" s="9" t="str">
        <f>UPPER(LEFT(Todos!$B2474,2))</f>
        <v>NE</v>
      </c>
      <c r="X2474" s="10" t="str" cm="1">
        <f t="array" ref="X2474">+IF(Todos!$C2474 = "",MODE.MATCH(Todos!$C$2:$C$4029),Todos!$C2474)</f>
        <v>M</v>
      </c>
    </row>
    <row r="2475" spans="1:24" x14ac:dyDescent="0.35">
      <c r="A2475" s="18">
        <v>139563</v>
      </c>
      <c r="B2475" s="12" t="s">
        <v>55</v>
      </c>
      <c r="C2475" s="12" t="s">
        <v>14</v>
      </c>
      <c r="D2475" s="12">
        <v>1647</v>
      </c>
      <c r="E2475" s="12">
        <v>541</v>
      </c>
      <c r="F2475" s="12">
        <v>642</v>
      </c>
      <c r="G2475" s="12">
        <v>21</v>
      </c>
      <c r="H2475" s="12">
        <v>26255</v>
      </c>
      <c r="I2475" s="12">
        <v>9</v>
      </c>
      <c r="J2475" s="12">
        <v>22</v>
      </c>
      <c r="K2475" s="12">
        <v>599</v>
      </c>
      <c r="L2475" s="12">
        <v>611</v>
      </c>
      <c r="M2475" s="12">
        <v>7.3888888890000004</v>
      </c>
      <c r="N2475" s="12">
        <f>VLOOKUP(Todos!$A2475,vlookup_table[#All],2,FALSE)</f>
        <v>0</v>
      </c>
      <c r="O2475" s="12" t="str">
        <f>VLOOKUP(Todos!$A2475,vlookup_table[#All],3,FALSE)</f>
        <v>NM</v>
      </c>
      <c r="P2475" s="12">
        <f>VLOOKUP(Todos!$A2475,vlookup_table[#All],4,FALSE)</f>
        <v>0</v>
      </c>
      <c r="Q2475" s="14" t="str">
        <f>VLOOKUP(Todos!$A2475,vlookup_table[#All],5,FALSE)</f>
        <v>S1</v>
      </c>
      <c r="R2475" s="14" t="str">
        <f>VLOOKUP(Todos!$A2475,vlookup_table[#All],6,FALSE)</f>
        <v>M</v>
      </c>
      <c r="S2475" s="14">
        <f>VLOOKUP(Todos!$A2475,vlookup_table[#All],7,FALSE)</f>
        <v>8</v>
      </c>
      <c r="T2475" s="14">
        <f>ROUND((9706-Todos!$P2475)/100, 0)</f>
        <v>97</v>
      </c>
      <c r="U2475" s="14" t="str" cm="1">
        <f t="array" ref="U2475">_xlfn.IFS(
    ISNUMBER(SEARCH("C", Q2475)), "Ciudad",
    ISNUMBER(SEARCH("T", Q2475)), "Pueblo",
    ISNUMBER(SEARCH("R", Q2475)), "Rural",
    ISNUMBER(SEARCH("S", Q2475)), "Suburbano",
    ISNUMBER(SEARCH("U", Q2475)), "Urbano"
)</f>
        <v>Suburbano</v>
      </c>
      <c r="V2475" s="25" t="str" cm="1">
        <f t="array" ref="V2475">_xlfn.LET(
    _xlpm.txt, _xlfn.TEXTJOIN("", TRUE, IF(ISNUMBER(--MID(Todos!$H2475, _xlfn.SEQUENCE(LEN(Todos!$H2475)), 1)), MID(Todos!$H2475, _xlfn.SEQUENCE(LEN(Todos!$H2475)), 1), "")),
    IF(ISNUMBER(--RIGHT(_xlpm.txt,1)), _xlpm.txt, LEFT(_xlpm.txt, LEN(_xlpm.txt)-1))
)</f>
        <v>26255</v>
      </c>
      <c r="W2475" s="14" t="str">
        <f>UPPER(LEFT(Todos!$B2475,2))</f>
        <v>NM</v>
      </c>
      <c r="X2475" s="15" t="str" cm="1">
        <f t="array" ref="X2475">+IF(Todos!$C2475 = "",MODE.MATCH(Todos!$C$2:$C$4029),Todos!$C2475)</f>
        <v>M</v>
      </c>
    </row>
    <row r="2476" spans="1:24" x14ac:dyDescent="0.35">
      <c r="A2476" s="19">
        <v>191134</v>
      </c>
      <c r="B2476" s="7" t="s">
        <v>28</v>
      </c>
      <c r="C2476" s="7" t="s">
        <v>17</v>
      </c>
      <c r="D2476" s="7">
        <v>431</v>
      </c>
      <c r="E2476" s="7">
        <v>222</v>
      </c>
      <c r="F2476" s="7">
        <v>284</v>
      </c>
      <c r="G2476" s="7">
        <v>0</v>
      </c>
      <c r="H2476" s="7">
        <v>8886</v>
      </c>
      <c r="I2476" s="7">
        <v>13</v>
      </c>
      <c r="J2476" s="7">
        <v>61</v>
      </c>
      <c r="K2476" s="7">
        <v>261</v>
      </c>
      <c r="L2476" s="7">
        <v>264</v>
      </c>
      <c r="M2476" s="7">
        <v>5.8055555559999998</v>
      </c>
      <c r="N2476" s="7">
        <f>VLOOKUP(Todos!$A2476,vlookup_table[#All],2,FALSE)</f>
        <v>0</v>
      </c>
      <c r="O2476" s="7" t="str">
        <f>VLOOKUP(Todos!$A2476,vlookup_table[#All],3,FALSE)</f>
        <v>KS</v>
      </c>
      <c r="P2476" s="7">
        <f>VLOOKUP(Todos!$A2476,vlookup_table[#All],4,FALSE)</f>
        <v>0</v>
      </c>
      <c r="Q2476" s="9" t="str">
        <f>VLOOKUP(Todos!$A2476,vlookup_table[#All],5,FALSE)</f>
        <v>T3</v>
      </c>
      <c r="R2476" s="9" t="str">
        <f>VLOOKUP(Todos!$A2476,vlookup_table[#All],6,FALSE)</f>
        <v>F</v>
      </c>
      <c r="S2476" s="9">
        <f>VLOOKUP(Todos!$A2476,vlookup_table[#All],7,FALSE)</f>
        <v>5</v>
      </c>
      <c r="T2476" s="9">
        <f>ROUND((9706-Todos!$P2476)/100, 0)</f>
        <v>97</v>
      </c>
      <c r="U2476" s="9" t="str" cm="1">
        <f t="array" ref="U2476">_xlfn.IFS(
    ISNUMBER(SEARCH("C", Q2476)), "Ciudad",
    ISNUMBER(SEARCH("T", Q2476)), "Pueblo",
    ISNUMBER(SEARCH("R", Q2476)), "Rural",
    ISNUMBER(SEARCH("S", Q2476)), "Suburbano",
    ISNUMBER(SEARCH("U", Q2476)), "Urbano"
)</f>
        <v>Pueblo</v>
      </c>
      <c r="V2476" s="24" t="str" cm="1">
        <f t="array" ref="V2476">_xlfn.LET(
    _xlpm.txt, _xlfn.TEXTJOIN("", TRUE, IF(ISNUMBER(--MID(Todos!$H2476, _xlfn.SEQUENCE(LEN(Todos!$H2476)), 1)), MID(Todos!$H2476, _xlfn.SEQUENCE(LEN(Todos!$H2476)), 1), "")),
    IF(ISNUMBER(--RIGHT(_xlpm.txt,1)), _xlpm.txt, LEFT(_xlpm.txt, LEN(_xlpm.txt)-1))
)</f>
        <v>8886</v>
      </c>
      <c r="W2476" s="9" t="str">
        <f>UPPER(LEFT(Todos!$B2476,2))</f>
        <v>KS</v>
      </c>
      <c r="X2476" s="10" t="str" cm="1">
        <f t="array" ref="X2476">+IF(Todos!$C2476 = "",MODE.MATCH(Todos!$C$2:$C$4029),Todos!$C2476)</f>
        <v>F</v>
      </c>
    </row>
    <row r="2477" spans="1:24" x14ac:dyDescent="0.35">
      <c r="A2477" s="18">
        <v>183043</v>
      </c>
      <c r="B2477" s="12" t="s">
        <v>41</v>
      </c>
      <c r="C2477" s="12" t="s">
        <v>52</v>
      </c>
      <c r="D2477" s="12">
        <v>876</v>
      </c>
      <c r="E2477" s="12">
        <v>337</v>
      </c>
      <c r="F2477" s="12">
        <v>439</v>
      </c>
      <c r="G2477" s="12">
        <v>3</v>
      </c>
      <c r="H2477" s="12">
        <v>15017</v>
      </c>
      <c r="I2477" s="12">
        <v>4</v>
      </c>
      <c r="J2477" s="12">
        <v>37</v>
      </c>
      <c r="K2477" s="12">
        <v>353</v>
      </c>
      <c r="L2477" s="12">
        <v>403</v>
      </c>
      <c r="M2477" s="12">
        <v>20</v>
      </c>
      <c r="N2477" s="12">
        <f>VLOOKUP(Todos!$A2477,vlookup_table[#All],2,FALSE)</f>
        <v>0</v>
      </c>
      <c r="O2477" s="12" t="str">
        <f>VLOOKUP(Todos!$A2477,vlookup_table[#All],3,FALSE)</f>
        <v>WA</v>
      </c>
      <c r="P2477" s="12">
        <f>VLOOKUP(Todos!$A2477,vlookup_table[#All],4,FALSE)</f>
        <v>3201</v>
      </c>
      <c r="Q2477" s="14" t="str">
        <f>VLOOKUP(Todos!$A2477,vlookup_table[#All],5,FALSE)</f>
        <v>S2</v>
      </c>
      <c r="R2477" s="14" t="str">
        <f>VLOOKUP(Todos!$A2477,vlookup_table[#All],6,FALSE)</f>
        <v>M</v>
      </c>
      <c r="S2477" s="14">
        <f>VLOOKUP(Todos!$A2477,vlookup_table[#All],7,FALSE)</f>
        <v>25</v>
      </c>
      <c r="T2477" s="14">
        <f>ROUND((9706-Todos!$P2477)/100, 0)</f>
        <v>65</v>
      </c>
      <c r="U2477" s="14" t="str" cm="1">
        <f t="array" ref="U2477">_xlfn.IFS(
    ISNUMBER(SEARCH("C", Q2477)), "Ciudad",
    ISNUMBER(SEARCH("T", Q2477)), "Pueblo",
    ISNUMBER(SEARCH("R", Q2477)), "Rural",
    ISNUMBER(SEARCH("S", Q2477)), "Suburbano",
    ISNUMBER(SEARCH("U", Q2477)), "Urbano"
)</f>
        <v>Suburbano</v>
      </c>
      <c r="V2477" s="25" t="str" cm="1">
        <f t="array" ref="V2477">_xlfn.LET(
    _xlpm.txt, _xlfn.TEXTJOIN("", TRUE, IF(ISNUMBER(--MID(Todos!$H2477, _xlfn.SEQUENCE(LEN(Todos!$H2477)), 1)), MID(Todos!$H2477, _xlfn.SEQUENCE(LEN(Todos!$H2477)), 1), "")),
    IF(ISNUMBER(--RIGHT(_xlpm.txt,1)), _xlpm.txt, LEFT(_xlpm.txt, LEN(_xlpm.txt)-1))
)</f>
        <v>15017</v>
      </c>
      <c r="W2477" s="14" t="str">
        <f>UPPER(LEFT(Todos!$B2477,2))</f>
        <v>WA</v>
      </c>
      <c r="X2477" s="15" t="str" cm="1">
        <f t="array" ref="X2477">+IF(Todos!$C2477 = "",MODE.MATCH(Todos!$C$2:$C$4029),Todos!$C2477)</f>
        <v>male</v>
      </c>
    </row>
    <row r="2478" spans="1:24" x14ac:dyDescent="0.35">
      <c r="A2478" s="19">
        <v>165392</v>
      </c>
      <c r="B2478" s="7" t="s">
        <v>22</v>
      </c>
      <c r="C2478" s="7" t="s">
        <v>14</v>
      </c>
      <c r="D2478" s="7">
        <v>1911</v>
      </c>
      <c r="E2478" s="7">
        <v>462</v>
      </c>
      <c r="F2478" s="7">
        <v>517</v>
      </c>
      <c r="G2478" s="7">
        <v>41</v>
      </c>
      <c r="H2478" s="7">
        <v>16099</v>
      </c>
      <c r="I2478" s="7">
        <v>16</v>
      </c>
      <c r="J2478" s="7">
        <v>54</v>
      </c>
      <c r="K2478" s="7">
        <v>486</v>
      </c>
      <c r="L2478" s="7">
        <v>489</v>
      </c>
      <c r="M2478" s="7">
        <v>15</v>
      </c>
      <c r="N2478" s="7">
        <f>VLOOKUP(Todos!$A2478,vlookup_table[#All],2,FALSE)</f>
        <v>1</v>
      </c>
      <c r="O2478" s="7" t="str">
        <f>VLOOKUP(Todos!$A2478,vlookup_table[#All],3,FALSE)</f>
        <v>CA</v>
      </c>
      <c r="P2478" s="7">
        <f>VLOOKUP(Todos!$A2478,vlookup_table[#All],4,FALSE)</f>
        <v>0</v>
      </c>
      <c r="Q2478" s="9" t="str">
        <f>VLOOKUP(Todos!$A2478,vlookup_table[#All],5,FALSE)</f>
        <v>S2</v>
      </c>
      <c r="R2478" s="9" t="str">
        <f>VLOOKUP(Todos!$A2478,vlookup_table[#All],6,FALSE)</f>
        <v>M</v>
      </c>
      <c r="S2478" s="9">
        <f>VLOOKUP(Todos!$A2478,vlookup_table[#All],7,FALSE)</f>
        <v>21</v>
      </c>
      <c r="T2478" s="9">
        <f>ROUND((9706-Todos!$P2478)/100, 0)</f>
        <v>97</v>
      </c>
      <c r="U2478" s="9" t="str" cm="1">
        <f t="array" ref="U2478">_xlfn.IFS(
    ISNUMBER(SEARCH("C", Q2478)), "Ciudad",
    ISNUMBER(SEARCH("T", Q2478)), "Pueblo",
    ISNUMBER(SEARCH("R", Q2478)), "Rural",
    ISNUMBER(SEARCH("S", Q2478)), "Suburbano",
    ISNUMBER(SEARCH("U", Q2478)), "Urbano"
)</f>
        <v>Suburbano</v>
      </c>
      <c r="V2478" s="24" t="str" cm="1">
        <f t="array" ref="V2478">_xlfn.LET(
    _xlpm.txt, _xlfn.TEXTJOIN("", TRUE, IF(ISNUMBER(--MID(Todos!$H2478, _xlfn.SEQUENCE(LEN(Todos!$H2478)), 1)), MID(Todos!$H2478, _xlfn.SEQUENCE(LEN(Todos!$H2478)), 1), "")),
    IF(ISNUMBER(--RIGHT(_xlpm.txt,1)), _xlpm.txt, LEFT(_xlpm.txt, LEN(_xlpm.txt)-1))
)</f>
        <v>16099</v>
      </c>
      <c r="W2478" s="9" t="str">
        <f>UPPER(LEFT(Todos!$B2478,2))</f>
        <v>CA</v>
      </c>
      <c r="X2478" s="10" t="str" cm="1">
        <f t="array" ref="X2478">+IF(Todos!$C2478 = "",MODE.MATCH(Todos!$C$2:$C$4029),Todos!$C2478)</f>
        <v>M</v>
      </c>
    </row>
    <row r="2479" spans="1:24" x14ac:dyDescent="0.35">
      <c r="A2479" s="18">
        <v>50684</v>
      </c>
      <c r="B2479" s="12" t="s">
        <v>69</v>
      </c>
      <c r="C2479" s="12" t="s">
        <v>17</v>
      </c>
      <c r="D2479" s="12">
        <v>467</v>
      </c>
      <c r="E2479" s="12">
        <v>203</v>
      </c>
      <c r="F2479" s="12">
        <v>332</v>
      </c>
      <c r="G2479" s="12">
        <v>2</v>
      </c>
      <c r="H2479" s="12">
        <v>11278</v>
      </c>
      <c r="I2479" s="12">
        <v>0</v>
      </c>
      <c r="J2479" s="12">
        <v>69</v>
      </c>
      <c r="K2479" s="12">
        <v>239</v>
      </c>
      <c r="L2479" s="12">
        <v>282</v>
      </c>
      <c r="M2479" s="12">
        <v>4.4285714289999998</v>
      </c>
      <c r="N2479" s="12">
        <f>VLOOKUP(Todos!$A2479,vlookup_table[#All],2,FALSE)</f>
        <v>2</v>
      </c>
      <c r="O2479" s="12" t="str">
        <f>VLOOKUP(Todos!$A2479,vlookup_table[#All],3,FALSE)</f>
        <v>TN</v>
      </c>
      <c r="P2479" s="12">
        <f>VLOOKUP(Todos!$A2479,vlookup_table[#All],4,FALSE)</f>
        <v>0</v>
      </c>
      <c r="Q2479" s="14" t="str">
        <f>VLOOKUP(Todos!$A2479,vlookup_table[#All],5,FALSE)</f>
        <v>R2</v>
      </c>
      <c r="R2479" s="14" t="str">
        <f>VLOOKUP(Todos!$A2479,vlookup_table[#All],6,FALSE)</f>
        <v>F</v>
      </c>
      <c r="S2479" s="14">
        <f>VLOOKUP(Todos!$A2479,vlookup_table[#All],7,FALSE)</f>
        <v>2</v>
      </c>
      <c r="T2479" s="14">
        <f>ROUND((9706-Todos!$P2479)/100, 0)</f>
        <v>97</v>
      </c>
      <c r="U2479" s="14" t="str" cm="1">
        <f t="array" ref="U2479">_xlfn.IFS(
    ISNUMBER(SEARCH("C", Q2479)), "Ciudad",
    ISNUMBER(SEARCH("T", Q2479)), "Pueblo",
    ISNUMBER(SEARCH("R", Q2479)), "Rural",
    ISNUMBER(SEARCH("S", Q2479)), "Suburbano",
    ISNUMBER(SEARCH("U", Q2479)), "Urbano"
)</f>
        <v>Rural</v>
      </c>
      <c r="V2479" s="25" t="str" cm="1">
        <f t="array" ref="V2479">_xlfn.LET(
    _xlpm.txt, _xlfn.TEXTJOIN("", TRUE, IF(ISNUMBER(--MID(Todos!$H2479, _xlfn.SEQUENCE(LEN(Todos!$H2479)), 1)), MID(Todos!$H2479, _xlfn.SEQUENCE(LEN(Todos!$H2479)), 1), "")),
    IF(ISNUMBER(--RIGHT(_xlpm.txt,1)), _xlpm.txt, LEFT(_xlpm.txt, LEN(_xlpm.txt)-1))
)</f>
        <v>11278</v>
      </c>
      <c r="W2479" s="14" t="str">
        <f>UPPER(LEFT(Todos!$B2479,2))</f>
        <v>TE</v>
      </c>
      <c r="X2479" s="15" t="str" cm="1">
        <f t="array" ref="X2479">+IF(Todos!$C2479 = "",MODE.MATCH(Todos!$C$2:$C$4029),Todos!$C2479)</f>
        <v>F</v>
      </c>
    </row>
    <row r="2480" spans="1:24" x14ac:dyDescent="0.35">
      <c r="A2480" s="19">
        <v>126819</v>
      </c>
      <c r="B2480" s="7" t="s">
        <v>21</v>
      </c>
      <c r="C2480" s="7" t="s">
        <v>14</v>
      </c>
      <c r="D2480" s="7">
        <v>867</v>
      </c>
      <c r="E2480" s="7">
        <v>312</v>
      </c>
      <c r="F2480" s="7">
        <v>420</v>
      </c>
      <c r="G2480" s="7">
        <v>10</v>
      </c>
      <c r="H2480" s="7">
        <v>15180</v>
      </c>
      <c r="I2480" s="7">
        <v>3</v>
      </c>
      <c r="J2480" s="7">
        <v>59</v>
      </c>
      <c r="K2480" s="7">
        <v>352</v>
      </c>
      <c r="L2480" s="7">
        <v>383</v>
      </c>
      <c r="M2480" s="7">
        <v>11.4</v>
      </c>
      <c r="N2480" s="7">
        <f>VLOOKUP(Todos!$A2480,vlookup_table[#All],2,FALSE)</f>
        <v>1</v>
      </c>
      <c r="O2480" s="7" t="str">
        <f>VLOOKUP(Todos!$A2480,vlookup_table[#All],3,FALSE)</f>
        <v>TX</v>
      </c>
      <c r="P2480" s="7">
        <f>VLOOKUP(Todos!$A2480,vlookup_table[#All],4,FALSE)</f>
        <v>6201</v>
      </c>
      <c r="Q2480" s="9" t="str">
        <f>VLOOKUP(Todos!$A2480,vlookup_table[#All],5,FALSE)</f>
        <v>R1</v>
      </c>
      <c r="R2480" s="9" t="str">
        <f>VLOOKUP(Todos!$A2480,vlookup_table[#All],6,FALSE)</f>
        <v>M</v>
      </c>
      <c r="S2480" s="9">
        <f>VLOOKUP(Todos!$A2480,vlookup_table[#All],7,FALSE)</f>
        <v>15</v>
      </c>
      <c r="T2480" s="9">
        <f>ROUND((9706-Todos!$P2480)/100, 0)</f>
        <v>35</v>
      </c>
      <c r="U2480" s="9" t="str" cm="1">
        <f t="array" ref="U2480">_xlfn.IFS(
    ISNUMBER(SEARCH("C", Q2480)), "Ciudad",
    ISNUMBER(SEARCH("T", Q2480)), "Pueblo",
    ISNUMBER(SEARCH("R", Q2480)), "Rural",
    ISNUMBER(SEARCH("S", Q2480)), "Suburbano",
    ISNUMBER(SEARCH("U", Q2480)), "Urbano"
)</f>
        <v>Rural</v>
      </c>
      <c r="V2480" s="24" t="str" cm="1">
        <f t="array" ref="V2480">_xlfn.LET(
    _xlpm.txt, _xlfn.TEXTJOIN("", TRUE, IF(ISNUMBER(--MID(Todos!$H2480, _xlfn.SEQUENCE(LEN(Todos!$H2480)), 1)), MID(Todos!$H2480, _xlfn.SEQUENCE(LEN(Todos!$H2480)), 1), "")),
    IF(ISNUMBER(--RIGHT(_xlpm.txt,1)), _xlpm.txt, LEFT(_xlpm.txt, LEN(_xlpm.txt)-1))
)</f>
        <v>15180</v>
      </c>
      <c r="W2480" s="9" t="str">
        <f>UPPER(LEFT(Todos!$B2480,2))</f>
        <v>TX</v>
      </c>
      <c r="X2480" s="10" t="str" cm="1">
        <f t="array" ref="X2480">+IF(Todos!$C2480 = "",MODE.MATCH(Todos!$C$2:$C$4029),Todos!$C2480)</f>
        <v>M</v>
      </c>
    </row>
    <row r="2481" spans="1:24" x14ac:dyDescent="0.35">
      <c r="A2481" s="18">
        <v>190412</v>
      </c>
      <c r="B2481" s="12" t="s">
        <v>49</v>
      </c>
      <c r="C2481" s="12"/>
      <c r="D2481" s="12">
        <v>1956</v>
      </c>
      <c r="E2481" s="12">
        <v>768</v>
      </c>
      <c r="F2481" s="12">
        <v>874</v>
      </c>
      <c r="G2481" s="12">
        <v>47</v>
      </c>
      <c r="H2481" s="12">
        <v>36868</v>
      </c>
      <c r="I2481" s="12">
        <v>3</v>
      </c>
      <c r="J2481" s="12">
        <v>34</v>
      </c>
      <c r="K2481" s="12">
        <v>803</v>
      </c>
      <c r="L2481" s="12">
        <v>842</v>
      </c>
      <c r="M2481" s="12">
        <v>18.0952381</v>
      </c>
      <c r="N2481" s="12">
        <f>VLOOKUP(Todos!$A2481,vlookup_table[#All],2,FALSE)</f>
        <v>2</v>
      </c>
      <c r="O2481" s="12" t="str">
        <f>VLOOKUP(Todos!$A2481,vlookup_table[#All],3,FALSE)</f>
        <v>CO</v>
      </c>
      <c r="P2481" s="12">
        <f>VLOOKUP(Todos!$A2481,vlookup_table[#All],4,FALSE)</f>
        <v>610</v>
      </c>
      <c r="Q2481" s="14" t="str">
        <f>VLOOKUP(Todos!$A2481,vlookup_table[#All],5,FALSE)</f>
        <v>S1</v>
      </c>
      <c r="R2481" s="14" t="str">
        <f>VLOOKUP(Todos!$A2481,vlookup_table[#All],6,FALSE)</f>
        <v/>
      </c>
      <c r="S2481" s="14">
        <f>VLOOKUP(Todos!$A2481,vlookup_table[#All],7,FALSE)</f>
        <v>20</v>
      </c>
      <c r="T2481" s="14">
        <f>ROUND((9706-Todos!$P2481)/100, 0)</f>
        <v>91</v>
      </c>
      <c r="U2481" s="14" t="str" cm="1">
        <f t="array" ref="U2481">_xlfn.IFS(
    ISNUMBER(SEARCH("C", Q2481)), "Ciudad",
    ISNUMBER(SEARCH("T", Q2481)), "Pueblo",
    ISNUMBER(SEARCH("R", Q2481)), "Rural",
    ISNUMBER(SEARCH("S", Q2481)), "Suburbano",
    ISNUMBER(SEARCH("U", Q2481)), "Urbano"
)</f>
        <v>Suburbano</v>
      </c>
      <c r="V2481" s="25" t="str" cm="1">
        <f t="array" ref="V2481">_xlfn.LET(
    _xlpm.txt, _xlfn.TEXTJOIN("", TRUE, IF(ISNUMBER(--MID(Todos!$H2481, _xlfn.SEQUENCE(LEN(Todos!$H2481)), 1)), MID(Todos!$H2481, _xlfn.SEQUENCE(LEN(Todos!$H2481)), 1), "")),
    IF(ISNUMBER(--RIGHT(_xlpm.txt,1)), _xlpm.txt, LEFT(_xlpm.txt, LEN(_xlpm.txt)-1))
)</f>
        <v>36868</v>
      </c>
      <c r="W2481" s="14" t="str">
        <f>UPPER(LEFT(Todos!$B2481,2))</f>
        <v>CO</v>
      </c>
      <c r="X2481" s="15" t="e" cm="1">
        <f t="array" aca="1" ref="X2481" ca="1">+IF(Todos!$C2481 = "",MODE.MATCH(Todos!$C$2:$C$4029),Todos!$C2481)</f>
        <v>#NAME?</v>
      </c>
    </row>
    <row r="2482" spans="1:24" x14ac:dyDescent="0.35">
      <c r="A2482" s="19">
        <v>92085</v>
      </c>
      <c r="B2482" s="7" t="s">
        <v>16</v>
      </c>
      <c r="C2482" s="7" t="s">
        <v>14</v>
      </c>
      <c r="D2482" s="7">
        <v>1102</v>
      </c>
      <c r="E2482" s="7">
        <v>271</v>
      </c>
      <c r="F2482" s="7">
        <v>588</v>
      </c>
      <c r="G2482" s="7">
        <v>6</v>
      </c>
      <c r="H2482" s="7">
        <v>22625</v>
      </c>
      <c r="I2482" s="7">
        <v>10</v>
      </c>
      <c r="J2482" s="7">
        <v>67</v>
      </c>
      <c r="K2482" s="7">
        <v>469</v>
      </c>
      <c r="L2482" s="7">
        <v>457</v>
      </c>
      <c r="M2482" s="7">
        <v>8.769230769</v>
      </c>
      <c r="N2482" s="7">
        <f>VLOOKUP(Todos!$A2482,vlookup_table[#All],2,FALSE)</f>
        <v>1</v>
      </c>
      <c r="O2482" s="7" t="str">
        <f>VLOOKUP(Todos!$A2482,vlookup_table[#All],3,FALSE)</f>
        <v>IL</v>
      </c>
      <c r="P2482" s="7">
        <f>VLOOKUP(Todos!$A2482,vlookup_table[#All],4,FALSE)</f>
        <v>1909</v>
      </c>
      <c r="Q2482" s="9" t="str">
        <f>VLOOKUP(Todos!$A2482,vlookup_table[#All],5,FALSE)</f>
        <v>C1</v>
      </c>
      <c r="R2482" s="9" t="str">
        <f>VLOOKUP(Todos!$A2482,vlookup_table[#All],6,FALSE)</f>
        <v>M</v>
      </c>
      <c r="S2482" s="9">
        <f>VLOOKUP(Todos!$A2482,vlookup_table[#All],7,FALSE)</f>
        <v>15</v>
      </c>
      <c r="T2482" s="9">
        <f>ROUND((9706-Todos!$P2482)/100, 0)</f>
        <v>78</v>
      </c>
      <c r="U2482" s="9" t="str" cm="1">
        <f t="array" ref="U2482">_xlfn.IFS(
    ISNUMBER(SEARCH("C", Q2482)), "Ciudad",
    ISNUMBER(SEARCH("T", Q2482)), "Pueblo",
    ISNUMBER(SEARCH("R", Q2482)), "Rural",
    ISNUMBER(SEARCH("S", Q2482)), "Suburbano",
    ISNUMBER(SEARCH("U", Q2482)), "Urbano"
)</f>
        <v>Ciudad</v>
      </c>
      <c r="V2482" s="24" t="str" cm="1">
        <f t="array" ref="V2482">_xlfn.LET(
    _xlpm.txt, _xlfn.TEXTJOIN("", TRUE, IF(ISNUMBER(--MID(Todos!$H2482, _xlfn.SEQUENCE(LEN(Todos!$H2482)), 1)), MID(Todos!$H2482, _xlfn.SEQUENCE(LEN(Todos!$H2482)), 1), "")),
    IF(ISNUMBER(--RIGHT(_xlpm.txt,1)), _xlpm.txt, LEFT(_xlpm.txt, LEN(_xlpm.txt)-1))
)</f>
        <v>22625</v>
      </c>
      <c r="W2482" s="9" t="str">
        <f>UPPER(LEFT(Todos!$B2482,2))</f>
        <v>IL</v>
      </c>
      <c r="X2482" s="10" t="str" cm="1">
        <f t="array" ref="X2482">+IF(Todos!$C2482 = "",MODE.MATCH(Todos!$C$2:$C$4029),Todos!$C2482)</f>
        <v>M</v>
      </c>
    </row>
    <row r="2483" spans="1:24" x14ac:dyDescent="0.35">
      <c r="A2483" s="18">
        <v>176825</v>
      </c>
      <c r="B2483" s="12" t="s">
        <v>51</v>
      </c>
      <c r="C2483" s="12" t="s">
        <v>14</v>
      </c>
      <c r="D2483" s="12">
        <v>908</v>
      </c>
      <c r="E2483" s="12">
        <v>389</v>
      </c>
      <c r="F2483" s="12">
        <v>509</v>
      </c>
      <c r="G2483" s="12">
        <v>11</v>
      </c>
      <c r="H2483" s="12">
        <v>18876</v>
      </c>
      <c r="I2483" s="12">
        <v>3</v>
      </c>
      <c r="J2483" s="12">
        <v>47</v>
      </c>
      <c r="K2483" s="12">
        <v>421</v>
      </c>
      <c r="L2483" s="12">
        <v>442</v>
      </c>
      <c r="M2483" s="12">
        <v>5.0222222219999999</v>
      </c>
      <c r="N2483" s="12">
        <f>VLOOKUP(Todos!$A2483,vlookup_table[#All],2,FALSE)</f>
        <v>1</v>
      </c>
      <c r="O2483" s="12" t="str">
        <f>VLOOKUP(Todos!$A2483,vlookup_table[#All],3,FALSE)</f>
        <v>OR</v>
      </c>
      <c r="P2483" s="12">
        <f>VLOOKUP(Todos!$A2483,vlookup_table[#All],4,FALSE)</f>
        <v>1702</v>
      </c>
      <c r="Q2483" s="14" t="str">
        <f>VLOOKUP(Todos!$A2483,vlookup_table[#All],5,FALSE)</f>
        <v/>
      </c>
      <c r="R2483" s="14" t="str">
        <f>VLOOKUP(Todos!$A2483,vlookup_table[#All],6,FALSE)</f>
        <v>M</v>
      </c>
      <c r="S2483" s="14">
        <f>VLOOKUP(Todos!$A2483,vlookup_table[#All],7,FALSE)</f>
        <v>12</v>
      </c>
      <c r="T2483" s="14">
        <f>ROUND((9706-Todos!$P2483)/100, 0)</f>
        <v>80</v>
      </c>
      <c r="U2483" s="14" t="e" cm="1">
        <f t="array" ref="U2483">_xlfn.IFS(
    ISNUMBER(SEARCH("C", Q2483)), "Ciudad",
    ISNUMBER(SEARCH("T", Q2483)), "Pueblo",
    ISNUMBER(SEARCH("R", Q2483)), "Rural",
    ISNUMBER(SEARCH("S", Q2483)), "Suburbano",
    ISNUMBER(SEARCH("U", Q2483)), "Urbano"
)</f>
        <v>#N/A</v>
      </c>
      <c r="V2483" s="25" t="str" cm="1">
        <f t="array" ref="V2483">_xlfn.LET(
    _xlpm.txt, _xlfn.TEXTJOIN("", TRUE, IF(ISNUMBER(--MID(Todos!$H2483, _xlfn.SEQUENCE(LEN(Todos!$H2483)), 1)), MID(Todos!$H2483, _xlfn.SEQUENCE(LEN(Todos!$H2483)), 1), "")),
    IF(ISNUMBER(--RIGHT(_xlpm.txt,1)), _xlpm.txt, LEFT(_xlpm.txt, LEN(_xlpm.txt)-1))
)</f>
        <v>18876</v>
      </c>
      <c r="W2483" s="14" t="str">
        <f>UPPER(LEFT(Todos!$B2483,2))</f>
        <v>OR</v>
      </c>
      <c r="X2483" s="15" t="str" cm="1">
        <f t="array" ref="X2483">+IF(Todos!$C2483 = "",MODE.MATCH(Todos!$C$2:$C$4029),Todos!$C2483)</f>
        <v>M</v>
      </c>
    </row>
    <row r="2484" spans="1:24" x14ac:dyDescent="0.35">
      <c r="A2484" s="19">
        <v>168259</v>
      </c>
      <c r="B2484" s="7" t="s">
        <v>22</v>
      </c>
      <c r="C2484" s="7" t="s">
        <v>14</v>
      </c>
      <c r="D2484" s="7">
        <v>3365</v>
      </c>
      <c r="E2484" s="7">
        <v>725</v>
      </c>
      <c r="F2484" s="7">
        <v>771</v>
      </c>
      <c r="G2484" s="7">
        <v>97</v>
      </c>
      <c r="H2484" s="7">
        <v>25852</v>
      </c>
      <c r="I2484" s="7">
        <v>8</v>
      </c>
      <c r="J2484" s="7">
        <v>54</v>
      </c>
      <c r="K2484" s="7">
        <v>742</v>
      </c>
      <c r="L2484" s="7">
        <v>766</v>
      </c>
      <c r="M2484" s="7">
        <v>15.375</v>
      </c>
      <c r="N2484" s="7">
        <f>VLOOKUP(Todos!$A2484,vlookup_table[#All],2,FALSE)</f>
        <v>1</v>
      </c>
      <c r="O2484" s="7" t="str">
        <f>VLOOKUP(Todos!$A2484,vlookup_table[#All],3,FALSE)</f>
        <v>CA</v>
      </c>
      <c r="P2484" s="7">
        <f>VLOOKUP(Todos!$A2484,vlookup_table[#All],4,FALSE)</f>
        <v>2106</v>
      </c>
      <c r="Q2484" s="9" t="str">
        <f>VLOOKUP(Todos!$A2484,vlookup_table[#All],5,FALSE)</f>
        <v>U1</v>
      </c>
      <c r="R2484" s="9" t="str">
        <f>VLOOKUP(Todos!$A2484,vlookup_table[#All],6,FALSE)</f>
        <v>M</v>
      </c>
      <c r="S2484" s="9">
        <f>VLOOKUP(Todos!$A2484,vlookup_table[#All],7,FALSE)</f>
        <v>10</v>
      </c>
      <c r="T2484" s="9">
        <f>ROUND((9706-Todos!$P2484)/100, 0)</f>
        <v>76</v>
      </c>
      <c r="U2484" s="9" t="str" cm="1">
        <f t="array" ref="U2484">_xlfn.IFS(
    ISNUMBER(SEARCH("C", Q2484)), "Ciudad",
    ISNUMBER(SEARCH("T", Q2484)), "Pueblo",
    ISNUMBER(SEARCH("R", Q2484)), "Rural",
    ISNUMBER(SEARCH("S", Q2484)), "Suburbano",
    ISNUMBER(SEARCH("U", Q2484)), "Urbano"
)</f>
        <v>Urbano</v>
      </c>
      <c r="V2484" s="24" t="str" cm="1">
        <f t="array" ref="V2484">_xlfn.LET(
    _xlpm.txt, _xlfn.TEXTJOIN("", TRUE, IF(ISNUMBER(--MID(Todos!$H2484, _xlfn.SEQUENCE(LEN(Todos!$H2484)), 1)), MID(Todos!$H2484, _xlfn.SEQUENCE(LEN(Todos!$H2484)), 1), "")),
    IF(ISNUMBER(--RIGHT(_xlpm.txt,1)), _xlpm.txt, LEFT(_xlpm.txt, LEN(_xlpm.txt)-1))
)</f>
        <v>25852</v>
      </c>
      <c r="W2484" s="9" t="str">
        <f>UPPER(LEFT(Todos!$B2484,2))</f>
        <v>CA</v>
      </c>
      <c r="X2484" s="10" t="str" cm="1">
        <f t="array" ref="X2484">+IF(Todos!$C2484 = "",MODE.MATCH(Todos!$C$2:$C$4029),Todos!$C2484)</f>
        <v>M</v>
      </c>
    </row>
    <row r="2485" spans="1:24" x14ac:dyDescent="0.35">
      <c r="A2485" s="18">
        <v>188801</v>
      </c>
      <c r="B2485" s="12" t="s">
        <v>13</v>
      </c>
      <c r="C2485" s="12" t="s">
        <v>31</v>
      </c>
      <c r="D2485" s="12">
        <v>577</v>
      </c>
      <c r="E2485" s="12">
        <v>245</v>
      </c>
      <c r="F2485" s="12">
        <v>300</v>
      </c>
      <c r="G2485" s="12">
        <v>0</v>
      </c>
      <c r="H2485" s="12">
        <v>11975</v>
      </c>
      <c r="I2485" s="12">
        <v>10</v>
      </c>
      <c r="J2485" s="12">
        <v>10</v>
      </c>
      <c r="K2485" s="12">
        <v>257</v>
      </c>
      <c r="L2485" s="12">
        <v>279</v>
      </c>
      <c r="M2485" s="12">
        <v>8.6428571430000005</v>
      </c>
      <c r="N2485" s="12">
        <f>VLOOKUP(Todos!$A2485,vlookup_table[#All],2,FALSE)</f>
        <v>0</v>
      </c>
      <c r="O2485" s="12" t="str">
        <f>VLOOKUP(Todos!$A2485,vlookup_table[#All],3,FALSE)</f>
        <v>FL</v>
      </c>
      <c r="P2485" s="12">
        <f>VLOOKUP(Todos!$A2485,vlookup_table[#All],4,FALSE)</f>
        <v>0</v>
      </c>
      <c r="Q2485" s="14" t="str">
        <f>VLOOKUP(Todos!$A2485,vlookup_table[#All],5,FALSE)</f>
        <v>C2</v>
      </c>
      <c r="R2485" s="14" t="str">
        <f>VLOOKUP(Todos!$A2485,vlookup_table[#All],6,FALSE)</f>
        <v>U</v>
      </c>
      <c r="S2485" s="14">
        <f>VLOOKUP(Todos!$A2485,vlookup_table[#All],7,FALSE)</f>
        <v>15</v>
      </c>
      <c r="T2485" s="14">
        <f>ROUND((9706-Todos!$P2485)/100, 0)</f>
        <v>97</v>
      </c>
      <c r="U2485" s="14" t="str" cm="1">
        <f t="array" ref="U2485">_xlfn.IFS(
    ISNUMBER(SEARCH("C", Q2485)), "Ciudad",
    ISNUMBER(SEARCH("T", Q2485)), "Pueblo",
    ISNUMBER(SEARCH("R", Q2485)), "Rural",
    ISNUMBER(SEARCH("S", Q2485)), "Suburbano",
    ISNUMBER(SEARCH("U", Q2485)), "Urbano"
)</f>
        <v>Ciudad</v>
      </c>
      <c r="V2485" s="25" t="str" cm="1">
        <f t="array" ref="V2485">_xlfn.LET(
    _xlpm.txt, _xlfn.TEXTJOIN("", TRUE, IF(ISNUMBER(--MID(Todos!$H2485, _xlfn.SEQUENCE(LEN(Todos!$H2485)), 1)), MID(Todos!$H2485, _xlfn.SEQUENCE(LEN(Todos!$H2485)), 1), "")),
    IF(ISNUMBER(--RIGHT(_xlpm.txt,1)), _xlpm.txt, LEFT(_xlpm.txt, LEN(_xlpm.txt)-1))
)</f>
        <v>11975</v>
      </c>
      <c r="W2485" s="14" t="str">
        <f>UPPER(LEFT(Todos!$B2485,2))</f>
        <v>FL</v>
      </c>
      <c r="X2485" s="15" t="str" cm="1">
        <f t="array" ref="X2485">+IF(Todos!$C2485 = "",MODE.MATCH(Todos!$C$2:$C$4029),Todos!$C2485)</f>
        <v>U</v>
      </c>
    </row>
    <row r="2486" spans="1:24" x14ac:dyDescent="0.35">
      <c r="A2486" s="19">
        <v>80960</v>
      </c>
      <c r="B2486" s="7" t="s">
        <v>36</v>
      </c>
      <c r="C2486" s="7" t="s">
        <v>52</v>
      </c>
      <c r="D2486" s="7">
        <v>422</v>
      </c>
      <c r="E2486" s="7">
        <v>224</v>
      </c>
      <c r="F2486" s="7">
        <v>350</v>
      </c>
      <c r="G2486" s="7">
        <v>0</v>
      </c>
      <c r="H2486" s="7">
        <v>12611</v>
      </c>
      <c r="I2486" s="7">
        <v>0</v>
      </c>
      <c r="J2486" s="7">
        <v>77</v>
      </c>
      <c r="K2486" s="7">
        <v>274</v>
      </c>
      <c r="L2486" s="7">
        <v>282</v>
      </c>
      <c r="M2486" s="7">
        <v>4.7727272730000001</v>
      </c>
      <c r="N2486" s="7">
        <f>VLOOKUP(Todos!$A2486,vlookup_table[#All],2,FALSE)</f>
        <v>2</v>
      </c>
      <c r="O2486" s="7" t="str">
        <f>VLOOKUP(Todos!$A2486,vlookup_table[#All],3,FALSE)</f>
        <v>WI</v>
      </c>
      <c r="P2486" s="7">
        <f>VLOOKUP(Todos!$A2486,vlookup_table[#All],4,FALSE)</f>
        <v>2204</v>
      </c>
      <c r="Q2486" s="9" t="str">
        <f>VLOOKUP(Todos!$A2486,vlookup_table[#All],5,FALSE)</f>
        <v>T2</v>
      </c>
      <c r="R2486" s="9" t="str">
        <f>VLOOKUP(Todos!$A2486,vlookup_table[#All],6,FALSE)</f>
        <v>M</v>
      </c>
      <c r="S2486" s="9">
        <f>VLOOKUP(Todos!$A2486,vlookup_table[#All],7,FALSE)</f>
        <v>5</v>
      </c>
      <c r="T2486" s="9">
        <f>ROUND((9706-Todos!$P2486)/100, 0)</f>
        <v>75</v>
      </c>
      <c r="U2486" s="9" t="str" cm="1">
        <f t="array" ref="U2486">_xlfn.IFS(
    ISNUMBER(SEARCH("C", Q2486)), "Ciudad",
    ISNUMBER(SEARCH("T", Q2486)), "Pueblo",
    ISNUMBER(SEARCH("R", Q2486)), "Rural",
    ISNUMBER(SEARCH("S", Q2486)), "Suburbano",
    ISNUMBER(SEARCH("U", Q2486)), "Urbano"
)</f>
        <v>Pueblo</v>
      </c>
      <c r="V2486" s="24" t="str" cm="1">
        <f t="array" ref="V2486">_xlfn.LET(
    _xlpm.txt, _xlfn.TEXTJOIN("", TRUE, IF(ISNUMBER(--MID(Todos!$H2486, _xlfn.SEQUENCE(LEN(Todos!$H2486)), 1)), MID(Todos!$H2486, _xlfn.SEQUENCE(LEN(Todos!$H2486)), 1), "")),
    IF(ISNUMBER(--RIGHT(_xlpm.txt,1)), _xlpm.txt, LEFT(_xlpm.txt, LEN(_xlpm.txt)-1))
)</f>
        <v>12611</v>
      </c>
      <c r="W2486" s="9" t="str">
        <f>UPPER(LEFT(Todos!$B2486,2))</f>
        <v>WI</v>
      </c>
      <c r="X2486" s="10" t="str" cm="1">
        <f t="array" ref="X2486">+IF(Todos!$C2486 = "",MODE.MATCH(Todos!$C$2:$C$4029),Todos!$C2486)</f>
        <v>male</v>
      </c>
    </row>
    <row r="2487" spans="1:24" x14ac:dyDescent="0.35">
      <c r="A2487" s="18">
        <v>130407</v>
      </c>
      <c r="B2487" s="12" t="s">
        <v>13</v>
      </c>
      <c r="C2487" s="12" t="s">
        <v>17</v>
      </c>
      <c r="D2487" s="12">
        <v>533</v>
      </c>
      <c r="E2487" s="12">
        <v>176</v>
      </c>
      <c r="F2487" s="12">
        <v>242</v>
      </c>
      <c r="G2487" s="12">
        <v>1</v>
      </c>
      <c r="H2487" s="12">
        <v>12595</v>
      </c>
      <c r="I2487" s="12">
        <v>3</v>
      </c>
      <c r="J2487" s="12">
        <v>6</v>
      </c>
      <c r="K2487" s="12">
        <v>189</v>
      </c>
      <c r="L2487" s="12">
        <v>216</v>
      </c>
      <c r="M2487" s="12">
        <v>13</v>
      </c>
      <c r="N2487" s="12">
        <f>VLOOKUP(Todos!$A2487,vlookup_table[#All],2,FALSE)</f>
        <v>0</v>
      </c>
      <c r="O2487" s="12" t="str">
        <f>VLOOKUP(Todos!$A2487,vlookup_table[#All],3,FALSE)</f>
        <v>FL</v>
      </c>
      <c r="P2487" s="12">
        <f>VLOOKUP(Todos!$A2487,vlookup_table[#All],4,FALSE)</f>
        <v>3101</v>
      </c>
      <c r="Q2487" s="14" t="str">
        <f>VLOOKUP(Todos!$A2487,vlookup_table[#All],5,FALSE)</f>
        <v>S1</v>
      </c>
      <c r="R2487" s="14" t="str">
        <f>VLOOKUP(Todos!$A2487,vlookup_table[#All],6,FALSE)</f>
        <v>F</v>
      </c>
      <c r="S2487" s="14">
        <f>VLOOKUP(Todos!$A2487,vlookup_table[#All],7,FALSE)</f>
        <v>22</v>
      </c>
      <c r="T2487" s="14">
        <f>ROUND((9706-Todos!$P2487)/100, 0)</f>
        <v>66</v>
      </c>
      <c r="U2487" s="14" t="str" cm="1">
        <f t="array" ref="U2487">_xlfn.IFS(
    ISNUMBER(SEARCH("C", Q2487)), "Ciudad",
    ISNUMBER(SEARCH("T", Q2487)), "Pueblo",
    ISNUMBER(SEARCH("R", Q2487)), "Rural",
    ISNUMBER(SEARCH("S", Q2487)), "Suburbano",
    ISNUMBER(SEARCH("U", Q2487)), "Urbano"
)</f>
        <v>Suburbano</v>
      </c>
      <c r="V2487" s="25" t="str" cm="1">
        <f t="array" ref="V2487">_xlfn.LET(
    _xlpm.txt, _xlfn.TEXTJOIN("", TRUE, IF(ISNUMBER(--MID(Todos!$H2487, _xlfn.SEQUENCE(LEN(Todos!$H2487)), 1)), MID(Todos!$H2487, _xlfn.SEQUENCE(LEN(Todos!$H2487)), 1), "")),
    IF(ISNUMBER(--RIGHT(_xlpm.txt,1)), _xlpm.txt, LEFT(_xlpm.txt, LEN(_xlpm.txt)-1))
)</f>
        <v>12595</v>
      </c>
      <c r="W2487" s="14" t="str">
        <f>UPPER(LEFT(Todos!$B2487,2))</f>
        <v>FL</v>
      </c>
      <c r="X2487" s="15" t="str" cm="1">
        <f t="array" ref="X2487">+IF(Todos!$C2487 = "",MODE.MATCH(Todos!$C$2:$C$4029),Todos!$C2487)</f>
        <v>F</v>
      </c>
    </row>
    <row r="2488" spans="1:24" x14ac:dyDescent="0.35">
      <c r="A2488" s="19">
        <v>80335</v>
      </c>
      <c r="B2488" s="7" t="s">
        <v>36</v>
      </c>
      <c r="C2488" s="7" t="s">
        <v>52</v>
      </c>
      <c r="D2488" s="7">
        <v>417</v>
      </c>
      <c r="E2488" s="7">
        <v>261</v>
      </c>
      <c r="F2488" s="7">
        <v>319</v>
      </c>
      <c r="G2488" s="7">
        <v>0</v>
      </c>
      <c r="H2488" s="7">
        <v>12051</v>
      </c>
      <c r="I2488" s="7">
        <v>1</v>
      </c>
      <c r="J2488" s="7">
        <v>90</v>
      </c>
      <c r="K2488" s="7">
        <v>309</v>
      </c>
      <c r="L2488" s="7">
        <v>262</v>
      </c>
      <c r="M2488" s="7">
        <v>5.9375</v>
      </c>
      <c r="N2488" s="7">
        <f>VLOOKUP(Todos!$A2488,vlookup_table[#All],2,FALSE)</f>
        <v>1</v>
      </c>
      <c r="O2488" s="7" t="str">
        <f>VLOOKUP(Todos!$A2488,vlookup_table[#All],3,FALSE)</f>
        <v>WI</v>
      </c>
      <c r="P2488" s="7">
        <f>VLOOKUP(Todos!$A2488,vlookup_table[#All],4,FALSE)</f>
        <v>1101</v>
      </c>
      <c r="Q2488" s="9" t="str">
        <f>VLOOKUP(Todos!$A2488,vlookup_table[#All],5,FALSE)</f>
        <v>C3</v>
      </c>
      <c r="R2488" s="9" t="str">
        <f>VLOOKUP(Todos!$A2488,vlookup_table[#All],6,FALSE)</f>
        <v>M</v>
      </c>
      <c r="S2488" s="9">
        <f>VLOOKUP(Todos!$A2488,vlookup_table[#All],7,FALSE)</f>
        <v>5</v>
      </c>
      <c r="T2488" s="9">
        <f>ROUND((9706-Todos!$P2488)/100, 0)</f>
        <v>86</v>
      </c>
      <c r="U2488" s="9" t="str" cm="1">
        <f t="array" ref="U2488">_xlfn.IFS(
    ISNUMBER(SEARCH("C", Q2488)), "Ciudad",
    ISNUMBER(SEARCH("T", Q2488)), "Pueblo",
    ISNUMBER(SEARCH("R", Q2488)), "Rural",
    ISNUMBER(SEARCH("S", Q2488)), "Suburbano",
    ISNUMBER(SEARCH("U", Q2488)), "Urbano"
)</f>
        <v>Ciudad</v>
      </c>
      <c r="V2488" s="24" t="str" cm="1">
        <f t="array" ref="V2488">_xlfn.LET(
    _xlpm.txt, _xlfn.TEXTJOIN("", TRUE, IF(ISNUMBER(--MID(Todos!$H2488, _xlfn.SEQUENCE(LEN(Todos!$H2488)), 1)), MID(Todos!$H2488, _xlfn.SEQUENCE(LEN(Todos!$H2488)), 1), "")),
    IF(ISNUMBER(--RIGHT(_xlpm.txt,1)), _xlpm.txt, LEFT(_xlpm.txt, LEN(_xlpm.txt)-1))
)</f>
        <v>12051</v>
      </c>
      <c r="W2488" s="9" t="str">
        <f>UPPER(LEFT(Todos!$B2488,2))</f>
        <v>WI</v>
      </c>
      <c r="X2488" s="10" t="str" cm="1">
        <f t="array" ref="X2488">+IF(Todos!$C2488 = "",MODE.MATCH(Todos!$C$2:$C$4029),Todos!$C2488)</f>
        <v>male</v>
      </c>
    </row>
    <row r="2489" spans="1:24" x14ac:dyDescent="0.35">
      <c r="A2489" s="18">
        <v>183793</v>
      </c>
      <c r="B2489" s="12" t="s">
        <v>41</v>
      </c>
      <c r="C2489" s="12" t="s">
        <v>17</v>
      </c>
      <c r="D2489" s="12">
        <v>747</v>
      </c>
      <c r="E2489" s="12">
        <v>373</v>
      </c>
      <c r="F2489" s="12">
        <v>421</v>
      </c>
      <c r="G2489" s="12">
        <v>1</v>
      </c>
      <c r="H2489" s="12">
        <v>13628</v>
      </c>
      <c r="I2489" s="12">
        <v>2</v>
      </c>
      <c r="J2489" s="12">
        <v>53</v>
      </c>
      <c r="K2489" s="12">
        <v>380</v>
      </c>
      <c r="L2489" s="12">
        <v>409</v>
      </c>
      <c r="M2489" s="12">
        <v>10</v>
      </c>
      <c r="N2489" s="12">
        <f>VLOOKUP(Todos!$A2489,vlookup_table[#All],2,FALSE)</f>
        <v>0</v>
      </c>
      <c r="O2489" s="12" t="str">
        <f>VLOOKUP(Todos!$A2489,vlookup_table[#All],3,FALSE)</f>
        <v>WA</v>
      </c>
      <c r="P2489" s="12">
        <f>VLOOKUP(Todos!$A2489,vlookup_table[#All],4,FALSE)</f>
        <v>0</v>
      </c>
      <c r="Q2489" s="14" t="str">
        <f>VLOOKUP(Todos!$A2489,vlookup_table[#All],5,FALSE)</f>
        <v>C1</v>
      </c>
      <c r="R2489" s="14" t="str">
        <f>VLOOKUP(Todos!$A2489,vlookup_table[#All],6,FALSE)</f>
        <v>F</v>
      </c>
      <c r="S2489" s="14">
        <f>VLOOKUP(Todos!$A2489,vlookup_table[#All],7,FALSE)</f>
        <v>12</v>
      </c>
      <c r="T2489" s="14">
        <f>ROUND((9706-Todos!$P2489)/100, 0)</f>
        <v>97</v>
      </c>
      <c r="U2489" s="14" t="str" cm="1">
        <f t="array" ref="U2489">_xlfn.IFS(
    ISNUMBER(SEARCH("C", Q2489)), "Ciudad",
    ISNUMBER(SEARCH("T", Q2489)), "Pueblo",
    ISNUMBER(SEARCH("R", Q2489)), "Rural",
    ISNUMBER(SEARCH("S", Q2489)), "Suburbano",
    ISNUMBER(SEARCH("U", Q2489)), "Urbano"
)</f>
        <v>Ciudad</v>
      </c>
      <c r="V2489" s="25" t="str" cm="1">
        <f t="array" ref="V2489">_xlfn.LET(
    _xlpm.txt, _xlfn.TEXTJOIN("", TRUE, IF(ISNUMBER(--MID(Todos!$H2489, _xlfn.SEQUENCE(LEN(Todos!$H2489)), 1)), MID(Todos!$H2489, _xlfn.SEQUENCE(LEN(Todos!$H2489)), 1), "")),
    IF(ISNUMBER(--RIGHT(_xlpm.txt,1)), _xlpm.txt, LEFT(_xlpm.txt, LEN(_xlpm.txt)-1))
)</f>
        <v>13628</v>
      </c>
      <c r="W2489" s="14" t="str">
        <f>UPPER(LEFT(Todos!$B2489,2))</f>
        <v>WA</v>
      </c>
      <c r="X2489" s="15" t="str" cm="1">
        <f t="array" ref="X2489">+IF(Todos!$C2489 = "",MODE.MATCH(Todos!$C$2:$C$4029),Todos!$C2489)</f>
        <v>F</v>
      </c>
    </row>
    <row r="2490" spans="1:24" x14ac:dyDescent="0.35">
      <c r="A2490" s="19">
        <v>170229</v>
      </c>
      <c r="B2490" s="7" t="s">
        <v>22</v>
      </c>
      <c r="C2490" s="7" t="s">
        <v>17</v>
      </c>
      <c r="D2490" s="7">
        <v>1493</v>
      </c>
      <c r="E2490" s="7">
        <v>229</v>
      </c>
      <c r="F2490" s="7">
        <v>320</v>
      </c>
      <c r="G2490" s="7">
        <v>20</v>
      </c>
      <c r="H2490" s="7">
        <v>10841</v>
      </c>
      <c r="I2490" s="7">
        <v>8</v>
      </c>
      <c r="J2490" s="7">
        <v>62</v>
      </c>
      <c r="K2490" s="7">
        <v>298</v>
      </c>
      <c r="L2490" s="7">
        <v>276</v>
      </c>
      <c r="M2490" s="7">
        <v>9.3030303029999999</v>
      </c>
      <c r="N2490" s="7">
        <f>VLOOKUP(Todos!$A2490,vlookup_table[#All],2,FALSE)</f>
        <v>0</v>
      </c>
      <c r="O2490" s="7" t="str">
        <f>VLOOKUP(Todos!$A2490,vlookup_table[#All],3,FALSE)</f>
        <v>CA</v>
      </c>
      <c r="P2490" s="7">
        <f>VLOOKUP(Todos!$A2490,vlookup_table[#All],4,FALSE)</f>
        <v>0</v>
      </c>
      <c r="Q2490" s="9" t="str">
        <f>VLOOKUP(Todos!$A2490,vlookup_table[#All],5,FALSE)</f>
        <v>T2</v>
      </c>
      <c r="R2490" s="9" t="str">
        <f>VLOOKUP(Todos!$A2490,vlookup_table[#All],6,FALSE)</f>
        <v>F</v>
      </c>
      <c r="S2490" s="9">
        <f>VLOOKUP(Todos!$A2490,vlookup_table[#All],7,FALSE)</f>
        <v>11</v>
      </c>
      <c r="T2490" s="9">
        <f>ROUND((9706-Todos!$P2490)/100, 0)</f>
        <v>97</v>
      </c>
      <c r="U2490" s="9" t="str" cm="1">
        <f t="array" ref="U2490">_xlfn.IFS(
    ISNUMBER(SEARCH("C", Q2490)), "Ciudad",
    ISNUMBER(SEARCH("T", Q2490)), "Pueblo",
    ISNUMBER(SEARCH("R", Q2490)), "Rural",
    ISNUMBER(SEARCH("S", Q2490)), "Suburbano",
    ISNUMBER(SEARCH("U", Q2490)), "Urbano"
)</f>
        <v>Pueblo</v>
      </c>
      <c r="V2490" s="24" t="str" cm="1">
        <f t="array" ref="V2490">_xlfn.LET(
    _xlpm.txt, _xlfn.TEXTJOIN("", TRUE, IF(ISNUMBER(--MID(Todos!$H2490, _xlfn.SEQUENCE(LEN(Todos!$H2490)), 1)), MID(Todos!$H2490, _xlfn.SEQUENCE(LEN(Todos!$H2490)), 1), "")),
    IF(ISNUMBER(--RIGHT(_xlpm.txt,1)), _xlpm.txt, LEFT(_xlpm.txt, LEN(_xlpm.txt)-1))
)</f>
        <v>10841</v>
      </c>
      <c r="W2490" s="9" t="str">
        <f>UPPER(LEFT(Todos!$B2490,2))</f>
        <v>CA</v>
      </c>
      <c r="X2490" s="10" t="str" cm="1">
        <f t="array" ref="X2490">+IF(Todos!$C2490 = "",MODE.MATCH(Todos!$C$2:$C$4029),Todos!$C2490)</f>
        <v>F</v>
      </c>
    </row>
    <row r="2491" spans="1:24" x14ac:dyDescent="0.35">
      <c r="A2491" s="18">
        <v>86073</v>
      </c>
      <c r="B2491" s="12" t="s">
        <v>53</v>
      </c>
      <c r="C2491" s="12" t="s">
        <v>14</v>
      </c>
      <c r="D2491" s="12">
        <v>216</v>
      </c>
      <c r="E2491" s="12">
        <v>211</v>
      </c>
      <c r="F2491" s="12">
        <v>299</v>
      </c>
      <c r="G2491" s="12">
        <v>0</v>
      </c>
      <c r="H2491" s="12">
        <v>9250</v>
      </c>
      <c r="I2491" s="12">
        <v>0</v>
      </c>
      <c r="J2491" s="12">
        <v>80</v>
      </c>
      <c r="K2491" s="12">
        <v>272</v>
      </c>
      <c r="L2491" s="12">
        <v>258</v>
      </c>
      <c r="M2491" s="12">
        <v>5.9375</v>
      </c>
      <c r="N2491" s="12">
        <f>VLOOKUP(Todos!$A2491,vlookup_table[#All],2,FALSE)</f>
        <v>0</v>
      </c>
      <c r="O2491" s="12" t="str">
        <f>VLOOKUP(Todos!$A2491,vlookup_table[#All],3,FALSE)</f>
        <v>SD</v>
      </c>
      <c r="P2491" s="12">
        <f>VLOOKUP(Todos!$A2491,vlookup_table[#All],4,FALSE)</f>
        <v>3801</v>
      </c>
      <c r="Q2491" s="14" t="str">
        <f>VLOOKUP(Todos!$A2491,vlookup_table[#All],5,FALSE)</f>
        <v>R2</v>
      </c>
      <c r="R2491" s="14" t="str">
        <f>VLOOKUP(Todos!$A2491,vlookup_table[#All],6,FALSE)</f>
        <v>M</v>
      </c>
      <c r="S2491" s="14">
        <f>VLOOKUP(Todos!$A2491,vlookup_table[#All],7,FALSE)</f>
        <v>10</v>
      </c>
      <c r="T2491" s="14">
        <f>ROUND((9706-Todos!$P2491)/100, 0)</f>
        <v>59</v>
      </c>
      <c r="U2491" s="14" t="str" cm="1">
        <f t="array" ref="U2491">_xlfn.IFS(
    ISNUMBER(SEARCH("C", Q2491)), "Ciudad",
    ISNUMBER(SEARCH("T", Q2491)), "Pueblo",
    ISNUMBER(SEARCH("R", Q2491)), "Rural",
    ISNUMBER(SEARCH("S", Q2491)), "Suburbano",
    ISNUMBER(SEARCH("U", Q2491)), "Urbano"
)</f>
        <v>Rural</v>
      </c>
      <c r="V2491" s="25" t="str" cm="1">
        <f t="array" ref="V2491">_xlfn.LET(
    _xlpm.txt, _xlfn.TEXTJOIN("", TRUE, IF(ISNUMBER(--MID(Todos!$H2491, _xlfn.SEQUENCE(LEN(Todos!$H2491)), 1)), MID(Todos!$H2491, _xlfn.SEQUENCE(LEN(Todos!$H2491)), 1), "")),
    IF(ISNUMBER(--RIGHT(_xlpm.txt,1)), _xlpm.txt, LEFT(_xlpm.txt, LEN(_xlpm.txt)-1))
)</f>
        <v>9250</v>
      </c>
      <c r="W2491" s="14" t="str">
        <f>UPPER(LEFT(Todos!$B2491,2))</f>
        <v>SD</v>
      </c>
      <c r="X2491" s="15" t="str" cm="1">
        <f t="array" ref="X2491">+IF(Todos!$C2491 = "",MODE.MATCH(Todos!$C$2:$C$4029),Todos!$C2491)</f>
        <v>M</v>
      </c>
    </row>
    <row r="2492" spans="1:24" x14ac:dyDescent="0.35">
      <c r="A2492" s="19">
        <v>114942</v>
      </c>
      <c r="B2492" s="7" t="s">
        <v>32</v>
      </c>
      <c r="C2492" s="7" t="s">
        <v>17</v>
      </c>
      <c r="D2492" s="7">
        <v>325</v>
      </c>
      <c r="E2492" s="7">
        <v>305</v>
      </c>
      <c r="F2492" s="7">
        <v>303</v>
      </c>
      <c r="G2492" s="7">
        <v>0</v>
      </c>
      <c r="H2492" s="7">
        <v>10083</v>
      </c>
      <c r="I2492" s="7">
        <v>4</v>
      </c>
      <c r="J2492" s="7">
        <v>66</v>
      </c>
      <c r="K2492" s="7">
        <v>332</v>
      </c>
      <c r="L2492" s="7">
        <v>271</v>
      </c>
      <c r="M2492" s="7">
        <v>12.5</v>
      </c>
      <c r="N2492" s="7">
        <f>VLOOKUP(Todos!$A2492,vlookup_table[#All],2,FALSE)</f>
        <v>2</v>
      </c>
      <c r="O2492" s="7" t="str">
        <f>VLOOKUP(Todos!$A2492,vlookup_table[#All],3,FALSE)</f>
        <v>OK</v>
      </c>
      <c r="P2492" s="7">
        <f>VLOOKUP(Todos!$A2492,vlookup_table[#All],4,FALSE)</f>
        <v>2201</v>
      </c>
      <c r="Q2492" s="9" t="str">
        <f>VLOOKUP(Todos!$A2492,vlookup_table[#All],5,FALSE)</f>
        <v>T2</v>
      </c>
      <c r="R2492" s="9" t="str">
        <f>VLOOKUP(Todos!$A2492,vlookup_table[#All],6,FALSE)</f>
        <v>F</v>
      </c>
      <c r="S2492" s="9">
        <f>VLOOKUP(Todos!$A2492,vlookup_table[#All],7,FALSE)</f>
        <v>20</v>
      </c>
      <c r="T2492" s="9">
        <f>ROUND((9706-Todos!$P2492)/100, 0)</f>
        <v>75</v>
      </c>
      <c r="U2492" s="9" t="str" cm="1">
        <f t="array" ref="U2492">_xlfn.IFS(
    ISNUMBER(SEARCH("C", Q2492)), "Ciudad",
    ISNUMBER(SEARCH("T", Q2492)), "Pueblo",
    ISNUMBER(SEARCH("R", Q2492)), "Rural",
    ISNUMBER(SEARCH("S", Q2492)), "Suburbano",
    ISNUMBER(SEARCH("U", Q2492)), "Urbano"
)</f>
        <v>Pueblo</v>
      </c>
      <c r="V2492" s="24" t="str" cm="1">
        <f t="array" ref="V2492">_xlfn.LET(
    _xlpm.txt, _xlfn.TEXTJOIN("", TRUE, IF(ISNUMBER(--MID(Todos!$H2492, _xlfn.SEQUENCE(LEN(Todos!$H2492)), 1)), MID(Todos!$H2492, _xlfn.SEQUENCE(LEN(Todos!$H2492)), 1), "")),
    IF(ISNUMBER(--RIGHT(_xlpm.txt,1)), _xlpm.txt, LEFT(_xlpm.txt, LEN(_xlpm.txt)-1))
)</f>
        <v>10083</v>
      </c>
      <c r="W2492" s="9" t="str">
        <f>UPPER(LEFT(Todos!$B2492,2))</f>
        <v>OK</v>
      </c>
      <c r="X2492" s="10" t="str" cm="1">
        <f t="array" ref="X2492">+IF(Todos!$C2492 = "",MODE.MATCH(Todos!$C$2:$C$4029),Todos!$C2492)</f>
        <v>F</v>
      </c>
    </row>
    <row r="2493" spans="1:24" x14ac:dyDescent="0.35">
      <c r="A2493" s="18">
        <v>31239</v>
      </c>
      <c r="B2493" s="12" t="s">
        <v>40</v>
      </c>
      <c r="C2493" s="12" t="s">
        <v>17</v>
      </c>
      <c r="D2493" s="12">
        <v>475</v>
      </c>
      <c r="E2493" s="12">
        <v>248</v>
      </c>
      <c r="F2493" s="12">
        <v>329</v>
      </c>
      <c r="G2493" s="12">
        <v>3</v>
      </c>
      <c r="H2493" s="12">
        <v>10549</v>
      </c>
      <c r="I2493" s="12">
        <v>0</v>
      </c>
      <c r="J2493" s="12">
        <v>76</v>
      </c>
      <c r="K2493" s="12">
        <v>263</v>
      </c>
      <c r="L2493" s="12">
        <v>307</v>
      </c>
      <c r="M2493" s="12">
        <v>9.6666666669999994</v>
      </c>
      <c r="N2493" s="12">
        <f>VLOOKUP(Todos!$A2493,vlookup_table[#All],2,FALSE)</f>
        <v>0</v>
      </c>
      <c r="O2493" s="12" t="str">
        <f>VLOOKUP(Todos!$A2493,vlookup_table[#All],3,FALSE)</f>
        <v>GA</v>
      </c>
      <c r="P2493" s="12">
        <f>VLOOKUP(Todos!$A2493,vlookup_table[#All],4,FALSE)</f>
        <v>0</v>
      </c>
      <c r="Q2493" s="14" t="str">
        <f>VLOOKUP(Todos!$A2493,vlookup_table[#All],5,FALSE)</f>
        <v>R2</v>
      </c>
      <c r="R2493" s="14" t="str">
        <f>VLOOKUP(Todos!$A2493,vlookup_table[#All],6,FALSE)</f>
        <v>F</v>
      </c>
      <c r="S2493" s="14">
        <f>VLOOKUP(Todos!$A2493,vlookup_table[#All],7,FALSE)</f>
        <v>10</v>
      </c>
      <c r="T2493" s="14">
        <f>ROUND((9706-Todos!$P2493)/100, 0)</f>
        <v>97</v>
      </c>
      <c r="U2493" s="14" t="str" cm="1">
        <f t="array" ref="U2493">_xlfn.IFS(
    ISNUMBER(SEARCH("C", Q2493)), "Ciudad",
    ISNUMBER(SEARCH("T", Q2493)), "Pueblo",
    ISNUMBER(SEARCH("R", Q2493)), "Rural",
    ISNUMBER(SEARCH("S", Q2493)), "Suburbano",
    ISNUMBER(SEARCH("U", Q2493)), "Urbano"
)</f>
        <v>Rural</v>
      </c>
      <c r="V2493" s="25" t="str" cm="1">
        <f t="array" ref="V2493">_xlfn.LET(
    _xlpm.txt, _xlfn.TEXTJOIN("", TRUE, IF(ISNUMBER(--MID(Todos!$H2493, _xlfn.SEQUENCE(LEN(Todos!$H2493)), 1)), MID(Todos!$H2493, _xlfn.SEQUENCE(LEN(Todos!$H2493)), 1), "")),
    IF(ISNUMBER(--RIGHT(_xlpm.txt,1)), _xlpm.txt, LEFT(_xlpm.txt, LEN(_xlpm.txt)-1))
)</f>
        <v>10549</v>
      </c>
      <c r="W2493" s="14" t="str">
        <f>UPPER(LEFT(Todos!$B2493,2))</f>
        <v>GA</v>
      </c>
      <c r="X2493" s="15" t="str" cm="1">
        <f t="array" ref="X2493">+IF(Todos!$C2493 = "",MODE.MATCH(Todos!$C$2:$C$4029),Todos!$C2493)</f>
        <v>F</v>
      </c>
    </row>
    <row r="2494" spans="1:24" x14ac:dyDescent="0.35">
      <c r="A2494" s="19">
        <v>185937</v>
      </c>
      <c r="B2494" s="7" t="s">
        <v>43</v>
      </c>
      <c r="C2494" s="7" t="s">
        <v>14</v>
      </c>
      <c r="D2494" s="7">
        <v>1392</v>
      </c>
      <c r="E2494" s="7">
        <v>279</v>
      </c>
      <c r="F2494" s="7">
        <v>401</v>
      </c>
      <c r="G2494" s="7">
        <v>17</v>
      </c>
      <c r="H2494" s="7">
        <v>14099</v>
      </c>
      <c r="I2494" s="7">
        <v>6</v>
      </c>
      <c r="J2494" s="7">
        <v>48</v>
      </c>
      <c r="K2494" s="7">
        <v>343</v>
      </c>
      <c r="L2494" s="7">
        <v>342</v>
      </c>
      <c r="M2494" s="7">
        <v>8.5</v>
      </c>
      <c r="N2494" s="7">
        <f>VLOOKUP(Todos!$A2494,vlookup_table[#All],2,FALSE)</f>
        <v>1</v>
      </c>
      <c r="O2494" s="7" t="str">
        <f>VLOOKUP(Todos!$A2494,vlookup_table[#All],3,FALSE)</f>
        <v>CT</v>
      </c>
      <c r="P2494" s="7">
        <f>VLOOKUP(Todos!$A2494,vlookup_table[#All],4,FALSE)</f>
        <v>0</v>
      </c>
      <c r="Q2494" s="9" t="str">
        <f>VLOOKUP(Todos!$A2494,vlookup_table[#All],5,FALSE)</f>
        <v/>
      </c>
      <c r="R2494" s="9" t="str">
        <f>VLOOKUP(Todos!$A2494,vlookup_table[#All],6,FALSE)</f>
        <v>M</v>
      </c>
      <c r="S2494" s="9">
        <f>VLOOKUP(Todos!$A2494,vlookup_table[#All],7,FALSE)</f>
        <v>10</v>
      </c>
      <c r="T2494" s="9">
        <f>ROUND((9706-Todos!$P2494)/100, 0)</f>
        <v>97</v>
      </c>
      <c r="U2494" s="9" t="e" cm="1">
        <f t="array" ref="U2494">_xlfn.IFS(
    ISNUMBER(SEARCH("C", Q2494)), "Ciudad",
    ISNUMBER(SEARCH("T", Q2494)), "Pueblo",
    ISNUMBER(SEARCH("R", Q2494)), "Rural",
    ISNUMBER(SEARCH("S", Q2494)), "Suburbano",
    ISNUMBER(SEARCH("U", Q2494)), "Urbano"
)</f>
        <v>#N/A</v>
      </c>
      <c r="V2494" s="24" t="str" cm="1">
        <f t="array" ref="V2494">_xlfn.LET(
    _xlpm.txt, _xlfn.TEXTJOIN("", TRUE, IF(ISNUMBER(--MID(Todos!$H2494, _xlfn.SEQUENCE(LEN(Todos!$H2494)), 1)), MID(Todos!$H2494, _xlfn.SEQUENCE(LEN(Todos!$H2494)), 1), "")),
    IF(ISNUMBER(--RIGHT(_xlpm.txt,1)), _xlpm.txt, LEFT(_xlpm.txt, LEN(_xlpm.txt)-1))
)</f>
        <v>14099</v>
      </c>
      <c r="W2494" s="9" t="str">
        <f>UPPER(LEFT(Todos!$B2494,2))</f>
        <v>CT</v>
      </c>
      <c r="X2494" s="10" t="str" cm="1">
        <f t="array" ref="X2494">+IF(Todos!$C2494 = "",MODE.MATCH(Todos!$C$2:$C$4029),Todos!$C2494)</f>
        <v>M</v>
      </c>
    </row>
    <row r="2495" spans="1:24" x14ac:dyDescent="0.35">
      <c r="A2495" s="18">
        <v>167799</v>
      </c>
      <c r="B2495" s="12" t="s">
        <v>22</v>
      </c>
      <c r="C2495" s="12" t="s">
        <v>17</v>
      </c>
      <c r="D2495" s="12">
        <v>2291</v>
      </c>
      <c r="E2495" s="12">
        <v>353</v>
      </c>
      <c r="F2495" s="12">
        <v>440</v>
      </c>
      <c r="G2495" s="12">
        <v>68</v>
      </c>
      <c r="H2495" s="12">
        <v>13687</v>
      </c>
      <c r="I2495" s="12">
        <v>14</v>
      </c>
      <c r="J2495" s="12">
        <v>58</v>
      </c>
      <c r="K2495" s="12">
        <v>407</v>
      </c>
      <c r="L2495" s="12">
        <v>402</v>
      </c>
      <c r="M2495" s="12">
        <v>18</v>
      </c>
      <c r="N2495" s="12">
        <f>VLOOKUP(Todos!$A2495,vlookup_table[#All],2,FALSE)</f>
        <v>0</v>
      </c>
      <c r="O2495" s="12" t="str">
        <f>VLOOKUP(Todos!$A2495,vlookup_table[#All],3,FALSE)</f>
        <v>CA</v>
      </c>
      <c r="P2495" s="12">
        <f>VLOOKUP(Todos!$A2495,vlookup_table[#All],4,FALSE)</f>
        <v>601</v>
      </c>
      <c r="Q2495" s="14" t="str">
        <f>VLOOKUP(Todos!$A2495,vlookup_table[#All],5,FALSE)</f>
        <v>C2</v>
      </c>
      <c r="R2495" s="14" t="str">
        <f>VLOOKUP(Todos!$A2495,vlookup_table[#All],6,FALSE)</f>
        <v>F</v>
      </c>
      <c r="S2495" s="14">
        <f>VLOOKUP(Todos!$A2495,vlookup_table[#All],7,FALSE)</f>
        <v>20</v>
      </c>
      <c r="T2495" s="14">
        <f>ROUND((9706-Todos!$P2495)/100, 0)</f>
        <v>91</v>
      </c>
      <c r="U2495" s="14" t="str" cm="1">
        <f t="array" ref="U2495">_xlfn.IFS(
    ISNUMBER(SEARCH("C", Q2495)), "Ciudad",
    ISNUMBER(SEARCH("T", Q2495)), "Pueblo",
    ISNUMBER(SEARCH("R", Q2495)), "Rural",
    ISNUMBER(SEARCH("S", Q2495)), "Suburbano",
    ISNUMBER(SEARCH("U", Q2495)), "Urbano"
)</f>
        <v>Ciudad</v>
      </c>
      <c r="V2495" s="25" t="str" cm="1">
        <f t="array" ref="V2495">_xlfn.LET(
    _xlpm.txt, _xlfn.TEXTJOIN("", TRUE, IF(ISNUMBER(--MID(Todos!$H2495, _xlfn.SEQUENCE(LEN(Todos!$H2495)), 1)), MID(Todos!$H2495, _xlfn.SEQUENCE(LEN(Todos!$H2495)), 1), "")),
    IF(ISNUMBER(--RIGHT(_xlpm.txt,1)), _xlpm.txt, LEFT(_xlpm.txt, LEN(_xlpm.txt)-1))
)</f>
        <v>13687</v>
      </c>
      <c r="W2495" s="14" t="str">
        <f>UPPER(LEFT(Todos!$B2495,2))</f>
        <v>CA</v>
      </c>
      <c r="X2495" s="15" t="str" cm="1">
        <f t="array" ref="X2495">+IF(Todos!$C2495 = "",MODE.MATCH(Todos!$C$2:$C$4029),Todos!$C2495)</f>
        <v>F</v>
      </c>
    </row>
    <row r="2496" spans="1:24" x14ac:dyDescent="0.35">
      <c r="A2496" s="19">
        <v>23778</v>
      </c>
      <c r="B2496" s="7" t="s">
        <v>47</v>
      </c>
      <c r="C2496" s="7" t="s">
        <v>17</v>
      </c>
      <c r="D2496" s="7">
        <v>1082</v>
      </c>
      <c r="E2496" s="7">
        <v>369</v>
      </c>
      <c r="F2496" s="7">
        <v>515</v>
      </c>
      <c r="G2496" s="7">
        <v>10</v>
      </c>
      <c r="H2496" s="7">
        <v>20355</v>
      </c>
      <c r="I2496" s="7">
        <v>2</v>
      </c>
      <c r="J2496" s="7">
        <v>43</v>
      </c>
      <c r="K2496" s="7">
        <v>454</v>
      </c>
      <c r="L2496" s="7">
        <v>432</v>
      </c>
      <c r="M2496" s="7">
        <v>13</v>
      </c>
      <c r="N2496" s="7">
        <f>VLOOKUP(Todos!$A2496,vlookup_table[#All],2,FALSE)</f>
        <v>0</v>
      </c>
      <c r="O2496" s="7" t="str">
        <f>VLOOKUP(Todos!$A2496,vlookup_table[#All],3,FALSE)</f>
        <v>SC</v>
      </c>
      <c r="P2496" s="7">
        <f>VLOOKUP(Todos!$A2496,vlookup_table[#All],4,FALSE)</f>
        <v>1411</v>
      </c>
      <c r="Q2496" s="9" t="str">
        <f>VLOOKUP(Todos!$A2496,vlookup_table[#All],5,FALSE)</f>
        <v>S1</v>
      </c>
      <c r="R2496" s="9" t="str">
        <f>VLOOKUP(Todos!$A2496,vlookup_table[#All],6,FALSE)</f>
        <v>F</v>
      </c>
      <c r="S2496" s="9">
        <f>VLOOKUP(Todos!$A2496,vlookup_table[#All],7,FALSE)</f>
        <v>100</v>
      </c>
      <c r="T2496" s="9">
        <f>ROUND((9706-Todos!$P2496)/100, 0)</f>
        <v>83</v>
      </c>
      <c r="U2496" s="9" t="str" cm="1">
        <f t="array" ref="U2496">_xlfn.IFS(
    ISNUMBER(SEARCH("C", Q2496)), "Ciudad",
    ISNUMBER(SEARCH("T", Q2496)), "Pueblo",
    ISNUMBER(SEARCH("R", Q2496)), "Rural",
    ISNUMBER(SEARCH("S", Q2496)), "Suburbano",
    ISNUMBER(SEARCH("U", Q2496)), "Urbano"
)</f>
        <v>Suburbano</v>
      </c>
      <c r="V2496" s="24" t="str" cm="1">
        <f t="array" ref="V2496">_xlfn.LET(
    _xlpm.txt, _xlfn.TEXTJOIN("", TRUE, IF(ISNUMBER(--MID(Todos!$H2496, _xlfn.SEQUENCE(LEN(Todos!$H2496)), 1)), MID(Todos!$H2496, _xlfn.SEQUENCE(LEN(Todos!$H2496)), 1), "")),
    IF(ISNUMBER(--RIGHT(_xlpm.txt,1)), _xlpm.txt, LEFT(_xlpm.txt, LEN(_xlpm.txt)-1))
)</f>
        <v>20355</v>
      </c>
      <c r="W2496" s="9" t="str">
        <f>UPPER(LEFT(Todos!$B2496,2))</f>
        <v>SC</v>
      </c>
      <c r="X2496" s="10" t="str" cm="1">
        <f t="array" ref="X2496">+IF(Todos!$C2496 = "",MODE.MATCH(Todos!$C$2:$C$4029),Todos!$C2496)</f>
        <v>F</v>
      </c>
    </row>
    <row r="2497" spans="1:24" x14ac:dyDescent="0.35">
      <c r="A2497" s="18">
        <v>66322</v>
      </c>
      <c r="B2497" s="12" t="s">
        <v>30</v>
      </c>
      <c r="C2497" s="12" t="s">
        <v>14</v>
      </c>
      <c r="D2497" s="12">
        <v>1152</v>
      </c>
      <c r="E2497" s="12">
        <v>522</v>
      </c>
      <c r="F2497" s="12">
        <v>649</v>
      </c>
      <c r="G2497" s="12">
        <v>3</v>
      </c>
      <c r="H2497" s="12">
        <v>22796</v>
      </c>
      <c r="I2497" s="12">
        <v>6</v>
      </c>
      <c r="J2497" s="12">
        <v>58</v>
      </c>
      <c r="K2497" s="12">
        <v>563</v>
      </c>
      <c r="L2497" s="12">
        <v>585</v>
      </c>
      <c r="M2497" s="12">
        <v>7.3333333329999997</v>
      </c>
      <c r="N2497" s="12">
        <f>VLOOKUP(Todos!$A2497,vlookup_table[#All],2,FALSE)</f>
        <v>1</v>
      </c>
      <c r="O2497" s="12" t="str">
        <f>VLOOKUP(Todos!$A2497,vlookup_table[#All],3,FALSE)</f>
        <v>MI</v>
      </c>
      <c r="P2497" s="12">
        <f>VLOOKUP(Todos!$A2497,vlookup_table[#All],4,FALSE)</f>
        <v>1301</v>
      </c>
      <c r="Q2497" s="14" t="str">
        <f>VLOOKUP(Todos!$A2497,vlookup_table[#All],5,FALSE)</f>
        <v>S2</v>
      </c>
      <c r="R2497" s="14" t="str">
        <f>VLOOKUP(Todos!$A2497,vlookup_table[#All],6,FALSE)</f>
        <v>M</v>
      </c>
      <c r="S2497" s="14">
        <f>VLOOKUP(Todos!$A2497,vlookup_table[#All],7,FALSE)</f>
        <v>10</v>
      </c>
      <c r="T2497" s="14">
        <f>ROUND((9706-Todos!$P2497)/100, 0)</f>
        <v>84</v>
      </c>
      <c r="U2497" s="14" t="str" cm="1">
        <f t="array" ref="U2497">_xlfn.IFS(
    ISNUMBER(SEARCH("C", Q2497)), "Ciudad",
    ISNUMBER(SEARCH("T", Q2497)), "Pueblo",
    ISNUMBER(SEARCH("R", Q2497)), "Rural",
    ISNUMBER(SEARCH("S", Q2497)), "Suburbano",
    ISNUMBER(SEARCH("U", Q2497)), "Urbano"
)</f>
        <v>Suburbano</v>
      </c>
      <c r="V2497" s="25" t="str" cm="1">
        <f t="array" ref="V2497">_xlfn.LET(
    _xlpm.txt, _xlfn.TEXTJOIN("", TRUE, IF(ISNUMBER(--MID(Todos!$H2497, _xlfn.SEQUENCE(LEN(Todos!$H2497)), 1)), MID(Todos!$H2497, _xlfn.SEQUENCE(LEN(Todos!$H2497)), 1), "")),
    IF(ISNUMBER(--RIGHT(_xlpm.txt,1)), _xlpm.txt, LEFT(_xlpm.txt, LEN(_xlpm.txt)-1))
)</f>
        <v>22796</v>
      </c>
      <c r="W2497" s="14" t="str">
        <f>UPPER(LEFT(Todos!$B2497,2))</f>
        <v>MI</v>
      </c>
      <c r="X2497" s="15" t="str" cm="1">
        <f t="array" ref="X2497">+IF(Todos!$C2497 = "",MODE.MATCH(Todos!$C$2:$C$4029),Todos!$C2497)</f>
        <v>M</v>
      </c>
    </row>
    <row r="2498" spans="1:24" x14ac:dyDescent="0.35">
      <c r="A2498" s="19">
        <v>177458</v>
      </c>
      <c r="B2498" s="7" t="s">
        <v>51</v>
      </c>
      <c r="C2498" s="7"/>
      <c r="D2498" s="7">
        <v>573</v>
      </c>
      <c r="E2498" s="7">
        <v>150</v>
      </c>
      <c r="F2498" s="7">
        <v>182</v>
      </c>
      <c r="G2498" s="7">
        <v>1</v>
      </c>
      <c r="H2498" s="7">
        <v>6572</v>
      </c>
      <c r="I2498" s="7">
        <v>1</v>
      </c>
      <c r="J2498" s="7">
        <v>23</v>
      </c>
      <c r="K2498" s="7">
        <v>166</v>
      </c>
      <c r="L2498" s="7">
        <v>159</v>
      </c>
      <c r="M2498" s="7">
        <v>9.8888888890000004</v>
      </c>
      <c r="N2498" s="7">
        <f>VLOOKUP(Todos!$A2498,vlookup_table[#All],2,FALSE)</f>
        <v>0</v>
      </c>
      <c r="O2498" s="7" t="str">
        <f>VLOOKUP(Todos!$A2498,vlookup_table[#All],3,FALSE)</f>
        <v>OR</v>
      </c>
      <c r="P2498" s="7">
        <f>VLOOKUP(Todos!$A2498,vlookup_table[#All],4,FALSE)</f>
        <v>0</v>
      </c>
      <c r="Q2498" s="9" t="str">
        <f>VLOOKUP(Todos!$A2498,vlookup_table[#All],5,FALSE)</f>
        <v>R2</v>
      </c>
      <c r="R2498" s="9" t="str">
        <f>VLOOKUP(Todos!$A2498,vlookup_table[#All],6,FALSE)</f>
        <v/>
      </c>
      <c r="S2498" s="9">
        <f>VLOOKUP(Todos!$A2498,vlookup_table[#All],7,FALSE)</f>
        <v>6</v>
      </c>
      <c r="T2498" s="9">
        <f>ROUND((9706-Todos!$P2498)/100, 0)</f>
        <v>97</v>
      </c>
      <c r="U2498" s="9" t="str" cm="1">
        <f t="array" ref="U2498">_xlfn.IFS(
    ISNUMBER(SEARCH("C", Q2498)), "Ciudad",
    ISNUMBER(SEARCH("T", Q2498)), "Pueblo",
    ISNUMBER(SEARCH("R", Q2498)), "Rural",
    ISNUMBER(SEARCH("S", Q2498)), "Suburbano",
    ISNUMBER(SEARCH("U", Q2498)), "Urbano"
)</f>
        <v>Rural</v>
      </c>
      <c r="V2498" s="24" t="str" cm="1">
        <f t="array" ref="V2498">_xlfn.LET(
    _xlpm.txt, _xlfn.TEXTJOIN("", TRUE, IF(ISNUMBER(--MID(Todos!$H2498, _xlfn.SEQUENCE(LEN(Todos!$H2498)), 1)), MID(Todos!$H2498, _xlfn.SEQUENCE(LEN(Todos!$H2498)), 1), "")),
    IF(ISNUMBER(--RIGHT(_xlpm.txt,1)), _xlpm.txt, LEFT(_xlpm.txt, LEN(_xlpm.txt)-1))
)</f>
        <v>6572</v>
      </c>
      <c r="W2498" s="9" t="str">
        <f>UPPER(LEFT(Todos!$B2498,2))</f>
        <v>OR</v>
      </c>
      <c r="X2498" s="10" t="e" cm="1">
        <f t="array" aca="1" ref="X2498" ca="1">+IF(Todos!$C2498 = "",MODE.MATCH(Todos!$C$2:$C$4029),Todos!$C2498)</f>
        <v>#NAME?</v>
      </c>
    </row>
    <row r="2499" spans="1:24" x14ac:dyDescent="0.35">
      <c r="A2499" s="18">
        <v>102222</v>
      </c>
      <c r="B2499" s="12" t="s">
        <v>37</v>
      </c>
      <c r="C2499" s="12" t="s">
        <v>17</v>
      </c>
      <c r="D2499" s="12">
        <v>545</v>
      </c>
      <c r="E2499" s="12">
        <v>321</v>
      </c>
      <c r="F2499" s="12">
        <v>371</v>
      </c>
      <c r="G2499" s="12">
        <v>0</v>
      </c>
      <c r="H2499" s="12">
        <v>13748</v>
      </c>
      <c r="I2499" s="12">
        <v>4</v>
      </c>
      <c r="J2499" s="12">
        <v>64</v>
      </c>
      <c r="K2499" s="12">
        <v>353</v>
      </c>
      <c r="L2499" s="12">
        <v>336</v>
      </c>
      <c r="M2499" s="12">
        <v>8.6190476189999998</v>
      </c>
      <c r="N2499" s="12">
        <f>VLOOKUP(Todos!$A2499,vlookup_table[#All],2,FALSE)</f>
        <v>0</v>
      </c>
      <c r="O2499" s="12" t="str">
        <f>VLOOKUP(Todos!$A2499,vlookup_table[#All],3,FALSE)</f>
        <v>MO</v>
      </c>
      <c r="P2499" s="12">
        <f>VLOOKUP(Todos!$A2499,vlookup_table[#All],4,FALSE)</f>
        <v>3307</v>
      </c>
      <c r="Q2499" s="14" t="str">
        <f>VLOOKUP(Todos!$A2499,vlookup_table[#All],5,FALSE)</f>
        <v>S2</v>
      </c>
      <c r="R2499" s="14" t="str">
        <f>VLOOKUP(Todos!$A2499,vlookup_table[#All],6,FALSE)</f>
        <v>F</v>
      </c>
      <c r="S2499" s="14">
        <f>VLOOKUP(Todos!$A2499,vlookup_table[#All],7,FALSE)</f>
        <v>10</v>
      </c>
      <c r="T2499" s="14">
        <f>ROUND((9706-Todos!$P2499)/100, 0)</f>
        <v>64</v>
      </c>
      <c r="U2499" s="14" t="str" cm="1">
        <f t="array" ref="U2499">_xlfn.IFS(
    ISNUMBER(SEARCH("C", Q2499)), "Ciudad",
    ISNUMBER(SEARCH("T", Q2499)), "Pueblo",
    ISNUMBER(SEARCH("R", Q2499)), "Rural",
    ISNUMBER(SEARCH("S", Q2499)), "Suburbano",
    ISNUMBER(SEARCH("U", Q2499)), "Urbano"
)</f>
        <v>Suburbano</v>
      </c>
      <c r="V2499" s="25" t="str" cm="1">
        <f t="array" ref="V2499">_xlfn.LET(
    _xlpm.txt, _xlfn.TEXTJOIN("", TRUE, IF(ISNUMBER(--MID(Todos!$H2499, _xlfn.SEQUENCE(LEN(Todos!$H2499)), 1)), MID(Todos!$H2499, _xlfn.SEQUENCE(LEN(Todos!$H2499)), 1), "")),
    IF(ISNUMBER(--RIGHT(_xlpm.txt,1)), _xlpm.txt, LEFT(_xlpm.txt, LEN(_xlpm.txt)-1))
)</f>
        <v>13748</v>
      </c>
      <c r="W2499" s="14" t="str">
        <f>UPPER(LEFT(Todos!$B2499,2))</f>
        <v>MO</v>
      </c>
      <c r="X2499" s="15" t="str" cm="1">
        <f t="array" ref="X2499">+IF(Todos!$C2499 = "",MODE.MATCH(Todos!$C$2:$C$4029),Todos!$C2499)</f>
        <v>F</v>
      </c>
    </row>
    <row r="2500" spans="1:24" x14ac:dyDescent="0.35">
      <c r="A2500" s="19">
        <v>158977</v>
      </c>
      <c r="B2500" s="7" t="s">
        <v>22</v>
      </c>
      <c r="C2500" s="7" t="s">
        <v>14</v>
      </c>
      <c r="D2500" s="7">
        <v>1951</v>
      </c>
      <c r="E2500" s="7">
        <v>366</v>
      </c>
      <c r="F2500" s="7">
        <v>400</v>
      </c>
      <c r="G2500" s="7">
        <v>43</v>
      </c>
      <c r="H2500" s="7">
        <v>12255</v>
      </c>
      <c r="I2500" s="7">
        <v>35</v>
      </c>
      <c r="J2500" s="7">
        <v>33</v>
      </c>
      <c r="K2500" s="7">
        <v>385</v>
      </c>
      <c r="L2500" s="7">
        <v>369</v>
      </c>
      <c r="M2500" s="7">
        <v>4.6190476189999998</v>
      </c>
      <c r="N2500" s="7">
        <f>VLOOKUP(Todos!$A2500,vlookup_table[#All],2,FALSE)</f>
        <v>0</v>
      </c>
      <c r="O2500" s="7" t="str">
        <f>VLOOKUP(Todos!$A2500,vlookup_table[#All],3,FALSE)</f>
        <v>CA</v>
      </c>
      <c r="P2500" s="7">
        <f>VLOOKUP(Todos!$A2500,vlookup_table[#All],4,FALSE)</f>
        <v>2112</v>
      </c>
      <c r="Q2500" s="9" t="str">
        <f>VLOOKUP(Todos!$A2500,vlookup_table[#All],5,FALSE)</f>
        <v>S2</v>
      </c>
      <c r="R2500" s="9" t="str">
        <f>VLOOKUP(Todos!$A2500,vlookup_table[#All],6,FALSE)</f>
        <v>M</v>
      </c>
      <c r="S2500" s="9">
        <f>VLOOKUP(Todos!$A2500,vlookup_table[#All],7,FALSE)</f>
        <v>5</v>
      </c>
      <c r="T2500" s="9">
        <f>ROUND((9706-Todos!$P2500)/100, 0)</f>
        <v>76</v>
      </c>
      <c r="U2500" s="9" t="str" cm="1">
        <f t="array" ref="U2500">_xlfn.IFS(
    ISNUMBER(SEARCH("C", Q2500)), "Ciudad",
    ISNUMBER(SEARCH("T", Q2500)), "Pueblo",
    ISNUMBER(SEARCH("R", Q2500)), "Rural",
    ISNUMBER(SEARCH("S", Q2500)), "Suburbano",
    ISNUMBER(SEARCH("U", Q2500)), "Urbano"
)</f>
        <v>Suburbano</v>
      </c>
      <c r="V2500" s="24" t="str" cm="1">
        <f t="array" ref="V2500">_xlfn.LET(
    _xlpm.txt, _xlfn.TEXTJOIN("", TRUE, IF(ISNUMBER(--MID(Todos!$H2500, _xlfn.SEQUENCE(LEN(Todos!$H2500)), 1)), MID(Todos!$H2500, _xlfn.SEQUENCE(LEN(Todos!$H2500)), 1), "")),
    IF(ISNUMBER(--RIGHT(_xlpm.txt,1)), _xlpm.txt, LEFT(_xlpm.txt, LEN(_xlpm.txt)-1))
)</f>
        <v>12255</v>
      </c>
      <c r="W2500" s="9" t="str">
        <f>UPPER(LEFT(Todos!$B2500,2))</f>
        <v>CA</v>
      </c>
      <c r="X2500" s="10" t="str" cm="1">
        <f t="array" ref="X2500">+IF(Todos!$C2500 = "",MODE.MATCH(Todos!$C$2:$C$4029),Todos!$C2500)</f>
        <v>M</v>
      </c>
    </row>
    <row r="2501" spans="1:24" x14ac:dyDescent="0.35">
      <c r="A2501" s="18">
        <v>127030</v>
      </c>
      <c r="B2501" s="12" t="s">
        <v>21</v>
      </c>
      <c r="C2501" s="12" t="s">
        <v>17</v>
      </c>
      <c r="D2501" s="12">
        <v>517</v>
      </c>
      <c r="E2501" s="12">
        <v>223</v>
      </c>
      <c r="F2501" s="12">
        <v>398</v>
      </c>
      <c r="G2501" s="12">
        <v>0</v>
      </c>
      <c r="H2501" s="12">
        <v>17671</v>
      </c>
      <c r="I2501" s="12">
        <v>11</v>
      </c>
      <c r="J2501" s="12">
        <v>51</v>
      </c>
      <c r="K2501" s="12">
        <v>321</v>
      </c>
      <c r="L2501" s="12">
        <v>287</v>
      </c>
      <c r="M2501" s="12">
        <v>8</v>
      </c>
      <c r="N2501" s="12">
        <f>VLOOKUP(Todos!$A2501,vlookup_table[#All],2,FALSE)</f>
        <v>0</v>
      </c>
      <c r="O2501" s="12" t="str">
        <f>VLOOKUP(Todos!$A2501,vlookup_table[#All],3,FALSE)</f>
        <v>TX</v>
      </c>
      <c r="P2501" s="12">
        <f>VLOOKUP(Todos!$A2501,vlookup_table[#All],4,FALSE)</f>
        <v>0</v>
      </c>
      <c r="Q2501" s="14" t="str">
        <f>VLOOKUP(Todos!$A2501,vlookup_table[#All],5,FALSE)</f>
        <v>U1</v>
      </c>
      <c r="R2501" s="14" t="str">
        <f>VLOOKUP(Todos!$A2501,vlookup_table[#All],6,FALSE)</f>
        <v>F</v>
      </c>
      <c r="S2501" s="14">
        <f>VLOOKUP(Todos!$A2501,vlookup_table[#All],7,FALSE)</f>
        <v>10</v>
      </c>
      <c r="T2501" s="14">
        <f>ROUND((9706-Todos!$P2501)/100, 0)</f>
        <v>97</v>
      </c>
      <c r="U2501" s="14" t="str" cm="1">
        <f t="array" ref="U2501">_xlfn.IFS(
    ISNUMBER(SEARCH("C", Q2501)), "Ciudad",
    ISNUMBER(SEARCH("T", Q2501)), "Pueblo",
    ISNUMBER(SEARCH("R", Q2501)), "Rural",
    ISNUMBER(SEARCH("S", Q2501)), "Suburbano",
    ISNUMBER(SEARCH("U", Q2501)), "Urbano"
)</f>
        <v>Urbano</v>
      </c>
      <c r="V2501" s="25" t="str" cm="1">
        <f t="array" ref="V2501">_xlfn.LET(
    _xlpm.txt, _xlfn.TEXTJOIN("", TRUE, IF(ISNUMBER(--MID(Todos!$H2501, _xlfn.SEQUENCE(LEN(Todos!$H2501)), 1)), MID(Todos!$H2501, _xlfn.SEQUENCE(LEN(Todos!$H2501)), 1), "")),
    IF(ISNUMBER(--RIGHT(_xlpm.txt,1)), _xlpm.txt, LEFT(_xlpm.txt, LEN(_xlpm.txt)-1))
)</f>
        <v>17671</v>
      </c>
      <c r="W2501" s="14" t="str">
        <f>UPPER(LEFT(Todos!$B2501,2))</f>
        <v>TX</v>
      </c>
      <c r="X2501" s="15" t="str" cm="1">
        <f t="array" ref="X2501">+IF(Todos!$C2501 = "",MODE.MATCH(Todos!$C$2:$C$4029),Todos!$C2501)</f>
        <v>F</v>
      </c>
    </row>
    <row r="2502" spans="1:24" x14ac:dyDescent="0.35">
      <c r="A2502" s="19">
        <v>151698</v>
      </c>
      <c r="B2502" s="7" t="s">
        <v>51</v>
      </c>
      <c r="C2502" s="7" t="s">
        <v>14</v>
      </c>
      <c r="D2502" s="7">
        <v>388</v>
      </c>
      <c r="E2502" s="7">
        <v>186</v>
      </c>
      <c r="F2502" s="7">
        <v>220</v>
      </c>
      <c r="G2502" s="7">
        <v>0</v>
      </c>
      <c r="H2502" s="7">
        <v>9703</v>
      </c>
      <c r="I2502" s="7">
        <v>2</v>
      </c>
      <c r="J2502" s="7">
        <v>43</v>
      </c>
      <c r="K2502" s="7">
        <v>198</v>
      </c>
      <c r="L2502" s="7">
        <v>209</v>
      </c>
      <c r="M2502" s="7">
        <v>15</v>
      </c>
      <c r="N2502" s="7">
        <f>VLOOKUP(Todos!$A2502,vlookup_table[#All],2,FALSE)</f>
        <v>1</v>
      </c>
      <c r="O2502" s="7" t="str">
        <f>VLOOKUP(Todos!$A2502,vlookup_table[#All],3,FALSE)</f>
        <v>OR</v>
      </c>
      <c r="P2502" s="7">
        <f>VLOOKUP(Todos!$A2502,vlookup_table[#All],4,FALSE)</f>
        <v>3201</v>
      </c>
      <c r="Q2502" s="9" t="str">
        <f>VLOOKUP(Todos!$A2502,vlookup_table[#All],5,FALSE)</f>
        <v>T1</v>
      </c>
      <c r="R2502" s="9" t="str">
        <f>VLOOKUP(Todos!$A2502,vlookup_table[#All],6,FALSE)</f>
        <v>M</v>
      </c>
      <c r="S2502" s="9">
        <f>VLOOKUP(Todos!$A2502,vlookup_table[#All],7,FALSE)</f>
        <v>20</v>
      </c>
      <c r="T2502" s="9">
        <f>ROUND((9706-Todos!$P2502)/100, 0)</f>
        <v>65</v>
      </c>
      <c r="U2502" s="9" t="str" cm="1">
        <f t="array" ref="U2502">_xlfn.IFS(
    ISNUMBER(SEARCH("C", Q2502)), "Ciudad",
    ISNUMBER(SEARCH("T", Q2502)), "Pueblo",
    ISNUMBER(SEARCH("R", Q2502)), "Rural",
    ISNUMBER(SEARCH("S", Q2502)), "Suburbano",
    ISNUMBER(SEARCH("U", Q2502)), "Urbano"
)</f>
        <v>Pueblo</v>
      </c>
      <c r="V2502" s="24" t="str" cm="1">
        <f t="array" ref="V2502">_xlfn.LET(
    _xlpm.txt, _xlfn.TEXTJOIN("", TRUE, IF(ISNUMBER(--MID(Todos!$H2502, _xlfn.SEQUENCE(LEN(Todos!$H2502)), 1)), MID(Todos!$H2502, _xlfn.SEQUENCE(LEN(Todos!$H2502)), 1), "")),
    IF(ISNUMBER(--RIGHT(_xlpm.txt,1)), _xlpm.txt, LEFT(_xlpm.txt, LEN(_xlpm.txt)-1))
)</f>
        <v>9703</v>
      </c>
      <c r="W2502" s="9" t="str">
        <f>UPPER(LEFT(Todos!$B2502,2))</f>
        <v>OR</v>
      </c>
      <c r="X2502" s="10" t="str" cm="1">
        <f t="array" ref="X2502">+IF(Todos!$C2502 = "",MODE.MATCH(Todos!$C$2:$C$4029),Todos!$C2502)</f>
        <v>M</v>
      </c>
    </row>
    <row r="2503" spans="1:24" x14ac:dyDescent="0.35">
      <c r="A2503" s="18">
        <v>1054</v>
      </c>
      <c r="B2503" s="12" t="s">
        <v>22</v>
      </c>
      <c r="C2503" s="12" t="s">
        <v>17</v>
      </c>
      <c r="D2503" s="12">
        <v>1161</v>
      </c>
      <c r="E2503" s="12">
        <v>197</v>
      </c>
      <c r="F2503" s="12">
        <v>350</v>
      </c>
      <c r="G2503" s="12">
        <v>7</v>
      </c>
      <c r="H2503" s="12">
        <v>12764</v>
      </c>
      <c r="I2503" s="12">
        <v>15</v>
      </c>
      <c r="J2503" s="12">
        <v>58</v>
      </c>
      <c r="K2503" s="12">
        <v>289</v>
      </c>
      <c r="L2503" s="12">
        <v>262</v>
      </c>
      <c r="M2503" s="12">
        <v>6.3</v>
      </c>
      <c r="N2503" s="12">
        <f>VLOOKUP(Todos!$A2503,vlookup_table[#All],2,FALSE)</f>
        <v>0</v>
      </c>
      <c r="O2503" s="12" t="str">
        <f>VLOOKUP(Todos!$A2503,vlookup_table[#All],3,FALSE)</f>
        <v>CA</v>
      </c>
      <c r="P2503" s="12">
        <f>VLOOKUP(Todos!$A2503,vlookup_table[#All],4,FALSE)</f>
        <v>0</v>
      </c>
      <c r="Q2503" s="14" t="str">
        <f>VLOOKUP(Todos!$A2503,vlookup_table[#All],5,FALSE)</f>
        <v>T2</v>
      </c>
      <c r="R2503" s="14" t="str">
        <f>VLOOKUP(Todos!$A2503,vlookup_table[#All],6,FALSE)</f>
        <v>F</v>
      </c>
      <c r="S2503" s="14">
        <f>VLOOKUP(Todos!$A2503,vlookup_table[#All],7,FALSE)</f>
        <v>8</v>
      </c>
      <c r="T2503" s="14">
        <f>ROUND((9706-Todos!$P2503)/100, 0)</f>
        <v>97</v>
      </c>
      <c r="U2503" s="14" t="str" cm="1">
        <f t="array" ref="U2503">_xlfn.IFS(
    ISNUMBER(SEARCH("C", Q2503)), "Ciudad",
    ISNUMBER(SEARCH("T", Q2503)), "Pueblo",
    ISNUMBER(SEARCH("R", Q2503)), "Rural",
    ISNUMBER(SEARCH("S", Q2503)), "Suburbano",
    ISNUMBER(SEARCH("U", Q2503)), "Urbano"
)</f>
        <v>Pueblo</v>
      </c>
      <c r="V2503" s="25" t="str" cm="1">
        <f t="array" ref="V2503">_xlfn.LET(
    _xlpm.txt, _xlfn.TEXTJOIN("", TRUE, IF(ISNUMBER(--MID(Todos!$H2503, _xlfn.SEQUENCE(LEN(Todos!$H2503)), 1)), MID(Todos!$H2503, _xlfn.SEQUENCE(LEN(Todos!$H2503)), 1), "")),
    IF(ISNUMBER(--RIGHT(_xlpm.txt,1)), _xlpm.txt, LEFT(_xlpm.txt, LEN(_xlpm.txt)-1))
)</f>
        <v>12764</v>
      </c>
      <c r="W2503" s="14" t="str">
        <f>UPPER(LEFT(Todos!$B2503,2))</f>
        <v>CA</v>
      </c>
      <c r="X2503" s="15" t="str" cm="1">
        <f t="array" ref="X2503">+IF(Todos!$C2503 = "",MODE.MATCH(Todos!$C$2:$C$4029),Todos!$C2503)</f>
        <v>F</v>
      </c>
    </row>
    <row r="2504" spans="1:24" x14ac:dyDescent="0.35">
      <c r="A2504" s="19">
        <v>178293</v>
      </c>
      <c r="B2504" s="7" t="s">
        <v>41</v>
      </c>
      <c r="C2504" s="7" t="s">
        <v>17</v>
      </c>
      <c r="D2504" s="7">
        <v>1862</v>
      </c>
      <c r="E2504" s="7">
        <v>541</v>
      </c>
      <c r="F2504" s="7">
        <v>593</v>
      </c>
      <c r="G2504" s="7">
        <v>45</v>
      </c>
      <c r="H2504" s="7">
        <v>30096</v>
      </c>
      <c r="I2504" s="7">
        <v>15</v>
      </c>
      <c r="J2504" s="7">
        <v>36</v>
      </c>
      <c r="K2504" s="7">
        <v>548</v>
      </c>
      <c r="L2504" s="7">
        <v>575</v>
      </c>
      <c r="M2504" s="7">
        <v>8.5833333330000006</v>
      </c>
      <c r="N2504" s="7">
        <f>VLOOKUP(Todos!$A2504,vlookup_table[#All],2,FALSE)</f>
        <v>2</v>
      </c>
      <c r="O2504" s="7" t="str">
        <f>VLOOKUP(Todos!$A2504,vlookup_table[#All],3,FALSE)</f>
        <v>WA</v>
      </c>
      <c r="P2504" s="7">
        <f>VLOOKUP(Todos!$A2504,vlookup_table[#All],4,FALSE)</f>
        <v>0</v>
      </c>
      <c r="Q2504" s="9" t="str">
        <f>VLOOKUP(Todos!$A2504,vlookup_table[#All],5,FALSE)</f>
        <v>S1</v>
      </c>
      <c r="R2504" s="9" t="str">
        <f>VLOOKUP(Todos!$A2504,vlookup_table[#All],6,FALSE)</f>
        <v>F</v>
      </c>
      <c r="S2504" s="9">
        <f>VLOOKUP(Todos!$A2504,vlookup_table[#All],7,FALSE)</f>
        <v>12</v>
      </c>
      <c r="T2504" s="9">
        <f>ROUND((9706-Todos!$P2504)/100, 0)</f>
        <v>97</v>
      </c>
      <c r="U2504" s="9" t="str" cm="1">
        <f t="array" ref="U2504">_xlfn.IFS(
    ISNUMBER(SEARCH("C", Q2504)), "Ciudad",
    ISNUMBER(SEARCH("T", Q2504)), "Pueblo",
    ISNUMBER(SEARCH("R", Q2504)), "Rural",
    ISNUMBER(SEARCH("S", Q2504)), "Suburbano",
    ISNUMBER(SEARCH("U", Q2504)), "Urbano"
)</f>
        <v>Suburbano</v>
      </c>
      <c r="V2504" s="24" t="str" cm="1">
        <f t="array" ref="V2504">_xlfn.LET(
    _xlpm.txt, _xlfn.TEXTJOIN("", TRUE, IF(ISNUMBER(--MID(Todos!$H2504, _xlfn.SEQUENCE(LEN(Todos!$H2504)), 1)), MID(Todos!$H2504, _xlfn.SEQUENCE(LEN(Todos!$H2504)), 1), "")),
    IF(ISNUMBER(--RIGHT(_xlpm.txt,1)), _xlpm.txt, LEFT(_xlpm.txt, LEN(_xlpm.txt)-1))
)</f>
        <v>30096</v>
      </c>
      <c r="W2504" s="9" t="str">
        <f>UPPER(LEFT(Todos!$B2504,2))</f>
        <v>WA</v>
      </c>
      <c r="X2504" s="10" t="str" cm="1">
        <f t="array" ref="X2504">+IF(Todos!$C2504 = "",MODE.MATCH(Todos!$C$2:$C$4029),Todos!$C2504)</f>
        <v>F</v>
      </c>
    </row>
    <row r="2505" spans="1:24" x14ac:dyDescent="0.35">
      <c r="A2505" s="18">
        <v>187082</v>
      </c>
      <c r="B2505" s="12" t="s">
        <v>18</v>
      </c>
      <c r="C2505" s="12" t="s">
        <v>20</v>
      </c>
      <c r="D2505" s="12">
        <v>1055</v>
      </c>
      <c r="E2505" s="12">
        <v>288</v>
      </c>
      <c r="F2505" s="12">
        <v>396</v>
      </c>
      <c r="G2505" s="12">
        <v>3</v>
      </c>
      <c r="H2505" s="12">
        <v>13839</v>
      </c>
      <c r="I2505" s="12">
        <v>0</v>
      </c>
      <c r="J2505" s="12">
        <v>49</v>
      </c>
      <c r="K2505" s="12">
        <v>312</v>
      </c>
      <c r="L2505" s="12">
        <v>355</v>
      </c>
      <c r="M2505" s="12">
        <v>7.9</v>
      </c>
      <c r="N2505" s="12">
        <f>VLOOKUP(Todos!$A2505,vlookup_table[#All],2,FALSE)</f>
        <v>2</v>
      </c>
      <c r="O2505" s="12" t="str">
        <f>VLOOKUP(Todos!$A2505,vlookup_table[#All],3,FALSE)</f>
        <v>NC</v>
      </c>
      <c r="P2505" s="12">
        <f>VLOOKUP(Todos!$A2505,vlookup_table[#All],4,FALSE)</f>
        <v>2001</v>
      </c>
      <c r="Q2505" s="14" t="str">
        <f>VLOOKUP(Todos!$A2505,vlookup_table[#All],5,FALSE)</f>
        <v>R2</v>
      </c>
      <c r="R2505" s="14" t="str">
        <f>VLOOKUP(Todos!$A2505,vlookup_table[#All],6,FALSE)</f>
        <v>F</v>
      </c>
      <c r="S2505" s="14">
        <f>VLOOKUP(Todos!$A2505,vlookup_table[#All],7,FALSE)</f>
        <v>8</v>
      </c>
      <c r="T2505" s="14">
        <f>ROUND((9706-Todos!$P2505)/100, 0)</f>
        <v>77</v>
      </c>
      <c r="U2505" s="14" t="str" cm="1">
        <f t="array" ref="U2505">_xlfn.IFS(
    ISNUMBER(SEARCH("C", Q2505)), "Ciudad",
    ISNUMBER(SEARCH("T", Q2505)), "Pueblo",
    ISNUMBER(SEARCH("R", Q2505)), "Rural",
    ISNUMBER(SEARCH("S", Q2505)), "Suburbano",
    ISNUMBER(SEARCH("U", Q2505)), "Urbano"
)</f>
        <v>Rural</v>
      </c>
      <c r="V2505" s="25" t="str" cm="1">
        <f t="array" ref="V2505">_xlfn.LET(
    _xlpm.txt, _xlfn.TEXTJOIN("", TRUE, IF(ISNUMBER(--MID(Todos!$H2505, _xlfn.SEQUENCE(LEN(Todos!$H2505)), 1)), MID(Todos!$H2505, _xlfn.SEQUENCE(LEN(Todos!$H2505)), 1), "")),
    IF(ISNUMBER(--RIGHT(_xlpm.txt,1)), _xlpm.txt, LEFT(_xlpm.txt, LEN(_xlpm.txt)-1))
)</f>
        <v>13839</v>
      </c>
      <c r="W2505" s="14" t="str">
        <f>UPPER(LEFT(Todos!$B2505,2))</f>
        <v>NC</v>
      </c>
      <c r="X2505" s="15" t="str" cm="1">
        <f t="array" ref="X2505">+IF(Todos!$C2505 = "",MODE.MATCH(Todos!$C$2:$C$4029),Todos!$C2505)</f>
        <v>female</v>
      </c>
    </row>
    <row r="2506" spans="1:24" x14ac:dyDescent="0.35">
      <c r="A2506" s="19">
        <v>156034</v>
      </c>
      <c r="B2506" s="7" t="s">
        <v>22</v>
      </c>
      <c r="C2506" s="7" t="s">
        <v>14</v>
      </c>
      <c r="D2506" s="7">
        <v>1873</v>
      </c>
      <c r="E2506" s="7">
        <v>394</v>
      </c>
      <c r="F2506" s="7">
        <v>481</v>
      </c>
      <c r="G2506" s="7">
        <v>39</v>
      </c>
      <c r="H2506" s="7">
        <v>19031</v>
      </c>
      <c r="I2506" s="7">
        <v>12</v>
      </c>
      <c r="J2506" s="7">
        <v>44</v>
      </c>
      <c r="K2506" s="7">
        <v>428</v>
      </c>
      <c r="L2506" s="7">
        <v>453</v>
      </c>
      <c r="M2506" s="7">
        <v>20</v>
      </c>
      <c r="N2506" s="7">
        <f>VLOOKUP(Todos!$A2506,vlookup_table[#All],2,FALSE)</f>
        <v>1</v>
      </c>
      <c r="O2506" s="7" t="str">
        <f>VLOOKUP(Todos!$A2506,vlookup_table[#All],3,FALSE)</f>
        <v>CA</v>
      </c>
      <c r="P2506" s="7">
        <f>VLOOKUP(Todos!$A2506,vlookup_table[#All],4,FALSE)</f>
        <v>6001</v>
      </c>
      <c r="Q2506" s="9" t="str">
        <f>VLOOKUP(Todos!$A2506,vlookup_table[#All],5,FALSE)</f>
        <v>T2</v>
      </c>
      <c r="R2506" s="9" t="str">
        <f>VLOOKUP(Todos!$A2506,vlookup_table[#All],6,FALSE)</f>
        <v>M</v>
      </c>
      <c r="S2506" s="9">
        <f>VLOOKUP(Todos!$A2506,vlookup_table[#All],7,FALSE)</f>
        <v>15</v>
      </c>
      <c r="T2506" s="9">
        <f>ROUND((9706-Todos!$P2506)/100, 0)</f>
        <v>37</v>
      </c>
      <c r="U2506" s="9" t="str" cm="1">
        <f t="array" ref="U2506">_xlfn.IFS(
    ISNUMBER(SEARCH("C", Q2506)), "Ciudad",
    ISNUMBER(SEARCH("T", Q2506)), "Pueblo",
    ISNUMBER(SEARCH("R", Q2506)), "Rural",
    ISNUMBER(SEARCH("S", Q2506)), "Suburbano",
    ISNUMBER(SEARCH("U", Q2506)), "Urbano"
)</f>
        <v>Pueblo</v>
      </c>
      <c r="V2506" s="24" t="str" cm="1">
        <f t="array" ref="V2506">_xlfn.LET(
    _xlpm.txt, _xlfn.TEXTJOIN("", TRUE, IF(ISNUMBER(--MID(Todos!$H2506, _xlfn.SEQUENCE(LEN(Todos!$H2506)), 1)), MID(Todos!$H2506, _xlfn.SEQUENCE(LEN(Todos!$H2506)), 1), "")),
    IF(ISNUMBER(--RIGHT(_xlpm.txt,1)), _xlpm.txt, LEFT(_xlpm.txt, LEN(_xlpm.txt)-1))
)</f>
        <v>19031</v>
      </c>
      <c r="W2506" s="9" t="str">
        <f>UPPER(LEFT(Todos!$B2506,2))</f>
        <v>CA</v>
      </c>
      <c r="X2506" s="10" t="str" cm="1">
        <f t="array" ref="X2506">+IF(Todos!$C2506 = "",MODE.MATCH(Todos!$C$2:$C$4029),Todos!$C2506)</f>
        <v>M</v>
      </c>
    </row>
    <row r="2507" spans="1:24" x14ac:dyDescent="0.35">
      <c r="A2507" s="18">
        <v>72048</v>
      </c>
      <c r="B2507" s="12" t="s">
        <v>30</v>
      </c>
      <c r="C2507" s="12" t="s">
        <v>14</v>
      </c>
      <c r="D2507" s="12">
        <v>531</v>
      </c>
      <c r="E2507" s="12">
        <v>311</v>
      </c>
      <c r="F2507" s="12">
        <v>384</v>
      </c>
      <c r="G2507" s="12">
        <v>0</v>
      </c>
      <c r="H2507" s="12">
        <v>13152</v>
      </c>
      <c r="I2507" s="12">
        <v>1</v>
      </c>
      <c r="J2507" s="12">
        <v>85</v>
      </c>
      <c r="K2507" s="12">
        <v>342</v>
      </c>
      <c r="L2507" s="12">
        <v>351</v>
      </c>
      <c r="M2507" s="12">
        <v>8.0833333330000006</v>
      </c>
      <c r="N2507" s="12">
        <f>VLOOKUP(Todos!$A2507,vlookup_table[#All],2,FALSE)</f>
        <v>1</v>
      </c>
      <c r="O2507" s="12" t="str">
        <f>VLOOKUP(Todos!$A2507,vlookup_table[#All],3,FALSE)</f>
        <v>MI</v>
      </c>
      <c r="P2507" s="12">
        <f>VLOOKUP(Todos!$A2507,vlookup_table[#All],4,FALSE)</f>
        <v>6001</v>
      </c>
      <c r="Q2507" s="14" t="str">
        <f>VLOOKUP(Todos!$A2507,vlookup_table[#All],5,FALSE)</f>
        <v>R2</v>
      </c>
      <c r="R2507" s="14" t="str">
        <f>VLOOKUP(Todos!$A2507,vlookup_table[#All],6,FALSE)</f>
        <v>M</v>
      </c>
      <c r="S2507" s="14">
        <f>VLOOKUP(Todos!$A2507,vlookup_table[#All],7,FALSE)</f>
        <v>10</v>
      </c>
      <c r="T2507" s="14">
        <f>ROUND((9706-Todos!$P2507)/100, 0)</f>
        <v>37</v>
      </c>
      <c r="U2507" s="14" t="str" cm="1">
        <f t="array" ref="U2507">_xlfn.IFS(
    ISNUMBER(SEARCH("C", Q2507)), "Ciudad",
    ISNUMBER(SEARCH("T", Q2507)), "Pueblo",
    ISNUMBER(SEARCH("R", Q2507)), "Rural",
    ISNUMBER(SEARCH("S", Q2507)), "Suburbano",
    ISNUMBER(SEARCH("U", Q2507)), "Urbano"
)</f>
        <v>Rural</v>
      </c>
      <c r="V2507" s="25" t="str" cm="1">
        <f t="array" ref="V2507">_xlfn.LET(
    _xlpm.txt, _xlfn.TEXTJOIN("", TRUE, IF(ISNUMBER(--MID(Todos!$H2507, _xlfn.SEQUENCE(LEN(Todos!$H2507)), 1)), MID(Todos!$H2507, _xlfn.SEQUENCE(LEN(Todos!$H2507)), 1), "")),
    IF(ISNUMBER(--RIGHT(_xlpm.txt,1)), _xlpm.txt, LEFT(_xlpm.txt, LEN(_xlpm.txt)-1))
)</f>
        <v>13152</v>
      </c>
      <c r="W2507" s="14" t="str">
        <f>UPPER(LEFT(Todos!$B2507,2))</f>
        <v>MI</v>
      </c>
      <c r="X2507" s="15" t="str" cm="1">
        <f t="array" ref="X2507">+IF(Todos!$C2507 = "",MODE.MATCH(Todos!$C$2:$C$4029),Todos!$C2507)</f>
        <v>M</v>
      </c>
    </row>
    <row r="2508" spans="1:24" x14ac:dyDescent="0.35">
      <c r="A2508" s="19">
        <v>104427</v>
      </c>
      <c r="B2508" s="7" t="s">
        <v>28</v>
      </c>
      <c r="C2508" s="7" t="s">
        <v>17</v>
      </c>
      <c r="D2508" s="7">
        <v>857</v>
      </c>
      <c r="E2508" s="7">
        <v>340</v>
      </c>
      <c r="F2508" s="7">
        <v>510</v>
      </c>
      <c r="G2508" s="7">
        <v>1</v>
      </c>
      <c r="H2508" s="7">
        <v>17128</v>
      </c>
      <c r="I2508" s="7">
        <v>1</v>
      </c>
      <c r="J2508" s="7">
        <v>52</v>
      </c>
      <c r="K2508" s="7">
        <v>481</v>
      </c>
      <c r="L2508" s="7">
        <v>399</v>
      </c>
      <c r="M2508" s="7">
        <v>20</v>
      </c>
      <c r="N2508" s="7">
        <f>VLOOKUP(Todos!$A2508,vlookup_table[#All],2,FALSE)</f>
        <v>0</v>
      </c>
      <c r="O2508" s="7" t="str">
        <f>VLOOKUP(Todos!$A2508,vlookup_table[#All],3,FALSE)</f>
        <v>KS</v>
      </c>
      <c r="P2508" s="7">
        <f>VLOOKUP(Todos!$A2508,vlookup_table[#All],4,FALSE)</f>
        <v>4601</v>
      </c>
      <c r="Q2508" s="9" t="str">
        <f>VLOOKUP(Todos!$A2508,vlookup_table[#All],5,FALSE)</f>
        <v>R2</v>
      </c>
      <c r="R2508" s="9" t="str">
        <f>VLOOKUP(Todos!$A2508,vlookup_table[#All],6,FALSE)</f>
        <v>F</v>
      </c>
      <c r="S2508" s="9">
        <f>VLOOKUP(Todos!$A2508,vlookup_table[#All],7,FALSE)</f>
        <v>15</v>
      </c>
      <c r="T2508" s="9">
        <f>ROUND((9706-Todos!$P2508)/100, 0)</f>
        <v>51</v>
      </c>
      <c r="U2508" s="9" t="str" cm="1">
        <f t="array" ref="U2508">_xlfn.IFS(
    ISNUMBER(SEARCH("C", Q2508)), "Ciudad",
    ISNUMBER(SEARCH("T", Q2508)), "Pueblo",
    ISNUMBER(SEARCH("R", Q2508)), "Rural",
    ISNUMBER(SEARCH("S", Q2508)), "Suburbano",
    ISNUMBER(SEARCH("U", Q2508)), "Urbano"
)</f>
        <v>Rural</v>
      </c>
      <c r="V2508" s="24" t="str" cm="1">
        <f t="array" ref="V2508">_xlfn.LET(
    _xlpm.txt, _xlfn.TEXTJOIN("", TRUE, IF(ISNUMBER(--MID(Todos!$H2508, _xlfn.SEQUENCE(LEN(Todos!$H2508)), 1)), MID(Todos!$H2508, _xlfn.SEQUENCE(LEN(Todos!$H2508)), 1), "")),
    IF(ISNUMBER(--RIGHT(_xlpm.txt,1)), _xlpm.txt, LEFT(_xlpm.txt, LEN(_xlpm.txt)-1))
)</f>
        <v>17128</v>
      </c>
      <c r="W2508" s="9" t="str">
        <f>UPPER(LEFT(Todos!$B2508,2))</f>
        <v>KS</v>
      </c>
      <c r="X2508" s="10" t="str" cm="1">
        <f t="array" ref="X2508">+IF(Todos!$C2508 = "",MODE.MATCH(Todos!$C$2:$C$4029),Todos!$C2508)</f>
        <v>F</v>
      </c>
    </row>
    <row r="2509" spans="1:24" x14ac:dyDescent="0.35">
      <c r="A2509" s="18">
        <v>34448</v>
      </c>
      <c r="B2509" s="12" t="s">
        <v>13</v>
      </c>
      <c r="C2509" s="12" t="s">
        <v>17</v>
      </c>
      <c r="D2509" s="12">
        <v>431</v>
      </c>
      <c r="E2509" s="12">
        <v>220</v>
      </c>
      <c r="F2509" s="12">
        <v>306</v>
      </c>
      <c r="G2509" s="12">
        <v>0</v>
      </c>
      <c r="H2509" s="12">
        <v>10129</v>
      </c>
      <c r="I2509" s="12">
        <v>2</v>
      </c>
      <c r="J2509" s="12">
        <v>63</v>
      </c>
      <c r="K2509" s="12">
        <v>259</v>
      </c>
      <c r="L2509" s="12">
        <v>281</v>
      </c>
      <c r="M2509" s="12">
        <v>25</v>
      </c>
      <c r="N2509" s="12">
        <f>VLOOKUP(Todos!$A2509,vlookup_table[#All],2,FALSE)</f>
        <v>2</v>
      </c>
      <c r="O2509" s="12" t="str">
        <f>VLOOKUP(Todos!$A2509,vlookup_table[#All],3,FALSE)</f>
        <v>FL</v>
      </c>
      <c r="P2509" s="12">
        <f>VLOOKUP(Todos!$A2509,vlookup_table[#All],4,FALSE)</f>
        <v>1601</v>
      </c>
      <c r="Q2509" s="14" t="str">
        <f>VLOOKUP(Todos!$A2509,vlookup_table[#All],5,FALSE)</f>
        <v>R2</v>
      </c>
      <c r="R2509" s="14" t="str">
        <f>VLOOKUP(Todos!$A2509,vlookup_table[#All],6,FALSE)</f>
        <v>F</v>
      </c>
      <c r="S2509" s="14">
        <f>VLOOKUP(Todos!$A2509,vlookup_table[#All],7,FALSE)</f>
        <v>10</v>
      </c>
      <c r="T2509" s="14">
        <f>ROUND((9706-Todos!$P2509)/100, 0)</f>
        <v>81</v>
      </c>
      <c r="U2509" s="14" t="str" cm="1">
        <f t="array" ref="U2509">_xlfn.IFS(
    ISNUMBER(SEARCH("C", Q2509)), "Ciudad",
    ISNUMBER(SEARCH("T", Q2509)), "Pueblo",
    ISNUMBER(SEARCH("R", Q2509)), "Rural",
    ISNUMBER(SEARCH("S", Q2509)), "Suburbano",
    ISNUMBER(SEARCH("U", Q2509)), "Urbano"
)</f>
        <v>Rural</v>
      </c>
      <c r="V2509" s="25" t="str" cm="1">
        <f t="array" ref="V2509">_xlfn.LET(
    _xlpm.txt, _xlfn.TEXTJOIN("", TRUE, IF(ISNUMBER(--MID(Todos!$H2509, _xlfn.SEQUENCE(LEN(Todos!$H2509)), 1)), MID(Todos!$H2509, _xlfn.SEQUENCE(LEN(Todos!$H2509)), 1), "")),
    IF(ISNUMBER(--RIGHT(_xlpm.txt,1)), _xlpm.txt, LEFT(_xlpm.txt, LEN(_xlpm.txt)-1))
)</f>
        <v>10129</v>
      </c>
      <c r="W2509" s="14" t="str">
        <f>UPPER(LEFT(Todos!$B2509,2))</f>
        <v>FL</v>
      </c>
      <c r="X2509" s="15" t="str" cm="1">
        <f t="array" ref="X2509">+IF(Todos!$C2509 = "",MODE.MATCH(Todos!$C$2:$C$4029),Todos!$C2509)</f>
        <v>F</v>
      </c>
    </row>
    <row r="2510" spans="1:24" x14ac:dyDescent="0.35">
      <c r="A2510" s="19">
        <v>10247</v>
      </c>
      <c r="B2510" s="7" t="s">
        <v>22</v>
      </c>
      <c r="C2510" s="7" t="s">
        <v>17</v>
      </c>
      <c r="D2510" s="7">
        <v>1580</v>
      </c>
      <c r="E2510" s="7">
        <v>503</v>
      </c>
      <c r="F2510" s="7">
        <v>483</v>
      </c>
      <c r="G2510" s="7">
        <v>11</v>
      </c>
      <c r="H2510" s="7">
        <v>15111</v>
      </c>
      <c r="I2510" s="7">
        <v>8</v>
      </c>
      <c r="J2510" s="7">
        <v>55</v>
      </c>
      <c r="K2510" s="7">
        <v>490</v>
      </c>
      <c r="L2510" s="7">
        <v>515</v>
      </c>
      <c r="M2510" s="7">
        <v>9</v>
      </c>
      <c r="N2510" s="7">
        <f>VLOOKUP(Todos!$A2510,vlookup_table[#All],2,FALSE)</f>
        <v>0</v>
      </c>
      <c r="O2510" s="7" t="str">
        <f>VLOOKUP(Todos!$A2510,vlookup_table[#All],3,FALSE)</f>
        <v>CA</v>
      </c>
      <c r="P2510" s="7">
        <f>VLOOKUP(Todos!$A2510,vlookup_table[#All],4,FALSE)</f>
        <v>3005</v>
      </c>
      <c r="Q2510" s="9" t="str">
        <f>VLOOKUP(Todos!$A2510,vlookup_table[#All],5,FALSE)</f>
        <v>C1</v>
      </c>
      <c r="R2510" s="9" t="str">
        <f>VLOOKUP(Todos!$A2510,vlookup_table[#All],6,FALSE)</f>
        <v>F</v>
      </c>
      <c r="S2510" s="9">
        <f>VLOOKUP(Todos!$A2510,vlookup_table[#All],7,FALSE)</f>
        <v>10</v>
      </c>
      <c r="T2510" s="9">
        <f>ROUND((9706-Todos!$P2510)/100, 0)</f>
        <v>67</v>
      </c>
      <c r="U2510" s="9" t="str" cm="1">
        <f t="array" ref="U2510">_xlfn.IFS(
    ISNUMBER(SEARCH("C", Q2510)), "Ciudad",
    ISNUMBER(SEARCH("T", Q2510)), "Pueblo",
    ISNUMBER(SEARCH("R", Q2510)), "Rural",
    ISNUMBER(SEARCH("S", Q2510)), "Suburbano",
    ISNUMBER(SEARCH("U", Q2510)), "Urbano"
)</f>
        <v>Ciudad</v>
      </c>
      <c r="V2510" s="24" t="str" cm="1">
        <f t="array" ref="V2510">_xlfn.LET(
    _xlpm.txt, _xlfn.TEXTJOIN("", TRUE, IF(ISNUMBER(--MID(Todos!$H2510, _xlfn.SEQUENCE(LEN(Todos!$H2510)), 1)), MID(Todos!$H2510, _xlfn.SEQUENCE(LEN(Todos!$H2510)), 1), "")),
    IF(ISNUMBER(--RIGHT(_xlpm.txt,1)), _xlpm.txt, LEFT(_xlpm.txt, LEN(_xlpm.txt)-1))
)</f>
        <v>15111</v>
      </c>
      <c r="W2510" s="9" t="str">
        <f>UPPER(LEFT(Todos!$B2510,2))</f>
        <v>CA</v>
      </c>
      <c r="X2510" s="10" t="str" cm="1">
        <f t="array" ref="X2510">+IF(Todos!$C2510 = "",MODE.MATCH(Todos!$C$2:$C$4029),Todos!$C2510)</f>
        <v>F</v>
      </c>
    </row>
    <row r="2511" spans="1:24" x14ac:dyDescent="0.35">
      <c r="A2511" s="18">
        <v>158679</v>
      </c>
      <c r="B2511" s="12" t="s">
        <v>22</v>
      </c>
      <c r="C2511" s="12" t="s">
        <v>14</v>
      </c>
      <c r="D2511" s="12">
        <v>2211</v>
      </c>
      <c r="E2511" s="12">
        <v>592</v>
      </c>
      <c r="F2511" s="12">
        <v>639</v>
      </c>
      <c r="G2511" s="12">
        <v>74</v>
      </c>
      <c r="H2511" s="12">
        <v>18973</v>
      </c>
      <c r="I2511" s="12">
        <v>4</v>
      </c>
      <c r="J2511" s="12">
        <v>61</v>
      </c>
      <c r="K2511" s="12">
        <v>584</v>
      </c>
      <c r="L2511" s="12">
        <v>625</v>
      </c>
      <c r="M2511" s="12">
        <v>12.363636359999999</v>
      </c>
      <c r="N2511" s="12">
        <f>VLOOKUP(Todos!$A2511,vlookup_table[#All],2,FALSE)</f>
        <v>1</v>
      </c>
      <c r="O2511" s="12" t="str">
        <f>VLOOKUP(Todos!$A2511,vlookup_table[#All],3,FALSE)</f>
        <v>CA</v>
      </c>
      <c r="P2511" s="12">
        <f>VLOOKUP(Todos!$A2511,vlookup_table[#All],4,FALSE)</f>
        <v>0</v>
      </c>
      <c r="Q2511" s="14" t="str">
        <f>VLOOKUP(Todos!$A2511,vlookup_table[#All],5,FALSE)</f>
        <v>S2</v>
      </c>
      <c r="R2511" s="14" t="str">
        <f>VLOOKUP(Todos!$A2511,vlookup_table[#All],6,FALSE)</f>
        <v>M</v>
      </c>
      <c r="S2511" s="14">
        <f>VLOOKUP(Todos!$A2511,vlookup_table[#All],7,FALSE)</f>
        <v>16</v>
      </c>
      <c r="T2511" s="14">
        <f>ROUND((9706-Todos!$P2511)/100, 0)</f>
        <v>97</v>
      </c>
      <c r="U2511" s="14" t="str" cm="1">
        <f t="array" ref="U2511">_xlfn.IFS(
    ISNUMBER(SEARCH("C", Q2511)), "Ciudad",
    ISNUMBER(SEARCH("T", Q2511)), "Pueblo",
    ISNUMBER(SEARCH("R", Q2511)), "Rural",
    ISNUMBER(SEARCH("S", Q2511)), "Suburbano",
    ISNUMBER(SEARCH("U", Q2511)), "Urbano"
)</f>
        <v>Suburbano</v>
      </c>
      <c r="V2511" s="25" t="str" cm="1">
        <f t="array" ref="V2511">_xlfn.LET(
    _xlpm.txt, _xlfn.TEXTJOIN("", TRUE, IF(ISNUMBER(--MID(Todos!$H2511, _xlfn.SEQUENCE(LEN(Todos!$H2511)), 1)), MID(Todos!$H2511, _xlfn.SEQUENCE(LEN(Todos!$H2511)), 1), "")),
    IF(ISNUMBER(--RIGHT(_xlpm.txt,1)), _xlpm.txt, LEFT(_xlpm.txt, LEN(_xlpm.txt)-1))
)</f>
        <v>18973</v>
      </c>
      <c r="W2511" s="14" t="str">
        <f>UPPER(LEFT(Todos!$B2511,2))</f>
        <v>CA</v>
      </c>
      <c r="X2511" s="15" t="str" cm="1">
        <f t="array" ref="X2511">+IF(Todos!$C2511 = "",MODE.MATCH(Todos!$C$2:$C$4029),Todos!$C2511)</f>
        <v>M</v>
      </c>
    </row>
    <row r="2512" spans="1:24" x14ac:dyDescent="0.35">
      <c r="A2512" s="19">
        <v>141742</v>
      </c>
      <c r="B2512" s="7" t="s">
        <v>24</v>
      </c>
      <c r="C2512" s="7" t="s">
        <v>14</v>
      </c>
      <c r="D2512" s="7">
        <v>1167</v>
      </c>
      <c r="E2512" s="7">
        <v>497</v>
      </c>
      <c r="F2512" s="7">
        <v>575</v>
      </c>
      <c r="G2512" s="7">
        <v>6</v>
      </c>
      <c r="H2512" s="7">
        <v>22162</v>
      </c>
      <c r="I2512" s="7">
        <v>3</v>
      </c>
      <c r="J2512" s="7">
        <v>18</v>
      </c>
      <c r="K2512" s="7">
        <v>503</v>
      </c>
      <c r="L2512" s="7">
        <v>547</v>
      </c>
      <c r="M2512" s="7">
        <v>8.3333333330000006</v>
      </c>
      <c r="N2512" s="7">
        <f>VLOOKUP(Todos!$A2512,vlookup_table[#All],2,FALSE)</f>
        <v>2</v>
      </c>
      <c r="O2512" s="7" t="str">
        <f>VLOOKUP(Todos!$A2512,vlookup_table[#All],3,FALSE)</f>
        <v>NV</v>
      </c>
      <c r="P2512" s="7">
        <f>VLOOKUP(Todos!$A2512,vlookup_table[#All],4,FALSE)</f>
        <v>2801</v>
      </c>
      <c r="Q2512" s="9" t="str">
        <f>VLOOKUP(Todos!$A2512,vlookup_table[#All],5,FALSE)</f>
        <v>T2</v>
      </c>
      <c r="R2512" s="9" t="str">
        <f>VLOOKUP(Todos!$A2512,vlookup_table[#All],6,FALSE)</f>
        <v>M</v>
      </c>
      <c r="S2512" s="9">
        <f>VLOOKUP(Todos!$A2512,vlookup_table[#All],7,FALSE)</f>
        <v>8</v>
      </c>
      <c r="T2512" s="9">
        <f>ROUND((9706-Todos!$P2512)/100, 0)</f>
        <v>69</v>
      </c>
      <c r="U2512" s="9" t="str" cm="1">
        <f t="array" ref="U2512">_xlfn.IFS(
    ISNUMBER(SEARCH("C", Q2512)), "Ciudad",
    ISNUMBER(SEARCH("T", Q2512)), "Pueblo",
    ISNUMBER(SEARCH("R", Q2512)), "Rural",
    ISNUMBER(SEARCH("S", Q2512)), "Suburbano",
    ISNUMBER(SEARCH("U", Q2512)), "Urbano"
)</f>
        <v>Pueblo</v>
      </c>
      <c r="V2512" s="24" t="str" cm="1">
        <f t="array" ref="V2512">_xlfn.LET(
    _xlpm.txt, _xlfn.TEXTJOIN("", TRUE, IF(ISNUMBER(--MID(Todos!$H2512, _xlfn.SEQUENCE(LEN(Todos!$H2512)), 1)), MID(Todos!$H2512, _xlfn.SEQUENCE(LEN(Todos!$H2512)), 1), "")),
    IF(ISNUMBER(--RIGHT(_xlpm.txt,1)), _xlpm.txt, LEFT(_xlpm.txt, LEN(_xlpm.txt)-1))
)</f>
        <v>22162</v>
      </c>
      <c r="W2512" s="9" t="str">
        <f>UPPER(LEFT(Todos!$B2512,2))</f>
        <v>NV</v>
      </c>
      <c r="X2512" s="10" t="str" cm="1">
        <f t="array" ref="X2512">+IF(Todos!$C2512 = "",MODE.MATCH(Todos!$C$2:$C$4029),Todos!$C2512)</f>
        <v>M</v>
      </c>
    </row>
    <row r="2513" spans="1:24" x14ac:dyDescent="0.35">
      <c r="A2513" s="18">
        <v>96679</v>
      </c>
      <c r="B2513" s="12" t="s">
        <v>16</v>
      </c>
      <c r="C2513" s="12" t="s">
        <v>14</v>
      </c>
      <c r="D2513" s="12">
        <v>870</v>
      </c>
      <c r="E2513" s="12">
        <v>396</v>
      </c>
      <c r="F2513" s="12">
        <v>549</v>
      </c>
      <c r="G2513" s="12">
        <v>4</v>
      </c>
      <c r="H2513" s="12">
        <v>21366</v>
      </c>
      <c r="I2513" s="12">
        <v>4</v>
      </c>
      <c r="J2513" s="12">
        <v>64</v>
      </c>
      <c r="K2513" s="12">
        <v>510</v>
      </c>
      <c r="L2513" s="12">
        <v>456</v>
      </c>
      <c r="M2513" s="12">
        <v>6.4285714289999998</v>
      </c>
      <c r="N2513" s="12">
        <f>VLOOKUP(Todos!$A2513,vlookup_table[#All],2,FALSE)</f>
        <v>0</v>
      </c>
      <c r="O2513" s="12" t="str">
        <f>VLOOKUP(Todos!$A2513,vlookup_table[#All],3,FALSE)</f>
        <v>IL</v>
      </c>
      <c r="P2513" s="12">
        <f>VLOOKUP(Todos!$A2513,vlookup_table[#All],4,FALSE)</f>
        <v>5001</v>
      </c>
      <c r="Q2513" s="14" t="str">
        <f>VLOOKUP(Todos!$A2513,vlookup_table[#All],5,FALSE)</f>
        <v>S1</v>
      </c>
      <c r="R2513" s="14" t="str">
        <f>VLOOKUP(Todos!$A2513,vlookup_table[#All],6,FALSE)</f>
        <v>M</v>
      </c>
      <c r="S2513" s="14">
        <f>VLOOKUP(Todos!$A2513,vlookup_table[#All],7,FALSE)</f>
        <v>5</v>
      </c>
      <c r="T2513" s="14">
        <f>ROUND((9706-Todos!$P2513)/100, 0)</f>
        <v>47</v>
      </c>
      <c r="U2513" s="14" t="str" cm="1">
        <f t="array" ref="U2513">_xlfn.IFS(
    ISNUMBER(SEARCH("C", Q2513)), "Ciudad",
    ISNUMBER(SEARCH("T", Q2513)), "Pueblo",
    ISNUMBER(SEARCH("R", Q2513)), "Rural",
    ISNUMBER(SEARCH("S", Q2513)), "Suburbano",
    ISNUMBER(SEARCH("U", Q2513)), "Urbano"
)</f>
        <v>Suburbano</v>
      </c>
      <c r="V2513" s="25" t="str" cm="1">
        <f t="array" ref="V2513">_xlfn.LET(
    _xlpm.txt, _xlfn.TEXTJOIN("", TRUE, IF(ISNUMBER(--MID(Todos!$H2513, _xlfn.SEQUENCE(LEN(Todos!$H2513)), 1)), MID(Todos!$H2513, _xlfn.SEQUENCE(LEN(Todos!$H2513)), 1), "")),
    IF(ISNUMBER(--RIGHT(_xlpm.txt,1)), _xlpm.txt, LEFT(_xlpm.txt, LEN(_xlpm.txt)-1))
)</f>
        <v>21366</v>
      </c>
      <c r="W2513" s="14" t="str">
        <f>UPPER(LEFT(Todos!$B2513,2))</f>
        <v>IL</v>
      </c>
      <c r="X2513" s="15" t="str" cm="1">
        <f t="array" ref="X2513">+IF(Todos!$C2513 = "",MODE.MATCH(Todos!$C$2:$C$4029),Todos!$C2513)</f>
        <v>M</v>
      </c>
    </row>
    <row r="2514" spans="1:24" x14ac:dyDescent="0.35">
      <c r="A2514" s="19">
        <v>151513</v>
      </c>
      <c r="B2514" s="7" t="s">
        <v>22</v>
      </c>
      <c r="C2514" s="7" t="s">
        <v>17</v>
      </c>
      <c r="D2514" s="7">
        <v>2346</v>
      </c>
      <c r="E2514" s="7">
        <v>569</v>
      </c>
      <c r="F2514" s="7">
        <v>617</v>
      </c>
      <c r="G2514" s="7">
        <v>71</v>
      </c>
      <c r="H2514" s="7">
        <v>21982</v>
      </c>
      <c r="I2514" s="7">
        <v>13</v>
      </c>
      <c r="J2514" s="7">
        <v>42</v>
      </c>
      <c r="K2514" s="7">
        <v>568</v>
      </c>
      <c r="L2514" s="7">
        <v>644</v>
      </c>
      <c r="M2514" s="7">
        <v>6.923076923</v>
      </c>
      <c r="N2514" s="7">
        <f>VLOOKUP(Todos!$A2514,vlookup_table[#All],2,FALSE)</f>
        <v>0</v>
      </c>
      <c r="O2514" s="7" t="str">
        <f>VLOOKUP(Todos!$A2514,vlookup_table[#All],3,FALSE)</f>
        <v>CA</v>
      </c>
      <c r="P2514" s="7">
        <f>VLOOKUP(Todos!$A2514,vlookup_table[#All],4,FALSE)</f>
        <v>2201</v>
      </c>
      <c r="Q2514" s="9" t="str">
        <f>VLOOKUP(Todos!$A2514,vlookup_table[#All],5,FALSE)</f>
        <v>U1</v>
      </c>
      <c r="R2514" s="9" t="str">
        <f>VLOOKUP(Todos!$A2514,vlookup_table[#All],6,FALSE)</f>
        <v>F</v>
      </c>
      <c r="S2514" s="9">
        <f>VLOOKUP(Todos!$A2514,vlookup_table[#All],7,FALSE)</f>
        <v>15</v>
      </c>
      <c r="T2514" s="9">
        <f>ROUND((9706-Todos!$P2514)/100, 0)</f>
        <v>75</v>
      </c>
      <c r="U2514" s="9" t="str" cm="1">
        <f t="array" ref="U2514">_xlfn.IFS(
    ISNUMBER(SEARCH("C", Q2514)), "Ciudad",
    ISNUMBER(SEARCH("T", Q2514)), "Pueblo",
    ISNUMBER(SEARCH("R", Q2514)), "Rural",
    ISNUMBER(SEARCH("S", Q2514)), "Suburbano",
    ISNUMBER(SEARCH("U", Q2514)), "Urbano"
)</f>
        <v>Urbano</v>
      </c>
      <c r="V2514" s="24" t="str" cm="1">
        <f t="array" ref="V2514">_xlfn.LET(
    _xlpm.txt, _xlfn.TEXTJOIN("", TRUE, IF(ISNUMBER(--MID(Todos!$H2514, _xlfn.SEQUENCE(LEN(Todos!$H2514)), 1)), MID(Todos!$H2514, _xlfn.SEQUENCE(LEN(Todos!$H2514)), 1), "")),
    IF(ISNUMBER(--RIGHT(_xlpm.txt,1)), _xlpm.txt, LEFT(_xlpm.txt, LEN(_xlpm.txt)-1))
)</f>
        <v>21982</v>
      </c>
      <c r="W2514" s="9" t="str">
        <f>UPPER(LEFT(Todos!$B2514,2))</f>
        <v>CA</v>
      </c>
      <c r="X2514" s="10" t="str" cm="1">
        <f t="array" ref="X2514">+IF(Todos!$C2514 = "",MODE.MATCH(Todos!$C$2:$C$4029),Todos!$C2514)</f>
        <v>F</v>
      </c>
    </row>
    <row r="2515" spans="1:24" x14ac:dyDescent="0.35">
      <c r="A2515" s="18">
        <v>2085</v>
      </c>
      <c r="B2515" s="12" t="s">
        <v>13</v>
      </c>
      <c r="C2515" s="12" t="s">
        <v>14</v>
      </c>
      <c r="D2515" s="12">
        <v>852</v>
      </c>
      <c r="E2515" s="12">
        <v>426</v>
      </c>
      <c r="F2515" s="12">
        <v>485</v>
      </c>
      <c r="G2515" s="12">
        <v>1</v>
      </c>
      <c r="H2515" s="12">
        <v>14762</v>
      </c>
      <c r="I2515" s="12">
        <v>4</v>
      </c>
      <c r="J2515" s="12">
        <v>44</v>
      </c>
      <c r="K2515" s="12">
        <v>438</v>
      </c>
      <c r="L2515" s="12">
        <v>455</v>
      </c>
      <c r="M2515" s="12">
        <v>19.30769231</v>
      </c>
      <c r="N2515" s="12">
        <f>VLOOKUP(Todos!$A2515,vlookup_table[#All],2,FALSE)</f>
        <v>1</v>
      </c>
      <c r="O2515" s="12" t="str">
        <f>VLOOKUP(Todos!$A2515,vlookup_table[#All],3,FALSE)</f>
        <v>FL</v>
      </c>
      <c r="P2515" s="12">
        <f>VLOOKUP(Todos!$A2515,vlookup_table[#All],4,FALSE)</f>
        <v>4412</v>
      </c>
      <c r="Q2515" s="14" t="str">
        <f>VLOOKUP(Todos!$A2515,vlookup_table[#All],5,FALSE)</f>
        <v>C2</v>
      </c>
      <c r="R2515" s="14" t="str">
        <f>VLOOKUP(Todos!$A2515,vlookup_table[#All],6,FALSE)</f>
        <v>M</v>
      </c>
      <c r="S2515" s="14">
        <f>VLOOKUP(Todos!$A2515,vlookup_table[#All],7,FALSE)</f>
        <v>20</v>
      </c>
      <c r="T2515" s="14">
        <f>ROUND((9706-Todos!$P2515)/100, 0)</f>
        <v>53</v>
      </c>
      <c r="U2515" s="14" t="str" cm="1">
        <f t="array" ref="U2515">_xlfn.IFS(
    ISNUMBER(SEARCH("C", Q2515)), "Ciudad",
    ISNUMBER(SEARCH("T", Q2515)), "Pueblo",
    ISNUMBER(SEARCH("R", Q2515)), "Rural",
    ISNUMBER(SEARCH("S", Q2515)), "Suburbano",
    ISNUMBER(SEARCH("U", Q2515)), "Urbano"
)</f>
        <v>Ciudad</v>
      </c>
      <c r="V2515" s="25" t="str" cm="1">
        <f t="array" ref="V2515">_xlfn.LET(
    _xlpm.txt, _xlfn.TEXTJOIN("", TRUE, IF(ISNUMBER(--MID(Todos!$H2515, _xlfn.SEQUENCE(LEN(Todos!$H2515)), 1)), MID(Todos!$H2515, _xlfn.SEQUENCE(LEN(Todos!$H2515)), 1), "")),
    IF(ISNUMBER(--RIGHT(_xlpm.txt,1)), _xlpm.txt, LEFT(_xlpm.txt, LEN(_xlpm.txt)-1))
)</f>
        <v>14762</v>
      </c>
      <c r="W2515" s="14" t="str">
        <f>UPPER(LEFT(Todos!$B2515,2))</f>
        <v>FL</v>
      </c>
      <c r="X2515" s="15" t="str" cm="1">
        <f t="array" ref="X2515">+IF(Todos!$C2515 = "",MODE.MATCH(Todos!$C$2:$C$4029),Todos!$C2515)</f>
        <v>M</v>
      </c>
    </row>
    <row r="2516" spans="1:24" x14ac:dyDescent="0.35">
      <c r="A2516" s="19">
        <v>112532</v>
      </c>
      <c r="B2516" s="7" t="s">
        <v>33</v>
      </c>
      <c r="C2516" s="7" t="s">
        <v>61</v>
      </c>
      <c r="D2516" s="7">
        <v>472</v>
      </c>
      <c r="E2516" s="7">
        <v>225</v>
      </c>
      <c r="F2516" s="7">
        <v>336</v>
      </c>
      <c r="G2516" s="7">
        <v>1</v>
      </c>
      <c r="H2516" s="7">
        <v>13758</v>
      </c>
      <c r="I2516" s="7">
        <v>2</v>
      </c>
      <c r="J2516" s="7">
        <v>55</v>
      </c>
      <c r="K2516" s="7">
        <v>250</v>
      </c>
      <c r="L2516" s="7">
        <v>290</v>
      </c>
      <c r="M2516" s="7">
        <v>9.5217391300000003</v>
      </c>
      <c r="N2516" s="7">
        <f>VLOOKUP(Todos!$A2516,vlookup_table[#All],2,FALSE)</f>
        <v>0</v>
      </c>
      <c r="O2516" s="7" t="str">
        <f>VLOOKUP(Todos!$A2516,vlookup_table[#All],3,FALSE)</f>
        <v>AR</v>
      </c>
      <c r="P2516" s="7">
        <f>VLOOKUP(Todos!$A2516,vlookup_table[#All],4,FALSE)</f>
        <v>0</v>
      </c>
      <c r="Q2516" s="9" t="str">
        <f>VLOOKUP(Todos!$A2516,vlookup_table[#All],5,FALSE)</f>
        <v>R2</v>
      </c>
      <c r="R2516" s="9" t="str">
        <f>VLOOKUP(Todos!$A2516,vlookup_table[#All],6,FALSE)</f>
        <v>F</v>
      </c>
      <c r="S2516" s="9">
        <f>VLOOKUP(Todos!$A2516,vlookup_table[#All],7,FALSE)</f>
        <v>11</v>
      </c>
      <c r="T2516" s="9">
        <f>ROUND((9706-Todos!$P2516)/100, 0)</f>
        <v>97</v>
      </c>
      <c r="U2516" s="9" t="str" cm="1">
        <f t="array" ref="U2516">_xlfn.IFS(
    ISNUMBER(SEARCH("C", Q2516)), "Ciudad",
    ISNUMBER(SEARCH("T", Q2516)), "Pueblo",
    ISNUMBER(SEARCH("R", Q2516)), "Rural",
    ISNUMBER(SEARCH("S", Q2516)), "Suburbano",
    ISNUMBER(SEARCH("U", Q2516)), "Urbano"
)</f>
        <v>Rural</v>
      </c>
      <c r="V2516" s="24" t="str" cm="1">
        <f t="array" ref="V2516">_xlfn.LET(
    _xlpm.txt, _xlfn.TEXTJOIN("", TRUE, IF(ISNUMBER(--MID(Todos!$H2516, _xlfn.SEQUENCE(LEN(Todos!$H2516)), 1)), MID(Todos!$H2516, _xlfn.SEQUENCE(LEN(Todos!$H2516)), 1), "")),
    IF(ISNUMBER(--RIGHT(_xlpm.txt,1)), _xlpm.txt, LEFT(_xlpm.txt, LEN(_xlpm.txt)-1))
)</f>
        <v>13758</v>
      </c>
      <c r="W2516" s="9" t="str">
        <f>UPPER(LEFT(Todos!$B2516,2))</f>
        <v>AR</v>
      </c>
      <c r="X2516" s="10" t="str" cm="1">
        <f t="array" ref="X2516">+IF(Todos!$C2516 = "",MODE.MATCH(Todos!$C$2:$C$4029),Todos!$C2516)</f>
        <v>Female</v>
      </c>
    </row>
    <row r="2517" spans="1:24" x14ac:dyDescent="0.35">
      <c r="A2517" s="18">
        <v>164987</v>
      </c>
      <c r="B2517" s="12" t="s">
        <v>22</v>
      </c>
      <c r="C2517" s="12" t="s">
        <v>14</v>
      </c>
      <c r="D2517" s="12">
        <v>4026</v>
      </c>
      <c r="E2517" s="12">
        <v>762</v>
      </c>
      <c r="F2517" s="12">
        <v>835</v>
      </c>
      <c r="G2517" s="12">
        <v>99</v>
      </c>
      <c r="H2517" s="12">
        <v>31860</v>
      </c>
      <c r="I2517" s="12">
        <v>7</v>
      </c>
      <c r="J2517" s="12">
        <v>56</v>
      </c>
      <c r="K2517" s="12">
        <v>787</v>
      </c>
      <c r="L2517" s="12">
        <v>794</v>
      </c>
      <c r="M2517" s="12">
        <v>11.71428571</v>
      </c>
      <c r="N2517" s="12">
        <f>VLOOKUP(Todos!$A2517,vlookup_table[#All],2,FALSE)</f>
        <v>0</v>
      </c>
      <c r="O2517" s="12" t="str">
        <f>VLOOKUP(Todos!$A2517,vlookup_table[#All],3,FALSE)</f>
        <v>CA</v>
      </c>
      <c r="P2517" s="12">
        <f>VLOOKUP(Todos!$A2517,vlookup_table[#All],4,FALSE)</f>
        <v>5201</v>
      </c>
      <c r="Q2517" s="14" t="str">
        <f>VLOOKUP(Todos!$A2517,vlookup_table[#All],5,FALSE)</f>
        <v>S1</v>
      </c>
      <c r="R2517" s="14" t="str">
        <f>VLOOKUP(Todos!$A2517,vlookup_table[#All],6,FALSE)</f>
        <v>M</v>
      </c>
      <c r="S2517" s="14">
        <f>VLOOKUP(Todos!$A2517,vlookup_table[#All],7,FALSE)</f>
        <v>12</v>
      </c>
      <c r="T2517" s="14">
        <f>ROUND((9706-Todos!$P2517)/100, 0)</f>
        <v>45</v>
      </c>
      <c r="U2517" s="14" t="str" cm="1">
        <f t="array" ref="U2517">_xlfn.IFS(
    ISNUMBER(SEARCH("C", Q2517)), "Ciudad",
    ISNUMBER(SEARCH("T", Q2517)), "Pueblo",
    ISNUMBER(SEARCH("R", Q2517)), "Rural",
    ISNUMBER(SEARCH("S", Q2517)), "Suburbano",
    ISNUMBER(SEARCH("U", Q2517)), "Urbano"
)</f>
        <v>Suburbano</v>
      </c>
      <c r="V2517" s="25" t="str" cm="1">
        <f t="array" ref="V2517">_xlfn.LET(
    _xlpm.txt, _xlfn.TEXTJOIN("", TRUE, IF(ISNUMBER(--MID(Todos!$H2517, _xlfn.SEQUENCE(LEN(Todos!$H2517)), 1)), MID(Todos!$H2517, _xlfn.SEQUENCE(LEN(Todos!$H2517)), 1), "")),
    IF(ISNUMBER(--RIGHT(_xlpm.txt,1)), _xlpm.txt, LEFT(_xlpm.txt, LEN(_xlpm.txt)-1))
)</f>
        <v>31860</v>
      </c>
      <c r="W2517" s="14" t="str">
        <f>UPPER(LEFT(Todos!$B2517,2))</f>
        <v>CA</v>
      </c>
      <c r="X2517" s="15" t="str" cm="1">
        <f t="array" ref="X2517">+IF(Todos!$C2517 = "",MODE.MATCH(Todos!$C$2:$C$4029),Todos!$C2517)</f>
        <v>M</v>
      </c>
    </row>
    <row r="2518" spans="1:24" x14ac:dyDescent="0.35">
      <c r="A2518" s="19">
        <v>142013</v>
      </c>
      <c r="B2518" s="7" t="s">
        <v>24</v>
      </c>
      <c r="C2518" s="7" t="s">
        <v>17</v>
      </c>
      <c r="D2518" s="7">
        <v>1009</v>
      </c>
      <c r="E2518" s="7">
        <v>367</v>
      </c>
      <c r="F2518" s="7">
        <v>417</v>
      </c>
      <c r="G2518" s="7">
        <v>1</v>
      </c>
      <c r="H2518" s="7">
        <v>14199</v>
      </c>
      <c r="I2518" s="7">
        <v>3</v>
      </c>
      <c r="J2518" s="7">
        <v>40</v>
      </c>
      <c r="K2518" s="7">
        <v>391</v>
      </c>
      <c r="L2518" s="7">
        <v>393</v>
      </c>
      <c r="M2518" s="7">
        <v>23</v>
      </c>
      <c r="N2518" s="7">
        <f>VLOOKUP(Todos!$A2518,vlookup_table[#All],2,FALSE)</f>
        <v>0</v>
      </c>
      <c r="O2518" s="7" t="str">
        <f>VLOOKUP(Todos!$A2518,vlookup_table[#All],3,FALSE)</f>
        <v>NV</v>
      </c>
      <c r="P2518" s="7">
        <f>VLOOKUP(Todos!$A2518,vlookup_table[#All],4,FALSE)</f>
        <v>4401</v>
      </c>
      <c r="Q2518" s="9" t="str">
        <f>VLOOKUP(Todos!$A2518,vlookup_table[#All],5,FALSE)</f>
        <v>R2</v>
      </c>
      <c r="R2518" s="9" t="str">
        <f>VLOOKUP(Todos!$A2518,vlookup_table[#All],6,FALSE)</f>
        <v>F</v>
      </c>
      <c r="S2518" s="9">
        <f>VLOOKUP(Todos!$A2518,vlookup_table[#All],7,FALSE)</f>
        <v>23</v>
      </c>
      <c r="T2518" s="9">
        <f>ROUND((9706-Todos!$P2518)/100, 0)</f>
        <v>53</v>
      </c>
      <c r="U2518" s="9" t="str" cm="1">
        <f t="array" ref="U2518">_xlfn.IFS(
    ISNUMBER(SEARCH("C", Q2518)), "Ciudad",
    ISNUMBER(SEARCH("T", Q2518)), "Pueblo",
    ISNUMBER(SEARCH("R", Q2518)), "Rural",
    ISNUMBER(SEARCH("S", Q2518)), "Suburbano",
    ISNUMBER(SEARCH("U", Q2518)), "Urbano"
)</f>
        <v>Rural</v>
      </c>
      <c r="V2518" s="24" t="str" cm="1">
        <f t="array" ref="V2518">_xlfn.LET(
    _xlpm.txt, _xlfn.TEXTJOIN("", TRUE, IF(ISNUMBER(--MID(Todos!$H2518, _xlfn.SEQUENCE(LEN(Todos!$H2518)), 1)), MID(Todos!$H2518, _xlfn.SEQUENCE(LEN(Todos!$H2518)), 1), "")),
    IF(ISNUMBER(--RIGHT(_xlpm.txt,1)), _xlpm.txt, LEFT(_xlpm.txt, LEN(_xlpm.txt)-1))
)</f>
        <v>14199</v>
      </c>
      <c r="W2518" s="9" t="str">
        <f>UPPER(LEFT(Todos!$B2518,2))</f>
        <v>NV</v>
      </c>
      <c r="X2518" s="10" t="str" cm="1">
        <f t="array" ref="X2518">+IF(Todos!$C2518 = "",MODE.MATCH(Todos!$C$2:$C$4029),Todos!$C2518)</f>
        <v>F</v>
      </c>
    </row>
    <row r="2519" spans="1:24" x14ac:dyDescent="0.35">
      <c r="A2519" s="18">
        <v>185803</v>
      </c>
      <c r="B2519" s="12" t="s">
        <v>57</v>
      </c>
      <c r="C2519" s="12" t="s">
        <v>14</v>
      </c>
      <c r="D2519" s="12">
        <v>887</v>
      </c>
      <c r="E2519" s="12">
        <v>533</v>
      </c>
      <c r="F2519" s="12">
        <v>652</v>
      </c>
      <c r="G2519" s="12">
        <v>0</v>
      </c>
      <c r="H2519" s="12">
        <v>16830</v>
      </c>
      <c r="I2519" s="12">
        <v>5</v>
      </c>
      <c r="J2519" s="12">
        <v>54</v>
      </c>
      <c r="K2519" s="12">
        <v>544</v>
      </c>
      <c r="L2519" s="12">
        <v>597</v>
      </c>
      <c r="M2519" s="12">
        <v>15</v>
      </c>
      <c r="N2519" s="12">
        <f>VLOOKUP(Todos!$A2519,vlookup_table[#All],2,FALSE)</f>
        <v>0</v>
      </c>
      <c r="O2519" s="12" t="str">
        <f>VLOOKUP(Todos!$A2519,vlookup_table[#All],3,FALSE)</f>
        <v>MN</v>
      </c>
      <c r="P2519" s="12">
        <f>VLOOKUP(Todos!$A2519,vlookup_table[#All],4,FALSE)</f>
        <v>3808</v>
      </c>
      <c r="Q2519" s="14" t="str">
        <f>VLOOKUP(Todos!$A2519,vlookup_table[#All],5,FALSE)</f>
        <v/>
      </c>
      <c r="R2519" s="14" t="str">
        <f>VLOOKUP(Todos!$A2519,vlookup_table[#All],6,FALSE)</f>
        <v>M</v>
      </c>
      <c r="S2519" s="14">
        <f>VLOOKUP(Todos!$A2519,vlookup_table[#All],7,FALSE)</f>
        <v>20</v>
      </c>
      <c r="T2519" s="14">
        <f>ROUND((9706-Todos!$P2519)/100, 0)</f>
        <v>59</v>
      </c>
      <c r="U2519" s="14" t="e" cm="1">
        <f t="array" ref="U2519">_xlfn.IFS(
    ISNUMBER(SEARCH("C", Q2519)), "Ciudad",
    ISNUMBER(SEARCH("T", Q2519)), "Pueblo",
    ISNUMBER(SEARCH("R", Q2519)), "Rural",
    ISNUMBER(SEARCH("S", Q2519)), "Suburbano",
    ISNUMBER(SEARCH("U", Q2519)), "Urbano"
)</f>
        <v>#N/A</v>
      </c>
      <c r="V2519" s="25" t="str" cm="1">
        <f t="array" ref="V2519">_xlfn.LET(
    _xlpm.txt, _xlfn.TEXTJOIN("", TRUE, IF(ISNUMBER(--MID(Todos!$H2519, _xlfn.SEQUENCE(LEN(Todos!$H2519)), 1)), MID(Todos!$H2519, _xlfn.SEQUENCE(LEN(Todos!$H2519)), 1), "")),
    IF(ISNUMBER(--RIGHT(_xlpm.txt,1)), _xlpm.txt, LEFT(_xlpm.txt, LEN(_xlpm.txt)-1))
)</f>
        <v>16830</v>
      </c>
      <c r="W2519" s="14" t="str">
        <f>UPPER(LEFT(Todos!$B2519,2))</f>
        <v>MN</v>
      </c>
      <c r="X2519" s="15" t="str" cm="1">
        <f t="array" ref="X2519">+IF(Todos!$C2519 = "",MODE.MATCH(Todos!$C$2:$C$4029),Todos!$C2519)</f>
        <v>M</v>
      </c>
    </row>
    <row r="2520" spans="1:24" x14ac:dyDescent="0.35">
      <c r="A2520" s="19">
        <v>130908</v>
      </c>
      <c r="B2520" s="7" t="s">
        <v>49</v>
      </c>
      <c r="C2520" s="7" t="s">
        <v>17</v>
      </c>
      <c r="D2520" s="7">
        <v>477</v>
      </c>
      <c r="E2520" s="7">
        <v>265</v>
      </c>
      <c r="F2520" s="7">
        <v>359</v>
      </c>
      <c r="G2520" s="7">
        <v>0</v>
      </c>
      <c r="H2520" s="7">
        <v>11854</v>
      </c>
      <c r="I2520" s="7">
        <v>0</v>
      </c>
      <c r="J2520" s="7">
        <v>61</v>
      </c>
      <c r="K2520" s="7">
        <v>305</v>
      </c>
      <c r="L2520" s="7">
        <v>309</v>
      </c>
      <c r="M2520" s="7">
        <v>15</v>
      </c>
      <c r="N2520" s="7">
        <f>VLOOKUP(Todos!$A2520,vlookup_table[#All],2,FALSE)</f>
        <v>3</v>
      </c>
      <c r="O2520" s="7" t="str">
        <f>VLOOKUP(Todos!$A2520,vlookup_table[#All],3,FALSE)</f>
        <v>CO</v>
      </c>
      <c r="P2520" s="7">
        <f>VLOOKUP(Todos!$A2520,vlookup_table[#All],4,FALSE)</f>
        <v>0</v>
      </c>
      <c r="Q2520" s="9" t="str">
        <f>VLOOKUP(Todos!$A2520,vlookup_table[#All],5,FALSE)</f>
        <v>R2</v>
      </c>
      <c r="R2520" s="9" t="str">
        <f>VLOOKUP(Todos!$A2520,vlookup_table[#All],6,FALSE)</f>
        <v>F</v>
      </c>
      <c r="S2520" s="9">
        <f>VLOOKUP(Todos!$A2520,vlookup_table[#All],7,FALSE)</f>
        <v>25</v>
      </c>
      <c r="T2520" s="9">
        <f>ROUND((9706-Todos!$P2520)/100, 0)</f>
        <v>97</v>
      </c>
      <c r="U2520" s="9" t="str" cm="1">
        <f t="array" ref="U2520">_xlfn.IFS(
    ISNUMBER(SEARCH("C", Q2520)), "Ciudad",
    ISNUMBER(SEARCH("T", Q2520)), "Pueblo",
    ISNUMBER(SEARCH("R", Q2520)), "Rural",
    ISNUMBER(SEARCH("S", Q2520)), "Suburbano",
    ISNUMBER(SEARCH("U", Q2520)), "Urbano"
)</f>
        <v>Rural</v>
      </c>
      <c r="V2520" s="24" t="str" cm="1">
        <f t="array" ref="V2520">_xlfn.LET(
    _xlpm.txt, _xlfn.TEXTJOIN("", TRUE, IF(ISNUMBER(--MID(Todos!$H2520, _xlfn.SEQUENCE(LEN(Todos!$H2520)), 1)), MID(Todos!$H2520, _xlfn.SEQUENCE(LEN(Todos!$H2520)), 1), "")),
    IF(ISNUMBER(--RIGHT(_xlpm.txt,1)), _xlpm.txt, LEFT(_xlpm.txt, LEN(_xlpm.txt)-1))
)</f>
        <v>11854</v>
      </c>
      <c r="W2520" s="9" t="str">
        <f>UPPER(LEFT(Todos!$B2520,2))</f>
        <v>CO</v>
      </c>
      <c r="X2520" s="10" t="str" cm="1">
        <f t="array" ref="X2520">+IF(Todos!$C2520 = "",MODE.MATCH(Todos!$C$2:$C$4029),Todos!$C2520)</f>
        <v>F</v>
      </c>
    </row>
    <row r="2521" spans="1:24" x14ac:dyDescent="0.35">
      <c r="A2521" s="18">
        <v>121208</v>
      </c>
      <c r="B2521" s="12" t="s">
        <v>21</v>
      </c>
      <c r="C2521" s="12" t="s">
        <v>17</v>
      </c>
      <c r="D2521" s="12">
        <v>5149</v>
      </c>
      <c r="E2521" s="12">
        <v>659</v>
      </c>
      <c r="F2521" s="12">
        <v>1013</v>
      </c>
      <c r="G2521" s="12">
        <v>86</v>
      </c>
      <c r="H2521" s="12">
        <v>72797</v>
      </c>
      <c r="I2521" s="12">
        <v>11</v>
      </c>
      <c r="J2521" s="12">
        <v>46</v>
      </c>
      <c r="K2521" s="12">
        <v>1122</v>
      </c>
      <c r="L2521" s="12">
        <v>807</v>
      </c>
      <c r="M2521" s="12">
        <v>9.961538462</v>
      </c>
      <c r="N2521" s="12">
        <f>VLOOKUP(Todos!$A2521,vlookup_table[#All],2,FALSE)</f>
        <v>0</v>
      </c>
      <c r="O2521" s="12" t="str">
        <f>VLOOKUP(Todos!$A2521,vlookup_table[#All],3,FALSE)</f>
        <v>TX</v>
      </c>
      <c r="P2521" s="12">
        <f>VLOOKUP(Todos!$A2521,vlookup_table[#All],4,FALSE)</f>
        <v>6909</v>
      </c>
      <c r="Q2521" s="14" t="str">
        <f>VLOOKUP(Todos!$A2521,vlookup_table[#All],5,FALSE)</f>
        <v>U1</v>
      </c>
      <c r="R2521" s="14" t="str">
        <f>VLOOKUP(Todos!$A2521,vlookup_table[#All],6,FALSE)</f>
        <v>F</v>
      </c>
      <c r="S2521" s="14">
        <f>VLOOKUP(Todos!$A2521,vlookup_table[#All],7,FALSE)</f>
        <v>13</v>
      </c>
      <c r="T2521" s="14">
        <f>ROUND((9706-Todos!$P2521)/100, 0)</f>
        <v>28</v>
      </c>
      <c r="U2521" s="14" t="str" cm="1">
        <f t="array" ref="U2521">_xlfn.IFS(
    ISNUMBER(SEARCH("C", Q2521)), "Ciudad",
    ISNUMBER(SEARCH("T", Q2521)), "Pueblo",
    ISNUMBER(SEARCH("R", Q2521)), "Rural",
    ISNUMBER(SEARCH("S", Q2521)), "Suburbano",
    ISNUMBER(SEARCH("U", Q2521)), "Urbano"
)</f>
        <v>Urbano</v>
      </c>
      <c r="V2521" s="25" t="str" cm="1">
        <f t="array" ref="V2521">_xlfn.LET(
    _xlpm.txt, _xlfn.TEXTJOIN("", TRUE, IF(ISNUMBER(--MID(Todos!$H2521, _xlfn.SEQUENCE(LEN(Todos!$H2521)), 1)), MID(Todos!$H2521, _xlfn.SEQUENCE(LEN(Todos!$H2521)), 1), "")),
    IF(ISNUMBER(--RIGHT(_xlpm.txt,1)), _xlpm.txt, LEFT(_xlpm.txt, LEN(_xlpm.txt)-1))
)</f>
        <v>72797</v>
      </c>
      <c r="W2521" s="14" t="str">
        <f>UPPER(LEFT(Todos!$B2521,2))</f>
        <v>TX</v>
      </c>
      <c r="X2521" s="15" t="str" cm="1">
        <f t="array" ref="X2521">+IF(Todos!$C2521 = "",MODE.MATCH(Todos!$C$2:$C$4029),Todos!$C2521)</f>
        <v>F</v>
      </c>
    </row>
    <row r="2522" spans="1:24" x14ac:dyDescent="0.35">
      <c r="A2522" s="19">
        <v>96441</v>
      </c>
      <c r="B2522" s="7" t="s">
        <v>16</v>
      </c>
      <c r="C2522" s="7" t="s">
        <v>14</v>
      </c>
      <c r="D2522" s="7">
        <v>915</v>
      </c>
      <c r="E2522" s="7">
        <v>524</v>
      </c>
      <c r="F2522" s="7">
        <v>592</v>
      </c>
      <c r="G2522" s="7">
        <v>1</v>
      </c>
      <c r="H2522" s="7">
        <v>18503</v>
      </c>
      <c r="I2522" s="7">
        <v>1</v>
      </c>
      <c r="J2522" s="7">
        <v>79</v>
      </c>
      <c r="K2522" s="7">
        <v>547</v>
      </c>
      <c r="L2522" s="7">
        <v>573</v>
      </c>
      <c r="M2522" s="7">
        <v>14.7</v>
      </c>
      <c r="N2522" s="7">
        <f>VLOOKUP(Todos!$A2522,vlookup_table[#All],2,FALSE)</f>
        <v>0</v>
      </c>
      <c r="O2522" s="7" t="str">
        <f>VLOOKUP(Todos!$A2522,vlookup_table[#All],3,FALSE)</f>
        <v>IL</v>
      </c>
      <c r="P2522" s="7">
        <f>VLOOKUP(Todos!$A2522,vlookup_table[#All],4,FALSE)</f>
        <v>2409</v>
      </c>
      <c r="Q2522" s="9" t="str">
        <f>VLOOKUP(Todos!$A2522,vlookup_table[#All],5,FALSE)</f>
        <v>T1</v>
      </c>
      <c r="R2522" s="9" t="str">
        <f>VLOOKUP(Todos!$A2522,vlookup_table[#All],6,FALSE)</f>
        <v>M</v>
      </c>
      <c r="S2522" s="9">
        <f>VLOOKUP(Todos!$A2522,vlookup_table[#All],7,FALSE)</f>
        <v>25</v>
      </c>
      <c r="T2522" s="9">
        <f>ROUND((9706-Todos!$P2522)/100, 0)</f>
        <v>73</v>
      </c>
      <c r="U2522" s="9" t="str" cm="1">
        <f t="array" ref="U2522">_xlfn.IFS(
    ISNUMBER(SEARCH("C", Q2522)), "Ciudad",
    ISNUMBER(SEARCH("T", Q2522)), "Pueblo",
    ISNUMBER(SEARCH("R", Q2522)), "Rural",
    ISNUMBER(SEARCH("S", Q2522)), "Suburbano",
    ISNUMBER(SEARCH("U", Q2522)), "Urbano"
)</f>
        <v>Pueblo</v>
      </c>
      <c r="V2522" s="24" t="str" cm="1">
        <f t="array" ref="V2522">_xlfn.LET(
    _xlpm.txt, _xlfn.TEXTJOIN("", TRUE, IF(ISNUMBER(--MID(Todos!$H2522, _xlfn.SEQUENCE(LEN(Todos!$H2522)), 1)), MID(Todos!$H2522, _xlfn.SEQUENCE(LEN(Todos!$H2522)), 1), "")),
    IF(ISNUMBER(--RIGHT(_xlpm.txt,1)), _xlpm.txt, LEFT(_xlpm.txt, LEN(_xlpm.txt)-1))
)</f>
        <v>18503</v>
      </c>
      <c r="W2522" s="9" t="str">
        <f>UPPER(LEFT(Todos!$B2522,2))</f>
        <v>IL</v>
      </c>
      <c r="X2522" s="10" t="str" cm="1">
        <f t="array" ref="X2522">+IF(Todos!$C2522 = "",MODE.MATCH(Todos!$C$2:$C$4029),Todos!$C2522)</f>
        <v>M</v>
      </c>
    </row>
    <row r="2523" spans="1:24" x14ac:dyDescent="0.35">
      <c r="A2523" s="18">
        <v>177190</v>
      </c>
      <c r="B2523" s="12" t="s">
        <v>51</v>
      </c>
      <c r="C2523" s="12" t="s">
        <v>17</v>
      </c>
      <c r="D2523" s="12">
        <v>478</v>
      </c>
      <c r="E2523" s="12">
        <v>213</v>
      </c>
      <c r="F2523" s="12">
        <v>264</v>
      </c>
      <c r="G2523" s="12">
        <v>0</v>
      </c>
      <c r="H2523" s="12">
        <v>8810</v>
      </c>
      <c r="I2523" s="12">
        <v>1</v>
      </c>
      <c r="J2523" s="12">
        <v>51</v>
      </c>
      <c r="K2523" s="12">
        <v>243</v>
      </c>
      <c r="L2523" s="12">
        <v>230</v>
      </c>
      <c r="M2523" s="12">
        <v>7.25</v>
      </c>
      <c r="N2523" s="12">
        <f>VLOOKUP(Todos!$A2523,vlookup_table[#All],2,FALSE)</f>
        <v>28</v>
      </c>
      <c r="O2523" s="12" t="str">
        <f>VLOOKUP(Todos!$A2523,vlookup_table[#All],3,FALSE)</f>
        <v>OR</v>
      </c>
      <c r="P2523" s="12">
        <f>VLOOKUP(Todos!$A2523,vlookup_table[#All],4,FALSE)</f>
        <v>0</v>
      </c>
      <c r="Q2523" s="14" t="str">
        <f>VLOOKUP(Todos!$A2523,vlookup_table[#All],5,FALSE)</f>
        <v>C3</v>
      </c>
      <c r="R2523" s="14" t="str">
        <f>VLOOKUP(Todos!$A2523,vlookup_table[#All],6,FALSE)</f>
        <v>F</v>
      </c>
      <c r="S2523" s="14">
        <f>VLOOKUP(Todos!$A2523,vlookup_table[#All],7,FALSE)</f>
        <v>8</v>
      </c>
      <c r="T2523" s="14">
        <f>ROUND((9706-Todos!$P2523)/100, 0)</f>
        <v>97</v>
      </c>
      <c r="U2523" s="14" t="str" cm="1">
        <f t="array" ref="U2523">_xlfn.IFS(
    ISNUMBER(SEARCH("C", Q2523)), "Ciudad",
    ISNUMBER(SEARCH("T", Q2523)), "Pueblo",
    ISNUMBER(SEARCH("R", Q2523)), "Rural",
    ISNUMBER(SEARCH("S", Q2523)), "Suburbano",
    ISNUMBER(SEARCH("U", Q2523)), "Urbano"
)</f>
        <v>Ciudad</v>
      </c>
      <c r="V2523" s="25" t="str" cm="1">
        <f t="array" ref="V2523">_xlfn.LET(
    _xlpm.txt, _xlfn.TEXTJOIN("", TRUE, IF(ISNUMBER(--MID(Todos!$H2523, _xlfn.SEQUENCE(LEN(Todos!$H2523)), 1)), MID(Todos!$H2523, _xlfn.SEQUENCE(LEN(Todos!$H2523)), 1), "")),
    IF(ISNUMBER(--RIGHT(_xlpm.txt,1)), _xlpm.txt, LEFT(_xlpm.txt, LEN(_xlpm.txt)-1))
)</f>
        <v>8810</v>
      </c>
      <c r="W2523" s="14" t="str">
        <f>UPPER(LEFT(Todos!$B2523,2))</f>
        <v>OR</v>
      </c>
      <c r="X2523" s="15" t="str" cm="1">
        <f t="array" ref="X2523">+IF(Todos!$C2523 = "",MODE.MATCH(Todos!$C$2:$C$4029),Todos!$C2523)</f>
        <v>F</v>
      </c>
    </row>
    <row r="2524" spans="1:24" x14ac:dyDescent="0.35">
      <c r="A2524" s="19">
        <v>113502</v>
      </c>
      <c r="B2524" s="7" t="s">
        <v>32</v>
      </c>
      <c r="C2524" s="7" t="s">
        <v>17</v>
      </c>
      <c r="D2524" s="7">
        <v>236</v>
      </c>
      <c r="E2524" s="7">
        <v>203</v>
      </c>
      <c r="F2524" s="7">
        <v>317</v>
      </c>
      <c r="G2524" s="7">
        <v>0</v>
      </c>
      <c r="H2524" s="7">
        <v>12434</v>
      </c>
      <c r="I2524" s="7">
        <v>0</v>
      </c>
      <c r="J2524" s="7">
        <v>75</v>
      </c>
      <c r="K2524" s="7">
        <v>250</v>
      </c>
      <c r="L2524" s="7">
        <v>285</v>
      </c>
      <c r="M2524" s="7">
        <v>5.875</v>
      </c>
      <c r="N2524" s="7">
        <f>VLOOKUP(Todos!$A2524,vlookup_table[#All],2,FALSE)</f>
        <v>2</v>
      </c>
      <c r="O2524" s="7" t="str">
        <f>VLOOKUP(Todos!$A2524,vlookup_table[#All],3,FALSE)</f>
        <v>OK</v>
      </c>
      <c r="P2524" s="7">
        <f>VLOOKUP(Todos!$A2524,vlookup_table[#All],4,FALSE)</f>
        <v>601</v>
      </c>
      <c r="Q2524" s="9" t="str">
        <f>VLOOKUP(Todos!$A2524,vlookup_table[#All],5,FALSE)</f>
        <v>C2</v>
      </c>
      <c r="R2524" s="9" t="str">
        <f>VLOOKUP(Todos!$A2524,vlookup_table[#All],6,FALSE)</f>
        <v>F</v>
      </c>
      <c r="S2524" s="9">
        <f>VLOOKUP(Todos!$A2524,vlookup_table[#All],7,FALSE)</f>
        <v>7</v>
      </c>
      <c r="T2524" s="9">
        <f>ROUND((9706-Todos!$P2524)/100, 0)</f>
        <v>91</v>
      </c>
      <c r="U2524" s="9" t="str" cm="1">
        <f t="array" ref="U2524">_xlfn.IFS(
    ISNUMBER(SEARCH("C", Q2524)), "Ciudad",
    ISNUMBER(SEARCH("T", Q2524)), "Pueblo",
    ISNUMBER(SEARCH("R", Q2524)), "Rural",
    ISNUMBER(SEARCH("S", Q2524)), "Suburbano",
    ISNUMBER(SEARCH("U", Q2524)), "Urbano"
)</f>
        <v>Ciudad</v>
      </c>
      <c r="V2524" s="24" t="str" cm="1">
        <f t="array" ref="V2524">_xlfn.LET(
    _xlpm.txt, _xlfn.TEXTJOIN("", TRUE, IF(ISNUMBER(--MID(Todos!$H2524, _xlfn.SEQUENCE(LEN(Todos!$H2524)), 1)), MID(Todos!$H2524, _xlfn.SEQUENCE(LEN(Todos!$H2524)), 1), "")),
    IF(ISNUMBER(--RIGHT(_xlpm.txt,1)), _xlpm.txt, LEFT(_xlpm.txt, LEN(_xlpm.txt)-1))
)</f>
        <v>12434</v>
      </c>
      <c r="W2524" s="9" t="str">
        <f>UPPER(LEFT(Todos!$B2524,2))</f>
        <v>OK</v>
      </c>
      <c r="X2524" s="10" t="str" cm="1">
        <f t="array" ref="X2524">+IF(Todos!$C2524 = "",MODE.MATCH(Todos!$C$2:$C$4029),Todos!$C2524)</f>
        <v>F</v>
      </c>
    </row>
    <row r="2525" spans="1:24" x14ac:dyDescent="0.35">
      <c r="A2525" s="18">
        <v>175016</v>
      </c>
      <c r="B2525" s="12" t="s">
        <v>51</v>
      </c>
      <c r="C2525" s="12" t="s">
        <v>17</v>
      </c>
      <c r="D2525" s="12">
        <v>734</v>
      </c>
      <c r="E2525" s="12">
        <v>366</v>
      </c>
      <c r="F2525" s="12">
        <v>448</v>
      </c>
      <c r="G2525" s="12">
        <v>1</v>
      </c>
      <c r="H2525" s="12">
        <v>14179</v>
      </c>
      <c r="I2525" s="12">
        <v>4</v>
      </c>
      <c r="J2525" s="12">
        <v>51</v>
      </c>
      <c r="K2525" s="12">
        <v>427</v>
      </c>
      <c r="L2525" s="12">
        <v>398</v>
      </c>
      <c r="M2525" s="12">
        <v>8.3333333330000006</v>
      </c>
      <c r="N2525" s="12">
        <f>VLOOKUP(Todos!$A2525,vlookup_table[#All],2,FALSE)</f>
        <v>2</v>
      </c>
      <c r="O2525" s="12" t="str">
        <f>VLOOKUP(Todos!$A2525,vlookup_table[#All],3,FALSE)</f>
        <v>OR</v>
      </c>
      <c r="P2525" s="12">
        <f>VLOOKUP(Todos!$A2525,vlookup_table[#All],4,FALSE)</f>
        <v>0</v>
      </c>
      <c r="Q2525" s="14" t="str">
        <f>VLOOKUP(Todos!$A2525,vlookup_table[#All],5,FALSE)</f>
        <v>T2</v>
      </c>
      <c r="R2525" s="14" t="str">
        <f>VLOOKUP(Todos!$A2525,vlookup_table[#All],6,FALSE)</f>
        <v>F</v>
      </c>
      <c r="S2525" s="14">
        <f>VLOOKUP(Todos!$A2525,vlookup_table[#All],7,FALSE)</f>
        <v>9</v>
      </c>
      <c r="T2525" s="14">
        <f>ROUND((9706-Todos!$P2525)/100, 0)</f>
        <v>97</v>
      </c>
      <c r="U2525" s="14" t="str" cm="1">
        <f t="array" ref="U2525">_xlfn.IFS(
    ISNUMBER(SEARCH("C", Q2525)), "Ciudad",
    ISNUMBER(SEARCH("T", Q2525)), "Pueblo",
    ISNUMBER(SEARCH("R", Q2525)), "Rural",
    ISNUMBER(SEARCH("S", Q2525)), "Suburbano",
    ISNUMBER(SEARCH("U", Q2525)), "Urbano"
)</f>
        <v>Pueblo</v>
      </c>
      <c r="V2525" s="25" t="str" cm="1">
        <f t="array" ref="V2525">_xlfn.LET(
    _xlpm.txt, _xlfn.TEXTJOIN("", TRUE, IF(ISNUMBER(--MID(Todos!$H2525, _xlfn.SEQUENCE(LEN(Todos!$H2525)), 1)), MID(Todos!$H2525, _xlfn.SEQUENCE(LEN(Todos!$H2525)), 1), "")),
    IF(ISNUMBER(--RIGHT(_xlpm.txt,1)), _xlpm.txt, LEFT(_xlpm.txt, LEN(_xlpm.txt)-1))
)</f>
        <v>14179</v>
      </c>
      <c r="W2525" s="14" t="str">
        <f>UPPER(LEFT(Todos!$B2525,2))</f>
        <v>OR</v>
      </c>
      <c r="X2525" s="15" t="str" cm="1">
        <f t="array" ref="X2525">+IF(Todos!$C2525 = "",MODE.MATCH(Todos!$C$2:$C$4029),Todos!$C2525)</f>
        <v>F</v>
      </c>
    </row>
    <row r="2526" spans="1:24" x14ac:dyDescent="0.35">
      <c r="A2526" s="19">
        <v>150644</v>
      </c>
      <c r="B2526" s="7" t="s">
        <v>22</v>
      </c>
      <c r="C2526" s="7" t="s">
        <v>17</v>
      </c>
      <c r="D2526" s="7">
        <v>3304</v>
      </c>
      <c r="E2526" s="7">
        <v>567</v>
      </c>
      <c r="F2526" s="7">
        <v>669</v>
      </c>
      <c r="G2526" s="7">
        <v>82</v>
      </c>
      <c r="H2526" s="7">
        <v>21745</v>
      </c>
      <c r="I2526" s="7">
        <v>42</v>
      </c>
      <c r="J2526" s="7">
        <v>37</v>
      </c>
      <c r="K2526" s="7">
        <v>614</v>
      </c>
      <c r="L2526" s="7">
        <v>629</v>
      </c>
      <c r="M2526" s="7">
        <v>32.5</v>
      </c>
      <c r="N2526" s="7">
        <f>VLOOKUP(Todos!$A2526,vlookup_table[#All],2,FALSE)</f>
        <v>0</v>
      </c>
      <c r="O2526" s="7" t="str">
        <f>VLOOKUP(Todos!$A2526,vlookup_table[#All],3,FALSE)</f>
        <v>CA</v>
      </c>
      <c r="P2526" s="7">
        <f>VLOOKUP(Todos!$A2526,vlookup_table[#All],4,FALSE)</f>
        <v>4801</v>
      </c>
      <c r="Q2526" s="9" t="str">
        <f>VLOOKUP(Todos!$A2526,vlookup_table[#All],5,FALSE)</f>
        <v>U1</v>
      </c>
      <c r="R2526" s="9" t="str">
        <f>VLOOKUP(Todos!$A2526,vlookup_table[#All],6,FALSE)</f>
        <v>F</v>
      </c>
      <c r="S2526" s="9">
        <f>VLOOKUP(Todos!$A2526,vlookup_table[#All],7,FALSE)</f>
        <v>35</v>
      </c>
      <c r="T2526" s="9">
        <f>ROUND((9706-Todos!$P2526)/100, 0)</f>
        <v>49</v>
      </c>
      <c r="U2526" s="9" t="str" cm="1">
        <f t="array" ref="U2526">_xlfn.IFS(
    ISNUMBER(SEARCH("C", Q2526)), "Ciudad",
    ISNUMBER(SEARCH("T", Q2526)), "Pueblo",
    ISNUMBER(SEARCH("R", Q2526)), "Rural",
    ISNUMBER(SEARCH("S", Q2526)), "Suburbano",
    ISNUMBER(SEARCH("U", Q2526)), "Urbano"
)</f>
        <v>Urbano</v>
      </c>
      <c r="V2526" s="24" t="str" cm="1">
        <f t="array" ref="V2526">_xlfn.LET(
    _xlpm.txt, _xlfn.TEXTJOIN("", TRUE, IF(ISNUMBER(--MID(Todos!$H2526, _xlfn.SEQUENCE(LEN(Todos!$H2526)), 1)), MID(Todos!$H2526, _xlfn.SEQUENCE(LEN(Todos!$H2526)), 1), "")),
    IF(ISNUMBER(--RIGHT(_xlpm.txt,1)), _xlpm.txt, LEFT(_xlpm.txt, LEN(_xlpm.txt)-1))
)</f>
        <v>21745</v>
      </c>
      <c r="W2526" s="9" t="str">
        <f>UPPER(LEFT(Todos!$B2526,2))</f>
        <v>CA</v>
      </c>
      <c r="X2526" s="10" t="str" cm="1">
        <f t="array" ref="X2526">+IF(Todos!$C2526 = "",MODE.MATCH(Todos!$C$2:$C$4029),Todos!$C2526)</f>
        <v>F</v>
      </c>
    </row>
    <row r="2527" spans="1:24" x14ac:dyDescent="0.35">
      <c r="A2527" s="18">
        <v>50003</v>
      </c>
      <c r="B2527" s="12" t="s">
        <v>69</v>
      </c>
      <c r="C2527" s="12" t="s">
        <v>17</v>
      </c>
      <c r="D2527" s="12">
        <v>591</v>
      </c>
      <c r="E2527" s="12">
        <v>194</v>
      </c>
      <c r="F2527" s="12">
        <v>237</v>
      </c>
      <c r="G2527" s="12">
        <v>0</v>
      </c>
      <c r="H2527" s="12">
        <v>8445</v>
      </c>
      <c r="I2527" s="12">
        <v>7</v>
      </c>
      <c r="J2527" s="12">
        <v>16</v>
      </c>
      <c r="K2527" s="12">
        <v>200</v>
      </c>
      <c r="L2527" s="12">
        <v>233</v>
      </c>
      <c r="M2527" s="12">
        <v>7.6190476189999998</v>
      </c>
      <c r="N2527" s="12">
        <f>VLOOKUP(Todos!$A2527,vlookup_table[#All],2,FALSE)</f>
        <v>2</v>
      </c>
      <c r="O2527" s="12" t="str">
        <f>VLOOKUP(Todos!$A2527,vlookup_table[#All],3,FALSE)</f>
        <v>TN</v>
      </c>
      <c r="P2527" s="12">
        <f>VLOOKUP(Todos!$A2527,vlookup_table[#All],4,FALSE)</f>
        <v>2706</v>
      </c>
      <c r="Q2527" s="14" t="str">
        <f>VLOOKUP(Todos!$A2527,vlookup_table[#All],5,FALSE)</f>
        <v>T2</v>
      </c>
      <c r="R2527" s="14" t="str">
        <f>VLOOKUP(Todos!$A2527,vlookup_table[#All],6,FALSE)</f>
        <v>F</v>
      </c>
      <c r="S2527" s="14">
        <f>VLOOKUP(Todos!$A2527,vlookup_table[#All],7,FALSE)</f>
        <v>10</v>
      </c>
      <c r="T2527" s="14">
        <f>ROUND((9706-Todos!$P2527)/100, 0)</f>
        <v>70</v>
      </c>
      <c r="U2527" s="14" t="str" cm="1">
        <f t="array" ref="U2527">_xlfn.IFS(
    ISNUMBER(SEARCH("C", Q2527)), "Ciudad",
    ISNUMBER(SEARCH("T", Q2527)), "Pueblo",
    ISNUMBER(SEARCH("R", Q2527)), "Rural",
    ISNUMBER(SEARCH("S", Q2527)), "Suburbano",
    ISNUMBER(SEARCH("U", Q2527)), "Urbano"
)</f>
        <v>Pueblo</v>
      </c>
      <c r="V2527" s="25" t="str" cm="1">
        <f t="array" ref="V2527">_xlfn.LET(
    _xlpm.txt, _xlfn.TEXTJOIN("", TRUE, IF(ISNUMBER(--MID(Todos!$H2527, _xlfn.SEQUENCE(LEN(Todos!$H2527)), 1)), MID(Todos!$H2527, _xlfn.SEQUENCE(LEN(Todos!$H2527)), 1), "")),
    IF(ISNUMBER(--RIGHT(_xlpm.txt,1)), _xlpm.txt, LEFT(_xlpm.txt, LEN(_xlpm.txt)-1))
)</f>
        <v>8445</v>
      </c>
      <c r="W2527" s="14" t="str">
        <f>UPPER(LEFT(Todos!$B2527,2))</f>
        <v>TE</v>
      </c>
      <c r="X2527" s="15" t="str" cm="1">
        <f t="array" ref="X2527">+IF(Todos!$C2527 = "",MODE.MATCH(Todos!$C$2:$C$4029),Todos!$C2527)</f>
        <v>F</v>
      </c>
    </row>
    <row r="2528" spans="1:24" x14ac:dyDescent="0.35">
      <c r="A2528" s="19">
        <v>106896</v>
      </c>
      <c r="B2528" s="7" t="s">
        <v>60</v>
      </c>
      <c r="C2528" s="7" t="s">
        <v>17</v>
      </c>
      <c r="D2528" s="7">
        <v>643</v>
      </c>
      <c r="E2528" s="7">
        <v>300</v>
      </c>
      <c r="F2528" s="7">
        <v>472</v>
      </c>
      <c r="G2528" s="7">
        <v>1</v>
      </c>
      <c r="H2528" s="7">
        <v>15003</v>
      </c>
      <c r="I2528" s="7">
        <v>1</v>
      </c>
      <c r="J2528" s="7">
        <v>65</v>
      </c>
      <c r="K2528" s="7">
        <v>384</v>
      </c>
      <c r="L2528" s="7">
        <v>396</v>
      </c>
      <c r="M2528" s="7">
        <v>6.25</v>
      </c>
      <c r="N2528" s="7">
        <f>VLOOKUP(Todos!$A2528,vlookup_table[#All],2,FALSE)</f>
        <v>0</v>
      </c>
      <c r="O2528" s="7" t="str">
        <f>VLOOKUP(Todos!$A2528,vlookup_table[#All],3,FALSE)</f>
        <v>NE</v>
      </c>
      <c r="P2528" s="7">
        <f>VLOOKUP(Todos!$A2528,vlookup_table[#All],4,FALSE)</f>
        <v>2401</v>
      </c>
      <c r="Q2528" s="9" t="str">
        <f>VLOOKUP(Todos!$A2528,vlookup_table[#All],5,FALSE)</f>
        <v>S2</v>
      </c>
      <c r="R2528" s="9" t="str">
        <f>VLOOKUP(Todos!$A2528,vlookup_table[#All],6,FALSE)</f>
        <v>F</v>
      </c>
      <c r="S2528" s="9">
        <f>VLOOKUP(Todos!$A2528,vlookup_table[#All],7,FALSE)</f>
        <v>5</v>
      </c>
      <c r="T2528" s="9">
        <f>ROUND((9706-Todos!$P2528)/100, 0)</f>
        <v>73</v>
      </c>
      <c r="U2528" s="9" t="str" cm="1">
        <f t="array" ref="U2528">_xlfn.IFS(
    ISNUMBER(SEARCH("C", Q2528)), "Ciudad",
    ISNUMBER(SEARCH("T", Q2528)), "Pueblo",
    ISNUMBER(SEARCH("R", Q2528)), "Rural",
    ISNUMBER(SEARCH("S", Q2528)), "Suburbano",
    ISNUMBER(SEARCH("U", Q2528)), "Urbano"
)</f>
        <v>Suburbano</v>
      </c>
      <c r="V2528" s="24" t="str" cm="1">
        <f t="array" ref="V2528">_xlfn.LET(
    _xlpm.txt, _xlfn.TEXTJOIN("", TRUE, IF(ISNUMBER(--MID(Todos!$H2528, _xlfn.SEQUENCE(LEN(Todos!$H2528)), 1)), MID(Todos!$H2528, _xlfn.SEQUENCE(LEN(Todos!$H2528)), 1), "")),
    IF(ISNUMBER(--RIGHT(_xlpm.txt,1)), _xlpm.txt, LEFT(_xlpm.txt, LEN(_xlpm.txt)-1))
)</f>
        <v>15003</v>
      </c>
      <c r="W2528" s="9" t="str">
        <f>UPPER(LEFT(Todos!$B2528,2))</f>
        <v>NE</v>
      </c>
      <c r="X2528" s="10" t="str" cm="1">
        <f t="array" ref="X2528">+IF(Todos!$C2528 = "",MODE.MATCH(Todos!$C$2:$C$4029),Todos!$C2528)</f>
        <v>F</v>
      </c>
    </row>
    <row r="2529" spans="1:24" x14ac:dyDescent="0.35">
      <c r="A2529" s="18">
        <v>14898</v>
      </c>
      <c r="B2529" s="12" t="s">
        <v>28</v>
      </c>
      <c r="C2529" s="12" t="s">
        <v>14</v>
      </c>
      <c r="D2529" s="12">
        <v>3939</v>
      </c>
      <c r="E2529" s="12">
        <v>1144</v>
      </c>
      <c r="F2529" s="12">
        <v>1068</v>
      </c>
      <c r="G2529" s="12">
        <v>94</v>
      </c>
      <c r="H2529" s="12">
        <v>79386</v>
      </c>
      <c r="I2529" s="12">
        <v>3</v>
      </c>
      <c r="J2529" s="12">
        <v>18</v>
      </c>
      <c r="K2529" s="12">
        <v>1344</v>
      </c>
      <c r="L2529" s="12">
        <v>1036</v>
      </c>
      <c r="M2529" s="12">
        <v>9.8571428569999995</v>
      </c>
      <c r="N2529" s="12">
        <f>VLOOKUP(Todos!$A2529,vlookup_table[#All],2,FALSE)</f>
        <v>1</v>
      </c>
      <c r="O2529" s="12" t="str">
        <f>VLOOKUP(Todos!$A2529,vlookup_table[#All],3,FALSE)</f>
        <v>KS</v>
      </c>
      <c r="P2529" s="12">
        <f>VLOOKUP(Todos!$A2529,vlookup_table[#All],4,FALSE)</f>
        <v>1408</v>
      </c>
      <c r="Q2529" s="14" t="str">
        <f>VLOOKUP(Todos!$A2529,vlookup_table[#All],5,FALSE)</f>
        <v>S1</v>
      </c>
      <c r="R2529" s="14" t="str">
        <f>VLOOKUP(Todos!$A2529,vlookup_table[#All],6,FALSE)</f>
        <v>M</v>
      </c>
      <c r="S2529" s="14">
        <f>VLOOKUP(Todos!$A2529,vlookup_table[#All],7,FALSE)</f>
        <v>15</v>
      </c>
      <c r="T2529" s="14">
        <f>ROUND((9706-Todos!$P2529)/100, 0)</f>
        <v>83</v>
      </c>
      <c r="U2529" s="14" t="str" cm="1">
        <f t="array" ref="U2529">_xlfn.IFS(
    ISNUMBER(SEARCH("C", Q2529)), "Ciudad",
    ISNUMBER(SEARCH("T", Q2529)), "Pueblo",
    ISNUMBER(SEARCH("R", Q2529)), "Rural",
    ISNUMBER(SEARCH("S", Q2529)), "Suburbano",
    ISNUMBER(SEARCH("U", Q2529)), "Urbano"
)</f>
        <v>Suburbano</v>
      </c>
      <c r="V2529" s="25" t="str" cm="1">
        <f t="array" ref="V2529">_xlfn.LET(
    _xlpm.txt, _xlfn.TEXTJOIN("", TRUE, IF(ISNUMBER(--MID(Todos!$H2529, _xlfn.SEQUENCE(LEN(Todos!$H2529)), 1)), MID(Todos!$H2529, _xlfn.SEQUENCE(LEN(Todos!$H2529)), 1), "")),
    IF(ISNUMBER(--RIGHT(_xlpm.txt,1)), _xlpm.txt, LEFT(_xlpm.txt, LEN(_xlpm.txt)-1))
)</f>
        <v>79386</v>
      </c>
      <c r="W2529" s="14" t="str">
        <f>UPPER(LEFT(Todos!$B2529,2))</f>
        <v>KS</v>
      </c>
      <c r="X2529" s="15" t="str" cm="1">
        <f t="array" ref="X2529">+IF(Todos!$C2529 = "",MODE.MATCH(Todos!$C$2:$C$4029),Todos!$C2529)</f>
        <v>M</v>
      </c>
    </row>
    <row r="2530" spans="1:24" x14ac:dyDescent="0.35">
      <c r="A2530" s="19">
        <v>139463</v>
      </c>
      <c r="B2530" s="7" t="s">
        <v>55</v>
      </c>
      <c r="C2530" s="7" t="s">
        <v>17</v>
      </c>
      <c r="D2530" s="7">
        <v>690</v>
      </c>
      <c r="E2530" s="7">
        <v>328</v>
      </c>
      <c r="F2530" s="7">
        <v>370</v>
      </c>
      <c r="G2530" s="7">
        <v>0</v>
      </c>
      <c r="H2530" s="7">
        <v>12881</v>
      </c>
      <c r="I2530" s="7">
        <v>6</v>
      </c>
      <c r="J2530" s="7">
        <v>50</v>
      </c>
      <c r="K2530" s="7">
        <v>361</v>
      </c>
      <c r="L2530" s="7">
        <v>340</v>
      </c>
      <c r="M2530" s="7">
        <v>6.8</v>
      </c>
      <c r="N2530" s="7">
        <f>VLOOKUP(Todos!$A2530,vlookup_table[#All],2,FALSE)</f>
        <v>28</v>
      </c>
      <c r="O2530" s="7" t="str">
        <f>VLOOKUP(Todos!$A2530,vlookup_table[#All],3,FALSE)</f>
        <v>NM</v>
      </c>
      <c r="P2530" s="7">
        <f>VLOOKUP(Todos!$A2530,vlookup_table[#All],4,FALSE)</f>
        <v>4901</v>
      </c>
      <c r="Q2530" s="9" t="str">
        <f>VLOOKUP(Todos!$A2530,vlookup_table[#All],5,FALSE)</f>
        <v>U2</v>
      </c>
      <c r="R2530" s="9" t="str">
        <f>VLOOKUP(Todos!$A2530,vlookup_table[#All],6,FALSE)</f>
        <v>F</v>
      </c>
      <c r="S2530" s="9">
        <f>VLOOKUP(Todos!$A2530,vlookup_table[#All],7,FALSE)</f>
        <v>9</v>
      </c>
      <c r="T2530" s="9">
        <f>ROUND((9706-Todos!$P2530)/100, 0)</f>
        <v>48</v>
      </c>
      <c r="U2530" s="9" t="str" cm="1">
        <f t="array" ref="U2530">_xlfn.IFS(
    ISNUMBER(SEARCH("C", Q2530)), "Ciudad",
    ISNUMBER(SEARCH("T", Q2530)), "Pueblo",
    ISNUMBER(SEARCH("R", Q2530)), "Rural",
    ISNUMBER(SEARCH("S", Q2530)), "Suburbano",
    ISNUMBER(SEARCH("U", Q2530)), "Urbano"
)</f>
        <v>Urbano</v>
      </c>
      <c r="V2530" s="24" t="str" cm="1">
        <f t="array" ref="V2530">_xlfn.LET(
    _xlpm.txt, _xlfn.TEXTJOIN("", TRUE, IF(ISNUMBER(--MID(Todos!$H2530, _xlfn.SEQUENCE(LEN(Todos!$H2530)), 1)), MID(Todos!$H2530, _xlfn.SEQUENCE(LEN(Todos!$H2530)), 1), "")),
    IF(ISNUMBER(--RIGHT(_xlpm.txt,1)), _xlpm.txt, LEFT(_xlpm.txt, LEN(_xlpm.txt)-1))
)</f>
        <v>12881</v>
      </c>
      <c r="W2530" s="9" t="str">
        <f>UPPER(LEFT(Todos!$B2530,2))</f>
        <v>NM</v>
      </c>
      <c r="X2530" s="10" t="str" cm="1">
        <f t="array" ref="X2530">+IF(Todos!$C2530 = "",MODE.MATCH(Todos!$C$2:$C$4029),Todos!$C2530)</f>
        <v>F</v>
      </c>
    </row>
    <row r="2531" spans="1:24" x14ac:dyDescent="0.35">
      <c r="A2531" s="18">
        <v>12900</v>
      </c>
      <c r="B2531" s="12" t="s">
        <v>41</v>
      </c>
      <c r="C2531" s="12" t="s">
        <v>17</v>
      </c>
      <c r="D2531" s="12">
        <v>1351</v>
      </c>
      <c r="E2531" s="12">
        <v>430</v>
      </c>
      <c r="F2531" s="12">
        <v>538</v>
      </c>
      <c r="G2531" s="12">
        <v>7</v>
      </c>
      <c r="H2531" s="12">
        <v>18642</v>
      </c>
      <c r="I2531" s="12">
        <v>12</v>
      </c>
      <c r="J2531" s="12">
        <v>45</v>
      </c>
      <c r="K2531" s="12">
        <v>526</v>
      </c>
      <c r="L2531" s="12">
        <v>466</v>
      </c>
      <c r="M2531" s="12">
        <v>7.3333333329999997</v>
      </c>
      <c r="N2531" s="12">
        <f>VLOOKUP(Todos!$A2531,vlookup_table[#All],2,FALSE)</f>
        <v>0</v>
      </c>
      <c r="O2531" s="12" t="str">
        <f>VLOOKUP(Todos!$A2531,vlookup_table[#All],3,FALSE)</f>
        <v>WA</v>
      </c>
      <c r="P2531" s="12">
        <f>VLOOKUP(Todos!$A2531,vlookup_table[#All],4,FALSE)</f>
        <v>0</v>
      </c>
      <c r="Q2531" s="14" t="str">
        <f>VLOOKUP(Todos!$A2531,vlookup_table[#All],5,FALSE)</f>
        <v>S1</v>
      </c>
      <c r="R2531" s="14" t="str">
        <f>VLOOKUP(Todos!$A2531,vlookup_table[#All],6,FALSE)</f>
        <v>F</v>
      </c>
      <c r="S2531" s="14">
        <f>VLOOKUP(Todos!$A2531,vlookup_table[#All],7,FALSE)</f>
        <v>5</v>
      </c>
      <c r="T2531" s="14">
        <f>ROUND((9706-Todos!$P2531)/100, 0)</f>
        <v>97</v>
      </c>
      <c r="U2531" s="14" t="str" cm="1">
        <f t="array" ref="U2531">_xlfn.IFS(
    ISNUMBER(SEARCH("C", Q2531)), "Ciudad",
    ISNUMBER(SEARCH("T", Q2531)), "Pueblo",
    ISNUMBER(SEARCH("R", Q2531)), "Rural",
    ISNUMBER(SEARCH("S", Q2531)), "Suburbano",
    ISNUMBER(SEARCH("U", Q2531)), "Urbano"
)</f>
        <v>Suburbano</v>
      </c>
      <c r="V2531" s="25" t="str" cm="1">
        <f t="array" ref="V2531">_xlfn.LET(
    _xlpm.txt, _xlfn.TEXTJOIN("", TRUE, IF(ISNUMBER(--MID(Todos!$H2531, _xlfn.SEQUENCE(LEN(Todos!$H2531)), 1)), MID(Todos!$H2531, _xlfn.SEQUENCE(LEN(Todos!$H2531)), 1), "")),
    IF(ISNUMBER(--RIGHT(_xlpm.txt,1)), _xlpm.txt, LEFT(_xlpm.txt, LEN(_xlpm.txt)-1))
)</f>
        <v>18642</v>
      </c>
      <c r="W2531" s="14" t="str">
        <f>UPPER(LEFT(Todos!$B2531,2))</f>
        <v>WA</v>
      </c>
      <c r="X2531" s="15" t="str" cm="1">
        <f t="array" ref="X2531">+IF(Todos!$C2531 = "",MODE.MATCH(Todos!$C$2:$C$4029),Todos!$C2531)</f>
        <v>F</v>
      </c>
    </row>
    <row r="2532" spans="1:24" x14ac:dyDescent="0.35">
      <c r="A2532" s="19">
        <v>60897</v>
      </c>
      <c r="B2532" s="7" t="s">
        <v>34</v>
      </c>
      <c r="C2532" s="7" t="s">
        <v>17</v>
      </c>
      <c r="D2532" s="7">
        <v>496</v>
      </c>
      <c r="E2532" s="7">
        <v>345</v>
      </c>
      <c r="F2532" s="7">
        <v>378</v>
      </c>
      <c r="G2532" s="7">
        <v>0</v>
      </c>
      <c r="H2532" s="7">
        <v>12641</v>
      </c>
      <c r="I2532" s="7">
        <v>3</v>
      </c>
      <c r="J2532" s="7">
        <v>64</v>
      </c>
      <c r="K2532" s="7">
        <v>373</v>
      </c>
      <c r="L2532" s="7">
        <v>337</v>
      </c>
      <c r="M2532" s="7">
        <v>3.2222222220000001</v>
      </c>
      <c r="N2532" s="7">
        <f>VLOOKUP(Todos!$A2532,vlookup_table[#All],2,FALSE)</f>
        <v>0</v>
      </c>
      <c r="O2532" s="7" t="str">
        <f>VLOOKUP(Todos!$A2532,vlookup_table[#All],3,FALSE)</f>
        <v>IN</v>
      </c>
      <c r="P2532" s="7">
        <f>VLOOKUP(Todos!$A2532,vlookup_table[#All],4,FALSE)</f>
        <v>0</v>
      </c>
      <c r="Q2532" s="9" t="str">
        <f>VLOOKUP(Todos!$A2532,vlookup_table[#All],5,FALSE)</f>
        <v>S2</v>
      </c>
      <c r="R2532" s="9" t="str">
        <f>VLOOKUP(Todos!$A2532,vlookup_table[#All],6,FALSE)</f>
        <v>F</v>
      </c>
      <c r="S2532" s="9">
        <f>VLOOKUP(Todos!$A2532,vlookup_table[#All],7,FALSE)</f>
        <v>5</v>
      </c>
      <c r="T2532" s="9">
        <f>ROUND((9706-Todos!$P2532)/100, 0)</f>
        <v>97</v>
      </c>
      <c r="U2532" s="9" t="str" cm="1">
        <f t="array" ref="U2532">_xlfn.IFS(
    ISNUMBER(SEARCH("C", Q2532)), "Ciudad",
    ISNUMBER(SEARCH("T", Q2532)), "Pueblo",
    ISNUMBER(SEARCH("R", Q2532)), "Rural",
    ISNUMBER(SEARCH("S", Q2532)), "Suburbano",
    ISNUMBER(SEARCH("U", Q2532)), "Urbano"
)</f>
        <v>Suburbano</v>
      </c>
      <c r="V2532" s="24" t="str" cm="1">
        <f t="array" ref="V2532">_xlfn.LET(
    _xlpm.txt, _xlfn.TEXTJOIN("", TRUE, IF(ISNUMBER(--MID(Todos!$H2532, _xlfn.SEQUENCE(LEN(Todos!$H2532)), 1)), MID(Todos!$H2532, _xlfn.SEQUENCE(LEN(Todos!$H2532)), 1), "")),
    IF(ISNUMBER(--RIGHT(_xlpm.txt,1)), _xlpm.txt, LEFT(_xlpm.txt, LEN(_xlpm.txt)-1))
)</f>
        <v>12641</v>
      </c>
      <c r="W2532" s="9" t="str">
        <f>UPPER(LEFT(Todos!$B2532,2))</f>
        <v>IN</v>
      </c>
      <c r="X2532" s="10" t="str" cm="1">
        <f t="array" ref="X2532">+IF(Todos!$C2532 = "",MODE.MATCH(Todos!$C$2:$C$4029),Todos!$C2532)</f>
        <v>F</v>
      </c>
    </row>
    <row r="2533" spans="1:24" x14ac:dyDescent="0.35">
      <c r="A2533" s="18">
        <v>5180</v>
      </c>
      <c r="B2533" s="12" t="s">
        <v>51</v>
      </c>
      <c r="C2533" s="12" t="s">
        <v>17</v>
      </c>
      <c r="D2533" s="12">
        <v>469</v>
      </c>
      <c r="E2533" s="12">
        <v>285</v>
      </c>
      <c r="F2533" s="12">
        <v>311</v>
      </c>
      <c r="G2533" s="12">
        <v>0</v>
      </c>
      <c r="H2533" s="12">
        <v>11456</v>
      </c>
      <c r="I2533" s="12">
        <v>1</v>
      </c>
      <c r="J2533" s="12">
        <v>57</v>
      </c>
      <c r="K2533" s="12">
        <v>300</v>
      </c>
      <c r="L2533" s="12">
        <v>288</v>
      </c>
      <c r="M2533" s="12">
        <v>9.3939393940000002</v>
      </c>
      <c r="N2533" s="12">
        <f>VLOOKUP(Todos!$A2533,vlookup_table[#All],2,FALSE)</f>
        <v>2</v>
      </c>
      <c r="O2533" s="12" t="str">
        <f>VLOOKUP(Todos!$A2533,vlookup_table[#All],3,FALSE)</f>
        <v>OR</v>
      </c>
      <c r="P2533" s="12">
        <f>VLOOKUP(Todos!$A2533,vlookup_table[#All],4,FALSE)</f>
        <v>1901</v>
      </c>
      <c r="Q2533" s="14" t="str">
        <f>VLOOKUP(Todos!$A2533,vlookup_table[#All],5,FALSE)</f>
        <v>S2</v>
      </c>
      <c r="R2533" s="14" t="str">
        <f>VLOOKUP(Todos!$A2533,vlookup_table[#All],6,FALSE)</f>
        <v>F</v>
      </c>
      <c r="S2533" s="14">
        <f>VLOOKUP(Todos!$A2533,vlookup_table[#All],7,FALSE)</f>
        <v>13</v>
      </c>
      <c r="T2533" s="14">
        <f>ROUND((9706-Todos!$P2533)/100, 0)</f>
        <v>78</v>
      </c>
      <c r="U2533" s="14" t="str" cm="1">
        <f t="array" ref="U2533">_xlfn.IFS(
    ISNUMBER(SEARCH("C", Q2533)), "Ciudad",
    ISNUMBER(SEARCH("T", Q2533)), "Pueblo",
    ISNUMBER(SEARCH("R", Q2533)), "Rural",
    ISNUMBER(SEARCH("S", Q2533)), "Suburbano",
    ISNUMBER(SEARCH("U", Q2533)), "Urbano"
)</f>
        <v>Suburbano</v>
      </c>
      <c r="V2533" s="25" t="str" cm="1">
        <f t="array" ref="V2533">_xlfn.LET(
    _xlpm.txt, _xlfn.TEXTJOIN("", TRUE, IF(ISNUMBER(--MID(Todos!$H2533, _xlfn.SEQUENCE(LEN(Todos!$H2533)), 1)), MID(Todos!$H2533, _xlfn.SEQUENCE(LEN(Todos!$H2533)), 1), "")),
    IF(ISNUMBER(--RIGHT(_xlpm.txt,1)), _xlpm.txt, LEFT(_xlpm.txt, LEN(_xlpm.txt)-1))
)</f>
        <v>11456</v>
      </c>
      <c r="W2533" s="14" t="str">
        <f>UPPER(LEFT(Todos!$B2533,2))</f>
        <v>OR</v>
      </c>
      <c r="X2533" s="15" t="str" cm="1">
        <f t="array" ref="X2533">+IF(Todos!$C2533 = "",MODE.MATCH(Todos!$C$2:$C$4029),Todos!$C2533)</f>
        <v>F</v>
      </c>
    </row>
    <row r="2534" spans="1:24" x14ac:dyDescent="0.35">
      <c r="A2534" s="19">
        <v>137835</v>
      </c>
      <c r="B2534" s="7" t="s">
        <v>56</v>
      </c>
      <c r="C2534" s="7" t="s">
        <v>61</v>
      </c>
      <c r="D2534" s="7">
        <v>560</v>
      </c>
      <c r="E2534" s="7">
        <v>191</v>
      </c>
      <c r="F2534" s="7">
        <v>317</v>
      </c>
      <c r="G2534" s="7">
        <v>0</v>
      </c>
      <c r="H2534" s="7">
        <v>10191</v>
      </c>
      <c r="I2534" s="7">
        <v>4</v>
      </c>
      <c r="J2534" s="7">
        <v>42</v>
      </c>
      <c r="K2534" s="7">
        <v>202</v>
      </c>
      <c r="L2534" s="7">
        <v>274</v>
      </c>
      <c r="M2534" s="7">
        <v>13.66666667</v>
      </c>
      <c r="N2534" s="7">
        <f>VLOOKUP(Todos!$A2534,vlookup_table[#All],2,FALSE)</f>
        <v>28</v>
      </c>
      <c r="O2534" s="7" t="str">
        <f>VLOOKUP(Todos!$A2534,vlookup_table[#All],3,FALSE)</f>
        <v>AZ</v>
      </c>
      <c r="P2534" s="7">
        <f>VLOOKUP(Todos!$A2534,vlookup_table[#All],4,FALSE)</f>
        <v>0</v>
      </c>
      <c r="Q2534" s="9" t="str">
        <f>VLOOKUP(Todos!$A2534,vlookup_table[#All],5,FALSE)</f>
        <v>T2</v>
      </c>
      <c r="R2534" s="9" t="str">
        <f>VLOOKUP(Todos!$A2534,vlookup_table[#All],6,FALSE)</f>
        <v>F</v>
      </c>
      <c r="S2534" s="9">
        <f>VLOOKUP(Todos!$A2534,vlookup_table[#All],7,FALSE)</f>
        <v>11</v>
      </c>
      <c r="T2534" s="9">
        <f>ROUND((9706-Todos!$P2534)/100, 0)</f>
        <v>97</v>
      </c>
      <c r="U2534" s="9" t="str" cm="1">
        <f t="array" ref="U2534">_xlfn.IFS(
    ISNUMBER(SEARCH("C", Q2534)), "Ciudad",
    ISNUMBER(SEARCH("T", Q2534)), "Pueblo",
    ISNUMBER(SEARCH("R", Q2534)), "Rural",
    ISNUMBER(SEARCH("S", Q2534)), "Suburbano",
    ISNUMBER(SEARCH("U", Q2534)), "Urbano"
)</f>
        <v>Pueblo</v>
      </c>
      <c r="V2534" s="24" t="str" cm="1">
        <f t="array" ref="V2534">_xlfn.LET(
    _xlpm.txt, _xlfn.TEXTJOIN("", TRUE, IF(ISNUMBER(--MID(Todos!$H2534, _xlfn.SEQUENCE(LEN(Todos!$H2534)), 1)), MID(Todos!$H2534, _xlfn.SEQUENCE(LEN(Todos!$H2534)), 1), "")),
    IF(ISNUMBER(--RIGHT(_xlpm.txt,1)), _xlpm.txt, LEFT(_xlpm.txt, LEN(_xlpm.txt)-1))
)</f>
        <v>10191</v>
      </c>
      <c r="W2534" s="9" t="str">
        <f>UPPER(LEFT(Todos!$B2534,2))</f>
        <v>AZ</v>
      </c>
      <c r="X2534" s="10" t="str" cm="1">
        <f t="array" ref="X2534">+IF(Todos!$C2534 = "",MODE.MATCH(Todos!$C$2:$C$4029),Todos!$C2534)</f>
        <v>Female</v>
      </c>
    </row>
    <row r="2535" spans="1:24" x14ac:dyDescent="0.35">
      <c r="A2535" s="18">
        <v>2867</v>
      </c>
      <c r="B2535" s="12" t="s">
        <v>32</v>
      </c>
      <c r="C2535" s="12" t="s">
        <v>17</v>
      </c>
      <c r="D2535" s="12">
        <v>476</v>
      </c>
      <c r="E2535" s="12">
        <v>200</v>
      </c>
      <c r="F2535" s="12">
        <v>296</v>
      </c>
      <c r="G2535" s="12">
        <v>0</v>
      </c>
      <c r="H2535" s="12">
        <v>9379</v>
      </c>
      <c r="I2535" s="12">
        <v>1</v>
      </c>
      <c r="J2535" s="12">
        <v>76</v>
      </c>
      <c r="K2535" s="12">
        <v>235</v>
      </c>
      <c r="L2535" s="12">
        <v>277</v>
      </c>
      <c r="M2535" s="12">
        <v>11.25</v>
      </c>
      <c r="N2535" s="12">
        <f>VLOOKUP(Todos!$A2535,vlookup_table[#All],2,FALSE)</f>
        <v>0</v>
      </c>
      <c r="O2535" s="12" t="str">
        <f>VLOOKUP(Todos!$A2535,vlookup_table[#All],3,FALSE)</f>
        <v>OK</v>
      </c>
      <c r="P2535" s="12">
        <f>VLOOKUP(Todos!$A2535,vlookup_table[#All],4,FALSE)</f>
        <v>0</v>
      </c>
      <c r="Q2535" s="14" t="str">
        <f>VLOOKUP(Todos!$A2535,vlookup_table[#All],5,FALSE)</f>
        <v>R2</v>
      </c>
      <c r="R2535" s="14" t="str">
        <f>VLOOKUP(Todos!$A2535,vlookup_table[#All],6,FALSE)</f>
        <v>F</v>
      </c>
      <c r="S2535" s="14">
        <f>VLOOKUP(Todos!$A2535,vlookup_table[#All],7,FALSE)</f>
        <v>13</v>
      </c>
      <c r="T2535" s="14">
        <f>ROUND((9706-Todos!$P2535)/100, 0)</f>
        <v>97</v>
      </c>
      <c r="U2535" s="14" t="str" cm="1">
        <f t="array" ref="U2535">_xlfn.IFS(
    ISNUMBER(SEARCH("C", Q2535)), "Ciudad",
    ISNUMBER(SEARCH("T", Q2535)), "Pueblo",
    ISNUMBER(SEARCH("R", Q2535)), "Rural",
    ISNUMBER(SEARCH("S", Q2535)), "Suburbano",
    ISNUMBER(SEARCH("U", Q2535)), "Urbano"
)</f>
        <v>Rural</v>
      </c>
      <c r="V2535" s="25" t="str" cm="1">
        <f t="array" ref="V2535">_xlfn.LET(
    _xlpm.txt, _xlfn.TEXTJOIN("", TRUE, IF(ISNUMBER(--MID(Todos!$H2535, _xlfn.SEQUENCE(LEN(Todos!$H2535)), 1)), MID(Todos!$H2535, _xlfn.SEQUENCE(LEN(Todos!$H2535)), 1), "")),
    IF(ISNUMBER(--RIGHT(_xlpm.txt,1)), _xlpm.txt, LEFT(_xlpm.txt, LEN(_xlpm.txt)-1))
)</f>
        <v>9379</v>
      </c>
      <c r="W2535" s="14" t="str">
        <f>UPPER(LEFT(Todos!$B2535,2))</f>
        <v>OK</v>
      </c>
      <c r="X2535" s="15" t="str" cm="1">
        <f t="array" ref="X2535">+IF(Todos!$C2535 = "",MODE.MATCH(Todos!$C$2:$C$4029),Todos!$C2535)</f>
        <v>F</v>
      </c>
    </row>
    <row r="2536" spans="1:24" x14ac:dyDescent="0.35">
      <c r="A2536" s="19">
        <v>150025</v>
      </c>
      <c r="B2536" s="7" t="s">
        <v>22</v>
      </c>
      <c r="C2536" s="7" t="s">
        <v>17</v>
      </c>
      <c r="D2536" s="7">
        <v>1577</v>
      </c>
      <c r="E2536" s="7">
        <v>364</v>
      </c>
      <c r="F2536" s="7">
        <v>440</v>
      </c>
      <c r="G2536" s="7">
        <v>18</v>
      </c>
      <c r="H2536" s="7">
        <v>12819</v>
      </c>
      <c r="I2536" s="7">
        <v>18</v>
      </c>
      <c r="J2536" s="7">
        <v>56</v>
      </c>
      <c r="K2536" s="7">
        <v>377</v>
      </c>
      <c r="L2536" s="7">
        <v>422</v>
      </c>
      <c r="M2536" s="7">
        <v>6.3529411769999999</v>
      </c>
      <c r="N2536" s="7">
        <f>VLOOKUP(Todos!$A2536,vlookup_table[#All],2,FALSE)</f>
        <v>0</v>
      </c>
      <c r="O2536" s="7" t="str">
        <f>VLOOKUP(Todos!$A2536,vlookup_table[#All],3,FALSE)</f>
        <v>CA</v>
      </c>
      <c r="P2536" s="7">
        <f>VLOOKUP(Todos!$A2536,vlookup_table[#All],4,FALSE)</f>
        <v>2005</v>
      </c>
      <c r="Q2536" s="9" t="str">
        <f>VLOOKUP(Todos!$A2536,vlookup_table[#All],5,FALSE)</f>
        <v>S2</v>
      </c>
      <c r="R2536" s="9" t="str">
        <f>VLOOKUP(Todos!$A2536,vlookup_table[#All],6,FALSE)</f>
        <v>F</v>
      </c>
      <c r="S2536" s="9">
        <f>VLOOKUP(Todos!$A2536,vlookup_table[#All],7,FALSE)</f>
        <v>3</v>
      </c>
      <c r="T2536" s="9">
        <f>ROUND((9706-Todos!$P2536)/100, 0)</f>
        <v>77</v>
      </c>
      <c r="U2536" s="9" t="str" cm="1">
        <f t="array" ref="U2536">_xlfn.IFS(
    ISNUMBER(SEARCH("C", Q2536)), "Ciudad",
    ISNUMBER(SEARCH("T", Q2536)), "Pueblo",
    ISNUMBER(SEARCH("R", Q2536)), "Rural",
    ISNUMBER(SEARCH("S", Q2536)), "Suburbano",
    ISNUMBER(SEARCH("U", Q2536)), "Urbano"
)</f>
        <v>Suburbano</v>
      </c>
      <c r="V2536" s="24" t="str" cm="1">
        <f t="array" ref="V2536">_xlfn.LET(
    _xlpm.txt, _xlfn.TEXTJOIN("", TRUE, IF(ISNUMBER(--MID(Todos!$H2536, _xlfn.SEQUENCE(LEN(Todos!$H2536)), 1)), MID(Todos!$H2536, _xlfn.SEQUENCE(LEN(Todos!$H2536)), 1), "")),
    IF(ISNUMBER(--RIGHT(_xlpm.txt,1)), _xlpm.txt, LEFT(_xlpm.txt, LEN(_xlpm.txt)-1))
)</f>
        <v>12819</v>
      </c>
      <c r="W2536" s="9" t="str">
        <f>UPPER(LEFT(Todos!$B2536,2))</f>
        <v>CA</v>
      </c>
      <c r="X2536" s="10" t="str" cm="1">
        <f t="array" ref="X2536">+IF(Todos!$C2536 = "",MODE.MATCH(Todos!$C$2:$C$4029),Todos!$C2536)</f>
        <v>F</v>
      </c>
    </row>
    <row r="2537" spans="1:24" x14ac:dyDescent="0.35">
      <c r="A2537" s="18">
        <v>111045</v>
      </c>
      <c r="B2537" s="12" t="s">
        <v>33</v>
      </c>
      <c r="C2537" s="12"/>
      <c r="D2537" s="12">
        <v>428</v>
      </c>
      <c r="E2537" s="12">
        <v>208</v>
      </c>
      <c r="F2537" s="12">
        <v>276</v>
      </c>
      <c r="G2537" s="12">
        <v>1</v>
      </c>
      <c r="H2537" s="12">
        <v>10201</v>
      </c>
      <c r="I2537" s="12">
        <v>0</v>
      </c>
      <c r="J2537" s="12">
        <v>76</v>
      </c>
      <c r="K2537" s="12">
        <v>227</v>
      </c>
      <c r="L2537" s="12">
        <v>251</v>
      </c>
      <c r="M2537" s="12">
        <v>10.35714286</v>
      </c>
      <c r="N2537" s="12">
        <f>VLOOKUP(Todos!$A2537,vlookup_table[#All],2,FALSE)</f>
        <v>0</v>
      </c>
      <c r="O2537" s="12" t="str">
        <f>VLOOKUP(Todos!$A2537,vlookup_table[#All],3,FALSE)</f>
        <v>AR</v>
      </c>
      <c r="P2537" s="12">
        <f>VLOOKUP(Todos!$A2537,vlookup_table[#All],4,FALSE)</f>
        <v>1812</v>
      </c>
      <c r="Q2537" s="14" t="str">
        <f>VLOOKUP(Todos!$A2537,vlookup_table[#All],5,FALSE)</f>
        <v>R2</v>
      </c>
      <c r="R2537" s="14" t="str">
        <f>VLOOKUP(Todos!$A2537,vlookup_table[#All],6,FALSE)</f>
        <v/>
      </c>
      <c r="S2537" s="14">
        <f>VLOOKUP(Todos!$A2537,vlookup_table[#All],7,FALSE)</f>
        <v>10</v>
      </c>
      <c r="T2537" s="14">
        <f>ROUND((9706-Todos!$P2537)/100, 0)</f>
        <v>79</v>
      </c>
      <c r="U2537" s="14" t="str" cm="1">
        <f t="array" ref="U2537">_xlfn.IFS(
    ISNUMBER(SEARCH("C", Q2537)), "Ciudad",
    ISNUMBER(SEARCH("T", Q2537)), "Pueblo",
    ISNUMBER(SEARCH("R", Q2537)), "Rural",
    ISNUMBER(SEARCH("S", Q2537)), "Suburbano",
    ISNUMBER(SEARCH("U", Q2537)), "Urbano"
)</f>
        <v>Rural</v>
      </c>
      <c r="V2537" s="25" t="str" cm="1">
        <f t="array" ref="V2537">_xlfn.LET(
    _xlpm.txt, _xlfn.TEXTJOIN("", TRUE, IF(ISNUMBER(--MID(Todos!$H2537, _xlfn.SEQUENCE(LEN(Todos!$H2537)), 1)), MID(Todos!$H2537, _xlfn.SEQUENCE(LEN(Todos!$H2537)), 1), "")),
    IF(ISNUMBER(--RIGHT(_xlpm.txt,1)), _xlpm.txt, LEFT(_xlpm.txt, LEN(_xlpm.txt)-1))
)</f>
        <v>10201</v>
      </c>
      <c r="W2537" s="14" t="str">
        <f>UPPER(LEFT(Todos!$B2537,2))</f>
        <v>AR</v>
      </c>
      <c r="X2537" s="15" t="e" cm="1">
        <f t="array" aca="1" ref="X2537" ca="1">+IF(Todos!$C2537 = "",MODE.MATCH(Todos!$C$2:$C$4029),Todos!$C2537)</f>
        <v>#NAME?</v>
      </c>
    </row>
    <row r="2538" spans="1:24" x14ac:dyDescent="0.35">
      <c r="A2538" s="19">
        <v>3109</v>
      </c>
      <c r="B2538" s="7" t="s">
        <v>16</v>
      </c>
      <c r="C2538" s="7" t="s">
        <v>14</v>
      </c>
      <c r="D2538" s="7">
        <v>1002</v>
      </c>
      <c r="E2538" s="7">
        <v>434</v>
      </c>
      <c r="F2538" s="7">
        <v>597</v>
      </c>
      <c r="G2538" s="7">
        <v>2</v>
      </c>
      <c r="H2538" s="7">
        <v>21023</v>
      </c>
      <c r="I2538" s="7">
        <v>8</v>
      </c>
      <c r="J2538" s="7">
        <v>54</v>
      </c>
      <c r="K2538" s="7">
        <v>566</v>
      </c>
      <c r="L2538" s="7">
        <v>495</v>
      </c>
      <c r="M2538" s="7">
        <v>21.270270270000001</v>
      </c>
      <c r="N2538" s="7">
        <f>VLOOKUP(Todos!$A2538,vlookup_table[#All],2,FALSE)</f>
        <v>0</v>
      </c>
      <c r="O2538" s="7" t="str">
        <f>VLOOKUP(Todos!$A2538,vlookup_table[#All],3,FALSE)</f>
        <v>IL</v>
      </c>
      <c r="P2538" s="7">
        <f>VLOOKUP(Todos!$A2538,vlookup_table[#All],4,FALSE)</f>
        <v>3408</v>
      </c>
      <c r="Q2538" s="9" t="str">
        <f>VLOOKUP(Todos!$A2538,vlookup_table[#All],5,FALSE)</f>
        <v>C1</v>
      </c>
      <c r="R2538" s="9" t="str">
        <f>VLOOKUP(Todos!$A2538,vlookup_table[#All],6,FALSE)</f>
        <v>M</v>
      </c>
      <c r="S2538" s="9">
        <f>VLOOKUP(Todos!$A2538,vlookup_table[#All],7,FALSE)</f>
        <v>25</v>
      </c>
      <c r="T2538" s="9">
        <f>ROUND((9706-Todos!$P2538)/100, 0)</f>
        <v>63</v>
      </c>
      <c r="U2538" s="9" t="str" cm="1">
        <f t="array" ref="U2538">_xlfn.IFS(
    ISNUMBER(SEARCH("C", Q2538)), "Ciudad",
    ISNUMBER(SEARCH("T", Q2538)), "Pueblo",
    ISNUMBER(SEARCH("R", Q2538)), "Rural",
    ISNUMBER(SEARCH("S", Q2538)), "Suburbano",
    ISNUMBER(SEARCH("U", Q2538)), "Urbano"
)</f>
        <v>Ciudad</v>
      </c>
      <c r="V2538" s="24" t="str" cm="1">
        <f t="array" ref="V2538">_xlfn.LET(
    _xlpm.txt, _xlfn.TEXTJOIN("", TRUE, IF(ISNUMBER(--MID(Todos!$H2538, _xlfn.SEQUENCE(LEN(Todos!$H2538)), 1)), MID(Todos!$H2538, _xlfn.SEQUENCE(LEN(Todos!$H2538)), 1), "")),
    IF(ISNUMBER(--RIGHT(_xlpm.txt,1)), _xlpm.txt, LEFT(_xlpm.txt, LEN(_xlpm.txt)-1))
)</f>
        <v>21023</v>
      </c>
      <c r="W2538" s="9" t="str">
        <f>UPPER(LEFT(Todos!$B2538,2))</f>
        <v>IL</v>
      </c>
      <c r="X2538" s="10" t="str" cm="1">
        <f t="array" ref="X2538">+IF(Todos!$C2538 = "",MODE.MATCH(Todos!$C$2:$C$4029),Todos!$C2538)</f>
        <v>M</v>
      </c>
    </row>
    <row r="2539" spans="1:24" x14ac:dyDescent="0.35">
      <c r="A2539" s="18">
        <v>45134</v>
      </c>
      <c r="B2539" s="12" t="s">
        <v>13</v>
      </c>
      <c r="C2539" s="12" t="s">
        <v>14</v>
      </c>
      <c r="D2539" s="12">
        <v>736</v>
      </c>
      <c r="E2539" s="12">
        <v>235</v>
      </c>
      <c r="F2539" s="12">
        <v>351</v>
      </c>
      <c r="G2539" s="12">
        <v>0</v>
      </c>
      <c r="H2539" s="12">
        <v>14532</v>
      </c>
      <c r="I2539" s="12">
        <v>12</v>
      </c>
      <c r="J2539" s="12">
        <v>11</v>
      </c>
      <c r="K2539" s="12">
        <v>288</v>
      </c>
      <c r="L2539" s="12">
        <v>291</v>
      </c>
      <c r="M2539" s="12">
        <v>12.66666667</v>
      </c>
      <c r="N2539" s="12">
        <f>VLOOKUP(Todos!$A2539,vlookup_table[#All],2,FALSE)</f>
        <v>1</v>
      </c>
      <c r="O2539" s="12" t="str">
        <f>VLOOKUP(Todos!$A2539,vlookup_table[#All],3,FALSE)</f>
        <v>FL</v>
      </c>
      <c r="P2539" s="12">
        <f>VLOOKUP(Todos!$A2539,vlookup_table[#All],4,FALSE)</f>
        <v>1312</v>
      </c>
      <c r="Q2539" s="14" t="str">
        <f>VLOOKUP(Todos!$A2539,vlookup_table[#All],5,FALSE)</f>
        <v>C2</v>
      </c>
      <c r="R2539" s="14" t="str">
        <f>VLOOKUP(Todos!$A2539,vlookup_table[#All],6,FALSE)</f>
        <v>M</v>
      </c>
      <c r="S2539" s="14">
        <f>VLOOKUP(Todos!$A2539,vlookup_table[#All],7,FALSE)</f>
        <v>12</v>
      </c>
      <c r="T2539" s="14">
        <f>ROUND((9706-Todos!$P2539)/100, 0)</f>
        <v>84</v>
      </c>
      <c r="U2539" s="14" t="str" cm="1">
        <f t="array" ref="U2539">_xlfn.IFS(
    ISNUMBER(SEARCH("C", Q2539)), "Ciudad",
    ISNUMBER(SEARCH("T", Q2539)), "Pueblo",
    ISNUMBER(SEARCH("R", Q2539)), "Rural",
    ISNUMBER(SEARCH("S", Q2539)), "Suburbano",
    ISNUMBER(SEARCH("U", Q2539)), "Urbano"
)</f>
        <v>Ciudad</v>
      </c>
      <c r="V2539" s="25" t="str" cm="1">
        <f t="array" ref="V2539">_xlfn.LET(
    _xlpm.txt, _xlfn.TEXTJOIN("", TRUE, IF(ISNUMBER(--MID(Todos!$H2539, _xlfn.SEQUENCE(LEN(Todos!$H2539)), 1)), MID(Todos!$H2539, _xlfn.SEQUENCE(LEN(Todos!$H2539)), 1), "")),
    IF(ISNUMBER(--RIGHT(_xlpm.txt,1)), _xlpm.txt, LEFT(_xlpm.txt, LEN(_xlpm.txt)-1))
)</f>
        <v>14532</v>
      </c>
      <c r="W2539" s="14" t="str">
        <f>UPPER(LEFT(Todos!$B2539,2))</f>
        <v>FL</v>
      </c>
      <c r="X2539" s="15" t="str" cm="1">
        <f t="array" ref="X2539">+IF(Todos!$C2539 = "",MODE.MATCH(Todos!$C$2:$C$4029),Todos!$C2539)</f>
        <v>M</v>
      </c>
    </row>
    <row r="2540" spans="1:24" x14ac:dyDescent="0.35">
      <c r="A2540" s="19">
        <v>85396</v>
      </c>
      <c r="B2540" s="7" t="s">
        <v>57</v>
      </c>
      <c r="C2540" s="7" t="s">
        <v>17</v>
      </c>
      <c r="D2540" s="7">
        <v>784</v>
      </c>
      <c r="E2540" s="7">
        <v>389</v>
      </c>
      <c r="F2540" s="7">
        <v>491</v>
      </c>
      <c r="G2540" s="7">
        <v>3</v>
      </c>
      <c r="H2540" s="7">
        <v>15497</v>
      </c>
      <c r="I2540" s="7">
        <v>0</v>
      </c>
      <c r="J2540" s="7">
        <v>84</v>
      </c>
      <c r="K2540" s="7">
        <v>436</v>
      </c>
      <c r="L2540" s="7">
        <v>450</v>
      </c>
      <c r="M2540" s="7">
        <v>5.875</v>
      </c>
      <c r="N2540" s="7">
        <f>VLOOKUP(Todos!$A2540,vlookup_table[#All],2,FALSE)</f>
        <v>0</v>
      </c>
      <c r="O2540" s="7" t="str">
        <f>VLOOKUP(Todos!$A2540,vlookup_table[#All],3,FALSE)</f>
        <v>MN</v>
      </c>
      <c r="P2540" s="7">
        <f>VLOOKUP(Todos!$A2540,vlookup_table[#All],4,FALSE)</f>
        <v>6301</v>
      </c>
      <c r="Q2540" s="9" t="str">
        <f>VLOOKUP(Todos!$A2540,vlookup_table[#All],5,FALSE)</f>
        <v>T1</v>
      </c>
      <c r="R2540" s="9" t="str">
        <f>VLOOKUP(Todos!$A2540,vlookup_table[#All],6,FALSE)</f>
        <v>F</v>
      </c>
      <c r="S2540" s="9">
        <f>VLOOKUP(Todos!$A2540,vlookup_table[#All],7,FALSE)</f>
        <v>9</v>
      </c>
      <c r="T2540" s="9">
        <f>ROUND((9706-Todos!$P2540)/100, 0)</f>
        <v>34</v>
      </c>
      <c r="U2540" s="9" t="str" cm="1">
        <f t="array" ref="U2540">_xlfn.IFS(
    ISNUMBER(SEARCH("C", Q2540)), "Ciudad",
    ISNUMBER(SEARCH("T", Q2540)), "Pueblo",
    ISNUMBER(SEARCH("R", Q2540)), "Rural",
    ISNUMBER(SEARCH("S", Q2540)), "Suburbano",
    ISNUMBER(SEARCH("U", Q2540)), "Urbano"
)</f>
        <v>Pueblo</v>
      </c>
      <c r="V2540" s="24" t="str" cm="1">
        <f t="array" ref="V2540">_xlfn.LET(
    _xlpm.txt, _xlfn.TEXTJOIN("", TRUE, IF(ISNUMBER(--MID(Todos!$H2540, _xlfn.SEQUENCE(LEN(Todos!$H2540)), 1)), MID(Todos!$H2540, _xlfn.SEQUENCE(LEN(Todos!$H2540)), 1), "")),
    IF(ISNUMBER(--RIGHT(_xlpm.txt,1)), _xlpm.txt, LEFT(_xlpm.txt, LEN(_xlpm.txt)-1))
)</f>
        <v>15497</v>
      </c>
      <c r="W2540" s="9" t="str">
        <f>UPPER(LEFT(Todos!$B2540,2))</f>
        <v>MN</v>
      </c>
      <c r="X2540" s="10" t="str" cm="1">
        <f t="array" ref="X2540">+IF(Todos!$C2540 = "",MODE.MATCH(Todos!$C$2:$C$4029),Todos!$C2540)</f>
        <v>F</v>
      </c>
    </row>
    <row r="2541" spans="1:24" x14ac:dyDescent="0.35">
      <c r="A2541" s="18">
        <v>164246</v>
      </c>
      <c r="B2541" s="12" t="s">
        <v>22</v>
      </c>
      <c r="C2541" s="12" t="s">
        <v>17</v>
      </c>
      <c r="D2541" s="12">
        <v>2982</v>
      </c>
      <c r="E2541" s="12">
        <v>609</v>
      </c>
      <c r="F2541" s="12">
        <v>713</v>
      </c>
      <c r="G2541" s="12">
        <v>83</v>
      </c>
      <c r="H2541" s="12">
        <v>21687</v>
      </c>
      <c r="I2541" s="12">
        <v>13</v>
      </c>
      <c r="J2541" s="12">
        <v>54</v>
      </c>
      <c r="K2541" s="12">
        <v>660</v>
      </c>
      <c r="L2541" s="12">
        <v>635</v>
      </c>
      <c r="M2541" s="12">
        <v>7.2352941179999997</v>
      </c>
      <c r="N2541" s="12">
        <f>VLOOKUP(Todos!$A2541,vlookup_table[#All],2,FALSE)</f>
        <v>2</v>
      </c>
      <c r="O2541" s="12" t="str">
        <f>VLOOKUP(Todos!$A2541,vlookup_table[#All],3,FALSE)</f>
        <v>CA</v>
      </c>
      <c r="P2541" s="12">
        <f>VLOOKUP(Todos!$A2541,vlookup_table[#All],4,FALSE)</f>
        <v>5001</v>
      </c>
      <c r="Q2541" s="14" t="str">
        <f>VLOOKUP(Todos!$A2541,vlookup_table[#All],5,FALSE)</f>
        <v>U1</v>
      </c>
      <c r="R2541" s="14" t="str">
        <f>VLOOKUP(Todos!$A2541,vlookup_table[#All],6,FALSE)</f>
        <v>F</v>
      </c>
      <c r="S2541" s="14">
        <f>VLOOKUP(Todos!$A2541,vlookup_table[#All],7,FALSE)</f>
        <v>15</v>
      </c>
      <c r="T2541" s="14">
        <f>ROUND((9706-Todos!$P2541)/100, 0)</f>
        <v>47</v>
      </c>
      <c r="U2541" s="14" t="str" cm="1">
        <f t="array" ref="U2541">_xlfn.IFS(
    ISNUMBER(SEARCH("C", Q2541)), "Ciudad",
    ISNUMBER(SEARCH("T", Q2541)), "Pueblo",
    ISNUMBER(SEARCH("R", Q2541)), "Rural",
    ISNUMBER(SEARCH("S", Q2541)), "Suburbano",
    ISNUMBER(SEARCH("U", Q2541)), "Urbano"
)</f>
        <v>Urbano</v>
      </c>
      <c r="V2541" s="25" t="str" cm="1">
        <f t="array" ref="V2541">_xlfn.LET(
    _xlpm.txt, _xlfn.TEXTJOIN("", TRUE, IF(ISNUMBER(--MID(Todos!$H2541, _xlfn.SEQUENCE(LEN(Todos!$H2541)), 1)), MID(Todos!$H2541, _xlfn.SEQUENCE(LEN(Todos!$H2541)), 1), "")),
    IF(ISNUMBER(--RIGHT(_xlpm.txt,1)), _xlpm.txt, LEFT(_xlpm.txt, LEN(_xlpm.txt)-1))
)</f>
        <v>21687</v>
      </c>
      <c r="W2541" s="14" t="str">
        <f>UPPER(LEFT(Todos!$B2541,2))</f>
        <v>CA</v>
      </c>
      <c r="X2541" s="15" t="str" cm="1">
        <f t="array" ref="X2541">+IF(Todos!$C2541 = "",MODE.MATCH(Todos!$C$2:$C$4029),Todos!$C2541)</f>
        <v>F</v>
      </c>
    </row>
    <row r="2542" spans="1:24" x14ac:dyDescent="0.35">
      <c r="A2542" s="19">
        <v>49109</v>
      </c>
      <c r="B2542" s="7" t="s">
        <v>44</v>
      </c>
      <c r="C2542" s="7"/>
      <c r="D2542" s="7">
        <v>394</v>
      </c>
      <c r="E2542" s="7">
        <v>248</v>
      </c>
      <c r="F2542" s="7">
        <v>313</v>
      </c>
      <c r="G2542" s="7">
        <v>0</v>
      </c>
      <c r="H2542" s="7">
        <v>10581</v>
      </c>
      <c r="I2542" s="7">
        <v>0</v>
      </c>
      <c r="J2542" s="7">
        <v>81</v>
      </c>
      <c r="K2542" s="7">
        <v>281</v>
      </c>
      <c r="L2542" s="7">
        <v>272</v>
      </c>
      <c r="M2542" s="7">
        <v>5.2857142860000002</v>
      </c>
      <c r="N2542" s="7">
        <f>VLOOKUP(Todos!$A2542,vlookup_table[#All],2,FALSE)</f>
        <v>0</v>
      </c>
      <c r="O2542" s="7" t="str">
        <f>VLOOKUP(Todos!$A2542,vlookup_table[#All],3,FALSE)</f>
        <v>AL</v>
      </c>
      <c r="P2542" s="7">
        <f>VLOOKUP(Todos!$A2542,vlookup_table[#All],4,FALSE)</f>
        <v>0</v>
      </c>
      <c r="Q2542" s="9" t="str">
        <f>VLOOKUP(Todos!$A2542,vlookup_table[#All],5,FALSE)</f>
        <v>R2</v>
      </c>
      <c r="R2542" s="9" t="str">
        <f>VLOOKUP(Todos!$A2542,vlookup_table[#All],6,FALSE)</f>
        <v/>
      </c>
      <c r="S2542" s="9">
        <f>VLOOKUP(Todos!$A2542,vlookup_table[#All],7,FALSE)</f>
        <v>6</v>
      </c>
      <c r="T2542" s="9">
        <f>ROUND((9706-Todos!$P2542)/100, 0)</f>
        <v>97</v>
      </c>
      <c r="U2542" s="9" t="str" cm="1">
        <f t="array" ref="U2542">_xlfn.IFS(
    ISNUMBER(SEARCH("C", Q2542)), "Ciudad",
    ISNUMBER(SEARCH("T", Q2542)), "Pueblo",
    ISNUMBER(SEARCH("R", Q2542)), "Rural",
    ISNUMBER(SEARCH("S", Q2542)), "Suburbano",
    ISNUMBER(SEARCH("U", Q2542)), "Urbano"
)</f>
        <v>Rural</v>
      </c>
      <c r="V2542" s="24" t="str" cm="1">
        <f t="array" ref="V2542">_xlfn.LET(
    _xlpm.txt, _xlfn.TEXTJOIN("", TRUE, IF(ISNUMBER(--MID(Todos!$H2542, _xlfn.SEQUENCE(LEN(Todos!$H2542)), 1)), MID(Todos!$H2542, _xlfn.SEQUENCE(LEN(Todos!$H2542)), 1), "")),
    IF(ISNUMBER(--RIGHT(_xlpm.txt,1)), _xlpm.txt, LEFT(_xlpm.txt, LEN(_xlpm.txt)-1))
)</f>
        <v>10581</v>
      </c>
      <c r="W2542" s="9" t="str">
        <f>UPPER(LEFT(Todos!$B2542,2))</f>
        <v>AL</v>
      </c>
      <c r="X2542" s="10" t="e" cm="1">
        <f t="array" aca="1" ref="X2542" ca="1">+IF(Todos!$C2542 = "",MODE.MATCH(Todos!$C$2:$C$4029),Todos!$C2542)</f>
        <v>#NAME?</v>
      </c>
    </row>
    <row r="2543" spans="1:24" x14ac:dyDescent="0.35">
      <c r="A2543" s="18">
        <v>127346</v>
      </c>
      <c r="B2543" s="12" t="s">
        <v>75</v>
      </c>
      <c r="C2543" s="12" t="s">
        <v>17</v>
      </c>
      <c r="D2543" s="12">
        <v>2189</v>
      </c>
      <c r="E2543" s="12">
        <v>656</v>
      </c>
      <c r="F2543" s="12">
        <v>723</v>
      </c>
      <c r="G2543" s="12">
        <v>63</v>
      </c>
      <c r="H2543" s="12">
        <v>22182</v>
      </c>
      <c r="I2543" s="12">
        <v>3</v>
      </c>
      <c r="J2543" s="12">
        <v>61</v>
      </c>
      <c r="K2543" s="12">
        <v>664</v>
      </c>
      <c r="L2543" s="12">
        <v>711</v>
      </c>
      <c r="M2543" s="12">
        <v>15</v>
      </c>
      <c r="N2543" s="12">
        <f>VLOOKUP(Todos!$A2543,vlookup_table[#All],2,FALSE)</f>
        <v>0</v>
      </c>
      <c r="O2543" s="12" t="str">
        <f>VLOOKUP(Todos!$A2543,vlookup_table[#All],3,FALSE)</f>
        <v>PA</v>
      </c>
      <c r="P2543" s="12">
        <f>VLOOKUP(Todos!$A2543,vlookup_table[#All],4,FALSE)</f>
        <v>5001</v>
      </c>
      <c r="Q2543" s="14" t="str">
        <f>VLOOKUP(Todos!$A2543,vlookup_table[#All],5,FALSE)</f>
        <v>S1</v>
      </c>
      <c r="R2543" s="14" t="str">
        <f>VLOOKUP(Todos!$A2543,vlookup_table[#All],6,FALSE)</f>
        <v>F</v>
      </c>
      <c r="S2543" s="14">
        <f>VLOOKUP(Todos!$A2543,vlookup_table[#All],7,FALSE)</f>
        <v>10</v>
      </c>
      <c r="T2543" s="14">
        <f>ROUND((9706-Todos!$P2543)/100, 0)</f>
        <v>47</v>
      </c>
      <c r="U2543" s="14" t="str" cm="1">
        <f t="array" ref="U2543">_xlfn.IFS(
    ISNUMBER(SEARCH("C", Q2543)), "Ciudad",
    ISNUMBER(SEARCH("T", Q2543)), "Pueblo",
    ISNUMBER(SEARCH("R", Q2543)), "Rural",
    ISNUMBER(SEARCH("S", Q2543)), "Suburbano",
    ISNUMBER(SEARCH("U", Q2543)), "Urbano"
)</f>
        <v>Suburbano</v>
      </c>
      <c r="V2543" s="25" t="str" cm="1">
        <f t="array" ref="V2543">_xlfn.LET(
    _xlpm.txt, _xlfn.TEXTJOIN("", TRUE, IF(ISNUMBER(--MID(Todos!$H2543, _xlfn.SEQUENCE(LEN(Todos!$H2543)), 1)), MID(Todos!$H2543, _xlfn.SEQUENCE(LEN(Todos!$H2543)), 1), "")),
    IF(ISNUMBER(--RIGHT(_xlpm.txt,1)), _xlpm.txt, LEFT(_xlpm.txt, LEN(_xlpm.txt)-1))
)</f>
        <v>22182</v>
      </c>
      <c r="W2543" s="14" t="str">
        <f>UPPER(LEFT(Todos!$B2543,2))</f>
        <v>PA</v>
      </c>
      <c r="X2543" s="15" t="str" cm="1">
        <f t="array" ref="X2543">+IF(Todos!$C2543 = "",MODE.MATCH(Todos!$C$2:$C$4029),Todos!$C2543)</f>
        <v>F</v>
      </c>
    </row>
    <row r="2544" spans="1:24" x14ac:dyDescent="0.35">
      <c r="A2544" s="19">
        <v>54123</v>
      </c>
      <c r="B2544" s="7" t="s">
        <v>69</v>
      </c>
      <c r="C2544" s="7" t="s">
        <v>17</v>
      </c>
      <c r="D2544" s="7">
        <v>452</v>
      </c>
      <c r="E2544" s="7">
        <v>193</v>
      </c>
      <c r="F2544" s="7">
        <v>270</v>
      </c>
      <c r="G2544" s="7">
        <v>0</v>
      </c>
      <c r="H2544" s="7">
        <v>9283</v>
      </c>
      <c r="I2544" s="7">
        <v>0</v>
      </c>
      <c r="J2544" s="7">
        <v>79</v>
      </c>
      <c r="K2544" s="7">
        <v>256</v>
      </c>
      <c r="L2544" s="7">
        <v>230</v>
      </c>
      <c r="M2544" s="7">
        <v>5</v>
      </c>
      <c r="N2544" s="7">
        <f>VLOOKUP(Todos!$A2544,vlookup_table[#All],2,FALSE)</f>
        <v>0</v>
      </c>
      <c r="O2544" s="7" t="str">
        <f>VLOOKUP(Todos!$A2544,vlookup_table[#All],3,FALSE)</f>
        <v>TN</v>
      </c>
      <c r="P2544" s="7">
        <f>VLOOKUP(Todos!$A2544,vlookup_table[#All],4,FALSE)</f>
        <v>0</v>
      </c>
      <c r="Q2544" s="9" t="str">
        <f>VLOOKUP(Todos!$A2544,vlookup_table[#All],5,FALSE)</f>
        <v>T2</v>
      </c>
      <c r="R2544" s="9" t="str">
        <f>VLOOKUP(Todos!$A2544,vlookup_table[#All],6,FALSE)</f>
        <v>F</v>
      </c>
      <c r="S2544" s="9">
        <f>VLOOKUP(Todos!$A2544,vlookup_table[#All],7,FALSE)</f>
        <v>5</v>
      </c>
      <c r="T2544" s="9">
        <f>ROUND((9706-Todos!$P2544)/100, 0)</f>
        <v>97</v>
      </c>
      <c r="U2544" s="9" t="str" cm="1">
        <f t="array" ref="U2544">_xlfn.IFS(
    ISNUMBER(SEARCH("C", Q2544)), "Ciudad",
    ISNUMBER(SEARCH("T", Q2544)), "Pueblo",
    ISNUMBER(SEARCH("R", Q2544)), "Rural",
    ISNUMBER(SEARCH("S", Q2544)), "Suburbano",
    ISNUMBER(SEARCH("U", Q2544)), "Urbano"
)</f>
        <v>Pueblo</v>
      </c>
      <c r="V2544" s="24" t="str" cm="1">
        <f t="array" ref="V2544">_xlfn.LET(
    _xlpm.txt, _xlfn.TEXTJOIN("", TRUE, IF(ISNUMBER(--MID(Todos!$H2544, _xlfn.SEQUENCE(LEN(Todos!$H2544)), 1)), MID(Todos!$H2544, _xlfn.SEQUENCE(LEN(Todos!$H2544)), 1), "")),
    IF(ISNUMBER(--RIGHT(_xlpm.txt,1)), _xlpm.txt, LEFT(_xlpm.txt, LEN(_xlpm.txt)-1))
)</f>
        <v>9283</v>
      </c>
      <c r="W2544" s="9" t="str">
        <f>UPPER(LEFT(Todos!$B2544,2))</f>
        <v>TE</v>
      </c>
      <c r="X2544" s="10" t="str" cm="1">
        <f t="array" ref="X2544">+IF(Todos!$C2544 = "",MODE.MATCH(Todos!$C$2:$C$4029),Todos!$C2544)</f>
        <v>F</v>
      </c>
    </row>
    <row r="2545" spans="1:24" x14ac:dyDescent="0.35">
      <c r="A2545" s="18">
        <v>125999</v>
      </c>
      <c r="B2545" s="12" t="s">
        <v>21</v>
      </c>
      <c r="C2545" s="12" t="s">
        <v>17</v>
      </c>
      <c r="D2545" s="12">
        <v>281</v>
      </c>
      <c r="E2545" s="12">
        <v>138</v>
      </c>
      <c r="F2545" s="12">
        <v>193</v>
      </c>
      <c r="G2545" s="12">
        <v>0</v>
      </c>
      <c r="H2545" s="12">
        <v>5843</v>
      </c>
      <c r="I2545" s="12">
        <v>8</v>
      </c>
      <c r="J2545" s="12">
        <v>89</v>
      </c>
      <c r="K2545" s="12">
        <v>158</v>
      </c>
      <c r="L2545" s="12">
        <v>173</v>
      </c>
      <c r="M2545" s="12">
        <v>9.4090909089999997</v>
      </c>
      <c r="N2545" s="12">
        <f>VLOOKUP(Todos!$A2545,vlookup_table[#All],2,FALSE)</f>
        <v>2</v>
      </c>
      <c r="O2545" s="12" t="str">
        <f>VLOOKUP(Todos!$A2545,vlookup_table[#All],3,FALSE)</f>
        <v>TX</v>
      </c>
      <c r="P2545" s="12">
        <f>VLOOKUP(Todos!$A2545,vlookup_table[#All],4,FALSE)</f>
        <v>5701</v>
      </c>
      <c r="Q2545" s="14" t="str">
        <f>VLOOKUP(Todos!$A2545,vlookup_table[#All],5,FALSE)</f>
        <v>T3</v>
      </c>
      <c r="R2545" s="14" t="str">
        <f>VLOOKUP(Todos!$A2545,vlookup_table[#All],6,FALSE)</f>
        <v>F</v>
      </c>
      <c r="S2545" s="14">
        <f>VLOOKUP(Todos!$A2545,vlookup_table[#All],7,FALSE)</f>
        <v>20</v>
      </c>
      <c r="T2545" s="14">
        <f>ROUND((9706-Todos!$P2545)/100, 0)</f>
        <v>40</v>
      </c>
      <c r="U2545" s="14" t="str" cm="1">
        <f t="array" ref="U2545">_xlfn.IFS(
    ISNUMBER(SEARCH("C", Q2545)), "Ciudad",
    ISNUMBER(SEARCH("T", Q2545)), "Pueblo",
    ISNUMBER(SEARCH("R", Q2545)), "Rural",
    ISNUMBER(SEARCH("S", Q2545)), "Suburbano",
    ISNUMBER(SEARCH("U", Q2545)), "Urbano"
)</f>
        <v>Pueblo</v>
      </c>
      <c r="V2545" s="25" t="str" cm="1">
        <f t="array" ref="V2545">_xlfn.LET(
    _xlpm.txt, _xlfn.TEXTJOIN("", TRUE, IF(ISNUMBER(--MID(Todos!$H2545, _xlfn.SEQUENCE(LEN(Todos!$H2545)), 1)), MID(Todos!$H2545, _xlfn.SEQUENCE(LEN(Todos!$H2545)), 1), "")),
    IF(ISNUMBER(--RIGHT(_xlpm.txt,1)), _xlpm.txt, LEFT(_xlpm.txt, LEN(_xlpm.txt)-1))
)</f>
        <v>5843</v>
      </c>
      <c r="W2545" s="14" t="str">
        <f>UPPER(LEFT(Todos!$B2545,2))</f>
        <v>TX</v>
      </c>
      <c r="X2545" s="15" t="str" cm="1">
        <f t="array" ref="X2545">+IF(Todos!$C2545 = "",MODE.MATCH(Todos!$C$2:$C$4029),Todos!$C2545)</f>
        <v>F</v>
      </c>
    </row>
    <row r="2546" spans="1:24" x14ac:dyDescent="0.35">
      <c r="A2546" s="19">
        <v>130989</v>
      </c>
      <c r="B2546" s="7" t="s">
        <v>49</v>
      </c>
      <c r="C2546" s="7" t="s">
        <v>14</v>
      </c>
      <c r="D2546" s="7">
        <v>1175</v>
      </c>
      <c r="E2546" s="7">
        <v>517</v>
      </c>
      <c r="F2546" s="7">
        <v>599</v>
      </c>
      <c r="G2546" s="7">
        <v>8</v>
      </c>
      <c r="H2546" s="7">
        <v>18850</v>
      </c>
      <c r="I2546" s="7">
        <v>2</v>
      </c>
      <c r="J2546" s="7">
        <v>38</v>
      </c>
      <c r="K2546" s="7">
        <v>568</v>
      </c>
      <c r="L2546" s="7">
        <v>565</v>
      </c>
      <c r="M2546" s="7">
        <v>5.6666666670000003</v>
      </c>
      <c r="N2546" s="7">
        <f>VLOOKUP(Todos!$A2546,vlookup_table[#All],2,FALSE)</f>
        <v>1</v>
      </c>
      <c r="O2546" s="7" t="str">
        <f>VLOOKUP(Todos!$A2546,vlookup_table[#All],3,FALSE)</f>
        <v>CO</v>
      </c>
      <c r="P2546" s="7">
        <f>VLOOKUP(Todos!$A2546,vlookup_table[#All],4,FALSE)</f>
        <v>0</v>
      </c>
      <c r="Q2546" s="9" t="str">
        <f>VLOOKUP(Todos!$A2546,vlookup_table[#All],5,FALSE)</f>
        <v>T1</v>
      </c>
      <c r="R2546" s="9" t="str">
        <f>VLOOKUP(Todos!$A2546,vlookup_table[#All],6,FALSE)</f>
        <v>M</v>
      </c>
      <c r="S2546" s="9">
        <f>VLOOKUP(Todos!$A2546,vlookup_table[#All],7,FALSE)</f>
        <v>25</v>
      </c>
      <c r="T2546" s="9">
        <f>ROUND((9706-Todos!$P2546)/100, 0)</f>
        <v>97</v>
      </c>
      <c r="U2546" s="9" t="str" cm="1">
        <f t="array" ref="U2546">_xlfn.IFS(
    ISNUMBER(SEARCH("C", Q2546)), "Ciudad",
    ISNUMBER(SEARCH("T", Q2546)), "Pueblo",
    ISNUMBER(SEARCH("R", Q2546)), "Rural",
    ISNUMBER(SEARCH("S", Q2546)), "Suburbano",
    ISNUMBER(SEARCH("U", Q2546)), "Urbano"
)</f>
        <v>Pueblo</v>
      </c>
      <c r="V2546" s="24" t="str" cm="1">
        <f t="array" ref="V2546">_xlfn.LET(
    _xlpm.txt, _xlfn.TEXTJOIN("", TRUE, IF(ISNUMBER(--MID(Todos!$H2546, _xlfn.SEQUENCE(LEN(Todos!$H2546)), 1)), MID(Todos!$H2546, _xlfn.SEQUENCE(LEN(Todos!$H2546)), 1), "")),
    IF(ISNUMBER(--RIGHT(_xlpm.txt,1)), _xlpm.txt, LEFT(_xlpm.txt, LEN(_xlpm.txt)-1))
)</f>
        <v>18850</v>
      </c>
      <c r="W2546" s="9" t="str">
        <f>UPPER(LEFT(Todos!$B2546,2))</f>
        <v>CO</v>
      </c>
      <c r="X2546" s="10" t="str" cm="1">
        <f t="array" ref="X2546">+IF(Todos!$C2546 = "",MODE.MATCH(Todos!$C$2:$C$4029),Todos!$C2546)</f>
        <v>M</v>
      </c>
    </row>
    <row r="2547" spans="1:24" x14ac:dyDescent="0.35">
      <c r="A2547" s="18">
        <v>62721</v>
      </c>
      <c r="B2547" s="12" t="s">
        <v>34</v>
      </c>
      <c r="C2547" s="12" t="s">
        <v>31</v>
      </c>
      <c r="D2547" s="12">
        <v>413</v>
      </c>
      <c r="E2547" s="12">
        <v>283</v>
      </c>
      <c r="F2547" s="12">
        <v>372</v>
      </c>
      <c r="G2547" s="12">
        <v>0</v>
      </c>
      <c r="H2547" s="12">
        <v>12509</v>
      </c>
      <c r="I2547" s="12">
        <v>0</v>
      </c>
      <c r="J2547" s="12">
        <v>79</v>
      </c>
      <c r="K2547" s="12">
        <v>324</v>
      </c>
      <c r="L2547" s="12">
        <v>320</v>
      </c>
      <c r="M2547" s="12">
        <v>6.4</v>
      </c>
      <c r="N2547" s="12">
        <f>VLOOKUP(Todos!$A2547,vlookup_table[#All],2,FALSE)</f>
        <v>1</v>
      </c>
      <c r="O2547" s="12" t="str">
        <f>VLOOKUP(Todos!$A2547,vlookup_table[#All],3,FALSE)</f>
        <v>IN</v>
      </c>
      <c r="P2547" s="12">
        <f>VLOOKUP(Todos!$A2547,vlookup_table[#All],4,FALSE)</f>
        <v>0</v>
      </c>
      <c r="Q2547" s="14" t="str">
        <f>VLOOKUP(Todos!$A2547,vlookup_table[#All],5,FALSE)</f>
        <v>R2</v>
      </c>
      <c r="R2547" s="14" t="str">
        <f>VLOOKUP(Todos!$A2547,vlookup_table[#All],6,FALSE)</f>
        <v>U</v>
      </c>
      <c r="S2547" s="14">
        <f>VLOOKUP(Todos!$A2547,vlookup_table[#All],7,FALSE)</f>
        <v>6</v>
      </c>
      <c r="T2547" s="14">
        <f>ROUND((9706-Todos!$P2547)/100, 0)</f>
        <v>97</v>
      </c>
      <c r="U2547" s="14" t="str" cm="1">
        <f t="array" ref="U2547">_xlfn.IFS(
    ISNUMBER(SEARCH("C", Q2547)), "Ciudad",
    ISNUMBER(SEARCH("T", Q2547)), "Pueblo",
    ISNUMBER(SEARCH("R", Q2547)), "Rural",
    ISNUMBER(SEARCH("S", Q2547)), "Suburbano",
    ISNUMBER(SEARCH("U", Q2547)), "Urbano"
)</f>
        <v>Rural</v>
      </c>
      <c r="V2547" s="25" t="str" cm="1">
        <f t="array" ref="V2547">_xlfn.LET(
    _xlpm.txt, _xlfn.TEXTJOIN("", TRUE, IF(ISNUMBER(--MID(Todos!$H2547, _xlfn.SEQUENCE(LEN(Todos!$H2547)), 1)), MID(Todos!$H2547, _xlfn.SEQUENCE(LEN(Todos!$H2547)), 1), "")),
    IF(ISNUMBER(--RIGHT(_xlpm.txt,1)), _xlpm.txt, LEFT(_xlpm.txt, LEN(_xlpm.txt)-1))
)</f>
        <v>12509</v>
      </c>
      <c r="W2547" s="14" t="str">
        <f>UPPER(LEFT(Todos!$B2547,2))</f>
        <v>IN</v>
      </c>
      <c r="X2547" s="15" t="str" cm="1">
        <f t="array" ref="X2547">+IF(Todos!$C2547 = "",MODE.MATCH(Todos!$C$2:$C$4029),Todos!$C2547)</f>
        <v>U</v>
      </c>
    </row>
    <row r="2548" spans="1:24" x14ac:dyDescent="0.35">
      <c r="A2548" s="19">
        <v>104177</v>
      </c>
      <c r="B2548" s="7" t="s">
        <v>37</v>
      </c>
      <c r="C2548" s="7" t="s">
        <v>17</v>
      </c>
      <c r="D2548" s="7">
        <v>985</v>
      </c>
      <c r="E2548" s="7">
        <v>492</v>
      </c>
      <c r="F2548" s="7">
        <v>680</v>
      </c>
      <c r="G2548" s="7">
        <v>2</v>
      </c>
      <c r="H2548" s="7">
        <v>24807</v>
      </c>
      <c r="I2548" s="7">
        <v>1</v>
      </c>
      <c r="J2548" s="7">
        <v>60</v>
      </c>
      <c r="K2548" s="7">
        <v>568</v>
      </c>
      <c r="L2548" s="7">
        <v>595</v>
      </c>
      <c r="M2548" s="7">
        <v>6.4285714289999998</v>
      </c>
      <c r="N2548" s="7">
        <f>VLOOKUP(Todos!$A2548,vlookup_table[#All],2,FALSE)</f>
        <v>0</v>
      </c>
      <c r="O2548" s="7" t="str">
        <f>VLOOKUP(Todos!$A2548,vlookup_table[#All],3,FALSE)</f>
        <v>MO</v>
      </c>
      <c r="P2548" s="7">
        <f>VLOOKUP(Todos!$A2548,vlookup_table[#All],4,FALSE)</f>
        <v>4201</v>
      </c>
      <c r="Q2548" s="9" t="str">
        <f>VLOOKUP(Todos!$A2548,vlookup_table[#All],5,FALSE)</f>
        <v>S1</v>
      </c>
      <c r="R2548" s="9" t="str">
        <f>VLOOKUP(Todos!$A2548,vlookup_table[#All],6,FALSE)</f>
        <v>F</v>
      </c>
      <c r="S2548" s="9">
        <f>VLOOKUP(Todos!$A2548,vlookup_table[#All],7,FALSE)</f>
        <v>15</v>
      </c>
      <c r="T2548" s="9">
        <f>ROUND((9706-Todos!$P2548)/100, 0)</f>
        <v>55</v>
      </c>
      <c r="U2548" s="9" t="str" cm="1">
        <f t="array" ref="U2548">_xlfn.IFS(
    ISNUMBER(SEARCH("C", Q2548)), "Ciudad",
    ISNUMBER(SEARCH("T", Q2548)), "Pueblo",
    ISNUMBER(SEARCH("R", Q2548)), "Rural",
    ISNUMBER(SEARCH("S", Q2548)), "Suburbano",
    ISNUMBER(SEARCH("U", Q2548)), "Urbano"
)</f>
        <v>Suburbano</v>
      </c>
      <c r="V2548" s="24" t="str" cm="1">
        <f t="array" ref="V2548">_xlfn.LET(
    _xlpm.txt, _xlfn.TEXTJOIN("", TRUE, IF(ISNUMBER(--MID(Todos!$H2548, _xlfn.SEQUENCE(LEN(Todos!$H2548)), 1)), MID(Todos!$H2548, _xlfn.SEQUENCE(LEN(Todos!$H2548)), 1), "")),
    IF(ISNUMBER(--RIGHT(_xlpm.txt,1)), _xlpm.txt, LEFT(_xlpm.txt, LEN(_xlpm.txt)-1))
)</f>
        <v>24807</v>
      </c>
      <c r="W2548" s="9" t="str">
        <f>UPPER(LEFT(Todos!$B2548,2))</f>
        <v>MO</v>
      </c>
      <c r="X2548" s="10" t="str" cm="1">
        <f t="array" ref="X2548">+IF(Todos!$C2548 = "",MODE.MATCH(Todos!$C$2:$C$4029),Todos!$C2548)</f>
        <v>F</v>
      </c>
    </row>
    <row r="2549" spans="1:24" x14ac:dyDescent="0.35">
      <c r="A2549" s="18">
        <v>70217</v>
      </c>
      <c r="B2549" s="12" t="s">
        <v>30</v>
      </c>
      <c r="C2549" s="12" t="s">
        <v>17</v>
      </c>
      <c r="D2549" s="12">
        <v>320</v>
      </c>
      <c r="E2549" s="12">
        <v>226</v>
      </c>
      <c r="F2549" s="12">
        <v>324</v>
      </c>
      <c r="G2549" s="12">
        <v>0</v>
      </c>
      <c r="H2549" s="12">
        <v>10003</v>
      </c>
      <c r="I2549" s="12">
        <v>1</v>
      </c>
      <c r="J2549" s="12">
        <v>80</v>
      </c>
      <c r="K2549" s="12">
        <v>310</v>
      </c>
      <c r="L2549" s="12">
        <v>282</v>
      </c>
      <c r="M2549" s="12">
        <v>5.2</v>
      </c>
      <c r="N2549" s="12">
        <f>VLOOKUP(Todos!$A2549,vlookup_table[#All],2,FALSE)</f>
        <v>28</v>
      </c>
      <c r="O2549" s="12" t="str">
        <f>VLOOKUP(Todos!$A2549,vlookup_table[#All],3,FALSE)</f>
        <v>MI</v>
      </c>
      <c r="P2549" s="12">
        <f>VLOOKUP(Todos!$A2549,vlookup_table[#All],4,FALSE)</f>
        <v>5201</v>
      </c>
      <c r="Q2549" s="14" t="str">
        <f>VLOOKUP(Todos!$A2549,vlookup_table[#All],5,FALSE)</f>
        <v>S3</v>
      </c>
      <c r="R2549" s="14" t="str">
        <f>VLOOKUP(Todos!$A2549,vlookup_table[#All],6,FALSE)</f>
        <v>F</v>
      </c>
      <c r="S2549" s="14">
        <f>VLOOKUP(Todos!$A2549,vlookup_table[#All],7,FALSE)</f>
        <v>10</v>
      </c>
      <c r="T2549" s="14">
        <f>ROUND((9706-Todos!$P2549)/100, 0)</f>
        <v>45</v>
      </c>
      <c r="U2549" s="14" t="str" cm="1">
        <f t="array" ref="U2549">_xlfn.IFS(
    ISNUMBER(SEARCH("C", Q2549)), "Ciudad",
    ISNUMBER(SEARCH("T", Q2549)), "Pueblo",
    ISNUMBER(SEARCH("R", Q2549)), "Rural",
    ISNUMBER(SEARCH("S", Q2549)), "Suburbano",
    ISNUMBER(SEARCH("U", Q2549)), "Urbano"
)</f>
        <v>Suburbano</v>
      </c>
      <c r="V2549" s="25" t="str" cm="1">
        <f t="array" ref="V2549">_xlfn.LET(
    _xlpm.txt, _xlfn.TEXTJOIN("", TRUE, IF(ISNUMBER(--MID(Todos!$H2549, _xlfn.SEQUENCE(LEN(Todos!$H2549)), 1)), MID(Todos!$H2549, _xlfn.SEQUENCE(LEN(Todos!$H2549)), 1), "")),
    IF(ISNUMBER(--RIGHT(_xlpm.txt,1)), _xlpm.txt, LEFT(_xlpm.txt, LEN(_xlpm.txt)-1))
)</f>
        <v>10003</v>
      </c>
      <c r="W2549" s="14" t="str">
        <f>UPPER(LEFT(Todos!$B2549,2))</f>
        <v>MI</v>
      </c>
      <c r="X2549" s="15" t="str" cm="1">
        <f t="array" ref="X2549">+IF(Todos!$C2549 = "",MODE.MATCH(Todos!$C$2:$C$4029),Todos!$C2549)</f>
        <v>F</v>
      </c>
    </row>
    <row r="2550" spans="1:24" x14ac:dyDescent="0.35">
      <c r="A2550" s="19">
        <v>160394</v>
      </c>
      <c r="B2550" s="7" t="s">
        <v>22</v>
      </c>
      <c r="C2550" s="7" t="s">
        <v>17</v>
      </c>
      <c r="D2550" s="7">
        <v>882</v>
      </c>
      <c r="E2550" s="7">
        <v>406</v>
      </c>
      <c r="F2550" s="7">
        <v>444</v>
      </c>
      <c r="G2550" s="7">
        <v>0</v>
      </c>
      <c r="H2550" s="7">
        <v>12842</v>
      </c>
      <c r="I2550" s="7">
        <v>3</v>
      </c>
      <c r="J2550" s="7">
        <v>69</v>
      </c>
      <c r="K2550" s="7">
        <v>431</v>
      </c>
      <c r="L2550" s="7">
        <v>419</v>
      </c>
      <c r="M2550" s="7">
        <v>6.0526315789999998</v>
      </c>
      <c r="N2550" s="7">
        <f>VLOOKUP(Todos!$A2550,vlookup_table[#All],2,FALSE)</f>
        <v>0</v>
      </c>
      <c r="O2550" s="7" t="str">
        <f>VLOOKUP(Todos!$A2550,vlookup_table[#All],3,FALSE)</f>
        <v>CA</v>
      </c>
      <c r="P2550" s="7">
        <f>VLOOKUP(Todos!$A2550,vlookup_table[#All],4,FALSE)</f>
        <v>1001</v>
      </c>
      <c r="Q2550" s="9" t="str">
        <f>VLOOKUP(Todos!$A2550,vlookup_table[#All],5,FALSE)</f>
        <v>S2</v>
      </c>
      <c r="R2550" s="9" t="str">
        <f>VLOOKUP(Todos!$A2550,vlookup_table[#All],6,FALSE)</f>
        <v>F</v>
      </c>
      <c r="S2550" s="9">
        <f>VLOOKUP(Todos!$A2550,vlookup_table[#All],7,FALSE)</f>
        <v>8</v>
      </c>
      <c r="T2550" s="9">
        <f>ROUND((9706-Todos!$P2550)/100, 0)</f>
        <v>87</v>
      </c>
      <c r="U2550" s="9" t="str" cm="1">
        <f t="array" ref="U2550">_xlfn.IFS(
    ISNUMBER(SEARCH("C", Q2550)), "Ciudad",
    ISNUMBER(SEARCH("T", Q2550)), "Pueblo",
    ISNUMBER(SEARCH("R", Q2550)), "Rural",
    ISNUMBER(SEARCH("S", Q2550)), "Suburbano",
    ISNUMBER(SEARCH("U", Q2550)), "Urbano"
)</f>
        <v>Suburbano</v>
      </c>
      <c r="V2550" s="24" t="str" cm="1">
        <f t="array" ref="V2550">_xlfn.LET(
    _xlpm.txt, _xlfn.TEXTJOIN("", TRUE, IF(ISNUMBER(--MID(Todos!$H2550, _xlfn.SEQUENCE(LEN(Todos!$H2550)), 1)), MID(Todos!$H2550, _xlfn.SEQUENCE(LEN(Todos!$H2550)), 1), "")),
    IF(ISNUMBER(--RIGHT(_xlpm.txt,1)), _xlpm.txt, LEFT(_xlpm.txt, LEN(_xlpm.txt)-1))
)</f>
        <v>12842</v>
      </c>
      <c r="W2550" s="9" t="str">
        <f>UPPER(LEFT(Todos!$B2550,2))</f>
        <v>CA</v>
      </c>
      <c r="X2550" s="10" t="str" cm="1">
        <f t="array" ref="X2550">+IF(Todos!$C2550 = "",MODE.MATCH(Todos!$C$2:$C$4029),Todos!$C2550)</f>
        <v>F</v>
      </c>
    </row>
    <row r="2551" spans="1:24" x14ac:dyDescent="0.35">
      <c r="A2551" s="18">
        <v>134115</v>
      </c>
      <c r="B2551" s="12" t="s">
        <v>26</v>
      </c>
      <c r="C2551" s="12" t="s">
        <v>27</v>
      </c>
      <c r="D2551" s="12">
        <v>0</v>
      </c>
      <c r="E2551" s="12">
        <v>0</v>
      </c>
      <c r="F2551" s="12">
        <v>0</v>
      </c>
      <c r="G2551" s="12">
        <v>0</v>
      </c>
      <c r="H2551" s="12">
        <v>0</v>
      </c>
      <c r="I2551" s="12">
        <v>0</v>
      </c>
      <c r="J2551" s="12">
        <v>0</v>
      </c>
      <c r="K2551" s="12">
        <v>0</v>
      </c>
      <c r="L2551" s="12">
        <v>0</v>
      </c>
      <c r="M2551" s="12">
        <v>11.45454546</v>
      </c>
      <c r="N2551" s="12">
        <f>VLOOKUP(Todos!$A2551,vlookup_table[#All],2,FALSE)</f>
        <v>1002</v>
      </c>
      <c r="O2551" s="12" t="str">
        <f>VLOOKUP(Todos!$A2551,vlookup_table[#All],3,FALSE)</f>
        <v>AP</v>
      </c>
      <c r="P2551" s="12">
        <f>VLOOKUP(Todos!$A2551,vlookup_table[#All],4,FALSE)</f>
        <v>5706</v>
      </c>
      <c r="Q2551" s="14" t="str">
        <f>VLOOKUP(Todos!$A2551,vlookup_table[#All],5,FALSE)</f>
        <v>T2</v>
      </c>
      <c r="R2551" s="14" t="str">
        <f>VLOOKUP(Todos!$A2551,vlookup_table[#All],6,FALSE)</f>
        <v>M</v>
      </c>
      <c r="S2551" s="14">
        <f>VLOOKUP(Todos!$A2551,vlookup_table[#All],7,FALSE)</f>
        <v>20</v>
      </c>
      <c r="T2551" s="14">
        <f>ROUND((9706-Todos!$P2551)/100, 0)</f>
        <v>40</v>
      </c>
      <c r="U2551" s="14" t="str" cm="1">
        <f t="array" ref="U2551">_xlfn.IFS(
    ISNUMBER(SEARCH("C", Q2551)), "Ciudad",
    ISNUMBER(SEARCH("T", Q2551)), "Pueblo",
    ISNUMBER(SEARCH("R", Q2551)), "Rural",
    ISNUMBER(SEARCH("S", Q2551)), "Suburbano",
    ISNUMBER(SEARCH("U", Q2551)), "Urbano"
)</f>
        <v>Pueblo</v>
      </c>
      <c r="V2551" s="25" t="str" cm="1">
        <f t="array" ref="V2551">_xlfn.LET(
    _xlpm.txt, _xlfn.TEXTJOIN("", TRUE, IF(ISNUMBER(--MID(Todos!$H2551, _xlfn.SEQUENCE(LEN(Todos!$H2551)), 1)), MID(Todos!$H2551, _xlfn.SEQUENCE(LEN(Todos!$H2551)), 1), "")),
    IF(ISNUMBER(--RIGHT(_xlpm.txt,1)), _xlpm.txt, LEFT(_xlpm.txt, LEN(_xlpm.txt)-1))
)</f>
        <v>0</v>
      </c>
      <c r="W2551" s="14" t="str">
        <f>UPPER(LEFT(Todos!$B2551,2))</f>
        <v>AP</v>
      </c>
      <c r="X2551" s="15" t="str" cm="1">
        <f t="array" ref="X2551">+IF(Todos!$C2551 = "",MODE.MATCH(Todos!$C$2:$C$4029),Todos!$C2551)</f>
        <v>Male</v>
      </c>
    </row>
    <row r="2552" spans="1:24" x14ac:dyDescent="0.35">
      <c r="A2552" s="19">
        <v>175602</v>
      </c>
      <c r="B2552" s="7" t="s">
        <v>51</v>
      </c>
      <c r="C2552" s="7" t="s">
        <v>17</v>
      </c>
      <c r="D2552" s="7">
        <v>217</v>
      </c>
      <c r="E2552" s="7">
        <v>97</v>
      </c>
      <c r="F2552" s="7">
        <v>149</v>
      </c>
      <c r="G2552" s="7">
        <v>0</v>
      </c>
      <c r="H2552" s="7">
        <v>4914</v>
      </c>
      <c r="I2552" s="7">
        <v>1</v>
      </c>
      <c r="J2552" s="7">
        <v>40</v>
      </c>
      <c r="K2552" s="7">
        <v>163</v>
      </c>
      <c r="L2552" s="7">
        <v>129</v>
      </c>
      <c r="M2552" s="7">
        <v>3.4259259260000001</v>
      </c>
      <c r="N2552" s="7">
        <f>VLOOKUP(Todos!$A2552,vlookup_table[#All],2,FALSE)</f>
        <v>2</v>
      </c>
      <c r="O2552" s="7" t="str">
        <f>VLOOKUP(Todos!$A2552,vlookup_table[#All],3,FALSE)</f>
        <v>OR</v>
      </c>
      <c r="P2552" s="7">
        <f>VLOOKUP(Todos!$A2552,vlookup_table[#All],4,FALSE)</f>
        <v>2301</v>
      </c>
      <c r="Q2552" s="9" t="str">
        <f>VLOOKUP(Todos!$A2552,vlookup_table[#All],5,FALSE)</f>
        <v>U4</v>
      </c>
      <c r="R2552" s="9" t="str">
        <f>VLOOKUP(Todos!$A2552,vlookup_table[#All],6,FALSE)</f>
        <v>F</v>
      </c>
      <c r="S2552" s="9">
        <f>VLOOKUP(Todos!$A2552,vlookup_table[#All],7,FALSE)</f>
        <v>3</v>
      </c>
      <c r="T2552" s="9">
        <f>ROUND((9706-Todos!$P2552)/100, 0)</f>
        <v>74</v>
      </c>
      <c r="U2552" s="9" t="str" cm="1">
        <f t="array" ref="U2552">_xlfn.IFS(
    ISNUMBER(SEARCH("C", Q2552)), "Ciudad",
    ISNUMBER(SEARCH("T", Q2552)), "Pueblo",
    ISNUMBER(SEARCH("R", Q2552)), "Rural",
    ISNUMBER(SEARCH("S", Q2552)), "Suburbano",
    ISNUMBER(SEARCH("U", Q2552)), "Urbano"
)</f>
        <v>Urbano</v>
      </c>
      <c r="V2552" s="24" t="str" cm="1">
        <f t="array" ref="V2552">_xlfn.LET(
    _xlpm.txt, _xlfn.TEXTJOIN("", TRUE, IF(ISNUMBER(--MID(Todos!$H2552, _xlfn.SEQUENCE(LEN(Todos!$H2552)), 1)), MID(Todos!$H2552, _xlfn.SEQUENCE(LEN(Todos!$H2552)), 1), "")),
    IF(ISNUMBER(--RIGHT(_xlpm.txt,1)), _xlpm.txt, LEFT(_xlpm.txt, LEN(_xlpm.txt)-1))
)</f>
        <v>4914</v>
      </c>
      <c r="W2552" s="9" t="str">
        <f>UPPER(LEFT(Todos!$B2552,2))</f>
        <v>OR</v>
      </c>
      <c r="X2552" s="10" t="str" cm="1">
        <f t="array" ref="X2552">+IF(Todos!$C2552 = "",MODE.MATCH(Todos!$C$2:$C$4029),Todos!$C2552)</f>
        <v>F</v>
      </c>
    </row>
    <row r="2553" spans="1:24" x14ac:dyDescent="0.35">
      <c r="A2553" s="18">
        <v>88489</v>
      </c>
      <c r="B2553" s="12" t="s">
        <v>16</v>
      </c>
      <c r="C2553" s="12" t="s">
        <v>17</v>
      </c>
      <c r="D2553" s="12">
        <v>1833</v>
      </c>
      <c r="E2553" s="12">
        <v>594</v>
      </c>
      <c r="F2553" s="12">
        <v>706</v>
      </c>
      <c r="G2553" s="12">
        <v>37</v>
      </c>
      <c r="H2553" s="12">
        <v>21653</v>
      </c>
      <c r="I2553" s="12">
        <v>17</v>
      </c>
      <c r="J2553" s="12">
        <v>46</v>
      </c>
      <c r="K2553" s="12">
        <v>642</v>
      </c>
      <c r="L2553" s="12">
        <v>668</v>
      </c>
      <c r="M2553" s="12">
        <v>17</v>
      </c>
      <c r="N2553" s="12">
        <f>VLOOKUP(Todos!$A2553,vlookup_table[#All],2,FALSE)</f>
        <v>0</v>
      </c>
      <c r="O2553" s="12" t="str">
        <f>VLOOKUP(Todos!$A2553,vlookup_table[#All],3,FALSE)</f>
        <v>IL</v>
      </c>
      <c r="P2553" s="12">
        <f>VLOOKUP(Todos!$A2553,vlookup_table[#All],4,FALSE)</f>
        <v>3011</v>
      </c>
      <c r="Q2553" s="14" t="str">
        <f>VLOOKUP(Todos!$A2553,vlookup_table[#All],5,FALSE)</f>
        <v>S1</v>
      </c>
      <c r="R2553" s="14" t="str">
        <f>VLOOKUP(Todos!$A2553,vlookup_table[#All],6,FALSE)</f>
        <v>F</v>
      </c>
      <c r="S2553" s="14">
        <f>VLOOKUP(Todos!$A2553,vlookup_table[#All],7,FALSE)</f>
        <v>25</v>
      </c>
      <c r="T2553" s="14">
        <f>ROUND((9706-Todos!$P2553)/100, 0)</f>
        <v>67</v>
      </c>
      <c r="U2553" s="14" t="str" cm="1">
        <f t="array" ref="U2553">_xlfn.IFS(
    ISNUMBER(SEARCH("C", Q2553)), "Ciudad",
    ISNUMBER(SEARCH("T", Q2553)), "Pueblo",
    ISNUMBER(SEARCH("R", Q2553)), "Rural",
    ISNUMBER(SEARCH("S", Q2553)), "Suburbano",
    ISNUMBER(SEARCH("U", Q2553)), "Urbano"
)</f>
        <v>Suburbano</v>
      </c>
      <c r="V2553" s="25" t="str" cm="1">
        <f t="array" ref="V2553">_xlfn.LET(
    _xlpm.txt, _xlfn.TEXTJOIN("", TRUE, IF(ISNUMBER(--MID(Todos!$H2553, _xlfn.SEQUENCE(LEN(Todos!$H2553)), 1)), MID(Todos!$H2553, _xlfn.SEQUENCE(LEN(Todos!$H2553)), 1), "")),
    IF(ISNUMBER(--RIGHT(_xlpm.txt,1)), _xlpm.txt, LEFT(_xlpm.txt, LEN(_xlpm.txt)-1))
)</f>
        <v>21653</v>
      </c>
      <c r="W2553" s="14" t="str">
        <f>UPPER(LEFT(Todos!$B2553,2))</f>
        <v>IL</v>
      </c>
      <c r="X2553" s="15" t="str" cm="1">
        <f t="array" ref="X2553">+IF(Todos!$C2553 = "",MODE.MATCH(Todos!$C$2:$C$4029),Todos!$C2553)</f>
        <v>F</v>
      </c>
    </row>
    <row r="2554" spans="1:24" x14ac:dyDescent="0.35">
      <c r="A2554" s="19">
        <v>139664</v>
      </c>
      <c r="B2554" s="7" t="s">
        <v>55</v>
      </c>
      <c r="C2554" s="7" t="s">
        <v>17</v>
      </c>
      <c r="D2554" s="7">
        <v>952</v>
      </c>
      <c r="E2554" s="7">
        <v>474</v>
      </c>
      <c r="F2554" s="7">
        <v>482</v>
      </c>
      <c r="G2554" s="7">
        <v>3</v>
      </c>
      <c r="H2554" s="7">
        <v>17141</v>
      </c>
      <c r="I2554" s="7">
        <v>2</v>
      </c>
      <c r="J2554" s="7">
        <v>37</v>
      </c>
      <c r="K2554" s="7">
        <v>478</v>
      </c>
      <c r="L2554" s="7">
        <v>467</v>
      </c>
      <c r="M2554" s="7">
        <v>14.58823529</v>
      </c>
      <c r="N2554" s="7">
        <f>VLOOKUP(Todos!$A2554,vlookup_table[#All],2,FALSE)</f>
        <v>28</v>
      </c>
      <c r="O2554" s="7" t="str">
        <f>VLOOKUP(Todos!$A2554,vlookup_table[#All],3,FALSE)</f>
        <v>NM</v>
      </c>
      <c r="P2554" s="7">
        <f>VLOOKUP(Todos!$A2554,vlookup_table[#All],4,FALSE)</f>
        <v>4408</v>
      </c>
      <c r="Q2554" s="9" t="str">
        <f>VLOOKUP(Todos!$A2554,vlookup_table[#All],5,FALSE)</f>
        <v>S1</v>
      </c>
      <c r="R2554" s="9" t="str">
        <f>VLOOKUP(Todos!$A2554,vlookup_table[#All],6,FALSE)</f>
        <v>F</v>
      </c>
      <c r="S2554" s="9">
        <f>VLOOKUP(Todos!$A2554,vlookup_table[#All],7,FALSE)</f>
        <v>16</v>
      </c>
      <c r="T2554" s="9">
        <f>ROUND((9706-Todos!$P2554)/100, 0)</f>
        <v>53</v>
      </c>
      <c r="U2554" s="9" t="str" cm="1">
        <f t="array" ref="U2554">_xlfn.IFS(
    ISNUMBER(SEARCH("C", Q2554)), "Ciudad",
    ISNUMBER(SEARCH("T", Q2554)), "Pueblo",
    ISNUMBER(SEARCH("R", Q2554)), "Rural",
    ISNUMBER(SEARCH("S", Q2554)), "Suburbano",
    ISNUMBER(SEARCH("U", Q2554)), "Urbano"
)</f>
        <v>Suburbano</v>
      </c>
      <c r="V2554" s="24" t="str" cm="1">
        <f t="array" ref="V2554">_xlfn.LET(
    _xlpm.txt, _xlfn.TEXTJOIN("", TRUE, IF(ISNUMBER(--MID(Todos!$H2554, _xlfn.SEQUENCE(LEN(Todos!$H2554)), 1)), MID(Todos!$H2554, _xlfn.SEQUENCE(LEN(Todos!$H2554)), 1), "")),
    IF(ISNUMBER(--RIGHT(_xlpm.txt,1)), _xlpm.txt, LEFT(_xlpm.txt, LEN(_xlpm.txt)-1))
)</f>
        <v>17141</v>
      </c>
      <c r="W2554" s="9" t="str">
        <f>UPPER(LEFT(Todos!$B2554,2))</f>
        <v>NM</v>
      </c>
      <c r="X2554" s="10" t="str" cm="1">
        <f t="array" ref="X2554">+IF(Todos!$C2554 = "",MODE.MATCH(Todos!$C$2:$C$4029),Todos!$C2554)</f>
        <v>F</v>
      </c>
    </row>
    <row r="2555" spans="1:24" x14ac:dyDescent="0.35">
      <c r="A2555" s="18">
        <v>9947</v>
      </c>
      <c r="B2555" s="12" t="s">
        <v>49</v>
      </c>
      <c r="C2555" s="12" t="s">
        <v>14</v>
      </c>
      <c r="D2555" s="12">
        <v>793</v>
      </c>
      <c r="E2555" s="12">
        <v>429</v>
      </c>
      <c r="F2555" s="12">
        <v>458</v>
      </c>
      <c r="G2555" s="12">
        <v>0</v>
      </c>
      <c r="H2555" s="12">
        <v>12976</v>
      </c>
      <c r="I2555" s="12">
        <v>1</v>
      </c>
      <c r="J2555" s="12">
        <v>66</v>
      </c>
      <c r="K2555" s="12">
        <v>454</v>
      </c>
      <c r="L2555" s="12">
        <v>447</v>
      </c>
      <c r="M2555" s="12">
        <v>6.615384615</v>
      </c>
      <c r="N2555" s="12">
        <f>VLOOKUP(Todos!$A2555,vlookup_table[#All],2,FALSE)</f>
        <v>1</v>
      </c>
      <c r="O2555" s="12" t="str">
        <f>VLOOKUP(Todos!$A2555,vlookup_table[#All],3,FALSE)</f>
        <v>CO</v>
      </c>
      <c r="P2555" s="12">
        <f>VLOOKUP(Todos!$A2555,vlookup_table[#All],4,FALSE)</f>
        <v>2001</v>
      </c>
      <c r="Q2555" s="14" t="str">
        <f>VLOOKUP(Todos!$A2555,vlookup_table[#All],5,FALSE)</f>
        <v>S2</v>
      </c>
      <c r="R2555" s="14" t="str">
        <f>VLOOKUP(Todos!$A2555,vlookup_table[#All],6,FALSE)</f>
        <v>M</v>
      </c>
      <c r="S2555" s="14">
        <f>VLOOKUP(Todos!$A2555,vlookup_table[#All],7,FALSE)</f>
        <v>10</v>
      </c>
      <c r="T2555" s="14">
        <f>ROUND((9706-Todos!$P2555)/100, 0)</f>
        <v>77</v>
      </c>
      <c r="U2555" s="14" t="str" cm="1">
        <f t="array" ref="U2555">_xlfn.IFS(
    ISNUMBER(SEARCH("C", Q2555)), "Ciudad",
    ISNUMBER(SEARCH("T", Q2555)), "Pueblo",
    ISNUMBER(SEARCH("R", Q2555)), "Rural",
    ISNUMBER(SEARCH("S", Q2555)), "Suburbano",
    ISNUMBER(SEARCH("U", Q2555)), "Urbano"
)</f>
        <v>Suburbano</v>
      </c>
      <c r="V2555" s="25" t="str" cm="1">
        <f t="array" ref="V2555">_xlfn.LET(
    _xlpm.txt, _xlfn.TEXTJOIN("", TRUE, IF(ISNUMBER(--MID(Todos!$H2555, _xlfn.SEQUENCE(LEN(Todos!$H2555)), 1)), MID(Todos!$H2555, _xlfn.SEQUENCE(LEN(Todos!$H2555)), 1), "")),
    IF(ISNUMBER(--RIGHT(_xlpm.txt,1)), _xlpm.txt, LEFT(_xlpm.txt, LEN(_xlpm.txt)-1))
)</f>
        <v>12976</v>
      </c>
      <c r="W2555" s="14" t="str">
        <f>UPPER(LEFT(Todos!$B2555,2))</f>
        <v>CO</v>
      </c>
      <c r="X2555" s="15" t="str" cm="1">
        <f t="array" ref="X2555">+IF(Todos!$C2555 = "",MODE.MATCH(Todos!$C$2:$C$4029),Todos!$C2555)</f>
        <v>M</v>
      </c>
    </row>
    <row r="2556" spans="1:24" x14ac:dyDescent="0.35">
      <c r="A2556" s="19">
        <v>168368</v>
      </c>
      <c r="B2556" s="7" t="s">
        <v>22</v>
      </c>
      <c r="C2556" s="7" t="s">
        <v>14</v>
      </c>
      <c r="D2556" s="7">
        <v>3256</v>
      </c>
      <c r="E2556" s="7">
        <v>538</v>
      </c>
      <c r="F2556" s="7">
        <v>628</v>
      </c>
      <c r="G2556" s="7">
        <v>90</v>
      </c>
      <c r="H2556" s="7">
        <v>21944</v>
      </c>
      <c r="I2556" s="7">
        <v>19</v>
      </c>
      <c r="J2556" s="7">
        <v>43</v>
      </c>
      <c r="K2556" s="7">
        <v>603</v>
      </c>
      <c r="L2556" s="7">
        <v>624</v>
      </c>
      <c r="M2556" s="7">
        <v>14.28571429</v>
      </c>
      <c r="N2556" s="7">
        <f>VLOOKUP(Todos!$A2556,vlookup_table[#All],2,FALSE)</f>
        <v>0</v>
      </c>
      <c r="O2556" s="7" t="str">
        <f>VLOOKUP(Todos!$A2556,vlookup_table[#All],3,FALSE)</f>
        <v>CA</v>
      </c>
      <c r="P2556" s="7">
        <f>VLOOKUP(Todos!$A2556,vlookup_table[#All],4,FALSE)</f>
        <v>4406</v>
      </c>
      <c r="Q2556" s="9" t="str">
        <f>VLOOKUP(Todos!$A2556,vlookup_table[#All],5,FALSE)</f>
        <v>S1</v>
      </c>
      <c r="R2556" s="9" t="str">
        <f>VLOOKUP(Todos!$A2556,vlookup_table[#All],6,FALSE)</f>
        <v>M</v>
      </c>
      <c r="S2556" s="9">
        <f>VLOOKUP(Todos!$A2556,vlookup_table[#All],7,FALSE)</f>
        <v>10</v>
      </c>
      <c r="T2556" s="9">
        <f>ROUND((9706-Todos!$P2556)/100, 0)</f>
        <v>53</v>
      </c>
      <c r="U2556" s="9" t="str" cm="1">
        <f t="array" ref="U2556">_xlfn.IFS(
    ISNUMBER(SEARCH("C", Q2556)), "Ciudad",
    ISNUMBER(SEARCH("T", Q2556)), "Pueblo",
    ISNUMBER(SEARCH("R", Q2556)), "Rural",
    ISNUMBER(SEARCH("S", Q2556)), "Suburbano",
    ISNUMBER(SEARCH("U", Q2556)), "Urbano"
)</f>
        <v>Suburbano</v>
      </c>
      <c r="V2556" s="24" t="str" cm="1">
        <f t="array" ref="V2556">_xlfn.LET(
    _xlpm.txt, _xlfn.TEXTJOIN("", TRUE, IF(ISNUMBER(--MID(Todos!$H2556, _xlfn.SEQUENCE(LEN(Todos!$H2556)), 1)), MID(Todos!$H2556, _xlfn.SEQUENCE(LEN(Todos!$H2556)), 1), "")),
    IF(ISNUMBER(--RIGHT(_xlpm.txt,1)), _xlpm.txt, LEFT(_xlpm.txt, LEN(_xlpm.txt)-1))
)</f>
        <v>21944</v>
      </c>
      <c r="W2556" s="9" t="str">
        <f>UPPER(LEFT(Todos!$B2556,2))</f>
        <v>CA</v>
      </c>
      <c r="X2556" s="10" t="str" cm="1">
        <f t="array" ref="X2556">+IF(Todos!$C2556 = "",MODE.MATCH(Todos!$C$2:$C$4029),Todos!$C2556)</f>
        <v>M</v>
      </c>
    </row>
    <row r="2557" spans="1:24" x14ac:dyDescent="0.35">
      <c r="A2557" s="18">
        <v>166927</v>
      </c>
      <c r="B2557" s="12" t="s">
        <v>22</v>
      </c>
      <c r="C2557" s="12" t="s">
        <v>14</v>
      </c>
      <c r="D2557" s="12">
        <v>2763</v>
      </c>
      <c r="E2557" s="12">
        <v>465</v>
      </c>
      <c r="F2557" s="12">
        <v>626</v>
      </c>
      <c r="G2557" s="12">
        <v>83</v>
      </c>
      <c r="H2557" s="12">
        <v>22975</v>
      </c>
      <c r="I2557" s="12">
        <v>13</v>
      </c>
      <c r="J2557" s="12">
        <v>49</v>
      </c>
      <c r="K2557" s="12">
        <v>571</v>
      </c>
      <c r="L2557" s="12">
        <v>530</v>
      </c>
      <c r="M2557" s="12">
        <v>20</v>
      </c>
      <c r="N2557" s="12">
        <f>VLOOKUP(Todos!$A2557,vlookup_table[#All],2,FALSE)</f>
        <v>1002</v>
      </c>
      <c r="O2557" s="12" t="str">
        <f>VLOOKUP(Todos!$A2557,vlookup_table[#All],3,FALSE)</f>
        <v>CA</v>
      </c>
      <c r="P2557" s="12">
        <f>VLOOKUP(Todos!$A2557,vlookup_table[#All],4,FALSE)</f>
        <v>2908</v>
      </c>
      <c r="Q2557" s="14" t="str">
        <f>VLOOKUP(Todos!$A2557,vlookup_table[#All],5,FALSE)</f>
        <v>S1</v>
      </c>
      <c r="R2557" s="14" t="str">
        <f>VLOOKUP(Todos!$A2557,vlookup_table[#All],6,FALSE)</f>
        <v>M</v>
      </c>
      <c r="S2557" s="14">
        <f>VLOOKUP(Todos!$A2557,vlookup_table[#All],7,FALSE)</f>
        <v>20</v>
      </c>
      <c r="T2557" s="14">
        <f>ROUND((9706-Todos!$P2557)/100, 0)</f>
        <v>68</v>
      </c>
      <c r="U2557" s="14" t="str" cm="1">
        <f t="array" ref="U2557">_xlfn.IFS(
    ISNUMBER(SEARCH("C", Q2557)), "Ciudad",
    ISNUMBER(SEARCH("T", Q2557)), "Pueblo",
    ISNUMBER(SEARCH("R", Q2557)), "Rural",
    ISNUMBER(SEARCH("S", Q2557)), "Suburbano",
    ISNUMBER(SEARCH("U", Q2557)), "Urbano"
)</f>
        <v>Suburbano</v>
      </c>
      <c r="V2557" s="25" t="str" cm="1">
        <f t="array" ref="V2557">_xlfn.LET(
    _xlpm.txt, _xlfn.TEXTJOIN("", TRUE, IF(ISNUMBER(--MID(Todos!$H2557, _xlfn.SEQUENCE(LEN(Todos!$H2557)), 1)), MID(Todos!$H2557, _xlfn.SEQUENCE(LEN(Todos!$H2557)), 1), "")),
    IF(ISNUMBER(--RIGHT(_xlpm.txt,1)), _xlpm.txt, LEFT(_xlpm.txt, LEN(_xlpm.txt)-1))
)</f>
        <v>22975</v>
      </c>
      <c r="W2557" s="14" t="str">
        <f>UPPER(LEFT(Todos!$B2557,2))</f>
        <v>CA</v>
      </c>
      <c r="X2557" s="15" t="str" cm="1">
        <f t="array" ref="X2557">+IF(Todos!$C2557 = "",MODE.MATCH(Todos!$C$2:$C$4029),Todos!$C2557)</f>
        <v>M</v>
      </c>
    </row>
    <row r="2558" spans="1:24" x14ac:dyDescent="0.35">
      <c r="A2558" s="19">
        <v>189723</v>
      </c>
      <c r="B2558" s="7" t="s">
        <v>49</v>
      </c>
      <c r="C2558" s="7" t="s">
        <v>17</v>
      </c>
      <c r="D2558" s="7">
        <v>952</v>
      </c>
      <c r="E2558" s="7">
        <v>358</v>
      </c>
      <c r="F2558" s="7">
        <v>461</v>
      </c>
      <c r="G2558" s="7">
        <v>1</v>
      </c>
      <c r="H2558" s="7">
        <v>16123</v>
      </c>
      <c r="I2558" s="7">
        <v>3</v>
      </c>
      <c r="J2558" s="7">
        <v>37</v>
      </c>
      <c r="K2558" s="7">
        <v>432</v>
      </c>
      <c r="L2558" s="7">
        <v>423</v>
      </c>
      <c r="M2558" s="7">
        <v>26.666666670000001</v>
      </c>
      <c r="N2558" s="7">
        <f>VLOOKUP(Todos!$A2558,vlookup_table[#All],2,FALSE)</f>
        <v>0</v>
      </c>
      <c r="O2558" s="7" t="str">
        <f>VLOOKUP(Todos!$A2558,vlookup_table[#All],3,FALSE)</f>
        <v>CO</v>
      </c>
      <c r="P2558" s="7">
        <f>VLOOKUP(Todos!$A2558,vlookup_table[#All],4,FALSE)</f>
        <v>0</v>
      </c>
      <c r="Q2558" s="9" t="str">
        <f>VLOOKUP(Todos!$A2558,vlookup_table[#All],5,FALSE)</f>
        <v>S1</v>
      </c>
      <c r="R2558" s="9" t="str">
        <f>VLOOKUP(Todos!$A2558,vlookup_table[#All],6,FALSE)</f>
        <v>F</v>
      </c>
      <c r="S2558" s="9">
        <f>VLOOKUP(Todos!$A2558,vlookup_table[#All],7,FALSE)</f>
        <v>10</v>
      </c>
      <c r="T2558" s="9">
        <f>ROUND((9706-Todos!$P2558)/100, 0)</f>
        <v>97</v>
      </c>
      <c r="U2558" s="9" t="str" cm="1">
        <f t="array" ref="U2558">_xlfn.IFS(
    ISNUMBER(SEARCH("C", Q2558)), "Ciudad",
    ISNUMBER(SEARCH("T", Q2558)), "Pueblo",
    ISNUMBER(SEARCH("R", Q2558)), "Rural",
    ISNUMBER(SEARCH("S", Q2558)), "Suburbano",
    ISNUMBER(SEARCH("U", Q2558)), "Urbano"
)</f>
        <v>Suburbano</v>
      </c>
      <c r="V2558" s="24" t="str" cm="1">
        <f t="array" ref="V2558">_xlfn.LET(
    _xlpm.txt, _xlfn.TEXTJOIN("", TRUE, IF(ISNUMBER(--MID(Todos!$H2558, _xlfn.SEQUENCE(LEN(Todos!$H2558)), 1)), MID(Todos!$H2558, _xlfn.SEQUENCE(LEN(Todos!$H2558)), 1), "")),
    IF(ISNUMBER(--RIGHT(_xlpm.txt,1)), _xlpm.txt, LEFT(_xlpm.txt, LEN(_xlpm.txt)-1))
)</f>
        <v>16123</v>
      </c>
      <c r="W2558" s="9" t="str">
        <f>UPPER(LEFT(Todos!$B2558,2))</f>
        <v>CO</v>
      </c>
      <c r="X2558" s="10" t="str" cm="1">
        <f t="array" ref="X2558">+IF(Todos!$C2558 = "",MODE.MATCH(Todos!$C$2:$C$4029),Todos!$C2558)</f>
        <v>F</v>
      </c>
    </row>
    <row r="2559" spans="1:24" x14ac:dyDescent="0.35">
      <c r="A2559" s="18">
        <v>156559</v>
      </c>
      <c r="B2559" s="12" t="s">
        <v>22</v>
      </c>
      <c r="C2559" s="12" t="s">
        <v>14</v>
      </c>
      <c r="D2559" s="12">
        <v>2158</v>
      </c>
      <c r="E2559" s="12">
        <v>576</v>
      </c>
      <c r="F2559" s="12">
        <v>651</v>
      </c>
      <c r="G2559" s="12">
        <v>62</v>
      </c>
      <c r="H2559" s="12">
        <v>20066</v>
      </c>
      <c r="I2559" s="12">
        <v>11</v>
      </c>
      <c r="J2559" s="12">
        <v>51</v>
      </c>
      <c r="K2559" s="12">
        <v>617</v>
      </c>
      <c r="L2559" s="12">
        <v>604</v>
      </c>
      <c r="M2559" s="12">
        <v>9.8571428569999995</v>
      </c>
      <c r="N2559" s="12">
        <f>VLOOKUP(Todos!$A2559,vlookup_table[#All],2,FALSE)</f>
        <v>1</v>
      </c>
      <c r="O2559" s="12" t="str">
        <f>VLOOKUP(Todos!$A2559,vlookup_table[#All],3,FALSE)</f>
        <v>CA</v>
      </c>
      <c r="P2559" s="12">
        <f>VLOOKUP(Todos!$A2559,vlookup_table[#All],4,FALSE)</f>
        <v>4601</v>
      </c>
      <c r="Q2559" s="14" t="str">
        <f>VLOOKUP(Todos!$A2559,vlookup_table[#All],5,FALSE)</f>
        <v>S1</v>
      </c>
      <c r="R2559" s="14" t="str">
        <f>VLOOKUP(Todos!$A2559,vlookup_table[#All],6,FALSE)</f>
        <v>M</v>
      </c>
      <c r="S2559" s="14">
        <f>VLOOKUP(Todos!$A2559,vlookup_table[#All],7,FALSE)</f>
        <v>12</v>
      </c>
      <c r="T2559" s="14">
        <f>ROUND((9706-Todos!$P2559)/100, 0)</f>
        <v>51</v>
      </c>
      <c r="U2559" s="14" t="str" cm="1">
        <f t="array" ref="U2559">_xlfn.IFS(
    ISNUMBER(SEARCH("C", Q2559)), "Ciudad",
    ISNUMBER(SEARCH("T", Q2559)), "Pueblo",
    ISNUMBER(SEARCH("R", Q2559)), "Rural",
    ISNUMBER(SEARCH("S", Q2559)), "Suburbano",
    ISNUMBER(SEARCH("U", Q2559)), "Urbano"
)</f>
        <v>Suburbano</v>
      </c>
      <c r="V2559" s="25" t="str" cm="1">
        <f t="array" ref="V2559">_xlfn.LET(
    _xlpm.txt, _xlfn.TEXTJOIN("", TRUE, IF(ISNUMBER(--MID(Todos!$H2559, _xlfn.SEQUENCE(LEN(Todos!$H2559)), 1)), MID(Todos!$H2559, _xlfn.SEQUENCE(LEN(Todos!$H2559)), 1), "")),
    IF(ISNUMBER(--RIGHT(_xlpm.txt,1)), _xlpm.txt, LEFT(_xlpm.txt, LEN(_xlpm.txt)-1))
)</f>
        <v>20066</v>
      </c>
      <c r="W2559" s="14" t="str">
        <f>UPPER(LEFT(Todos!$B2559,2))</f>
        <v>CA</v>
      </c>
      <c r="X2559" s="15" t="str" cm="1">
        <f t="array" ref="X2559">+IF(Todos!$C2559 = "",MODE.MATCH(Todos!$C$2:$C$4029),Todos!$C2559)</f>
        <v>M</v>
      </c>
    </row>
    <row r="2560" spans="1:24" x14ac:dyDescent="0.35">
      <c r="A2560" s="19">
        <v>64683</v>
      </c>
      <c r="B2560" s="7" t="s">
        <v>30</v>
      </c>
      <c r="C2560" s="7" t="s">
        <v>17</v>
      </c>
      <c r="D2560" s="7">
        <v>477</v>
      </c>
      <c r="E2560" s="7">
        <v>328</v>
      </c>
      <c r="F2560" s="7">
        <v>446</v>
      </c>
      <c r="G2560" s="7">
        <v>0</v>
      </c>
      <c r="H2560" s="7">
        <v>15065</v>
      </c>
      <c r="I2560" s="7">
        <v>6</v>
      </c>
      <c r="J2560" s="7">
        <v>75</v>
      </c>
      <c r="K2560" s="7">
        <v>431</v>
      </c>
      <c r="L2560" s="7">
        <v>386</v>
      </c>
      <c r="M2560" s="7">
        <v>15</v>
      </c>
      <c r="N2560" s="7">
        <f>VLOOKUP(Todos!$A2560,vlookup_table[#All],2,FALSE)</f>
        <v>28</v>
      </c>
      <c r="O2560" s="7" t="str">
        <f>VLOOKUP(Todos!$A2560,vlookup_table[#All],3,FALSE)</f>
        <v>MI</v>
      </c>
      <c r="P2560" s="7">
        <f>VLOOKUP(Todos!$A2560,vlookup_table[#All],4,FALSE)</f>
        <v>5001</v>
      </c>
      <c r="Q2560" s="9" t="str">
        <f>VLOOKUP(Todos!$A2560,vlookup_table[#All],5,FALSE)</f>
        <v>U3</v>
      </c>
      <c r="R2560" s="9" t="str">
        <f>VLOOKUP(Todos!$A2560,vlookup_table[#All],6,FALSE)</f>
        <v>F</v>
      </c>
      <c r="S2560" s="9">
        <f>VLOOKUP(Todos!$A2560,vlookup_table[#All],7,FALSE)</f>
        <v>10</v>
      </c>
      <c r="T2560" s="9">
        <f>ROUND((9706-Todos!$P2560)/100, 0)</f>
        <v>47</v>
      </c>
      <c r="U2560" s="9" t="str" cm="1">
        <f t="array" ref="U2560">_xlfn.IFS(
    ISNUMBER(SEARCH("C", Q2560)), "Ciudad",
    ISNUMBER(SEARCH("T", Q2560)), "Pueblo",
    ISNUMBER(SEARCH("R", Q2560)), "Rural",
    ISNUMBER(SEARCH("S", Q2560)), "Suburbano",
    ISNUMBER(SEARCH("U", Q2560)), "Urbano"
)</f>
        <v>Urbano</v>
      </c>
      <c r="V2560" s="24" t="str" cm="1">
        <f t="array" ref="V2560">_xlfn.LET(
    _xlpm.txt, _xlfn.TEXTJOIN("", TRUE, IF(ISNUMBER(--MID(Todos!$H2560, _xlfn.SEQUENCE(LEN(Todos!$H2560)), 1)), MID(Todos!$H2560, _xlfn.SEQUENCE(LEN(Todos!$H2560)), 1), "")),
    IF(ISNUMBER(--RIGHT(_xlpm.txt,1)), _xlpm.txt, LEFT(_xlpm.txt, LEN(_xlpm.txt)-1))
)</f>
        <v>15065</v>
      </c>
      <c r="W2560" s="9" t="str">
        <f>UPPER(LEFT(Todos!$B2560,2))</f>
        <v>MI</v>
      </c>
      <c r="X2560" s="10" t="str" cm="1">
        <f t="array" ref="X2560">+IF(Todos!$C2560 = "",MODE.MATCH(Todos!$C$2:$C$4029),Todos!$C2560)</f>
        <v>F</v>
      </c>
    </row>
    <row r="2561" spans="1:24" x14ac:dyDescent="0.35">
      <c r="A2561" s="18">
        <v>164697</v>
      </c>
      <c r="B2561" s="12" t="s">
        <v>22</v>
      </c>
      <c r="C2561" s="12" t="s">
        <v>17</v>
      </c>
      <c r="D2561" s="12">
        <v>2235</v>
      </c>
      <c r="E2561" s="12">
        <v>441</v>
      </c>
      <c r="F2561" s="12">
        <v>478</v>
      </c>
      <c r="G2561" s="12">
        <v>66</v>
      </c>
      <c r="H2561" s="12">
        <v>15262</v>
      </c>
      <c r="I2561" s="12">
        <v>14</v>
      </c>
      <c r="J2561" s="12">
        <v>55</v>
      </c>
      <c r="K2561" s="12">
        <v>459</v>
      </c>
      <c r="L2561" s="12">
        <v>449</v>
      </c>
      <c r="M2561" s="12">
        <v>5.6</v>
      </c>
      <c r="N2561" s="12">
        <f>VLOOKUP(Todos!$A2561,vlookup_table[#All],2,FALSE)</f>
        <v>28</v>
      </c>
      <c r="O2561" s="12" t="str">
        <f>VLOOKUP(Todos!$A2561,vlookup_table[#All],3,FALSE)</f>
        <v>CA</v>
      </c>
      <c r="P2561" s="12">
        <f>VLOOKUP(Todos!$A2561,vlookup_table[#All],4,FALSE)</f>
        <v>1701</v>
      </c>
      <c r="Q2561" s="14" t="str">
        <f>VLOOKUP(Todos!$A2561,vlookup_table[#All],5,FALSE)</f>
        <v>S2</v>
      </c>
      <c r="R2561" s="14" t="str">
        <f>VLOOKUP(Todos!$A2561,vlookup_table[#All],6,FALSE)</f>
        <v>F</v>
      </c>
      <c r="S2561" s="14">
        <f>VLOOKUP(Todos!$A2561,vlookup_table[#All],7,FALSE)</f>
        <v>20</v>
      </c>
      <c r="T2561" s="14">
        <f>ROUND((9706-Todos!$P2561)/100, 0)</f>
        <v>80</v>
      </c>
      <c r="U2561" s="14" t="str" cm="1">
        <f t="array" ref="U2561">_xlfn.IFS(
    ISNUMBER(SEARCH("C", Q2561)), "Ciudad",
    ISNUMBER(SEARCH("T", Q2561)), "Pueblo",
    ISNUMBER(SEARCH("R", Q2561)), "Rural",
    ISNUMBER(SEARCH("S", Q2561)), "Suburbano",
    ISNUMBER(SEARCH("U", Q2561)), "Urbano"
)</f>
        <v>Suburbano</v>
      </c>
      <c r="V2561" s="25" t="str" cm="1">
        <f t="array" ref="V2561">_xlfn.LET(
    _xlpm.txt, _xlfn.TEXTJOIN("", TRUE, IF(ISNUMBER(--MID(Todos!$H2561, _xlfn.SEQUENCE(LEN(Todos!$H2561)), 1)), MID(Todos!$H2561, _xlfn.SEQUENCE(LEN(Todos!$H2561)), 1), "")),
    IF(ISNUMBER(--RIGHT(_xlpm.txt,1)), _xlpm.txt, LEFT(_xlpm.txt, LEN(_xlpm.txt)-1))
)</f>
        <v>15262</v>
      </c>
      <c r="W2561" s="14" t="str">
        <f>UPPER(LEFT(Todos!$B2561,2))</f>
        <v>CA</v>
      </c>
      <c r="X2561" s="15" t="str" cm="1">
        <f t="array" ref="X2561">+IF(Todos!$C2561 = "",MODE.MATCH(Todos!$C$2:$C$4029),Todos!$C2561)</f>
        <v>F</v>
      </c>
    </row>
    <row r="2562" spans="1:24" x14ac:dyDescent="0.35">
      <c r="A2562" s="19">
        <v>111918</v>
      </c>
      <c r="B2562" s="7" t="s">
        <v>33</v>
      </c>
      <c r="C2562" s="7" t="s">
        <v>61</v>
      </c>
      <c r="D2562" s="7">
        <v>427</v>
      </c>
      <c r="E2562" s="7">
        <v>250</v>
      </c>
      <c r="F2562" s="7">
        <v>356</v>
      </c>
      <c r="G2562" s="7">
        <v>0</v>
      </c>
      <c r="H2562" s="7">
        <v>14425</v>
      </c>
      <c r="I2562" s="7">
        <v>0</v>
      </c>
      <c r="J2562" s="7">
        <v>77</v>
      </c>
      <c r="K2562" s="7">
        <v>286</v>
      </c>
      <c r="L2562" s="7">
        <v>296</v>
      </c>
      <c r="M2562" s="7">
        <v>7.076923077</v>
      </c>
      <c r="N2562" s="7">
        <f>VLOOKUP(Todos!$A2562,vlookup_table[#All],2,FALSE)</f>
        <v>0</v>
      </c>
      <c r="O2562" s="7" t="str">
        <f>VLOOKUP(Todos!$A2562,vlookup_table[#All],3,FALSE)</f>
        <v>AR</v>
      </c>
      <c r="P2562" s="7">
        <f>VLOOKUP(Todos!$A2562,vlookup_table[#All],4,FALSE)</f>
        <v>3201</v>
      </c>
      <c r="Q2562" s="9" t="str">
        <f>VLOOKUP(Todos!$A2562,vlookup_table[#All],5,FALSE)</f>
        <v>T2</v>
      </c>
      <c r="R2562" s="9" t="str">
        <f>VLOOKUP(Todos!$A2562,vlookup_table[#All],6,FALSE)</f>
        <v>F</v>
      </c>
      <c r="S2562" s="9">
        <f>VLOOKUP(Todos!$A2562,vlookup_table[#All],7,FALSE)</f>
        <v>5</v>
      </c>
      <c r="T2562" s="9">
        <f>ROUND((9706-Todos!$P2562)/100, 0)</f>
        <v>65</v>
      </c>
      <c r="U2562" s="9" t="str" cm="1">
        <f t="array" ref="U2562">_xlfn.IFS(
    ISNUMBER(SEARCH("C", Q2562)), "Ciudad",
    ISNUMBER(SEARCH("T", Q2562)), "Pueblo",
    ISNUMBER(SEARCH("R", Q2562)), "Rural",
    ISNUMBER(SEARCH("S", Q2562)), "Suburbano",
    ISNUMBER(SEARCH("U", Q2562)), "Urbano"
)</f>
        <v>Pueblo</v>
      </c>
      <c r="V2562" s="24" t="str" cm="1">
        <f t="array" ref="V2562">_xlfn.LET(
    _xlpm.txt, _xlfn.TEXTJOIN("", TRUE, IF(ISNUMBER(--MID(Todos!$H2562, _xlfn.SEQUENCE(LEN(Todos!$H2562)), 1)), MID(Todos!$H2562, _xlfn.SEQUENCE(LEN(Todos!$H2562)), 1), "")),
    IF(ISNUMBER(--RIGHT(_xlpm.txt,1)), _xlpm.txt, LEFT(_xlpm.txt, LEN(_xlpm.txt)-1))
)</f>
        <v>14425</v>
      </c>
      <c r="W2562" s="9" t="str">
        <f>UPPER(LEFT(Todos!$B2562,2))</f>
        <v>AR</v>
      </c>
      <c r="X2562" s="10" t="str" cm="1">
        <f t="array" ref="X2562">+IF(Todos!$C2562 = "",MODE.MATCH(Todos!$C$2:$C$4029),Todos!$C2562)</f>
        <v>Female</v>
      </c>
    </row>
    <row r="2563" spans="1:24" x14ac:dyDescent="0.35">
      <c r="A2563" s="18">
        <v>89816</v>
      </c>
      <c r="B2563" s="12" t="s">
        <v>16</v>
      </c>
      <c r="C2563" s="12" t="s">
        <v>14</v>
      </c>
      <c r="D2563" s="12">
        <v>2000</v>
      </c>
      <c r="E2563" s="12">
        <v>760</v>
      </c>
      <c r="F2563" s="12">
        <v>759</v>
      </c>
      <c r="G2563" s="12">
        <v>50</v>
      </c>
      <c r="H2563" s="12">
        <v>22531</v>
      </c>
      <c r="I2563" s="12">
        <v>2</v>
      </c>
      <c r="J2563" s="12">
        <v>72</v>
      </c>
      <c r="K2563" s="12">
        <v>773</v>
      </c>
      <c r="L2563" s="12">
        <v>727</v>
      </c>
      <c r="M2563" s="12">
        <v>35</v>
      </c>
      <c r="N2563" s="12">
        <f>VLOOKUP(Todos!$A2563,vlookup_table[#All],2,FALSE)</f>
        <v>0</v>
      </c>
      <c r="O2563" s="12" t="str">
        <f>VLOOKUP(Todos!$A2563,vlookup_table[#All],3,FALSE)</f>
        <v>IL</v>
      </c>
      <c r="P2563" s="12">
        <f>VLOOKUP(Todos!$A2563,vlookup_table[#All],4,FALSE)</f>
        <v>4707</v>
      </c>
      <c r="Q2563" s="14" t="str">
        <f>VLOOKUP(Todos!$A2563,vlookup_table[#All],5,FALSE)</f>
        <v>S1</v>
      </c>
      <c r="R2563" s="14" t="str">
        <f>VLOOKUP(Todos!$A2563,vlookup_table[#All],6,FALSE)</f>
        <v>M</v>
      </c>
      <c r="S2563" s="14">
        <f>VLOOKUP(Todos!$A2563,vlookup_table[#All],7,FALSE)</f>
        <v>25</v>
      </c>
      <c r="T2563" s="14">
        <f>ROUND((9706-Todos!$P2563)/100, 0)</f>
        <v>50</v>
      </c>
      <c r="U2563" s="14" t="str" cm="1">
        <f t="array" ref="U2563">_xlfn.IFS(
    ISNUMBER(SEARCH("C", Q2563)), "Ciudad",
    ISNUMBER(SEARCH("T", Q2563)), "Pueblo",
    ISNUMBER(SEARCH("R", Q2563)), "Rural",
    ISNUMBER(SEARCH("S", Q2563)), "Suburbano",
    ISNUMBER(SEARCH("U", Q2563)), "Urbano"
)</f>
        <v>Suburbano</v>
      </c>
      <c r="V2563" s="25" t="str" cm="1">
        <f t="array" ref="V2563">_xlfn.LET(
    _xlpm.txt, _xlfn.TEXTJOIN("", TRUE, IF(ISNUMBER(--MID(Todos!$H2563, _xlfn.SEQUENCE(LEN(Todos!$H2563)), 1)), MID(Todos!$H2563, _xlfn.SEQUENCE(LEN(Todos!$H2563)), 1), "")),
    IF(ISNUMBER(--RIGHT(_xlpm.txt,1)), _xlpm.txt, LEFT(_xlpm.txt, LEN(_xlpm.txt)-1))
)</f>
        <v>22531</v>
      </c>
      <c r="W2563" s="14" t="str">
        <f>UPPER(LEFT(Todos!$B2563,2))</f>
        <v>IL</v>
      </c>
      <c r="X2563" s="15" t="str" cm="1">
        <f t="array" ref="X2563">+IF(Todos!$C2563 = "",MODE.MATCH(Todos!$C$2:$C$4029),Todos!$C2563)</f>
        <v>M</v>
      </c>
    </row>
    <row r="2564" spans="1:24" x14ac:dyDescent="0.35">
      <c r="A2564" s="19">
        <v>161115</v>
      </c>
      <c r="B2564" s="7" t="s">
        <v>22</v>
      </c>
      <c r="C2564" s="7" t="s">
        <v>31</v>
      </c>
      <c r="D2564" s="7">
        <v>728</v>
      </c>
      <c r="E2564" s="7">
        <v>180</v>
      </c>
      <c r="F2564" s="7">
        <v>286</v>
      </c>
      <c r="G2564" s="7">
        <v>0</v>
      </c>
      <c r="H2564" s="7">
        <v>11426</v>
      </c>
      <c r="I2564" s="7">
        <v>0</v>
      </c>
      <c r="J2564" s="7">
        <v>54</v>
      </c>
      <c r="K2564" s="7">
        <v>241</v>
      </c>
      <c r="L2564" s="7">
        <v>214</v>
      </c>
      <c r="M2564" s="7">
        <v>8.625</v>
      </c>
      <c r="N2564" s="7">
        <f>VLOOKUP(Todos!$A2564,vlookup_table[#All],2,FALSE)</f>
        <v>2</v>
      </c>
      <c r="O2564" s="7" t="str">
        <f>VLOOKUP(Todos!$A2564,vlookup_table[#All],3,FALSE)</f>
        <v>CA</v>
      </c>
      <c r="P2564" s="7">
        <f>VLOOKUP(Todos!$A2564,vlookup_table[#All],4,FALSE)</f>
        <v>0</v>
      </c>
      <c r="Q2564" s="9" t="str">
        <f>VLOOKUP(Todos!$A2564,vlookup_table[#All],5,FALSE)</f>
        <v>C2</v>
      </c>
      <c r="R2564" s="9" t="str">
        <f>VLOOKUP(Todos!$A2564,vlookup_table[#All],6,FALSE)</f>
        <v>U</v>
      </c>
      <c r="S2564" s="9">
        <f>VLOOKUP(Todos!$A2564,vlookup_table[#All],7,FALSE)</f>
        <v>10</v>
      </c>
      <c r="T2564" s="9">
        <f>ROUND((9706-Todos!$P2564)/100, 0)</f>
        <v>97</v>
      </c>
      <c r="U2564" s="9" t="str" cm="1">
        <f t="array" ref="U2564">_xlfn.IFS(
    ISNUMBER(SEARCH("C", Q2564)), "Ciudad",
    ISNUMBER(SEARCH("T", Q2564)), "Pueblo",
    ISNUMBER(SEARCH("R", Q2564)), "Rural",
    ISNUMBER(SEARCH("S", Q2564)), "Suburbano",
    ISNUMBER(SEARCH("U", Q2564)), "Urbano"
)</f>
        <v>Ciudad</v>
      </c>
      <c r="V2564" s="24" t="str" cm="1">
        <f t="array" ref="V2564">_xlfn.LET(
    _xlpm.txt, _xlfn.TEXTJOIN("", TRUE, IF(ISNUMBER(--MID(Todos!$H2564, _xlfn.SEQUENCE(LEN(Todos!$H2564)), 1)), MID(Todos!$H2564, _xlfn.SEQUENCE(LEN(Todos!$H2564)), 1), "")),
    IF(ISNUMBER(--RIGHT(_xlpm.txt,1)), _xlpm.txt, LEFT(_xlpm.txt, LEN(_xlpm.txt)-1))
)</f>
        <v>11426</v>
      </c>
      <c r="W2564" s="9" t="str">
        <f>UPPER(LEFT(Todos!$B2564,2))</f>
        <v>CA</v>
      </c>
      <c r="X2564" s="10" t="str" cm="1">
        <f t="array" ref="X2564">+IF(Todos!$C2564 = "",MODE.MATCH(Todos!$C$2:$C$4029),Todos!$C2564)</f>
        <v>U</v>
      </c>
    </row>
    <row r="2565" spans="1:24" x14ac:dyDescent="0.35">
      <c r="A2565" s="18">
        <v>165753</v>
      </c>
      <c r="B2565" s="12" t="s">
        <v>22</v>
      </c>
      <c r="C2565" s="12" t="s">
        <v>14</v>
      </c>
      <c r="D2565" s="12">
        <v>1345</v>
      </c>
      <c r="E2565" s="12">
        <v>372</v>
      </c>
      <c r="F2565" s="12">
        <v>437</v>
      </c>
      <c r="G2565" s="12">
        <v>2</v>
      </c>
      <c r="H2565" s="12">
        <v>17201</v>
      </c>
      <c r="I2565" s="12">
        <v>12</v>
      </c>
      <c r="J2565" s="12">
        <v>56</v>
      </c>
      <c r="K2565" s="12">
        <v>436</v>
      </c>
      <c r="L2565" s="12">
        <v>407</v>
      </c>
      <c r="M2565" s="12">
        <v>15</v>
      </c>
      <c r="N2565" s="12">
        <f>VLOOKUP(Todos!$A2565,vlookup_table[#All],2,FALSE)</f>
        <v>0</v>
      </c>
      <c r="O2565" s="12" t="str">
        <f>VLOOKUP(Todos!$A2565,vlookup_table[#All],3,FALSE)</f>
        <v>CA</v>
      </c>
      <c r="P2565" s="12">
        <f>VLOOKUP(Todos!$A2565,vlookup_table[#All],4,FALSE)</f>
        <v>2801</v>
      </c>
      <c r="Q2565" s="14" t="str">
        <f>VLOOKUP(Todos!$A2565,vlookup_table[#All],5,FALSE)</f>
        <v>S2</v>
      </c>
      <c r="R2565" s="14" t="str">
        <f>VLOOKUP(Todos!$A2565,vlookup_table[#All],6,FALSE)</f>
        <v>M</v>
      </c>
      <c r="S2565" s="14">
        <f>VLOOKUP(Todos!$A2565,vlookup_table[#All],7,FALSE)</f>
        <v>15</v>
      </c>
      <c r="T2565" s="14">
        <f>ROUND((9706-Todos!$P2565)/100, 0)</f>
        <v>69</v>
      </c>
      <c r="U2565" s="14" t="str" cm="1">
        <f t="array" ref="U2565">_xlfn.IFS(
    ISNUMBER(SEARCH("C", Q2565)), "Ciudad",
    ISNUMBER(SEARCH("T", Q2565)), "Pueblo",
    ISNUMBER(SEARCH("R", Q2565)), "Rural",
    ISNUMBER(SEARCH("S", Q2565)), "Suburbano",
    ISNUMBER(SEARCH("U", Q2565)), "Urbano"
)</f>
        <v>Suburbano</v>
      </c>
      <c r="V2565" s="25" t="str" cm="1">
        <f t="array" ref="V2565">_xlfn.LET(
    _xlpm.txt, _xlfn.TEXTJOIN("", TRUE, IF(ISNUMBER(--MID(Todos!$H2565, _xlfn.SEQUENCE(LEN(Todos!$H2565)), 1)), MID(Todos!$H2565, _xlfn.SEQUENCE(LEN(Todos!$H2565)), 1), "")),
    IF(ISNUMBER(--RIGHT(_xlpm.txt,1)), _xlpm.txt, LEFT(_xlpm.txt, LEN(_xlpm.txt)-1))
)</f>
        <v>17201</v>
      </c>
      <c r="W2565" s="14" t="str">
        <f>UPPER(LEFT(Todos!$B2565,2))</f>
        <v>CA</v>
      </c>
      <c r="X2565" s="15" t="str" cm="1">
        <f t="array" ref="X2565">+IF(Todos!$C2565 = "",MODE.MATCH(Todos!$C$2:$C$4029),Todos!$C2565)</f>
        <v>M</v>
      </c>
    </row>
    <row r="2566" spans="1:24" x14ac:dyDescent="0.35">
      <c r="A2566" s="19">
        <v>117411</v>
      </c>
      <c r="B2566" s="7" t="s">
        <v>21</v>
      </c>
      <c r="C2566" s="7" t="s">
        <v>17</v>
      </c>
      <c r="D2566" s="7">
        <v>904</v>
      </c>
      <c r="E2566" s="7">
        <v>117</v>
      </c>
      <c r="F2566" s="7">
        <v>382</v>
      </c>
      <c r="G2566" s="7">
        <v>0</v>
      </c>
      <c r="H2566" s="7">
        <v>10892</v>
      </c>
      <c r="I2566" s="7">
        <v>24</v>
      </c>
      <c r="J2566" s="7">
        <v>46</v>
      </c>
      <c r="K2566" s="7">
        <v>374</v>
      </c>
      <c r="L2566" s="7">
        <v>185</v>
      </c>
      <c r="M2566" s="7">
        <v>13.80555556</v>
      </c>
      <c r="N2566" s="7">
        <f>VLOOKUP(Todos!$A2566,vlookup_table[#All],2,FALSE)</f>
        <v>0</v>
      </c>
      <c r="O2566" s="7" t="str">
        <f>VLOOKUP(Todos!$A2566,vlookup_table[#All],3,FALSE)</f>
        <v>TX</v>
      </c>
      <c r="P2566" s="7">
        <f>VLOOKUP(Todos!$A2566,vlookup_table[#All],4,FALSE)</f>
        <v>2009</v>
      </c>
      <c r="Q2566" s="9" t="str">
        <f>VLOOKUP(Todos!$A2566,vlookup_table[#All],5,FALSE)</f>
        <v>S1</v>
      </c>
      <c r="R2566" s="9" t="str">
        <f>VLOOKUP(Todos!$A2566,vlookup_table[#All],6,FALSE)</f>
        <v>F</v>
      </c>
      <c r="S2566" s="9">
        <f>VLOOKUP(Todos!$A2566,vlookup_table[#All],7,FALSE)</f>
        <v>20</v>
      </c>
      <c r="T2566" s="9">
        <f>ROUND((9706-Todos!$P2566)/100, 0)</f>
        <v>77</v>
      </c>
      <c r="U2566" s="9" t="str" cm="1">
        <f t="array" ref="U2566">_xlfn.IFS(
    ISNUMBER(SEARCH("C", Q2566)), "Ciudad",
    ISNUMBER(SEARCH("T", Q2566)), "Pueblo",
    ISNUMBER(SEARCH("R", Q2566)), "Rural",
    ISNUMBER(SEARCH("S", Q2566)), "Suburbano",
    ISNUMBER(SEARCH("U", Q2566)), "Urbano"
)</f>
        <v>Suburbano</v>
      </c>
      <c r="V2566" s="24" t="str" cm="1">
        <f t="array" ref="V2566">_xlfn.LET(
    _xlpm.txt, _xlfn.TEXTJOIN("", TRUE, IF(ISNUMBER(--MID(Todos!$H2566, _xlfn.SEQUENCE(LEN(Todos!$H2566)), 1)), MID(Todos!$H2566, _xlfn.SEQUENCE(LEN(Todos!$H2566)), 1), "")),
    IF(ISNUMBER(--RIGHT(_xlpm.txt,1)), _xlpm.txt, LEFT(_xlpm.txt, LEN(_xlpm.txt)-1))
)</f>
        <v>10892</v>
      </c>
      <c r="W2566" s="9" t="str">
        <f>UPPER(LEFT(Todos!$B2566,2))</f>
        <v>TX</v>
      </c>
      <c r="X2566" s="10" t="str" cm="1">
        <f t="array" ref="X2566">+IF(Todos!$C2566 = "",MODE.MATCH(Todos!$C$2:$C$4029),Todos!$C2566)</f>
        <v>F</v>
      </c>
    </row>
    <row r="2567" spans="1:24" x14ac:dyDescent="0.35">
      <c r="A2567" s="18">
        <v>112750</v>
      </c>
      <c r="B2567" s="12" t="s">
        <v>32</v>
      </c>
      <c r="C2567" s="12" t="s">
        <v>17</v>
      </c>
      <c r="D2567" s="12">
        <v>428</v>
      </c>
      <c r="E2567" s="12">
        <v>267</v>
      </c>
      <c r="F2567" s="12">
        <v>347</v>
      </c>
      <c r="G2567" s="12">
        <v>0</v>
      </c>
      <c r="H2567" s="12">
        <v>11716</v>
      </c>
      <c r="I2567" s="12">
        <v>2</v>
      </c>
      <c r="J2567" s="12">
        <v>72</v>
      </c>
      <c r="K2567" s="12">
        <v>306</v>
      </c>
      <c r="L2567" s="12">
        <v>315</v>
      </c>
      <c r="M2567" s="12">
        <v>12.75</v>
      </c>
      <c r="N2567" s="12">
        <f>VLOOKUP(Todos!$A2567,vlookup_table[#All],2,FALSE)</f>
        <v>0</v>
      </c>
      <c r="O2567" s="12" t="str">
        <f>VLOOKUP(Todos!$A2567,vlookup_table[#All],3,FALSE)</f>
        <v>OK</v>
      </c>
      <c r="P2567" s="12">
        <f>VLOOKUP(Todos!$A2567,vlookup_table[#All],4,FALSE)</f>
        <v>5801</v>
      </c>
      <c r="Q2567" s="14" t="str">
        <f>VLOOKUP(Todos!$A2567,vlookup_table[#All],5,FALSE)</f>
        <v>S1</v>
      </c>
      <c r="R2567" s="14" t="str">
        <f>VLOOKUP(Todos!$A2567,vlookup_table[#All],6,FALSE)</f>
        <v>F</v>
      </c>
      <c r="S2567" s="14">
        <f>VLOOKUP(Todos!$A2567,vlookup_table[#All],7,FALSE)</f>
        <v>20</v>
      </c>
      <c r="T2567" s="14">
        <f>ROUND((9706-Todos!$P2567)/100, 0)</f>
        <v>39</v>
      </c>
      <c r="U2567" s="14" t="str" cm="1">
        <f t="array" ref="U2567">_xlfn.IFS(
    ISNUMBER(SEARCH("C", Q2567)), "Ciudad",
    ISNUMBER(SEARCH("T", Q2567)), "Pueblo",
    ISNUMBER(SEARCH("R", Q2567)), "Rural",
    ISNUMBER(SEARCH("S", Q2567)), "Suburbano",
    ISNUMBER(SEARCH("U", Q2567)), "Urbano"
)</f>
        <v>Suburbano</v>
      </c>
      <c r="V2567" s="25" t="str" cm="1">
        <f t="array" ref="V2567">_xlfn.LET(
    _xlpm.txt, _xlfn.TEXTJOIN("", TRUE, IF(ISNUMBER(--MID(Todos!$H2567, _xlfn.SEQUENCE(LEN(Todos!$H2567)), 1)), MID(Todos!$H2567, _xlfn.SEQUENCE(LEN(Todos!$H2567)), 1), "")),
    IF(ISNUMBER(--RIGHT(_xlpm.txt,1)), _xlpm.txt, LEFT(_xlpm.txt, LEN(_xlpm.txt)-1))
)</f>
        <v>11716</v>
      </c>
      <c r="W2567" s="14" t="str">
        <f>UPPER(LEFT(Todos!$B2567,2))</f>
        <v>OK</v>
      </c>
      <c r="X2567" s="15" t="str" cm="1">
        <f t="array" ref="X2567">+IF(Todos!$C2567 = "",MODE.MATCH(Todos!$C$2:$C$4029),Todos!$C2567)</f>
        <v>F</v>
      </c>
    </row>
    <row r="2568" spans="1:24" x14ac:dyDescent="0.35">
      <c r="A2568" s="19">
        <v>134852</v>
      </c>
      <c r="B2568" s="7" t="s">
        <v>39</v>
      </c>
      <c r="C2568" s="7" t="s">
        <v>14</v>
      </c>
      <c r="D2568" s="7">
        <v>735</v>
      </c>
      <c r="E2568" s="7">
        <v>289</v>
      </c>
      <c r="F2568" s="7">
        <v>358</v>
      </c>
      <c r="G2568" s="7">
        <v>2</v>
      </c>
      <c r="H2568" s="7">
        <v>9048</v>
      </c>
      <c r="I2568" s="7">
        <v>2</v>
      </c>
      <c r="J2568" s="7">
        <v>86</v>
      </c>
      <c r="K2568" s="7">
        <v>343</v>
      </c>
      <c r="L2568" s="7">
        <v>334</v>
      </c>
      <c r="M2568" s="7">
        <v>50</v>
      </c>
      <c r="N2568" s="7">
        <f>VLOOKUP(Todos!$A2568,vlookup_table[#All],2,FALSE)</f>
        <v>1</v>
      </c>
      <c r="O2568" s="7" t="str">
        <f>VLOOKUP(Todos!$A2568,vlookup_table[#All],3,FALSE)</f>
        <v>UT</v>
      </c>
      <c r="P2568" s="7">
        <f>VLOOKUP(Todos!$A2568,vlookup_table[#All],4,FALSE)</f>
        <v>4901</v>
      </c>
      <c r="Q2568" s="9" t="str">
        <f>VLOOKUP(Todos!$A2568,vlookup_table[#All],5,FALSE)</f>
        <v>R2</v>
      </c>
      <c r="R2568" s="9" t="str">
        <f>VLOOKUP(Todos!$A2568,vlookup_table[#All],6,FALSE)</f>
        <v>M</v>
      </c>
      <c r="S2568" s="9">
        <f>VLOOKUP(Todos!$A2568,vlookup_table[#All],7,FALSE)</f>
        <v>50</v>
      </c>
      <c r="T2568" s="9">
        <f>ROUND((9706-Todos!$P2568)/100, 0)</f>
        <v>48</v>
      </c>
      <c r="U2568" s="9" t="str" cm="1">
        <f t="array" ref="U2568">_xlfn.IFS(
    ISNUMBER(SEARCH("C", Q2568)), "Ciudad",
    ISNUMBER(SEARCH("T", Q2568)), "Pueblo",
    ISNUMBER(SEARCH("R", Q2568)), "Rural",
    ISNUMBER(SEARCH("S", Q2568)), "Suburbano",
    ISNUMBER(SEARCH("U", Q2568)), "Urbano"
)</f>
        <v>Rural</v>
      </c>
      <c r="V2568" s="24" t="str" cm="1">
        <f t="array" ref="V2568">_xlfn.LET(
    _xlpm.txt, _xlfn.TEXTJOIN("", TRUE, IF(ISNUMBER(--MID(Todos!$H2568, _xlfn.SEQUENCE(LEN(Todos!$H2568)), 1)), MID(Todos!$H2568, _xlfn.SEQUENCE(LEN(Todos!$H2568)), 1), "")),
    IF(ISNUMBER(--RIGHT(_xlpm.txt,1)), _xlpm.txt, LEFT(_xlpm.txt, LEN(_xlpm.txt)-1))
)</f>
        <v>9048</v>
      </c>
      <c r="W2568" s="9" t="str">
        <f>UPPER(LEFT(Todos!$B2568,2))</f>
        <v>UT</v>
      </c>
      <c r="X2568" s="10" t="str" cm="1">
        <f t="array" ref="X2568">+IF(Todos!$C2568 = "",MODE.MATCH(Todos!$C$2:$C$4029),Todos!$C2568)</f>
        <v>M</v>
      </c>
    </row>
    <row r="2569" spans="1:24" x14ac:dyDescent="0.35">
      <c r="A2569" s="18">
        <v>69506</v>
      </c>
      <c r="B2569" s="12" t="s">
        <v>30</v>
      </c>
      <c r="C2569" s="12" t="s">
        <v>17</v>
      </c>
      <c r="D2569" s="12">
        <v>921</v>
      </c>
      <c r="E2569" s="12">
        <v>451</v>
      </c>
      <c r="F2569" s="12">
        <v>534</v>
      </c>
      <c r="G2569" s="12">
        <v>7</v>
      </c>
      <c r="H2569" s="12">
        <v>17564</v>
      </c>
      <c r="I2569" s="12">
        <v>2</v>
      </c>
      <c r="J2569" s="12">
        <v>86</v>
      </c>
      <c r="K2569" s="12">
        <v>466</v>
      </c>
      <c r="L2569" s="12">
        <v>512</v>
      </c>
      <c r="M2569" s="12">
        <v>13</v>
      </c>
      <c r="N2569" s="12">
        <f>VLOOKUP(Todos!$A2569,vlookup_table[#All],2,FALSE)</f>
        <v>0</v>
      </c>
      <c r="O2569" s="12" t="str">
        <f>VLOOKUP(Todos!$A2569,vlookup_table[#All],3,FALSE)</f>
        <v>MI</v>
      </c>
      <c r="P2569" s="12">
        <f>VLOOKUP(Todos!$A2569,vlookup_table[#All],4,FALSE)</f>
        <v>2005</v>
      </c>
      <c r="Q2569" s="14" t="str">
        <f>VLOOKUP(Todos!$A2569,vlookup_table[#All],5,FALSE)</f>
        <v>S2</v>
      </c>
      <c r="R2569" s="14" t="str">
        <f>VLOOKUP(Todos!$A2569,vlookup_table[#All],6,FALSE)</f>
        <v>F</v>
      </c>
      <c r="S2569" s="14">
        <f>VLOOKUP(Todos!$A2569,vlookup_table[#All],7,FALSE)</f>
        <v>15</v>
      </c>
      <c r="T2569" s="14">
        <f>ROUND((9706-Todos!$P2569)/100, 0)</f>
        <v>77</v>
      </c>
      <c r="U2569" s="14" t="str" cm="1">
        <f t="array" ref="U2569">_xlfn.IFS(
    ISNUMBER(SEARCH("C", Q2569)), "Ciudad",
    ISNUMBER(SEARCH("T", Q2569)), "Pueblo",
    ISNUMBER(SEARCH("R", Q2569)), "Rural",
    ISNUMBER(SEARCH("S", Q2569)), "Suburbano",
    ISNUMBER(SEARCH("U", Q2569)), "Urbano"
)</f>
        <v>Suburbano</v>
      </c>
      <c r="V2569" s="25" t="str" cm="1">
        <f t="array" ref="V2569">_xlfn.LET(
    _xlpm.txt, _xlfn.TEXTJOIN("", TRUE, IF(ISNUMBER(--MID(Todos!$H2569, _xlfn.SEQUENCE(LEN(Todos!$H2569)), 1)), MID(Todos!$H2569, _xlfn.SEQUENCE(LEN(Todos!$H2569)), 1), "")),
    IF(ISNUMBER(--RIGHT(_xlpm.txt,1)), _xlpm.txt, LEFT(_xlpm.txt, LEN(_xlpm.txt)-1))
)</f>
        <v>17564</v>
      </c>
      <c r="W2569" s="14" t="str">
        <f>UPPER(LEFT(Todos!$B2569,2))</f>
        <v>MI</v>
      </c>
      <c r="X2569" s="15" t="str" cm="1">
        <f t="array" ref="X2569">+IF(Todos!$C2569 = "",MODE.MATCH(Todos!$C$2:$C$4029),Todos!$C2569)</f>
        <v>F</v>
      </c>
    </row>
    <row r="2570" spans="1:24" x14ac:dyDescent="0.35">
      <c r="A2570" s="19">
        <v>94920</v>
      </c>
      <c r="B2570" s="7" t="s">
        <v>16</v>
      </c>
      <c r="C2570" s="7" t="s">
        <v>17</v>
      </c>
      <c r="D2570" s="7">
        <v>1349</v>
      </c>
      <c r="E2570" s="7">
        <v>411</v>
      </c>
      <c r="F2570" s="7">
        <v>488</v>
      </c>
      <c r="G2570" s="7">
        <v>10</v>
      </c>
      <c r="H2570" s="7">
        <v>18814</v>
      </c>
      <c r="I2570" s="7">
        <v>30</v>
      </c>
      <c r="J2570" s="7">
        <v>54</v>
      </c>
      <c r="K2570" s="7">
        <v>428</v>
      </c>
      <c r="L2570" s="7">
        <v>465</v>
      </c>
      <c r="M2570" s="7">
        <v>21.166666670000001</v>
      </c>
      <c r="N2570" s="7">
        <f>VLOOKUP(Todos!$A2570,vlookup_table[#All],2,FALSE)</f>
        <v>0</v>
      </c>
      <c r="O2570" s="7" t="str">
        <f>VLOOKUP(Todos!$A2570,vlookup_table[#All],3,FALSE)</f>
        <v>IL</v>
      </c>
      <c r="P2570" s="7">
        <f>VLOOKUP(Todos!$A2570,vlookup_table[#All],4,FALSE)</f>
        <v>4105</v>
      </c>
      <c r="Q2570" s="9" t="str">
        <f>VLOOKUP(Todos!$A2570,vlookup_table[#All],5,FALSE)</f>
        <v>U1</v>
      </c>
      <c r="R2570" s="9" t="str">
        <f>VLOOKUP(Todos!$A2570,vlookup_table[#All],6,FALSE)</f>
        <v>F</v>
      </c>
      <c r="S2570" s="9">
        <f>VLOOKUP(Todos!$A2570,vlookup_table[#All],7,FALSE)</f>
        <v>15</v>
      </c>
      <c r="T2570" s="9">
        <f>ROUND((9706-Todos!$P2570)/100, 0)</f>
        <v>56</v>
      </c>
      <c r="U2570" s="9" t="str" cm="1">
        <f t="array" ref="U2570">_xlfn.IFS(
    ISNUMBER(SEARCH("C", Q2570)), "Ciudad",
    ISNUMBER(SEARCH("T", Q2570)), "Pueblo",
    ISNUMBER(SEARCH("R", Q2570)), "Rural",
    ISNUMBER(SEARCH("S", Q2570)), "Suburbano",
    ISNUMBER(SEARCH("U", Q2570)), "Urbano"
)</f>
        <v>Urbano</v>
      </c>
      <c r="V2570" s="24" t="str" cm="1">
        <f t="array" ref="V2570">_xlfn.LET(
    _xlpm.txt, _xlfn.TEXTJOIN("", TRUE, IF(ISNUMBER(--MID(Todos!$H2570, _xlfn.SEQUENCE(LEN(Todos!$H2570)), 1)), MID(Todos!$H2570, _xlfn.SEQUENCE(LEN(Todos!$H2570)), 1), "")),
    IF(ISNUMBER(--RIGHT(_xlpm.txt,1)), _xlpm.txt, LEFT(_xlpm.txt, LEN(_xlpm.txt)-1))
)</f>
        <v>18814</v>
      </c>
      <c r="W2570" s="9" t="str">
        <f>UPPER(LEFT(Todos!$B2570,2))</f>
        <v>IL</v>
      </c>
      <c r="X2570" s="10" t="str" cm="1">
        <f t="array" ref="X2570">+IF(Todos!$C2570 = "",MODE.MATCH(Todos!$C$2:$C$4029),Todos!$C2570)</f>
        <v>F</v>
      </c>
    </row>
    <row r="2571" spans="1:24" x14ac:dyDescent="0.35">
      <c r="A2571" s="18">
        <v>186699</v>
      </c>
      <c r="B2571" s="12" t="s">
        <v>36</v>
      </c>
      <c r="C2571" s="12" t="s">
        <v>17</v>
      </c>
      <c r="D2571" s="12">
        <v>338</v>
      </c>
      <c r="E2571" s="12">
        <v>149</v>
      </c>
      <c r="F2571" s="12">
        <v>218</v>
      </c>
      <c r="G2571" s="12">
        <v>0</v>
      </c>
      <c r="H2571" s="12">
        <v>5317</v>
      </c>
      <c r="I2571" s="12">
        <v>0</v>
      </c>
      <c r="J2571" s="12">
        <v>62</v>
      </c>
      <c r="K2571" s="12">
        <v>145</v>
      </c>
      <c r="L2571" s="12">
        <v>214</v>
      </c>
      <c r="M2571" s="12">
        <v>9.6875</v>
      </c>
      <c r="N2571" s="12">
        <f>VLOOKUP(Todos!$A2571,vlookup_table[#All],2,FALSE)</f>
        <v>2</v>
      </c>
      <c r="O2571" s="12" t="str">
        <f>VLOOKUP(Todos!$A2571,vlookup_table[#All],3,FALSE)</f>
        <v>WI</v>
      </c>
      <c r="P2571" s="12">
        <f>VLOOKUP(Todos!$A2571,vlookup_table[#All],4,FALSE)</f>
        <v>0</v>
      </c>
      <c r="Q2571" s="14" t="str">
        <f>VLOOKUP(Todos!$A2571,vlookup_table[#All],5,FALSE)</f>
        <v>U4</v>
      </c>
      <c r="R2571" s="14" t="str">
        <f>VLOOKUP(Todos!$A2571,vlookup_table[#All],6,FALSE)</f>
        <v>F</v>
      </c>
      <c r="S2571" s="14">
        <f>VLOOKUP(Todos!$A2571,vlookup_table[#All],7,FALSE)</f>
        <v>20</v>
      </c>
      <c r="T2571" s="14">
        <f>ROUND((9706-Todos!$P2571)/100, 0)</f>
        <v>97</v>
      </c>
      <c r="U2571" s="14" t="str" cm="1">
        <f t="array" ref="U2571">_xlfn.IFS(
    ISNUMBER(SEARCH("C", Q2571)), "Ciudad",
    ISNUMBER(SEARCH("T", Q2571)), "Pueblo",
    ISNUMBER(SEARCH("R", Q2571)), "Rural",
    ISNUMBER(SEARCH("S", Q2571)), "Suburbano",
    ISNUMBER(SEARCH("U", Q2571)), "Urbano"
)</f>
        <v>Urbano</v>
      </c>
      <c r="V2571" s="25" t="str" cm="1">
        <f t="array" ref="V2571">_xlfn.LET(
    _xlpm.txt, _xlfn.TEXTJOIN("", TRUE, IF(ISNUMBER(--MID(Todos!$H2571, _xlfn.SEQUENCE(LEN(Todos!$H2571)), 1)), MID(Todos!$H2571, _xlfn.SEQUENCE(LEN(Todos!$H2571)), 1), "")),
    IF(ISNUMBER(--RIGHT(_xlpm.txt,1)), _xlpm.txt, LEFT(_xlpm.txt, LEN(_xlpm.txt)-1))
)</f>
        <v>5317</v>
      </c>
      <c r="W2571" s="14" t="str">
        <f>UPPER(LEFT(Todos!$B2571,2))</f>
        <v>WI</v>
      </c>
      <c r="X2571" s="15" t="str" cm="1">
        <f t="array" ref="X2571">+IF(Todos!$C2571 = "",MODE.MATCH(Todos!$C$2:$C$4029),Todos!$C2571)</f>
        <v>F</v>
      </c>
    </row>
    <row r="2572" spans="1:24" x14ac:dyDescent="0.35">
      <c r="A2572" s="19">
        <v>99276</v>
      </c>
      <c r="B2572" s="7" t="s">
        <v>37</v>
      </c>
      <c r="C2572" s="7" t="s">
        <v>17</v>
      </c>
      <c r="D2572" s="7">
        <v>2941</v>
      </c>
      <c r="E2572" s="7">
        <v>654</v>
      </c>
      <c r="F2572" s="7">
        <v>879</v>
      </c>
      <c r="G2572" s="7">
        <v>71</v>
      </c>
      <c r="H2572" s="7">
        <v>33387</v>
      </c>
      <c r="I2572" s="7">
        <v>5</v>
      </c>
      <c r="J2572" s="7">
        <v>47</v>
      </c>
      <c r="K2572" s="7">
        <v>843</v>
      </c>
      <c r="L2572" s="7">
        <v>729</v>
      </c>
      <c r="M2572" s="7">
        <v>13.55555556</v>
      </c>
      <c r="N2572" s="7">
        <f>VLOOKUP(Todos!$A2572,vlookup_table[#All],2,FALSE)</f>
        <v>2</v>
      </c>
      <c r="O2572" s="7" t="str">
        <f>VLOOKUP(Todos!$A2572,vlookup_table[#All],3,FALSE)</f>
        <v>MO</v>
      </c>
      <c r="P2572" s="7">
        <f>VLOOKUP(Todos!$A2572,vlookup_table[#All],4,FALSE)</f>
        <v>5801</v>
      </c>
      <c r="Q2572" s="9" t="str">
        <f>VLOOKUP(Todos!$A2572,vlookup_table[#All],5,FALSE)</f>
        <v>S1</v>
      </c>
      <c r="R2572" s="9" t="str">
        <f>VLOOKUP(Todos!$A2572,vlookup_table[#All],6,FALSE)</f>
        <v>F</v>
      </c>
      <c r="S2572" s="9">
        <f>VLOOKUP(Todos!$A2572,vlookup_table[#All],7,FALSE)</f>
        <v>15</v>
      </c>
      <c r="T2572" s="9">
        <f>ROUND((9706-Todos!$P2572)/100, 0)</f>
        <v>39</v>
      </c>
      <c r="U2572" s="9" t="str" cm="1">
        <f t="array" ref="U2572">_xlfn.IFS(
    ISNUMBER(SEARCH("C", Q2572)), "Ciudad",
    ISNUMBER(SEARCH("T", Q2572)), "Pueblo",
    ISNUMBER(SEARCH("R", Q2572)), "Rural",
    ISNUMBER(SEARCH("S", Q2572)), "Suburbano",
    ISNUMBER(SEARCH("U", Q2572)), "Urbano"
)</f>
        <v>Suburbano</v>
      </c>
      <c r="V2572" s="24" t="str" cm="1">
        <f t="array" ref="V2572">_xlfn.LET(
    _xlpm.txt, _xlfn.TEXTJOIN("", TRUE, IF(ISNUMBER(--MID(Todos!$H2572, _xlfn.SEQUENCE(LEN(Todos!$H2572)), 1)), MID(Todos!$H2572, _xlfn.SEQUENCE(LEN(Todos!$H2572)), 1), "")),
    IF(ISNUMBER(--RIGHT(_xlpm.txt,1)), _xlpm.txt, LEFT(_xlpm.txt, LEN(_xlpm.txt)-1))
)</f>
        <v>33387</v>
      </c>
      <c r="W2572" s="9" t="str">
        <f>UPPER(LEFT(Todos!$B2572,2))</f>
        <v>MO</v>
      </c>
      <c r="X2572" s="10" t="str" cm="1">
        <f t="array" ref="X2572">+IF(Todos!$C2572 = "",MODE.MATCH(Todos!$C$2:$C$4029),Todos!$C2572)</f>
        <v>F</v>
      </c>
    </row>
    <row r="2573" spans="1:24" x14ac:dyDescent="0.35">
      <c r="A2573" s="18">
        <v>84582</v>
      </c>
      <c r="B2573" s="12" t="s">
        <v>57</v>
      </c>
      <c r="C2573" s="12" t="s">
        <v>17</v>
      </c>
      <c r="D2573" s="12">
        <v>973</v>
      </c>
      <c r="E2573" s="12">
        <v>468</v>
      </c>
      <c r="F2573" s="12">
        <v>542</v>
      </c>
      <c r="G2573" s="12">
        <v>0</v>
      </c>
      <c r="H2573" s="12">
        <v>17726</v>
      </c>
      <c r="I2573" s="12">
        <v>6</v>
      </c>
      <c r="J2573" s="12">
        <v>61</v>
      </c>
      <c r="K2573" s="12">
        <v>514</v>
      </c>
      <c r="L2573" s="12">
        <v>506</v>
      </c>
      <c r="M2573" s="12">
        <v>11.4</v>
      </c>
      <c r="N2573" s="12">
        <f>VLOOKUP(Todos!$A2573,vlookup_table[#All],2,FALSE)</f>
        <v>2</v>
      </c>
      <c r="O2573" s="12" t="str">
        <f>VLOOKUP(Todos!$A2573,vlookup_table[#All],3,FALSE)</f>
        <v>MN</v>
      </c>
      <c r="P2573" s="12">
        <f>VLOOKUP(Todos!$A2573,vlookup_table[#All],4,FALSE)</f>
        <v>3512</v>
      </c>
      <c r="Q2573" s="14" t="str">
        <f>VLOOKUP(Todos!$A2573,vlookup_table[#All],5,FALSE)</f>
        <v>C1</v>
      </c>
      <c r="R2573" s="14" t="str">
        <f>VLOOKUP(Todos!$A2573,vlookup_table[#All],6,FALSE)</f>
        <v>F</v>
      </c>
      <c r="S2573" s="14">
        <f>VLOOKUP(Todos!$A2573,vlookup_table[#All],7,FALSE)</f>
        <v>25</v>
      </c>
      <c r="T2573" s="14">
        <f>ROUND((9706-Todos!$P2573)/100, 0)</f>
        <v>62</v>
      </c>
      <c r="U2573" s="14" t="str" cm="1">
        <f t="array" ref="U2573">_xlfn.IFS(
    ISNUMBER(SEARCH("C", Q2573)), "Ciudad",
    ISNUMBER(SEARCH("T", Q2573)), "Pueblo",
    ISNUMBER(SEARCH("R", Q2573)), "Rural",
    ISNUMBER(SEARCH("S", Q2573)), "Suburbano",
    ISNUMBER(SEARCH("U", Q2573)), "Urbano"
)</f>
        <v>Ciudad</v>
      </c>
      <c r="V2573" s="25" t="str" cm="1">
        <f t="array" ref="V2573">_xlfn.LET(
    _xlpm.txt, _xlfn.TEXTJOIN("", TRUE, IF(ISNUMBER(--MID(Todos!$H2573, _xlfn.SEQUENCE(LEN(Todos!$H2573)), 1)), MID(Todos!$H2573, _xlfn.SEQUENCE(LEN(Todos!$H2573)), 1), "")),
    IF(ISNUMBER(--RIGHT(_xlpm.txt,1)), _xlpm.txt, LEFT(_xlpm.txt, LEN(_xlpm.txt)-1))
)</f>
        <v>17726</v>
      </c>
      <c r="W2573" s="14" t="str">
        <f>UPPER(LEFT(Todos!$B2573,2))</f>
        <v>MN</v>
      </c>
      <c r="X2573" s="15" t="str" cm="1">
        <f t="array" ref="X2573">+IF(Todos!$C2573 = "",MODE.MATCH(Todos!$C$2:$C$4029),Todos!$C2573)</f>
        <v>F</v>
      </c>
    </row>
    <row r="2574" spans="1:24" x14ac:dyDescent="0.35">
      <c r="A2574" s="19">
        <v>132339</v>
      </c>
      <c r="B2574" s="7" t="s">
        <v>49</v>
      </c>
      <c r="C2574" s="7" t="s">
        <v>14</v>
      </c>
      <c r="D2574" s="7">
        <v>779</v>
      </c>
      <c r="E2574" s="7">
        <v>260</v>
      </c>
      <c r="F2574" s="7">
        <v>328</v>
      </c>
      <c r="G2574" s="7">
        <v>3</v>
      </c>
      <c r="H2574" s="7">
        <v>16604</v>
      </c>
      <c r="I2574" s="7">
        <v>2</v>
      </c>
      <c r="J2574" s="7">
        <v>67</v>
      </c>
      <c r="K2574" s="7">
        <v>258</v>
      </c>
      <c r="L2574" s="7">
        <v>318</v>
      </c>
      <c r="M2574" s="7">
        <v>8.8888888890000004</v>
      </c>
      <c r="N2574" s="7">
        <f>VLOOKUP(Todos!$A2574,vlookup_table[#All],2,FALSE)</f>
        <v>0</v>
      </c>
      <c r="O2574" s="7" t="str">
        <f>VLOOKUP(Todos!$A2574,vlookup_table[#All],3,FALSE)</f>
        <v>CO</v>
      </c>
      <c r="P2574" s="7">
        <f>VLOOKUP(Todos!$A2574,vlookup_table[#All],4,FALSE)</f>
        <v>3001</v>
      </c>
      <c r="Q2574" s="9" t="str">
        <f>VLOOKUP(Todos!$A2574,vlookup_table[#All],5,FALSE)</f>
        <v>R2</v>
      </c>
      <c r="R2574" s="9" t="str">
        <f>VLOOKUP(Todos!$A2574,vlookup_table[#All],6,FALSE)</f>
        <v>M</v>
      </c>
      <c r="S2574" s="9">
        <f>VLOOKUP(Todos!$A2574,vlookup_table[#All],7,FALSE)</f>
        <v>11</v>
      </c>
      <c r="T2574" s="9">
        <f>ROUND((9706-Todos!$P2574)/100, 0)</f>
        <v>67</v>
      </c>
      <c r="U2574" s="9" t="str" cm="1">
        <f t="array" ref="U2574">_xlfn.IFS(
    ISNUMBER(SEARCH("C", Q2574)), "Ciudad",
    ISNUMBER(SEARCH("T", Q2574)), "Pueblo",
    ISNUMBER(SEARCH("R", Q2574)), "Rural",
    ISNUMBER(SEARCH("S", Q2574)), "Suburbano",
    ISNUMBER(SEARCH("U", Q2574)), "Urbano"
)</f>
        <v>Rural</v>
      </c>
      <c r="V2574" s="24" t="str" cm="1">
        <f t="array" ref="V2574">_xlfn.LET(
    _xlpm.txt, _xlfn.TEXTJOIN("", TRUE, IF(ISNUMBER(--MID(Todos!$H2574, _xlfn.SEQUENCE(LEN(Todos!$H2574)), 1)), MID(Todos!$H2574, _xlfn.SEQUENCE(LEN(Todos!$H2574)), 1), "")),
    IF(ISNUMBER(--RIGHT(_xlpm.txt,1)), _xlpm.txt, LEFT(_xlpm.txt, LEN(_xlpm.txt)-1))
)</f>
        <v>16604</v>
      </c>
      <c r="W2574" s="9" t="str">
        <f>UPPER(LEFT(Todos!$B2574,2))</f>
        <v>CO</v>
      </c>
      <c r="X2574" s="10" t="str" cm="1">
        <f t="array" ref="X2574">+IF(Todos!$C2574 = "",MODE.MATCH(Todos!$C$2:$C$4029),Todos!$C2574)</f>
        <v>M</v>
      </c>
    </row>
    <row r="2575" spans="1:24" x14ac:dyDescent="0.35">
      <c r="A2575" s="18">
        <v>12011</v>
      </c>
      <c r="B2575" s="12" t="s">
        <v>22</v>
      </c>
      <c r="C2575" s="12" t="s">
        <v>14</v>
      </c>
      <c r="D2575" s="12">
        <v>3514</v>
      </c>
      <c r="E2575" s="12">
        <v>691</v>
      </c>
      <c r="F2575" s="12">
        <v>795</v>
      </c>
      <c r="G2575" s="12">
        <v>98</v>
      </c>
      <c r="H2575" s="12">
        <v>28298</v>
      </c>
      <c r="I2575" s="12">
        <v>10</v>
      </c>
      <c r="J2575" s="12">
        <v>40</v>
      </c>
      <c r="K2575" s="12">
        <v>728</v>
      </c>
      <c r="L2575" s="12">
        <v>763</v>
      </c>
      <c r="M2575" s="12">
        <v>8.3529411769999999</v>
      </c>
      <c r="N2575" s="12">
        <f>VLOOKUP(Todos!$A2575,vlookup_table[#All],2,FALSE)</f>
        <v>1</v>
      </c>
      <c r="O2575" s="12" t="str">
        <f>VLOOKUP(Todos!$A2575,vlookup_table[#All],3,FALSE)</f>
        <v>CA</v>
      </c>
      <c r="P2575" s="12">
        <f>VLOOKUP(Todos!$A2575,vlookup_table[#All],4,FALSE)</f>
        <v>2801</v>
      </c>
      <c r="Q2575" s="14" t="str">
        <f>VLOOKUP(Todos!$A2575,vlookup_table[#All],5,FALSE)</f>
        <v>C3</v>
      </c>
      <c r="R2575" s="14" t="str">
        <f>VLOOKUP(Todos!$A2575,vlookup_table[#All],6,FALSE)</f>
        <v>M</v>
      </c>
      <c r="S2575" s="14">
        <f>VLOOKUP(Todos!$A2575,vlookup_table[#All],7,FALSE)</f>
        <v>11</v>
      </c>
      <c r="T2575" s="14">
        <f>ROUND((9706-Todos!$P2575)/100, 0)</f>
        <v>69</v>
      </c>
      <c r="U2575" s="14" t="str" cm="1">
        <f t="array" ref="U2575">_xlfn.IFS(
    ISNUMBER(SEARCH("C", Q2575)), "Ciudad",
    ISNUMBER(SEARCH("T", Q2575)), "Pueblo",
    ISNUMBER(SEARCH("R", Q2575)), "Rural",
    ISNUMBER(SEARCH("S", Q2575)), "Suburbano",
    ISNUMBER(SEARCH("U", Q2575)), "Urbano"
)</f>
        <v>Ciudad</v>
      </c>
      <c r="V2575" s="25" t="str" cm="1">
        <f t="array" ref="V2575">_xlfn.LET(
    _xlpm.txt, _xlfn.TEXTJOIN("", TRUE, IF(ISNUMBER(--MID(Todos!$H2575, _xlfn.SEQUENCE(LEN(Todos!$H2575)), 1)), MID(Todos!$H2575, _xlfn.SEQUENCE(LEN(Todos!$H2575)), 1), "")),
    IF(ISNUMBER(--RIGHT(_xlpm.txt,1)), _xlpm.txt, LEFT(_xlpm.txt, LEN(_xlpm.txt)-1))
)</f>
        <v>28298</v>
      </c>
      <c r="W2575" s="14" t="str">
        <f>UPPER(LEFT(Todos!$B2575,2))</f>
        <v>CA</v>
      </c>
      <c r="X2575" s="15" t="str" cm="1">
        <f t="array" ref="X2575">+IF(Todos!$C2575 = "",MODE.MATCH(Todos!$C$2:$C$4029),Todos!$C2575)</f>
        <v>M</v>
      </c>
    </row>
    <row r="2576" spans="1:24" x14ac:dyDescent="0.35">
      <c r="A2576" s="19">
        <v>117673</v>
      </c>
      <c r="B2576" s="7" t="s">
        <v>21</v>
      </c>
      <c r="C2576" s="7" t="s">
        <v>14</v>
      </c>
      <c r="D2576" s="7">
        <v>762</v>
      </c>
      <c r="E2576" s="7">
        <v>439</v>
      </c>
      <c r="F2576" s="7">
        <v>518</v>
      </c>
      <c r="G2576" s="7">
        <v>1</v>
      </c>
      <c r="H2576" s="7">
        <v>16107</v>
      </c>
      <c r="I2576" s="7">
        <v>4</v>
      </c>
      <c r="J2576" s="7">
        <v>67</v>
      </c>
      <c r="K2576" s="7">
        <v>475</v>
      </c>
      <c r="L2576" s="7">
        <v>481</v>
      </c>
      <c r="M2576" s="7">
        <v>9.7272727270000008</v>
      </c>
      <c r="N2576" s="7">
        <f>VLOOKUP(Todos!$A2576,vlookup_table[#All],2,FALSE)</f>
        <v>1</v>
      </c>
      <c r="O2576" s="7" t="str">
        <f>VLOOKUP(Todos!$A2576,vlookup_table[#All],3,FALSE)</f>
        <v>TX</v>
      </c>
      <c r="P2576" s="7">
        <f>VLOOKUP(Todos!$A2576,vlookup_table[#All],4,FALSE)</f>
        <v>3801</v>
      </c>
      <c r="Q2576" s="9" t="str">
        <f>VLOOKUP(Todos!$A2576,vlookup_table[#All],5,FALSE)</f>
        <v>T2</v>
      </c>
      <c r="R2576" s="9" t="str">
        <f>VLOOKUP(Todos!$A2576,vlookup_table[#All],6,FALSE)</f>
        <v>M</v>
      </c>
      <c r="S2576" s="9">
        <f>VLOOKUP(Todos!$A2576,vlookup_table[#All],7,FALSE)</f>
        <v>15</v>
      </c>
      <c r="T2576" s="9">
        <f>ROUND((9706-Todos!$P2576)/100, 0)</f>
        <v>59</v>
      </c>
      <c r="U2576" s="9" t="str" cm="1">
        <f t="array" ref="U2576">_xlfn.IFS(
    ISNUMBER(SEARCH("C", Q2576)), "Ciudad",
    ISNUMBER(SEARCH("T", Q2576)), "Pueblo",
    ISNUMBER(SEARCH("R", Q2576)), "Rural",
    ISNUMBER(SEARCH("S", Q2576)), "Suburbano",
    ISNUMBER(SEARCH("U", Q2576)), "Urbano"
)</f>
        <v>Pueblo</v>
      </c>
      <c r="V2576" s="24" t="str" cm="1">
        <f t="array" ref="V2576">_xlfn.LET(
    _xlpm.txt, _xlfn.TEXTJOIN("", TRUE, IF(ISNUMBER(--MID(Todos!$H2576, _xlfn.SEQUENCE(LEN(Todos!$H2576)), 1)), MID(Todos!$H2576, _xlfn.SEQUENCE(LEN(Todos!$H2576)), 1), "")),
    IF(ISNUMBER(--RIGHT(_xlpm.txt,1)), _xlpm.txt, LEFT(_xlpm.txt, LEN(_xlpm.txt)-1))
)</f>
        <v>16107</v>
      </c>
      <c r="W2576" s="9" t="str">
        <f>UPPER(LEFT(Todos!$B2576,2))</f>
        <v>TX</v>
      </c>
      <c r="X2576" s="10" t="str" cm="1">
        <f t="array" ref="X2576">+IF(Todos!$C2576 = "",MODE.MATCH(Todos!$C$2:$C$4029),Todos!$C2576)</f>
        <v>M</v>
      </c>
    </row>
    <row r="2577" spans="1:24" x14ac:dyDescent="0.35">
      <c r="A2577" s="18">
        <v>186170</v>
      </c>
      <c r="B2577" s="12" t="s">
        <v>21</v>
      </c>
      <c r="C2577" s="12" t="s">
        <v>14</v>
      </c>
      <c r="D2577" s="12">
        <v>591</v>
      </c>
      <c r="E2577" s="12">
        <v>292</v>
      </c>
      <c r="F2577" s="12">
        <v>377</v>
      </c>
      <c r="G2577" s="12">
        <v>0</v>
      </c>
      <c r="H2577" s="12">
        <v>12912</v>
      </c>
      <c r="I2577" s="12">
        <v>0</v>
      </c>
      <c r="J2577" s="12">
        <v>88</v>
      </c>
      <c r="K2577" s="12">
        <v>339</v>
      </c>
      <c r="L2577" s="12">
        <v>333</v>
      </c>
      <c r="M2577" s="12">
        <v>13.38888889</v>
      </c>
      <c r="N2577" s="12">
        <f>VLOOKUP(Todos!$A2577,vlookup_table[#All],2,FALSE)</f>
        <v>1</v>
      </c>
      <c r="O2577" s="12" t="str">
        <f>VLOOKUP(Todos!$A2577,vlookup_table[#All],3,FALSE)</f>
        <v>TX</v>
      </c>
      <c r="P2577" s="12">
        <f>VLOOKUP(Todos!$A2577,vlookup_table[#All],4,FALSE)</f>
        <v>1801</v>
      </c>
      <c r="Q2577" s="14" t="str">
        <f>VLOOKUP(Todos!$A2577,vlookup_table[#All],5,FALSE)</f>
        <v>R2</v>
      </c>
      <c r="R2577" s="14" t="str">
        <f>VLOOKUP(Todos!$A2577,vlookup_table[#All],6,FALSE)</f>
        <v>M</v>
      </c>
      <c r="S2577" s="14">
        <f>VLOOKUP(Todos!$A2577,vlookup_table[#All],7,FALSE)</f>
        <v>17</v>
      </c>
      <c r="T2577" s="14">
        <f>ROUND((9706-Todos!$P2577)/100, 0)</f>
        <v>79</v>
      </c>
      <c r="U2577" s="14" t="str" cm="1">
        <f t="array" ref="U2577">_xlfn.IFS(
    ISNUMBER(SEARCH("C", Q2577)), "Ciudad",
    ISNUMBER(SEARCH("T", Q2577)), "Pueblo",
    ISNUMBER(SEARCH("R", Q2577)), "Rural",
    ISNUMBER(SEARCH("S", Q2577)), "Suburbano",
    ISNUMBER(SEARCH("U", Q2577)), "Urbano"
)</f>
        <v>Rural</v>
      </c>
      <c r="V2577" s="25" t="str" cm="1">
        <f t="array" ref="V2577">_xlfn.LET(
    _xlpm.txt, _xlfn.TEXTJOIN("", TRUE, IF(ISNUMBER(--MID(Todos!$H2577, _xlfn.SEQUENCE(LEN(Todos!$H2577)), 1)), MID(Todos!$H2577, _xlfn.SEQUENCE(LEN(Todos!$H2577)), 1), "")),
    IF(ISNUMBER(--RIGHT(_xlpm.txt,1)), _xlpm.txt, LEFT(_xlpm.txt, LEN(_xlpm.txt)-1))
)</f>
        <v>12912</v>
      </c>
      <c r="W2577" s="14" t="str">
        <f>UPPER(LEFT(Todos!$B2577,2))</f>
        <v>TX</v>
      </c>
      <c r="X2577" s="15" t="str" cm="1">
        <f t="array" ref="X2577">+IF(Todos!$C2577 = "",MODE.MATCH(Todos!$C$2:$C$4029),Todos!$C2577)</f>
        <v>M</v>
      </c>
    </row>
    <row r="2578" spans="1:24" x14ac:dyDescent="0.35">
      <c r="A2578" s="19">
        <v>150186</v>
      </c>
      <c r="B2578" s="7" t="s">
        <v>22</v>
      </c>
      <c r="C2578" s="7" t="s">
        <v>17</v>
      </c>
      <c r="D2578" s="7">
        <v>2166</v>
      </c>
      <c r="E2578" s="7">
        <v>427</v>
      </c>
      <c r="F2578" s="7">
        <v>559</v>
      </c>
      <c r="G2578" s="7">
        <v>68</v>
      </c>
      <c r="H2578" s="7">
        <v>15653</v>
      </c>
      <c r="I2578" s="7">
        <v>15</v>
      </c>
      <c r="J2578" s="7">
        <v>54</v>
      </c>
      <c r="K2578" s="7">
        <v>515</v>
      </c>
      <c r="L2578" s="7">
        <v>471</v>
      </c>
      <c r="M2578" s="7">
        <v>14.33333333</v>
      </c>
      <c r="N2578" s="7">
        <f>VLOOKUP(Todos!$A2578,vlookup_table[#All],2,FALSE)</f>
        <v>28</v>
      </c>
      <c r="O2578" s="7" t="str">
        <f>VLOOKUP(Todos!$A2578,vlookup_table[#All],3,FALSE)</f>
        <v>CA</v>
      </c>
      <c r="P2578" s="7">
        <f>VLOOKUP(Todos!$A2578,vlookup_table[#All],4,FALSE)</f>
        <v>0</v>
      </c>
      <c r="Q2578" s="9" t="str">
        <f>VLOOKUP(Todos!$A2578,vlookup_table[#All],5,FALSE)</f>
        <v>S2</v>
      </c>
      <c r="R2578" s="9" t="str">
        <f>VLOOKUP(Todos!$A2578,vlookup_table[#All],6,FALSE)</f>
        <v>F</v>
      </c>
      <c r="S2578" s="9">
        <f>VLOOKUP(Todos!$A2578,vlookup_table[#All],7,FALSE)</f>
        <v>10</v>
      </c>
      <c r="T2578" s="9">
        <f>ROUND((9706-Todos!$P2578)/100, 0)</f>
        <v>97</v>
      </c>
      <c r="U2578" s="9" t="str" cm="1">
        <f t="array" ref="U2578">_xlfn.IFS(
    ISNUMBER(SEARCH("C", Q2578)), "Ciudad",
    ISNUMBER(SEARCH("T", Q2578)), "Pueblo",
    ISNUMBER(SEARCH("R", Q2578)), "Rural",
    ISNUMBER(SEARCH("S", Q2578)), "Suburbano",
    ISNUMBER(SEARCH("U", Q2578)), "Urbano"
)</f>
        <v>Suburbano</v>
      </c>
      <c r="V2578" s="24" t="str" cm="1">
        <f t="array" ref="V2578">_xlfn.LET(
    _xlpm.txt, _xlfn.TEXTJOIN("", TRUE, IF(ISNUMBER(--MID(Todos!$H2578, _xlfn.SEQUENCE(LEN(Todos!$H2578)), 1)), MID(Todos!$H2578, _xlfn.SEQUENCE(LEN(Todos!$H2578)), 1), "")),
    IF(ISNUMBER(--RIGHT(_xlpm.txt,1)), _xlpm.txt, LEFT(_xlpm.txt, LEN(_xlpm.txt)-1))
)</f>
        <v>15653</v>
      </c>
      <c r="W2578" s="9" t="str">
        <f>UPPER(LEFT(Todos!$B2578,2))</f>
        <v>CA</v>
      </c>
      <c r="X2578" s="10" t="str" cm="1">
        <f t="array" ref="X2578">+IF(Todos!$C2578 = "",MODE.MATCH(Todos!$C$2:$C$4029),Todos!$C2578)</f>
        <v>F</v>
      </c>
    </row>
    <row r="2579" spans="1:24" x14ac:dyDescent="0.35">
      <c r="A2579" s="18">
        <v>3638</v>
      </c>
      <c r="B2579" s="12" t="s">
        <v>30</v>
      </c>
      <c r="C2579" s="12" t="s">
        <v>17</v>
      </c>
      <c r="D2579" s="12">
        <v>951</v>
      </c>
      <c r="E2579" s="12">
        <v>411</v>
      </c>
      <c r="F2579" s="12">
        <v>623</v>
      </c>
      <c r="G2579" s="12">
        <v>1</v>
      </c>
      <c r="H2579" s="12">
        <v>20137</v>
      </c>
      <c r="I2579" s="12">
        <v>7</v>
      </c>
      <c r="J2579" s="12">
        <v>68</v>
      </c>
      <c r="K2579" s="12">
        <v>548</v>
      </c>
      <c r="L2579" s="12">
        <v>483</v>
      </c>
      <c r="M2579" s="12">
        <v>12.2</v>
      </c>
      <c r="N2579" s="12">
        <f>VLOOKUP(Todos!$A2579,vlookup_table[#All],2,FALSE)</f>
        <v>0</v>
      </c>
      <c r="O2579" s="12" t="str">
        <f>VLOOKUP(Todos!$A2579,vlookup_table[#All],3,FALSE)</f>
        <v>MI</v>
      </c>
      <c r="P2579" s="12">
        <f>VLOOKUP(Todos!$A2579,vlookup_table[#All],4,FALSE)</f>
        <v>0</v>
      </c>
      <c r="Q2579" s="14" t="str">
        <f>VLOOKUP(Todos!$A2579,vlookup_table[#All],5,FALSE)</f>
        <v/>
      </c>
      <c r="R2579" s="14" t="str">
        <f>VLOOKUP(Todos!$A2579,vlookup_table[#All],6,FALSE)</f>
        <v>F</v>
      </c>
      <c r="S2579" s="14">
        <f>VLOOKUP(Todos!$A2579,vlookup_table[#All],7,FALSE)</f>
        <v>15</v>
      </c>
      <c r="T2579" s="14">
        <f>ROUND((9706-Todos!$P2579)/100, 0)</f>
        <v>97</v>
      </c>
      <c r="U2579" s="14" t="e" cm="1">
        <f t="array" ref="U2579">_xlfn.IFS(
    ISNUMBER(SEARCH("C", Q2579)), "Ciudad",
    ISNUMBER(SEARCH("T", Q2579)), "Pueblo",
    ISNUMBER(SEARCH("R", Q2579)), "Rural",
    ISNUMBER(SEARCH("S", Q2579)), "Suburbano",
    ISNUMBER(SEARCH("U", Q2579)), "Urbano"
)</f>
        <v>#N/A</v>
      </c>
      <c r="V2579" s="25" t="str" cm="1">
        <f t="array" ref="V2579">_xlfn.LET(
    _xlpm.txt, _xlfn.TEXTJOIN("", TRUE, IF(ISNUMBER(--MID(Todos!$H2579, _xlfn.SEQUENCE(LEN(Todos!$H2579)), 1)), MID(Todos!$H2579, _xlfn.SEQUENCE(LEN(Todos!$H2579)), 1), "")),
    IF(ISNUMBER(--RIGHT(_xlpm.txt,1)), _xlpm.txt, LEFT(_xlpm.txt, LEN(_xlpm.txt)-1))
)</f>
        <v>20137</v>
      </c>
      <c r="W2579" s="14" t="str">
        <f>UPPER(LEFT(Todos!$B2579,2))</f>
        <v>MI</v>
      </c>
      <c r="X2579" s="15" t="str" cm="1">
        <f t="array" ref="X2579">+IF(Todos!$C2579 = "",MODE.MATCH(Todos!$C$2:$C$4029),Todos!$C2579)</f>
        <v>F</v>
      </c>
    </row>
    <row r="2580" spans="1:24" x14ac:dyDescent="0.35">
      <c r="A2580" s="19">
        <v>160633</v>
      </c>
      <c r="B2580" s="7" t="s">
        <v>22</v>
      </c>
      <c r="C2580" s="7" t="s">
        <v>17</v>
      </c>
      <c r="D2580" s="7">
        <v>945</v>
      </c>
      <c r="E2580" s="7">
        <v>275</v>
      </c>
      <c r="F2580" s="7">
        <v>347</v>
      </c>
      <c r="G2580" s="7">
        <v>2</v>
      </c>
      <c r="H2580" s="7">
        <v>12089</v>
      </c>
      <c r="I2580" s="7">
        <v>4</v>
      </c>
      <c r="J2580" s="7">
        <v>65</v>
      </c>
      <c r="K2580" s="7">
        <v>324</v>
      </c>
      <c r="L2580" s="7">
        <v>317</v>
      </c>
      <c r="M2580" s="7">
        <v>13.33333333</v>
      </c>
      <c r="N2580" s="7">
        <f>VLOOKUP(Todos!$A2580,vlookup_table[#All],2,FALSE)</f>
        <v>0</v>
      </c>
      <c r="O2580" s="7" t="str">
        <f>VLOOKUP(Todos!$A2580,vlookup_table[#All],3,FALSE)</f>
        <v>CA</v>
      </c>
      <c r="P2580" s="7">
        <f>VLOOKUP(Todos!$A2580,vlookup_table[#All],4,FALSE)</f>
        <v>4201</v>
      </c>
      <c r="Q2580" s="9" t="str">
        <f>VLOOKUP(Todos!$A2580,vlookup_table[#All],5,FALSE)</f>
        <v>R2</v>
      </c>
      <c r="R2580" s="9" t="str">
        <f>VLOOKUP(Todos!$A2580,vlookup_table[#All],6,FALSE)</f>
        <v>F</v>
      </c>
      <c r="S2580" s="9">
        <f>VLOOKUP(Todos!$A2580,vlookup_table[#All],7,FALSE)</f>
        <v>25</v>
      </c>
      <c r="T2580" s="9">
        <f>ROUND((9706-Todos!$P2580)/100, 0)</f>
        <v>55</v>
      </c>
      <c r="U2580" s="9" t="str" cm="1">
        <f t="array" ref="U2580">_xlfn.IFS(
    ISNUMBER(SEARCH("C", Q2580)), "Ciudad",
    ISNUMBER(SEARCH("T", Q2580)), "Pueblo",
    ISNUMBER(SEARCH("R", Q2580)), "Rural",
    ISNUMBER(SEARCH("S", Q2580)), "Suburbano",
    ISNUMBER(SEARCH("U", Q2580)), "Urbano"
)</f>
        <v>Rural</v>
      </c>
      <c r="V2580" s="24" t="str" cm="1">
        <f t="array" ref="V2580">_xlfn.LET(
    _xlpm.txt, _xlfn.TEXTJOIN("", TRUE, IF(ISNUMBER(--MID(Todos!$H2580, _xlfn.SEQUENCE(LEN(Todos!$H2580)), 1)), MID(Todos!$H2580, _xlfn.SEQUENCE(LEN(Todos!$H2580)), 1), "")),
    IF(ISNUMBER(--RIGHT(_xlpm.txt,1)), _xlpm.txt, LEFT(_xlpm.txt, LEN(_xlpm.txt)-1))
)</f>
        <v>12089</v>
      </c>
      <c r="W2580" s="9" t="str">
        <f>UPPER(LEFT(Todos!$B2580,2))</f>
        <v>CA</v>
      </c>
      <c r="X2580" s="10" t="str" cm="1">
        <f t="array" ref="X2580">+IF(Todos!$C2580 = "",MODE.MATCH(Todos!$C$2:$C$4029),Todos!$C2580)</f>
        <v>F</v>
      </c>
    </row>
    <row r="2581" spans="1:24" x14ac:dyDescent="0.35">
      <c r="A2581" s="18">
        <v>161514</v>
      </c>
      <c r="B2581" s="12" t="s">
        <v>22</v>
      </c>
      <c r="C2581" s="12" t="s">
        <v>17</v>
      </c>
      <c r="D2581" s="12">
        <v>1408</v>
      </c>
      <c r="E2581" s="12">
        <v>390</v>
      </c>
      <c r="F2581" s="12">
        <v>508</v>
      </c>
      <c r="G2581" s="12">
        <v>16</v>
      </c>
      <c r="H2581" s="12">
        <v>17886</v>
      </c>
      <c r="I2581" s="12">
        <v>13</v>
      </c>
      <c r="J2581" s="12">
        <v>59</v>
      </c>
      <c r="K2581" s="12">
        <v>469</v>
      </c>
      <c r="L2581" s="12">
        <v>432</v>
      </c>
      <c r="M2581" s="12">
        <v>3.2857142860000002</v>
      </c>
      <c r="N2581" s="12">
        <f>VLOOKUP(Todos!$A2581,vlookup_table[#All],2,FALSE)</f>
        <v>0</v>
      </c>
      <c r="O2581" s="12" t="str">
        <f>VLOOKUP(Todos!$A2581,vlookup_table[#All],3,FALSE)</f>
        <v>CA</v>
      </c>
      <c r="P2581" s="12">
        <f>VLOOKUP(Todos!$A2581,vlookup_table[#All],4,FALSE)</f>
        <v>1001</v>
      </c>
      <c r="Q2581" s="14" t="str">
        <f>VLOOKUP(Todos!$A2581,vlookup_table[#All],5,FALSE)</f>
        <v>S1</v>
      </c>
      <c r="R2581" s="14" t="str">
        <f>VLOOKUP(Todos!$A2581,vlookup_table[#All],6,FALSE)</f>
        <v>F</v>
      </c>
      <c r="S2581" s="14">
        <f>VLOOKUP(Todos!$A2581,vlookup_table[#All],7,FALSE)</f>
        <v>5</v>
      </c>
      <c r="T2581" s="14">
        <f>ROUND((9706-Todos!$P2581)/100, 0)</f>
        <v>87</v>
      </c>
      <c r="U2581" s="14" t="str" cm="1">
        <f t="array" ref="U2581">_xlfn.IFS(
    ISNUMBER(SEARCH("C", Q2581)), "Ciudad",
    ISNUMBER(SEARCH("T", Q2581)), "Pueblo",
    ISNUMBER(SEARCH("R", Q2581)), "Rural",
    ISNUMBER(SEARCH("S", Q2581)), "Suburbano",
    ISNUMBER(SEARCH("U", Q2581)), "Urbano"
)</f>
        <v>Suburbano</v>
      </c>
      <c r="V2581" s="25" t="str" cm="1">
        <f t="array" ref="V2581">_xlfn.LET(
    _xlpm.txt, _xlfn.TEXTJOIN("", TRUE, IF(ISNUMBER(--MID(Todos!$H2581, _xlfn.SEQUENCE(LEN(Todos!$H2581)), 1)), MID(Todos!$H2581, _xlfn.SEQUENCE(LEN(Todos!$H2581)), 1), "")),
    IF(ISNUMBER(--RIGHT(_xlpm.txt,1)), _xlpm.txt, LEFT(_xlpm.txt, LEN(_xlpm.txt)-1))
)</f>
        <v>17886</v>
      </c>
      <c r="W2581" s="14" t="str">
        <f>UPPER(LEFT(Todos!$B2581,2))</f>
        <v>CA</v>
      </c>
      <c r="X2581" s="15" t="str" cm="1">
        <f t="array" ref="X2581">+IF(Todos!$C2581 = "",MODE.MATCH(Todos!$C$2:$C$4029),Todos!$C2581)</f>
        <v>F</v>
      </c>
    </row>
    <row r="2582" spans="1:24" x14ac:dyDescent="0.35">
      <c r="A2582" s="19">
        <v>110539</v>
      </c>
      <c r="B2582" s="7" t="s">
        <v>50</v>
      </c>
      <c r="C2582" s="7" t="s">
        <v>14</v>
      </c>
      <c r="D2582" s="7">
        <v>554</v>
      </c>
      <c r="E2582" s="7">
        <v>241</v>
      </c>
      <c r="F2582" s="7">
        <v>316</v>
      </c>
      <c r="G2582" s="7">
        <v>0</v>
      </c>
      <c r="H2582" s="7">
        <v>9759</v>
      </c>
      <c r="I2582" s="7">
        <v>0</v>
      </c>
      <c r="J2582" s="7">
        <v>86</v>
      </c>
      <c r="K2582" s="7">
        <v>281</v>
      </c>
      <c r="L2582" s="7">
        <v>288</v>
      </c>
      <c r="M2582" s="7">
        <v>10.375</v>
      </c>
      <c r="N2582" s="7">
        <f>VLOOKUP(Todos!$A2582,vlookup_table[#All],2,FALSE)</f>
        <v>2</v>
      </c>
      <c r="O2582" s="7" t="str">
        <f>VLOOKUP(Todos!$A2582,vlookup_table[#All],3,FALSE)</f>
        <v>LA</v>
      </c>
      <c r="P2582" s="7">
        <f>VLOOKUP(Todos!$A2582,vlookup_table[#All],4,FALSE)</f>
        <v>4702</v>
      </c>
      <c r="Q2582" s="9" t="str">
        <f>VLOOKUP(Todos!$A2582,vlookup_table[#All],5,FALSE)</f>
        <v>R2</v>
      </c>
      <c r="R2582" s="9" t="str">
        <f>VLOOKUP(Todos!$A2582,vlookup_table[#All],6,FALSE)</f>
        <v>M</v>
      </c>
      <c r="S2582" s="9">
        <f>VLOOKUP(Todos!$A2582,vlookup_table[#All],7,FALSE)</f>
        <v>20</v>
      </c>
      <c r="T2582" s="9">
        <f>ROUND((9706-Todos!$P2582)/100, 0)</f>
        <v>50</v>
      </c>
      <c r="U2582" s="9" t="str" cm="1">
        <f t="array" ref="U2582">_xlfn.IFS(
    ISNUMBER(SEARCH("C", Q2582)), "Ciudad",
    ISNUMBER(SEARCH("T", Q2582)), "Pueblo",
    ISNUMBER(SEARCH("R", Q2582)), "Rural",
    ISNUMBER(SEARCH("S", Q2582)), "Suburbano",
    ISNUMBER(SEARCH("U", Q2582)), "Urbano"
)</f>
        <v>Rural</v>
      </c>
      <c r="V2582" s="24" t="str" cm="1">
        <f t="array" ref="V2582">_xlfn.LET(
    _xlpm.txt, _xlfn.TEXTJOIN("", TRUE, IF(ISNUMBER(--MID(Todos!$H2582, _xlfn.SEQUENCE(LEN(Todos!$H2582)), 1)), MID(Todos!$H2582, _xlfn.SEQUENCE(LEN(Todos!$H2582)), 1), "")),
    IF(ISNUMBER(--RIGHT(_xlpm.txt,1)), _xlpm.txt, LEFT(_xlpm.txt, LEN(_xlpm.txt)-1))
)</f>
        <v>9759</v>
      </c>
      <c r="W2582" s="9" t="str">
        <f>UPPER(LEFT(Todos!$B2582,2))</f>
        <v>LA</v>
      </c>
      <c r="X2582" s="10" t="str" cm="1">
        <f t="array" ref="X2582">+IF(Todos!$C2582 = "",MODE.MATCH(Todos!$C$2:$C$4029),Todos!$C2582)</f>
        <v>M</v>
      </c>
    </row>
    <row r="2583" spans="1:24" x14ac:dyDescent="0.35">
      <c r="A2583" s="18">
        <v>77379</v>
      </c>
      <c r="B2583" s="12" t="s">
        <v>36</v>
      </c>
      <c r="C2583" s="12"/>
      <c r="D2583" s="12">
        <v>789</v>
      </c>
      <c r="E2583" s="12">
        <v>415</v>
      </c>
      <c r="F2583" s="12">
        <v>472</v>
      </c>
      <c r="G2583" s="12">
        <v>0</v>
      </c>
      <c r="H2583" s="12">
        <v>16332</v>
      </c>
      <c r="I2583" s="12">
        <v>0</v>
      </c>
      <c r="J2583" s="12">
        <v>88</v>
      </c>
      <c r="K2583" s="12">
        <v>427</v>
      </c>
      <c r="L2583" s="12">
        <v>465</v>
      </c>
      <c r="M2583" s="12">
        <v>17.5</v>
      </c>
      <c r="N2583" s="12">
        <f>VLOOKUP(Todos!$A2583,vlookup_table[#All],2,FALSE)</f>
        <v>0</v>
      </c>
      <c r="O2583" s="12" t="str">
        <f>VLOOKUP(Todos!$A2583,vlookup_table[#All],3,FALSE)</f>
        <v>WI</v>
      </c>
      <c r="P2583" s="12">
        <f>VLOOKUP(Todos!$A2583,vlookup_table[#All],4,FALSE)</f>
        <v>0</v>
      </c>
      <c r="Q2583" s="14" t="str">
        <f>VLOOKUP(Todos!$A2583,vlookup_table[#All],5,FALSE)</f>
        <v>T2</v>
      </c>
      <c r="R2583" s="14" t="str">
        <f>VLOOKUP(Todos!$A2583,vlookup_table[#All],6,FALSE)</f>
        <v/>
      </c>
      <c r="S2583" s="14">
        <f>VLOOKUP(Todos!$A2583,vlookup_table[#All],7,FALSE)</f>
        <v>20</v>
      </c>
      <c r="T2583" s="14">
        <f>ROUND((9706-Todos!$P2583)/100, 0)</f>
        <v>97</v>
      </c>
      <c r="U2583" s="14" t="str" cm="1">
        <f t="array" ref="U2583">_xlfn.IFS(
    ISNUMBER(SEARCH("C", Q2583)), "Ciudad",
    ISNUMBER(SEARCH("T", Q2583)), "Pueblo",
    ISNUMBER(SEARCH("R", Q2583)), "Rural",
    ISNUMBER(SEARCH("S", Q2583)), "Suburbano",
    ISNUMBER(SEARCH("U", Q2583)), "Urbano"
)</f>
        <v>Pueblo</v>
      </c>
      <c r="V2583" s="25" t="str" cm="1">
        <f t="array" ref="V2583">_xlfn.LET(
    _xlpm.txt, _xlfn.TEXTJOIN("", TRUE, IF(ISNUMBER(--MID(Todos!$H2583, _xlfn.SEQUENCE(LEN(Todos!$H2583)), 1)), MID(Todos!$H2583, _xlfn.SEQUENCE(LEN(Todos!$H2583)), 1), "")),
    IF(ISNUMBER(--RIGHT(_xlpm.txt,1)), _xlpm.txt, LEFT(_xlpm.txt, LEN(_xlpm.txt)-1))
)</f>
        <v>16332</v>
      </c>
      <c r="W2583" s="14" t="str">
        <f>UPPER(LEFT(Todos!$B2583,2))</f>
        <v>WI</v>
      </c>
      <c r="X2583" s="15" t="e" cm="1">
        <f t="array" aca="1" ref="X2583" ca="1">+IF(Todos!$C2583 = "",MODE.MATCH(Todos!$C$2:$C$4029),Todos!$C2583)</f>
        <v>#NAME?</v>
      </c>
    </row>
    <row r="2584" spans="1:24" x14ac:dyDescent="0.35">
      <c r="A2584" s="19">
        <v>176881</v>
      </c>
      <c r="B2584" s="7" t="s">
        <v>51</v>
      </c>
      <c r="C2584" s="7" t="s">
        <v>17</v>
      </c>
      <c r="D2584" s="7">
        <v>415</v>
      </c>
      <c r="E2584" s="7">
        <v>205</v>
      </c>
      <c r="F2584" s="7">
        <v>251</v>
      </c>
      <c r="G2584" s="7">
        <v>0</v>
      </c>
      <c r="H2584" s="7">
        <v>8605</v>
      </c>
      <c r="I2584" s="7">
        <v>2</v>
      </c>
      <c r="J2584" s="7">
        <v>49</v>
      </c>
      <c r="K2584" s="7">
        <v>221</v>
      </c>
      <c r="L2584" s="7">
        <v>239</v>
      </c>
      <c r="M2584" s="7">
        <v>5.4285714289999998</v>
      </c>
      <c r="N2584" s="7">
        <f>VLOOKUP(Todos!$A2584,vlookup_table[#All],2,FALSE)</f>
        <v>2</v>
      </c>
      <c r="O2584" s="7" t="str">
        <f>VLOOKUP(Todos!$A2584,vlookup_table[#All],3,FALSE)</f>
        <v>OR</v>
      </c>
      <c r="P2584" s="7">
        <f>VLOOKUP(Todos!$A2584,vlookup_table[#All],4,FALSE)</f>
        <v>3001</v>
      </c>
      <c r="Q2584" s="9" t="str">
        <f>VLOOKUP(Todos!$A2584,vlookup_table[#All],5,FALSE)</f>
        <v>T2</v>
      </c>
      <c r="R2584" s="9" t="str">
        <f>VLOOKUP(Todos!$A2584,vlookup_table[#All],6,FALSE)</f>
        <v>F</v>
      </c>
      <c r="S2584" s="9">
        <f>VLOOKUP(Todos!$A2584,vlookup_table[#All],7,FALSE)</f>
        <v>5</v>
      </c>
      <c r="T2584" s="9">
        <f>ROUND((9706-Todos!$P2584)/100, 0)</f>
        <v>67</v>
      </c>
      <c r="U2584" s="9" t="str" cm="1">
        <f t="array" ref="U2584">_xlfn.IFS(
    ISNUMBER(SEARCH("C", Q2584)), "Ciudad",
    ISNUMBER(SEARCH("T", Q2584)), "Pueblo",
    ISNUMBER(SEARCH("R", Q2584)), "Rural",
    ISNUMBER(SEARCH("S", Q2584)), "Suburbano",
    ISNUMBER(SEARCH("U", Q2584)), "Urbano"
)</f>
        <v>Pueblo</v>
      </c>
      <c r="V2584" s="24" t="str" cm="1">
        <f t="array" ref="V2584">_xlfn.LET(
    _xlpm.txt, _xlfn.TEXTJOIN("", TRUE, IF(ISNUMBER(--MID(Todos!$H2584, _xlfn.SEQUENCE(LEN(Todos!$H2584)), 1)), MID(Todos!$H2584, _xlfn.SEQUENCE(LEN(Todos!$H2584)), 1), "")),
    IF(ISNUMBER(--RIGHT(_xlpm.txt,1)), _xlpm.txt, LEFT(_xlpm.txt, LEN(_xlpm.txt)-1))
)</f>
        <v>8605</v>
      </c>
      <c r="W2584" s="9" t="str">
        <f>UPPER(LEFT(Todos!$B2584,2))</f>
        <v>OR</v>
      </c>
      <c r="X2584" s="10" t="str" cm="1">
        <f t="array" ref="X2584">+IF(Todos!$C2584 = "",MODE.MATCH(Todos!$C$2:$C$4029),Todos!$C2584)</f>
        <v>F</v>
      </c>
    </row>
    <row r="2585" spans="1:24" x14ac:dyDescent="0.35">
      <c r="A2585" s="18">
        <v>115833</v>
      </c>
      <c r="B2585" s="12" t="s">
        <v>21</v>
      </c>
      <c r="C2585" s="12" t="s">
        <v>14</v>
      </c>
      <c r="D2585" s="12">
        <v>818</v>
      </c>
      <c r="E2585" s="12">
        <v>385</v>
      </c>
      <c r="F2585" s="12">
        <v>485</v>
      </c>
      <c r="G2585" s="12">
        <v>0</v>
      </c>
      <c r="H2585" s="12">
        <v>18461</v>
      </c>
      <c r="I2585" s="12">
        <v>3</v>
      </c>
      <c r="J2585" s="12">
        <v>60</v>
      </c>
      <c r="K2585" s="12">
        <v>453</v>
      </c>
      <c r="L2585" s="12">
        <v>451</v>
      </c>
      <c r="M2585" s="12">
        <v>4.692307692</v>
      </c>
      <c r="N2585" s="12">
        <f>VLOOKUP(Todos!$A2585,vlookup_table[#All],2,FALSE)</f>
        <v>1</v>
      </c>
      <c r="O2585" s="12" t="str">
        <f>VLOOKUP(Todos!$A2585,vlookup_table[#All],3,FALSE)</f>
        <v>TX</v>
      </c>
      <c r="P2585" s="12">
        <f>VLOOKUP(Todos!$A2585,vlookup_table[#All],4,FALSE)</f>
        <v>3106</v>
      </c>
      <c r="Q2585" s="14" t="str">
        <f>VLOOKUP(Todos!$A2585,vlookup_table[#All],5,FALSE)</f>
        <v>U2</v>
      </c>
      <c r="R2585" s="14" t="str">
        <f>VLOOKUP(Todos!$A2585,vlookup_table[#All],6,FALSE)</f>
        <v>M</v>
      </c>
      <c r="S2585" s="14">
        <f>VLOOKUP(Todos!$A2585,vlookup_table[#All],7,FALSE)</f>
        <v>5</v>
      </c>
      <c r="T2585" s="14">
        <f>ROUND((9706-Todos!$P2585)/100, 0)</f>
        <v>66</v>
      </c>
      <c r="U2585" s="14" t="str" cm="1">
        <f t="array" ref="U2585">_xlfn.IFS(
    ISNUMBER(SEARCH("C", Q2585)), "Ciudad",
    ISNUMBER(SEARCH("T", Q2585)), "Pueblo",
    ISNUMBER(SEARCH("R", Q2585)), "Rural",
    ISNUMBER(SEARCH("S", Q2585)), "Suburbano",
    ISNUMBER(SEARCH("U", Q2585)), "Urbano"
)</f>
        <v>Urbano</v>
      </c>
      <c r="V2585" s="25" t="str" cm="1">
        <f t="array" ref="V2585">_xlfn.LET(
    _xlpm.txt, _xlfn.TEXTJOIN("", TRUE, IF(ISNUMBER(--MID(Todos!$H2585, _xlfn.SEQUENCE(LEN(Todos!$H2585)), 1)), MID(Todos!$H2585, _xlfn.SEQUENCE(LEN(Todos!$H2585)), 1), "")),
    IF(ISNUMBER(--RIGHT(_xlpm.txt,1)), _xlpm.txt, LEFT(_xlpm.txt, LEN(_xlpm.txt)-1))
)</f>
        <v>18461</v>
      </c>
      <c r="W2585" s="14" t="str">
        <f>UPPER(LEFT(Todos!$B2585,2))</f>
        <v>TX</v>
      </c>
      <c r="X2585" s="15" t="str" cm="1">
        <f t="array" ref="X2585">+IF(Todos!$C2585 = "",MODE.MATCH(Todos!$C$2:$C$4029),Todos!$C2585)</f>
        <v>M</v>
      </c>
    </row>
    <row r="2586" spans="1:24" x14ac:dyDescent="0.35">
      <c r="A2586" s="19">
        <v>65421</v>
      </c>
      <c r="B2586" s="7" t="s">
        <v>30</v>
      </c>
      <c r="C2586" s="7" t="s">
        <v>17</v>
      </c>
      <c r="D2586" s="7">
        <v>727</v>
      </c>
      <c r="E2586" s="7">
        <v>418</v>
      </c>
      <c r="F2586" s="7">
        <v>481</v>
      </c>
      <c r="G2586" s="7">
        <v>0</v>
      </c>
      <c r="H2586" s="7">
        <v>15227</v>
      </c>
      <c r="I2586" s="7">
        <v>4</v>
      </c>
      <c r="J2586" s="7">
        <v>85</v>
      </c>
      <c r="K2586" s="7">
        <v>466</v>
      </c>
      <c r="L2586" s="7">
        <v>425</v>
      </c>
      <c r="M2586" s="7">
        <v>14.2</v>
      </c>
      <c r="N2586" s="7">
        <f>VLOOKUP(Todos!$A2586,vlookup_table[#All],2,FALSE)</f>
        <v>2</v>
      </c>
      <c r="O2586" s="7" t="str">
        <f>VLOOKUP(Todos!$A2586,vlookup_table[#All],3,FALSE)</f>
        <v>MI</v>
      </c>
      <c r="P2586" s="7">
        <f>VLOOKUP(Todos!$A2586,vlookup_table[#All],4,FALSE)</f>
        <v>6301</v>
      </c>
      <c r="Q2586" s="9" t="str">
        <f>VLOOKUP(Todos!$A2586,vlookup_table[#All],5,FALSE)</f>
        <v>S2</v>
      </c>
      <c r="R2586" s="9" t="str">
        <f>VLOOKUP(Todos!$A2586,vlookup_table[#All],6,FALSE)</f>
        <v>F</v>
      </c>
      <c r="S2586" s="9">
        <f>VLOOKUP(Todos!$A2586,vlookup_table[#All],7,FALSE)</f>
        <v>15</v>
      </c>
      <c r="T2586" s="9">
        <f>ROUND((9706-Todos!$P2586)/100, 0)</f>
        <v>34</v>
      </c>
      <c r="U2586" s="9" t="str" cm="1">
        <f t="array" ref="U2586">_xlfn.IFS(
    ISNUMBER(SEARCH("C", Q2586)), "Ciudad",
    ISNUMBER(SEARCH("T", Q2586)), "Pueblo",
    ISNUMBER(SEARCH("R", Q2586)), "Rural",
    ISNUMBER(SEARCH("S", Q2586)), "Suburbano",
    ISNUMBER(SEARCH("U", Q2586)), "Urbano"
)</f>
        <v>Suburbano</v>
      </c>
      <c r="V2586" s="24" t="str" cm="1">
        <f t="array" ref="V2586">_xlfn.LET(
    _xlpm.txt, _xlfn.TEXTJOIN("", TRUE, IF(ISNUMBER(--MID(Todos!$H2586, _xlfn.SEQUENCE(LEN(Todos!$H2586)), 1)), MID(Todos!$H2586, _xlfn.SEQUENCE(LEN(Todos!$H2586)), 1), "")),
    IF(ISNUMBER(--RIGHT(_xlpm.txt,1)), _xlpm.txt, LEFT(_xlpm.txt, LEN(_xlpm.txt)-1))
)</f>
        <v>15227</v>
      </c>
      <c r="W2586" s="9" t="str">
        <f>UPPER(LEFT(Todos!$B2586,2))</f>
        <v>MI</v>
      </c>
      <c r="X2586" s="10" t="str" cm="1">
        <f t="array" ref="X2586">+IF(Todos!$C2586 = "",MODE.MATCH(Todos!$C$2:$C$4029),Todos!$C2586)</f>
        <v>F</v>
      </c>
    </row>
    <row r="2587" spans="1:24" x14ac:dyDescent="0.35">
      <c r="A2587" s="18">
        <v>132157</v>
      </c>
      <c r="B2587" s="12" t="s">
        <v>49</v>
      </c>
      <c r="C2587" s="12" t="s">
        <v>17</v>
      </c>
      <c r="D2587" s="12">
        <v>1070</v>
      </c>
      <c r="E2587" s="12">
        <v>271</v>
      </c>
      <c r="F2587" s="12">
        <v>394</v>
      </c>
      <c r="G2587" s="12">
        <v>2</v>
      </c>
      <c r="H2587" s="12">
        <v>13186</v>
      </c>
      <c r="I2587" s="12">
        <v>3</v>
      </c>
      <c r="J2587" s="12">
        <v>36</v>
      </c>
      <c r="K2587" s="12">
        <v>388</v>
      </c>
      <c r="L2587" s="12">
        <v>330</v>
      </c>
      <c r="M2587" s="12">
        <v>13.57142857</v>
      </c>
      <c r="N2587" s="12">
        <f>VLOOKUP(Todos!$A2587,vlookup_table[#All],2,FALSE)</f>
        <v>0</v>
      </c>
      <c r="O2587" s="12" t="str">
        <f>VLOOKUP(Todos!$A2587,vlookup_table[#All],3,FALSE)</f>
        <v>CO</v>
      </c>
      <c r="P2587" s="12">
        <f>VLOOKUP(Todos!$A2587,vlookup_table[#All],4,FALSE)</f>
        <v>4201</v>
      </c>
      <c r="Q2587" s="14" t="str">
        <f>VLOOKUP(Todos!$A2587,vlookup_table[#All],5,FALSE)</f>
        <v>T2</v>
      </c>
      <c r="R2587" s="14" t="str">
        <f>VLOOKUP(Todos!$A2587,vlookup_table[#All],6,FALSE)</f>
        <v>F</v>
      </c>
      <c r="S2587" s="14">
        <f>VLOOKUP(Todos!$A2587,vlookup_table[#All],7,FALSE)</f>
        <v>25</v>
      </c>
      <c r="T2587" s="14">
        <f>ROUND((9706-Todos!$P2587)/100, 0)</f>
        <v>55</v>
      </c>
      <c r="U2587" s="14" t="str" cm="1">
        <f t="array" ref="U2587">_xlfn.IFS(
    ISNUMBER(SEARCH("C", Q2587)), "Ciudad",
    ISNUMBER(SEARCH("T", Q2587)), "Pueblo",
    ISNUMBER(SEARCH("R", Q2587)), "Rural",
    ISNUMBER(SEARCH("S", Q2587)), "Suburbano",
    ISNUMBER(SEARCH("U", Q2587)), "Urbano"
)</f>
        <v>Pueblo</v>
      </c>
      <c r="V2587" s="25" t="str" cm="1">
        <f t="array" ref="V2587">_xlfn.LET(
    _xlpm.txt, _xlfn.TEXTJOIN("", TRUE, IF(ISNUMBER(--MID(Todos!$H2587, _xlfn.SEQUENCE(LEN(Todos!$H2587)), 1)), MID(Todos!$H2587, _xlfn.SEQUENCE(LEN(Todos!$H2587)), 1), "")),
    IF(ISNUMBER(--RIGHT(_xlpm.txt,1)), _xlpm.txt, LEFT(_xlpm.txt, LEN(_xlpm.txt)-1))
)</f>
        <v>13186</v>
      </c>
      <c r="W2587" s="14" t="str">
        <f>UPPER(LEFT(Todos!$B2587,2))</f>
        <v>CO</v>
      </c>
      <c r="X2587" s="15" t="str" cm="1">
        <f t="array" ref="X2587">+IF(Todos!$C2587 = "",MODE.MATCH(Todos!$C$2:$C$4029),Todos!$C2587)</f>
        <v>F</v>
      </c>
    </row>
    <row r="2588" spans="1:24" x14ac:dyDescent="0.35">
      <c r="A2588" s="19">
        <v>36576</v>
      </c>
      <c r="B2588" s="7" t="s">
        <v>13</v>
      </c>
      <c r="C2588" s="7"/>
      <c r="D2588" s="7">
        <v>1342</v>
      </c>
      <c r="E2588" s="7">
        <v>472</v>
      </c>
      <c r="F2588" s="7">
        <v>607</v>
      </c>
      <c r="G2588" s="7">
        <v>7</v>
      </c>
      <c r="H2588" s="7">
        <v>23348</v>
      </c>
      <c r="I2588" s="7">
        <v>28</v>
      </c>
      <c r="J2588" s="7">
        <v>30</v>
      </c>
      <c r="K2588" s="7">
        <v>543</v>
      </c>
      <c r="L2588" s="7">
        <v>551</v>
      </c>
      <c r="M2588" s="7">
        <v>4.5208333329999997</v>
      </c>
      <c r="N2588" s="7">
        <f>VLOOKUP(Todos!$A2588,vlookup_table[#All],2,FALSE)</f>
        <v>0</v>
      </c>
      <c r="O2588" s="7" t="str">
        <f>VLOOKUP(Todos!$A2588,vlookup_table[#All],3,FALSE)</f>
        <v>FL</v>
      </c>
      <c r="P2588" s="7">
        <f>VLOOKUP(Todos!$A2588,vlookup_table[#All],4,FALSE)</f>
        <v>0</v>
      </c>
      <c r="Q2588" s="9" t="str">
        <f>VLOOKUP(Todos!$A2588,vlookup_table[#All],5,FALSE)</f>
        <v>S1</v>
      </c>
      <c r="R2588" s="9" t="str">
        <f>VLOOKUP(Todos!$A2588,vlookup_table[#All],6,FALSE)</f>
        <v/>
      </c>
      <c r="S2588" s="9">
        <f>VLOOKUP(Todos!$A2588,vlookup_table[#All],7,FALSE)</f>
        <v>5</v>
      </c>
      <c r="T2588" s="9">
        <f>ROUND((9706-Todos!$P2588)/100, 0)</f>
        <v>97</v>
      </c>
      <c r="U2588" s="9" t="str" cm="1">
        <f t="array" ref="U2588">_xlfn.IFS(
    ISNUMBER(SEARCH("C", Q2588)), "Ciudad",
    ISNUMBER(SEARCH("T", Q2588)), "Pueblo",
    ISNUMBER(SEARCH("R", Q2588)), "Rural",
    ISNUMBER(SEARCH("S", Q2588)), "Suburbano",
    ISNUMBER(SEARCH("U", Q2588)), "Urbano"
)</f>
        <v>Suburbano</v>
      </c>
      <c r="V2588" s="24" t="str" cm="1">
        <f t="array" ref="V2588">_xlfn.LET(
    _xlpm.txt, _xlfn.TEXTJOIN("", TRUE, IF(ISNUMBER(--MID(Todos!$H2588, _xlfn.SEQUENCE(LEN(Todos!$H2588)), 1)), MID(Todos!$H2588, _xlfn.SEQUENCE(LEN(Todos!$H2588)), 1), "")),
    IF(ISNUMBER(--RIGHT(_xlpm.txt,1)), _xlpm.txt, LEFT(_xlpm.txt, LEN(_xlpm.txt)-1))
)</f>
        <v>23348</v>
      </c>
      <c r="W2588" s="9" t="str">
        <f>UPPER(LEFT(Todos!$B2588,2))</f>
        <v>FL</v>
      </c>
      <c r="X2588" s="10" t="e" cm="1">
        <f t="array" aca="1" ref="X2588" ca="1">+IF(Todos!$C2588 = "",MODE.MATCH(Todos!$C$2:$C$4029),Todos!$C2588)</f>
        <v>#NAME?</v>
      </c>
    </row>
    <row r="2589" spans="1:24" x14ac:dyDescent="0.35">
      <c r="A2589" s="18">
        <v>157739</v>
      </c>
      <c r="B2589" s="12" t="s">
        <v>22</v>
      </c>
      <c r="C2589" s="12" t="s">
        <v>14</v>
      </c>
      <c r="D2589" s="12">
        <v>2278</v>
      </c>
      <c r="E2589" s="12">
        <v>370</v>
      </c>
      <c r="F2589" s="12">
        <v>508</v>
      </c>
      <c r="G2589" s="12">
        <v>66</v>
      </c>
      <c r="H2589" s="12">
        <v>18777</v>
      </c>
      <c r="I2589" s="12">
        <v>15</v>
      </c>
      <c r="J2589" s="12">
        <v>49</v>
      </c>
      <c r="K2589" s="12">
        <v>424</v>
      </c>
      <c r="L2589" s="12">
        <v>462</v>
      </c>
      <c r="M2589" s="12">
        <v>9.625</v>
      </c>
      <c r="N2589" s="12">
        <f>VLOOKUP(Todos!$A2589,vlookup_table[#All],2,FALSE)</f>
        <v>1</v>
      </c>
      <c r="O2589" s="12" t="str">
        <f>VLOOKUP(Todos!$A2589,vlookup_table[#All],3,FALSE)</f>
        <v>CA</v>
      </c>
      <c r="P2589" s="12">
        <f>VLOOKUP(Todos!$A2589,vlookup_table[#All],4,FALSE)</f>
        <v>2705</v>
      </c>
      <c r="Q2589" s="14" t="str">
        <f>VLOOKUP(Todos!$A2589,vlookup_table[#All],5,FALSE)</f>
        <v>S1</v>
      </c>
      <c r="R2589" s="14" t="str">
        <f>VLOOKUP(Todos!$A2589,vlookup_table[#All],6,FALSE)</f>
        <v>M</v>
      </c>
      <c r="S2589" s="14">
        <f>VLOOKUP(Todos!$A2589,vlookup_table[#All],7,FALSE)</f>
        <v>14</v>
      </c>
      <c r="T2589" s="14">
        <f>ROUND((9706-Todos!$P2589)/100, 0)</f>
        <v>70</v>
      </c>
      <c r="U2589" s="14" t="str" cm="1">
        <f t="array" ref="U2589">_xlfn.IFS(
    ISNUMBER(SEARCH("C", Q2589)), "Ciudad",
    ISNUMBER(SEARCH("T", Q2589)), "Pueblo",
    ISNUMBER(SEARCH("R", Q2589)), "Rural",
    ISNUMBER(SEARCH("S", Q2589)), "Suburbano",
    ISNUMBER(SEARCH("U", Q2589)), "Urbano"
)</f>
        <v>Suburbano</v>
      </c>
      <c r="V2589" s="25" t="str" cm="1">
        <f t="array" ref="V2589">_xlfn.LET(
    _xlpm.txt, _xlfn.TEXTJOIN("", TRUE, IF(ISNUMBER(--MID(Todos!$H2589, _xlfn.SEQUENCE(LEN(Todos!$H2589)), 1)), MID(Todos!$H2589, _xlfn.SEQUENCE(LEN(Todos!$H2589)), 1), "")),
    IF(ISNUMBER(--RIGHT(_xlpm.txt,1)), _xlpm.txt, LEFT(_xlpm.txt, LEN(_xlpm.txt)-1))
)</f>
        <v>18777</v>
      </c>
      <c r="W2589" s="14" t="str">
        <f>UPPER(LEFT(Todos!$B2589,2))</f>
        <v>CA</v>
      </c>
      <c r="X2589" s="15" t="str" cm="1">
        <f t="array" ref="X2589">+IF(Todos!$C2589 = "",MODE.MATCH(Todos!$C$2:$C$4029),Todos!$C2589)</f>
        <v>M</v>
      </c>
    </row>
    <row r="2590" spans="1:24" x14ac:dyDescent="0.35">
      <c r="A2590" s="19">
        <v>157660</v>
      </c>
      <c r="B2590" s="7" t="s">
        <v>22</v>
      </c>
      <c r="C2590" s="7" t="s">
        <v>17</v>
      </c>
      <c r="D2590" s="7">
        <v>5811</v>
      </c>
      <c r="E2590" s="7">
        <v>1040</v>
      </c>
      <c r="F2590" s="7">
        <v>1078</v>
      </c>
      <c r="G2590" s="7">
        <v>99</v>
      </c>
      <c r="H2590" s="7">
        <v>61440</v>
      </c>
      <c r="I2590" s="7">
        <v>7</v>
      </c>
      <c r="J2590" s="7">
        <v>47</v>
      </c>
      <c r="K2590" s="7">
        <v>1179</v>
      </c>
      <c r="L2590" s="7">
        <v>966</v>
      </c>
      <c r="M2590" s="7">
        <v>16.5</v>
      </c>
      <c r="N2590" s="7">
        <f>VLOOKUP(Todos!$A2590,vlookup_table[#All],2,FALSE)</f>
        <v>0</v>
      </c>
      <c r="O2590" s="7" t="str">
        <f>VLOOKUP(Todos!$A2590,vlookup_table[#All],3,FALSE)</f>
        <v>CA</v>
      </c>
      <c r="P2590" s="7">
        <f>VLOOKUP(Todos!$A2590,vlookup_table[#All],4,FALSE)</f>
        <v>3201</v>
      </c>
      <c r="Q2590" s="9" t="str">
        <f>VLOOKUP(Todos!$A2590,vlookup_table[#All],5,FALSE)</f>
        <v>C1</v>
      </c>
      <c r="R2590" s="9" t="str">
        <f>VLOOKUP(Todos!$A2590,vlookup_table[#All],6,FALSE)</f>
        <v>F</v>
      </c>
      <c r="S2590" s="9">
        <f>VLOOKUP(Todos!$A2590,vlookup_table[#All],7,FALSE)</f>
        <v>20</v>
      </c>
      <c r="T2590" s="9">
        <f>ROUND((9706-Todos!$P2590)/100, 0)</f>
        <v>65</v>
      </c>
      <c r="U2590" s="9" t="str" cm="1">
        <f t="array" ref="U2590">_xlfn.IFS(
    ISNUMBER(SEARCH("C", Q2590)), "Ciudad",
    ISNUMBER(SEARCH("T", Q2590)), "Pueblo",
    ISNUMBER(SEARCH("R", Q2590)), "Rural",
    ISNUMBER(SEARCH("S", Q2590)), "Suburbano",
    ISNUMBER(SEARCH("U", Q2590)), "Urbano"
)</f>
        <v>Ciudad</v>
      </c>
      <c r="V2590" s="24" t="str" cm="1">
        <f t="array" ref="V2590">_xlfn.LET(
    _xlpm.txt, _xlfn.TEXTJOIN("", TRUE, IF(ISNUMBER(--MID(Todos!$H2590, _xlfn.SEQUENCE(LEN(Todos!$H2590)), 1)), MID(Todos!$H2590, _xlfn.SEQUENCE(LEN(Todos!$H2590)), 1), "")),
    IF(ISNUMBER(--RIGHT(_xlpm.txt,1)), _xlpm.txt, LEFT(_xlpm.txt, LEN(_xlpm.txt)-1))
)</f>
        <v>61440</v>
      </c>
      <c r="W2590" s="9" t="str">
        <f>UPPER(LEFT(Todos!$B2590,2))</f>
        <v>CA</v>
      </c>
      <c r="X2590" s="10" t="str" cm="1">
        <f t="array" ref="X2590">+IF(Todos!$C2590 = "",MODE.MATCH(Todos!$C$2:$C$4029),Todos!$C2590)</f>
        <v>F</v>
      </c>
    </row>
    <row r="2591" spans="1:24" x14ac:dyDescent="0.35">
      <c r="A2591" s="18">
        <v>34681</v>
      </c>
      <c r="B2591" s="12" t="s">
        <v>13</v>
      </c>
      <c r="C2591" s="12" t="s">
        <v>17</v>
      </c>
      <c r="D2591" s="12">
        <v>1145</v>
      </c>
      <c r="E2591" s="12">
        <v>498</v>
      </c>
      <c r="F2591" s="12">
        <v>561</v>
      </c>
      <c r="G2591" s="12">
        <v>14</v>
      </c>
      <c r="H2591" s="12">
        <v>21059</v>
      </c>
      <c r="I2591" s="12">
        <v>9</v>
      </c>
      <c r="J2591" s="12">
        <v>27</v>
      </c>
      <c r="K2591" s="12">
        <v>516</v>
      </c>
      <c r="L2591" s="12">
        <v>536</v>
      </c>
      <c r="M2591" s="12">
        <v>12.222222220000001</v>
      </c>
      <c r="N2591" s="12">
        <f>VLOOKUP(Todos!$A2591,vlookup_table[#All],2,FALSE)</f>
        <v>0</v>
      </c>
      <c r="O2591" s="12" t="str">
        <f>VLOOKUP(Todos!$A2591,vlookup_table[#All],3,FALSE)</f>
        <v>FL</v>
      </c>
      <c r="P2591" s="12">
        <f>VLOOKUP(Todos!$A2591,vlookup_table[#All],4,FALSE)</f>
        <v>6108</v>
      </c>
      <c r="Q2591" s="14" t="str">
        <f>VLOOKUP(Todos!$A2591,vlookup_table[#All],5,FALSE)</f>
        <v>S1</v>
      </c>
      <c r="R2591" s="14" t="str">
        <f>VLOOKUP(Todos!$A2591,vlookup_table[#All],6,FALSE)</f>
        <v>F</v>
      </c>
      <c r="S2591" s="14">
        <f>VLOOKUP(Todos!$A2591,vlookup_table[#All],7,FALSE)</f>
        <v>21</v>
      </c>
      <c r="T2591" s="14">
        <f>ROUND((9706-Todos!$P2591)/100, 0)</f>
        <v>36</v>
      </c>
      <c r="U2591" s="14" t="str" cm="1">
        <f t="array" ref="U2591">_xlfn.IFS(
    ISNUMBER(SEARCH("C", Q2591)), "Ciudad",
    ISNUMBER(SEARCH("T", Q2591)), "Pueblo",
    ISNUMBER(SEARCH("R", Q2591)), "Rural",
    ISNUMBER(SEARCH("S", Q2591)), "Suburbano",
    ISNUMBER(SEARCH("U", Q2591)), "Urbano"
)</f>
        <v>Suburbano</v>
      </c>
      <c r="V2591" s="25" t="str" cm="1">
        <f t="array" ref="V2591">_xlfn.LET(
    _xlpm.txt, _xlfn.TEXTJOIN("", TRUE, IF(ISNUMBER(--MID(Todos!$H2591, _xlfn.SEQUENCE(LEN(Todos!$H2591)), 1)), MID(Todos!$H2591, _xlfn.SEQUENCE(LEN(Todos!$H2591)), 1), "")),
    IF(ISNUMBER(--RIGHT(_xlpm.txt,1)), _xlpm.txt, LEFT(_xlpm.txt, LEN(_xlpm.txt)-1))
)</f>
        <v>21059</v>
      </c>
      <c r="W2591" s="14" t="str">
        <f>UPPER(LEFT(Todos!$B2591,2))</f>
        <v>FL</v>
      </c>
      <c r="X2591" s="15" t="str" cm="1">
        <f t="array" ref="X2591">+IF(Todos!$C2591 = "",MODE.MATCH(Todos!$C$2:$C$4029),Todos!$C2591)</f>
        <v>F</v>
      </c>
    </row>
    <row r="2592" spans="1:24" x14ac:dyDescent="0.35">
      <c r="A2592" s="19">
        <v>72139</v>
      </c>
      <c r="B2592" s="7" t="s">
        <v>30</v>
      </c>
      <c r="C2592" s="7" t="s">
        <v>17</v>
      </c>
      <c r="D2592" s="7">
        <v>486</v>
      </c>
      <c r="E2592" s="7">
        <v>293</v>
      </c>
      <c r="F2592" s="7">
        <v>343</v>
      </c>
      <c r="G2592" s="7">
        <v>0</v>
      </c>
      <c r="H2592" s="7">
        <v>10516</v>
      </c>
      <c r="I2592" s="7">
        <v>1</v>
      </c>
      <c r="J2592" s="7">
        <v>89</v>
      </c>
      <c r="K2592" s="7">
        <v>309</v>
      </c>
      <c r="L2592" s="7">
        <v>324</v>
      </c>
      <c r="M2592" s="7">
        <v>8.2941176470000002</v>
      </c>
      <c r="N2592" s="7">
        <f>VLOOKUP(Todos!$A2592,vlookup_table[#All],2,FALSE)</f>
        <v>0</v>
      </c>
      <c r="O2592" s="7" t="str">
        <f>VLOOKUP(Todos!$A2592,vlookup_table[#All],3,FALSE)</f>
        <v>MI</v>
      </c>
      <c r="P2592" s="7">
        <f>VLOOKUP(Todos!$A2592,vlookup_table[#All],4,FALSE)</f>
        <v>3811</v>
      </c>
      <c r="Q2592" s="9" t="str">
        <f>VLOOKUP(Todos!$A2592,vlookup_table[#All],5,FALSE)</f>
        <v>R2</v>
      </c>
      <c r="R2592" s="9" t="str">
        <f>VLOOKUP(Todos!$A2592,vlookup_table[#All],6,FALSE)</f>
        <v>F</v>
      </c>
      <c r="S2592" s="9">
        <f>VLOOKUP(Todos!$A2592,vlookup_table[#All],7,FALSE)</f>
        <v>10</v>
      </c>
      <c r="T2592" s="9">
        <f>ROUND((9706-Todos!$P2592)/100, 0)</f>
        <v>59</v>
      </c>
      <c r="U2592" s="9" t="str" cm="1">
        <f t="array" ref="U2592">_xlfn.IFS(
    ISNUMBER(SEARCH("C", Q2592)), "Ciudad",
    ISNUMBER(SEARCH("T", Q2592)), "Pueblo",
    ISNUMBER(SEARCH("R", Q2592)), "Rural",
    ISNUMBER(SEARCH("S", Q2592)), "Suburbano",
    ISNUMBER(SEARCH("U", Q2592)), "Urbano"
)</f>
        <v>Rural</v>
      </c>
      <c r="V2592" s="24" t="str" cm="1">
        <f t="array" ref="V2592">_xlfn.LET(
    _xlpm.txt, _xlfn.TEXTJOIN("", TRUE, IF(ISNUMBER(--MID(Todos!$H2592, _xlfn.SEQUENCE(LEN(Todos!$H2592)), 1)), MID(Todos!$H2592, _xlfn.SEQUENCE(LEN(Todos!$H2592)), 1), "")),
    IF(ISNUMBER(--RIGHT(_xlpm.txt,1)), _xlpm.txt, LEFT(_xlpm.txt, LEN(_xlpm.txt)-1))
)</f>
        <v>10516</v>
      </c>
      <c r="W2592" s="9" t="str">
        <f>UPPER(LEFT(Todos!$B2592,2))</f>
        <v>MI</v>
      </c>
      <c r="X2592" s="10" t="str" cm="1">
        <f t="array" ref="X2592">+IF(Todos!$C2592 = "",MODE.MATCH(Todos!$C$2:$C$4029),Todos!$C2592)</f>
        <v>F</v>
      </c>
    </row>
    <row r="2593" spans="1:24" x14ac:dyDescent="0.35">
      <c r="A2593" s="18">
        <v>47525</v>
      </c>
      <c r="B2593" s="12" t="s">
        <v>44</v>
      </c>
      <c r="C2593" s="12" t="s">
        <v>27</v>
      </c>
      <c r="D2593" s="12">
        <v>349</v>
      </c>
      <c r="E2593" s="12">
        <v>161</v>
      </c>
      <c r="F2593" s="12">
        <v>231</v>
      </c>
      <c r="G2593" s="12">
        <v>0</v>
      </c>
      <c r="H2593" s="12">
        <v>6934</v>
      </c>
      <c r="I2593" s="12">
        <v>0</v>
      </c>
      <c r="J2593" s="12">
        <v>95</v>
      </c>
      <c r="K2593" s="12">
        <v>192</v>
      </c>
      <c r="L2593" s="12">
        <v>195</v>
      </c>
      <c r="M2593" s="12">
        <v>14</v>
      </c>
      <c r="N2593" s="12">
        <f>VLOOKUP(Todos!$A2593,vlookup_table[#All],2,FALSE)</f>
        <v>1</v>
      </c>
      <c r="O2593" s="12" t="str">
        <f>VLOOKUP(Todos!$A2593,vlookup_table[#All],3,FALSE)</f>
        <v>AL</v>
      </c>
      <c r="P2593" s="12">
        <f>VLOOKUP(Todos!$A2593,vlookup_table[#All],4,FALSE)</f>
        <v>3601</v>
      </c>
      <c r="Q2593" s="14" t="str">
        <f>VLOOKUP(Todos!$A2593,vlookup_table[#All],5,FALSE)</f>
        <v>C3</v>
      </c>
      <c r="R2593" s="14" t="str">
        <f>VLOOKUP(Todos!$A2593,vlookup_table[#All],6,FALSE)</f>
        <v>M</v>
      </c>
      <c r="S2593" s="14">
        <f>VLOOKUP(Todos!$A2593,vlookup_table[#All],7,FALSE)</f>
        <v>20</v>
      </c>
      <c r="T2593" s="14">
        <f>ROUND((9706-Todos!$P2593)/100, 0)</f>
        <v>61</v>
      </c>
      <c r="U2593" s="14" t="str" cm="1">
        <f t="array" ref="U2593">_xlfn.IFS(
    ISNUMBER(SEARCH("C", Q2593)), "Ciudad",
    ISNUMBER(SEARCH("T", Q2593)), "Pueblo",
    ISNUMBER(SEARCH("R", Q2593)), "Rural",
    ISNUMBER(SEARCH("S", Q2593)), "Suburbano",
    ISNUMBER(SEARCH("U", Q2593)), "Urbano"
)</f>
        <v>Ciudad</v>
      </c>
      <c r="V2593" s="25" t="str" cm="1">
        <f t="array" ref="V2593">_xlfn.LET(
    _xlpm.txt, _xlfn.TEXTJOIN("", TRUE, IF(ISNUMBER(--MID(Todos!$H2593, _xlfn.SEQUENCE(LEN(Todos!$H2593)), 1)), MID(Todos!$H2593, _xlfn.SEQUENCE(LEN(Todos!$H2593)), 1), "")),
    IF(ISNUMBER(--RIGHT(_xlpm.txt,1)), _xlpm.txt, LEFT(_xlpm.txt, LEN(_xlpm.txt)-1))
)</f>
        <v>6934</v>
      </c>
      <c r="W2593" s="14" t="str">
        <f>UPPER(LEFT(Todos!$B2593,2))</f>
        <v>AL</v>
      </c>
      <c r="X2593" s="15" t="str" cm="1">
        <f t="array" ref="X2593">+IF(Todos!$C2593 = "",MODE.MATCH(Todos!$C$2:$C$4029),Todos!$C2593)</f>
        <v>Male</v>
      </c>
    </row>
    <row r="2594" spans="1:24" x14ac:dyDescent="0.35">
      <c r="A2594" s="19">
        <v>51467</v>
      </c>
      <c r="B2594" s="7" t="s">
        <v>69</v>
      </c>
      <c r="C2594" s="7" t="s">
        <v>17</v>
      </c>
      <c r="D2594" s="7">
        <v>359</v>
      </c>
      <c r="E2594" s="7">
        <v>162</v>
      </c>
      <c r="F2594" s="7">
        <v>236</v>
      </c>
      <c r="G2594" s="7">
        <v>2</v>
      </c>
      <c r="H2594" s="7">
        <v>8321</v>
      </c>
      <c r="I2594" s="7">
        <v>1</v>
      </c>
      <c r="J2594" s="7">
        <v>61</v>
      </c>
      <c r="K2594" s="7">
        <v>189</v>
      </c>
      <c r="L2594" s="7">
        <v>211</v>
      </c>
      <c r="M2594" s="7">
        <v>8.6</v>
      </c>
      <c r="N2594" s="7">
        <f>VLOOKUP(Todos!$A2594,vlookup_table[#All],2,FALSE)</f>
        <v>0</v>
      </c>
      <c r="O2594" s="7" t="str">
        <f>VLOOKUP(Todos!$A2594,vlookup_table[#All],3,FALSE)</f>
        <v>TN</v>
      </c>
      <c r="P2594" s="7">
        <f>VLOOKUP(Todos!$A2594,vlookup_table[#All],4,FALSE)</f>
        <v>0</v>
      </c>
      <c r="Q2594" s="9" t="str">
        <f>VLOOKUP(Todos!$A2594,vlookup_table[#All],5,FALSE)</f>
        <v>C3</v>
      </c>
      <c r="R2594" s="9" t="str">
        <f>VLOOKUP(Todos!$A2594,vlookup_table[#All],6,FALSE)</f>
        <v>F</v>
      </c>
      <c r="S2594" s="9">
        <f>VLOOKUP(Todos!$A2594,vlookup_table[#All],7,FALSE)</f>
        <v>11</v>
      </c>
      <c r="T2594" s="9">
        <f>ROUND((9706-Todos!$P2594)/100, 0)</f>
        <v>97</v>
      </c>
      <c r="U2594" s="9" t="str" cm="1">
        <f t="array" ref="U2594">_xlfn.IFS(
    ISNUMBER(SEARCH("C", Q2594)), "Ciudad",
    ISNUMBER(SEARCH("T", Q2594)), "Pueblo",
    ISNUMBER(SEARCH("R", Q2594)), "Rural",
    ISNUMBER(SEARCH("S", Q2594)), "Suburbano",
    ISNUMBER(SEARCH("U", Q2594)), "Urbano"
)</f>
        <v>Ciudad</v>
      </c>
      <c r="V2594" s="24" t="str" cm="1">
        <f t="array" ref="V2594">_xlfn.LET(
    _xlpm.txt, _xlfn.TEXTJOIN("", TRUE, IF(ISNUMBER(--MID(Todos!$H2594, _xlfn.SEQUENCE(LEN(Todos!$H2594)), 1)), MID(Todos!$H2594, _xlfn.SEQUENCE(LEN(Todos!$H2594)), 1), "")),
    IF(ISNUMBER(--RIGHT(_xlpm.txt,1)), _xlpm.txt, LEFT(_xlpm.txt, LEN(_xlpm.txt)-1))
)</f>
        <v>8321</v>
      </c>
      <c r="W2594" s="9" t="str">
        <f>UPPER(LEFT(Todos!$B2594,2))</f>
        <v>TE</v>
      </c>
      <c r="X2594" s="10" t="str" cm="1">
        <f t="array" ref="X2594">+IF(Todos!$C2594 = "",MODE.MATCH(Todos!$C$2:$C$4029),Todos!$C2594)</f>
        <v>F</v>
      </c>
    </row>
    <row r="2595" spans="1:24" x14ac:dyDescent="0.35">
      <c r="A2595" s="18">
        <v>34800</v>
      </c>
      <c r="B2595" s="12" t="s">
        <v>13</v>
      </c>
      <c r="C2595" s="12" t="s">
        <v>17</v>
      </c>
      <c r="D2595" s="12">
        <v>756</v>
      </c>
      <c r="E2595" s="12">
        <v>305</v>
      </c>
      <c r="F2595" s="12">
        <v>354</v>
      </c>
      <c r="G2595" s="12">
        <v>0</v>
      </c>
      <c r="H2595" s="12">
        <v>12909</v>
      </c>
      <c r="I2595" s="12">
        <v>7</v>
      </c>
      <c r="J2595" s="12">
        <v>12</v>
      </c>
      <c r="K2595" s="12">
        <v>321</v>
      </c>
      <c r="L2595" s="12">
        <v>333</v>
      </c>
      <c r="M2595" s="12">
        <v>13.46153846</v>
      </c>
      <c r="N2595" s="12">
        <f>VLOOKUP(Todos!$A2595,vlookup_table[#All],2,FALSE)</f>
        <v>28</v>
      </c>
      <c r="O2595" s="12" t="str">
        <f>VLOOKUP(Todos!$A2595,vlookup_table[#All],3,FALSE)</f>
        <v>FL</v>
      </c>
      <c r="P2595" s="12">
        <f>VLOOKUP(Todos!$A2595,vlookup_table[#All],4,FALSE)</f>
        <v>2801</v>
      </c>
      <c r="Q2595" s="14" t="str">
        <f>VLOOKUP(Todos!$A2595,vlookup_table[#All],5,FALSE)</f>
        <v>C2</v>
      </c>
      <c r="R2595" s="14" t="str">
        <f>VLOOKUP(Todos!$A2595,vlookup_table[#All],6,FALSE)</f>
        <v>F</v>
      </c>
      <c r="S2595" s="14">
        <f>VLOOKUP(Todos!$A2595,vlookup_table[#All],7,FALSE)</f>
        <v>10</v>
      </c>
      <c r="T2595" s="14">
        <f>ROUND((9706-Todos!$P2595)/100, 0)</f>
        <v>69</v>
      </c>
      <c r="U2595" s="14" t="str" cm="1">
        <f t="array" ref="U2595">_xlfn.IFS(
    ISNUMBER(SEARCH("C", Q2595)), "Ciudad",
    ISNUMBER(SEARCH("T", Q2595)), "Pueblo",
    ISNUMBER(SEARCH("R", Q2595)), "Rural",
    ISNUMBER(SEARCH("S", Q2595)), "Suburbano",
    ISNUMBER(SEARCH("U", Q2595)), "Urbano"
)</f>
        <v>Ciudad</v>
      </c>
      <c r="V2595" s="25" t="str" cm="1">
        <f t="array" ref="V2595">_xlfn.LET(
    _xlpm.txt, _xlfn.TEXTJOIN("", TRUE, IF(ISNUMBER(--MID(Todos!$H2595, _xlfn.SEQUENCE(LEN(Todos!$H2595)), 1)), MID(Todos!$H2595, _xlfn.SEQUENCE(LEN(Todos!$H2595)), 1), "")),
    IF(ISNUMBER(--RIGHT(_xlpm.txt,1)), _xlpm.txt, LEFT(_xlpm.txt, LEN(_xlpm.txt)-1))
)</f>
        <v>12909</v>
      </c>
      <c r="W2595" s="14" t="str">
        <f>UPPER(LEFT(Todos!$B2595,2))</f>
        <v>FL</v>
      </c>
      <c r="X2595" s="15" t="str" cm="1">
        <f t="array" ref="X2595">+IF(Todos!$C2595 = "",MODE.MATCH(Todos!$C$2:$C$4029),Todos!$C2595)</f>
        <v>F</v>
      </c>
    </row>
    <row r="2596" spans="1:24" x14ac:dyDescent="0.35">
      <c r="A2596" s="19">
        <v>186809</v>
      </c>
      <c r="B2596" s="7" t="s">
        <v>22</v>
      </c>
      <c r="C2596" s="7" t="s">
        <v>17</v>
      </c>
      <c r="D2596" s="7">
        <v>2443</v>
      </c>
      <c r="E2596" s="7">
        <v>423</v>
      </c>
      <c r="F2596" s="7">
        <v>580</v>
      </c>
      <c r="G2596" s="7">
        <v>72</v>
      </c>
      <c r="H2596" s="7">
        <v>21089</v>
      </c>
      <c r="I2596" s="7">
        <v>5</v>
      </c>
      <c r="J2596" s="7">
        <v>51</v>
      </c>
      <c r="K2596" s="7">
        <v>502</v>
      </c>
      <c r="L2596" s="7">
        <v>506</v>
      </c>
      <c r="M2596" s="7">
        <v>12.5</v>
      </c>
      <c r="N2596" s="7">
        <f>VLOOKUP(Todos!$A2596,vlookup_table[#All],2,FALSE)</f>
        <v>2</v>
      </c>
      <c r="O2596" s="7" t="str">
        <f>VLOOKUP(Todos!$A2596,vlookup_table[#All],3,FALSE)</f>
        <v>CA</v>
      </c>
      <c r="P2596" s="7">
        <f>VLOOKUP(Todos!$A2596,vlookup_table[#All],4,FALSE)</f>
        <v>3201</v>
      </c>
      <c r="Q2596" s="9" t="str">
        <f>VLOOKUP(Todos!$A2596,vlookup_table[#All],5,FALSE)</f>
        <v>S1</v>
      </c>
      <c r="R2596" s="9" t="str">
        <f>VLOOKUP(Todos!$A2596,vlookup_table[#All],6,FALSE)</f>
        <v>F</v>
      </c>
      <c r="S2596" s="9">
        <f>VLOOKUP(Todos!$A2596,vlookup_table[#All],7,FALSE)</f>
        <v>15</v>
      </c>
      <c r="T2596" s="9">
        <f>ROUND((9706-Todos!$P2596)/100, 0)</f>
        <v>65</v>
      </c>
      <c r="U2596" s="9" t="str" cm="1">
        <f t="array" ref="U2596">_xlfn.IFS(
    ISNUMBER(SEARCH("C", Q2596)), "Ciudad",
    ISNUMBER(SEARCH("T", Q2596)), "Pueblo",
    ISNUMBER(SEARCH("R", Q2596)), "Rural",
    ISNUMBER(SEARCH("S", Q2596)), "Suburbano",
    ISNUMBER(SEARCH("U", Q2596)), "Urbano"
)</f>
        <v>Suburbano</v>
      </c>
      <c r="V2596" s="24" t="str" cm="1">
        <f t="array" ref="V2596">_xlfn.LET(
    _xlpm.txt, _xlfn.TEXTJOIN("", TRUE, IF(ISNUMBER(--MID(Todos!$H2596, _xlfn.SEQUENCE(LEN(Todos!$H2596)), 1)), MID(Todos!$H2596, _xlfn.SEQUENCE(LEN(Todos!$H2596)), 1), "")),
    IF(ISNUMBER(--RIGHT(_xlpm.txt,1)), _xlpm.txt, LEFT(_xlpm.txt, LEN(_xlpm.txt)-1))
)</f>
        <v>21089</v>
      </c>
      <c r="W2596" s="9" t="str">
        <f>UPPER(LEFT(Todos!$B2596,2))</f>
        <v>CA</v>
      </c>
      <c r="X2596" s="10" t="str" cm="1">
        <f t="array" ref="X2596">+IF(Todos!$C2596 = "",MODE.MATCH(Todos!$C$2:$C$4029),Todos!$C2596)</f>
        <v>F</v>
      </c>
    </row>
    <row r="2597" spans="1:24" x14ac:dyDescent="0.35">
      <c r="A2597" s="18">
        <v>3118</v>
      </c>
      <c r="B2597" s="12" t="s">
        <v>55</v>
      </c>
      <c r="C2597" s="12" t="s">
        <v>17</v>
      </c>
      <c r="D2597" s="12">
        <v>871</v>
      </c>
      <c r="E2597" s="12">
        <v>383</v>
      </c>
      <c r="F2597" s="12">
        <v>386</v>
      </c>
      <c r="G2597" s="12">
        <v>0</v>
      </c>
      <c r="H2597" s="12">
        <v>15366</v>
      </c>
      <c r="I2597" s="12">
        <v>5</v>
      </c>
      <c r="J2597" s="12">
        <v>37</v>
      </c>
      <c r="K2597" s="12">
        <v>403</v>
      </c>
      <c r="L2597" s="12">
        <v>380</v>
      </c>
      <c r="M2597" s="12">
        <v>13.66666667</v>
      </c>
      <c r="N2597" s="12">
        <f>VLOOKUP(Todos!$A2597,vlookup_table[#All],2,FALSE)</f>
        <v>28</v>
      </c>
      <c r="O2597" s="12" t="str">
        <f>VLOOKUP(Todos!$A2597,vlookup_table[#All],3,FALSE)</f>
        <v>NM</v>
      </c>
      <c r="P2597" s="12">
        <f>VLOOKUP(Todos!$A2597,vlookup_table[#All],4,FALSE)</f>
        <v>6201</v>
      </c>
      <c r="Q2597" s="14" t="str">
        <f>VLOOKUP(Todos!$A2597,vlookup_table[#All],5,FALSE)</f>
        <v>S1</v>
      </c>
      <c r="R2597" s="14" t="str">
        <f>VLOOKUP(Todos!$A2597,vlookup_table[#All],6,FALSE)</f>
        <v>F</v>
      </c>
      <c r="S2597" s="14">
        <f>VLOOKUP(Todos!$A2597,vlookup_table[#All],7,FALSE)</f>
        <v>10</v>
      </c>
      <c r="T2597" s="14">
        <f>ROUND((9706-Todos!$P2597)/100, 0)</f>
        <v>35</v>
      </c>
      <c r="U2597" s="14" t="str" cm="1">
        <f t="array" ref="U2597">_xlfn.IFS(
    ISNUMBER(SEARCH("C", Q2597)), "Ciudad",
    ISNUMBER(SEARCH("T", Q2597)), "Pueblo",
    ISNUMBER(SEARCH("R", Q2597)), "Rural",
    ISNUMBER(SEARCH("S", Q2597)), "Suburbano",
    ISNUMBER(SEARCH("U", Q2597)), "Urbano"
)</f>
        <v>Suburbano</v>
      </c>
      <c r="V2597" s="25" t="str" cm="1">
        <f t="array" ref="V2597">_xlfn.LET(
    _xlpm.txt, _xlfn.TEXTJOIN("", TRUE, IF(ISNUMBER(--MID(Todos!$H2597, _xlfn.SEQUENCE(LEN(Todos!$H2597)), 1)), MID(Todos!$H2597, _xlfn.SEQUENCE(LEN(Todos!$H2597)), 1), "")),
    IF(ISNUMBER(--RIGHT(_xlpm.txt,1)), _xlpm.txt, LEFT(_xlpm.txt, LEN(_xlpm.txt)-1))
)</f>
        <v>15366</v>
      </c>
      <c r="W2597" s="14" t="str">
        <f>UPPER(LEFT(Todos!$B2597,2))</f>
        <v>NM</v>
      </c>
      <c r="X2597" s="15" t="str" cm="1">
        <f t="array" ref="X2597">+IF(Todos!$C2597 = "",MODE.MATCH(Todos!$C$2:$C$4029),Todos!$C2597)</f>
        <v>F</v>
      </c>
    </row>
    <row r="2598" spans="1:24" x14ac:dyDescent="0.35">
      <c r="A2598" s="19">
        <v>120972</v>
      </c>
      <c r="B2598" s="7" t="s">
        <v>21</v>
      </c>
      <c r="C2598" s="7" t="s">
        <v>17</v>
      </c>
      <c r="D2598" s="7">
        <v>280</v>
      </c>
      <c r="E2598" s="7">
        <v>164</v>
      </c>
      <c r="F2598" s="7">
        <v>233</v>
      </c>
      <c r="G2598" s="7">
        <v>0</v>
      </c>
      <c r="H2598" s="7">
        <v>4967</v>
      </c>
      <c r="I2598" s="7">
        <v>43</v>
      </c>
      <c r="J2598" s="7">
        <v>49</v>
      </c>
      <c r="K2598" s="7">
        <v>213</v>
      </c>
      <c r="L2598" s="7">
        <v>208</v>
      </c>
      <c r="M2598" s="7">
        <v>8.7311538459999998</v>
      </c>
      <c r="N2598" s="7">
        <f>VLOOKUP(Todos!$A2598,vlookup_table[#All],2,FALSE)</f>
        <v>0</v>
      </c>
      <c r="O2598" s="7" t="str">
        <f>VLOOKUP(Todos!$A2598,vlookup_table[#All],3,FALSE)</f>
        <v>TX</v>
      </c>
      <c r="P2598" s="7">
        <f>VLOOKUP(Todos!$A2598,vlookup_table[#All],4,FALSE)</f>
        <v>2606</v>
      </c>
      <c r="Q2598" s="9" t="str">
        <f>VLOOKUP(Todos!$A2598,vlookup_table[#All],5,FALSE)</f>
        <v>U4</v>
      </c>
      <c r="R2598" s="9" t="str">
        <f>VLOOKUP(Todos!$A2598,vlookup_table[#All],6,FALSE)</f>
        <v>F</v>
      </c>
      <c r="S2598" s="9">
        <f>VLOOKUP(Todos!$A2598,vlookup_table[#All],7,FALSE)</f>
        <v>7</v>
      </c>
      <c r="T2598" s="9">
        <f>ROUND((9706-Todos!$P2598)/100, 0)</f>
        <v>71</v>
      </c>
      <c r="U2598" s="9" t="str" cm="1">
        <f t="array" ref="U2598">_xlfn.IFS(
    ISNUMBER(SEARCH("C", Q2598)), "Ciudad",
    ISNUMBER(SEARCH("T", Q2598)), "Pueblo",
    ISNUMBER(SEARCH("R", Q2598)), "Rural",
    ISNUMBER(SEARCH("S", Q2598)), "Suburbano",
    ISNUMBER(SEARCH("U", Q2598)), "Urbano"
)</f>
        <v>Urbano</v>
      </c>
      <c r="V2598" s="24" t="str" cm="1">
        <f t="array" ref="V2598">_xlfn.LET(
    _xlpm.txt, _xlfn.TEXTJOIN("", TRUE, IF(ISNUMBER(--MID(Todos!$H2598, _xlfn.SEQUENCE(LEN(Todos!$H2598)), 1)), MID(Todos!$H2598, _xlfn.SEQUENCE(LEN(Todos!$H2598)), 1), "")),
    IF(ISNUMBER(--RIGHT(_xlpm.txt,1)), _xlpm.txt, LEFT(_xlpm.txt, LEN(_xlpm.txt)-1))
)</f>
        <v>4967</v>
      </c>
      <c r="W2598" s="9" t="str">
        <f>UPPER(LEFT(Todos!$B2598,2))</f>
        <v>TX</v>
      </c>
      <c r="X2598" s="10" t="str" cm="1">
        <f t="array" ref="X2598">+IF(Todos!$C2598 = "",MODE.MATCH(Todos!$C$2:$C$4029),Todos!$C2598)</f>
        <v>F</v>
      </c>
    </row>
    <row r="2599" spans="1:24" x14ac:dyDescent="0.35">
      <c r="A2599" s="18">
        <v>53853</v>
      </c>
      <c r="B2599" s="12" t="s">
        <v>69</v>
      </c>
      <c r="C2599" s="12" t="s">
        <v>17</v>
      </c>
      <c r="D2599" s="12">
        <v>186</v>
      </c>
      <c r="E2599" s="12">
        <v>77</v>
      </c>
      <c r="F2599" s="12">
        <v>130</v>
      </c>
      <c r="G2599" s="12">
        <v>0</v>
      </c>
      <c r="H2599" s="12">
        <v>4365</v>
      </c>
      <c r="I2599" s="12">
        <v>1</v>
      </c>
      <c r="J2599" s="12">
        <v>78</v>
      </c>
      <c r="K2599" s="12">
        <v>91</v>
      </c>
      <c r="L2599" s="12">
        <v>119</v>
      </c>
      <c r="M2599" s="12">
        <v>6.25</v>
      </c>
      <c r="N2599" s="12">
        <f>VLOOKUP(Todos!$A2599,vlookup_table[#All],2,FALSE)</f>
        <v>0</v>
      </c>
      <c r="O2599" s="12" t="str">
        <f>VLOOKUP(Todos!$A2599,vlookup_table[#All],3,FALSE)</f>
        <v>TN</v>
      </c>
      <c r="P2599" s="12">
        <f>VLOOKUP(Todos!$A2599,vlookup_table[#All],4,FALSE)</f>
        <v>0</v>
      </c>
      <c r="Q2599" s="14" t="str">
        <f>VLOOKUP(Todos!$A2599,vlookup_table[#All],5,FALSE)</f>
        <v>T3</v>
      </c>
      <c r="R2599" s="14" t="str">
        <f>VLOOKUP(Todos!$A2599,vlookup_table[#All],6,FALSE)</f>
        <v>F</v>
      </c>
      <c r="S2599" s="14">
        <f>VLOOKUP(Todos!$A2599,vlookup_table[#All],7,FALSE)</f>
        <v>8</v>
      </c>
      <c r="T2599" s="14">
        <f>ROUND((9706-Todos!$P2599)/100, 0)</f>
        <v>97</v>
      </c>
      <c r="U2599" s="14" t="str" cm="1">
        <f t="array" ref="U2599">_xlfn.IFS(
    ISNUMBER(SEARCH("C", Q2599)), "Ciudad",
    ISNUMBER(SEARCH("T", Q2599)), "Pueblo",
    ISNUMBER(SEARCH("R", Q2599)), "Rural",
    ISNUMBER(SEARCH("S", Q2599)), "Suburbano",
    ISNUMBER(SEARCH("U", Q2599)), "Urbano"
)</f>
        <v>Pueblo</v>
      </c>
      <c r="V2599" s="25" t="str" cm="1">
        <f t="array" ref="V2599">_xlfn.LET(
    _xlpm.txt, _xlfn.TEXTJOIN("", TRUE, IF(ISNUMBER(--MID(Todos!$H2599, _xlfn.SEQUENCE(LEN(Todos!$H2599)), 1)), MID(Todos!$H2599, _xlfn.SEQUENCE(LEN(Todos!$H2599)), 1), "")),
    IF(ISNUMBER(--RIGHT(_xlpm.txt,1)), _xlpm.txt, LEFT(_xlpm.txt, LEN(_xlpm.txt)-1))
)</f>
        <v>4365</v>
      </c>
      <c r="W2599" s="14" t="str">
        <f>UPPER(LEFT(Todos!$B2599,2))</f>
        <v>TE</v>
      </c>
      <c r="X2599" s="15" t="str" cm="1">
        <f t="array" ref="X2599">+IF(Todos!$C2599 = "",MODE.MATCH(Todos!$C$2:$C$4029),Todos!$C2599)</f>
        <v>F</v>
      </c>
    </row>
    <row r="2600" spans="1:24" x14ac:dyDescent="0.35">
      <c r="A2600" s="19">
        <v>2320</v>
      </c>
      <c r="B2600" s="7" t="s">
        <v>28</v>
      </c>
      <c r="C2600" s="7" t="s">
        <v>17</v>
      </c>
      <c r="D2600" s="7">
        <v>634</v>
      </c>
      <c r="E2600" s="7">
        <v>336</v>
      </c>
      <c r="F2600" s="7">
        <v>421</v>
      </c>
      <c r="G2600" s="7">
        <v>0</v>
      </c>
      <c r="H2600" s="7">
        <v>14507</v>
      </c>
      <c r="I2600" s="7">
        <v>0</v>
      </c>
      <c r="J2600" s="7">
        <v>68</v>
      </c>
      <c r="K2600" s="7">
        <v>403</v>
      </c>
      <c r="L2600" s="7">
        <v>332</v>
      </c>
      <c r="M2600" s="7">
        <v>3.8387096770000002</v>
      </c>
      <c r="N2600" s="7">
        <f>VLOOKUP(Todos!$A2600,vlookup_table[#All],2,FALSE)</f>
        <v>0</v>
      </c>
      <c r="O2600" s="7" t="str">
        <f>VLOOKUP(Todos!$A2600,vlookup_table[#All],3,FALSE)</f>
        <v>KS</v>
      </c>
      <c r="P2600" s="7">
        <f>VLOOKUP(Todos!$A2600,vlookup_table[#All],4,FALSE)</f>
        <v>8103</v>
      </c>
      <c r="Q2600" s="9" t="str">
        <f>VLOOKUP(Todos!$A2600,vlookup_table[#All],5,FALSE)</f>
        <v>S2</v>
      </c>
      <c r="R2600" s="9" t="str">
        <f>VLOOKUP(Todos!$A2600,vlookup_table[#All],6,FALSE)</f>
        <v>F</v>
      </c>
      <c r="S2600" s="9">
        <f>VLOOKUP(Todos!$A2600,vlookup_table[#All],7,FALSE)</f>
        <v>6</v>
      </c>
      <c r="T2600" s="9">
        <f>ROUND((9706-Todos!$P2600)/100, 0)</f>
        <v>16</v>
      </c>
      <c r="U2600" s="9" t="str" cm="1">
        <f t="array" ref="U2600">_xlfn.IFS(
    ISNUMBER(SEARCH("C", Q2600)), "Ciudad",
    ISNUMBER(SEARCH("T", Q2600)), "Pueblo",
    ISNUMBER(SEARCH("R", Q2600)), "Rural",
    ISNUMBER(SEARCH("S", Q2600)), "Suburbano",
    ISNUMBER(SEARCH("U", Q2600)), "Urbano"
)</f>
        <v>Suburbano</v>
      </c>
      <c r="V2600" s="24" t="str" cm="1">
        <f t="array" ref="V2600">_xlfn.LET(
    _xlpm.txt, _xlfn.TEXTJOIN("", TRUE, IF(ISNUMBER(--MID(Todos!$H2600, _xlfn.SEQUENCE(LEN(Todos!$H2600)), 1)), MID(Todos!$H2600, _xlfn.SEQUENCE(LEN(Todos!$H2600)), 1), "")),
    IF(ISNUMBER(--RIGHT(_xlpm.txt,1)), _xlpm.txt, LEFT(_xlpm.txt, LEN(_xlpm.txt)-1))
)</f>
        <v>14507</v>
      </c>
      <c r="W2600" s="9" t="str">
        <f>UPPER(LEFT(Todos!$B2600,2))</f>
        <v>KS</v>
      </c>
      <c r="X2600" s="10" t="str" cm="1">
        <f t="array" ref="X2600">+IF(Todos!$C2600 = "",MODE.MATCH(Todos!$C$2:$C$4029),Todos!$C2600)</f>
        <v>F</v>
      </c>
    </row>
    <row r="2601" spans="1:24" x14ac:dyDescent="0.35">
      <c r="A2601" s="18">
        <v>154799</v>
      </c>
      <c r="B2601" s="12" t="s">
        <v>22</v>
      </c>
      <c r="C2601" s="12" t="s">
        <v>14</v>
      </c>
      <c r="D2601" s="12">
        <v>1314</v>
      </c>
      <c r="E2601" s="12">
        <v>363</v>
      </c>
      <c r="F2601" s="12">
        <v>398</v>
      </c>
      <c r="G2601" s="12">
        <v>12</v>
      </c>
      <c r="H2601" s="12">
        <v>12406</v>
      </c>
      <c r="I2601" s="12">
        <v>6</v>
      </c>
      <c r="J2601" s="12">
        <v>60</v>
      </c>
      <c r="K2601" s="12">
        <v>379</v>
      </c>
      <c r="L2601" s="12">
        <v>376</v>
      </c>
      <c r="M2601" s="12">
        <v>17.5</v>
      </c>
      <c r="N2601" s="12">
        <f>VLOOKUP(Todos!$A2601,vlookup_table[#All],2,FALSE)</f>
        <v>1</v>
      </c>
      <c r="O2601" s="12" t="str">
        <f>VLOOKUP(Todos!$A2601,vlookup_table[#All],3,FALSE)</f>
        <v>CA</v>
      </c>
      <c r="P2601" s="12">
        <f>VLOOKUP(Todos!$A2601,vlookup_table[#All],4,FALSE)</f>
        <v>0</v>
      </c>
      <c r="Q2601" s="14" t="str">
        <f>VLOOKUP(Todos!$A2601,vlookup_table[#All],5,FALSE)</f>
        <v>R2</v>
      </c>
      <c r="R2601" s="14" t="str">
        <f>VLOOKUP(Todos!$A2601,vlookup_table[#All],6,FALSE)</f>
        <v>M</v>
      </c>
      <c r="S2601" s="14">
        <f>VLOOKUP(Todos!$A2601,vlookup_table[#All],7,FALSE)</f>
        <v>50</v>
      </c>
      <c r="T2601" s="14">
        <f>ROUND((9706-Todos!$P2601)/100, 0)</f>
        <v>97</v>
      </c>
      <c r="U2601" s="14" t="str" cm="1">
        <f t="array" ref="U2601">_xlfn.IFS(
    ISNUMBER(SEARCH("C", Q2601)), "Ciudad",
    ISNUMBER(SEARCH("T", Q2601)), "Pueblo",
    ISNUMBER(SEARCH("R", Q2601)), "Rural",
    ISNUMBER(SEARCH("S", Q2601)), "Suburbano",
    ISNUMBER(SEARCH("U", Q2601)), "Urbano"
)</f>
        <v>Rural</v>
      </c>
      <c r="V2601" s="25" t="str" cm="1">
        <f t="array" ref="V2601">_xlfn.LET(
    _xlpm.txt, _xlfn.TEXTJOIN("", TRUE, IF(ISNUMBER(--MID(Todos!$H2601, _xlfn.SEQUENCE(LEN(Todos!$H2601)), 1)), MID(Todos!$H2601, _xlfn.SEQUENCE(LEN(Todos!$H2601)), 1), "")),
    IF(ISNUMBER(--RIGHT(_xlpm.txt,1)), _xlpm.txt, LEFT(_xlpm.txt, LEN(_xlpm.txt)-1))
)</f>
        <v>12406</v>
      </c>
      <c r="W2601" s="14" t="str">
        <f>UPPER(LEFT(Todos!$B2601,2))</f>
        <v>CA</v>
      </c>
      <c r="X2601" s="15" t="str" cm="1">
        <f t="array" ref="X2601">+IF(Todos!$C2601 = "",MODE.MATCH(Todos!$C$2:$C$4029),Todos!$C2601)</f>
        <v>M</v>
      </c>
    </row>
    <row r="2602" spans="1:24" x14ac:dyDescent="0.35">
      <c r="A2602" s="19">
        <v>102521</v>
      </c>
      <c r="B2602" s="7" t="s">
        <v>37</v>
      </c>
      <c r="C2602" s="7" t="s">
        <v>14</v>
      </c>
      <c r="D2602" s="7">
        <v>695</v>
      </c>
      <c r="E2602" s="7">
        <v>350</v>
      </c>
      <c r="F2602" s="7">
        <v>439</v>
      </c>
      <c r="G2602" s="7">
        <v>4</v>
      </c>
      <c r="H2602" s="7">
        <v>12831</v>
      </c>
      <c r="I2602" s="7">
        <v>0</v>
      </c>
      <c r="J2602" s="7">
        <v>61</v>
      </c>
      <c r="K2602" s="7">
        <v>482</v>
      </c>
      <c r="L2602" s="7">
        <v>395</v>
      </c>
      <c r="M2602" s="7">
        <v>12.5</v>
      </c>
      <c r="N2602" s="7">
        <f>VLOOKUP(Todos!$A2602,vlookup_table[#All],2,FALSE)</f>
        <v>1</v>
      </c>
      <c r="O2602" s="7" t="str">
        <f>VLOOKUP(Todos!$A2602,vlookup_table[#All],3,FALSE)</f>
        <v>MO</v>
      </c>
      <c r="P2602" s="7">
        <f>VLOOKUP(Todos!$A2602,vlookup_table[#All],4,FALSE)</f>
        <v>4401</v>
      </c>
      <c r="Q2602" s="9" t="str">
        <f>VLOOKUP(Todos!$A2602,vlookup_table[#All],5,FALSE)</f>
        <v>R2</v>
      </c>
      <c r="R2602" s="9" t="str">
        <f>VLOOKUP(Todos!$A2602,vlookup_table[#All],6,FALSE)</f>
        <v>M</v>
      </c>
      <c r="S2602" s="9">
        <f>VLOOKUP(Todos!$A2602,vlookup_table[#All],7,FALSE)</f>
        <v>5</v>
      </c>
      <c r="T2602" s="9">
        <f>ROUND((9706-Todos!$P2602)/100, 0)</f>
        <v>53</v>
      </c>
      <c r="U2602" s="9" t="str" cm="1">
        <f t="array" ref="U2602">_xlfn.IFS(
    ISNUMBER(SEARCH("C", Q2602)), "Ciudad",
    ISNUMBER(SEARCH("T", Q2602)), "Pueblo",
    ISNUMBER(SEARCH("R", Q2602)), "Rural",
    ISNUMBER(SEARCH("S", Q2602)), "Suburbano",
    ISNUMBER(SEARCH("U", Q2602)), "Urbano"
)</f>
        <v>Rural</v>
      </c>
      <c r="V2602" s="24" t="str" cm="1">
        <f t="array" ref="V2602">_xlfn.LET(
    _xlpm.txt, _xlfn.TEXTJOIN("", TRUE, IF(ISNUMBER(--MID(Todos!$H2602, _xlfn.SEQUENCE(LEN(Todos!$H2602)), 1)), MID(Todos!$H2602, _xlfn.SEQUENCE(LEN(Todos!$H2602)), 1), "")),
    IF(ISNUMBER(--RIGHT(_xlpm.txt,1)), _xlpm.txt, LEFT(_xlpm.txt, LEN(_xlpm.txt)-1))
)</f>
        <v>12831</v>
      </c>
      <c r="W2602" s="9" t="str">
        <f>UPPER(LEFT(Todos!$B2602,2))</f>
        <v>MO</v>
      </c>
      <c r="X2602" s="10" t="str" cm="1">
        <f t="array" ref="X2602">+IF(Todos!$C2602 = "",MODE.MATCH(Todos!$C$2:$C$4029),Todos!$C2602)</f>
        <v>M</v>
      </c>
    </row>
    <row r="2603" spans="1:24" x14ac:dyDescent="0.35">
      <c r="A2603" s="18">
        <v>30029</v>
      </c>
      <c r="B2603" s="12" t="s">
        <v>40</v>
      </c>
      <c r="C2603" s="12" t="s">
        <v>17</v>
      </c>
      <c r="D2603" s="12">
        <v>646</v>
      </c>
      <c r="E2603" s="12">
        <v>279</v>
      </c>
      <c r="F2603" s="12">
        <v>452</v>
      </c>
      <c r="G2603" s="12">
        <v>2</v>
      </c>
      <c r="H2603" s="12">
        <v>18434</v>
      </c>
      <c r="I2603" s="12">
        <v>0</v>
      </c>
      <c r="J2603" s="12">
        <v>83</v>
      </c>
      <c r="K2603" s="12">
        <v>359</v>
      </c>
      <c r="L2603" s="12">
        <v>371</v>
      </c>
      <c r="M2603" s="12">
        <v>7.7037037039999996</v>
      </c>
      <c r="N2603" s="12">
        <f>VLOOKUP(Todos!$A2603,vlookup_table[#All],2,FALSE)</f>
        <v>0</v>
      </c>
      <c r="O2603" s="12" t="str">
        <f>VLOOKUP(Todos!$A2603,vlookup_table[#All],3,FALSE)</f>
        <v>GA</v>
      </c>
      <c r="P2603" s="12">
        <f>VLOOKUP(Todos!$A2603,vlookup_table[#All],4,FALSE)</f>
        <v>3001</v>
      </c>
      <c r="Q2603" s="14" t="str">
        <f>VLOOKUP(Todos!$A2603,vlookup_table[#All],5,FALSE)</f>
        <v>T1</v>
      </c>
      <c r="R2603" s="14" t="str">
        <f>VLOOKUP(Todos!$A2603,vlookup_table[#All],6,FALSE)</f>
        <v>F</v>
      </c>
      <c r="S2603" s="14">
        <f>VLOOKUP(Todos!$A2603,vlookup_table[#All],7,FALSE)</f>
        <v>14</v>
      </c>
      <c r="T2603" s="14">
        <f>ROUND((9706-Todos!$P2603)/100, 0)</f>
        <v>67</v>
      </c>
      <c r="U2603" s="14" t="str" cm="1">
        <f t="array" ref="U2603">_xlfn.IFS(
    ISNUMBER(SEARCH("C", Q2603)), "Ciudad",
    ISNUMBER(SEARCH("T", Q2603)), "Pueblo",
    ISNUMBER(SEARCH("R", Q2603)), "Rural",
    ISNUMBER(SEARCH("S", Q2603)), "Suburbano",
    ISNUMBER(SEARCH("U", Q2603)), "Urbano"
)</f>
        <v>Pueblo</v>
      </c>
      <c r="V2603" s="25" t="str" cm="1">
        <f t="array" ref="V2603">_xlfn.LET(
    _xlpm.txt, _xlfn.TEXTJOIN("", TRUE, IF(ISNUMBER(--MID(Todos!$H2603, _xlfn.SEQUENCE(LEN(Todos!$H2603)), 1)), MID(Todos!$H2603, _xlfn.SEQUENCE(LEN(Todos!$H2603)), 1), "")),
    IF(ISNUMBER(--RIGHT(_xlpm.txt,1)), _xlpm.txt, LEFT(_xlpm.txt, LEN(_xlpm.txt)-1))
)</f>
        <v>18434</v>
      </c>
      <c r="W2603" s="14" t="str">
        <f>UPPER(LEFT(Todos!$B2603,2))</f>
        <v>GA</v>
      </c>
      <c r="X2603" s="15" t="str" cm="1">
        <f t="array" ref="X2603">+IF(Todos!$C2603 = "",MODE.MATCH(Todos!$C$2:$C$4029),Todos!$C2603)</f>
        <v>F</v>
      </c>
    </row>
    <row r="2604" spans="1:24" x14ac:dyDescent="0.35">
      <c r="A2604" s="19">
        <v>148883</v>
      </c>
      <c r="B2604" s="7" t="s">
        <v>22</v>
      </c>
      <c r="C2604" s="7" t="s">
        <v>14</v>
      </c>
      <c r="D2604" s="7">
        <v>2252</v>
      </c>
      <c r="E2604" s="7">
        <v>595</v>
      </c>
      <c r="F2604" s="7">
        <v>658</v>
      </c>
      <c r="G2604" s="7">
        <v>68</v>
      </c>
      <c r="H2604" s="7">
        <v>20460</v>
      </c>
      <c r="I2604" s="7">
        <v>7</v>
      </c>
      <c r="J2604" s="7">
        <v>57</v>
      </c>
      <c r="K2604" s="7">
        <v>608</v>
      </c>
      <c r="L2604" s="7">
        <v>645</v>
      </c>
      <c r="M2604" s="7">
        <v>15</v>
      </c>
      <c r="N2604" s="7">
        <f>VLOOKUP(Todos!$A2604,vlookup_table[#All],2,FALSE)</f>
        <v>1</v>
      </c>
      <c r="O2604" s="7" t="str">
        <f>VLOOKUP(Todos!$A2604,vlookup_table[#All],3,FALSE)</f>
        <v>CA</v>
      </c>
      <c r="P2604" s="7">
        <f>VLOOKUP(Todos!$A2604,vlookup_table[#All],4,FALSE)</f>
        <v>4701</v>
      </c>
      <c r="Q2604" s="9" t="str">
        <f>VLOOKUP(Todos!$A2604,vlookup_table[#All],5,FALSE)</f>
        <v>T1</v>
      </c>
      <c r="R2604" s="9" t="str">
        <f>VLOOKUP(Todos!$A2604,vlookup_table[#All],6,FALSE)</f>
        <v>M</v>
      </c>
      <c r="S2604" s="9">
        <f>VLOOKUP(Todos!$A2604,vlookup_table[#All],7,FALSE)</f>
        <v>21</v>
      </c>
      <c r="T2604" s="9">
        <f>ROUND((9706-Todos!$P2604)/100, 0)</f>
        <v>50</v>
      </c>
      <c r="U2604" s="9" t="str" cm="1">
        <f t="array" ref="U2604">_xlfn.IFS(
    ISNUMBER(SEARCH("C", Q2604)), "Ciudad",
    ISNUMBER(SEARCH("T", Q2604)), "Pueblo",
    ISNUMBER(SEARCH("R", Q2604)), "Rural",
    ISNUMBER(SEARCH("S", Q2604)), "Suburbano",
    ISNUMBER(SEARCH("U", Q2604)), "Urbano"
)</f>
        <v>Pueblo</v>
      </c>
      <c r="V2604" s="24" t="str" cm="1">
        <f t="array" ref="V2604">_xlfn.LET(
    _xlpm.txt, _xlfn.TEXTJOIN("", TRUE, IF(ISNUMBER(--MID(Todos!$H2604, _xlfn.SEQUENCE(LEN(Todos!$H2604)), 1)), MID(Todos!$H2604, _xlfn.SEQUENCE(LEN(Todos!$H2604)), 1), "")),
    IF(ISNUMBER(--RIGHT(_xlpm.txt,1)), _xlpm.txt, LEFT(_xlpm.txt, LEN(_xlpm.txt)-1))
)</f>
        <v>20460</v>
      </c>
      <c r="W2604" s="9" t="str">
        <f>UPPER(LEFT(Todos!$B2604,2))</f>
        <v>CA</v>
      </c>
      <c r="X2604" s="10" t="str" cm="1">
        <f t="array" ref="X2604">+IF(Todos!$C2604 = "",MODE.MATCH(Todos!$C$2:$C$4029),Todos!$C2604)</f>
        <v>M</v>
      </c>
    </row>
    <row r="2605" spans="1:24" x14ac:dyDescent="0.35">
      <c r="A2605" s="18">
        <v>177837</v>
      </c>
      <c r="B2605" s="12" t="s">
        <v>51</v>
      </c>
      <c r="C2605" s="12" t="s">
        <v>14</v>
      </c>
      <c r="D2605" s="12">
        <v>597</v>
      </c>
      <c r="E2605" s="12">
        <v>214</v>
      </c>
      <c r="F2605" s="12">
        <v>280</v>
      </c>
      <c r="G2605" s="12">
        <v>8</v>
      </c>
      <c r="H2605" s="12">
        <v>10247</v>
      </c>
      <c r="I2605" s="12">
        <v>1</v>
      </c>
      <c r="J2605" s="12">
        <v>41</v>
      </c>
      <c r="K2605" s="12">
        <v>239</v>
      </c>
      <c r="L2605" s="12">
        <v>252</v>
      </c>
      <c r="M2605" s="12">
        <v>57.5</v>
      </c>
      <c r="N2605" s="12">
        <f>VLOOKUP(Todos!$A2605,vlookup_table[#All],2,FALSE)</f>
        <v>0</v>
      </c>
      <c r="O2605" s="12" t="str">
        <f>VLOOKUP(Todos!$A2605,vlookup_table[#All],3,FALSE)</f>
        <v>OR</v>
      </c>
      <c r="P2605" s="12">
        <f>VLOOKUP(Todos!$A2605,vlookup_table[#All],4,FALSE)</f>
        <v>0</v>
      </c>
      <c r="Q2605" s="14" t="str">
        <f>VLOOKUP(Todos!$A2605,vlookup_table[#All],5,FALSE)</f>
        <v/>
      </c>
      <c r="R2605" s="14" t="str">
        <f>VLOOKUP(Todos!$A2605,vlookup_table[#All],6,FALSE)</f>
        <v>M</v>
      </c>
      <c r="S2605" s="14">
        <f>VLOOKUP(Todos!$A2605,vlookup_table[#All],7,FALSE)</f>
        <v>100</v>
      </c>
      <c r="T2605" s="14">
        <f>ROUND((9706-Todos!$P2605)/100, 0)</f>
        <v>97</v>
      </c>
      <c r="U2605" s="14" t="e" cm="1">
        <f t="array" ref="U2605">_xlfn.IFS(
    ISNUMBER(SEARCH("C", Q2605)), "Ciudad",
    ISNUMBER(SEARCH("T", Q2605)), "Pueblo",
    ISNUMBER(SEARCH("R", Q2605)), "Rural",
    ISNUMBER(SEARCH("S", Q2605)), "Suburbano",
    ISNUMBER(SEARCH("U", Q2605)), "Urbano"
)</f>
        <v>#N/A</v>
      </c>
      <c r="V2605" s="25" t="str" cm="1">
        <f t="array" ref="V2605">_xlfn.LET(
    _xlpm.txt, _xlfn.TEXTJOIN("", TRUE, IF(ISNUMBER(--MID(Todos!$H2605, _xlfn.SEQUENCE(LEN(Todos!$H2605)), 1)), MID(Todos!$H2605, _xlfn.SEQUENCE(LEN(Todos!$H2605)), 1), "")),
    IF(ISNUMBER(--RIGHT(_xlpm.txt,1)), _xlpm.txt, LEFT(_xlpm.txt, LEN(_xlpm.txt)-1))
)</f>
        <v>10247</v>
      </c>
      <c r="W2605" s="14" t="str">
        <f>UPPER(LEFT(Todos!$B2605,2))</f>
        <v>OR</v>
      </c>
      <c r="X2605" s="15" t="str" cm="1">
        <f t="array" ref="X2605">+IF(Todos!$C2605 = "",MODE.MATCH(Todos!$C$2:$C$4029),Todos!$C2605)</f>
        <v>M</v>
      </c>
    </row>
    <row r="2606" spans="1:24" x14ac:dyDescent="0.35">
      <c r="A2606" s="19">
        <v>140377</v>
      </c>
      <c r="B2606" s="7" t="s">
        <v>55</v>
      </c>
      <c r="C2606" s="7" t="s">
        <v>17</v>
      </c>
      <c r="D2606" s="7">
        <v>657</v>
      </c>
      <c r="E2606" s="7">
        <v>264</v>
      </c>
      <c r="F2606" s="7">
        <v>332</v>
      </c>
      <c r="G2606" s="7">
        <v>1</v>
      </c>
      <c r="H2606" s="7">
        <v>11148</v>
      </c>
      <c r="I2606" s="7">
        <v>2</v>
      </c>
      <c r="J2606" s="7">
        <v>53</v>
      </c>
      <c r="K2606" s="7">
        <v>290</v>
      </c>
      <c r="L2606" s="7">
        <v>308</v>
      </c>
      <c r="M2606" s="7">
        <v>10.61538462</v>
      </c>
      <c r="N2606" s="7">
        <f>VLOOKUP(Todos!$A2606,vlookup_table[#All],2,FALSE)</f>
        <v>0</v>
      </c>
      <c r="O2606" s="7" t="str">
        <f>VLOOKUP(Todos!$A2606,vlookup_table[#All],3,FALSE)</f>
        <v>NM</v>
      </c>
      <c r="P2606" s="7">
        <f>VLOOKUP(Todos!$A2606,vlookup_table[#All],4,FALSE)</f>
        <v>3801</v>
      </c>
      <c r="Q2606" s="9" t="str">
        <f>VLOOKUP(Todos!$A2606,vlookup_table[#All],5,FALSE)</f>
        <v>T2</v>
      </c>
      <c r="R2606" s="9" t="str">
        <f>VLOOKUP(Todos!$A2606,vlookup_table[#All],6,FALSE)</f>
        <v>F</v>
      </c>
      <c r="S2606" s="9">
        <f>VLOOKUP(Todos!$A2606,vlookup_table[#All],7,FALSE)</f>
        <v>15</v>
      </c>
      <c r="T2606" s="9">
        <f>ROUND((9706-Todos!$P2606)/100, 0)</f>
        <v>59</v>
      </c>
      <c r="U2606" s="9" t="str" cm="1">
        <f t="array" ref="U2606">_xlfn.IFS(
    ISNUMBER(SEARCH("C", Q2606)), "Ciudad",
    ISNUMBER(SEARCH("T", Q2606)), "Pueblo",
    ISNUMBER(SEARCH("R", Q2606)), "Rural",
    ISNUMBER(SEARCH("S", Q2606)), "Suburbano",
    ISNUMBER(SEARCH("U", Q2606)), "Urbano"
)</f>
        <v>Pueblo</v>
      </c>
      <c r="V2606" s="24" t="str" cm="1">
        <f t="array" ref="V2606">_xlfn.LET(
    _xlpm.txt, _xlfn.TEXTJOIN("", TRUE, IF(ISNUMBER(--MID(Todos!$H2606, _xlfn.SEQUENCE(LEN(Todos!$H2606)), 1)), MID(Todos!$H2606, _xlfn.SEQUENCE(LEN(Todos!$H2606)), 1), "")),
    IF(ISNUMBER(--RIGHT(_xlpm.txt,1)), _xlpm.txt, LEFT(_xlpm.txt, LEN(_xlpm.txt)-1))
)</f>
        <v>11148</v>
      </c>
      <c r="W2606" s="9" t="str">
        <f>UPPER(LEFT(Todos!$B2606,2))</f>
        <v>NM</v>
      </c>
      <c r="X2606" s="10" t="str" cm="1">
        <f t="array" ref="X2606">+IF(Todos!$C2606 = "",MODE.MATCH(Todos!$C$2:$C$4029),Todos!$C2606)</f>
        <v>F</v>
      </c>
    </row>
    <row r="2607" spans="1:24" x14ac:dyDescent="0.35">
      <c r="A2607" s="18">
        <v>139363</v>
      </c>
      <c r="B2607" s="12" t="s">
        <v>55</v>
      </c>
      <c r="C2607" s="12" t="s">
        <v>14</v>
      </c>
      <c r="D2607" s="12">
        <v>782</v>
      </c>
      <c r="E2607" s="12">
        <v>222</v>
      </c>
      <c r="F2607" s="12">
        <v>453</v>
      </c>
      <c r="G2607" s="12">
        <v>1</v>
      </c>
      <c r="H2607" s="12">
        <v>20867</v>
      </c>
      <c r="I2607" s="12">
        <v>11</v>
      </c>
      <c r="J2607" s="12">
        <v>30</v>
      </c>
      <c r="K2607" s="12">
        <v>294</v>
      </c>
      <c r="L2607" s="12">
        <v>307</v>
      </c>
      <c r="M2607" s="12">
        <v>13</v>
      </c>
      <c r="N2607" s="12">
        <f>VLOOKUP(Todos!$A2607,vlookup_table[#All],2,FALSE)</f>
        <v>0</v>
      </c>
      <c r="O2607" s="12" t="str">
        <f>VLOOKUP(Todos!$A2607,vlookup_table[#All],3,FALSE)</f>
        <v>NM</v>
      </c>
      <c r="P2607" s="12">
        <f>VLOOKUP(Todos!$A2607,vlookup_table[#All],4,FALSE)</f>
        <v>5501</v>
      </c>
      <c r="Q2607" s="14" t="str">
        <f>VLOOKUP(Todos!$A2607,vlookup_table[#All],5,FALSE)</f>
        <v>C1</v>
      </c>
      <c r="R2607" s="14" t="str">
        <f>VLOOKUP(Todos!$A2607,vlookup_table[#All],6,FALSE)</f>
        <v>M</v>
      </c>
      <c r="S2607" s="14">
        <f>VLOOKUP(Todos!$A2607,vlookup_table[#All],7,FALSE)</f>
        <v>12</v>
      </c>
      <c r="T2607" s="14">
        <f>ROUND((9706-Todos!$P2607)/100, 0)</f>
        <v>42</v>
      </c>
      <c r="U2607" s="14" t="str" cm="1">
        <f t="array" ref="U2607">_xlfn.IFS(
    ISNUMBER(SEARCH("C", Q2607)), "Ciudad",
    ISNUMBER(SEARCH("T", Q2607)), "Pueblo",
    ISNUMBER(SEARCH("R", Q2607)), "Rural",
    ISNUMBER(SEARCH("S", Q2607)), "Suburbano",
    ISNUMBER(SEARCH("U", Q2607)), "Urbano"
)</f>
        <v>Ciudad</v>
      </c>
      <c r="V2607" s="25" t="str" cm="1">
        <f t="array" ref="V2607">_xlfn.LET(
    _xlpm.txt, _xlfn.TEXTJOIN("", TRUE, IF(ISNUMBER(--MID(Todos!$H2607, _xlfn.SEQUENCE(LEN(Todos!$H2607)), 1)), MID(Todos!$H2607, _xlfn.SEQUENCE(LEN(Todos!$H2607)), 1), "")),
    IF(ISNUMBER(--RIGHT(_xlpm.txt,1)), _xlpm.txt, LEFT(_xlpm.txt, LEN(_xlpm.txt)-1))
)</f>
        <v>20867</v>
      </c>
      <c r="W2607" s="14" t="str">
        <f>UPPER(LEFT(Todos!$B2607,2))</f>
        <v>NM</v>
      </c>
      <c r="X2607" s="15" t="str" cm="1">
        <f t="array" ref="X2607">+IF(Todos!$C2607 = "",MODE.MATCH(Todos!$C$2:$C$4029),Todos!$C2607)</f>
        <v>M</v>
      </c>
    </row>
    <row r="2608" spans="1:24" x14ac:dyDescent="0.35">
      <c r="A2608" s="19">
        <v>148131</v>
      </c>
      <c r="B2608" s="7" t="s">
        <v>22</v>
      </c>
      <c r="C2608" s="7" t="s">
        <v>17</v>
      </c>
      <c r="D2608" s="7">
        <v>3992</v>
      </c>
      <c r="E2608" s="7">
        <v>801</v>
      </c>
      <c r="F2608" s="7">
        <v>858</v>
      </c>
      <c r="G2608" s="7">
        <v>96</v>
      </c>
      <c r="H2608" s="7">
        <v>29156</v>
      </c>
      <c r="I2608" s="7">
        <v>15</v>
      </c>
      <c r="J2608" s="7">
        <v>46</v>
      </c>
      <c r="K2608" s="7">
        <v>821</v>
      </c>
      <c r="L2608" s="7">
        <v>839</v>
      </c>
      <c r="M2608" s="7">
        <v>10</v>
      </c>
      <c r="N2608" s="7">
        <f>VLOOKUP(Todos!$A2608,vlookup_table[#All],2,FALSE)</f>
        <v>0</v>
      </c>
      <c r="O2608" s="7" t="str">
        <f>VLOOKUP(Todos!$A2608,vlookup_table[#All],3,FALSE)</f>
        <v>CA</v>
      </c>
      <c r="P2608" s="7">
        <f>VLOOKUP(Todos!$A2608,vlookup_table[#All],4,FALSE)</f>
        <v>5601</v>
      </c>
      <c r="Q2608" s="9" t="str">
        <f>VLOOKUP(Todos!$A2608,vlookup_table[#All],5,FALSE)</f>
        <v>C1</v>
      </c>
      <c r="R2608" s="9" t="str">
        <f>VLOOKUP(Todos!$A2608,vlookup_table[#All],6,FALSE)</f>
        <v>F</v>
      </c>
      <c r="S2608" s="9">
        <f>VLOOKUP(Todos!$A2608,vlookup_table[#All],7,FALSE)</f>
        <v>20</v>
      </c>
      <c r="T2608" s="9">
        <f>ROUND((9706-Todos!$P2608)/100, 0)</f>
        <v>41</v>
      </c>
      <c r="U2608" s="9" t="str" cm="1">
        <f t="array" ref="U2608">_xlfn.IFS(
    ISNUMBER(SEARCH("C", Q2608)), "Ciudad",
    ISNUMBER(SEARCH("T", Q2608)), "Pueblo",
    ISNUMBER(SEARCH("R", Q2608)), "Rural",
    ISNUMBER(SEARCH("S", Q2608)), "Suburbano",
    ISNUMBER(SEARCH("U", Q2608)), "Urbano"
)</f>
        <v>Ciudad</v>
      </c>
      <c r="V2608" s="24" t="str" cm="1">
        <f t="array" ref="V2608">_xlfn.LET(
    _xlpm.txt, _xlfn.TEXTJOIN("", TRUE, IF(ISNUMBER(--MID(Todos!$H2608, _xlfn.SEQUENCE(LEN(Todos!$H2608)), 1)), MID(Todos!$H2608, _xlfn.SEQUENCE(LEN(Todos!$H2608)), 1), "")),
    IF(ISNUMBER(--RIGHT(_xlpm.txt,1)), _xlpm.txt, LEFT(_xlpm.txt, LEN(_xlpm.txt)-1))
)</f>
        <v>29156</v>
      </c>
      <c r="W2608" s="9" t="str">
        <f>UPPER(LEFT(Todos!$B2608,2))</f>
        <v>CA</v>
      </c>
      <c r="X2608" s="10" t="str" cm="1">
        <f t="array" ref="X2608">+IF(Todos!$C2608 = "",MODE.MATCH(Todos!$C$2:$C$4029),Todos!$C2608)</f>
        <v>F</v>
      </c>
    </row>
    <row r="2609" spans="1:24" x14ac:dyDescent="0.35">
      <c r="A2609" s="18">
        <v>175902</v>
      </c>
      <c r="B2609" s="12" t="s">
        <v>51</v>
      </c>
      <c r="C2609" s="12" t="s">
        <v>17</v>
      </c>
      <c r="D2609" s="12">
        <v>807</v>
      </c>
      <c r="E2609" s="12">
        <v>351</v>
      </c>
      <c r="F2609" s="12">
        <v>420</v>
      </c>
      <c r="G2609" s="12">
        <v>0</v>
      </c>
      <c r="H2609" s="12">
        <v>16532</v>
      </c>
      <c r="I2609" s="12">
        <v>7</v>
      </c>
      <c r="J2609" s="12">
        <v>51</v>
      </c>
      <c r="K2609" s="12">
        <v>388</v>
      </c>
      <c r="L2609" s="12">
        <v>377</v>
      </c>
      <c r="M2609" s="12">
        <v>9.0714285710000002</v>
      </c>
      <c r="N2609" s="12">
        <f>VLOOKUP(Todos!$A2609,vlookup_table[#All],2,FALSE)</f>
        <v>2</v>
      </c>
      <c r="O2609" s="12" t="str">
        <f>VLOOKUP(Todos!$A2609,vlookup_table[#All],3,FALSE)</f>
        <v>OR</v>
      </c>
      <c r="P2609" s="12">
        <f>VLOOKUP(Todos!$A2609,vlookup_table[#All],4,FALSE)</f>
        <v>0</v>
      </c>
      <c r="Q2609" s="14" t="str">
        <f>VLOOKUP(Todos!$A2609,vlookup_table[#All],5,FALSE)</f>
        <v>C2</v>
      </c>
      <c r="R2609" s="14" t="str">
        <f>VLOOKUP(Todos!$A2609,vlookup_table[#All],6,FALSE)</f>
        <v>F</v>
      </c>
      <c r="S2609" s="14">
        <f>VLOOKUP(Todos!$A2609,vlookup_table[#All],7,FALSE)</f>
        <v>15</v>
      </c>
      <c r="T2609" s="14">
        <f>ROUND((9706-Todos!$P2609)/100, 0)</f>
        <v>97</v>
      </c>
      <c r="U2609" s="14" t="str" cm="1">
        <f t="array" ref="U2609">_xlfn.IFS(
    ISNUMBER(SEARCH("C", Q2609)), "Ciudad",
    ISNUMBER(SEARCH("T", Q2609)), "Pueblo",
    ISNUMBER(SEARCH("R", Q2609)), "Rural",
    ISNUMBER(SEARCH("S", Q2609)), "Suburbano",
    ISNUMBER(SEARCH("U", Q2609)), "Urbano"
)</f>
        <v>Ciudad</v>
      </c>
      <c r="V2609" s="25" t="str" cm="1">
        <f t="array" ref="V2609">_xlfn.LET(
    _xlpm.txt, _xlfn.TEXTJOIN("", TRUE, IF(ISNUMBER(--MID(Todos!$H2609, _xlfn.SEQUENCE(LEN(Todos!$H2609)), 1)), MID(Todos!$H2609, _xlfn.SEQUENCE(LEN(Todos!$H2609)), 1), "")),
    IF(ISNUMBER(--RIGHT(_xlpm.txt,1)), _xlpm.txt, LEFT(_xlpm.txt, LEN(_xlpm.txt)-1))
)</f>
        <v>16532</v>
      </c>
      <c r="W2609" s="14" t="str">
        <f>UPPER(LEFT(Todos!$B2609,2))</f>
        <v>OR</v>
      </c>
      <c r="X2609" s="15" t="str" cm="1">
        <f t="array" ref="X2609">+IF(Todos!$C2609 = "",MODE.MATCH(Todos!$C$2:$C$4029),Todos!$C2609)</f>
        <v>F</v>
      </c>
    </row>
    <row r="2610" spans="1:24" x14ac:dyDescent="0.35">
      <c r="A2610" s="19">
        <v>148030</v>
      </c>
      <c r="B2610" s="7" t="s">
        <v>22</v>
      </c>
      <c r="C2610" s="7" t="s">
        <v>17</v>
      </c>
      <c r="D2610" s="7">
        <v>1875</v>
      </c>
      <c r="E2610" s="7">
        <v>226</v>
      </c>
      <c r="F2610" s="7">
        <v>622</v>
      </c>
      <c r="G2610" s="7">
        <v>33</v>
      </c>
      <c r="H2610" s="7">
        <v>23383</v>
      </c>
      <c r="I2610" s="7">
        <v>30</v>
      </c>
      <c r="J2610" s="7">
        <v>22</v>
      </c>
      <c r="K2610" s="7">
        <v>575</v>
      </c>
      <c r="L2610" s="7">
        <v>343</v>
      </c>
      <c r="M2610" s="7">
        <v>6.0833333329999997</v>
      </c>
      <c r="N2610" s="7">
        <f>VLOOKUP(Todos!$A2610,vlookup_table[#All],2,FALSE)</f>
        <v>3</v>
      </c>
      <c r="O2610" s="7" t="str">
        <f>VLOOKUP(Todos!$A2610,vlookup_table[#All],3,FALSE)</f>
        <v>CA</v>
      </c>
      <c r="P2610" s="7">
        <f>VLOOKUP(Todos!$A2610,vlookup_table[#All],4,FALSE)</f>
        <v>0</v>
      </c>
      <c r="Q2610" s="9" t="str">
        <f>VLOOKUP(Todos!$A2610,vlookup_table[#All],5,FALSE)</f>
        <v>U2</v>
      </c>
      <c r="R2610" s="9" t="str">
        <f>VLOOKUP(Todos!$A2610,vlookup_table[#All],6,FALSE)</f>
        <v>F</v>
      </c>
      <c r="S2610" s="9">
        <f>VLOOKUP(Todos!$A2610,vlookup_table[#All],7,FALSE)</f>
        <v>10</v>
      </c>
      <c r="T2610" s="9">
        <f>ROUND((9706-Todos!$P2610)/100, 0)</f>
        <v>97</v>
      </c>
      <c r="U2610" s="9" t="str" cm="1">
        <f t="array" ref="U2610">_xlfn.IFS(
    ISNUMBER(SEARCH("C", Q2610)), "Ciudad",
    ISNUMBER(SEARCH("T", Q2610)), "Pueblo",
    ISNUMBER(SEARCH("R", Q2610)), "Rural",
    ISNUMBER(SEARCH("S", Q2610)), "Suburbano",
    ISNUMBER(SEARCH("U", Q2610)), "Urbano"
)</f>
        <v>Urbano</v>
      </c>
      <c r="V2610" s="24" t="str" cm="1">
        <f t="array" ref="V2610">_xlfn.LET(
    _xlpm.txt, _xlfn.TEXTJOIN("", TRUE, IF(ISNUMBER(--MID(Todos!$H2610, _xlfn.SEQUENCE(LEN(Todos!$H2610)), 1)), MID(Todos!$H2610, _xlfn.SEQUENCE(LEN(Todos!$H2610)), 1), "")),
    IF(ISNUMBER(--RIGHT(_xlpm.txt,1)), _xlpm.txt, LEFT(_xlpm.txt, LEN(_xlpm.txt)-1))
)</f>
        <v>23383</v>
      </c>
      <c r="W2610" s="9" t="str">
        <f>UPPER(LEFT(Todos!$B2610,2))</f>
        <v>CA</v>
      </c>
      <c r="X2610" s="10" t="str" cm="1">
        <f t="array" ref="X2610">+IF(Todos!$C2610 = "",MODE.MATCH(Todos!$C$2:$C$4029),Todos!$C2610)</f>
        <v>F</v>
      </c>
    </row>
    <row r="2611" spans="1:24" x14ac:dyDescent="0.35">
      <c r="A2611" s="18">
        <v>54003</v>
      </c>
      <c r="B2611" s="12" t="s">
        <v>69</v>
      </c>
      <c r="C2611" s="12" t="s">
        <v>31</v>
      </c>
      <c r="D2611" s="12">
        <v>486</v>
      </c>
      <c r="E2611" s="12">
        <v>247</v>
      </c>
      <c r="F2611" s="12">
        <v>393</v>
      </c>
      <c r="G2611" s="12">
        <v>2</v>
      </c>
      <c r="H2611" s="12">
        <v>15388</v>
      </c>
      <c r="I2611" s="12">
        <v>0</v>
      </c>
      <c r="J2611" s="12">
        <v>84</v>
      </c>
      <c r="K2611" s="12">
        <v>273</v>
      </c>
      <c r="L2611" s="12">
        <v>346</v>
      </c>
      <c r="M2611" s="12">
        <v>13.66666667</v>
      </c>
      <c r="N2611" s="12">
        <f>VLOOKUP(Todos!$A2611,vlookup_table[#All],2,FALSE)</f>
        <v>0</v>
      </c>
      <c r="O2611" s="12" t="str">
        <f>VLOOKUP(Todos!$A2611,vlookup_table[#All],3,FALSE)</f>
        <v>TN</v>
      </c>
      <c r="P2611" s="12">
        <f>VLOOKUP(Todos!$A2611,vlookup_table[#All],4,FALSE)</f>
        <v>3509</v>
      </c>
      <c r="Q2611" s="14" t="str">
        <f>VLOOKUP(Todos!$A2611,vlookup_table[#All],5,FALSE)</f>
        <v>T2</v>
      </c>
      <c r="R2611" s="14" t="str">
        <f>VLOOKUP(Todos!$A2611,vlookup_table[#All],6,FALSE)</f>
        <v>U</v>
      </c>
      <c r="S2611" s="14">
        <f>VLOOKUP(Todos!$A2611,vlookup_table[#All],7,FALSE)</f>
        <v>15</v>
      </c>
      <c r="T2611" s="14">
        <f>ROUND((9706-Todos!$P2611)/100, 0)</f>
        <v>62</v>
      </c>
      <c r="U2611" s="14" t="str" cm="1">
        <f t="array" ref="U2611">_xlfn.IFS(
    ISNUMBER(SEARCH("C", Q2611)), "Ciudad",
    ISNUMBER(SEARCH("T", Q2611)), "Pueblo",
    ISNUMBER(SEARCH("R", Q2611)), "Rural",
    ISNUMBER(SEARCH("S", Q2611)), "Suburbano",
    ISNUMBER(SEARCH("U", Q2611)), "Urbano"
)</f>
        <v>Pueblo</v>
      </c>
      <c r="V2611" s="25" t="str" cm="1">
        <f t="array" ref="V2611">_xlfn.LET(
    _xlpm.txt, _xlfn.TEXTJOIN("", TRUE, IF(ISNUMBER(--MID(Todos!$H2611, _xlfn.SEQUENCE(LEN(Todos!$H2611)), 1)), MID(Todos!$H2611, _xlfn.SEQUENCE(LEN(Todos!$H2611)), 1), "")),
    IF(ISNUMBER(--RIGHT(_xlpm.txt,1)), _xlpm.txt, LEFT(_xlpm.txt, LEN(_xlpm.txt)-1))
)</f>
        <v>15388</v>
      </c>
      <c r="W2611" s="14" t="str">
        <f>UPPER(LEFT(Todos!$B2611,2))</f>
        <v>TE</v>
      </c>
      <c r="X2611" s="15" t="str" cm="1">
        <f t="array" ref="X2611">+IF(Todos!$C2611 = "",MODE.MATCH(Todos!$C$2:$C$4029),Todos!$C2611)</f>
        <v>U</v>
      </c>
    </row>
    <row r="2612" spans="1:24" x14ac:dyDescent="0.35">
      <c r="A2612" s="19">
        <v>163412</v>
      </c>
      <c r="B2612" s="7" t="s">
        <v>22</v>
      </c>
      <c r="C2612" s="7" t="s">
        <v>17</v>
      </c>
      <c r="D2612" s="7">
        <v>2841</v>
      </c>
      <c r="E2612" s="7">
        <v>426</v>
      </c>
      <c r="F2612" s="7">
        <v>512</v>
      </c>
      <c r="G2612" s="7">
        <v>87</v>
      </c>
      <c r="H2612" s="7">
        <v>15278</v>
      </c>
      <c r="I2612" s="7">
        <v>55</v>
      </c>
      <c r="J2612" s="7">
        <v>35</v>
      </c>
      <c r="K2612" s="7">
        <v>460</v>
      </c>
      <c r="L2612" s="7">
        <v>476</v>
      </c>
      <c r="M2612" s="7">
        <v>20</v>
      </c>
      <c r="N2612" s="7">
        <f>VLOOKUP(Todos!$A2612,vlookup_table[#All],2,FALSE)</f>
        <v>0</v>
      </c>
      <c r="O2612" s="7" t="str">
        <f>VLOOKUP(Todos!$A2612,vlookup_table[#All],3,FALSE)</f>
        <v>CA</v>
      </c>
      <c r="P2612" s="7">
        <f>VLOOKUP(Todos!$A2612,vlookup_table[#All],4,FALSE)</f>
        <v>0</v>
      </c>
      <c r="Q2612" s="9" t="str">
        <f>VLOOKUP(Todos!$A2612,vlookup_table[#All],5,FALSE)</f>
        <v>U1</v>
      </c>
      <c r="R2612" s="9" t="str">
        <f>VLOOKUP(Todos!$A2612,vlookup_table[#All],6,FALSE)</f>
        <v>F</v>
      </c>
      <c r="S2612" s="9">
        <f>VLOOKUP(Todos!$A2612,vlookup_table[#All],7,FALSE)</f>
        <v>20</v>
      </c>
      <c r="T2612" s="9">
        <f>ROUND((9706-Todos!$P2612)/100, 0)</f>
        <v>97</v>
      </c>
      <c r="U2612" s="9" t="str" cm="1">
        <f t="array" ref="U2612">_xlfn.IFS(
    ISNUMBER(SEARCH("C", Q2612)), "Ciudad",
    ISNUMBER(SEARCH("T", Q2612)), "Pueblo",
    ISNUMBER(SEARCH("R", Q2612)), "Rural",
    ISNUMBER(SEARCH("S", Q2612)), "Suburbano",
    ISNUMBER(SEARCH("U", Q2612)), "Urbano"
)</f>
        <v>Urbano</v>
      </c>
      <c r="V2612" s="24" t="str" cm="1">
        <f t="array" ref="V2612">_xlfn.LET(
    _xlpm.txt, _xlfn.TEXTJOIN("", TRUE, IF(ISNUMBER(--MID(Todos!$H2612, _xlfn.SEQUENCE(LEN(Todos!$H2612)), 1)), MID(Todos!$H2612, _xlfn.SEQUENCE(LEN(Todos!$H2612)), 1), "")),
    IF(ISNUMBER(--RIGHT(_xlpm.txt,1)), _xlpm.txt, LEFT(_xlpm.txt, LEN(_xlpm.txt)-1))
)</f>
        <v>15278</v>
      </c>
      <c r="W2612" s="9" t="str">
        <f>UPPER(LEFT(Todos!$B2612,2))</f>
        <v>CA</v>
      </c>
      <c r="X2612" s="10" t="str" cm="1">
        <f t="array" ref="X2612">+IF(Todos!$C2612 = "",MODE.MATCH(Todos!$C$2:$C$4029),Todos!$C2612)</f>
        <v>F</v>
      </c>
    </row>
    <row r="2613" spans="1:24" x14ac:dyDescent="0.35">
      <c r="A2613" s="18">
        <v>134325</v>
      </c>
      <c r="B2613" s="12" t="s">
        <v>39</v>
      </c>
      <c r="C2613" s="12" t="s">
        <v>14</v>
      </c>
      <c r="D2613" s="12">
        <v>542</v>
      </c>
      <c r="E2613" s="12">
        <v>171</v>
      </c>
      <c r="F2613" s="12">
        <v>237</v>
      </c>
      <c r="G2613" s="12">
        <v>0</v>
      </c>
      <c r="H2613" s="12">
        <v>10735</v>
      </c>
      <c r="I2613" s="12">
        <v>17</v>
      </c>
      <c r="J2613" s="12">
        <v>41</v>
      </c>
      <c r="K2613" s="12">
        <v>172</v>
      </c>
      <c r="L2613" s="12">
        <v>228</v>
      </c>
      <c r="M2613" s="12">
        <v>4.4000000000000004</v>
      </c>
      <c r="N2613" s="12">
        <f>VLOOKUP(Todos!$A2613,vlookup_table[#All],2,FALSE)</f>
        <v>1</v>
      </c>
      <c r="O2613" s="12" t="str">
        <f>VLOOKUP(Todos!$A2613,vlookup_table[#All],3,FALSE)</f>
        <v>UT</v>
      </c>
      <c r="P2613" s="12">
        <f>VLOOKUP(Todos!$A2613,vlookup_table[#All],4,FALSE)</f>
        <v>0</v>
      </c>
      <c r="Q2613" s="14" t="str">
        <f>VLOOKUP(Todos!$A2613,vlookup_table[#All],5,FALSE)</f>
        <v>C2</v>
      </c>
      <c r="R2613" s="14" t="str">
        <f>VLOOKUP(Todos!$A2613,vlookup_table[#All],6,FALSE)</f>
        <v>M</v>
      </c>
      <c r="S2613" s="14">
        <f>VLOOKUP(Todos!$A2613,vlookup_table[#All],7,FALSE)</f>
        <v>5</v>
      </c>
      <c r="T2613" s="14">
        <f>ROUND((9706-Todos!$P2613)/100, 0)</f>
        <v>97</v>
      </c>
      <c r="U2613" s="14" t="str" cm="1">
        <f t="array" ref="U2613">_xlfn.IFS(
    ISNUMBER(SEARCH("C", Q2613)), "Ciudad",
    ISNUMBER(SEARCH("T", Q2613)), "Pueblo",
    ISNUMBER(SEARCH("R", Q2613)), "Rural",
    ISNUMBER(SEARCH("S", Q2613)), "Suburbano",
    ISNUMBER(SEARCH("U", Q2613)), "Urbano"
)</f>
        <v>Ciudad</v>
      </c>
      <c r="V2613" s="25" t="str" cm="1">
        <f t="array" ref="V2613">_xlfn.LET(
    _xlpm.txt, _xlfn.TEXTJOIN("", TRUE, IF(ISNUMBER(--MID(Todos!$H2613, _xlfn.SEQUENCE(LEN(Todos!$H2613)), 1)), MID(Todos!$H2613, _xlfn.SEQUENCE(LEN(Todos!$H2613)), 1), "")),
    IF(ISNUMBER(--RIGHT(_xlpm.txt,1)), _xlpm.txt, LEFT(_xlpm.txt, LEN(_xlpm.txt)-1))
)</f>
        <v>10735</v>
      </c>
      <c r="W2613" s="14" t="str">
        <f>UPPER(LEFT(Todos!$B2613,2))</f>
        <v>UT</v>
      </c>
      <c r="X2613" s="15" t="str" cm="1">
        <f t="array" ref="X2613">+IF(Todos!$C2613 = "",MODE.MATCH(Todos!$C$2:$C$4029),Todos!$C2613)</f>
        <v>M</v>
      </c>
    </row>
    <row r="2614" spans="1:24" x14ac:dyDescent="0.35">
      <c r="A2614" s="19">
        <v>21135</v>
      </c>
      <c r="B2614" s="7" t="s">
        <v>18</v>
      </c>
      <c r="C2614" s="7" t="s">
        <v>14</v>
      </c>
      <c r="D2614" s="7">
        <v>694</v>
      </c>
      <c r="E2614" s="7">
        <v>251</v>
      </c>
      <c r="F2614" s="7">
        <v>343</v>
      </c>
      <c r="G2614" s="7">
        <v>7</v>
      </c>
      <c r="H2614" s="7">
        <v>12282</v>
      </c>
      <c r="I2614" s="7">
        <v>1</v>
      </c>
      <c r="J2614" s="7">
        <v>73</v>
      </c>
      <c r="K2614" s="7">
        <v>291</v>
      </c>
      <c r="L2614" s="7">
        <v>296</v>
      </c>
      <c r="M2614" s="7">
        <v>7.2352941179999997</v>
      </c>
      <c r="N2614" s="7">
        <f>VLOOKUP(Todos!$A2614,vlookup_table[#All],2,FALSE)</f>
        <v>14</v>
      </c>
      <c r="O2614" s="7" t="str">
        <f>VLOOKUP(Todos!$A2614,vlookup_table[#All],3,FALSE)</f>
        <v>NC</v>
      </c>
      <c r="P2614" s="7">
        <f>VLOOKUP(Todos!$A2614,vlookup_table[#All],4,FALSE)</f>
        <v>0</v>
      </c>
      <c r="Q2614" s="9" t="str">
        <f>VLOOKUP(Todos!$A2614,vlookup_table[#All],5,FALSE)</f>
        <v>R2</v>
      </c>
      <c r="R2614" s="9" t="str">
        <f>VLOOKUP(Todos!$A2614,vlookup_table[#All],6,FALSE)</f>
        <v>M</v>
      </c>
      <c r="S2614" s="9">
        <f>VLOOKUP(Todos!$A2614,vlookup_table[#All],7,FALSE)</f>
        <v>5</v>
      </c>
      <c r="T2614" s="9">
        <f>ROUND((9706-Todos!$P2614)/100, 0)</f>
        <v>97</v>
      </c>
      <c r="U2614" s="9" t="str" cm="1">
        <f t="array" ref="U2614">_xlfn.IFS(
    ISNUMBER(SEARCH("C", Q2614)), "Ciudad",
    ISNUMBER(SEARCH("T", Q2614)), "Pueblo",
    ISNUMBER(SEARCH("R", Q2614)), "Rural",
    ISNUMBER(SEARCH("S", Q2614)), "Suburbano",
    ISNUMBER(SEARCH("U", Q2614)), "Urbano"
)</f>
        <v>Rural</v>
      </c>
      <c r="V2614" s="24" t="str" cm="1">
        <f t="array" ref="V2614">_xlfn.LET(
    _xlpm.txt, _xlfn.TEXTJOIN("", TRUE, IF(ISNUMBER(--MID(Todos!$H2614, _xlfn.SEQUENCE(LEN(Todos!$H2614)), 1)), MID(Todos!$H2614, _xlfn.SEQUENCE(LEN(Todos!$H2614)), 1), "")),
    IF(ISNUMBER(--RIGHT(_xlpm.txt,1)), _xlpm.txt, LEFT(_xlpm.txt, LEN(_xlpm.txt)-1))
)</f>
        <v>12282</v>
      </c>
      <c r="W2614" s="9" t="str">
        <f>UPPER(LEFT(Todos!$B2614,2))</f>
        <v>NC</v>
      </c>
      <c r="X2614" s="10" t="str" cm="1">
        <f t="array" ref="X2614">+IF(Todos!$C2614 = "",MODE.MATCH(Todos!$C$2:$C$4029),Todos!$C2614)</f>
        <v>M</v>
      </c>
    </row>
    <row r="2615" spans="1:24" x14ac:dyDescent="0.35">
      <c r="A2615" s="18">
        <v>133948</v>
      </c>
      <c r="B2615" s="12" t="s">
        <v>22</v>
      </c>
      <c r="C2615" s="12"/>
      <c r="D2615" s="12">
        <v>2170</v>
      </c>
      <c r="E2615" s="12">
        <v>397</v>
      </c>
      <c r="F2615" s="12">
        <v>542</v>
      </c>
      <c r="G2615" s="12">
        <v>60</v>
      </c>
      <c r="H2615" s="12">
        <v>22655</v>
      </c>
      <c r="I2615" s="12">
        <v>10</v>
      </c>
      <c r="J2615" s="12">
        <v>30</v>
      </c>
      <c r="K2615" s="12">
        <v>468</v>
      </c>
      <c r="L2615" s="12">
        <v>473</v>
      </c>
      <c r="M2615" s="12">
        <v>10.8</v>
      </c>
      <c r="N2615" s="12">
        <f>VLOOKUP(Todos!$A2615,vlookup_table[#All],2,FALSE)</f>
        <v>0</v>
      </c>
      <c r="O2615" s="12" t="str">
        <f>VLOOKUP(Todos!$A2615,vlookup_table[#All],3,FALSE)</f>
        <v>CA</v>
      </c>
      <c r="P2615" s="12">
        <f>VLOOKUP(Todos!$A2615,vlookup_table[#All],4,FALSE)</f>
        <v>1603</v>
      </c>
      <c r="Q2615" s="14" t="str">
        <f>VLOOKUP(Todos!$A2615,vlookup_table[#All],5,FALSE)</f>
        <v>T2</v>
      </c>
      <c r="R2615" s="14" t="str">
        <f>VLOOKUP(Todos!$A2615,vlookup_table[#All],6,FALSE)</f>
        <v/>
      </c>
      <c r="S2615" s="14">
        <f>VLOOKUP(Todos!$A2615,vlookup_table[#All],7,FALSE)</f>
        <v>13</v>
      </c>
      <c r="T2615" s="14">
        <f>ROUND((9706-Todos!$P2615)/100, 0)</f>
        <v>81</v>
      </c>
      <c r="U2615" s="14" t="str" cm="1">
        <f t="array" ref="U2615">_xlfn.IFS(
    ISNUMBER(SEARCH("C", Q2615)), "Ciudad",
    ISNUMBER(SEARCH("T", Q2615)), "Pueblo",
    ISNUMBER(SEARCH("R", Q2615)), "Rural",
    ISNUMBER(SEARCH("S", Q2615)), "Suburbano",
    ISNUMBER(SEARCH("U", Q2615)), "Urbano"
)</f>
        <v>Pueblo</v>
      </c>
      <c r="V2615" s="25" t="str" cm="1">
        <f t="array" ref="V2615">_xlfn.LET(
    _xlpm.txt, _xlfn.TEXTJOIN("", TRUE, IF(ISNUMBER(--MID(Todos!$H2615, _xlfn.SEQUENCE(LEN(Todos!$H2615)), 1)), MID(Todos!$H2615, _xlfn.SEQUENCE(LEN(Todos!$H2615)), 1), "")),
    IF(ISNUMBER(--RIGHT(_xlpm.txt,1)), _xlpm.txt, LEFT(_xlpm.txt, LEN(_xlpm.txt)-1))
)</f>
        <v>22655</v>
      </c>
      <c r="W2615" s="14" t="str">
        <f>UPPER(LEFT(Todos!$B2615,2))</f>
        <v>CA</v>
      </c>
      <c r="X2615" s="15" t="e" cm="1">
        <f t="array" aca="1" ref="X2615" ca="1">+IF(Todos!$C2615 = "",MODE.MATCH(Todos!$C$2:$C$4029),Todos!$C2615)</f>
        <v>#NAME?</v>
      </c>
    </row>
    <row r="2616" spans="1:24" x14ac:dyDescent="0.35">
      <c r="A2616" s="19">
        <v>129945</v>
      </c>
      <c r="B2616" s="7" t="s">
        <v>49</v>
      </c>
      <c r="C2616" s="7" t="s">
        <v>17</v>
      </c>
      <c r="D2616" s="7">
        <v>755</v>
      </c>
      <c r="E2616" s="7">
        <v>163</v>
      </c>
      <c r="F2616" s="7">
        <v>335</v>
      </c>
      <c r="G2616" s="7">
        <v>4</v>
      </c>
      <c r="H2616" s="7">
        <v>15510</v>
      </c>
      <c r="I2616" s="7">
        <v>9</v>
      </c>
      <c r="J2616" s="7">
        <v>31</v>
      </c>
      <c r="K2616" s="7">
        <v>233</v>
      </c>
      <c r="L2616" s="7">
        <v>230</v>
      </c>
      <c r="M2616" s="7">
        <v>7</v>
      </c>
      <c r="N2616" s="7">
        <f>VLOOKUP(Todos!$A2616,vlookup_table[#All],2,FALSE)</f>
        <v>0</v>
      </c>
      <c r="O2616" s="7" t="str">
        <f>VLOOKUP(Todos!$A2616,vlookup_table[#All],3,FALSE)</f>
        <v>CO</v>
      </c>
      <c r="P2616" s="7">
        <f>VLOOKUP(Todos!$A2616,vlookup_table[#All],4,FALSE)</f>
        <v>0</v>
      </c>
      <c r="Q2616" s="9" t="str">
        <f>VLOOKUP(Todos!$A2616,vlookup_table[#All],5,FALSE)</f>
        <v>C3</v>
      </c>
      <c r="R2616" s="9" t="str">
        <f>VLOOKUP(Todos!$A2616,vlookup_table[#All],6,FALSE)</f>
        <v>F</v>
      </c>
      <c r="S2616" s="9">
        <f>VLOOKUP(Todos!$A2616,vlookup_table[#All],7,FALSE)</f>
        <v>7</v>
      </c>
      <c r="T2616" s="9">
        <f>ROUND((9706-Todos!$P2616)/100, 0)</f>
        <v>97</v>
      </c>
      <c r="U2616" s="9" t="str" cm="1">
        <f t="array" ref="U2616">_xlfn.IFS(
    ISNUMBER(SEARCH("C", Q2616)), "Ciudad",
    ISNUMBER(SEARCH("T", Q2616)), "Pueblo",
    ISNUMBER(SEARCH("R", Q2616)), "Rural",
    ISNUMBER(SEARCH("S", Q2616)), "Suburbano",
    ISNUMBER(SEARCH("U", Q2616)), "Urbano"
)</f>
        <v>Ciudad</v>
      </c>
      <c r="V2616" s="24" t="str" cm="1">
        <f t="array" ref="V2616">_xlfn.LET(
    _xlpm.txt, _xlfn.TEXTJOIN("", TRUE, IF(ISNUMBER(--MID(Todos!$H2616, _xlfn.SEQUENCE(LEN(Todos!$H2616)), 1)), MID(Todos!$H2616, _xlfn.SEQUENCE(LEN(Todos!$H2616)), 1), "")),
    IF(ISNUMBER(--RIGHT(_xlpm.txt,1)), _xlpm.txt, LEFT(_xlpm.txt, LEN(_xlpm.txt)-1))
)</f>
        <v>15510</v>
      </c>
      <c r="W2616" s="9" t="str">
        <f>UPPER(LEFT(Todos!$B2616,2))</f>
        <v>CO</v>
      </c>
      <c r="X2616" s="10" t="str" cm="1">
        <f t="array" ref="X2616">+IF(Todos!$C2616 = "",MODE.MATCH(Todos!$C$2:$C$4029),Todos!$C2616)</f>
        <v>F</v>
      </c>
    </row>
    <row r="2617" spans="1:24" x14ac:dyDescent="0.35">
      <c r="A2617" s="18">
        <v>12832</v>
      </c>
      <c r="B2617" s="12" t="s">
        <v>33</v>
      </c>
      <c r="C2617" s="12" t="s">
        <v>61</v>
      </c>
      <c r="D2617" s="12">
        <v>662</v>
      </c>
      <c r="E2617" s="12">
        <v>292</v>
      </c>
      <c r="F2617" s="12">
        <v>377</v>
      </c>
      <c r="G2617" s="12">
        <v>1</v>
      </c>
      <c r="H2617" s="12">
        <v>12252</v>
      </c>
      <c r="I2617" s="12">
        <v>1</v>
      </c>
      <c r="J2617" s="12">
        <v>74</v>
      </c>
      <c r="K2617" s="12">
        <v>347</v>
      </c>
      <c r="L2617" s="12">
        <v>337</v>
      </c>
      <c r="M2617" s="12">
        <v>10.4</v>
      </c>
      <c r="N2617" s="12">
        <f>VLOOKUP(Todos!$A2617,vlookup_table[#All],2,FALSE)</f>
        <v>0</v>
      </c>
      <c r="O2617" s="12" t="str">
        <f>VLOOKUP(Todos!$A2617,vlookup_table[#All],3,FALSE)</f>
        <v>AR</v>
      </c>
      <c r="P2617" s="12">
        <f>VLOOKUP(Todos!$A2617,vlookup_table[#All],4,FALSE)</f>
        <v>2301</v>
      </c>
      <c r="Q2617" s="14" t="str">
        <f>VLOOKUP(Todos!$A2617,vlookup_table[#All],5,FALSE)</f>
        <v>T2</v>
      </c>
      <c r="R2617" s="14" t="str">
        <f>VLOOKUP(Todos!$A2617,vlookup_table[#All],6,FALSE)</f>
        <v>F</v>
      </c>
      <c r="S2617" s="14">
        <f>VLOOKUP(Todos!$A2617,vlookup_table[#All],7,FALSE)</f>
        <v>10</v>
      </c>
      <c r="T2617" s="14">
        <f>ROUND((9706-Todos!$P2617)/100, 0)</f>
        <v>74</v>
      </c>
      <c r="U2617" s="14" t="str" cm="1">
        <f t="array" ref="U2617">_xlfn.IFS(
    ISNUMBER(SEARCH("C", Q2617)), "Ciudad",
    ISNUMBER(SEARCH("T", Q2617)), "Pueblo",
    ISNUMBER(SEARCH("R", Q2617)), "Rural",
    ISNUMBER(SEARCH("S", Q2617)), "Suburbano",
    ISNUMBER(SEARCH("U", Q2617)), "Urbano"
)</f>
        <v>Pueblo</v>
      </c>
      <c r="V2617" s="25" t="str" cm="1">
        <f t="array" ref="V2617">_xlfn.LET(
    _xlpm.txt, _xlfn.TEXTJOIN("", TRUE, IF(ISNUMBER(--MID(Todos!$H2617, _xlfn.SEQUENCE(LEN(Todos!$H2617)), 1)), MID(Todos!$H2617, _xlfn.SEQUENCE(LEN(Todos!$H2617)), 1), "")),
    IF(ISNUMBER(--RIGHT(_xlpm.txt,1)), _xlpm.txt, LEFT(_xlpm.txt, LEN(_xlpm.txt)-1))
)</f>
        <v>12252</v>
      </c>
      <c r="W2617" s="14" t="str">
        <f>UPPER(LEFT(Todos!$B2617,2))</f>
        <v>AR</v>
      </c>
      <c r="X2617" s="15" t="str" cm="1">
        <f t="array" ref="X2617">+IF(Todos!$C2617 = "",MODE.MATCH(Todos!$C$2:$C$4029),Todos!$C2617)</f>
        <v>Female</v>
      </c>
    </row>
    <row r="2618" spans="1:24" x14ac:dyDescent="0.35">
      <c r="A2618" s="19">
        <v>74706</v>
      </c>
      <c r="B2618" s="7" t="s">
        <v>30</v>
      </c>
      <c r="C2618" s="7" t="s">
        <v>14</v>
      </c>
      <c r="D2618" s="7">
        <v>350</v>
      </c>
      <c r="E2618" s="7">
        <v>147</v>
      </c>
      <c r="F2618" s="7">
        <v>348</v>
      </c>
      <c r="G2618" s="7">
        <v>0</v>
      </c>
      <c r="H2618" s="7">
        <v>12182</v>
      </c>
      <c r="I2618" s="7">
        <v>3</v>
      </c>
      <c r="J2618" s="7">
        <v>77</v>
      </c>
      <c r="K2618" s="7">
        <v>352</v>
      </c>
      <c r="L2618" s="7">
        <v>224</v>
      </c>
      <c r="M2618" s="7">
        <v>15</v>
      </c>
      <c r="N2618" s="7">
        <f>VLOOKUP(Todos!$A2618,vlookup_table[#All],2,FALSE)</f>
        <v>1</v>
      </c>
      <c r="O2618" s="7" t="str">
        <f>VLOOKUP(Todos!$A2618,vlookup_table[#All],3,FALSE)</f>
        <v>MI</v>
      </c>
      <c r="P2618" s="7">
        <f>VLOOKUP(Todos!$A2618,vlookup_table[#All],4,FALSE)</f>
        <v>5101</v>
      </c>
      <c r="Q2618" s="9" t="str">
        <f>VLOOKUP(Todos!$A2618,vlookup_table[#All],5,FALSE)</f>
        <v>T2</v>
      </c>
      <c r="R2618" s="9" t="str">
        <f>VLOOKUP(Todos!$A2618,vlookup_table[#All],6,FALSE)</f>
        <v>M</v>
      </c>
      <c r="S2618" s="9">
        <f>VLOOKUP(Todos!$A2618,vlookup_table[#All],7,FALSE)</f>
        <v>25</v>
      </c>
      <c r="T2618" s="9">
        <f>ROUND((9706-Todos!$P2618)/100, 0)</f>
        <v>46</v>
      </c>
      <c r="U2618" s="9" t="str" cm="1">
        <f t="array" ref="U2618">_xlfn.IFS(
    ISNUMBER(SEARCH("C", Q2618)), "Ciudad",
    ISNUMBER(SEARCH("T", Q2618)), "Pueblo",
    ISNUMBER(SEARCH("R", Q2618)), "Rural",
    ISNUMBER(SEARCH("S", Q2618)), "Suburbano",
    ISNUMBER(SEARCH("U", Q2618)), "Urbano"
)</f>
        <v>Pueblo</v>
      </c>
      <c r="V2618" s="24" t="str" cm="1">
        <f t="array" ref="V2618">_xlfn.LET(
    _xlpm.txt, _xlfn.TEXTJOIN("", TRUE, IF(ISNUMBER(--MID(Todos!$H2618, _xlfn.SEQUENCE(LEN(Todos!$H2618)), 1)), MID(Todos!$H2618, _xlfn.SEQUENCE(LEN(Todos!$H2618)), 1), "")),
    IF(ISNUMBER(--RIGHT(_xlpm.txt,1)), _xlpm.txt, LEFT(_xlpm.txt, LEN(_xlpm.txt)-1))
)</f>
        <v>12182</v>
      </c>
      <c r="W2618" s="9" t="str">
        <f>UPPER(LEFT(Todos!$B2618,2))</f>
        <v>MI</v>
      </c>
      <c r="X2618" s="10" t="str" cm="1">
        <f t="array" ref="X2618">+IF(Todos!$C2618 = "",MODE.MATCH(Todos!$C$2:$C$4029),Todos!$C2618)</f>
        <v>M</v>
      </c>
    </row>
    <row r="2619" spans="1:24" x14ac:dyDescent="0.35">
      <c r="A2619" s="18">
        <v>7649</v>
      </c>
      <c r="B2619" s="12" t="s">
        <v>69</v>
      </c>
      <c r="C2619" s="12" t="s">
        <v>17</v>
      </c>
      <c r="D2619" s="12">
        <v>1318</v>
      </c>
      <c r="E2619" s="12">
        <v>388</v>
      </c>
      <c r="F2619" s="12">
        <v>652</v>
      </c>
      <c r="G2619" s="12">
        <v>26</v>
      </c>
      <c r="H2619" s="12">
        <v>27280</v>
      </c>
      <c r="I2619" s="12">
        <v>5</v>
      </c>
      <c r="J2619" s="12">
        <v>45</v>
      </c>
      <c r="K2619" s="12">
        <v>524</v>
      </c>
      <c r="L2619" s="12">
        <v>466</v>
      </c>
      <c r="M2619" s="12">
        <v>10.045454550000001</v>
      </c>
      <c r="N2619" s="12">
        <f>VLOOKUP(Todos!$A2619,vlookup_table[#All],2,FALSE)</f>
        <v>2</v>
      </c>
      <c r="O2619" s="12" t="str">
        <f>VLOOKUP(Todos!$A2619,vlookup_table[#All],3,FALSE)</f>
        <v>TN</v>
      </c>
      <c r="P2619" s="12">
        <f>VLOOKUP(Todos!$A2619,vlookup_table[#All],4,FALSE)</f>
        <v>0</v>
      </c>
      <c r="Q2619" s="14" t="str">
        <f>VLOOKUP(Todos!$A2619,vlookup_table[#All],5,FALSE)</f>
        <v>S1</v>
      </c>
      <c r="R2619" s="14" t="str">
        <f>VLOOKUP(Todos!$A2619,vlookup_table[#All],6,FALSE)</f>
        <v>F</v>
      </c>
      <c r="S2619" s="14">
        <f>VLOOKUP(Todos!$A2619,vlookup_table[#All],7,FALSE)</f>
        <v>13</v>
      </c>
      <c r="T2619" s="14">
        <f>ROUND((9706-Todos!$P2619)/100, 0)</f>
        <v>97</v>
      </c>
      <c r="U2619" s="14" t="str" cm="1">
        <f t="array" ref="U2619">_xlfn.IFS(
    ISNUMBER(SEARCH("C", Q2619)), "Ciudad",
    ISNUMBER(SEARCH("T", Q2619)), "Pueblo",
    ISNUMBER(SEARCH("R", Q2619)), "Rural",
    ISNUMBER(SEARCH("S", Q2619)), "Suburbano",
    ISNUMBER(SEARCH("U", Q2619)), "Urbano"
)</f>
        <v>Suburbano</v>
      </c>
      <c r="V2619" s="25" t="str" cm="1">
        <f t="array" ref="V2619">_xlfn.LET(
    _xlpm.txt, _xlfn.TEXTJOIN("", TRUE, IF(ISNUMBER(--MID(Todos!$H2619, _xlfn.SEQUENCE(LEN(Todos!$H2619)), 1)), MID(Todos!$H2619, _xlfn.SEQUENCE(LEN(Todos!$H2619)), 1), "")),
    IF(ISNUMBER(--RIGHT(_xlpm.txt,1)), _xlpm.txt, LEFT(_xlpm.txt, LEN(_xlpm.txt)-1))
)</f>
        <v>27280</v>
      </c>
      <c r="W2619" s="14" t="str">
        <f>UPPER(LEFT(Todos!$B2619,2))</f>
        <v>TE</v>
      </c>
      <c r="X2619" s="15" t="str" cm="1">
        <f t="array" ref="X2619">+IF(Todos!$C2619 = "",MODE.MATCH(Todos!$C$2:$C$4029),Todos!$C2619)</f>
        <v>F</v>
      </c>
    </row>
    <row r="2620" spans="1:24" x14ac:dyDescent="0.35">
      <c r="A2620" s="19">
        <v>45878</v>
      </c>
      <c r="B2620" s="7" t="s">
        <v>13</v>
      </c>
      <c r="C2620" s="7" t="s">
        <v>17</v>
      </c>
      <c r="D2620" s="7">
        <v>800</v>
      </c>
      <c r="E2620" s="7">
        <v>168</v>
      </c>
      <c r="F2620" s="7">
        <v>274</v>
      </c>
      <c r="G2620" s="7">
        <v>0</v>
      </c>
      <c r="H2620" s="7">
        <v>9970</v>
      </c>
      <c r="I2620" s="7">
        <v>9</v>
      </c>
      <c r="J2620" s="7">
        <v>26</v>
      </c>
      <c r="K2620" s="7">
        <v>227</v>
      </c>
      <c r="L2620" s="7">
        <v>225</v>
      </c>
      <c r="M2620" s="7">
        <v>7.6666666670000003</v>
      </c>
      <c r="N2620" s="7">
        <f>VLOOKUP(Todos!$A2620,vlookup_table[#All],2,FALSE)</f>
        <v>28</v>
      </c>
      <c r="O2620" s="7" t="str">
        <f>VLOOKUP(Todos!$A2620,vlookup_table[#All],3,FALSE)</f>
        <v>FL</v>
      </c>
      <c r="P2620" s="7">
        <f>VLOOKUP(Todos!$A2620,vlookup_table[#All],4,FALSE)</f>
        <v>0</v>
      </c>
      <c r="Q2620" s="9" t="str">
        <f>VLOOKUP(Todos!$A2620,vlookup_table[#All],5,FALSE)</f>
        <v>C3</v>
      </c>
      <c r="R2620" s="9" t="str">
        <f>VLOOKUP(Todos!$A2620,vlookup_table[#All],6,FALSE)</f>
        <v>F</v>
      </c>
      <c r="S2620" s="9">
        <f>VLOOKUP(Todos!$A2620,vlookup_table[#All],7,FALSE)</f>
        <v>5</v>
      </c>
      <c r="T2620" s="9">
        <f>ROUND((9706-Todos!$P2620)/100, 0)</f>
        <v>97</v>
      </c>
      <c r="U2620" s="9" t="str" cm="1">
        <f t="array" ref="U2620">_xlfn.IFS(
    ISNUMBER(SEARCH("C", Q2620)), "Ciudad",
    ISNUMBER(SEARCH("T", Q2620)), "Pueblo",
    ISNUMBER(SEARCH("R", Q2620)), "Rural",
    ISNUMBER(SEARCH("S", Q2620)), "Suburbano",
    ISNUMBER(SEARCH("U", Q2620)), "Urbano"
)</f>
        <v>Ciudad</v>
      </c>
      <c r="V2620" s="24" t="str" cm="1">
        <f t="array" ref="V2620">_xlfn.LET(
    _xlpm.txt, _xlfn.TEXTJOIN("", TRUE, IF(ISNUMBER(--MID(Todos!$H2620, _xlfn.SEQUENCE(LEN(Todos!$H2620)), 1)), MID(Todos!$H2620, _xlfn.SEQUENCE(LEN(Todos!$H2620)), 1), "")),
    IF(ISNUMBER(--RIGHT(_xlpm.txt,1)), _xlpm.txt, LEFT(_xlpm.txt, LEN(_xlpm.txt)-1))
)</f>
        <v>9970</v>
      </c>
      <c r="W2620" s="9" t="str">
        <f>UPPER(LEFT(Todos!$B2620,2))</f>
        <v>FL</v>
      </c>
      <c r="X2620" s="10" t="str" cm="1">
        <f t="array" ref="X2620">+IF(Todos!$C2620 = "",MODE.MATCH(Todos!$C$2:$C$4029),Todos!$C2620)</f>
        <v>F</v>
      </c>
    </row>
    <row r="2621" spans="1:24" x14ac:dyDescent="0.35">
      <c r="A2621" s="18">
        <v>68650</v>
      </c>
      <c r="B2621" s="12" t="s">
        <v>30</v>
      </c>
      <c r="C2621" s="12" t="s">
        <v>17</v>
      </c>
      <c r="D2621" s="12">
        <v>1186</v>
      </c>
      <c r="E2621" s="12">
        <v>496</v>
      </c>
      <c r="F2621" s="12">
        <v>571</v>
      </c>
      <c r="G2621" s="12">
        <v>0</v>
      </c>
      <c r="H2621" s="12">
        <v>20563</v>
      </c>
      <c r="I2621" s="12">
        <v>10</v>
      </c>
      <c r="J2621" s="12">
        <v>67</v>
      </c>
      <c r="K2621" s="12">
        <v>537</v>
      </c>
      <c r="L2621" s="12">
        <v>513</v>
      </c>
      <c r="M2621" s="12">
        <v>7.6</v>
      </c>
      <c r="N2621" s="12">
        <f>VLOOKUP(Todos!$A2621,vlookup_table[#All],2,FALSE)</f>
        <v>0</v>
      </c>
      <c r="O2621" s="12" t="str">
        <f>VLOOKUP(Todos!$A2621,vlookup_table[#All],3,FALSE)</f>
        <v>MI</v>
      </c>
      <c r="P2621" s="12">
        <f>VLOOKUP(Todos!$A2621,vlookup_table[#All],4,FALSE)</f>
        <v>5712</v>
      </c>
      <c r="Q2621" s="14" t="str">
        <f>VLOOKUP(Todos!$A2621,vlookup_table[#All],5,FALSE)</f>
        <v>S1</v>
      </c>
      <c r="R2621" s="14" t="str">
        <f>VLOOKUP(Todos!$A2621,vlookup_table[#All],6,FALSE)</f>
        <v>F</v>
      </c>
      <c r="S2621" s="14">
        <f>VLOOKUP(Todos!$A2621,vlookup_table[#All],7,FALSE)</f>
        <v>15</v>
      </c>
      <c r="T2621" s="14">
        <f>ROUND((9706-Todos!$P2621)/100, 0)</f>
        <v>40</v>
      </c>
      <c r="U2621" s="14" t="str" cm="1">
        <f t="array" ref="U2621">_xlfn.IFS(
    ISNUMBER(SEARCH("C", Q2621)), "Ciudad",
    ISNUMBER(SEARCH("T", Q2621)), "Pueblo",
    ISNUMBER(SEARCH("R", Q2621)), "Rural",
    ISNUMBER(SEARCH("S", Q2621)), "Suburbano",
    ISNUMBER(SEARCH("U", Q2621)), "Urbano"
)</f>
        <v>Suburbano</v>
      </c>
      <c r="V2621" s="25" t="str" cm="1">
        <f t="array" ref="V2621">_xlfn.LET(
    _xlpm.txt, _xlfn.TEXTJOIN("", TRUE, IF(ISNUMBER(--MID(Todos!$H2621, _xlfn.SEQUENCE(LEN(Todos!$H2621)), 1)), MID(Todos!$H2621, _xlfn.SEQUENCE(LEN(Todos!$H2621)), 1), "")),
    IF(ISNUMBER(--RIGHT(_xlpm.txt,1)), _xlpm.txt, LEFT(_xlpm.txt, LEN(_xlpm.txt)-1))
)</f>
        <v>20563</v>
      </c>
      <c r="W2621" s="14" t="str">
        <f>UPPER(LEFT(Todos!$B2621,2))</f>
        <v>MI</v>
      </c>
      <c r="X2621" s="15" t="str" cm="1">
        <f t="array" ref="X2621">+IF(Todos!$C2621 = "",MODE.MATCH(Todos!$C$2:$C$4029),Todos!$C2621)</f>
        <v>F</v>
      </c>
    </row>
    <row r="2622" spans="1:24" x14ac:dyDescent="0.35">
      <c r="A2622" s="19">
        <v>60859</v>
      </c>
      <c r="B2622" s="7" t="s">
        <v>34</v>
      </c>
      <c r="C2622" s="7" t="s">
        <v>17</v>
      </c>
      <c r="D2622" s="7">
        <v>1026</v>
      </c>
      <c r="E2622" s="7">
        <v>514</v>
      </c>
      <c r="F2622" s="7">
        <v>628</v>
      </c>
      <c r="G2622" s="7">
        <v>8</v>
      </c>
      <c r="H2622" s="7">
        <v>20949</v>
      </c>
      <c r="I2622" s="7">
        <v>6</v>
      </c>
      <c r="J2622" s="7">
        <v>57</v>
      </c>
      <c r="K2622" s="7">
        <v>547</v>
      </c>
      <c r="L2622" s="7">
        <v>579</v>
      </c>
      <c r="M2622" s="7">
        <v>5.2</v>
      </c>
      <c r="N2622" s="7">
        <f>VLOOKUP(Todos!$A2622,vlookup_table[#All],2,FALSE)</f>
        <v>2</v>
      </c>
      <c r="O2622" s="7" t="str">
        <f>VLOOKUP(Todos!$A2622,vlookup_table[#All],3,FALSE)</f>
        <v>IN</v>
      </c>
      <c r="P2622" s="7">
        <f>VLOOKUP(Todos!$A2622,vlookup_table[#All],4,FALSE)</f>
        <v>4612</v>
      </c>
      <c r="Q2622" s="9" t="str">
        <f>VLOOKUP(Todos!$A2622,vlookup_table[#All],5,FALSE)</f>
        <v>S1</v>
      </c>
      <c r="R2622" s="9" t="str">
        <f>VLOOKUP(Todos!$A2622,vlookup_table[#All],6,FALSE)</f>
        <v>F</v>
      </c>
      <c r="S2622" s="9">
        <f>VLOOKUP(Todos!$A2622,vlookup_table[#All],7,FALSE)</f>
        <v>10</v>
      </c>
      <c r="T2622" s="9">
        <f>ROUND((9706-Todos!$P2622)/100, 0)</f>
        <v>51</v>
      </c>
      <c r="U2622" s="9" t="str" cm="1">
        <f t="array" ref="U2622">_xlfn.IFS(
    ISNUMBER(SEARCH("C", Q2622)), "Ciudad",
    ISNUMBER(SEARCH("T", Q2622)), "Pueblo",
    ISNUMBER(SEARCH("R", Q2622)), "Rural",
    ISNUMBER(SEARCH("S", Q2622)), "Suburbano",
    ISNUMBER(SEARCH("U", Q2622)), "Urbano"
)</f>
        <v>Suburbano</v>
      </c>
      <c r="V2622" s="24" t="str" cm="1">
        <f t="array" ref="V2622">_xlfn.LET(
    _xlpm.txt, _xlfn.TEXTJOIN("", TRUE, IF(ISNUMBER(--MID(Todos!$H2622, _xlfn.SEQUENCE(LEN(Todos!$H2622)), 1)), MID(Todos!$H2622, _xlfn.SEQUENCE(LEN(Todos!$H2622)), 1), "")),
    IF(ISNUMBER(--RIGHT(_xlpm.txt,1)), _xlpm.txt, LEFT(_xlpm.txt, LEN(_xlpm.txt)-1))
)</f>
        <v>20949</v>
      </c>
      <c r="W2622" s="9" t="str">
        <f>UPPER(LEFT(Todos!$B2622,2))</f>
        <v>IN</v>
      </c>
      <c r="X2622" s="10" t="str" cm="1">
        <f t="array" ref="X2622">+IF(Todos!$C2622 = "",MODE.MATCH(Todos!$C$2:$C$4029),Todos!$C2622)</f>
        <v>F</v>
      </c>
    </row>
    <row r="2623" spans="1:24" x14ac:dyDescent="0.35">
      <c r="A2623" s="18">
        <v>73030</v>
      </c>
      <c r="B2623" s="12" t="s">
        <v>30</v>
      </c>
      <c r="C2623" s="12" t="s">
        <v>14</v>
      </c>
      <c r="D2623" s="12">
        <v>821</v>
      </c>
      <c r="E2623" s="12">
        <v>403</v>
      </c>
      <c r="F2623" s="12">
        <v>500</v>
      </c>
      <c r="G2623" s="12">
        <v>1</v>
      </c>
      <c r="H2623" s="12">
        <v>15040</v>
      </c>
      <c r="I2623" s="12">
        <v>1</v>
      </c>
      <c r="J2623" s="12">
        <v>89</v>
      </c>
      <c r="K2623" s="12">
        <v>417</v>
      </c>
      <c r="L2623" s="12">
        <v>474</v>
      </c>
      <c r="M2623" s="12">
        <v>11.66666667</v>
      </c>
      <c r="N2623" s="12">
        <f>VLOOKUP(Todos!$A2623,vlookup_table[#All],2,FALSE)</f>
        <v>1</v>
      </c>
      <c r="O2623" s="12" t="str">
        <f>VLOOKUP(Todos!$A2623,vlookup_table[#All],3,FALSE)</f>
        <v>MI</v>
      </c>
      <c r="P2623" s="12">
        <f>VLOOKUP(Todos!$A2623,vlookup_table[#All],4,FALSE)</f>
        <v>4601</v>
      </c>
      <c r="Q2623" s="14" t="str">
        <f>VLOOKUP(Todos!$A2623,vlookup_table[#All],5,FALSE)</f>
        <v>T2</v>
      </c>
      <c r="R2623" s="14" t="str">
        <f>VLOOKUP(Todos!$A2623,vlookup_table[#All],6,FALSE)</f>
        <v>M</v>
      </c>
      <c r="S2623" s="14">
        <f>VLOOKUP(Todos!$A2623,vlookup_table[#All],7,FALSE)</f>
        <v>25</v>
      </c>
      <c r="T2623" s="14">
        <f>ROUND((9706-Todos!$P2623)/100, 0)</f>
        <v>51</v>
      </c>
      <c r="U2623" s="14" t="str" cm="1">
        <f t="array" ref="U2623">_xlfn.IFS(
    ISNUMBER(SEARCH("C", Q2623)), "Ciudad",
    ISNUMBER(SEARCH("T", Q2623)), "Pueblo",
    ISNUMBER(SEARCH("R", Q2623)), "Rural",
    ISNUMBER(SEARCH("S", Q2623)), "Suburbano",
    ISNUMBER(SEARCH("U", Q2623)), "Urbano"
)</f>
        <v>Pueblo</v>
      </c>
      <c r="V2623" s="25" t="str" cm="1">
        <f t="array" ref="V2623">_xlfn.LET(
    _xlpm.txt, _xlfn.TEXTJOIN("", TRUE, IF(ISNUMBER(--MID(Todos!$H2623, _xlfn.SEQUENCE(LEN(Todos!$H2623)), 1)), MID(Todos!$H2623, _xlfn.SEQUENCE(LEN(Todos!$H2623)), 1), "")),
    IF(ISNUMBER(--RIGHT(_xlpm.txt,1)), _xlpm.txt, LEFT(_xlpm.txt, LEN(_xlpm.txt)-1))
)</f>
        <v>15040</v>
      </c>
      <c r="W2623" s="14" t="str">
        <f>UPPER(LEFT(Todos!$B2623,2))</f>
        <v>MI</v>
      </c>
      <c r="X2623" s="15" t="str" cm="1">
        <f t="array" ref="X2623">+IF(Todos!$C2623 = "",MODE.MATCH(Todos!$C$2:$C$4029),Todos!$C2623)</f>
        <v>M</v>
      </c>
    </row>
    <row r="2624" spans="1:24" x14ac:dyDescent="0.35">
      <c r="A2624" s="19">
        <v>181972</v>
      </c>
      <c r="B2624" s="7" t="s">
        <v>41</v>
      </c>
      <c r="C2624" s="7" t="s">
        <v>17</v>
      </c>
      <c r="D2624" s="7">
        <v>646</v>
      </c>
      <c r="E2624" s="7">
        <v>357</v>
      </c>
      <c r="F2624" s="7">
        <v>377</v>
      </c>
      <c r="G2624" s="7">
        <v>0</v>
      </c>
      <c r="H2624" s="7">
        <v>13882</v>
      </c>
      <c r="I2624" s="7">
        <v>4</v>
      </c>
      <c r="J2624" s="7">
        <v>60</v>
      </c>
      <c r="K2624" s="7">
        <v>365</v>
      </c>
      <c r="L2624" s="7">
        <v>354</v>
      </c>
      <c r="M2624" s="7">
        <v>12</v>
      </c>
      <c r="N2624" s="7">
        <f>VLOOKUP(Todos!$A2624,vlookup_table[#All],2,FALSE)</f>
        <v>0</v>
      </c>
      <c r="O2624" s="7" t="str">
        <f>VLOOKUP(Todos!$A2624,vlookup_table[#All],3,FALSE)</f>
        <v>WA</v>
      </c>
      <c r="P2624" s="7">
        <f>VLOOKUP(Todos!$A2624,vlookup_table[#All],4,FALSE)</f>
        <v>5210</v>
      </c>
      <c r="Q2624" s="9" t="str">
        <f>VLOOKUP(Todos!$A2624,vlookup_table[#All],5,FALSE)</f>
        <v>U2</v>
      </c>
      <c r="R2624" s="9" t="str">
        <f>VLOOKUP(Todos!$A2624,vlookup_table[#All],6,FALSE)</f>
        <v>F</v>
      </c>
      <c r="S2624" s="9">
        <f>VLOOKUP(Todos!$A2624,vlookup_table[#All],7,FALSE)</f>
        <v>10</v>
      </c>
      <c r="T2624" s="9">
        <f>ROUND((9706-Todos!$P2624)/100, 0)</f>
        <v>45</v>
      </c>
      <c r="U2624" s="9" t="str" cm="1">
        <f t="array" ref="U2624">_xlfn.IFS(
    ISNUMBER(SEARCH("C", Q2624)), "Ciudad",
    ISNUMBER(SEARCH("T", Q2624)), "Pueblo",
    ISNUMBER(SEARCH("R", Q2624)), "Rural",
    ISNUMBER(SEARCH("S", Q2624)), "Suburbano",
    ISNUMBER(SEARCH("U", Q2624)), "Urbano"
)</f>
        <v>Urbano</v>
      </c>
      <c r="V2624" s="24" t="str" cm="1">
        <f t="array" ref="V2624">_xlfn.LET(
    _xlpm.txt, _xlfn.TEXTJOIN("", TRUE, IF(ISNUMBER(--MID(Todos!$H2624, _xlfn.SEQUENCE(LEN(Todos!$H2624)), 1)), MID(Todos!$H2624, _xlfn.SEQUENCE(LEN(Todos!$H2624)), 1), "")),
    IF(ISNUMBER(--RIGHT(_xlpm.txt,1)), _xlpm.txt, LEFT(_xlpm.txt, LEN(_xlpm.txt)-1))
)</f>
        <v>13882</v>
      </c>
      <c r="W2624" s="9" t="str">
        <f>UPPER(LEFT(Todos!$B2624,2))</f>
        <v>WA</v>
      </c>
      <c r="X2624" s="10" t="str" cm="1">
        <f t="array" ref="X2624">+IF(Todos!$C2624 = "",MODE.MATCH(Todos!$C$2:$C$4029),Todos!$C2624)</f>
        <v>F</v>
      </c>
    </row>
    <row r="2625" spans="1:24" x14ac:dyDescent="0.35">
      <c r="A2625" s="18">
        <v>14598</v>
      </c>
      <c r="B2625" s="12" t="s">
        <v>18</v>
      </c>
      <c r="C2625" s="12" t="s">
        <v>14</v>
      </c>
      <c r="D2625" s="12">
        <v>510</v>
      </c>
      <c r="E2625" s="12">
        <v>261</v>
      </c>
      <c r="F2625" s="12">
        <v>401</v>
      </c>
      <c r="G2625" s="12">
        <v>1</v>
      </c>
      <c r="H2625" s="12">
        <v>10743</v>
      </c>
      <c r="I2625" s="12">
        <v>0</v>
      </c>
      <c r="J2625" s="12">
        <v>58</v>
      </c>
      <c r="K2625" s="12">
        <v>413</v>
      </c>
      <c r="L2625" s="12">
        <v>303</v>
      </c>
      <c r="M2625" s="12">
        <v>20.166666670000001</v>
      </c>
      <c r="N2625" s="12">
        <f>VLOOKUP(Todos!$A2625,vlookup_table[#All],2,FALSE)</f>
        <v>1</v>
      </c>
      <c r="O2625" s="12" t="str">
        <f>VLOOKUP(Todos!$A2625,vlookup_table[#All],3,FALSE)</f>
        <v>NC</v>
      </c>
      <c r="P2625" s="12">
        <f>VLOOKUP(Todos!$A2625,vlookup_table[#All],4,FALSE)</f>
        <v>1401</v>
      </c>
      <c r="Q2625" s="14" t="str">
        <f>VLOOKUP(Todos!$A2625,vlookup_table[#All],5,FALSE)</f>
        <v>T2</v>
      </c>
      <c r="R2625" s="14" t="str">
        <f>VLOOKUP(Todos!$A2625,vlookup_table[#All],6,FALSE)</f>
        <v>M</v>
      </c>
      <c r="S2625" s="14">
        <f>VLOOKUP(Todos!$A2625,vlookup_table[#All],7,FALSE)</f>
        <v>50</v>
      </c>
      <c r="T2625" s="14">
        <f>ROUND((9706-Todos!$P2625)/100, 0)</f>
        <v>83</v>
      </c>
      <c r="U2625" s="14" t="str" cm="1">
        <f t="array" ref="U2625">_xlfn.IFS(
    ISNUMBER(SEARCH("C", Q2625)), "Ciudad",
    ISNUMBER(SEARCH("T", Q2625)), "Pueblo",
    ISNUMBER(SEARCH("R", Q2625)), "Rural",
    ISNUMBER(SEARCH("S", Q2625)), "Suburbano",
    ISNUMBER(SEARCH("U", Q2625)), "Urbano"
)</f>
        <v>Pueblo</v>
      </c>
      <c r="V2625" s="25" t="str" cm="1">
        <f t="array" ref="V2625">_xlfn.LET(
    _xlpm.txt, _xlfn.TEXTJOIN("", TRUE, IF(ISNUMBER(--MID(Todos!$H2625, _xlfn.SEQUENCE(LEN(Todos!$H2625)), 1)), MID(Todos!$H2625, _xlfn.SEQUENCE(LEN(Todos!$H2625)), 1), "")),
    IF(ISNUMBER(--RIGHT(_xlpm.txt,1)), _xlpm.txt, LEFT(_xlpm.txt, LEN(_xlpm.txt)-1))
)</f>
        <v>10743</v>
      </c>
      <c r="W2625" s="14" t="str">
        <f>UPPER(LEFT(Todos!$B2625,2))</f>
        <v>NC</v>
      </c>
      <c r="X2625" s="15" t="str" cm="1">
        <f t="array" ref="X2625">+IF(Todos!$C2625 = "",MODE.MATCH(Todos!$C$2:$C$4029),Todos!$C2625)</f>
        <v>M</v>
      </c>
    </row>
    <row r="2626" spans="1:24" x14ac:dyDescent="0.35">
      <c r="A2626" s="19">
        <v>92052</v>
      </c>
      <c r="B2626" s="7" t="s">
        <v>16</v>
      </c>
      <c r="C2626" s="7" t="s">
        <v>14</v>
      </c>
      <c r="D2626" s="7">
        <v>587</v>
      </c>
      <c r="E2626" s="7">
        <v>313</v>
      </c>
      <c r="F2626" s="7">
        <v>384</v>
      </c>
      <c r="G2626" s="7">
        <v>0</v>
      </c>
      <c r="H2626" s="7">
        <v>15084</v>
      </c>
      <c r="I2626" s="7">
        <v>11</v>
      </c>
      <c r="J2626" s="7">
        <v>62</v>
      </c>
      <c r="K2626" s="7">
        <v>343</v>
      </c>
      <c r="L2626" s="7">
        <v>349</v>
      </c>
      <c r="M2626" s="7">
        <v>5.55</v>
      </c>
      <c r="N2626" s="7">
        <f>VLOOKUP(Todos!$A2626,vlookup_table[#All],2,FALSE)</f>
        <v>1</v>
      </c>
      <c r="O2626" s="7" t="str">
        <f>VLOOKUP(Todos!$A2626,vlookup_table[#All],3,FALSE)</f>
        <v>IL</v>
      </c>
      <c r="P2626" s="7">
        <f>VLOOKUP(Todos!$A2626,vlookup_table[#All],4,FALSE)</f>
        <v>1311</v>
      </c>
      <c r="Q2626" s="9" t="str">
        <f>VLOOKUP(Todos!$A2626,vlookup_table[#All],5,FALSE)</f>
        <v>C3</v>
      </c>
      <c r="R2626" s="9" t="str">
        <f>VLOOKUP(Todos!$A2626,vlookup_table[#All],6,FALSE)</f>
        <v>M</v>
      </c>
      <c r="S2626" s="9">
        <f>VLOOKUP(Todos!$A2626,vlookup_table[#All],7,FALSE)</f>
        <v>10</v>
      </c>
      <c r="T2626" s="9">
        <f>ROUND((9706-Todos!$P2626)/100, 0)</f>
        <v>84</v>
      </c>
      <c r="U2626" s="9" t="str" cm="1">
        <f t="array" ref="U2626">_xlfn.IFS(
    ISNUMBER(SEARCH("C", Q2626)), "Ciudad",
    ISNUMBER(SEARCH("T", Q2626)), "Pueblo",
    ISNUMBER(SEARCH("R", Q2626)), "Rural",
    ISNUMBER(SEARCH("S", Q2626)), "Suburbano",
    ISNUMBER(SEARCH("U", Q2626)), "Urbano"
)</f>
        <v>Ciudad</v>
      </c>
      <c r="V2626" s="24" t="str" cm="1">
        <f t="array" ref="V2626">_xlfn.LET(
    _xlpm.txt, _xlfn.TEXTJOIN("", TRUE, IF(ISNUMBER(--MID(Todos!$H2626, _xlfn.SEQUENCE(LEN(Todos!$H2626)), 1)), MID(Todos!$H2626, _xlfn.SEQUENCE(LEN(Todos!$H2626)), 1), "")),
    IF(ISNUMBER(--RIGHT(_xlpm.txt,1)), _xlpm.txt, LEFT(_xlpm.txt, LEN(_xlpm.txt)-1))
)</f>
        <v>15084</v>
      </c>
      <c r="W2626" s="9" t="str">
        <f>UPPER(LEFT(Todos!$B2626,2))</f>
        <v>IL</v>
      </c>
      <c r="X2626" s="10" t="str" cm="1">
        <f t="array" ref="X2626">+IF(Todos!$C2626 = "",MODE.MATCH(Todos!$C$2:$C$4029),Todos!$C2626)</f>
        <v>M</v>
      </c>
    </row>
    <row r="2627" spans="1:24" x14ac:dyDescent="0.35">
      <c r="A2627" s="18">
        <v>15086</v>
      </c>
      <c r="B2627" s="12" t="s">
        <v>18</v>
      </c>
      <c r="C2627" s="12" t="s">
        <v>20</v>
      </c>
      <c r="D2627" s="12">
        <v>595</v>
      </c>
      <c r="E2627" s="12">
        <v>289</v>
      </c>
      <c r="F2627" s="12">
        <v>381</v>
      </c>
      <c r="G2627" s="12">
        <v>0</v>
      </c>
      <c r="H2627" s="12">
        <v>13060</v>
      </c>
      <c r="I2627" s="12">
        <v>0</v>
      </c>
      <c r="J2627" s="12">
        <v>85</v>
      </c>
      <c r="K2627" s="12">
        <v>346</v>
      </c>
      <c r="L2627" s="12">
        <v>330</v>
      </c>
      <c r="M2627" s="12">
        <v>14.18181818</v>
      </c>
      <c r="N2627" s="12">
        <f>VLOOKUP(Todos!$A2627,vlookup_table[#All],2,FALSE)</f>
        <v>0</v>
      </c>
      <c r="O2627" s="12" t="str">
        <f>VLOOKUP(Todos!$A2627,vlookup_table[#All],3,FALSE)</f>
        <v>NC</v>
      </c>
      <c r="P2627" s="12">
        <f>VLOOKUP(Todos!$A2627,vlookup_table[#All],4,FALSE)</f>
        <v>0</v>
      </c>
      <c r="Q2627" s="14" t="str">
        <f>VLOOKUP(Todos!$A2627,vlookup_table[#All],5,FALSE)</f>
        <v>R2</v>
      </c>
      <c r="R2627" s="14" t="str">
        <f>VLOOKUP(Todos!$A2627,vlookup_table[#All],6,FALSE)</f>
        <v>F</v>
      </c>
      <c r="S2627" s="14">
        <f>VLOOKUP(Todos!$A2627,vlookup_table[#All],7,FALSE)</f>
        <v>10</v>
      </c>
      <c r="T2627" s="14">
        <f>ROUND((9706-Todos!$P2627)/100, 0)</f>
        <v>97</v>
      </c>
      <c r="U2627" s="14" t="str" cm="1">
        <f t="array" ref="U2627">_xlfn.IFS(
    ISNUMBER(SEARCH("C", Q2627)), "Ciudad",
    ISNUMBER(SEARCH("T", Q2627)), "Pueblo",
    ISNUMBER(SEARCH("R", Q2627)), "Rural",
    ISNUMBER(SEARCH("S", Q2627)), "Suburbano",
    ISNUMBER(SEARCH("U", Q2627)), "Urbano"
)</f>
        <v>Rural</v>
      </c>
      <c r="V2627" s="25" t="str" cm="1">
        <f t="array" ref="V2627">_xlfn.LET(
    _xlpm.txt, _xlfn.TEXTJOIN("", TRUE, IF(ISNUMBER(--MID(Todos!$H2627, _xlfn.SEQUENCE(LEN(Todos!$H2627)), 1)), MID(Todos!$H2627, _xlfn.SEQUENCE(LEN(Todos!$H2627)), 1), "")),
    IF(ISNUMBER(--RIGHT(_xlpm.txt,1)), _xlpm.txt, LEFT(_xlpm.txt, LEN(_xlpm.txt)-1))
)</f>
        <v>13060</v>
      </c>
      <c r="W2627" s="14" t="str">
        <f>UPPER(LEFT(Todos!$B2627,2))</f>
        <v>NC</v>
      </c>
      <c r="X2627" s="15" t="str" cm="1">
        <f t="array" ref="X2627">+IF(Todos!$C2627 = "",MODE.MATCH(Todos!$C$2:$C$4029),Todos!$C2627)</f>
        <v>female</v>
      </c>
    </row>
    <row r="2628" spans="1:24" x14ac:dyDescent="0.35">
      <c r="A2628" s="19">
        <v>92058</v>
      </c>
      <c r="B2628" s="7" t="s">
        <v>60</v>
      </c>
      <c r="C2628" s="7" t="s">
        <v>17</v>
      </c>
      <c r="D2628" s="7">
        <v>1010</v>
      </c>
      <c r="E2628" s="7">
        <v>547</v>
      </c>
      <c r="F2628" s="7">
        <v>618</v>
      </c>
      <c r="G2628" s="7">
        <v>8</v>
      </c>
      <c r="H2628" s="7">
        <v>18137</v>
      </c>
      <c r="I2628" s="7">
        <v>1</v>
      </c>
      <c r="J2628" s="7">
        <v>57</v>
      </c>
      <c r="K2628" s="7">
        <v>554</v>
      </c>
      <c r="L2628" s="7">
        <v>611</v>
      </c>
      <c r="M2628" s="7">
        <v>15</v>
      </c>
      <c r="N2628" s="7">
        <f>VLOOKUP(Todos!$A2628,vlookup_table[#All],2,FALSE)</f>
        <v>0</v>
      </c>
      <c r="O2628" s="7" t="str">
        <f>VLOOKUP(Todos!$A2628,vlookup_table[#All],3,FALSE)</f>
        <v>NE</v>
      </c>
      <c r="P2628" s="7">
        <f>VLOOKUP(Todos!$A2628,vlookup_table[#All],4,FALSE)</f>
        <v>0</v>
      </c>
      <c r="Q2628" s="9" t="str">
        <f>VLOOKUP(Todos!$A2628,vlookup_table[#All],5,FALSE)</f>
        <v>S1</v>
      </c>
      <c r="R2628" s="9" t="str">
        <f>VLOOKUP(Todos!$A2628,vlookup_table[#All],6,FALSE)</f>
        <v>F</v>
      </c>
      <c r="S2628" s="9">
        <f>VLOOKUP(Todos!$A2628,vlookup_table[#All],7,FALSE)</f>
        <v>15</v>
      </c>
      <c r="T2628" s="9">
        <f>ROUND((9706-Todos!$P2628)/100, 0)</f>
        <v>97</v>
      </c>
      <c r="U2628" s="9" t="str" cm="1">
        <f t="array" ref="U2628">_xlfn.IFS(
    ISNUMBER(SEARCH("C", Q2628)), "Ciudad",
    ISNUMBER(SEARCH("T", Q2628)), "Pueblo",
    ISNUMBER(SEARCH("R", Q2628)), "Rural",
    ISNUMBER(SEARCH("S", Q2628)), "Suburbano",
    ISNUMBER(SEARCH("U", Q2628)), "Urbano"
)</f>
        <v>Suburbano</v>
      </c>
      <c r="V2628" s="24" t="str" cm="1">
        <f t="array" ref="V2628">_xlfn.LET(
    _xlpm.txt, _xlfn.TEXTJOIN("", TRUE, IF(ISNUMBER(--MID(Todos!$H2628, _xlfn.SEQUENCE(LEN(Todos!$H2628)), 1)), MID(Todos!$H2628, _xlfn.SEQUENCE(LEN(Todos!$H2628)), 1), "")),
    IF(ISNUMBER(--RIGHT(_xlpm.txt,1)), _xlpm.txt, LEFT(_xlpm.txt, LEN(_xlpm.txt)-1))
)</f>
        <v>18137</v>
      </c>
      <c r="W2628" s="9" t="str">
        <f>UPPER(LEFT(Todos!$B2628,2))</f>
        <v>NE</v>
      </c>
      <c r="X2628" s="10" t="str" cm="1">
        <f t="array" ref="X2628">+IF(Todos!$C2628 = "",MODE.MATCH(Todos!$C$2:$C$4029),Todos!$C2628)</f>
        <v>F</v>
      </c>
    </row>
    <row r="2629" spans="1:24" x14ac:dyDescent="0.35">
      <c r="A2629" s="18">
        <v>18104</v>
      </c>
      <c r="B2629" s="12" t="s">
        <v>18</v>
      </c>
      <c r="C2629" s="12" t="s">
        <v>14</v>
      </c>
      <c r="D2629" s="12">
        <v>915</v>
      </c>
      <c r="E2629" s="12">
        <v>327</v>
      </c>
      <c r="F2629" s="12">
        <v>512</v>
      </c>
      <c r="G2629" s="12">
        <v>3</v>
      </c>
      <c r="H2629" s="12">
        <v>17723</v>
      </c>
      <c r="I2629" s="12">
        <v>3</v>
      </c>
      <c r="J2629" s="12">
        <v>64</v>
      </c>
      <c r="K2629" s="12">
        <v>461</v>
      </c>
      <c r="L2629" s="12">
        <v>387</v>
      </c>
      <c r="M2629" s="12">
        <v>10.545454550000001</v>
      </c>
      <c r="N2629" s="12">
        <f>VLOOKUP(Todos!$A2629,vlookup_table[#All],2,FALSE)</f>
        <v>0</v>
      </c>
      <c r="O2629" s="12" t="str">
        <f>VLOOKUP(Todos!$A2629,vlookup_table[#All],3,FALSE)</f>
        <v>NC</v>
      </c>
      <c r="P2629" s="12">
        <f>VLOOKUP(Todos!$A2629,vlookup_table[#All],4,FALSE)</f>
        <v>5406</v>
      </c>
      <c r="Q2629" s="14" t="str">
        <f>VLOOKUP(Todos!$A2629,vlookup_table[#All],5,FALSE)</f>
        <v>C1</v>
      </c>
      <c r="R2629" s="14" t="str">
        <f>VLOOKUP(Todos!$A2629,vlookup_table[#All],6,FALSE)</f>
        <v>M</v>
      </c>
      <c r="S2629" s="14">
        <f>VLOOKUP(Todos!$A2629,vlookup_table[#All],7,FALSE)</f>
        <v>12</v>
      </c>
      <c r="T2629" s="14">
        <f>ROUND((9706-Todos!$P2629)/100, 0)</f>
        <v>43</v>
      </c>
      <c r="U2629" s="14" t="str" cm="1">
        <f t="array" ref="U2629">_xlfn.IFS(
    ISNUMBER(SEARCH("C", Q2629)), "Ciudad",
    ISNUMBER(SEARCH("T", Q2629)), "Pueblo",
    ISNUMBER(SEARCH("R", Q2629)), "Rural",
    ISNUMBER(SEARCH("S", Q2629)), "Suburbano",
    ISNUMBER(SEARCH("U", Q2629)), "Urbano"
)</f>
        <v>Ciudad</v>
      </c>
      <c r="V2629" s="25" t="str" cm="1">
        <f t="array" ref="V2629">_xlfn.LET(
    _xlpm.txt, _xlfn.TEXTJOIN("", TRUE, IF(ISNUMBER(--MID(Todos!$H2629, _xlfn.SEQUENCE(LEN(Todos!$H2629)), 1)), MID(Todos!$H2629, _xlfn.SEQUENCE(LEN(Todos!$H2629)), 1), "")),
    IF(ISNUMBER(--RIGHT(_xlpm.txt,1)), _xlpm.txt, LEFT(_xlpm.txt, LEN(_xlpm.txt)-1))
)</f>
        <v>17723</v>
      </c>
      <c r="W2629" s="14" t="str">
        <f>UPPER(LEFT(Todos!$B2629,2))</f>
        <v>NC</v>
      </c>
      <c r="X2629" s="15" t="str" cm="1">
        <f t="array" ref="X2629">+IF(Todos!$C2629 = "",MODE.MATCH(Todos!$C$2:$C$4029),Todos!$C2629)</f>
        <v>M</v>
      </c>
    </row>
    <row r="2630" spans="1:24" x14ac:dyDescent="0.35">
      <c r="A2630" s="19">
        <v>91942</v>
      </c>
      <c r="B2630" s="7" t="s">
        <v>16</v>
      </c>
      <c r="C2630" s="7" t="s">
        <v>14</v>
      </c>
      <c r="D2630" s="7">
        <v>868</v>
      </c>
      <c r="E2630" s="7">
        <v>357</v>
      </c>
      <c r="F2630" s="7">
        <v>397</v>
      </c>
      <c r="G2630" s="7">
        <v>0</v>
      </c>
      <c r="H2630" s="7">
        <v>13378</v>
      </c>
      <c r="I2630" s="7">
        <v>1</v>
      </c>
      <c r="J2630" s="7">
        <v>85</v>
      </c>
      <c r="K2630" s="7">
        <v>382</v>
      </c>
      <c r="L2630" s="7">
        <v>382</v>
      </c>
      <c r="M2630" s="7">
        <v>3.592592593</v>
      </c>
      <c r="N2630" s="7">
        <f>VLOOKUP(Todos!$A2630,vlookup_table[#All],2,FALSE)</f>
        <v>2</v>
      </c>
      <c r="O2630" s="7" t="str">
        <f>VLOOKUP(Todos!$A2630,vlookup_table[#All],3,FALSE)</f>
        <v>IL</v>
      </c>
      <c r="P2630" s="7">
        <f>VLOOKUP(Todos!$A2630,vlookup_table[#All],4,FALSE)</f>
        <v>2308</v>
      </c>
      <c r="Q2630" s="9" t="str">
        <f>VLOOKUP(Todos!$A2630,vlookup_table[#All],5,FALSE)</f>
        <v>S2</v>
      </c>
      <c r="R2630" s="9" t="str">
        <f>VLOOKUP(Todos!$A2630,vlookup_table[#All],6,FALSE)</f>
        <v>M</v>
      </c>
      <c r="S2630" s="9">
        <f>VLOOKUP(Todos!$A2630,vlookup_table[#All],7,FALSE)</f>
        <v>3</v>
      </c>
      <c r="T2630" s="9">
        <f>ROUND((9706-Todos!$P2630)/100, 0)</f>
        <v>74</v>
      </c>
      <c r="U2630" s="9" t="str" cm="1">
        <f t="array" ref="U2630">_xlfn.IFS(
    ISNUMBER(SEARCH("C", Q2630)), "Ciudad",
    ISNUMBER(SEARCH("T", Q2630)), "Pueblo",
    ISNUMBER(SEARCH("R", Q2630)), "Rural",
    ISNUMBER(SEARCH("S", Q2630)), "Suburbano",
    ISNUMBER(SEARCH("U", Q2630)), "Urbano"
)</f>
        <v>Suburbano</v>
      </c>
      <c r="V2630" s="24" t="str" cm="1">
        <f t="array" ref="V2630">_xlfn.LET(
    _xlpm.txt, _xlfn.TEXTJOIN("", TRUE, IF(ISNUMBER(--MID(Todos!$H2630, _xlfn.SEQUENCE(LEN(Todos!$H2630)), 1)), MID(Todos!$H2630, _xlfn.SEQUENCE(LEN(Todos!$H2630)), 1), "")),
    IF(ISNUMBER(--RIGHT(_xlpm.txt,1)), _xlpm.txt, LEFT(_xlpm.txt, LEN(_xlpm.txt)-1))
)</f>
        <v>13378</v>
      </c>
      <c r="W2630" s="9" t="str">
        <f>UPPER(LEFT(Todos!$B2630,2))</f>
        <v>IL</v>
      </c>
      <c r="X2630" s="10" t="str" cm="1">
        <f t="array" ref="X2630">+IF(Todos!$C2630 = "",MODE.MATCH(Todos!$C$2:$C$4029),Todos!$C2630)</f>
        <v>M</v>
      </c>
    </row>
    <row r="2631" spans="1:24" x14ac:dyDescent="0.35">
      <c r="A2631" s="18">
        <v>103926</v>
      </c>
      <c r="B2631" s="12" t="s">
        <v>37</v>
      </c>
      <c r="C2631" s="12" t="s">
        <v>14</v>
      </c>
      <c r="D2631" s="12">
        <v>472</v>
      </c>
      <c r="E2631" s="12">
        <v>157</v>
      </c>
      <c r="F2631" s="12">
        <v>225</v>
      </c>
      <c r="G2631" s="12">
        <v>1</v>
      </c>
      <c r="H2631" s="12">
        <v>8974</v>
      </c>
      <c r="I2631" s="12">
        <v>2</v>
      </c>
      <c r="J2631" s="12">
        <v>62</v>
      </c>
      <c r="K2631" s="12">
        <v>167</v>
      </c>
      <c r="L2631" s="12">
        <v>203</v>
      </c>
      <c r="M2631" s="12">
        <v>6.2083333329999997</v>
      </c>
      <c r="N2631" s="12">
        <f>VLOOKUP(Todos!$A2631,vlookup_table[#All],2,FALSE)</f>
        <v>1</v>
      </c>
      <c r="O2631" s="12" t="str">
        <f>VLOOKUP(Todos!$A2631,vlookup_table[#All],3,FALSE)</f>
        <v>MO</v>
      </c>
      <c r="P2631" s="12">
        <f>VLOOKUP(Todos!$A2631,vlookup_table[#All],4,FALSE)</f>
        <v>804</v>
      </c>
      <c r="Q2631" s="14" t="str">
        <f>VLOOKUP(Todos!$A2631,vlookup_table[#All],5,FALSE)</f>
        <v>R2</v>
      </c>
      <c r="R2631" s="14" t="str">
        <f>VLOOKUP(Todos!$A2631,vlookup_table[#All],6,FALSE)</f>
        <v>M</v>
      </c>
      <c r="S2631" s="14">
        <f>VLOOKUP(Todos!$A2631,vlookup_table[#All],7,FALSE)</f>
        <v>5</v>
      </c>
      <c r="T2631" s="14">
        <f>ROUND((9706-Todos!$P2631)/100, 0)</f>
        <v>89</v>
      </c>
      <c r="U2631" s="14" t="str" cm="1">
        <f t="array" ref="U2631">_xlfn.IFS(
    ISNUMBER(SEARCH("C", Q2631)), "Ciudad",
    ISNUMBER(SEARCH("T", Q2631)), "Pueblo",
    ISNUMBER(SEARCH("R", Q2631)), "Rural",
    ISNUMBER(SEARCH("S", Q2631)), "Suburbano",
    ISNUMBER(SEARCH("U", Q2631)), "Urbano"
)</f>
        <v>Rural</v>
      </c>
      <c r="V2631" s="25" t="str" cm="1">
        <f t="array" ref="V2631">_xlfn.LET(
    _xlpm.txt, _xlfn.TEXTJOIN("", TRUE, IF(ISNUMBER(--MID(Todos!$H2631, _xlfn.SEQUENCE(LEN(Todos!$H2631)), 1)), MID(Todos!$H2631, _xlfn.SEQUENCE(LEN(Todos!$H2631)), 1), "")),
    IF(ISNUMBER(--RIGHT(_xlpm.txt,1)), _xlpm.txt, LEFT(_xlpm.txt, LEN(_xlpm.txt)-1))
)</f>
        <v>8974</v>
      </c>
      <c r="W2631" s="14" t="str">
        <f>UPPER(LEFT(Todos!$B2631,2))</f>
        <v>MO</v>
      </c>
      <c r="X2631" s="15" t="str" cm="1">
        <f t="array" ref="X2631">+IF(Todos!$C2631 = "",MODE.MATCH(Todos!$C$2:$C$4029),Todos!$C2631)</f>
        <v>M</v>
      </c>
    </row>
    <row r="2632" spans="1:24" x14ac:dyDescent="0.35">
      <c r="A2632" s="19">
        <v>149033</v>
      </c>
      <c r="B2632" s="7" t="s">
        <v>22</v>
      </c>
      <c r="C2632" s="7" t="s">
        <v>17</v>
      </c>
      <c r="D2632" s="7">
        <v>3514</v>
      </c>
      <c r="E2632" s="7">
        <v>691</v>
      </c>
      <c r="F2632" s="7">
        <v>795</v>
      </c>
      <c r="G2632" s="7">
        <v>98</v>
      </c>
      <c r="H2632" s="7">
        <v>28298</v>
      </c>
      <c r="I2632" s="7">
        <v>10</v>
      </c>
      <c r="J2632" s="7">
        <v>40</v>
      </c>
      <c r="K2632" s="7">
        <v>728</v>
      </c>
      <c r="L2632" s="7">
        <v>763</v>
      </c>
      <c r="M2632" s="7">
        <v>7.3333333329999997</v>
      </c>
      <c r="N2632" s="7">
        <f>VLOOKUP(Todos!$A2632,vlookup_table[#All],2,FALSE)</f>
        <v>0</v>
      </c>
      <c r="O2632" s="7" t="str">
        <f>VLOOKUP(Todos!$A2632,vlookup_table[#All],3,FALSE)</f>
        <v>CA</v>
      </c>
      <c r="P2632" s="7">
        <f>VLOOKUP(Todos!$A2632,vlookup_table[#All],4,FALSE)</f>
        <v>2801</v>
      </c>
      <c r="Q2632" s="9" t="str">
        <f>VLOOKUP(Todos!$A2632,vlookup_table[#All],5,FALSE)</f>
        <v>C3</v>
      </c>
      <c r="R2632" s="9" t="str">
        <f>VLOOKUP(Todos!$A2632,vlookup_table[#All],6,FALSE)</f>
        <v>F</v>
      </c>
      <c r="S2632" s="9">
        <f>VLOOKUP(Todos!$A2632,vlookup_table[#All],7,FALSE)</f>
        <v>7</v>
      </c>
      <c r="T2632" s="9">
        <f>ROUND((9706-Todos!$P2632)/100, 0)</f>
        <v>69</v>
      </c>
      <c r="U2632" s="9" t="str" cm="1">
        <f t="array" ref="U2632">_xlfn.IFS(
    ISNUMBER(SEARCH("C", Q2632)), "Ciudad",
    ISNUMBER(SEARCH("T", Q2632)), "Pueblo",
    ISNUMBER(SEARCH("R", Q2632)), "Rural",
    ISNUMBER(SEARCH("S", Q2632)), "Suburbano",
    ISNUMBER(SEARCH("U", Q2632)), "Urbano"
)</f>
        <v>Ciudad</v>
      </c>
      <c r="V2632" s="24" t="str" cm="1">
        <f t="array" ref="V2632">_xlfn.LET(
    _xlpm.txt, _xlfn.TEXTJOIN("", TRUE, IF(ISNUMBER(--MID(Todos!$H2632, _xlfn.SEQUENCE(LEN(Todos!$H2632)), 1)), MID(Todos!$H2632, _xlfn.SEQUENCE(LEN(Todos!$H2632)), 1), "")),
    IF(ISNUMBER(--RIGHT(_xlpm.txt,1)), _xlpm.txt, LEFT(_xlpm.txt, LEN(_xlpm.txt)-1))
)</f>
        <v>28298</v>
      </c>
      <c r="W2632" s="9" t="str">
        <f>UPPER(LEFT(Todos!$B2632,2))</f>
        <v>CA</v>
      </c>
      <c r="X2632" s="10" t="str" cm="1">
        <f t="array" ref="X2632">+IF(Todos!$C2632 = "",MODE.MATCH(Todos!$C$2:$C$4029),Todos!$C2632)</f>
        <v>F</v>
      </c>
    </row>
    <row r="2633" spans="1:24" x14ac:dyDescent="0.35">
      <c r="A2633" s="18">
        <v>52196</v>
      </c>
      <c r="B2633" s="12" t="s">
        <v>69</v>
      </c>
      <c r="C2633" s="12" t="s">
        <v>14</v>
      </c>
      <c r="D2633" s="12">
        <v>504</v>
      </c>
      <c r="E2633" s="12">
        <v>338</v>
      </c>
      <c r="F2633" s="12">
        <v>396</v>
      </c>
      <c r="G2633" s="12">
        <v>0</v>
      </c>
      <c r="H2633" s="12">
        <v>16375</v>
      </c>
      <c r="I2633" s="12">
        <v>1</v>
      </c>
      <c r="J2633" s="12">
        <v>60</v>
      </c>
      <c r="K2633" s="12">
        <v>363</v>
      </c>
      <c r="L2633" s="12">
        <v>372</v>
      </c>
      <c r="M2633" s="12">
        <v>10</v>
      </c>
      <c r="N2633" s="12">
        <f>VLOOKUP(Todos!$A2633,vlookup_table[#All],2,FALSE)</f>
        <v>1</v>
      </c>
      <c r="O2633" s="12" t="str">
        <f>VLOOKUP(Todos!$A2633,vlookup_table[#All],3,FALSE)</f>
        <v>TN</v>
      </c>
      <c r="P2633" s="12">
        <f>VLOOKUP(Todos!$A2633,vlookup_table[#All],4,FALSE)</f>
        <v>5001</v>
      </c>
      <c r="Q2633" s="14" t="str">
        <f>VLOOKUP(Todos!$A2633,vlookup_table[#All],5,FALSE)</f>
        <v>T2</v>
      </c>
      <c r="R2633" s="14" t="str">
        <f>VLOOKUP(Todos!$A2633,vlookup_table[#All],6,FALSE)</f>
        <v>M</v>
      </c>
      <c r="S2633" s="14">
        <f>VLOOKUP(Todos!$A2633,vlookup_table[#All],7,FALSE)</f>
        <v>10</v>
      </c>
      <c r="T2633" s="14">
        <f>ROUND((9706-Todos!$P2633)/100, 0)</f>
        <v>47</v>
      </c>
      <c r="U2633" s="14" t="str" cm="1">
        <f t="array" ref="U2633">_xlfn.IFS(
    ISNUMBER(SEARCH("C", Q2633)), "Ciudad",
    ISNUMBER(SEARCH("T", Q2633)), "Pueblo",
    ISNUMBER(SEARCH("R", Q2633)), "Rural",
    ISNUMBER(SEARCH("S", Q2633)), "Suburbano",
    ISNUMBER(SEARCH("U", Q2633)), "Urbano"
)</f>
        <v>Pueblo</v>
      </c>
      <c r="V2633" s="25" t="str" cm="1">
        <f t="array" ref="V2633">_xlfn.LET(
    _xlpm.txt, _xlfn.TEXTJOIN("", TRUE, IF(ISNUMBER(--MID(Todos!$H2633, _xlfn.SEQUENCE(LEN(Todos!$H2633)), 1)), MID(Todos!$H2633, _xlfn.SEQUENCE(LEN(Todos!$H2633)), 1), "")),
    IF(ISNUMBER(--RIGHT(_xlpm.txt,1)), _xlpm.txt, LEFT(_xlpm.txt, LEN(_xlpm.txt)-1))
)</f>
        <v>16375</v>
      </c>
      <c r="W2633" s="14" t="str">
        <f>UPPER(LEFT(Todos!$B2633,2))</f>
        <v>TE</v>
      </c>
      <c r="X2633" s="15" t="str" cm="1">
        <f t="array" ref="X2633">+IF(Todos!$C2633 = "",MODE.MATCH(Todos!$C$2:$C$4029),Todos!$C2633)</f>
        <v>M</v>
      </c>
    </row>
    <row r="2634" spans="1:24" x14ac:dyDescent="0.35">
      <c r="A2634" s="19">
        <v>38519</v>
      </c>
      <c r="B2634" s="7" t="s">
        <v>13</v>
      </c>
      <c r="C2634" s="7" t="s">
        <v>17</v>
      </c>
      <c r="D2634" s="7">
        <v>1098</v>
      </c>
      <c r="E2634" s="7">
        <v>342</v>
      </c>
      <c r="F2634" s="7">
        <v>544</v>
      </c>
      <c r="G2634" s="7">
        <v>3</v>
      </c>
      <c r="H2634" s="7">
        <v>23740</v>
      </c>
      <c r="I2634" s="7">
        <v>22</v>
      </c>
      <c r="J2634" s="7">
        <v>20</v>
      </c>
      <c r="K2634" s="7">
        <v>455</v>
      </c>
      <c r="L2634" s="7">
        <v>428</v>
      </c>
      <c r="M2634" s="7">
        <v>3.1176470589999998</v>
      </c>
      <c r="N2634" s="7">
        <f>VLOOKUP(Todos!$A2634,vlookup_table[#All],2,FALSE)</f>
        <v>0</v>
      </c>
      <c r="O2634" s="7" t="str">
        <f>VLOOKUP(Todos!$A2634,vlookup_table[#All],3,FALSE)</f>
        <v>FL</v>
      </c>
      <c r="P2634" s="7">
        <f>VLOOKUP(Todos!$A2634,vlookup_table[#All],4,FALSE)</f>
        <v>4601</v>
      </c>
      <c r="Q2634" s="9" t="str">
        <f>VLOOKUP(Todos!$A2634,vlookup_table[#All],5,FALSE)</f>
        <v>S1</v>
      </c>
      <c r="R2634" s="9" t="str">
        <f>VLOOKUP(Todos!$A2634,vlookup_table[#All],6,FALSE)</f>
        <v>F</v>
      </c>
      <c r="S2634" s="9">
        <f>VLOOKUP(Todos!$A2634,vlookup_table[#All],7,FALSE)</f>
        <v>2</v>
      </c>
      <c r="T2634" s="9">
        <f>ROUND((9706-Todos!$P2634)/100, 0)</f>
        <v>51</v>
      </c>
      <c r="U2634" s="9" t="str" cm="1">
        <f t="array" ref="U2634">_xlfn.IFS(
    ISNUMBER(SEARCH("C", Q2634)), "Ciudad",
    ISNUMBER(SEARCH("T", Q2634)), "Pueblo",
    ISNUMBER(SEARCH("R", Q2634)), "Rural",
    ISNUMBER(SEARCH("S", Q2634)), "Suburbano",
    ISNUMBER(SEARCH("U", Q2634)), "Urbano"
)</f>
        <v>Suburbano</v>
      </c>
      <c r="V2634" s="24" t="str" cm="1">
        <f t="array" ref="V2634">_xlfn.LET(
    _xlpm.txt, _xlfn.TEXTJOIN("", TRUE, IF(ISNUMBER(--MID(Todos!$H2634, _xlfn.SEQUENCE(LEN(Todos!$H2634)), 1)), MID(Todos!$H2634, _xlfn.SEQUENCE(LEN(Todos!$H2634)), 1), "")),
    IF(ISNUMBER(--RIGHT(_xlpm.txt,1)), _xlpm.txt, LEFT(_xlpm.txt, LEN(_xlpm.txt)-1))
)</f>
        <v>23740</v>
      </c>
      <c r="W2634" s="9" t="str">
        <f>UPPER(LEFT(Todos!$B2634,2))</f>
        <v>FL</v>
      </c>
      <c r="X2634" s="10" t="str" cm="1">
        <f t="array" ref="X2634">+IF(Todos!$C2634 = "",MODE.MATCH(Todos!$C$2:$C$4029),Todos!$C2634)</f>
        <v>F</v>
      </c>
    </row>
    <row r="2635" spans="1:24" x14ac:dyDescent="0.35">
      <c r="A2635" s="18">
        <v>107413</v>
      </c>
      <c r="B2635" s="12" t="s">
        <v>60</v>
      </c>
      <c r="C2635" s="12" t="s">
        <v>17</v>
      </c>
      <c r="D2635" s="12">
        <v>396</v>
      </c>
      <c r="E2635" s="12">
        <v>259</v>
      </c>
      <c r="F2635" s="12">
        <v>319</v>
      </c>
      <c r="G2635" s="12">
        <v>0</v>
      </c>
      <c r="H2635" s="12">
        <v>10244</v>
      </c>
      <c r="I2635" s="12">
        <v>0</v>
      </c>
      <c r="J2635" s="12">
        <v>45</v>
      </c>
      <c r="K2635" s="12">
        <v>290</v>
      </c>
      <c r="L2635" s="12">
        <v>288</v>
      </c>
      <c r="M2635" s="12">
        <v>9.4285714289999998</v>
      </c>
      <c r="N2635" s="12">
        <f>VLOOKUP(Todos!$A2635,vlookup_table[#All],2,FALSE)</f>
        <v>2</v>
      </c>
      <c r="O2635" s="12" t="str">
        <f>VLOOKUP(Todos!$A2635,vlookup_table[#All],3,FALSE)</f>
        <v>NE</v>
      </c>
      <c r="P2635" s="12">
        <f>VLOOKUP(Todos!$A2635,vlookup_table[#All],4,FALSE)</f>
        <v>0</v>
      </c>
      <c r="Q2635" s="14" t="str">
        <f>VLOOKUP(Todos!$A2635,vlookup_table[#All],5,FALSE)</f>
        <v>R2</v>
      </c>
      <c r="R2635" s="14" t="str">
        <f>VLOOKUP(Todos!$A2635,vlookup_table[#All],6,FALSE)</f>
        <v>F</v>
      </c>
      <c r="S2635" s="14">
        <f>VLOOKUP(Todos!$A2635,vlookup_table[#All],7,FALSE)</f>
        <v>14</v>
      </c>
      <c r="T2635" s="14">
        <f>ROUND((9706-Todos!$P2635)/100, 0)</f>
        <v>97</v>
      </c>
      <c r="U2635" s="14" t="str" cm="1">
        <f t="array" ref="U2635">_xlfn.IFS(
    ISNUMBER(SEARCH("C", Q2635)), "Ciudad",
    ISNUMBER(SEARCH("T", Q2635)), "Pueblo",
    ISNUMBER(SEARCH("R", Q2635)), "Rural",
    ISNUMBER(SEARCH("S", Q2635)), "Suburbano",
    ISNUMBER(SEARCH("U", Q2635)), "Urbano"
)</f>
        <v>Rural</v>
      </c>
      <c r="V2635" s="25" t="str" cm="1">
        <f t="array" ref="V2635">_xlfn.LET(
    _xlpm.txt, _xlfn.TEXTJOIN("", TRUE, IF(ISNUMBER(--MID(Todos!$H2635, _xlfn.SEQUENCE(LEN(Todos!$H2635)), 1)), MID(Todos!$H2635, _xlfn.SEQUENCE(LEN(Todos!$H2635)), 1), "")),
    IF(ISNUMBER(--RIGHT(_xlpm.txt,1)), _xlpm.txt, LEFT(_xlpm.txt, LEN(_xlpm.txt)-1))
)</f>
        <v>10244</v>
      </c>
      <c r="W2635" s="14" t="str">
        <f>UPPER(LEFT(Todos!$B2635,2))</f>
        <v>NE</v>
      </c>
      <c r="X2635" s="15" t="str" cm="1">
        <f t="array" ref="X2635">+IF(Todos!$C2635 = "",MODE.MATCH(Todos!$C$2:$C$4029),Todos!$C2635)</f>
        <v>F</v>
      </c>
    </row>
    <row r="2636" spans="1:24" x14ac:dyDescent="0.35">
      <c r="A2636" s="19">
        <v>6099</v>
      </c>
      <c r="B2636" s="7" t="s">
        <v>22</v>
      </c>
      <c r="C2636" s="7" t="s">
        <v>14</v>
      </c>
      <c r="D2636" s="7">
        <v>1733</v>
      </c>
      <c r="E2636" s="7">
        <v>410</v>
      </c>
      <c r="F2636" s="7">
        <v>442</v>
      </c>
      <c r="G2636" s="7">
        <v>40</v>
      </c>
      <c r="H2636" s="7">
        <v>13449</v>
      </c>
      <c r="I2636" s="7">
        <v>10</v>
      </c>
      <c r="J2636" s="7">
        <v>53</v>
      </c>
      <c r="K2636" s="7">
        <v>441</v>
      </c>
      <c r="L2636" s="7">
        <v>412</v>
      </c>
      <c r="M2636" s="7">
        <v>8.96875</v>
      </c>
      <c r="N2636" s="7">
        <f>VLOOKUP(Todos!$A2636,vlookup_table[#All],2,FALSE)</f>
        <v>0</v>
      </c>
      <c r="O2636" s="7" t="str">
        <f>VLOOKUP(Todos!$A2636,vlookup_table[#All],3,FALSE)</f>
        <v>CA</v>
      </c>
      <c r="P2636" s="7">
        <f>VLOOKUP(Todos!$A2636,vlookup_table[#All],4,FALSE)</f>
        <v>5501</v>
      </c>
      <c r="Q2636" s="9" t="str">
        <f>VLOOKUP(Todos!$A2636,vlookup_table[#All],5,FALSE)</f>
        <v>T2</v>
      </c>
      <c r="R2636" s="9" t="str">
        <f>VLOOKUP(Todos!$A2636,vlookup_table[#All],6,FALSE)</f>
        <v>M</v>
      </c>
      <c r="S2636" s="9">
        <f>VLOOKUP(Todos!$A2636,vlookup_table[#All],7,FALSE)</f>
        <v>10</v>
      </c>
      <c r="T2636" s="9">
        <f>ROUND((9706-Todos!$P2636)/100, 0)</f>
        <v>42</v>
      </c>
      <c r="U2636" s="9" t="str" cm="1">
        <f t="array" ref="U2636">_xlfn.IFS(
    ISNUMBER(SEARCH("C", Q2636)), "Ciudad",
    ISNUMBER(SEARCH("T", Q2636)), "Pueblo",
    ISNUMBER(SEARCH("R", Q2636)), "Rural",
    ISNUMBER(SEARCH("S", Q2636)), "Suburbano",
    ISNUMBER(SEARCH("U", Q2636)), "Urbano"
)</f>
        <v>Pueblo</v>
      </c>
      <c r="V2636" s="24" t="str" cm="1">
        <f t="array" ref="V2636">_xlfn.LET(
    _xlpm.txt, _xlfn.TEXTJOIN("", TRUE, IF(ISNUMBER(--MID(Todos!$H2636, _xlfn.SEQUENCE(LEN(Todos!$H2636)), 1)), MID(Todos!$H2636, _xlfn.SEQUENCE(LEN(Todos!$H2636)), 1), "")),
    IF(ISNUMBER(--RIGHT(_xlpm.txt,1)), _xlpm.txt, LEFT(_xlpm.txt, LEN(_xlpm.txt)-1))
)</f>
        <v>13449</v>
      </c>
      <c r="W2636" s="9" t="str">
        <f>UPPER(LEFT(Todos!$B2636,2))</f>
        <v>CA</v>
      </c>
      <c r="X2636" s="10" t="str" cm="1">
        <f t="array" ref="X2636">+IF(Todos!$C2636 = "",MODE.MATCH(Todos!$C$2:$C$4029),Todos!$C2636)</f>
        <v>M</v>
      </c>
    </row>
    <row r="2637" spans="1:24" x14ac:dyDescent="0.35">
      <c r="A2637" s="18">
        <v>95879</v>
      </c>
      <c r="B2637" s="12" t="s">
        <v>16</v>
      </c>
      <c r="C2637" s="12" t="s">
        <v>17</v>
      </c>
      <c r="D2637" s="12">
        <v>363</v>
      </c>
      <c r="E2637" s="12">
        <v>242</v>
      </c>
      <c r="F2637" s="12">
        <v>297</v>
      </c>
      <c r="G2637" s="12">
        <v>0</v>
      </c>
      <c r="H2637" s="12">
        <v>11607</v>
      </c>
      <c r="I2637" s="12">
        <v>2</v>
      </c>
      <c r="J2637" s="12">
        <v>69</v>
      </c>
      <c r="K2637" s="12">
        <v>244</v>
      </c>
      <c r="L2637" s="12">
        <v>302</v>
      </c>
      <c r="M2637" s="12">
        <v>23</v>
      </c>
      <c r="N2637" s="12">
        <f>VLOOKUP(Todos!$A2637,vlookup_table[#All],2,FALSE)</f>
        <v>28</v>
      </c>
      <c r="O2637" s="12" t="str">
        <f>VLOOKUP(Todos!$A2637,vlookup_table[#All],3,FALSE)</f>
        <v>IL</v>
      </c>
      <c r="P2637" s="12">
        <f>VLOOKUP(Todos!$A2637,vlookup_table[#All],4,FALSE)</f>
        <v>4306</v>
      </c>
      <c r="Q2637" s="14" t="str">
        <f>VLOOKUP(Todos!$A2637,vlookup_table[#All],5,FALSE)</f>
        <v>T3</v>
      </c>
      <c r="R2637" s="14" t="str">
        <f>VLOOKUP(Todos!$A2637,vlookup_table[#All],6,FALSE)</f>
        <v>F</v>
      </c>
      <c r="S2637" s="14">
        <f>VLOOKUP(Todos!$A2637,vlookup_table[#All],7,FALSE)</f>
        <v>30</v>
      </c>
      <c r="T2637" s="14">
        <f>ROUND((9706-Todos!$P2637)/100, 0)</f>
        <v>54</v>
      </c>
      <c r="U2637" s="14" t="str" cm="1">
        <f t="array" ref="U2637">_xlfn.IFS(
    ISNUMBER(SEARCH("C", Q2637)), "Ciudad",
    ISNUMBER(SEARCH("T", Q2637)), "Pueblo",
    ISNUMBER(SEARCH("R", Q2637)), "Rural",
    ISNUMBER(SEARCH("S", Q2637)), "Suburbano",
    ISNUMBER(SEARCH("U", Q2637)), "Urbano"
)</f>
        <v>Pueblo</v>
      </c>
      <c r="V2637" s="25" t="str" cm="1">
        <f t="array" ref="V2637">_xlfn.LET(
    _xlpm.txt, _xlfn.TEXTJOIN("", TRUE, IF(ISNUMBER(--MID(Todos!$H2637, _xlfn.SEQUENCE(LEN(Todos!$H2637)), 1)), MID(Todos!$H2637, _xlfn.SEQUENCE(LEN(Todos!$H2637)), 1), "")),
    IF(ISNUMBER(--RIGHT(_xlpm.txt,1)), _xlpm.txt, LEFT(_xlpm.txt, LEN(_xlpm.txt)-1))
)</f>
        <v>11607</v>
      </c>
      <c r="W2637" s="14" t="str">
        <f>UPPER(LEFT(Todos!$B2637,2))</f>
        <v>IL</v>
      </c>
      <c r="X2637" s="15" t="str" cm="1">
        <f t="array" ref="X2637">+IF(Todos!$C2637 = "",MODE.MATCH(Todos!$C$2:$C$4029),Todos!$C2637)</f>
        <v>F</v>
      </c>
    </row>
    <row r="2638" spans="1:24" x14ac:dyDescent="0.35">
      <c r="A2638" s="19">
        <v>16175</v>
      </c>
      <c r="B2638" s="7" t="s">
        <v>18</v>
      </c>
      <c r="C2638" s="7" t="s">
        <v>20</v>
      </c>
      <c r="D2638" s="7">
        <v>444</v>
      </c>
      <c r="E2638" s="7">
        <v>265</v>
      </c>
      <c r="F2638" s="7">
        <v>357</v>
      </c>
      <c r="G2638" s="7">
        <v>1</v>
      </c>
      <c r="H2638" s="7">
        <v>12189</v>
      </c>
      <c r="I2638" s="7">
        <v>0</v>
      </c>
      <c r="J2638" s="7">
        <v>89</v>
      </c>
      <c r="K2638" s="7">
        <v>282</v>
      </c>
      <c r="L2638" s="7">
        <v>322</v>
      </c>
      <c r="M2638" s="7">
        <v>25</v>
      </c>
      <c r="N2638" s="7">
        <f>VLOOKUP(Todos!$A2638,vlookup_table[#All],2,FALSE)</f>
        <v>0</v>
      </c>
      <c r="O2638" s="7" t="str">
        <f>VLOOKUP(Todos!$A2638,vlookup_table[#All],3,FALSE)</f>
        <v>NC</v>
      </c>
      <c r="P2638" s="7">
        <f>VLOOKUP(Todos!$A2638,vlookup_table[#All],4,FALSE)</f>
        <v>2801</v>
      </c>
      <c r="Q2638" s="9" t="str">
        <f>VLOOKUP(Todos!$A2638,vlookup_table[#All],5,FALSE)</f>
        <v>R3</v>
      </c>
      <c r="R2638" s="9" t="str">
        <f>VLOOKUP(Todos!$A2638,vlookup_table[#All],6,FALSE)</f>
        <v>F</v>
      </c>
      <c r="S2638" s="9">
        <f>VLOOKUP(Todos!$A2638,vlookup_table[#All],7,FALSE)</f>
        <v>30</v>
      </c>
      <c r="T2638" s="9">
        <f>ROUND((9706-Todos!$P2638)/100, 0)</f>
        <v>69</v>
      </c>
      <c r="U2638" s="9" t="str" cm="1">
        <f t="array" ref="U2638">_xlfn.IFS(
    ISNUMBER(SEARCH("C", Q2638)), "Ciudad",
    ISNUMBER(SEARCH("T", Q2638)), "Pueblo",
    ISNUMBER(SEARCH("R", Q2638)), "Rural",
    ISNUMBER(SEARCH("S", Q2638)), "Suburbano",
    ISNUMBER(SEARCH("U", Q2638)), "Urbano"
)</f>
        <v>Rural</v>
      </c>
      <c r="V2638" s="24" t="str" cm="1">
        <f t="array" ref="V2638">_xlfn.LET(
    _xlpm.txt, _xlfn.TEXTJOIN("", TRUE, IF(ISNUMBER(--MID(Todos!$H2638, _xlfn.SEQUENCE(LEN(Todos!$H2638)), 1)), MID(Todos!$H2638, _xlfn.SEQUENCE(LEN(Todos!$H2638)), 1), "")),
    IF(ISNUMBER(--RIGHT(_xlpm.txt,1)), _xlpm.txt, LEFT(_xlpm.txt, LEN(_xlpm.txt)-1))
)</f>
        <v>12189</v>
      </c>
      <c r="W2638" s="9" t="str">
        <f>UPPER(LEFT(Todos!$B2638,2))</f>
        <v>NC</v>
      </c>
      <c r="X2638" s="10" t="str" cm="1">
        <f t="array" ref="X2638">+IF(Todos!$C2638 = "",MODE.MATCH(Todos!$C$2:$C$4029),Todos!$C2638)</f>
        <v>female</v>
      </c>
    </row>
    <row r="2639" spans="1:24" x14ac:dyDescent="0.35">
      <c r="A2639" s="18">
        <v>43564</v>
      </c>
      <c r="B2639" s="12" t="s">
        <v>13</v>
      </c>
      <c r="C2639" s="12" t="s">
        <v>14</v>
      </c>
      <c r="D2639" s="12">
        <v>1165</v>
      </c>
      <c r="E2639" s="12">
        <v>373</v>
      </c>
      <c r="F2639" s="12">
        <v>410</v>
      </c>
      <c r="G2639" s="12">
        <v>9</v>
      </c>
      <c r="H2639" s="12">
        <v>15522</v>
      </c>
      <c r="I2639" s="12">
        <v>0</v>
      </c>
      <c r="J2639" s="12">
        <v>38</v>
      </c>
      <c r="K2639" s="12">
        <v>363</v>
      </c>
      <c r="L2639" s="12">
        <v>410</v>
      </c>
      <c r="M2639" s="12">
        <v>20</v>
      </c>
      <c r="N2639" s="12">
        <f>VLOOKUP(Todos!$A2639,vlookup_table[#All],2,FALSE)</f>
        <v>1</v>
      </c>
      <c r="O2639" s="12" t="str">
        <f>VLOOKUP(Todos!$A2639,vlookup_table[#All],3,FALSE)</f>
        <v>FL</v>
      </c>
      <c r="P2639" s="12">
        <f>VLOOKUP(Todos!$A2639,vlookup_table[#All],4,FALSE)</f>
        <v>4501</v>
      </c>
      <c r="Q2639" s="14" t="str">
        <f>VLOOKUP(Todos!$A2639,vlookup_table[#All],5,FALSE)</f>
        <v>C2</v>
      </c>
      <c r="R2639" s="14" t="str">
        <f>VLOOKUP(Todos!$A2639,vlookup_table[#All],6,FALSE)</f>
        <v>M</v>
      </c>
      <c r="S2639" s="14">
        <f>VLOOKUP(Todos!$A2639,vlookup_table[#All],7,FALSE)</f>
        <v>20</v>
      </c>
      <c r="T2639" s="14">
        <f>ROUND((9706-Todos!$P2639)/100, 0)</f>
        <v>52</v>
      </c>
      <c r="U2639" s="14" t="str" cm="1">
        <f t="array" ref="U2639">_xlfn.IFS(
    ISNUMBER(SEARCH("C", Q2639)), "Ciudad",
    ISNUMBER(SEARCH("T", Q2639)), "Pueblo",
    ISNUMBER(SEARCH("R", Q2639)), "Rural",
    ISNUMBER(SEARCH("S", Q2639)), "Suburbano",
    ISNUMBER(SEARCH("U", Q2639)), "Urbano"
)</f>
        <v>Ciudad</v>
      </c>
      <c r="V2639" s="25" t="str" cm="1">
        <f t="array" ref="V2639">_xlfn.LET(
    _xlpm.txt, _xlfn.TEXTJOIN("", TRUE, IF(ISNUMBER(--MID(Todos!$H2639, _xlfn.SEQUENCE(LEN(Todos!$H2639)), 1)), MID(Todos!$H2639, _xlfn.SEQUENCE(LEN(Todos!$H2639)), 1), "")),
    IF(ISNUMBER(--RIGHT(_xlpm.txt,1)), _xlpm.txt, LEFT(_xlpm.txt, LEN(_xlpm.txt)-1))
)</f>
        <v>15522</v>
      </c>
      <c r="W2639" s="14" t="str">
        <f>UPPER(LEFT(Todos!$B2639,2))</f>
        <v>FL</v>
      </c>
      <c r="X2639" s="15" t="str" cm="1">
        <f t="array" ref="X2639">+IF(Todos!$C2639 = "",MODE.MATCH(Todos!$C$2:$C$4029),Todos!$C2639)</f>
        <v>M</v>
      </c>
    </row>
    <row r="2640" spans="1:24" x14ac:dyDescent="0.35">
      <c r="A2640" s="19">
        <v>64906</v>
      </c>
      <c r="B2640" s="7" t="s">
        <v>30</v>
      </c>
      <c r="C2640" s="7" t="s">
        <v>17</v>
      </c>
      <c r="D2640" s="7">
        <v>640</v>
      </c>
      <c r="E2640" s="7">
        <v>319</v>
      </c>
      <c r="F2640" s="7">
        <v>424</v>
      </c>
      <c r="G2640" s="7">
        <v>0</v>
      </c>
      <c r="H2640" s="7">
        <v>16559</v>
      </c>
      <c r="I2640" s="7">
        <v>5</v>
      </c>
      <c r="J2640" s="7">
        <v>80</v>
      </c>
      <c r="K2640" s="7">
        <v>391</v>
      </c>
      <c r="L2640" s="7">
        <v>372</v>
      </c>
      <c r="M2640" s="7">
        <v>25</v>
      </c>
      <c r="N2640" s="7">
        <f>VLOOKUP(Todos!$A2640,vlookup_table[#All],2,FALSE)</f>
        <v>0</v>
      </c>
      <c r="O2640" s="7" t="str">
        <f>VLOOKUP(Todos!$A2640,vlookup_table[#All],3,FALSE)</f>
        <v>MI</v>
      </c>
      <c r="P2640" s="7">
        <f>VLOOKUP(Todos!$A2640,vlookup_table[#All],4,FALSE)</f>
        <v>3701</v>
      </c>
      <c r="Q2640" s="9" t="str">
        <f>VLOOKUP(Todos!$A2640,vlookup_table[#All],5,FALSE)</f>
        <v>S2</v>
      </c>
      <c r="R2640" s="9" t="str">
        <f>VLOOKUP(Todos!$A2640,vlookup_table[#All],6,FALSE)</f>
        <v>F</v>
      </c>
      <c r="S2640" s="9">
        <f>VLOOKUP(Todos!$A2640,vlookup_table[#All],7,FALSE)</f>
        <v>50</v>
      </c>
      <c r="T2640" s="9">
        <f>ROUND((9706-Todos!$P2640)/100, 0)</f>
        <v>60</v>
      </c>
      <c r="U2640" s="9" t="str" cm="1">
        <f t="array" ref="U2640">_xlfn.IFS(
    ISNUMBER(SEARCH("C", Q2640)), "Ciudad",
    ISNUMBER(SEARCH("T", Q2640)), "Pueblo",
    ISNUMBER(SEARCH("R", Q2640)), "Rural",
    ISNUMBER(SEARCH("S", Q2640)), "Suburbano",
    ISNUMBER(SEARCH("U", Q2640)), "Urbano"
)</f>
        <v>Suburbano</v>
      </c>
      <c r="V2640" s="24" t="str" cm="1">
        <f t="array" ref="V2640">_xlfn.LET(
    _xlpm.txt, _xlfn.TEXTJOIN("", TRUE, IF(ISNUMBER(--MID(Todos!$H2640, _xlfn.SEQUENCE(LEN(Todos!$H2640)), 1)), MID(Todos!$H2640, _xlfn.SEQUENCE(LEN(Todos!$H2640)), 1), "")),
    IF(ISNUMBER(--RIGHT(_xlpm.txt,1)), _xlpm.txt, LEFT(_xlpm.txt, LEN(_xlpm.txt)-1))
)</f>
        <v>16559</v>
      </c>
      <c r="W2640" s="9" t="str">
        <f>UPPER(LEFT(Todos!$B2640,2))</f>
        <v>MI</v>
      </c>
      <c r="X2640" s="10" t="str" cm="1">
        <f t="array" ref="X2640">+IF(Todos!$C2640 = "",MODE.MATCH(Todos!$C$2:$C$4029),Todos!$C2640)</f>
        <v>F</v>
      </c>
    </row>
    <row r="2641" spans="1:24" x14ac:dyDescent="0.35">
      <c r="A2641" s="18">
        <v>149110</v>
      </c>
      <c r="B2641" s="12" t="s">
        <v>22</v>
      </c>
      <c r="C2641" s="12" t="s">
        <v>14</v>
      </c>
      <c r="D2641" s="12">
        <v>3994</v>
      </c>
      <c r="E2641" s="12">
        <v>522</v>
      </c>
      <c r="F2641" s="12">
        <v>734</v>
      </c>
      <c r="G2641" s="12">
        <v>99</v>
      </c>
      <c r="H2641" s="12">
        <v>24150</v>
      </c>
      <c r="I2641" s="12">
        <v>16</v>
      </c>
      <c r="J2641" s="12">
        <v>32</v>
      </c>
      <c r="K2641" s="12">
        <v>627</v>
      </c>
      <c r="L2641" s="12">
        <v>609</v>
      </c>
      <c r="M2641" s="12">
        <v>7.076923077</v>
      </c>
      <c r="N2641" s="12">
        <f>VLOOKUP(Todos!$A2641,vlookup_table[#All],2,FALSE)</f>
        <v>0</v>
      </c>
      <c r="O2641" s="12" t="str">
        <f>VLOOKUP(Todos!$A2641,vlookup_table[#All],3,FALSE)</f>
        <v>CA</v>
      </c>
      <c r="P2641" s="12">
        <f>VLOOKUP(Todos!$A2641,vlookup_table[#All],4,FALSE)</f>
        <v>0</v>
      </c>
      <c r="Q2641" s="14" t="str">
        <f>VLOOKUP(Todos!$A2641,vlookup_table[#All],5,FALSE)</f>
        <v>C1</v>
      </c>
      <c r="R2641" s="14" t="str">
        <f>VLOOKUP(Todos!$A2641,vlookup_table[#All],6,FALSE)</f>
        <v>M</v>
      </c>
      <c r="S2641" s="14">
        <f>VLOOKUP(Todos!$A2641,vlookup_table[#All],7,FALSE)</f>
        <v>6</v>
      </c>
      <c r="T2641" s="14">
        <f>ROUND((9706-Todos!$P2641)/100, 0)</f>
        <v>97</v>
      </c>
      <c r="U2641" s="14" t="str" cm="1">
        <f t="array" ref="U2641">_xlfn.IFS(
    ISNUMBER(SEARCH("C", Q2641)), "Ciudad",
    ISNUMBER(SEARCH("T", Q2641)), "Pueblo",
    ISNUMBER(SEARCH("R", Q2641)), "Rural",
    ISNUMBER(SEARCH("S", Q2641)), "Suburbano",
    ISNUMBER(SEARCH("U", Q2641)), "Urbano"
)</f>
        <v>Ciudad</v>
      </c>
      <c r="V2641" s="25" t="str" cm="1">
        <f t="array" ref="V2641">_xlfn.LET(
    _xlpm.txt, _xlfn.TEXTJOIN("", TRUE, IF(ISNUMBER(--MID(Todos!$H2641, _xlfn.SEQUENCE(LEN(Todos!$H2641)), 1)), MID(Todos!$H2641, _xlfn.SEQUENCE(LEN(Todos!$H2641)), 1), "")),
    IF(ISNUMBER(--RIGHT(_xlpm.txt,1)), _xlpm.txt, LEFT(_xlpm.txt, LEN(_xlpm.txt)-1))
)</f>
        <v>24150</v>
      </c>
      <c r="W2641" s="14" t="str">
        <f>UPPER(LEFT(Todos!$B2641,2))</f>
        <v>CA</v>
      </c>
      <c r="X2641" s="15" t="str" cm="1">
        <f t="array" ref="X2641">+IF(Todos!$C2641 = "",MODE.MATCH(Todos!$C$2:$C$4029),Todos!$C2641)</f>
        <v>M</v>
      </c>
    </row>
    <row r="2642" spans="1:24" x14ac:dyDescent="0.35">
      <c r="A2642" s="19">
        <v>24663</v>
      </c>
      <c r="B2642" s="7" t="s">
        <v>47</v>
      </c>
      <c r="C2642" s="7" t="s">
        <v>17</v>
      </c>
      <c r="D2642" s="7">
        <v>381</v>
      </c>
      <c r="E2642" s="7">
        <v>284</v>
      </c>
      <c r="F2642" s="7">
        <v>381</v>
      </c>
      <c r="G2642" s="7">
        <v>4</v>
      </c>
      <c r="H2642" s="7">
        <v>11085</v>
      </c>
      <c r="I2642" s="7">
        <v>0</v>
      </c>
      <c r="J2642" s="7">
        <v>81</v>
      </c>
      <c r="K2642" s="7">
        <v>354</v>
      </c>
      <c r="L2642" s="7">
        <v>319</v>
      </c>
      <c r="M2642" s="7">
        <v>10.07142857</v>
      </c>
      <c r="N2642" s="7">
        <f>VLOOKUP(Todos!$A2642,vlookup_table[#All],2,FALSE)</f>
        <v>0</v>
      </c>
      <c r="O2642" s="7" t="str">
        <f>VLOOKUP(Todos!$A2642,vlookup_table[#All],3,FALSE)</f>
        <v>SC</v>
      </c>
      <c r="P2642" s="7">
        <f>VLOOKUP(Todos!$A2642,vlookup_table[#All],4,FALSE)</f>
        <v>3311</v>
      </c>
      <c r="Q2642" s="9" t="str">
        <f>VLOOKUP(Todos!$A2642,vlookup_table[#All],5,FALSE)</f>
        <v>T2</v>
      </c>
      <c r="R2642" s="9" t="str">
        <f>VLOOKUP(Todos!$A2642,vlookup_table[#All],6,FALSE)</f>
        <v>F</v>
      </c>
      <c r="S2642" s="9">
        <f>VLOOKUP(Todos!$A2642,vlookup_table[#All],7,FALSE)</f>
        <v>16</v>
      </c>
      <c r="T2642" s="9">
        <f>ROUND((9706-Todos!$P2642)/100, 0)</f>
        <v>64</v>
      </c>
      <c r="U2642" s="9" t="str" cm="1">
        <f t="array" ref="U2642">_xlfn.IFS(
    ISNUMBER(SEARCH("C", Q2642)), "Ciudad",
    ISNUMBER(SEARCH("T", Q2642)), "Pueblo",
    ISNUMBER(SEARCH("R", Q2642)), "Rural",
    ISNUMBER(SEARCH("S", Q2642)), "Suburbano",
    ISNUMBER(SEARCH("U", Q2642)), "Urbano"
)</f>
        <v>Pueblo</v>
      </c>
      <c r="V2642" s="24" t="str" cm="1">
        <f t="array" ref="V2642">_xlfn.LET(
    _xlpm.txt, _xlfn.TEXTJOIN("", TRUE, IF(ISNUMBER(--MID(Todos!$H2642, _xlfn.SEQUENCE(LEN(Todos!$H2642)), 1)), MID(Todos!$H2642, _xlfn.SEQUENCE(LEN(Todos!$H2642)), 1), "")),
    IF(ISNUMBER(--RIGHT(_xlpm.txt,1)), _xlpm.txt, LEFT(_xlpm.txt, LEN(_xlpm.txt)-1))
)</f>
        <v>11085</v>
      </c>
      <c r="W2642" s="9" t="str">
        <f>UPPER(LEFT(Todos!$B2642,2))</f>
        <v>SC</v>
      </c>
      <c r="X2642" s="10" t="str" cm="1">
        <f t="array" ref="X2642">+IF(Todos!$C2642 = "",MODE.MATCH(Todos!$C$2:$C$4029),Todos!$C2642)</f>
        <v>F</v>
      </c>
    </row>
    <row r="2643" spans="1:24" x14ac:dyDescent="0.35">
      <c r="A2643" s="18">
        <v>85922</v>
      </c>
      <c r="B2643" s="12" t="s">
        <v>53</v>
      </c>
      <c r="C2643" s="12" t="s">
        <v>17</v>
      </c>
      <c r="D2643" s="12">
        <v>432</v>
      </c>
      <c r="E2643" s="12">
        <v>311</v>
      </c>
      <c r="F2643" s="12">
        <v>364</v>
      </c>
      <c r="G2643" s="12">
        <v>0</v>
      </c>
      <c r="H2643" s="12">
        <v>11095</v>
      </c>
      <c r="I2643" s="12">
        <v>6</v>
      </c>
      <c r="J2643" s="12">
        <v>78</v>
      </c>
      <c r="K2643" s="12">
        <v>319</v>
      </c>
      <c r="L2643" s="12">
        <v>323</v>
      </c>
      <c r="M2643" s="12">
        <v>10.764705879999999</v>
      </c>
      <c r="N2643" s="12">
        <f>VLOOKUP(Todos!$A2643,vlookup_table[#All],2,FALSE)</f>
        <v>0</v>
      </c>
      <c r="O2643" s="12" t="str">
        <f>VLOOKUP(Todos!$A2643,vlookup_table[#All],3,FALSE)</f>
        <v>SD</v>
      </c>
      <c r="P2643" s="12">
        <f>VLOOKUP(Todos!$A2643,vlookup_table[#All],4,FALSE)</f>
        <v>4001</v>
      </c>
      <c r="Q2643" s="14" t="str">
        <f>VLOOKUP(Todos!$A2643,vlookup_table[#All],5,FALSE)</f>
        <v>T2</v>
      </c>
      <c r="R2643" s="14" t="str">
        <f>VLOOKUP(Todos!$A2643,vlookup_table[#All],6,FALSE)</f>
        <v>F</v>
      </c>
      <c r="S2643" s="14">
        <f>VLOOKUP(Todos!$A2643,vlookup_table[#All],7,FALSE)</f>
        <v>10</v>
      </c>
      <c r="T2643" s="14">
        <f>ROUND((9706-Todos!$P2643)/100, 0)</f>
        <v>57</v>
      </c>
      <c r="U2643" s="14" t="str" cm="1">
        <f t="array" ref="U2643">_xlfn.IFS(
    ISNUMBER(SEARCH("C", Q2643)), "Ciudad",
    ISNUMBER(SEARCH("T", Q2643)), "Pueblo",
    ISNUMBER(SEARCH("R", Q2643)), "Rural",
    ISNUMBER(SEARCH("S", Q2643)), "Suburbano",
    ISNUMBER(SEARCH("U", Q2643)), "Urbano"
)</f>
        <v>Pueblo</v>
      </c>
      <c r="V2643" s="25" t="str" cm="1">
        <f t="array" ref="V2643">_xlfn.LET(
    _xlpm.txt, _xlfn.TEXTJOIN("", TRUE, IF(ISNUMBER(--MID(Todos!$H2643, _xlfn.SEQUENCE(LEN(Todos!$H2643)), 1)), MID(Todos!$H2643, _xlfn.SEQUENCE(LEN(Todos!$H2643)), 1), "")),
    IF(ISNUMBER(--RIGHT(_xlpm.txt,1)), _xlpm.txt, LEFT(_xlpm.txt, LEN(_xlpm.txt)-1))
)</f>
        <v>11095</v>
      </c>
      <c r="W2643" s="14" t="str">
        <f>UPPER(LEFT(Todos!$B2643,2))</f>
        <v>SD</v>
      </c>
      <c r="X2643" s="15" t="str" cm="1">
        <f t="array" ref="X2643">+IF(Todos!$C2643 = "",MODE.MATCH(Todos!$C$2:$C$4029),Todos!$C2643)</f>
        <v>F</v>
      </c>
    </row>
    <row r="2644" spans="1:24" x14ac:dyDescent="0.35">
      <c r="A2644" s="19">
        <v>84276</v>
      </c>
      <c r="B2644" s="7" t="s">
        <v>57</v>
      </c>
      <c r="C2644" s="7" t="s">
        <v>17</v>
      </c>
      <c r="D2644" s="7">
        <v>570</v>
      </c>
      <c r="E2644" s="7">
        <v>280</v>
      </c>
      <c r="F2644" s="7">
        <v>360</v>
      </c>
      <c r="G2644" s="7">
        <v>2</v>
      </c>
      <c r="H2644" s="7">
        <v>11330</v>
      </c>
      <c r="I2644" s="7">
        <v>1</v>
      </c>
      <c r="J2644" s="7">
        <v>82</v>
      </c>
      <c r="K2644" s="7">
        <v>314</v>
      </c>
      <c r="L2644" s="7">
        <v>325</v>
      </c>
      <c r="M2644" s="7">
        <v>5.3409090910000003</v>
      </c>
      <c r="N2644" s="7">
        <f>VLOOKUP(Todos!$A2644,vlookup_table[#All],2,FALSE)</f>
        <v>2</v>
      </c>
      <c r="O2644" s="7" t="str">
        <f>VLOOKUP(Todos!$A2644,vlookup_table[#All],3,FALSE)</f>
        <v>MN</v>
      </c>
      <c r="P2644" s="7">
        <f>VLOOKUP(Todos!$A2644,vlookup_table[#All],4,FALSE)</f>
        <v>4311</v>
      </c>
      <c r="Q2644" s="9" t="str">
        <f>VLOOKUP(Todos!$A2644,vlookup_table[#All],5,FALSE)</f>
        <v>R2</v>
      </c>
      <c r="R2644" s="9" t="str">
        <f>VLOOKUP(Todos!$A2644,vlookup_table[#All],6,FALSE)</f>
        <v>F</v>
      </c>
      <c r="S2644" s="9">
        <f>VLOOKUP(Todos!$A2644,vlookup_table[#All],7,FALSE)</f>
        <v>3</v>
      </c>
      <c r="T2644" s="9">
        <f>ROUND((9706-Todos!$P2644)/100, 0)</f>
        <v>54</v>
      </c>
      <c r="U2644" s="9" t="str" cm="1">
        <f t="array" ref="U2644">_xlfn.IFS(
    ISNUMBER(SEARCH("C", Q2644)), "Ciudad",
    ISNUMBER(SEARCH("T", Q2644)), "Pueblo",
    ISNUMBER(SEARCH("R", Q2644)), "Rural",
    ISNUMBER(SEARCH("S", Q2644)), "Suburbano",
    ISNUMBER(SEARCH("U", Q2644)), "Urbano"
)</f>
        <v>Rural</v>
      </c>
      <c r="V2644" s="24" t="str" cm="1">
        <f t="array" ref="V2644">_xlfn.LET(
    _xlpm.txt, _xlfn.TEXTJOIN("", TRUE, IF(ISNUMBER(--MID(Todos!$H2644, _xlfn.SEQUENCE(LEN(Todos!$H2644)), 1)), MID(Todos!$H2644, _xlfn.SEQUENCE(LEN(Todos!$H2644)), 1), "")),
    IF(ISNUMBER(--RIGHT(_xlpm.txt,1)), _xlpm.txt, LEFT(_xlpm.txt, LEN(_xlpm.txt)-1))
)</f>
        <v>11330</v>
      </c>
      <c r="W2644" s="9" t="str">
        <f>UPPER(LEFT(Todos!$B2644,2))</f>
        <v>MN</v>
      </c>
      <c r="X2644" s="10" t="str" cm="1">
        <f t="array" ref="X2644">+IF(Todos!$C2644 = "",MODE.MATCH(Todos!$C$2:$C$4029),Todos!$C2644)</f>
        <v>F</v>
      </c>
    </row>
    <row r="2645" spans="1:24" x14ac:dyDescent="0.35">
      <c r="A2645" s="18">
        <v>154611</v>
      </c>
      <c r="B2645" s="12" t="s">
        <v>22</v>
      </c>
      <c r="C2645" s="12" t="s">
        <v>17</v>
      </c>
      <c r="D2645" s="12">
        <v>1099</v>
      </c>
      <c r="E2645" s="12">
        <v>366</v>
      </c>
      <c r="F2645" s="12">
        <v>404</v>
      </c>
      <c r="G2645" s="12">
        <v>3</v>
      </c>
      <c r="H2645" s="12">
        <v>13229</v>
      </c>
      <c r="I2645" s="12">
        <v>5</v>
      </c>
      <c r="J2645" s="12">
        <v>57</v>
      </c>
      <c r="K2645" s="12">
        <v>363</v>
      </c>
      <c r="L2645" s="12">
        <v>391</v>
      </c>
      <c r="M2645" s="12">
        <v>4.8333333329999997</v>
      </c>
      <c r="N2645" s="12">
        <f>VLOOKUP(Todos!$A2645,vlookup_table[#All],2,FALSE)</f>
        <v>28</v>
      </c>
      <c r="O2645" s="12" t="str">
        <f>VLOOKUP(Todos!$A2645,vlookup_table[#All],3,FALSE)</f>
        <v>CA</v>
      </c>
      <c r="P2645" s="12">
        <f>VLOOKUP(Todos!$A2645,vlookup_table[#All],4,FALSE)</f>
        <v>2101</v>
      </c>
      <c r="Q2645" s="14" t="str">
        <f>VLOOKUP(Todos!$A2645,vlookup_table[#All],5,FALSE)</f>
        <v>T2</v>
      </c>
      <c r="R2645" s="14" t="str">
        <f>VLOOKUP(Todos!$A2645,vlookup_table[#All],6,FALSE)</f>
        <v>F</v>
      </c>
      <c r="S2645" s="14">
        <f>VLOOKUP(Todos!$A2645,vlookup_table[#All],7,FALSE)</f>
        <v>5</v>
      </c>
      <c r="T2645" s="14">
        <f>ROUND((9706-Todos!$P2645)/100, 0)</f>
        <v>76</v>
      </c>
      <c r="U2645" s="14" t="str" cm="1">
        <f t="array" ref="U2645">_xlfn.IFS(
    ISNUMBER(SEARCH("C", Q2645)), "Ciudad",
    ISNUMBER(SEARCH("T", Q2645)), "Pueblo",
    ISNUMBER(SEARCH("R", Q2645)), "Rural",
    ISNUMBER(SEARCH("S", Q2645)), "Suburbano",
    ISNUMBER(SEARCH("U", Q2645)), "Urbano"
)</f>
        <v>Pueblo</v>
      </c>
      <c r="V2645" s="25" t="str" cm="1">
        <f t="array" ref="V2645">_xlfn.LET(
    _xlpm.txt, _xlfn.TEXTJOIN("", TRUE, IF(ISNUMBER(--MID(Todos!$H2645, _xlfn.SEQUENCE(LEN(Todos!$H2645)), 1)), MID(Todos!$H2645, _xlfn.SEQUENCE(LEN(Todos!$H2645)), 1), "")),
    IF(ISNUMBER(--RIGHT(_xlpm.txt,1)), _xlpm.txt, LEFT(_xlpm.txt, LEN(_xlpm.txt)-1))
)</f>
        <v>13229</v>
      </c>
      <c r="W2645" s="14" t="str">
        <f>UPPER(LEFT(Todos!$B2645,2))</f>
        <v>CA</v>
      </c>
      <c r="X2645" s="15" t="str" cm="1">
        <f t="array" ref="X2645">+IF(Todos!$C2645 = "",MODE.MATCH(Todos!$C$2:$C$4029),Todos!$C2645)</f>
        <v>F</v>
      </c>
    </row>
    <row r="2646" spans="1:24" x14ac:dyDescent="0.35">
      <c r="A2646" s="19">
        <v>55293</v>
      </c>
      <c r="B2646" s="7" t="s">
        <v>63</v>
      </c>
      <c r="C2646" s="7" t="s">
        <v>20</v>
      </c>
      <c r="D2646" s="7">
        <v>444</v>
      </c>
      <c r="E2646" s="7">
        <v>136</v>
      </c>
      <c r="F2646" s="7">
        <v>235</v>
      </c>
      <c r="G2646" s="7">
        <v>2</v>
      </c>
      <c r="H2646" s="7">
        <v>11820</v>
      </c>
      <c r="I2646" s="7">
        <v>0</v>
      </c>
      <c r="J2646" s="7">
        <v>95</v>
      </c>
      <c r="K2646" s="7">
        <v>143</v>
      </c>
      <c r="L2646" s="7">
        <v>218</v>
      </c>
      <c r="M2646" s="7">
        <v>20</v>
      </c>
      <c r="N2646" s="7">
        <f>VLOOKUP(Todos!$A2646,vlookup_table[#All],2,FALSE)</f>
        <v>28</v>
      </c>
      <c r="O2646" s="7" t="str">
        <f>VLOOKUP(Todos!$A2646,vlookup_table[#All],3,FALSE)</f>
        <v>MS</v>
      </c>
      <c r="P2646" s="7">
        <f>VLOOKUP(Todos!$A2646,vlookup_table[#All],4,FALSE)</f>
        <v>0</v>
      </c>
      <c r="Q2646" s="9" t="str">
        <f>VLOOKUP(Todos!$A2646,vlookup_table[#All],5,FALSE)</f>
        <v>C3</v>
      </c>
      <c r="R2646" s="9" t="str">
        <f>VLOOKUP(Todos!$A2646,vlookup_table[#All],6,FALSE)</f>
        <v>F</v>
      </c>
      <c r="S2646" s="9">
        <f>VLOOKUP(Todos!$A2646,vlookup_table[#All],7,FALSE)</f>
        <v>25</v>
      </c>
      <c r="T2646" s="9">
        <f>ROUND((9706-Todos!$P2646)/100, 0)</f>
        <v>97</v>
      </c>
      <c r="U2646" s="9" t="str" cm="1">
        <f t="array" ref="U2646">_xlfn.IFS(
    ISNUMBER(SEARCH("C", Q2646)), "Ciudad",
    ISNUMBER(SEARCH("T", Q2646)), "Pueblo",
    ISNUMBER(SEARCH("R", Q2646)), "Rural",
    ISNUMBER(SEARCH("S", Q2646)), "Suburbano",
    ISNUMBER(SEARCH("U", Q2646)), "Urbano"
)</f>
        <v>Ciudad</v>
      </c>
      <c r="V2646" s="24" t="str" cm="1">
        <f t="array" ref="V2646">_xlfn.LET(
    _xlpm.txt, _xlfn.TEXTJOIN("", TRUE, IF(ISNUMBER(--MID(Todos!$H2646, _xlfn.SEQUENCE(LEN(Todos!$H2646)), 1)), MID(Todos!$H2646, _xlfn.SEQUENCE(LEN(Todos!$H2646)), 1), "")),
    IF(ISNUMBER(--RIGHT(_xlpm.txt,1)), _xlpm.txt, LEFT(_xlpm.txt, LEN(_xlpm.txt)-1))
)</f>
        <v>11820</v>
      </c>
      <c r="W2646" s="9" t="str">
        <f>UPPER(LEFT(Todos!$B2646,2))</f>
        <v>MS</v>
      </c>
      <c r="X2646" s="10" t="str" cm="1">
        <f t="array" ref="X2646">+IF(Todos!$C2646 = "",MODE.MATCH(Todos!$C$2:$C$4029),Todos!$C2646)</f>
        <v>female</v>
      </c>
    </row>
    <row r="2647" spans="1:24" x14ac:dyDescent="0.35">
      <c r="A2647" s="18">
        <v>188812</v>
      </c>
      <c r="B2647" s="12" t="s">
        <v>30</v>
      </c>
      <c r="C2647" s="12" t="s">
        <v>14</v>
      </c>
      <c r="D2647" s="12">
        <v>1076</v>
      </c>
      <c r="E2647" s="12">
        <v>438</v>
      </c>
      <c r="F2647" s="12">
        <v>535</v>
      </c>
      <c r="G2647" s="12">
        <v>2</v>
      </c>
      <c r="H2647" s="12">
        <v>17353</v>
      </c>
      <c r="I2647" s="12">
        <v>10</v>
      </c>
      <c r="J2647" s="12">
        <v>69</v>
      </c>
      <c r="K2647" s="12">
        <v>552</v>
      </c>
      <c r="L2647" s="12">
        <v>425</v>
      </c>
      <c r="M2647" s="12">
        <v>17.333333329999999</v>
      </c>
      <c r="N2647" s="12">
        <f>VLOOKUP(Todos!$A2647,vlookup_table[#All],2,FALSE)</f>
        <v>0</v>
      </c>
      <c r="O2647" s="12" t="str">
        <f>VLOOKUP(Todos!$A2647,vlookup_table[#All],3,FALSE)</f>
        <v>MI</v>
      </c>
      <c r="P2647" s="12">
        <f>VLOOKUP(Todos!$A2647,vlookup_table[#All],4,FALSE)</f>
        <v>1901</v>
      </c>
      <c r="Q2647" s="14" t="str">
        <f>VLOOKUP(Todos!$A2647,vlookup_table[#All],5,FALSE)</f>
        <v>S1</v>
      </c>
      <c r="R2647" s="14" t="str">
        <f>VLOOKUP(Todos!$A2647,vlookup_table[#All],6,FALSE)</f>
        <v>M</v>
      </c>
      <c r="S2647" s="14">
        <f>VLOOKUP(Todos!$A2647,vlookup_table[#All],7,FALSE)</f>
        <v>20</v>
      </c>
      <c r="T2647" s="14">
        <f>ROUND((9706-Todos!$P2647)/100, 0)</f>
        <v>78</v>
      </c>
      <c r="U2647" s="14" t="str" cm="1">
        <f t="array" ref="U2647">_xlfn.IFS(
    ISNUMBER(SEARCH("C", Q2647)), "Ciudad",
    ISNUMBER(SEARCH("T", Q2647)), "Pueblo",
    ISNUMBER(SEARCH("R", Q2647)), "Rural",
    ISNUMBER(SEARCH("S", Q2647)), "Suburbano",
    ISNUMBER(SEARCH("U", Q2647)), "Urbano"
)</f>
        <v>Suburbano</v>
      </c>
      <c r="V2647" s="25" t="str" cm="1">
        <f t="array" ref="V2647">_xlfn.LET(
    _xlpm.txt, _xlfn.TEXTJOIN("", TRUE, IF(ISNUMBER(--MID(Todos!$H2647, _xlfn.SEQUENCE(LEN(Todos!$H2647)), 1)), MID(Todos!$H2647, _xlfn.SEQUENCE(LEN(Todos!$H2647)), 1), "")),
    IF(ISNUMBER(--RIGHT(_xlpm.txt,1)), _xlpm.txt, LEFT(_xlpm.txt, LEN(_xlpm.txt)-1))
)</f>
        <v>17353</v>
      </c>
      <c r="W2647" s="14" t="str">
        <f>UPPER(LEFT(Todos!$B2647,2))</f>
        <v>MI</v>
      </c>
      <c r="X2647" s="15" t="str" cm="1">
        <f t="array" ref="X2647">+IF(Todos!$C2647 = "",MODE.MATCH(Todos!$C$2:$C$4029),Todos!$C2647)</f>
        <v>M</v>
      </c>
    </row>
    <row r="2648" spans="1:24" x14ac:dyDescent="0.35">
      <c r="A2648" s="19">
        <v>149506</v>
      </c>
      <c r="B2648" s="7" t="s">
        <v>22</v>
      </c>
      <c r="C2648" s="7" t="s">
        <v>14</v>
      </c>
      <c r="D2648" s="7">
        <v>5164</v>
      </c>
      <c r="E2648" s="7">
        <v>650</v>
      </c>
      <c r="F2648" s="7">
        <v>842</v>
      </c>
      <c r="G2648" s="7">
        <v>97</v>
      </c>
      <c r="H2648" s="7">
        <v>50548</v>
      </c>
      <c r="I2648" s="7">
        <v>20</v>
      </c>
      <c r="J2648" s="7">
        <v>41</v>
      </c>
      <c r="K2648" s="7">
        <v>715</v>
      </c>
      <c r="L2648" s="7">
        <v>782</v>
      </c>
      <c r="M2648" s="7">
        <v>8.4166666669999994</v>
      </c>
      <c r="N2648" s="7">
        <f>VLOOKUP(Todos!$A2648,vlookup_table[#All],2,FALSE)</f>
        <v>1</v>
      </c>
      <c r="O2648" s="7" t="str">
        <f>VLOOKUP(Todos!$A2648,vlookup_table[#All],3,FALSE)</f>
        <v>CA</v>
      </c>
      <c r="P2648" s="7">
        <f>VLOOKUP(Todos!$A2648,vlookup_table[#All],4,FALSE)</f>
        <v>4605</v>
      </c>
      <c r="Q2648" s="9" t="str">
        <f>VLOOKUP(Todos!$A2648,vlookup_table[#All],5,FALSE)</f>
        <v>S1</v>
      </c>
      <c r="R2648" s="9" t="str">
        <f>VLOOKUP(Todos!$A2648,vlookup_table[#All],6,FALSE)</f>
        <v>M</v>
      </c>
      <c r="S2648" s="9">
        <f>VLOOKUP(Todos!$A2648,vlookup_table[#All],7,FALSE)</f>
        <v>10</v>
      </c>
      <c r="T2648" s="9">
        <f>ROUND((9706-Todos!$P2648)/100, 0)</f>
        <v>51</v>
      </c>
      <c r="U2648" s="9" t="str" cm="1">
        <f t="array" ref="U2648">_xlfn.IFS(
    ISNUMBER(SEARCH("C", Q2648)), "Ciudad",
    ISNUMBER(SEARCH("T", Q2648)), "Pueblo",
    ISNUMBER(SEARCH("R", Q2648)), "Rural",
    ISNUMBER(SEARCH("S", Q2648)), "Suburbano",
    ISNUMBER(SEARCH("U", Q2648)), "Urbano"
)</f>
        <v>Suburbano</v>
      </c>
      <c r="V2648" s="24" t="str" cm="1">
        <f t="array" ref="V2648">_xlfn.LET(
    _xlpm.txt, _xlfn.TEXTJOIN("", TRUE, IF(ISNUMBER(--MID(Todos!$H2648, _xlfn.SEQUENCE(LEN(Todos!$H2648)), 1)), MID(Todos!$H2648, _xlfn.SEQUENCE(LEN(Todos!$H2648)), 1), "")),
    IF(ISNUMBER(--RIGHT(_xlpm.txt,1)), _xlpm.txt, LEFT(_xlpm.txt, LEN(_xlpm.txt)-1))
)</f>
        <v>50548</v>
      </c>
      <c r="W2648" s="9" t="str">
        <f>UPPER(LEFT(Todos!$B2648,2))</f>
        <v>CA</v>
      </c>
      <c r="X2648" s="10" t="str" cm="1">
        <f t="array" ref="X2648">+IF(Todos!$C2648 = "",MODE.MATCH(Todos!$C$2:$C$4029),Todos!$C2648)</f>
        <v>M</v>
      </c>
    </row>
    <row r="2649" spans="1:24" x14ac:dyDescent="0.35">
      <c r="A2649" s="18">
        <v>190727</v>
      </c>
      <c r="B2649" s="12" t="s">
        <v>13</v>
      </c>
      <c r="C2649" s="12" t="s">
        <v>17</v>
      </c>
      <c r="D2649" s="12">
        <v>655</v>
      </c>
      <c r="E2649" s="12">
        <v>236</v>
      </c>
      <c r="F2649" s="12">
        <v>331</v>
      </c>
      <c r="G2649" s="12">
        <v>1</v>
      </c>
      <c r="H2649" s="12">
        <v>11094</v>
      </c>
      <c r="I2649" s="12">
        <v>8</v>
      </c>
      <c r="J2649" s="12">
        <v>17</v>
      </c>
      <c r="K2649" s="12">
        <v>264</v>
      </c>
      <c r="L2649" s="12">
        <v>311</v>
      </c>
      <c r="M2649" s="12">
        <v>6.9333333330000002</v>
      </c>
      <c r="N2649" s="12">
        <f>VLOOKUP(Todos!$A2649,vlookup_table[#All],2,FALSE)</f>
        <v>2</v>
      </c>
      <c r="O2649" s="12" t="str">
        <f>VLOOKUP(Todos!$A2649,vlookup_table[#All],3,FALSE)</f>
        <v>FL</v>
      </c>
      <c r="P2649" s="12">
        <f>VLOOKUP(Todos!$A2649,vlookup_table[#All],4,FALSE)</f>
        <v>1709</v>
      </c>
      <c r="Q2649" s="14" t="str">
        <f>VLOOKUP(Todos!$A2649,vlookup_table[#All],5,FALSE)</f>
        <v/>
      </c>
      <c r="R2649" s="14" t="str">
        <f>VLOOKUP(Todos!$A2649,vlookup_table[#All],6,FALSE)</f>
        <v>F</v>
      </c>
      <c r="S2649" s="14">
        <f>VLOOKUP(Todos!$A2649,vlookup_table[#All],7,FALSE)</f>
        <v>11</v>
      </c>
      <c r="T2649" s="14">
        <f>ROUND((9706-Todos!$P2649)/100, 0)</f>
        <v>80</v>
      </c>
      <c r="U2649" s="14" t="e" cm="1">
        <f t="array" ref="U2649">_xlfn.IFS(
    ISNUMBER(SEARCH("C", Q2649)), "Ciudad",
    ISNUMBER(SEARCH("T", Q2649)), "Pueblo",
    ISNUMBER(SEARCH("R", Q2649)), "Rural",
    ISNUMBER(SEARCH("S", Q2649)), "Suburbano",
    ISNUMBER(SEARCH("U", Q2649)), "Urbano"
)</f>
        <v>#N/A</v>
      </c>
      <c r="V2649" s="25" t="str" cm="1">
        <f t="array" ref="V2649">_xlfn.LET(
    _xlpm.txt, _xlfn.TEXTJOIN("", TRUE, IF(ISNUMBER(--MID(Todos!$H2649, _xlfn.SEQUENCE(LEN(Todos!$H2649)), 1)), MID(Todos!$H2649, _xlfn.SEQUENCE(LEN(Todos!$H2649)), 1), "")),
    IF(ISNUMBER(--RIGHT(_xlpm.txt,1)), _xlpm.txt, LEFT(_xlpm.txt, LEN(_xlpm.txt)-1))
)</f>
        <v>11094</v>
      </c>
      <c r="W2649" s="14" t="str">
        <f>UPPER(LEFT(Todos!$B2649,2))</f>
        <v>FL</v>
      </c>
      <c r="X2649" s="15" t="str" cm="1">
        <f t="array" ref="X2649">+IF(Todos!$C2649 = "",MODE.MATCH(Todos!$C$2:$C$4029),Todos!$C2649)</f>
        <v>F</v>
      </c>
    </row>
    <row r="2650" spans="1:24" x14ac:dyDescent="0.35">
      <c r="A2650" s="19">
        <v>150248</v>
      </c>
      <c r="B2650" s="7" t="s">
        <v>22</v>
      </c>
      <c r="C2650" s="7" t="s">
        <v>14</v>
      </c>
      <c r="D2650" s="7">
        <v>2182</v>
      </c>
      <c r="E2650" s="7">
        <v>555</v>
      </c>
      <c r="F2650" s="7">
        <v>569</v>
      </c>
      <c r="G2650" s="7">
        <v>67</v>
      </c>
      <c r="H2650" s="7">
        <v>17516</v>
      </c>
      <c r="I2650" s="7">
        <v>13</v>
      </c>
      <c r="J2650" s="7">
        <v>57</v>
      </c>
      <c r="K2650" s="7">
        <v>561</v>
      </c>
      <c r="L2650" s="7">
        <v>559</v>
      </c>
      <c r="M2650" s="7">
        <v>19</v>
      </c>
      <c r="N2650" s="7">
        <f>VLOOKUP(Todos!$A2650,vlookup_table[#All],2,FALSE)</f>
        <v>28</v>
      </c>
      <c r="O2650" s="7" t="str">
        <f>VLOOKUP(Todos!$A2650,vlookup_table[#All],3,FALSE)</f>
        <v>CA</v>
      </c>
      <c r="P2650" s="7">
        <f>VLOOKUP(Todos!$A2650,vlookup_table[#All],4,FALSE)</f>
        <v>0</v>
      </c>
      <c r="Q2650" s="9" t="str">
        <f>VLOOKUP(Todos!$A2650,vlookup_table[#All],5,FALSE)</f>
        <v>S2</v>
      </c>
      <c r="R2650" s="9" t="str">
        <f>VLOOKUP(Todos!$A2650,vlookup_table[#All],6,FALSE)</f>
        <v>M</v>
      </c>
      <c r="S2650" s="9">
        <f>VLOOKUP(Todos!$A2650,vlookup_table[#All],7,FALSE)</f>
        <v>25</v>
      </c>
      <c r="T2650" s="9">
        <f>ROUND((9706-Todos!$P2650)/100, 0)</f>
        <v>97</v>
      </c>
      <c r="U2650" s="9" t="str" cm="1">
        <f t="array" ref="U2650">_xlfn.IFS(
    ISNUMBER(SEARCH("C", Q2650)), "Ciudad",
    ISNUMBER(SEARCH("T", Q2650)), "Pueblo",
    ISNUMBER(SEARCH("R", Q2650)), "Rural",
    ISNUMBER(SEARCH("S", Q2650)), "Suburbano",
    ISNUMBER(SEARCH("U", Q2650)), "Urbano"
)</f>
        <v>Suburbano</v>
      </c>
      <c r="V2650" s="24" t="str" cm="1">
        <f t="array" ref="V2650">_xlfn.LET(
    _xlpm.txt, _xlfn.TEXTJOIN("", TRUE, IF(ISNUMBER(--MID(Todos!$H2650, _xlfn.SEQUENCE(LEN(Todos!$H2650)), 1)), MID(Todos!$H2650, _xlfn.SEQUENCE(LEN(Todos!$H2650)), 1), "")),
    IF(ISNUMBER(--RIGHT(_xlpm.txt,1)), _xlpm.txt, LEFT(_xlpm.txt, LEN(_xlpm.txt)-1))
)</f>
        <v>17516</v>
      </c>
      <c r="W2650" s="9" t="str">
        <f>UPPER(LEFT(Todos!$B2650,2))</f>
        <v>CA</v>
      </c>
      <c r="X2650" s="10" t="str" cm="1">
        <f t="array" ref="X2650">+IF(Todos!$C2650 = "",MODE.MATCH(Todos!$C$2:$C$4029),Todos!$C2650)</f>
        <v>M</v>
      </c>
    </row>
    <row r="2651" spans="1:24" x14ac:dyDescent="0.35">
      <c r="A2651" s="18">
        <v>177009</v>
      </c>
      <c r="B2651" s="12" t="s">
        <v>51</v>
      </c>
      <c r="C2651" s="12"/>
      <c r="D2651" s="12">
        <v>584</v>
      </c>
      <c r="E2651" s="12">
        <v>262</v>
      </c>
      <c r="F2651" s="12">
        <v>386</v>
      </c>
      <c r="G2651" s="12">
        <v>0</v>
      </c>
      <c r="H2651" s="12">
        <v>13898</v>
      </c>
      <c r="I2651" s="12">
        <v>1</v>
      </c>
      <c r="J2651" s="12">
        <v>52</v>
      </c>
      <c r="K2651" s="12">
        <v>332</v>
      </c>
      <c r="L2651" s="12">
        <v>346</v>
      </c>
      <c r="M2651" s="12">
        <v>7.4210526320000003</v>
      </c>
      <c r="N2651" s="12">
        <f>VLOOKUP(Todos!$A2651,vlookup_table[#All],2,FALSE)</f>
        <v>0</v>
      </c>
      <c r="O2651" s="12" t="str">
        <f>VLOOKUP(Todos!$A2651,vlookup_table[#All],3,FALSE)</f>
        <v>OR</v>
      </c>
      <c r="P2651" s="12">
        <f>VLOOKUP(Todos!$A2651,vlookup_table[#All],4,FALSE)</f>
        <v>0</v>
      </c>
      <c r="Q2651" s="14" t="str">
        <f>VLOOKUP(Todos!$A2651,vlookup_table[#All],5,FALSE)</f>
        <v>R2</v>
      </c>
      <c r="R2651" s="14" t="str">
        <f>VLOOKUP(Todos!$A2651,vlookup_table[#All],6,FALSE)</f>
        <v/>
      </c>
      <c r="S2651" s="14">
        <f>VLOOKUP(Todos!$A2651,vlookup_table[#All],7,FALSE)</f>
        <v>5</v>
      </c>
      <c r="T2651" s="14">
        <f>ROUND((9706-Todos!$P2651)/100, 0)</f>
        <v>97</v>
      </c>
      <c r="U2651" s="14" t="str" cm="1">
        <f t="array" ref="U2651">_xlfn.IFS(
    ISNUMBER(SEARCH("C", Q2651)), "Ciudad",
    ISNUMBER(SEARCH("T", Q2651)), "Pueblo",
    ISNUMBER(SEARCH("R", Q2651)), "Rural",
    ISNUMBER(SEARCH("S", Q2651)), "Suburbano",
    ISNUMBER(SEARCH("U", Q2651)), "Urbano"
)</f>
        <v>Rural</v>
      </c>
      <c r="V2651" s="25" t="str" cm="1">
        <f t="array" ref="V2651">_xlfn.LET(
    _xlpm.txt, _xlfn.TEXTJOIN("", TRUE, IF(ISNUMBER(--MID(Todos!$H2651, _xlfn.SEQUENCE(LEN(Todos!$H2651)), 1)), MID(Todos!$H2651, _xlfn.SEQUENCE(LEN(Todos!$H2651)), 1), "")),
    IF(ISNUMBER(--RIGHT(_xlpm.txt,1)), _xlpm.txt, LEFT(_xlpm.txt, LEN(_xlpm.txt)-1))
)</f>
        <v>13898</v>
      </c>
      <c r="W2651" s="14" t="str">
        <f>UPPER(LEFT(Todos!$B2651,2))</f>
        <v>OR</v>
      </c>
      <c r="X2651" s="15" t="e" cm="1">
        <f t="array" aca="1" ref="X2651" ca="1">+IF(Todos!$C2651 = "",MODE.MATCH(Todos!$C$2:$C$4029),Todos!$C2651)</f>
        <v>#NAME?</v>
      </c>
    </row>
    <row r="2652" spans="1:24" x14ac:dyDescent="0.35">
      <c r="A2652" s="19">
        <v>89642</v>
      </c>
      <c r="B2652" s="7" t="s">
        <v>16</v>
      </c>
      <c r="C2652" s="7" t="s">
        <v>17</v>
      </c>
      <c r="D2652" s="7">
        <v>854</v>
      </c>
      <c r="E2652" s="7">
        <v>452</v>
      </c>
      <c r="F2652" s="7">
        <v>580</v>
      </c>
      <c r="G2652" s="7">
        <v>2</v>
      </c>
      <c r="H2652" s="7">
        <v>20510</v>
      </c>
      <c r="I2652" s="7">
        <v>4</v>
      </c>
      <c r="J2652" s="7">
        <v>73</v>
      </c>
      <c r="K2652" s="7">
        <v>478</v>
      </c>
      <c r="L2652" s="7">
        <v>498</v>
      </c>
      <c r="M2652" s="7">
        <v>8.6666666669999994</v>
      </c>
      <c r="N2652" s="7">
        <f>VLOOKUP(Todos!$A2652,vlookup_table[#All],2,FALSE)</f>
        <v>0</v>
      </c>
      <c r="O2652" s="7" t="str">
        <f>VLOOKUP(Todos!$A2652,vlookup_table[#All],3,FALSE)</f>
        <v>IL</v>
      </c>
      <c r="P2652" s="7">
        <f>VLOOKUP(Todos!$A2652,vlookup_table[#All],4,FALSE)</f>
        <v>0</v>
      </c>
      <c r="Q2652" s="9" t="str">
        <f>VLOOKUP(Todos!$A2652,vlookup_table[#All],5,FALSE)</f>
        <v>C1</v>
      </c>
      <c r="R2652" s="9" t="str">
        <f>VLOOKUP(Todos!$A2652,vlookup_table[#All],6,FALSE)</f>
        <v>F</v>
      </c>
      <c r="S2652" s="9">
        <f>VLOOKUP(Todos!$A2652,vlookup_table[#All],7,FALSE)</f>
        <v>15</v>
      </c>
      <c r="T2652" s="9">
        <f>ROUND((9706-Todos!$P2652)/100, 0)</f>
        <v>97</v>
      </c>
      <c r="U2652" s="9" t="str" cm="1">
        <f t="array" ref="U2652">_xlfn.IFS(
    ISNUMBER(SEARCH("C", Q2652)), "Ciudad",
    ISNUMBER(SEARCH("T", Q2652)), "Pueblo",
    ISNUMBER(SEARCH("R", Q2652)), "Rural",
    ISNUMBER(SEARCH("S", Q2652)), "Suburbano",
    ISNUMBER(SEARCH("U", Q2652)), "Urbano"
)</f>
        <v>Ciudad</v>
      </c>
      <c r="V2652" s="24" t="str" cm="1">
        <f t="array" ref="V2652">_xlfn.LET(
    _xlpm.txt, _xlfn.TEXTJOIN("", TRUE, IF(ISNUMBER(--MID(Todos!$H2652, _xlfn.SEQUENCE(LEN(Todos!$H2652)), 1)), MID(Todos!$H2652, _xlfn.SEQUENCE(LEN(Todos!$H2652)), 1), "")),
    IF(ISNUMBER(--RIGHT(_xlpm.txt,1)), _xlpm.txt, LEFT(_xlpm.txt, LEN(_xlpm.txt)-1))
)</f>
        <v>20510</v>
      </c>
      <c r="W2652" s="9" t="str">
        <f>UPPER(LEFT(Todos!$B2652,2))</f>
        <v>IL</v>
      </c>
      <c r="X2652" s="10" t="str" cm="1">
        <f t="array" ref="X2652">+IF(Todos!$C2652 = "",MODE.MATCH(Todos!$C$2:$C$4029),Todos!$C2652)</f>
        <v>F</v>
      </c>
    </row>
    <row r="2653" spans="1:24" x14ac:dyDescent="0.35">
      <c r="A2653" s="18">
        <v>103913</v>
      </c>
      <c r="B2653" s="12" t="s">
        <v>37</v>
      </c>
      <c r="C2653" s="12" t="s">
        <v>17</v>
      </c>
      <c r="D2653" s="12">
        <v>297</v>
      </c>
      <c r="E2653" s="12">
        <v>146</v>
      </c>
      <c r="F2653" s="12">
        <v>196</v>
      </c>
      <c r="G2653" s="12">
        <v>0</v>
      </c>
      <c r="H2653" s="12">
        <v>8352</v>
      </c>
      <c r="I2653" s="12">
        <v>0</v>
      </c>
      <c r="J2653" s="12">
        <v>61</v>
      </c>
      <c r="K2653" s="12">
        <v>175</v>
      </c>
      <c r="L2653" s="12">
        <v>178</v>
      </c>
      <c r="M2653" s="12">
        <v>9.2142857140000007</v>
      </c>
      <c r="N2653" s="12">
        <f>VLOOKUP(Todos!$A2653,vlookup_table[#All],2,FALSE)</f>
        <v>0</v>
      </c>
      <c r="O2653" s="12" t="str">
        <f>VLOOKUP(Todos!$A2653,vlookup_table[#All],3,FALSE)</f>
        <v>MO</v>
      </c>
      <c r="P2653" s="12">
        <f>VLOOKUP(Todos!$A2653,vlookup_table[#All],4,FALSE)</f>
        <v>5406</v>
      </c>
      <c r="Q2653" s="14" t="str">
        <f>VLOOKUP(Todos!$A2653,vlookup_table[#All],5,FALSE)</f>
        <v>R3</v>
      </c>
      <c r="R2653" s="14" t="str">
        <f>VLOOKUP(Todos!$A2653,vlookup_table[#All],6,FALSE)</f>
        <v>F</v>
      </c>
      <c r="S2653" s="14">
        <f>VLOOKUP(Todos!$A2653,vlookup_table[#All],7,FALSE)</f>
        <v>11</v>
      </c>
      <c r="T2653" s="14">
        <f>ROUND((9706-Todos!$P2653)/100, 0)</f>
        <v>43</v>
      </c>
      <c r="U2653" s="14" t="str" cm="1">
        <f t="array" ref="U2653">_xlfn.IFS(
    ISNUMBER(SEARCH("C", Q2653)), "Ciudad",
    ISNUMBER(SEARCH("T", Q2653)), "Pueblo",
    ISNUMBER(SEARCH("R", Q2653)), "Rural",
    ISNUMBER(SEARCH("S", Q2653)), "Suburbano",
    ISNUMBER(SEARCH("U", Q2653)), "Urbano"
)</f>
        <v>Rural</v>
      </c>
      <c r="V2653" s="25" t="str" cm="1">
        <f t="array" ref="V2653">_xlfn.LET(
    _xlpm.txt, _xlfn.TEXTJOIN("", TRUE, IF(ISNUMBER(--MID(Todos!$H2653, _xlfn.SEQUENCE(LEN(Todos!$H2653)), 1)), MID(Todos!$H2653, _xlfn.SEQUENCE(LEN(Todos!$H2653)), 1), "")),
    IF(ISNUMBER(--RIGHT(_xlpm.txt,1)), _xlpm.txt, LEFT(_xlpm.txt, LEN(_xlpm.txt)-1))
)</f>
        <v>8352</v>
      </c>
      <c r="W2653" s="14" t="str">
        <f>UPPER(LEFT(Todos!$B2653,2))</f>
        <v>MO</v>
      </c>
      <c r="X2653" s="15" t="str" cm="1">
        <f t="array" ref="X2653">+IF(Todos!$C2653 = "",MODE.MATCH(Todos!$C$2:$C$4029),Todos!$C2653)</f>
        <v>F</v>
      </c>
    </row>
    <row r="2654" spans="1:24" x14ac:dyDescent="0.35">
      <c r="A2654" s="19">
        <v>76780</v>
      </c>
      <c r="B2654" s="7" t="s">
        <v>48</v>
      </c>
      <c r="C2654" s="7" t="s">
        <v>17</v>
      </c>
      <c r="D2654" s="7">
        <v>688</v>
      </c>
      <c r="E2654" s="7">
        <v>408</v>
      </c>
      <c r="F2654" s="7">
        <v>510</v>
      </c>
      <c r="G2654" s="7">
        <v>1</v>
      </c>
      <c r="H2654" s="7">
        <v>17000</v>
      </c>
      <c r="I2654" s="7">
        <v>2</v>
      </c>
      <c r="J2654" s="7">
        <v>64</v>
      </c>
      <c r="K2654" s="7">
        <v>484</v>
      </c>
      <c r="L2654" s="7">
        <v>437</v>
      </c>
      <c r="M2654" s="7">
        <v>33</v>
      </c>
      <c r="N2654" s="7">
        <f>VLOOKUP(Todos!$A2654,vlookup_table[#All],2,FALSE)</f>
        <v>2</v>
      </c>
      <c r="O2654" s="7" t="str">
        <f>VLOOKUP(Todos!$A2654,vlookup_table[#All],3,FALSE)</f>
        <v>IA</v>
      </c>
      <c r="P2654" s="7">
        <f>VLOOKUP(Todos!$A2654,vlookup_table[#All],4,FALSE)</f>
        <v>1601</v>
      </c>
      <c r="Q2654" s="9" t="str">
        <f>VLOOKUP(Todos!$A2654,vlookup_table[#All],5,FALSE)</f>
        <v>T1</v>
      </c>
      <c r="R2654" s="9" t="str">
        <f>VLOOKUP(Todos!$A2654,vlookup_table[#All],6,FALSE)</f>
        <v>F</v>
      </c>
      <c r="S2654" s="9">
        <f>VLOOKUP(Todos!$A2654,vlookup_table[#All],7,FALSE)</f>
        <v>75</v>
      </c>
      <c r="T2654" s="9">
        <f>ROUND((9706-Todos!$P2654)/100, 0)</f>
        <v>81</v>
      </c>
      <c r="U2654" s="9" t="str" cm="1">
        <f t="array" ref="U2654">_xlfn.IFS(
    ISNUMBER(SEARCH("C", Q2654)), "Ciudad",
    ISNUMBER(SEARCH("T", Q2654)), "Pueblo",
    ISNUMBER(SEARCH("R", Q2654)), "Rural",
    ISNUMBER(SEARCH("S", Q2654)), "Suburbano",
    ISNUMBER(SEARCH("U", Q2654)), "Urbano"
)</f>
        <v>Pueblo</v>
      </c>
      <c r="V2654" s="24" t="str" cm="1">
        <f t="array" ref="V2654">_xlfn.LET(
    _xlpm.txt, _xlfn.TEXTJOIN("", TRUE, IF(ISNUMBER(--MID(Todos!$H2654, _xlfn.SEQUENCE(LEN(Todos!$H2654)), 1)), MID(Todos!$H2654, _xlfn.SEQUENCE(LEN(Todos!$H2654)), 1), "")),
    IF(ISNUMBER(--RIGHT(_xlpm.txt,1)), _xlpm.txt, LEFT(_xlpm.txt, LEN(_xlpm.txt)-1))
)</f>
        <v>17000</v>
      </c>
      <c r="W2654" s="9" t="str">
        <f>UPPER(LEFT(Todos!$B2654,2))</f>
        <v>IA</v>
      </c>
      <c r="X2654" s="10" t="str" cm="1">
        <f t="array" ref="X2654">+IF(Todos!$C2654 = "",MODE.MATCH(Todos!$C$2:$C$4029),Todos!$C2654)</f>
        <v>F</v>
      </c>
    </row>
    <row r="2655" spans="1:24" x14ac:dyDescent="0.35">
      <c r="A2655" s="18">
        <v>41901</v>
      </c>
      <c r="B2655" s="12" t="s">
        <v>30</v>
      </c>
      <c r="C2655" s="12" t="s">
        <v>14</v>
      </c>
      <c r="D2655" s="12">
        <v>380</v>
      </c>
      <c r="E2655" s="12">
        <v>329</v>
      </c>
      <c r="F2655" s="12">
        <v>394</v>
      </c>
      <c r="G2655" s="12">
        <v>0</v>
      </c>
      <c r="H2655" s="12">
        <v>12349</v>
      </c>
      <c r="I2655" s="12">
        <v>1</v>
      </c>
      <c r="J2655" s="12">
        <v>77</v>
      </c>
      <c r="K2655" s="12">
        <v>355</v>
      </c>
      <c r="L2655" s="12">
        <v>340</v>
      </c>
      <c r="M2655" s="12">
        <v>26.444444440000002</v>
      </c>
      <c r="N2655" s="12">
        <f>VLOOKUP(Todos!$A2655,vlookup_table[#All],2,FALSE)</f>
        <v>1</v>
      </c>
      <c r="O2655" s="12" t="str">
        <f>VLOOKUP(Todos!$A2655,vlookup_table[#All],3,FALSE)</f>
        <v>MI</v>
      </c>
      <c r="P2655" s="12">
        <f>VLOOKUP(Todos!$A2655,vlookup_table[#All],4,FALSE)</f>
        <v>5601</v>
      </c>
      <c r="Q2655" s="14" t="str">
        <f>VLOOKUP(Todos!$A2655,vlookup_table[#All],5,FALSE)</f>
        <v>U3</v>
      </c>
      <c r="R2655" s="14" t="str">
        <f>VLOOKUP(Todos!$A2655,vlookup_table[#All],6,FALSE)</f>
        <v>M</v>
      </c>
      <c r="S2655" s="14">
        <f>VLOOKUP(Todos!$A2655,vlookup_table[#All],7,FALSE)</f>
        <v>100</v>
      </c>
      <c r="T2655" s="14">
        <f>ROUND((9706-Todos!$P2655)/100, 0)</f>
        <v>41</v>
      </c>
      <c r="U2655" s="14" t="str" cm="1">
        <f t="array" ref="U2655">_xlfn.IFS(
    ISNUMBER(SEARCH("C", Q2655)), "Ciudad",
    ISNUMBER(SEARCH("T", Q2655)), "Pueblo",
    ISNUMBER(SEARCH("R", Q2655)), "Rural",
    ISNUMBER(SEARCH("S", Q2655)), "Suburbano",
    ISNUMBER(SEARCH("U", Q2655)), "Urbano"
)</f>
        <v>Urbano</v>
      </c>
      <c r="V2655" s="25" t="str" cm="1">
        <f t="array" ref="V2655">_xlfn.LET(
    _xlpm.txt, _xlfn.TEXTJOIN("", TRUE, IF(ISNUMBER(--MID(Todos!$H2655, _xlfn.SEQUENCE(LEN(Todos!$H2655)), 1)), MID(Todos!$H2655, _xlfn.SEQUENCE(LEN(Todos!$H2655)), 1), "")),
    IF(ISNUMBER(--RIGHT(_xlpm.txt,1)), _xlpm.txt, LEFT(_xlpm.txt, LEN(_xlpm.txt)-1))
)</f>
        <v>12349</v>
      </c>
      <c r="W2655" s="14" t="str">
        <f>UPPER(LEFT(Todos!$B2655,2))</f>
        <v>MI</v>
      </c>
      <c r="X2655" s="15" t="str" cm="1">
        <f t="array" ref="X2655">+IF(Todos!$C2655 = "",MODE.MATCH(Todos!$C$2:$C$4029),Todos!$C2655)</f>
        <v>M</v>
      </c>
    </row>
    <row r="2656" spans="1:24" x14ac:dyDescent="0.35">
      <c r="A2656" s="19">
        <v>137998</v>
      </c>
      <c r="B2656" s="7" t="s">
        <v>56</v>
      </c>
      <c r="C2656" s="7" t="s">
        <v>61</v>
      </c>
      <c r="D2656" s="7">
        <v>547</v>
      </c>
      <c r="E2656" s="7">
        <v>251</v>
      </c>
      <c r="F2656" s="7">
        <v>306</v>
      </c>
      <c r="G2656" s="7">
        <v>0</v>
      </c>
      <c r="H2656" s="7">
        <v>10393</v>
      </c>
      <c r="I2656" s="7">
        <v>6</v>
      </c>
      <c r="J2656" s="7">
        <v>44</v>
      </c>
      <c r="K2656" s="7">
        <v>292</v>
      </c>
      <c r="L2656" s="7">
        <v>283</v>
      </c>
      <c r="M2656" s="7">
        <v>17.09090909</v>
      </c>
      <c r="N2656" s="7">
        <f>VLOOKUP(Todos!$A2656,vlookup_table[#All],2,FALSE)</f>
        <v>0</v>
      </c>
      <c r="O2656" s="7" t="str">
        <f>VLOOKUP(Todos!$A2656,vlookup_table[#All],3,FALSE)</f>
        <v>AZ</v>
      </c>
      <c r="P2656" s="7">
        <f>VLOOKUP(Todos!$A2656,vlookup_table[#All],4,FALSE)</f>
        <v>4701</v>
      </c>
      <c r="Q2656" s="9" t="str">
        <f>VLOOKUP(Todos!$A2656,vlookup_table[#All],5,FALSE)</f>
        <v>S2</v>
      </c>
      <c r="R2656" s="9" t="str">
        <f>VLOOKUP(Todos!$A2656,vlookup_table[#All],6,FALSE)</f>
        <v>F</v>
      </c>
      <c r="S2656" s="9">
        <f>VLOOKUP(Todos!$A2656,vlookup_table[#All],7,FALSE)</f>
        <v>20</v>
      </c>
      <c r="T2656" s="9">
        <f>ROUND((9706-Todos!$P2656)/100, 0)</f>
        <v>50</v>
      </c>
      <c r="U2656" s="9" t="str" cm="1">
        <f t="array" ref="U2656">_xlfn.IFS(
    ISNUMBER(SEARCH("C", Q2656)), "Ciudad",
    ISNUMBER(SEARCH("T", Q2656)), "Pueblo",
    ISNUMBER(SEARCH("R", Q2656)), "Rural",
    ISNUMBER(SEARCH("S", Q2656)), "Suburbano",
    ISNUMBER(SEARCH("U", Q2656)), "Urbano"
)</f>
        <v>Suburbano</v>
      </c>
      <c r="V2656" s="24" t="str" cm="1">
        <f t="array" ref="V2656">_xlfn.LET(
    _xlpm.txt, _xlfn.TEXTJOIN("", TRUE, IF(ISNUMBER(--MID(Todos!$H2656, _xlfn.SEQUENCE(LEN(Todos!$H2656)), 1)), MID(Todos!$H2656, _xlfn.SEQUENCE(LEN(Todos!$H2656)), 1), "")),
    IF(ISNUMBER(--RIGHT(_xlpm.txt,1)), _xlpm.txt, LEFT(_xlpm.txt, LEN(_xlpm.txt)-1))
)</f>
        <v>10393</v>
      </c>
      <c r="W2656" s="9" t="str">
        <f>UPPER(LEFT(Todos!$B2656,2))</f>
        <v>AZ</v>
      </c>
      <c r="X2656" s="10" t="str" cm="1">
        <f t="array" ref="X2656">+IF(Todos!$C2656 = "",MODE.MATCH(Todos!$C$2:$C$4029),Todos!$C2656)</f>
        <v>Female</v>
      </c>
    </row>
    <row r="2657" spans="1:24" x14ac:dyDescent="0.35">
      <c r="A2657" s="18">
        <v>79136</v>
      </c>
      <c r="B2657" s="12" t="s">
        <v>36</v>
      </c>
      <c r="C2657" s="12" t="s">
        <v>52</v>
      </c>
      <c r="D2657" s="12">
        <v>336</v>
      </c>
      <c r="E2657" s="12">
        <v>301</v>
      </c>
      <c r="F2657" s="12">
        <v>357</v>
      </c>
      <c r="G2657" s="12">
        <v>0</v>
      </c>
      <c r="H2657" s="12">
        <v>10835</v>
      </c>
      <c r="I2657" s="12">
        <v>1</v>
      </c>
      <c r="J2657" s="12">
        <v>74</v>
      </c>
      <c r="K2657" s="12">
        <v>316</v>
      </c>
      <c r="L2657" s="12">
        <v>326</v>
      </c>
      <c r="M2657" s="12">
        <v>8.0833333330000006</v>
      </c>
      <c r="N2657" s="12">
        <f>VLOOKUP(Todos!$A2657,vlookup_table[#All],2,FALSE)</f>
        <v>1</v>
      </c>
      <c r="O2657" s="12" t="str">
        <f>VLOOKUP(Todos!$A2657,vlookup_table[#All],3,FALSE)</f>
        <v>WI</v>
      </c>
      <c r="P2657" s="12">
        <f>VLOOKUP(Todos!$A2657,vlookup_table[#All],4,FALSE)</f>
        <v>2401</v>
      </c>
      <c r="Q2657" s="14" t="str">
        <f>VLOOKUP(Todos!$A2657,vlookup_table[#All],5,FALSE)</f>
        <v>C3</v>
      </c>
      <c r="R2657" s="14" t="str">
        <f>VLOOKUP(Todos!$A2657,vlookup_table[#All],6,FALSE)</f>
        <v>M</v>
      </c>
      <c r="S2657" s="14">
        <f>VLOOKUP(Todos!$A2657,vlookup_table[#All],7,FALSE)</f>
        <v>10</v>
      </c>
      <c r="T2657" s="14">
        <f>ROUND((9706-Todos!$P2657)/100, 0)</f>
        <v>73</v>
      </c>
      <c r="U2657" s="14" t="str" cm="1">
        <f t="array" ref="U2657">_xlfn.IFS(
    ISNUMBER(SEARCH("C", Q2657)), "Ciudad",
    ISNUMBER(SEARCH("T", Q2657)), "Pueblo",
    ISNUMBER(SEARCH("R", Q2657)), "Rural",
    ISNUMBER(SEARCH("S", Q2657)), "Suburbano",
    ISNUMBER(SEARCH("U", Q2657)), "Urbano"
)</f>
        <v>Ciudad</v>
      </c>
      <c r="V2657" s="25" t="str" cm="1">
        <f t="array" ref="V2657">_xlfn.LET(
    _xlpm.txt, _xlfn.TEXTJOIN("", TRUE, IF(ISNUMBER(--MID(Todos!$H2657, _xlfn.SEQUENCE(LEN(Todos!$H2657)), 1)), MID(Todos!$H2657, _xlfn.SEQUENCE(LEN(Todos!$H2657)), 1), "")),
    IF(ISNUMBER(--RIGHT(_xlpm.txt,1)), _xlpm.txt, LEFT(_xlpm.txt, LEN(_xlpm.txt)-1))
)</f>
        <v>10835</v>
      </c>
      <c r="W2657" s="14" t="str">
        <f>UPPER(LEFT(Todos!$B2657,2))</f>
        <v>WI</v>
      </c>
      <c r="X2657" s="15" t="str" cm="1">
        <f t="array" ref="X2657">+IF(Todos!$C2657 = "",MODE.MATCH(Todos!$C$2:$C$4029),Todos!$C2657)</f>
        <v>male</v>
      </c>
    </row>
    <row r="2658" spans="1:24" x14ac:dyDescent="0.35">
      <c r="A2658" s="19">
        <v>46110</v>
      </c>
      <c r="B2658" s="7" t="s">
        <v>76</v>
      </c>
      <c r="C2658" s="7" t="s">
        <v>52</v>
      </c>
      <c r="D2658" s="7">
        <v>876</v>
      </c>
      <c r="E2658" s="7">
        <v>281</v>
      </c>
      <c r="F2658" s="7">
        <v>353</v>
      </c>
      <c r="G2658" s="7">
        <v>2</v>
      </c>
      <c r="H2658" s="7">
        <v>11807</v>
      </c>
      <c r="I2658" s="7">
        <v>3</v>
      </c>
      <c r="J2658" s="7">
        <v>39</v>
      </c>
      <c r="K2658" s="7">
        <v>297</v>
      </c>
      <c r="L2658" s="7">
        <v>325</v>
      </c>
      <c r="M2658" s="7">
        <v>3.7317073170000001</v>
      </c>
      <c r="N2658" s="7">
        <f>VLOOKUP(Todos!$A2658,vlookup_table[#All],2,FALSE)</f>
        <v>2</v>
      </c>
      <c r="O2658" s="7" t="str">
        <f>VLOOKUP(Todos!$A2658,vlookup_table[#All],3,FALSE)</f>
        <v>VT</v>
      </c>
      <c r="P2658" s="7">
        <f>VLOOKUP(Todos!$A2658,vlookup_table[#All],4,FALSE)</f>
        <v>0</v>
      </c>
      <c r="Q2658" s="9" t="str">
        <f>VLOOKUP(Todos!$A2658,vlookup_table[#All],5,FALSE)</f>
        <v/>
      </c>
      <c r="R2658" s="9" t="str">
        <f>VLOOKUP(Todos!$A2658,vlookup_table[#All],6,FALSE)</f>
        <v>M</v>
      </c>
      <c r="S2658" s="9">
        <f>VLOOKUP(Todos!$A2658,vlookup_table[#All],7,FALSE)</f>
        <v>4</v>
      </c>
      <c r="T2658" s="9">
        <f>ROUND((9706-Todos!$P2658)/100, 0)</f>
        <v>97</v>
      </c>
      <c r="U2658" s="9" t="e" cm="1">
        <f t="array" ref="U2658">_xlfn.IFS(
    ISNUMBER(SEARCH("C", Q2658)), "Ciudad",
    ISNUMBER(SEARCH("T", Q2658)), "Pueblo",
    ISNUMBER(SEARCH("R", Q2658)), "Rural",
    ISNUMBER(SEARCH("S", Q2658)), "Suburbano",
    ISNUMBER(SEARCH("U", Q2658)), "Urbano"
)</f>
        <v>#N/A</v>
      </c>
      <c r="V2658" s="24" t="str" cm="1">
        <f t="array" ref="V2658">_xlfn.LET(
    _xlpm.txt, _xlfn.TEXTJOIN("", TRUE, IF(ISNUMBER(--MID(Todos!$H2658, _xlfn.SEQUENCE(LEN(Todos!$H2658)), 1)), MID(Todos!$H2658, _xlfn.SEQUENCE(LEN(Todos!$H2658)), 1), "")),
    IF(ISNUMBER(--RIGHT(_xlpm.txt,1)), _xlpm.txt, LEFT(_xlpm.txt, LEN(_xlpm.txt)-1))
)</f>
        <v>11807</v>
      </c>
      <c r="W2658" s="9" t="str">
        <f>UPPER(LEFT(Todos!$B2658,2))</f>
        <v>VT</v>
      </c>
      <c r="X2658" s="10" t="str" cm="1">
        <f t="array" ref="X2658">+IF(Todos!$C2658 = "",MODE.MATCH(Todos!$C$2:$C$4029),Todos!$C2658)</f>
        <v>male</v>
      </c>
    </row>
    <row r="2659" spans="1:24" x14ac:dyDescent="0.35">
      <c r="A2659" s="18">
        <v>97774</v>
      </c>
      <c r="B2659" s="12" t="s">
        <v>16</v>
      </c>
      <c r="C2659" s="12" t="s">
        <v>17</v>
      </c>
      <c r="D2659" s="12">
        <v>470</v>
      </c>
      <c r="E2659" s="12">
        <v>263</v>
      </c>
      <c r="F2659" s="12">
        <v>330</v>
      </c>
      <c r="G2659" s="12">
        <v>0</v>
      </c>
      <c r="H2659" s="12">
        <v>10776</v>
      </c>
      <c r="I2659" s="12">
        <v>1</v>
      </c>
      <c r="J2659" s="12">
        <v>68</v>
      </c>
      <c r="K2659" s="12">
        <v>297</v>
      </c>
      <c r="L2659" s="12">
        <v>296</v>
      </c>
      <c r="M2659" s="12">
        <v>17.88888889</v>
      </c>
      <c r="N2659" s="12">
        <f>VLOOKUP(Todos!$A2659,vlookup_table[#All],2,FALSE)</f>
        <v>0</v>
      </c>
      <c r="O2659" s="12" t="str">
        <f>VLOOKUP(Todos!$A2659,vlookup_table[#All],3,FALSE)</f>
        <v>IL</v>
      </c>
      <c r="P2659" s="12">
        <f>VLOOKUP(Todos!$A2659,vlookup_table[#All],4,FALSE)</f>
        <v>5201</v>
      </c>
      <c r="Q2659" s="14" t="str">
        <f>VLOOKUP(Todos!$A2659,vlookup_table[#All],5,FALSE)</f>
        <v>T2</v>
      </c>
      <c r="R2659" s="14" t="str">
        <f>VLOOKUP(Todos!$A2659,vlookup_table[#All],6,FALSE)</f>
        <v>F</v>
      </c>
      <c r="S2659" s="14">
        <f>VLOOKUP(Todos!$A2659,vlookup_table[#All],7,FALSE)</f>
        <v>25</v>
      </c>
      <c r="T2659" s="14">
        <f>ROUND((9706-Todos!$P2659)/100, 0)</f>
        <v>45</v>
      </c>
      <c r="U2659" s="14" t="str" cm="1">
        <f t="array" ref="U2659">_xlfn.IFS(
    ISNUMBER(SEARCH("C", Q2659)), "Ciudad",
    ISNUMBER(SEARCH("T", Q2659)), "Pueblo",
    ISNUMBER(SEARCH("R", Q2659)), "Rural",
    ISNUMBER(SEARCH("S", Q2659)), "Suburbano",
    ISNUMBER(SEARCH("U", Q2659)), "Urbano"
)</f>
        <v>Pueblo</v>
      </c>
      <c r="V2659" s="25" t="str" cm="1">
        <f t="array" ref="V2659">_xlfn.LET(
    _xlpm.txt, _xlfn.TEXTJOIN("", TRUE, IF(ISNUMBER(--MID(Todos!$H2659, _xlfn.SEQUENCE(LEN(Todos!$H2659)), 1)), MID(Todos!$H2659, _xlfn.SEQUENCE(LEN(Todos!$H2659)), 1), "")),
    IF(ISNUMBER(--RIGHT(_xlpm.txt,1)), _xlpm.txt, LEFT(_xlpm.txt, LEN(_xlpm.txt)-1))
)</f>
        <v>10776</v>
      </c>
      <c r="W2659" s="14" t="str">
        <f>UPPER(LEFT(Todos!$B2659,2))</f>
        <v>IL</v>
      </c>
      <c r="X2659" s="15" t="str" cm="1">
        <f t="array" ref="X2659">+IF(Todos!$C2659 = "",MODE.MATCH(Todos!$C$2:$C$4029),Todos!$C2659)</f>
        <v>F</v>
      </c>
    </row>
    <row r="2660" spans="1:24" x14ac:dyDescent="0.35">
      <c r="A2660" s="19">
        <v>103590</v>
      </c>
      <c r="B2660" s="7" t="s">
        <v>37</v>
      </c>
      <c r="C2660" s="7" t="s">
        <v>14</v>
      </c>
      <c r="D2660" s="7">
        <v>397</v>
      </c>
      <c r="E2660" s="7">
        <v>203</v>
      </c>
      <c r="F2660" s="7">
        <v>284</v>
      </c>
      <c r="G2660" s="7">
        <v>0</v>
      </c>
      <c r="H2660" s="7">
        <v>9609</v>
      </c>
      <c r="I2660" s="7">
        <v>1</v>
      </c>
      <c r="J2660" s="7">
        <v>79</v>
      </c>
      <c r="K2660" s="7">
        <v>244</v>
      </c>
      <c r="L2660" s="7">
        <v>246</v>
      </c>
      <c r="M2660" s="7">
        <v>15</v>
      </c>
      <c r="N2660" s="7">
        <f>VLOOKUP(Todos!$A2660,vlookup_table[#All],2,FALSE)</f>
        <v>39002</v>
      </c>
      <c r="O2660" s="7" t="str">
        <f>VLOOKUP(Todos!$A2660,vlookup_table[#All],3,FALSE)</f>
        <v>MO</v>
      </c>
      <c r="P2660" s="7">
        <f>VLOOKUP(Todos!$A2660,vlookup_table[#All],4,FALSE)</f>
        <v>0</v>
      </c>
      <c r="Q2660" s="9" t="str">
        <f>VLOOKUP(Todos!$A2660,vlookup_table[#All],5,FALSE)</f>
        <v>R3</v>
      </c>
      <c r="R2660" s="9" t="str">
        <f>VLOOKUP(Todos!$A2660,vlookup_table[#All],6,FALSE)</f>
        <v>M</v>
      </c>
      <c r="S2660" s="9">
        <f>VLOOKUP(Todos!$A2660,vlookup_table[#All],7,FALSE)</f>
        <v>15</v>
      </c>
      <c r="T2660" s="9">
        <f>ROUND((9706-Todos!$P2660)/100, 0)</f>
        <v>97</v>
      </c>
      <c r="U2660" s="9" t="str" cm="1">
        <f t="array" ref="U2660">_xlfn.IFS(
    ISNUMBER(SEARCH("C", Q2660)), "Ciudad",
    ISNUMBER(SEARCH("T", Q2660)), "Pueblo",
    ISNUMBER(SEARCH("R", Q2660)), "Rural",
    ISNUMBER(SEARCH("S", Q2660)), "Suburbano",
    ISNUMBER(SEARCH("U", Q2660)), "Urbano"
)</f>
        <v>Rural</v>
      </c>
      <c r="V2660" s="24" t="str" cm="1">
        <f t="array" ref="V2660">_xlfn.LET(
    _xlpm.txt, _xlfn.TEXTJOIN("", TRUE, IF(ISNUMBER(--MID(Todos!$H2660, _xlfn.SEQUENCE(LEN(Todos!$H2660)), 1)), MID(Todos!$H2660, _xlfn.SEQUENCE(LEN(Todos!$H2660)), 1), "")),
    IF(ISNUMBER(--RIGHT(_xlpm.txt,1)), _xlpm.txt, LEFT(_xlpm.txt, LEN(_xlpm.txt)-1))
)</f>
        <v>9609</v>
      </c>
      <c r="W2660" s="9" t="str">
        <f>UPPER(LEFT(Todos!$B2660,2))</f>
        <v>MO</v>
      </c>
      <c r="X2660" s="10" t="str" cm="1">
        <f t="array" ref="X2660">+IF(Todos!$C2660 = "",MODE.MATCH(Todos!$C$2:$C$4029),Todos!$C2660)</f>
        <v>M</v>
      </c>
    </row>
    <row r="2661" spans="1:24" x14ac:dyDescent="0.35">
      <c r="A2661" s="18">
        <v>181998</v>
      </c>
      <c r="B2661" s="12" t="s">
        <v>41</v>
      </c>
      <c r="C2661" s="12"/>
      <c r="D2661" s="12">
        <v>1222</v>
      </c>
      <c r="E2661" s="12">
        <v>423</v>
      </c>
      <c r="F2661" s="12">
        <v>487</v>
      </c>
      <c r="G2661" s="12">
        <v>13</v>
      </c>
      <c r="H2661" s="12">
        <v>19730</v>
      </c>
      <c r="I2661" s="12">
        <v>10</v>
      </c>
      <c r="J2661" s="12">
        <v>25</v>
      </c>
      <c r="K2661" s="12">
        <v>492</v>
      </c>
      <c r="L2661" s="12">
        <v>472</v>
      </c>
      <c r="M2661" s="12">
        <v>6.2727272730000001</v>
      </c>
      <c r="N2661" s="12">
        <f>VLOOKUP(Todos!$A2661,vlookup_table[#All],2,FALSE)</f>
        <v>0</v>
      </c>
      <c r="O2661" s="12" t="str">
        <f>VLOOKUP(Todos!$A2661,vlookup_table[#All],3,FALSE)</f>
        <v>WA</v>
      </c>
      <c r="P2661" s="12">
        <f>VLOOKUP(Todos!$A2661,vlookup_table[#All],4,FALSE)</f>
        <v>6201</v>
      </c>
      <c r="Q2661" s="14" t="str">
        <f>VLOOKUP(Todos!$A2661,vlookup_table[#All],5,FALSE)</f>
        <v>S2</v>
      </c>
      <c r="R2661" s="14" t="str">
        <f>VLOOKUP(Todos!$A2661,vlookup_table[#All],6,FALSE)</f>
        <v/>
      </c>
      <c r="S2661" s="14">
        <f>VLOOKUP(Todos!$A2661,vlookup_table[#All],7,FALSE)</f>
        <v>20</v>
      </c>
      <c r="T2661" s="14">
        <f>ROUND((9706-Todos!$P2661)/100, 0)</f>
        <v>35</v>
      </c>
      <c r="U2661" s="14" t="str" cm="1">
        <f t="array" ref="U2661">_xlfn.IFS(
    ISNUMBER(SEARCH("C", Q2661)), "Ciudad",
    ISNUMBER(SEARCH("T", Q2661)), "Pueblo",
    ISNUMBER(SEARCH("R", Q2661)), "Rural",
    ISNUMBER(SEARCH("S", Q2661)), "Suburbano",
    ISNUMBER(SEARCH("U", Q2661)), "Urbano"
)</f>
        <v>Suburbano</v>
      </c>
      <c r="V2661" s="25" t="str" cm="1">
        <f t="array" ref="V2661">_xlfn.LET(
    _xlpm.txt, _xlfn.TEXTJOIN("", TRUE, IF(ISNUMBER(--MID(Todos!$H2661, _xlfn.SEQUENCE(LEN(Todos!$H2661)), 1)), MID(Todos!$H2661, _xlfn.SEQUENCE(LEN(Todos!$H2661)), 1), "")),
    IF(ISNUMBER(--RIGHT(_xlpm.txt,1)), _xlpm.txt, LEFT(_xlpm.txt, LEN(_xlpm.txt)-1))
)</f>
        <v>19730</v>
      </c>
      <c r="W2661" s="14" t="str">
        <f>UPPER(LEFT(Todos!$B2661,2))</f>
        <v>WA</v>
      </c>
      <c r="X2661" s="15" t="e" cm="1">
        <f t="array" aca="1" ref="X2661" ca="1">+IF(Todos!$C2661 = "",MODE.MATCH(Todos!$C$2:$C$4029),Todos!$C2661)</f>
        <v>#NAME?</v>
      </c>
    </row>
    <row r="2662" spans="1:24" x14ac:dyDescent="0.35">
      <c r="A2662" s="19">
        <v>10036</v>
      </c>
      <c r="B2662" s="7" t="s">
        <v>41</v>
      </c>
      <c r="C2662" s="7" t="s">
        <v>52</v>
      </c>
      <c r="D2662" s="7">
        <v>1489</v>
      </c>
      <c r="E2662" s="7">
        <v>413</v>
      </c>
      <c r="F2662" s="7">
        <v>477</v>
      </c>
      <c r="G2662" s="7">
        <v>14</v>
      </c>
      <c r="H2662" s="7">
        <v>16434</v>
      </c>
      <c r="I2662" s="7">
        <v>2</v>
      </c>
      <c r="J2662" s="7">
        <v>66</v>
      </c>
      <c r="K2662" s="7">
        <v>397</v>
      </c>
      <c r="L2662" s="7">
        <v>481</v>
      </c>
      <c r="M2662" s="7">
        <v>25</v>
      </c>
      <c r="N2662" s="7">
        <f>VLOOKUP(Todos!$A2662,vlookup_table[#All],2,FALSE)</f>
        <v>2</v>
      </c>
      <c r="O2662" s="7" t="str">
        <f>VLOOKUP(Todos!$A2662,vlookup_table[#All],3,FALSE)</f>
        <v>WA</v>
      </c>
      <c r="P2662" s="7">
        <f>VLOOKUP(Todos!$A2662,vlookup_table[#All],4,FALSE)</f>
        <v>2503</v>
      </c>
      <c r="Q2662" s="9" t="str">
        <f>VLOOKUP(Todos!$A2662,vlookup_table[#All],5,FALSE)</f>
        <v>S1</v>
      </c>
      <c r="R2662" s="9" t="str">
        <f>VLOOKUP(Todos!$A2662,vlookup_table[#All],6,FALSE)</f>
        <v>M</v>
      </c>
      <c r="S2662" s="9">
        <f>VLOOKUP(Todos!$A2662,vlookup_table[#All],7,FALSE)</f>
        <v>25</v>
      </c>
      <c r="T2662" s="9">
        <f>ROUND((9706-Todos!$P2662)/100, 0)</f>
        <v>72</v>
      </c>
      <c r="U2662" s="9" t="str" cm="1">
        <f t="array" ref="U2662">_xlfn.IFS(
    ISNUMBER(SEARCH("C", Q2662)), "Ciudad",
    ISNUMBER(SEARCH("T", Q2662)), "Pueblo",
    ISNUMBER(SEARCH("R", Q2662)), "Rural",
    ISNUMBER(SEARCH("S", Q2662)), "Suburbano",
    ISNUMBER(SEARCH("U", Q2662)), "Urbano"
)</f>
        <v>Suburbano</v>
      </c>
      <c r="V2662" s="24" t="str" cm="1">
        <f t="array" ref="V2662">_xlfn.LET(
    _xlpm.txt, _xlfn.TEXTJOIN("", TRUE, IF(ISNUMBER(--MID(Todos!$H2662, _xlfn.SEQUENCE(LEN(Todos!$H2662)), 1)), MID(Todos!$H2662, _xlfn.SEQUENCE(LEN(Todos!$H2662)), 1), "")),
    IF(ISNUMBER(--RIGHT(_xlpm.txt,1)), _xlpm.txt, LEFT(_xlpm.txt, LEN(_xlpm.txt)-1))
)</f>
        <v>16434</v>
      </c>
      <c r="W2662" s="9" t="str">
        <f>UPPER(LEFT(Todos!$B2662,2))</f>
        <v>WA</v>
      </c>
      <c r="X2662" s="10" t="str" cm="1">
        <f t="array" ref="X2662">+IF(Todos!$C2662 = "",MODE.MATCH(Todos!$C$2:$C$4029),Todos!$C2662)</f>
        <v>male</v>
      </c>
    </row>
    <row r="2663" spans="1:24" x14ac:dyDescent="0.35">
      <c r="A2663" s="18">
        <v>175584</v>
      </c>
      <c r="B2663" s="12" t="s">
        <v>51</v>
      </c>
      <c r="C2663" s="12" t="s">
        <v>14</v>
      </c>
      <c r="D2663" s="12">
        <v>454</v>
      </c>
      <c r="E2663" s="12">
        <v>283</v>
      </c>
      <c r="F2663" s="12">
        <v>448</v>
      </c>
      <c r="G2663" s="12">
        <v>0</v>
      </c>
      <c r="H2663" s="12">
        <v>14140</v>
      </c>
      <c r="I2663" s="12">
        <v>4</v>
      </c>
      <c r="J2663" s="12">
        <v>57</v>
      </c>
      <c r="K2663" s="12">
        <v>313</v>
      </c>
      <c r="L2663" s="12">
        <v>359</v>
      </c>
      <c r="M2663" s="12">
        <v>11.2</v>
      </c>
      <c r="N2663" s="12">
        <f>VLOOKUP(Todos!$A2663,vlookup_table[#All],2,FALSE)</f>
        <v>1</v>
      </c>
      <c r="O2663" s="12" t="str">
        <f>VLOOKUP(Todos!$A2663,vlookup_table[#All],3,FALSE)</f>
        <v>OR</v>
      </c>
      <c r="P2663" s="12">
        <f>VLOOKUP(Todos!$A2663,vlookup_table[#All],4,FALSE)</f>
        <v>2505</v>
      </c>
      <c r="Q2663" s="14" t="str">
        <f>VLOOKUP(Todos!$A2663,vlookup_table[#All],5,FALSE)</f>
        <v>S2</v>
      </c>
      <c r="R2663" s="14" t="str">
        <f>VLOOKUP(Todos!$A2663,vlookup_table[#All],6,FALSE)</f>
        <v>M</v>
      </c>
      <c r="S2663" s="14">
        <f>VLOOKUP(Todos!$A2663,vlookup_table[#All],7,FALSE)</f>
        <v>15</v>
      </c>
      <c r="T2663" s="14">
        <f>ROUND((9706-Todos!$P2663)/100, 0)</f>
        <v>72</v>
      </c>
      <c r="U2663" s="14" t="str" cm="1">
        <f t="array" ref="U2663">_xlfn.IFS(
    ISNUMBER(SEARCH("C", Q2663)), "Ciudad",
    ISNUMBER(SEARCH("T", Q2663)), "Pueblo",
    ISNUMBER(SEARCH("R", Q2663)), "Rural",
    ISNUMBER(SEARCH("S", Q2663)), "Suburbano",
    ISNUMBER(SEARCH("U", Q2663)), "Urbano"
)</f>
        <v>Suburbano</v>
      </c>
      <c r="V2663" s="25" t="str" cm="1">
        <f t="array" ref="V2663">_xlfn.LET(
    _xlpm.txt, _xlfn.TEXTJOIN("", TRUE, IF(ISNUMBER(--MID(Todos!$H2663, _xlfn.SEQUENCE(LEN(Todos!$H2663)), 1)), MID(Todos!$H2663, _xlfn.SEQUENCE(LEN(Todos!$H2663)), 1), "")),
    IF(ISNUMBER(--RIGHT(_xlpm.txt,1)), _xlpm.txt, LEFT(_xlpm.txt, LEN(_xlpm.txt)-1))
)</f>
        <v>14140</v>
      </c>
      <c r="W2663" s="14" t="str">
        <f>UPPER(LEFT(Todos!$B2663,2))</f>
        <v>OR</v>
      </c>
      <c r="X2663" s="15" t="str" cm="1">
        <f t="array" ref="X2663">+IF(Todos!$C2663 = "",MODE.MATCH(Todos!$C$2:$C$4029),Todos!$C2663)</f>
        <v>M</v>
      </c>
    </row>
    <row r="2664" spans="1:24" x14ac:dyDescent="0.35">
      <c r="A2664" s="19">
        <v>41905</v>
      </c>
      <c r="B2664" s="7" t="s">
        <v>13</v>
      </c>
      <c r="C2664" s="7" t="s">
        <v>17</v>
      </c>
      <c r="D2664" s="7">
        <v>469</v>
      </c>
      <c r="E2664" s="7">
        <v>133</v>
      </c>
      <c r="F2664" s="7">
        <v>302</v>
      </c>
      <c r="G2664" s="7">
        <v>0</v>
      </c>
      <c r="H2664" s="7">
        <v>10321</v>
      </c>
      <c r="I2664" s="7">
        <v>1</v>
      </c>
      <c r="J2664" s="7">
        <v>27</v>
      </c>
      <c r="K2664" s="7">
        <v>200</v>
      </c>
      <c r="L2664" s="7">
        <v>218</v>
      </c>
      <c r="M2664" s="7">
        <v>6.6</v>
      </c>
      <c r="N2664" s="7">
        <f>VLOOKUP(Todos!$A2664,vlookup_table[#All],2,FALSE)</f>
        <v>0</v>
      </c>
      <c r="O2664" s="7" t="str">
        <f>VLOOKUP(Todos!$A2664,vlookup_table[#All],3,FALSE)</f>
        <v>FL</v>
      </c>
      <c r="P2664" s="7">
        <f>VLOOKUP(Todos!$A2664,vlookup_table[#All],4,FALSE)</f>
        <v>0</v>
      </c>
      <c r="Q2664" s="9" t="str">
        <f>VLOOKUP(Todos!$A2664,vlookup_table[#All],5,FALSE)</f>
        <v>U4</v>
      </c>
      <c r="R2664" s="9" t="str">
        <f>VLOOKUP(Todos!$A2664,vlookup_table[#All],6,FALSE)</f>
        <v>F</v>
      </c>
      <c r="S2664" s="9">
        <f>VLOOKUP(Todos!$A2664,vlookup_table[#All],7,FALSE)</f>
        <v>15</v>
      </c>
      <c r="T2664" s="9">
        <f>ROUND((9706-Todos!$P2664)/100, 0)</f>
        <v>97</v>
      </c>
      <c r="U2664" s="9" t="str" cm="1">
        <f t="array" ref="U2664">_xlfn.IFS(
    ISNUMBER(SEARCH("C", Q2664)), "Ciudad",
    ISNUMBER(SEARCH("T", Q2664)), "Pueblo",
    ISNUMBER(SEARCH("R", Q2664)), "Rural",
    ISNUMBER(SEARCH("S", Q2664)), "Suburbano",
    ISNUMBER(SEARCH("U", Q2664)), "Urbano"
)</f>
        <v>Urbano</v>
      </c>
      <c r="V2664" s="24" t="str" cm="1">
        <f t="array" ref="V2664">_xlfn.LET(
    _xlpm.txt, _xlfn.TEXTJOIN("", TRUE, IF(ISNUMBER(--MID(Todos!$H2664, _xlfn.SEQUENCE(LEN(Todos!$H2664)), 1)), MID(Todos!$H2664, _xlfn.SEQUENCE(LEN(Todos!$H2664)), 1), "")),
    IF(ISNUMBER(--RIGHT(_xlpm.txt,1)), _xlpm.txt, LEFT(_xlpm.txt, LEN(_xlpm.txt)-1))
)</f>
        <v>10321</v>
      </c>
      <c r="W2664" s="9" t="str">
        <f>UPPER(LEFT(Todos!$B2664,2))</f>
        <v>FL</v>
      </c>
      <c r="X2664" s="10" t="str" cm="1">
        <f t="array" ref="X2664">+IF(Todos!$C2664 = "",MODE.MATCH(Todos!$C$2:$C$4029),Todos!$C2664)</f>
        <v>F</v>
      </c>
    </row>
    <row r="2665" spans="1:24" x14ac:dyDescent="0.35">
      <c r="A2665" s="18">
        <v>156449</v>
      </c>
      <c r="B2665" s="12" t="s">
        <v>22</v>
      </c>
      <c r="C2665" s="12" t="s">
        <v>17</v>
      </c>
      <c r="D2665" s="12">
        <v>3261</v>
      </c>
      <c r="E2665" s="12">
        <v>364</v>
      </c>
      <c r="F2665" s="12">
        <v>523</v>
      </c>
      <c r="G2665" s="12">
        <v>94</v>
      </c>
      <c r="H2665" s="12">
        <v>19895</v>
      </c>
      <c r="I2665" s="12">
        <v>2</v>
      </c>
      <c r="J2665" s="12">
        <v>69</v>
      </c>
      <c r="K2665" s="12">
        <v>430</v>
      </c>
      <c r="L2665" s="12">
        <v>482</v>
      </c>
      <c r="M2665" s="12">
        <v>8.25</v>
      </c>
      <c r="N2665" s="12">
        <f>VLOOKUP(Todos!$A2665,vlookup_table[#All],2,FALSE)</f>
        <v>28</v>
      </c>
      <c r="O2665" s="12" t="str">
        <f>VLOOKUP(Todos!$A2665,vlookup_table[#All],3,FALSE)</f>
        <v>CA</v>
      </c>
      <c r="P2665" s="12">
        <f>VLOOKUP(Todos!$A2665,vlookup_table[#All],4,FALSE)</f>
        <v>3601</v>
      </c>
      <c r="Q2665" s="14" t="str">
        <f>VLOOKUP(Todos!$A2665,vlookup_table[#All],5,FALSE)</f>
        <v>U1</v>
      </c>
      <c r="R2665" s="14" t="str">
        <f>VLOOKUP(Todos!$A2665,vlookup_table[#All],6,FALSE)</f>
        <v>F</v>
      </c>
      <c r="S2665" s="14">
        <f>VLOOKUP(Todos!$A2665,vlookup_table[#All],7,FALSE)</f>
        <v>20</v>
      </c>
      <c r="T2665" s="14">
        <f>ROUND((9706-Todos!$P2665)/100, 0)</f>
        <v>61</v>
      </c>
      <c r="U2665" s="14" t="str" cm="1">
        <f t="array" ref="U2665">_xlfn.IFS(
    ISNUMBER(SEARCH("C", Q2665)), "Ciudad",
    ISNUMBER(SEARCH("T", Q2665)), "Pueblo",
    ISNUMBER(SEARCH("R", Q2665)), "Rural",
    ISNUMBER(SEARCH("S", Q2665)), "Suburbano",
    ISNUMBER(SEARCH("U", Q2665)), "Urbano"
)</f>
        <v>Urbano</v>
      </c>
      <c r="V2665" s="25" t="str" cm="1">
        <f t="array" ref="V2665">_xlfn.LET(
    _xlpm.txt, _xlfn.TEXTJOIN("", TRUE, IF(ISNUMBER(--MID(Todos!$H2665, _xlfn.SEQUENCE(LEN(Todos!$H2665)), 1)), MID(Todos!$H2665, _xlfn.SEQUENCE(LEN(Todos!$H2665)), 1), "")),
    IF(ISNUMBER(--RIGHT(_xlpm.txt,1)), _xlpm.txt, LEFT(_xlpm.txt, LEN(_xlpm.txt)-1))
)</f>
        <v>19895</v>
      </c>
      <c r="W2665" s="14" t="str">
        <f>UPPER(LEFT(Todos!$B2665,2))</f>
        <v>CA</v>
      </c>
      <c r="X2665" s="15" t="str" cm="1">
        <f t="array" ref="X2665">+IF(Todos!$C2665 = "",MODE.MATCH(Todos!$C$2:$C$4029),Todos!$C2665)</f>
        <v>F</v>
      </c>
    </row>
    <row r="2666" spans="1:24" x14ac:dyDescent="0.35">
      <c r="A2666" s="19">
        <v>131465</v>
      </c>
      <c r="B2666" s="7" t="s">
        <v>49</v>
      </c>
      <c r="C2666" s="7" t="s">
        <v>17</v>
      </c>
      <c r="D2666" s="7">
        <v>1113</v>
      </c>
      <c r="E2666" s="7">
        <v>393</v>
      </c>
      <c r="F2666" s="7">
        <v>493</v>
      </c>
      <c r="G2666" s="7">
        <v>2</v>
      </c>
      <c r="H2666" s="7">
        <v>18227</v>
      </c>
      <c r="I2666" s="7">
        <v>4</v>
      </c>
      <c r="J2666" s="7">
        <v>28</v>
      </c>
      <c r="K2666" s="7">
        <v>505</v>
      </c>
      <c r="L2666" s="7">
        <v>428</v>
      </c>
      <c r="M2666" s="7">
        <v>12.33333333</v>
      </c>
      <c r="N2666" s="7">
        <f>VLOOKUP(Todos!$A2666,vlookup_table[#All],2,FALSE)</f>
        <v>0</v>
      </c>
      <c r="O2666" s="7" t="str">
        <f>VLOOKUP(Todos!$A2666,vlookup_table[#All],3,FALSE)</f>
        <v>CO</v>
      </c>
      <c r="P2666" s="7">
        <f>VLOOKUP(Todos!$A2666,vlookup_table[#All],4,FALSE)</f>
        <v>5401</v>
      </c>
      <c r="Q2666" s="9" t="str">
        <f>VLOOKUP(Todos!$A2666,vlookup_table[#All],5,FALSE)</f>
        <v>T1</v>
      </c>
      <c r="R2666" s="9" t="str">
        <f>VLOOKUP(Todos!$A2666,vlookup_table[#All],6,FALSE)</f>
        <v>F</v>
      </c>
      <c r="S2666" s="9">
        <f>VLOOKUP(Todos!$A2666,vlookup_table[#All],7,FALSE)</f>
        <v>15</v>
      </c>
      <c r="T2666" s="9">
        <f>ROUND((9706-Todos!$P2666)/100, 0)</f>
        <v>43</v>
      </c>
      <c r="U2666" s="9" t="str" cm="1">
        <f t="array" ref="U2666">_xlfn.IFS(
    ISNUMBER(SEARCH("C", Q2666)), "Ciudad",
    ISNUMBER(SEARCH("T", Q2666)), "Pueblo",
    ISNUMBER(SEARCH("R", Q2666)), "Rural",
    ISNUMBER(SEARCH("S", Q2666)), "Suburbano",
    ISNUMBER(SEARCH("U", Q2666)), "Urbano"
)</f>
        <v>Pueblo</v>
      </c>
      <c r="V2666" s="24" t="str" cm="1">
        <f t="array" ref="V2666">_xlfn.LET(
    _xlpm.txt, _xlfn.TEXTJOIN("", TRUE, IF(ISNUMBER(--MID(Todos!$H2666, _xlfn.SEQUENCE(LEN(Todos!$H2666)), 1)), MID(Todos!$H2666, _xlfn.SEQUENCE(LEN(Todos!$H2666)), 1), "")),
    IF(ISNUMBER(--RIGHT(_xlpm.txt,1)), _xlpm.txt, LEFT(_xlpm.txt, LEN(_xlpm.txt)-1))
)</f>
        <v>18227</v>
      </c>
      <c r="W2666" s="9" t="str">
        <f>UPPER(LEFT(Todos!$B2666,2))</f>
        <v>CO</v>
      </c>
      <c r="X2666" s="10" t="str" cm="1">
        <f t="array" ref="X2666">+IF(Todos!$C2666 = "",MODE.MATCH(Todos!$C$2:$C$4029),Todos!$C2666)</f>
        <v>F</v>
      </c>
    </row>
    <row r="2667" spans="1:24" x14ac:dyDescent="0.35">
      <c r="A2667" s="18">
        <v>170889</v>
      </c>
      <c r="B2667" s="12" t="s">
        <v>22</v>
      </c>
      <c r="C2667" s="12" t="s">
        <v>17</v>
      </c>
      <c r="D2667" s="12">
        <v>1254</v>
      </c>
      <c r="E2667" s="12">
        <v>420</v>
      </c>
      <c r="F2667" s="12">
        <v>438</v>
      </c>
      <c r="G2667" s="12">
        <v>1</v>
      </c>
      <c r="H2667" s="12">
        <v>15376</v>
      </c>
      <c r="I2667" s="12">
        <v>3</v>
      </c>
      <c r="J2667" s="12">
        <v>60</v>
      </c>
      <c r="K2667" s="12">
        <v>411</v>
      </c>
      <c r="L2667" s="12">
        <v>455</v>
      </c>
      <c r="M2667" s="12">
        <v>4.2857142860000002</v>
      </c>
      <c r="N2667" s="12">
        <f>VLOOKUP(Todos!$A2667,vlookup_table[#All],2,FALSE)</f>
        <v>0</v>
      </c>
      <c r="O2667" s="12" t="str">
        <f>VLOOKUP(Todos!$A2667,vlookup_table[#All],3,FALSE)</f>
        <v>CA</v>
      </c>
      <c r="P2667" s="12">
        <f>VLOOKUP(Todos!$A2667,vlookup_table[#All],4,FALSE)</f>
        <v>0</v>
      </c>
      <c r="Q2667" s="14" t="str">
        <f>VLOOKUP(Todos!$A2667,vlookup_table[#All],5,FALSE)</f>
        <v>U2</v>
      </c>
      <c r="R2667" s="14" t="str">
        <f>VLOOKUP(Todos!$A2667,vlookup_table[#All],6,FALSE)</f>
        <v>F</v>
      </c>
      <c r="S2667" s="14">
        <f>VLOOKUP(Todos!$A2667,vlookup_table[#All],7,FALSE)</f>
        <v>7</v>
      </c>
      <c r="T2667" s="14">
        <f>ROUND((9706-Todos!$P2667)/100, 0)</f>
        <v>97</v>
      </c>
      <c r="U2667" s="14" t="str" cm="1">
        <f t="array" ref="U2667">_xlfn.IFS(
    ISNUMBER(SEARCH("C", Q2667)), "Ciudad",
    ISNUMBER(SEARCH("T", Q2667)), "Pueblo",
    ISNUMBER(SEARCH("R", Q2667)), "Rural",
    ISNUMBER(SEARCH("S", Q2667)), "Suburbano",
    ISNUMBER(SEARCH("U", Q2667)), "Urbano"
)</f>
        <v>Urbano</v>
      </c>
      <c r="V2667" s="25" t="str" cm="1">
        <f t="array" ref="V2667">_xlfn.LET(
    _xlpm.txt, _xlfn.TEXTJOIN("", TRUE, IF(ISNUMBER(--MID(Todos!$H2667, _xlfn.SEQUENCE(LEN(Todos!$H2667)), 1)), MID(Todos!$H2667, _xlfn.SEQUENCE(LEN(Todos!$H2667)), 1), "")),
    IF(ISNUMBER(--RIGHT(_xlpm.txt,1)), _xlpm.txt, LEFT(_xlpm.txt, LEN(_xlpm.txt)-1))
)</f>
        <v>15376</v>
      </c>
      <c r="W2667" s="14" t="str">
        <f>UPPER(LEFT(Todos!$B2667,2))</f>
        <v>CA</v>
      </c>
      <c r="X2667" s="15" t="str" cm="1">
        <f t="array" ref="X2667">+IF(Todos!$C2667 = "",MODE.MATCH(Todos!$C$2:$C$4029),Todos!$C2667)</f>
        <v>F</v>
      </c>
    </row>
    <row r="2668" spans="1:24" x14ac:dyDescent="0.35">
      <c r="A2668" s="19">
        <v>103593</v>
      </c>
      <c r="B2668" s="7" t="s">
        <v>37</v>
      </c>
      <c r="C2668" s="7" t="s">
        <v>17</v>
      </c>
      <c r="D2668" s="7">
        <v>397</v>
      </c>
      <c r="E2668" s="7">
        <v>203</v>
      </c>
      <c r="F2668" s="7">
        <v>284</v>
      </c>
      <c r="G2668" s="7">
        <v>0</v>
      </c>
      <c r="H2668" s="7">
        <v>9609</v>
      </c>
      <c r="I2668" s="7">
        <v>1</v>
      </c>
      <c r="J2668" s="7">
        <v>79</v>
      </c>
      <c r="K2668" s="7">
        <v>244</v>
      </c>
      <c r="L2668" s="7">
        <v>246</v>
      </c>
      <c r="M2668" s="7">
        <v>8.5</v>
      </c>
      <c r="N2668" s="7">
        <f>VLOOKUP(Todos!$A2668,vlookup_table[#All],2,FALSE)</f>
        <v>0</v>
      </c>
      <c r="O2668" s="7" t="str">
        <f>VLOOKUP(Todos!$A2668,vlookup_table[#All],3,FALSE)</f>
        <v>MO</v>
      </c>
      <c r="P2668" s="7">
        <f>VLOOKUP(Todos!$A2668,vlookup_table[#All],4,FALSE)</f>
        <v>1505</v>
      </c>
      <c r="Q2668" s="9" t="str">
        <f>VLOOKUP(Todos!$A2668,vlookup_table[#All],5,FALSE)</f>
        <v>R3</v>
      </c>
      <c r="R2668" s="9" t="str">
        <f>VLOOKUP(Todos!$A2668,vlookup_table[#All],6,FALSE)</f>
        <v>F</v>
      </c>
      <c r="S2668" s="9">
        <f>VLOOKUP(Todos!$A2668,vlookup_table[#All],7,FALSE)</f>
        <v>10</v>
      </c>
      <c r="T2668" s="9">
        <f>ROUND((9706-Todos!$P2668)/100, 0)</f>
        <v>82</v>
      </c>
      <c r="U2668" s="9" t="str" cm="1">
        <f t="array" ref="U2668">_xlfn.IFS(
    ISNUMBER(SEARCH("C", Q2668)), "Ciudad",
    ISNUMBER(SEARCH("T", Q2668)), "Pueblo",
    ISNUMBER(SEARCH("R", Q2668)), "Rural",
    ISNUMBER(SEARCH("S", Q2668)), "Suburbano",
    ISNUMBER(SEARCH("U", Q2668)), "Urbano"
)</f>
        <v>Rural</v>
      </c>
      <c r="V2668" s="24" t="str" cm="1">
        <f t="array" ref="V2668">_xlfn.LET(
    _xlpm.txt, _xlfn.TEXTJOIN("", TRUE, IF(ISNUMBER(--MID(Todos!$H2668, _xlfn.SEQUENCE(LEN(Todos!$H2668)), 1)), MID(Todos!$H2668, _xlfn.SEQUENCE(LEN(Todos!$H2668)), 1), "")),
    IF(ISNUMBER(--RIGHT(_xlpm.txt,1)), _xlpm.txt, LEFT(_xlpm.txt, LEN(_xlpm.txt)-1))
)</f>
        <v>9609</v>
      </c>
      <c r="W2668" s="9" t="str">
        <f>UPPER(LEFT(Todos!$B2668,2))</f>
        <v>MO</v>
      </c>
      <c r="X2668" s="10" t="str" cm="1">
        <f t="array" ref="X2668">+IF(Todos!$C2668 = "",MODE.MATCH(Todos!$C$2:$C$4029),Todos!$C2668)</f>
        <v>F</v>
      </c>
    </row>
    <row r="2669" spans="1:24" x14ac:dyDescent="0.35">
      <c r="A2669" s="18">
        <v>86017</v>
      </c>
      <c r="B2669" s="12" t="s">
        <v>53</v>
      </c>
      <c r="C2669" s="12" t="s">
        <v>14</v>
      </c>
      <c r="D2669" s="12">
        <v>595</v>
      </c>
      <c r="E2669" s="12">
        <v>332</v>
      </c>
      <c r="F2669" s="12">
        <v>389</v>
      </c>
      <c r="G2669" s="12">
        <v>0</v>
      </c>
      <c r="H2669" s="12">
        <v>18324</v>
      </c>
      <c r="I2669" s="12">
        <v>3</v>
      </c>
      <c r="J2669" s="12">
        <v>63</v>
      </c>
      <c r="K2669" s="12">
        <v>347</v>
      </c>
      <c r="L2669" s="12">
        <v>368</v>
      </c>
      <c r="M2669" s="12">
        <v>7.125</v>
      </c>
      <c r="N2669" s="12">
        <f>VLOOKUP(Todos!$A2669,vlookup_table[#All],2,FALSE)</f>
        <v>1</v>
      </c>
      <c r="O2669" s="12" t="str">
        <f>VLOOKUP(Todos!$A2669,vlookup_table[#All],3,FALSE)</f>
        <v>SD</v>
      </c>
      <c r="P2669" s="12">
        <f>VLOOKUP(Todos!$A2669,vlookup_table[#All],4,FALSE)</f>
        <v>702</v>
      </c>
      <c r="Q2669" s="14" t="str">
        <f>VLOOKUP(Todos!$A2669,vlookup_table[#All],5,FALSE)</f>
        <v>C2</v>
      </c>
      <c r="R2669" s="14" t="str">
        <f>VLOOKUP(Todos!$A2669,vlookup_table[#All],6,FALSE)</f>
        <v>M</v>
      </c>
      <c r="S2669" s="14">
        <f>VLOOKUP(Todos!$A2669,vlookup_table[#All],7,FALSE)</f>
        <v>10</v>
      </c>
      <c r="T2669" s="14">
        <f>ROUND((9706-Todos!$P2669)/100, 0)</f>
        <v>90</v>
      </c>
      <c r="U2669" s="14" t="str" cm="1">
        <f t="array" ref="U2669">_xlfn.IFS(
    ISNUMBER(SEARCH("C", Q2669)), "Ciudad",
    ISNUMBER(SEARCH("T", Q2669)), "Pueblo",
    ISNUMBER(SEARCH("R", Q2669)), "Rural",
    ISNUMBER(SEARCH("S", Q2669)), "Suburbano",
    ISNUMBER(SEARCH("U", Q2669)), "Urbano"
)</f>
        <v>Ciudad</v>
      </c>
      <c r="V2669" s="25" t="str" cm="1">
        <f t="array" ref="V2669">_xlfn.LET(
    _xlpm.txt, _xlfn.TEXTJOIN("", TRUE, IF(ISNUMBER(--MID(Todos!$H2669, _xlfn.SEQUENCE(LEN(Todos!$H2669)), 1)), MID(Todos!$H2669, _xlfn.SEQUENCE(LEN(Todos!$H2669)), 1), "")),
    IF(ISNUMBER(--RIGHT(_xlpm.txt,1)), _xlpm.txt, LEFT(_xlpm.txt, LEN(_xlpm.txt)-1))
)</f>
        <v>18324</v>
      </c>
      <c r="W2669" s="14" t="str">
        <f>UPPER(LEFT(Todos!$B2669,2))</f>
        <v>SD</v>
      </c>
      <c r="X2669" s="15" t="str" cm="1">
        <f t="array" ref="X2669">+IF(Todos!$C2669 = "",MODE.MATCH(Todos!$C$2:$C$4029),Todos!$C2669)</f>
        <v>M</v>
      </c>
    </row>
    <row r="2670" spans="1:24" x14ac:dyDescent="0.35">
      <c r="A2670" s="19">
        <v>92891</v>
      </c>
      <c r="B2670" s="7" t="s">
        <v>16</v>
      </c>
      <c r="C2670" s="7" t="s">
        <v>17</v>
      </c>
      <c r="D2670" s="7">
        <v>521</v>
      </c>
      <c r="E2670" s="7">
        <v>216</v>
      </c>
      <c r="F2670" s="7">
        <v>292</v>
      </c>
      <c r="G2670" s="7">
        <v>0</v>
      </c>
      <c r="H2670" s="7">
        <v>9845</v>
      </c>
      <c r="I2670" s="7">
        <v>13</v>
      </c>
      <c r="J2670" s="7">
        <v>80</v>
      </c>
      <c r="K2670" s="7">
        <v>243</v>
      </c>
      <c r="L2670" s="7">
        <v>260</v>
      </c>
      <c r="M2670" s="7">
        <v>5.266666667</v>
      </c>
      <c r="N2670" s="7">
        <f>VLOOKUP(Todos!$A2670,vlookup_table[#All],2,FALSE)</f>
        <v>0</v>
      </c>
      <c r="O2670" s="7" t="str">
        <f>VLOOKUP(Todos!$A2670,vlookup_table[#All],3,FALSE)</f>
        <v>IL</v>
      </c>
      <c r="P2670" s="7">
        <f>VLOOKUP(Todos!$A2670,vlookup_table[#All],4,FALSE)</f>
        <v>2601</v>
      </c>
      <c r="Q2670" s="9" t="str">
        <f>VLOOKUP(Todos!$A2670,vlookup_table[#All],5,FALSE)</f>
        <v>U4</v>
      </c>
      <c r="R2670" s="9" t="str">
        <f>VLOOKUP(Todos!$A2670,vlookup_table[#All],6,FALSE)</f>
        <v>F</v>
      </c>
      <c r="S2670" s="9">
        <f>VLOOKUP(Todos!$A2670,vlookup_table[#All],7,FALSE)</f>
        <v>5</v>
      </c>
      <c r="T2670" s="9">
        <f>ROUND((9706-Todos!$P2670)/100, 0)</f>
        <v>71</v>
      </c>
      <c r="U2670" s="9" t="str" cm="1">
        <f t="array" ref="U2670">_xlfn.IFS(
    ISNUMBER(SEARCH("C", Q2670)), "Ciudad",
    ISNUMBER(SEARCH("T", Q2670)), "Pueblo",
    ISNUMBER(SEARCH("R", Q2670)), "Rural",
    ISNUMBER(SEARCH("S", Q2670)), "Suburbano",
    ISNUMBER(SEARCH("U", Q2670)), "Urbano"
)</f>
        <v>Urbano</v>
      </c>
      <c r="V2670" s="24" t="str" cm="1">
        <f t="array" ref="V2670">_xlfn.LET(
    _xlpm.txt, _xlfn.TEXTJOIN("", TRUE, IF(ISNUMBER(--MID(Todos!$H2670, _xlfn.SEQUENCE(LEN(Todos!$H2670)), 1)), MID(Todos!$H2670, _xlfn.SEQUENCE(LEN(Todos!$H2670)), 1), "")),
    IF(ISNUMBER(--RIGHT(_xlpm.txt,1)), _xlpm.txt, LEFT(_xlpm.txt, LEN(_xlpm.txt)-1))
)</f>
        <v>9845</v>
      </c>
      <c r="W2670" s="9" t="str">
        <f>UPPER(LEFT(Todos!$B2670,2))</f>
        <v>IL</v>
      </c>
      <c r="X2670" s="10" t="str" cm="1">
        <f t="array" ref="X2670">+IF(Todos!$C2670 = "",MODE.MATCH(Todos!$C$2:$C$4029),Todos!$C2670)</f>
        <v>F</v>
      </c>
    </row>
    <row r="2671" spans="1:24" x14ac:dyDescent="0.35">
      <c r="A2671" s="18">
        <v>143691</v>
      </c>
      <c r="B2671" s="12" t="s">
        <v>22</v>
      </c>
      <c r="C2671" s="12" t="s">
        <v>17</v>
      </c>
      <c r="D2671" s="12">
        <v>4093</v>
      </c>
      <c r="E2671" s="12">
        <v>585</v>
      </c>
      <c r="F2671" s="12">
        <v>776</v>
      </c>
      <c r="G2671" s="12">
        <v>92</v>
      </c>
      <c r="H2671" s="12">
        <v>32301</v>
      </c>
      <c r="I2671" s="12">
        <v>7</v>
      </c>
      <c r="J2671" s="12">
        <v>44</v>
      </c>
      <c r="K2671" s="12">
        <v>697</v>
      </c>
      <c r="L2671" s="12">
        <v>685</v>
      </c>
      <c r="M2671" s="12">
        <v>15.25</v>
      </c>
      <c r="N2671" s="12">
        <f>VLOOKUP(Todos!$A2671,vlookup_table[#All],2,FALSE)</f>
        <v>0</v>
      </c>
      <c r="O2671" s="12" t="str">
        <f>VLOOKUP(Todos!$A2671,vlookup_table[#All],3,FALSE)</f>
        <v>CA</v>
      </c>
      <c r="P2671" s="12">
        <f>VLOOKUP(Todos!$A2671,vlookup_table[#All],4,FALSE)</f>
        <v>3001</v>
      </c>
      <c r="Q2671" s="14" t="str">
        <f>VLOOKUP(Todos!$A2671,vlookup_table[#All],5,FALSE)</f>
        <v>U1</v>
      </c>
      <c r="R2671" s="14" t="str">
        <f>VLOOKUP(Todos!$A2671,vlookup_table[#All],6,FALSE)</f>
        <v>F</v>
      </c>
      <c r="S2671" s="14">
        <f>VLOOKUP(Todos!$A2671,vlookup_table[#All],7,FALSE)</f>
        <v>15</v>
      </c>
      <c r="T2671" s="14">
        <f>ROUND((9706-Todos!$P2671)/100, 0)</f>
        <v>67</v>
      </c>
      <c r="U2671" s="14" t="str" cm="1">
        <f t="array" ref="U2671">_xlfn.IFS(
    ISNUMBER(SEARCH("C", Q2671)), "Ciudad",
    ISNUMBER(SEARCH("T", Q2671)), "Pueblo",
    ISNUMBER(SEARCH("R", Q2671)), "Rural",
    ISNUMBER(SEARCH("S", Q2671)), "Suburbano",
    ISNUMBER(SEARCH("U", Q2671)), "Urbano"
)</f>
        <v>Urbano</v>
      </c>
      <c r="V2671" s="25" t="str" cm="1">
        <f t="array" ref="V2671">_xlfn.LET(
    _xlpm.txt, _xlfn.TEXTJOIN("", TRUE, IF(ISNUMBER(--MID(Todos!$H2671, _xlfn.SEQUENCE(LEN(Todos!$H2671)), 1)), MID(Todos!$H2671, _xlfn.SEQUENCE(LEN(Todos!$H2671)), 1), "")),
    IF(ISNUMBER(--RIGHT(_xlpm.txt,1)), _xlpm.txt, LEFT(_xlpm.txt, LEN(_xlpm.txt)-1))
)</f>
        <v>32301</v>
      </c>
      <c r="W2671" s="14" t="str">
        <f>UPPER(LEFT(Todos!$B2671,2))</f>
        <v>CA</v>
      </c>
      <c r="X2671" s="15" t="str" cm="1">
        <f t="array" ref="X2671">+IF(Todos!$C2671 = "",MODE.MATCH(Todos!$C$2:$C$4029),Todos!$C2671)</f>
        <v>F</v>
      </c>
    </row>
    <row r="2672" spans="1:24" x14ac:dyDescent="0.35">
      <c r="A2672" s="19">
        <v>44500</v>
      </c>
      <c r="B2672" s="7" t="s">
        <v>13</v>
      </c>
      <c r="C2672" s="7" t="s">
        <v>17</v>
      </c>
      <c r="D2672" s="7">
        <v>686</v>
      </c>
      <c r="E2672" s="7">
        <v>169</v>
      </c>
      <c r="F2672" s="7">
        <v>253</v>
      </c>
      <c r="G2672" s="7">
        <v>3</v>
      </c>
      <c r="H2672" s="7">
        <v>9678</v>
      </c>
      <c r="I2672" s="7">
        <v>1</v>
      </c>
      <c r="J2672" s="7">
        <v>36</v>
      </c>
      <c r="K2672" s="7">
        <v>182</v>
      </c>
      <c r="L2672" s="7">
        <v>226</v>
      </c>
      <c r="M2672" s="7">
        <v>7.59375</v>
      </c>
      <c r="N2672" s="7">
        <f>VLOOKUP(Todos!$A2672,vlookup_table[#All],2,FALSE)</f>
        <v>0</v>
      </c>
      <c r="O2672" s="7" t="str">
        <f>VLOOKUP(Todos!$A2672,vlookup_table[#All],3,FALSE)</f>
        <v>FL</v>
      </c>
      <c r="P2672" s="7">
        <f>VLOOKUP(Todos!$A2672,vlookup_table[#All],4,FALSE)</f>
        <v>4503</v>
      </c>
      <c r="Q2672" s="9" t="str">
        <f>VLOOKUP(Todos!$A2672,vlookup_table[#All],5,FALSE)</f>
        <v>R2</v>
      </c>
      <c r="R2672" s="9" t="str">
        <f>VLOOKUP(Todos!$A2672,vlookup_table[#All],6,FALSE)</f>
        <v>F</v>
      </c>
      <c r="S2672" s="9">
        <f>VLOOKUP(Todos!$A2672,vlookup_table[#All],7,FALSE)</f>
        <v>5</v>
      </c>
      <c r="T2672" s="9">
        <f>ROUND((9706-Todos!$P2672)/100, 0)</f>
        <v>52</v>
      </c>
      <c r="U2672" s="9" t="str" cm="1">
        <f t="array" ref="U2672">_xlfn.IFS(
    ISNUMBER(SEARCH("C", Q2672)), "Ciudad",
    ISNUMBER(SEARCH("T", Q2672)), "Pueblo",
    ISNUMBER(SEARCH("R", Q2672)), "Rural",
    ISNUMBER(SEARCH("S", Q2672)), "Suburbano",
    ISNUMBER(SEARCH("U", Q2672)), "Urbano"
)</f>
        <v>Rural</v>
      </c>
      <c r="V2672" s="24" t="str" cm="1">
        <f t="array" ref="V2672">_xlfn.LET(
    _xlpm.txt, _xlfn.TEXTJOIN("", TRUE, IF(ISNUMBER(--MID(Todos!$H2672, _xlfn.SEQUENCE(LEN(Todos!$H2672)), 1)), MID(Todos!$H2672, _xlfn.SEQUENCE(LEN(Todos!$H2672)), 1), "")),
    IF(ISNUMBER(--RIGHT(_xlpm.txt,1)), _xlpm.txt, LEFT(_xlpm.txt, LEN(_xlpm.txt)-1))
)</f>
        <v>9678</v>
      </c>
      <c r="W2672" s="9" t="str">
        <f>UPPER(LEFT(Todos!$B2672,2))</f>
        <v>FL</v>
      </c>
      <c r="X2672" s="10" t="str" cm="1">
        <f t="array" ref="X2672">+IF(Todos!$C2672 = "",MODE.MATCH(Todos!$C$2:$C$4029),Todos!$C2672)</f>
        <v>F</v>
      </c>
    </row>
    <row r="2673" spans="1:24" x14ac:dyDescent="0.35">
      <c r="A2673" s="18">
        <v>7301</v>
      </c>
      <c r="B2673" s="12" t="s">
        <v>53</v>
      </c>
      <c r="C2673" s="12" t="s">
        <v>14</v>
      </c>
      <c r="D2673" s="12">
        <v>284</v>
      </c>
      <c r="E2673" s="12">
        <v>222</v>
      </c>
      <c r="F2673" s="12">
        <v>309</v>
      </c>
      <c r="G2673" s="12">
        <v>0</v>
      </c>
      <c r="H2673" s="12">
        <v>9798</v>
      </c>
      <c r="I2673" s="12">
        <v>1</v>
      </c>
      <c r="J2673" s="12">
        <v>64</v>
      </c>
      <c r="K2673" s="12">
        <v>271</v>
      </c>
      <c r="L2673" s="12">
        <v>274</v>
      </c>
      <c r="M2673" s="12">
        <v>9.1176470589999994</v>
      </c>
      <c r="N2673" s="12">
        <f>VLOOKUP(Todos!$A2673,vlookup_table[#All],2,FALSE)</f>
        <v>1</v>
      </c>
      <c r="O2673" s="12" t="str">
        <f>VLOOKUP(Todos!$A2673,vlookup_table[#All],3,FALSE)</f>
        <v>SD</v>
      </c>
      <c r="P2673" s="12">
        <f>VLOOKUP(Todos!$A2673,vlookup_table[#All],4,FALSE)</f>
        <v>1801</v>
      </c>
      <c r="Q2673" s="14" t="str">
        <f>VLOOKUP(Todos!$A2673,vlookup_table[#All],5,FALSE)</f>
        <v/>
      </c>
      <c r="R2673" s="14" t="str">
        <f>VLOOKUP(Todos!$A2673,vlookup_table[#All],6,FALSE)</f>
        <v>M</v>
      </c>
      <c r="S2673" s="14">
        <f>VLOOKUP(Todos!$A2673,vlookup_table[#All],7,FALSE)</f>
        <v>10</v>
      </c>
      <c r="T2673" s="14">
        <f>ROUND((9706-Todos!$P2673)/100, 0)</f>
        <v>79</v>
      </c>
      <c r="U2673" s="14" t="e" cm="1">
        <f t="array" ref="U2673">_xlfn.IFS(
    ISNUMBER(SEARCH("C", Q2673)), "Ciudad",
    ISNUMBER(SEARCH("T", Q2673)), "Pueblo",
    ISNUMBER(SEARCH("R", Q2673)), "Rural",
    ISNUMBER(SEARCH("S", Q2673)), "Suburbano",
    ISNUMBER(SEARCH("U", Q2673)), "Urbano"
)</f>
        <v>#N/A</v>
      </c>
      <c r="V2673" s="25" t="str" cm="1">
        <f t="array" ref="V2673">_xlfn.LET(
    _xlpm.txt, _xlfn.TEXTJOIN("", TRUE, IF(ISNUMBER(--MID(Todos!$H2673, _xlfn.SEQUENCE(LEN(Todos!$H2673)), 1)), MID(Todos!$H2673, _xlfn.SEQUENCE(LEN(Todos!$H2673)), 1), "")),
    IF(ISNUMBER(--RIGHT(_xlpm.txt,1)), _xlpm.txt, LEFT(_xlpm.txt, LEN(_xlpm.txt)-1))
)</f>
        <v>9798</v>
      </c>
      <c r="W2673" s="14" t="str">
        <f>UPPER(LEFT(Todos!$B2673,2))</f>
        <v>SD</v>
      </c>
      <c r="X2673" s="15" t="str" cm="1">
        <f t="array" ref="X2673">+IF(Todos!$C2673 = "",MODE.MATCH(Todos!$C$2:$C$4029),Todos!$C2673)</f>
        <v>M</v>
      </c>
    </row>
    <row r="2674" spans="1:24" x14ac:dyDescent="0.35">
      <c r="A2674" s="19">
        <v>8742</v>
      </c>
      <c r="B2674" s="7" t="s">
        <v>49</v>
      </c>
      <c r="C2674" s="7"/>
      <c r="D2674" s="7">
        <v>591</v>
      </c>
      <c r="E2674" s="7">
        <v>211</v>
      </c>
      <c r="F2674" s="7">
        <v>292</v>
      </c>
      <c r="G2674" s="7">
        <v>0</v>
      </c>
      <c r="H2674" s="7">
        <v>10661</v>
      </c>
      <c r="I2674" s="7">
        <v>10</v>
      </c>
      <c r="J2674" s="7">
        <v>62</v>
      </c>
      <c r="K2674" s="7">
        <v>246</v>
      </c>
      <c r="L2674" s="7">
        <v>249</v>
      </c>
      <c r="M2674" s="7">
        <v>2.9444444440000002</v>
      </c>
      <c r="N2674" s="7">
        <f>VLOOKUP(Todos!$A2674,vlookup_table[#All],2,FALSE)</f>
        <v>2</v>
      </c>
      <c r="O2674" s="7" t="str">
        <f>VLOOKUP(Todos!$A2674,vlookup_table[#All],3,FALSE)</f>
        <v>CO</v>
      </c>
      <c r="P2674" s="7">
        <f>VLOOKUP(Todos!$A2674,vlookup_table[#All],4,FALSE)</f>
        <v>2011</v>
      </c>
      <c r="Q2674" s="9" t="str">
        <f>VLOOKUP(Todos!$A2674,vlookup_table[#All],5,FALSE)</f>
        <v>C3</v>
      </c>
      <c r="R2674" s="9" t="str">
        <f>VLOOKUP(Todos!$A2674,vlookup_table[#All],6,FALSE)</f>
        <v/>
      </c>
      <c r="S2674" s="9">
        <f>VLOOKUP(Todos!$A2674,vlookup_table[#All],7,FALSE)</f>
        <v>3</v>
      </c>
      <c r="T2674" s="9">
        <f>ROUND((9706-Todos!$P2674)/100, 0)</f>
        <v>77</v>
      </c>
      <c r="U2674" s="9" t="str" cm="1">
        <f t="array" ref="U2674">_xlfn.IFS(
    ISNUMBER(SEARCH("C", Q2674)), "Ciudad",
    ISNUMBER(SEARCH("T", Q2674)), "Pueblo",
    ISNUMBER(SEARCH("R", Q2674)), "Rural",
    ISNUMBER(SEARCH("S", Q2674)), "Suburbano",
    ISNUMBER(SEARCH("U", Q2674)), "Urbano"
)</f>
        <v>Ciudad</v>
      </c>
      <c r="V2674" s="24" t="str" cm="1">
        <f t="array" ref="V2674">_xlfn.LET(
    _xlpm.txt, _xlfn.TEXTJOIN("", TRUE, IF(ISNUMBER(--MID(Todos!$H2674, _xlfn.SEQUENCE(LEN(Todos!$H2674)), 1)), MID(Todos!$H2674, _xlfn.SEQUENCE(LEN(Todos!$H2674)), 1), "")),
    IF(ISNUMBER(--RIGHT(_xlpm.txt,1)), _xlpm.txt, LEFT(_xlpm.txt, LEN(_xlpm.txt)-1))
)</f>
        <v>10661</v>
      </c>
      <c r="W2674" s="9" t="str">
        <f>UPPER(LEFT(Todos!$B2674,2))</f>
        <v>CO</v>
      </c>
      <c r="X2674" s="10" t="e" cm="1">
        <f t="array" aca="1" ref="X2674" ca="1">+IF(Todos!$C2674 = "",MODE.MATCH(Todos!$C$2:$C$4029),Todos!$C2674)</f>
        <v>#NAME?</v>
      </c>
    </row>
    <row r="2675" spans="1:24" x14ac:dyDescent="0.35">
      <c r="A2675" s="18">
        <v>42589</v>
      </c>
      <c r="B2675" s="12" t="s">
        <v>13</v>
      </c>
      <c r="C2675" s="12" t="s">
        <v>17</v>
      </c>
      <c r="D2675" s="12">
        <v>822</v>
      </c>
      <c r="E2675" s="12">
        <v>318</v>
      </c>
      <c r="F2675" s="12">
        <v>488</v>
      </c>
      <c r="G2675" s="12">
        <v>13</v>
      </c>
      <c r="H2675" s="12">
        <v>17908</v>
      </c>
      <c r="I2675" s="12">
        <v>2</v>
      </c>
      <c r="J2675" s="12">
        <v>32</v>
      </c>
      <c r="K2675" s="12">
        <v>354</v>
      </c>
      <c r="L2675" s="12">
        <v>420</v>
      </c>
      <c r="M2675" s="12">
        <v>9.75</v>
      </c>
      <c r="N2675" s="12">
        <f>VLOOKUP(Todos!$A2675,vlookup_table[#All],2,FALSE)</f>
        <v>0</v>
      </c>
      <c r="O2675" s="12" t="str">
        <f>VLOOKUP(Todos!$A2675,vlookup_table[#All],3,FALSE)</f>
        <v>FL</v>
      </c>
      <c r="P2675" s="12">
        <f>VLOOKUP(Todos!$A2675,vlookup_table[#All],4,FALSE)</f>
        <v>2809</v>
      </c>
      <c r="Q2675" s="14" t="str">
        <f>VLOOKUP(Todos!$A2675,vlookup_table[#All],5,FALSE)</f>
        <v>C2</v>
      </c>
      <c r="R2675" s="14" t="str">
        <f>VLOOKUP(Todos!$A2675,vlookup_table[#All],6,FALSE)</f>
        <v>F</v>
      </c>
      <c r="S2675" s="14">
        <f>VLOOKUP(Todos!$A2675,vlookup_table[#All],7,FALSE)</f>
        <v>15</v>
      </c>
      <c r="T2675" s="14">
        <f>ROUND((9706-Todos!$P2675)/100, 0)</f>
        <v>69</v>
      </c>
      <c r="U2675" s="14" t="str" cm="1">
        <f t="array" ref="U2675">_xlfn.IFS(
    ISNUMBER(SEARCH("C", Q2675)), "Ciudad",
    ISNUMBER(SEARCH("T", Q2675)), "Pueblo",
    ISNUMBER(SEARCH("R", Q2675)), "Rural",
    ISNUMBER(SEARCH("S", Q2675)), "Suburbano",
    ISNUMBER(SEARCH("U", Q2675)), "Urbano"
)</f>
        <v>Ciudad</v>
      </c>
      <c r="V2675" s="25" t="str" cm="1">
        <f t="array" ref="V2675">_xlfn.LET(
    _xlpm.txt, _xlfn.TEXTJOIN("", TRUE, IF(ISNUMBER(--MID(Todos!$H2675, _xlfn.SEQUENCE(LEN(Todos!$H2675)), 1)), MID(Todos!$H2675, _xlfn.SEQUENCE(LEN(Todos!$H2675)), 1), "")),
    IF(ISNUMBER(--RIGHT(_xlpm.txt,1)), _xlpm.txt, LEFT(_xlpm.txt, LEN(_xlpm.txt)-1))
)</f>
        <v>17908</v>
      </c>
      <c r="W2675" s="14" t="str">
        <f>UPPER(LEFT(Todos!$B2675,2))</f>
        <v>FL</v>
      </c>
      <c r="X2675" s="15" t="str" cm="1">
        <f t="array" ref="X2675">+IF(Todos!$C2675 = "",MODE.MATCH(Todos!$C$2:$C$4029),Todos!$C2675)</f>
        <v>F</v>
      </c>
    </row>
    <row r="2676" spans="1:24" x14ac:dyDescent="0.35">
      <c r="A2676" s="19">
        <v>125086</v>
      </c>
      <c r="B2676" s="7" t="s">
        <v>21</v>
      </c>
      <c r="C2676" s="7" t="s">
        <v>17</v>
      </c>
      <c r="D2676" s="7">
        <v>365</v>
      </c>
      <c r="E2676" s="7">
        <v>147</v>
      </c>
      <c r="F2676" s="7">
        <v>251</v>
      </c>
      <c r="G2676" s="7">
        <v>0</v>
      </c>
      <c r="H2676" s="7">
        <v>6802</v>
      </c>
      <c r="I2676" s="7">
        <v>9</v>
      </c>
      <c r="J2676" s="7">
        <v>86</v>
      </c>
      <c r="K2676" s="7">
        <v>218</v>
      </c>
      <c r="L2676" s="7">
        <v>215</v>
      </c>
      <c r="M2676" s="7">
        <v>5.538461539</v>
      </c>
      <c r="N2676" s="7">
        <f>VLOOKUP(Todos!$A2676,vlookup_table[#All],2,FALSE)</f>
        <v>2</v>
      </c>
      <c r="O2676" s="7" t="str">
        <f>VLOOKUP(Todos!$A2676,vlookup_table[#All],3,FALSE)</f>
        <v>TX</v>
      </c>
      <c r="P2676" s="7">
        <f>VLOOKUP(Todos!$A2676,vlookup_table[#All],4,FALSE)</f>
        <v>4601</v>
      </c>
      <c r="Q2676" s="9" t="str">
        <f>VLOOKUP(Todos!$A2676,vlookup_table[#All],5,FALSE)</f>
        <v>U4</v>
      </c>
      <c r="R2676" s="9" t="str">
        <f>VLOOKUP(Todos!$A2676,vlookup_table[#All],6,FALSE)</f>
        <v>F</v>
      </c>
      <c r="S2676" s="9">
        <f>VLOOKUP(Todos!$A2676,vlookup_table[#All],7,FALSE)</f>
        <v>6</v>
      </c>
      <c r="T2676" s="9">
        <f>ROUND((9706-Todos!$P2676)/100, 0)</f>
        <v>51</v>
      </c>
      <c r="U2676" s="9" t="str" cm="1">
        <f t="array" ref="U2676">_xlfn.IFS(
    ISNUMBER(SEARCH("C", Q2676)), "Ciudad",
    ISNUMBER(SEARCH("T", Q2676)), "Pueblo",
    ISNUMBER(SEARCH("R", Q2676)), "Rural",
    ISNUMBER(SEARCH("S", Q2676)), "Suburbano",
    ISNUMBER(SEARCH("U", Q2676)), "Urbano"
)</f>
        <v>Urbano</v>
      </c>
      <c r="V2676" s="24" t="str" cm="1">
        <f t="array" ref="V2676">_xlfn.LET(
    _xlpm.txt, _xlfn.TEXTJOIN("", TRUE, IF(ISNUMBER(--MID(Todos!$H2676, _xlfn.SEQUENCE(LEN(Todos!$H2676)), 1)), MID(Todos!$H2676, _xlfn.SEQUENCE(LEN(Todos!$H2676)), 1), "")),
    IF(ISNUMBER(--RIGHT(_xlpm.txt,1)), _xlpm.txt, LEFT(_xlpm.txt, LEN(_xlpm.txt)-1))
)</f>
        <v>6802</v>
      </c>
      <c r="W2676" s="9" t="str">
        <f>UPPER(LEFT(Todos!$B2676,2))</f>
        <v>TX</v>
      </c>
      <c r="X2676" s="10" t="str" cm="1">
        <f t="array" ref="X2676">+IF(Todos!$C2676 = "",MODE.MATCH(Todos!$C$2:$C$4029),Todos!$C2676)</f>
        <v>F</v>
      </c>
    </row>
    <row r="2677" spans="1:24" x14ac:dyDescent="0.35">
      <c r="A2677" s="18">
        <v>82998</v>
      </c>
      <c r="B2677" s="12" t="s">
        <v>57</v>
      </c>
      <c r="C2677" s="12" t="s">
        <v>17</v>
      </c>
      <c r="D2677" s="12">
        <v>833</v>
      </c>
      <c r="E2677" s="12">
        <v>381</v>
      </c>
      <c r="F2677" s="12">
        <v>416</v>
      </c>
      <c r="G2677" s="12">
        <v>0</v>
      </c>
      <c r="H2677" s="12">
        <v>13716</v>
      </c>
      <c r="I2677" s="12">
        <v>3</v>
      </c>
      <c r="J2677" s="12">
        <v>78</v>
      </c>
      <c r="K2677" s="12">
        <v>414</v>
      </c>
      <c r="L2677" s="12">
        <v>396</v>
      </c>
      <c r="M2677" s="12">
        <v>9.1428571430000005</v>
      </c>
      <c r="N2677" s="12">
        <f>VLOOKUP(Todos!$A2677,vlookup_table[#All],2,FALSE)</f>
        <v>0</v>
      </c>
      <c r="O2677" s="12" t="str">
        <f>VLOOKUP(Todos!$A2677,vlookup_table[#All],3,FALSE)</f>
        <v>MN</v>
      </c>
      <c r="P2677" s="12">
        <f>VLOOKUP(Todos!$A2677,vlookup_table[#All],4,FALSE)</f>
        <v>5510</v>
      </c>
      <c r="Q2677" s="14" t="str">
        <f>VLOOKUP(Todos!$A2677,vlookup_table[#All],5,FALSE)</f>
        <v>S2</v>
      </c>
      <c r="R2677" s="14" t="str">
        <f>VLOOKUP(Todos!$A2677,vlookup_table[#All],6,FALSE)</f>
        <v>F</v>
      </c>
      <c r="S2677" s="14">
        <f>VLOOKUP(Todos!$A2677,vlookup_table[#All],7,FALSE)</f>
        <v>25</v>
      </c>
      <c r="T2677" s="14">
        <f>ROUND((9706-Todos!$P2677)/100, 0)</f>
        <v>42</v>
      </c>
      <c r="U2677" s="14" t="str" cm="1">
        <f t="array" ref="U2677">_xlfn.IFS(
    ISNUMBER(SEARCH("C", Q2677)), "Ciudad",
    ISNUMBER(SEARCH("T", Q2677)), "Pueblo",
    ISNUMBER(SEARCH("R", Q2677)), "Rural",
    ISNUMBER(SEARCH("S", Q2677)), "Suburbano",
    ISNUMBER(SEARCH("U", Q2677)), "Urbano"
)</f>
        <v>Suburbano</v>
      </c>
      <c r="V2677" s="25" t="str" cm="1">
        <f t="array" ref="V2677">_xlfn.LET(
    _xlpm.txt, _xlfn.TEXTJOIN("", TRUE, IF(ISNUMBER(--MID(Todos!$H2677, _xlfn.SEQUENCE(LEN(Todos!$H2677)), 1)), MID(Todos!$H2677, _xlfn.SEQUENCE(LEN(Todos!$H2677)), 1), "")),
    IF(ISNUMBER(--RIGHT(_xlpm.txt,1)), _xlpm.txt, LEFT(_xlpm.txt, LEN(_xlpm.txt)-1))
)</f>
        <v>13716</v>
      </c>
      <c r="W2677" s="14" t="str">
        <f>UPPER(LEFT(Todos!$B2677,2))</f>
        <v>MN</v>
      </c>
      <c r="X2677" s="15" t="str" cm="1">
        <f t="array" ref="X2677">+IF(Todos!$C2677 = "",MODE.MATCH(Todos!$C$2:$C$4029),Todos!$C2677)</f>
        <v>F</v>
      </c>
    </row>
    <row r="2678" spans="1:24" x14ac:dyDescent="0.35">
      <c r="A2678" s="19">
        <v>82548</v>
      </c>
      <c r="B2678" s="7" t="s">
        <v>57</v>
      </c>
      <c r="C2678" s="7" t="s">
        <v>14</v>
      </c>
      <c r="D2678" s="7">
        <v>634</v>
      </c>
      <c r="E2678" s="7">
        <v>251</v>
      </c>
      <c r="F2678" s="7">
        <v>320</v>
      </c>
      <c r="G2678" s="7">
        <v>0</v>
      </c>
      <c r="H2678" s="7">
        <v>10092</v>
      </c>
      <c r="I2678" s="7">
        <v>2</v>
      </c>
      <c r="J2678" s="7">
        <v>82</v>
      </c>
      <c r="K2678" s="7">
        <v>271</v>
      </c>
      <c r="L2678" s="7">
        <v>296</v>
      </c>
      <c r="M2678" s="7">
        <v>5.25</v>
      </c>
      <c r="N2678" s="7">
        <f>VLOOKUP(Todos!$A2678,vlookup_table[#All],2,FALSE)</f>
        <v>0</v>
      </c>
      <c r="O2678" s="7" t="str">
        <f>VLOOKUP(Todos!$A2678,vlookup_table[#All],3,FALSE)</f>
        <v>MN</v>
      </c>
      <c r="P2678" s="7">
        <f>VLOOKUP(Todos!$A2678,vlookup_table[#All],4,FALSE)</f>
        <v>3801</v>
      </c>
      <c r="Q2678" s="9" t="str">
        <f>VLOOKUP(Todos!$A2678,vlookup_table[#All],5,FALSE)</f>
        <v>U3</v>
      </c>
      <c r="R2678" s="9" t="str">
        <f>VLOOKUP(Todos!$A2678,vlookup_table[#All],6,FALSE)</f>
        <v>M</v>
      </c>
      <c r="S2678" s="9">
        <f>VLOOKUP(Todos!$A2678,vlookup_table[#All],7,FALSE)</f>
        <v>10</v>
      </c>
      <c r="T2678" s="9">
        <f>ROUND((9706-Todos!$P2678)/100, 0)</f>
        <v>59</v>
      </c>
      <c r="U2678" s="9" t="str" cm="1">
        <f t="array" ref="U2678">_xlfn.IFS(
    ISNUMBER(SEARCH("C", Q2678)), "Ciudad",
    ISNUMBER(SEARCH("T", Q2678)), "Pueblo",
    ISNUMBER(SEARCH("R", Q2678)), "Rural",
    ISNUMBER(SEARCH("S", Q2678)), "Suburbano",
    ISNUMBER(SEARCH("U", Q2678)), "Urbano"
)</f>
        <v>Urbano</v>
      </c>
      <c r="V2678" s="24" t="str" cm="1">
        <f t="array" ref="V2678">_xlfn.LET(
    _xlpm.txt, _xlfn.TEXTJOIN("", TRUE, IF(ISNUMBER(--MID(Todos!$H2678, _xlfn.SEQUENCE(LEN(Todos!$H2678)), 1)), MID(Todos!$H2678, _xlfn.SEQUENCE(LEN(Todos!$H2678)), 1), "")),
    IF(ISNUMBER(--RIGHT(_xlpm.txt,1)), _xlpm.txt, LEFT(_xlpm.txt, LEN(_xlpm.txt)-1))
)</f>
        <v>10092</v>
      </c>
      <c r="W2678" s="9" t="str">
        <f>UPPER(LEFT(Todos!$B2678,2))</f>
        <v>MN</v>
      </c>
      <c r="X2678" s="10" t="str" cm="1">
        <f t="array" ref="X2678">+IF(Todos!$C2678 = "",MODE.MATCH(Todos!$C$2:$C$4029),Todos!$C2678)</f>
        <v>M</v>
      </c>
    </row>
    <row r="2679" spans="1:24" x14ac:dyDescent="0.35">
      <c r="A2679" s="18">
        <v>190488</v>
      </c>
      <c r="B2679" s="12" t="s">
        <v>37</v>
      </c>
      <c r="C2679" s="12" t="s">
        <v>17</v>
      </c>
      <c r="D2679" s="12">
        <v>1182</v>
      </c>
      <c r="E2679" s="12">
        <v>359</v>
      </c>
      <c r="F2679" s="12">
        <v>453</v>
      </c>
      <c r="G2679" s="12">
        <v>2</v>
      </c>
      <c r="H2679" s="12">
        <v>18266</v>
      </c>
      <c r="I2679" s="12">
        <v>3</v>
      </c>
      <c r="J2679" s="12">
        <v>43</v>
      </c>
      <c r="K2679" s="12">
        <v>430</v>
      </c>
      <c r="L2679" s="12">
        <v>386</v>
      </c>
      <c r="M2679" s="12">
        <v>19.432432429999999</v>
      </c>
      <c r="N2679" s="12">
        <f>VLOOKUP(Todos!$A2679,vlookup_table[#All],2,FALSE)</f>
        <v>0</v>
      </c>
      <c r="O2679" s="12" t="str">
        <f>VLOOKUP(Todos!$A2679,vlookup_table[#All],3,FALSE)</f>
        <v>MO</v>
      </c>
      <c r="P2679" s="12">
        <f>VLOOKUP(Todos!$A2679,vlookup_table[#All],4,FALSE)</f>
        <v>4901</v>
      </c>
      <c r="Q2679" s="14" t="str">
        <f>VLOOKUP(Todos!$A2679,vlookup_table[#All],5,FALSE)</f>
        <v>T1</v>
      </c>
      <c r="R2679" s="14" t="str">
        <f>VLOOKUP(Todos!$A2679,vlookup_table[#All],6,FALSE)</f>
        <v>F</v>
      </c>
      <c r="S2679" s="14">
        <f>VLOOKUP(Todos!$A2679,vlookup_table[#All],7,FALSE)</f>
        <v>25</v>
      </c>
      <c r="T2679" s="14">
        <f>ROUND((9706-Todos!$P2679)/100, 0)</f>
        <v>48</v>
      </c>
      <c r="U2679" s="14" t="str" cm="1">
        <f t="array" ref="U2679">_xlfn.IFS(
    ISNUMBER(SEARCH("C", Q2679)), "Ciudad",
    ISNUMBER(SEARCH("T", Q2679)), "Pueblo",
    ISNUMBER(SEARCH("R", Q2679)), "Rural",
    ISNUMBER(SEARCH("S", Q2679)), "Suburbano",
    ISNUMBER(SEARCH("U", Q2679)), "Urbano"
)</f>
        <v>Pueblo</v>
      </c>
      <c r="V2679" s="25" t="str" cm="1">
        <f t="array" ref="V2679">_xlfn.LET(
    _xlpm.txt, _xlfn.TEXTJOIN("", TRUE, IF(ISNUMBER(--MID(Todos!$H2679, _xlfn.SEQUENCE(LEN(Todos!$H2679)), 1)), MID(Todos!$H2679, _xlfn.SEQUENCE(LEN(Todos!$H2679)), 1), "")),
    IF(ISNUMBER(--RIGHT(_xlpm.txt,1)), _xlpm.txt, LEFT(_xlpm.txt, LEN(_xlpm.txt)-1))
)</f>
        <v>18266</v>
      </c>
      <c r="W2679" s="14" t="str">
        <f>UPPER(LEFT(Todos!$B2679,2))</f>
        <v>MO</v>
      </c>
      <c r="X2679" s="15" t="str" cm="1">
        <f t="array" ref="X2679">+IF(Todos!$C2679 = "",MODE.MATCH(Todos!$C$2:$C$4029),Todos!$C2679)</f>
        <v>F</v>
      </c>
    </row>
    <row r="2680" spans="1:24" x14ac:dyDescent="0.35">
      <c r="A2680" s="19">
        <v>54996</v>
      </c>
      <c r="B2680" s="7" t="s">
        <v>63</v>
      </c>
      <c r="C2680" s="7" t="s">
        <v>14</v>
      </c>
      <c r="D2680" s="7">
        <v>336</v>
      </c>
      <c r="E2680" s="7">
        <v>196</v>
      </c>
      <c r="F2680" s="7">
        <v>251</v>
      </c>
      <c r="G2680" s="7">
        <v>0</v>
      </c>
      <c r="H2680" s="7">
        <v>8008</v>
      </c>
      <c r="I2680" s="7">
        <v>1</v>
      </c>
      <c r="J2680" s="7">
        <v>87</v>
      </c>
      <c r="K2680" s="7">
        <v>222</v>
      </c>
      <c r="L2680" s="7">
        <v>229</v>
      </c>
      <c r="M2680" s="7">
        <v>8.230769231</v>
      </c>
      <c r="N2680" s="7">
        <f>VLOOKUP(Todos!$A2680,vlookup_table[#All],2,FALSE)</f>
        <v>2</v>
      </c>
      <c r="O2680" s="7" t="str">
        <f>VLOOKUP(Todos!$A2680,vlookup_table[#All],3,FALSE)</f>
        <v>MS</v>
      </c>
      <c r="P2680" s="7">
        <f>VLOOKUP(Todos!$A2680,vlookup_table[#All],4,FALSE)</f>
        <v>2812</v>
      </c>
      <c r="Q2680" s="9" t="str">
        <f>VLOOKUP(Todos!$A2680,vlookup_table[#All],5,FALSE)</f>
        <v>R3</v>
      </c>
      <c r="R2680" s="9" t="str">
        <f>VLOOKUP(Todos!$A2680,vlookup_table[#All],6,FALSE)</f>
        <v>M</v>
      </c>
      <c r="S2680" s="9">
        <f>VLOOKUP(Todos!$A2680,vlookup_table[#All],7,FALSE)</f>
        <v>10</v>
      </c>
      <c r="T2680" s="9">
        <f>ROUND((9706-Todos!$P2680)/100, 0)</f>
        <v>69</v>
      </c>
      <c r="U2680" s="9" t="str" cm="1">
        <f t="array" ref="U2680">_xlfn.IFS(
    ISNUMBER(SEARCH("C", Q2680)), "Ciudad",
    ISNUMBER(SEARCH("T", Q2680)), "Pueblo",
    ISNUMBER(SEARCH("R", Q2680)), "Rural",
    ISNUMBER(SEARCH("S", Q2680)), "Suburbano",
    ISNUMBER(SEARCH("U", Q2680)), "Urbano"
)</f>
        <v>Rural</v>
      </c>
      <c r="V2680" s="24" t="str" cm="1">
        <f t="array" ref="V2680">_xlfn.LET(
    _xlpm.txt, _xlfn.TEXTJOIN("", TRUE, IF(ISNUMBER(--MID(Todos!$H2680, _xlfn.SEQUENCE(LEN(Todos!$H2680)), 1)), MID(Todos!$H2680, _xlfn.SEQUENCE(LEN(Todos!$H2680)), 1), "")),
    IF(ISNUMBER(--RIGHT(_xlpm.txt,1)), _xlpm.txt, LEFT(_xlpm.txt, LEN(_xlpm.txt)-1))
)</f>
        <v>8008</v>
      </c>
      <c r="W2680" s="9" t="str">
        <f>UPPER(LEFT(Todos!$B2680,2))</f>
        <v>MS</v>
      </c>
      <c r="X2680" s="10" t="str" cm="1">
        <f t="array" ref="X2680">+IF(Todos!$C2680 = "",MODE.MATCH(Todos!$C$2:$C$4029),Todos!$C2680)</f>
        <v>M</v>
      </c>
    </row>
    <row r="2681" spans="1:24" x14ac:dyDescent="0.35">
      <c r="A2681" s="18">
        <v>185880</v>
      </c>
      <c r="B2681" s="12" t="s">
        <v>34</v>
      </c>
      <c r="C2681" s="12" t="s">
        <v>14</v>
      </c>
      <c r="D2681" s="12">
        <v>450</v>
      </c>
      <c r="E2681" s="12">
        <v>330</v>
      </c>
      <c r="F2681" s="12">
        <v>372</v>
      </c>
      <c r="G2681" s="12">
        <v>0</v>
      </c>
      <c r="H2681" s="12">
        <v>13149</v>
      </c>
      <c r="I2681" s="12">
        <v>1</v>
      </c>
      <c r="J2681" s="12">
        <v>68</v>
      </c>
      <c r="K2681" s="12">
        <v>344</v>
      </c>
      <c r="L2681" s="12">
        <v>357</v>
      </c>
      <c r="M2681" s="12">
        <v>10.125</v>
      </c>
      <c r="N2681" s="12">
        <f>VLOOKUP(Todos!$A2681,vlookup_table[#All],2,FALSE)</f>
        <v>1</v>
      </c>
      <c r="O2681" s="12" t="str">
        <f>VLOOKUP(Todos!$A2681,vlookup_table[#All],3,FALSE)</f>
        <v>IN</v>
      </c>
      <c r="P2681" s="12">
        <f>VLOOKUP(Todos!$A2681,vlookup_table[#All],4,FALSE)</f>
        <v>1801</v>
      </c>
      <c r="Q2681" s="14" t="str">
        <f>VLOOKUP(Todos!$A2681,vlookup_table[#All],5,FALSE)</f>
        <v>S3</v>
      </c>
      <c r="R2681" s="14" t="str">
        <f>VLOOKUP(Todos!$A2681,vlookup_table[#All],6,FALSE)</f>
        <v>M</v>
      </c>
      <c r="S2681" s="14">
        <f>VLOOKUP(Todos!$A2681,vlookup_table[#All],7,FALSE)</f>
        <v>13</v>
      </c>
      <c r="T2681" s="14">
        <f>ROUND((9706-Todos!$P2681)/100, 0)</f>
        <v>79</v>
      </c>
      <c r="U2681" s="14" t="str" cm="1">
        <f t="array" ref="U2681">_xlfn.IFS(
    ISNUMBER(SEARCH("C", Q2681)), "Ciudad",
    ISNUMBER(SEARCH("T", Q2681)), "Pueblo",
    ISNUMBER(SEARCH("R", Q2681)), "Rural",
    ISNUMBER(SEARCH("S", Q2681)), "Suburbano",
    ISNUMBER(SEARCH("U", Q2681)), "Urbano"
)</f>
        <v>Suburbano</v>
      </c>
      <c r="V2681" s="25" t="str" cm="1">
        <f t="array" ref="V2681">_xlfn.LET(
    _xlpm.txt, _xlfn.TEXTJOIN("", TRUE, IF(ISNUMBER(--MID(Todos!$H2681, _xlfn.SEQUENCE(LEN(Todos!$H2681)), 1)), MID(Todos!$H2681, _xlfn.SEQUENCE(LEN(Todos!$H2681)), 1), "")),
    IF(ISNUMBER(--RIGHT(_xlpm.txt,1)), _xlpm.txt, LEFT(_xlpm.txt, LEN(_xlpm.txt)-1))
)</f>
        <v>13149</v>
      </c>
      <c r="W2681" s="14" t="str">
        <f>UPPER(LEFT(Todos!$B2681,2))</f>
        <v>IN</v>
      </c>
      <c r="X2681" s="15" t="str" cm="1">
        <f t="array" ref="X2681">+IF(Todos!$C2681 = "",MODE.MATCH(Todos!$C$2:$C$4029),Todos!$C2681)</f>
        <v>M</v>
      </c>
    </row>
    <row r="2682" spans="1:24" x14ac:dyDescent="0.35">
      <c r="A2682" s="19">
        <v>119843</v>
      </c>
      <c r="B2682" s="7" t="s">
        <v>21</v>
      </c>
      <c r="C2682" s="7" t="s">
        <v>17</v>
      </c>
      <c r="D2682" s="7">
        <v>417</v>
      </c>
      <c r="E2682" s="7">
        <v>185</v>
      </c>
      <c r="F2682" s="7">
        <v>253</v>
      </c>
      <c r="G2682" s="7">
        <v>0</v>
      </c>
      <c r="H2682" s="7">
        <v>10294</v>
      </c>
      <c r="I2682" s="7">
        <v>3</v>
      </c>
      <c r="J2682" s="7">
        <v>77</v>
      </c>
      <c r="K2682" s="7">
        <v>208</v>
      </c>
      <c r="L2682" s="7">
        <v>217</v>
      </c>
      <c r="M2682" s="7">
        <v>14.28571429</v>
      </c>
      <c r="N2682" s="7">
        <f>VLOOKUP(Todos!$A2682,vlookup_table[#All],2,FALSE)</f>
        <v>0</v>
      </c>
      <c r="O2682" s="7" t="str">
        <f>VLOOKUP(Todos!$A2682,vlookup_table[#All],3,FALSE)</f>
        <v>TX</v>
      </c>
      <c r="P2682" s="7">
        <f>VLOOKUP(Todos!$A2682,vlookup_table[#All],4,FALSE)</f>
        <v>1209</v>
      </c>
      <c r="Q2682" s="9" t="str">
        <f>VLOOKUP(Todos!$A2682,vlookup_table[#All],5,FALSE)</f>
        <v>R2</v>
      </c>
      <c r="R2682" s="9" t="str">
        <f>VLOOKUP(Todos!$A2682,vlookup_table[#All],6,FALSE)</f>
        <v>F</v>
      </c>
      <c r="S2682" s="9">
        <f>VLOOKUP(Todos!$A2682,vlookup_table[#All],7,FALSE)</f>
        <v>20</v>
      </c>
      <c r="T2682" s="9">
        <f>ROUND((9706-Todos!$P2682)/100, 0)</f>
        <v>85</v>
      </c>
      <c r="U2682" s="9" t="str" cm="1">
        <f t="array" ref="U2682">_xlfn.IFS(
    ISNUMBER(SEARCH("C", Q2682)), "Ciudad",
    ISNUMBER(SEARCH("T", Q2682)), "Pueblo",
    ISNUMBER(SEARCH("R", Q2682)), "Rural",
    ISNUMBER(SEARCH("S", Q2682)), "Suburbano",
    ISNUMBER(SEARCH("U", Q2682)), "Urbano"
)</f>
        <v>Rural</v>
      </c>
      <c r="V2682" s="24" t="str" cm="1">
        <f t="array" ref="V2682">_xlfn.LET(
    _xlpm.txt, _xlfn.TEXTJOIN("", TRUE, IF(ISNUMBER(--MID(Todos!$H2682, _xlfn.SEQUENCE(LEN(Todos!$H2682)), 1)), MID(Todos!$H2682, _xlfn.SEQUENCE(LEN(Todos!$H2682)), 1), "")),
    IF(ISNUMBER(--RIGHT(_xlpm.txt,1)), _xlpm.txt, LEFT(_xlpm.txt, LEN(_xlpm.txt)-1))
)</f>
        <v>10294</v>
      </c>
      <c r="W2682" s="9" t="str">
        <f>UPPER(LEFT(Todos!$B2682,2))</f>
        <v>TX</v>
      </c>
      <c r="X2682" s="10" t="str" cm="1">
        <f t="array" ref="X2682">+IF(Todos!$C2682 = "",MODE.MATCH(Todos!$C$2:$C$4029),Todos!$C2682)</f>
        <v>F</v>
      </c>
    </row>
    <row r="2683" spans="1:24" x14ac:dyDescent="0.35">
      <c r="A2683" s="18">
        <v>142564</v>
      </c>
      <c r="B2683" s="12" t="s">
        <v>22</v>
      </c>
      <c r="C2683" s="12" t="s">
        <v>14</v>
      </c>
      <c r="D2683" s="12">
        <v>1943</v>
      </c>
      <c r="E2683" s="12">
        <v>426</v>
      </c>
      <c r="F2683" s="12">
        <v>523</v>
      </c>
      <c r="G2683" s="12">
        <v>45</v>
      </c>
      <c r="H2683" s="12">
        <v>16702</v>
      </c>
      <c r="I2683" s="12">
        <v>3</v>
      </c>
      <c r="J2683" s="12">
        <v>48</v>
      </c>
      <c r="K2683" s="12">
        <v>444</v>
      </c>
      <c r="L2683" s="12">
        <v>439</v>
      </c>
      <c r="M2683" s="12">
        <v>10.33333333</v>
      </c>
      <c r="N2683" s="12">
        <f>VLOOKUP(Todos!$A2683,vlookup_table[#All],2,FALSE)</f>
        <v>1</v>
      </c>
      <c r="O2683" s="12" t="str">
        <f>VLOOKUP(Todos!$A2683,vlookup_table[#All],3,FALSE)</f>
        <v>CA</v>
      </c>
      <c r="P2683" s="12">
        <f>VLOOKUP(Todos!$A2683,vlookup_table[#All],4,FALSE)</f>
        <v>2401</v>
      </c>
      <c r="Q2683" s="14" t="str">
        <f>VLOOKUP(Todos!$A2683,vlookup_table[#All],5,FALSE)</f>
        <v>U2</v>
      </c>
      <c r="R2683" s="14" t="str">
        <f>VLOOKUP(Todos!$A2683,vlookup_table[#All],6,FALSE)</f>
        <v>M</v>
      </c>
      <c r="S2683" s="14">
        <f>VLOOKUP(Todos!$A2683,vlookup_table[#All],7,FALSE)</f>
        <v>38</v>
      </c>
      <c r="T2683" s="14">
        <f>ROUND((9706-Todos!$P2683)/100, 0)</f>
        <v>73</v>
      </c>
      <c r="U2683" s="14" t="str" cm="1">
        <f t="array" ref="U2683">_xlfn.IFS(
    ISNUMBER(SEARCH("C", Q2683)), "Ciudad",
    ISNUMBER(SEARCH("T", Q2683)), "Pueblo",
    ISNUMBER(SEARCH("R", Q2683)), "Rural",
    ISNUMBER(SEARCH("S", Q2683)), "Suburbano",
    ISNUMBER(SEARCH("U", Q2683)), "Urbano"
)</f>
        <v>Urbano</v>
      </c>
      <c r="V2683" s="25" t="str" cm="1">
        <f t="array" ref="V2683">_xlfn.LET(
    _xlpm.txt, _xlfn.TEXTJOIN("", TRUE, IF(ISNUMBER(--MID(Todos!$H2683, _xlfn.SEQUENCE(LEN(Todos!$H2683)), 1)), MID(Todos!$H2683, _xlfn.SEQUENCE(LEN(Todos!$H2683)), 1), "")),
    IF(ISNUMBER(--RIGHT(_xlpm.txt,1)), _xlpm.txt, LEFT(_xlpm.txt, LEN(_xlpm.txt)-1))
)</f>
        <v>16702</v>
      </c>
      <c r="W2683" s="14" t="str">
        <f>UPPER(LEFT(Todos!$B2683,2))</f>
        <v>CA</v>
      </c>
      <c r="X2683" s="15" t="str" cm="1">
        <f t="array" ref="X2683">+IF(Todos!$C2683 = "",MODE.MATCH(Todos!$C$2:$C$4029),Todos!$C2683)</f>
        <v>M</v>
      </c>
    </row>
    <row r="2684" spans="1:24" x14ac:dyDescent="0.35">
      <c r="A2684" s="19">
        <v>164796</v>
      </c>
      <c r="B2684" s="7" t="s">
        <v>22</v>
      </c>
      <c r="C2684" s="7"/>
      <c r="D2684" s="7">
        <v>3692</v>
      </c>
      <c r="E2684" s="7">
        <v>783</v>
      </c>
      <c r="F2684" s="7">
        <v>864</v>
      </c>
      <c r="G2684" s="7">
        <v>97</v>
      </c>
      <c r="H2684" s="7">
        <v>32609</v>
      </c>
      <c r="I2684" s="7">
        <v>14</v>
      </c>
      <c r="J2684" s="7">
        <v>38</v>
      </c>
      <c r="K2684" s="7">
        <v>826</v>
      </c>
      <c r="L2684" s="7">
        <v>827</v>
      </c>
      <c r="M2684" s="7">
        <v>7.2</v>
      </c>
      <c r="N2684" s="7">
        <f>VLOOKUP(Todos!$A2684,vlookup_table[#All],2,FALSE)</f>
        <v>0</v>
      </c>
      <c r="O2684" s="7" t="str">
        <f>VLOOKUP(Todos!$A2684,vlookup_table[#All],3,FALSE)</f>
        <v>CA</v>
      </c>
      <c r="P2684" s="7">
        <f>VLOOKUP(Todos!$A2684,vlookup_table[#All],4,FALSE)</f>
        <v>3607</v>
      </c>
      <c r="Q2684" s="9" t="str">
        <f>VLOOKUP(Todos!$A2684,vlookup_table[#All],5,FALSE)</f>
        <v>S2</v>
      </c>
      <c r="R2684" s="9" t="str">
        <f>VLOOKUP(Todos!$A2684,vlookup_table[#All],6,FALSE)</f>
        <v/>
      </c>
      <c r="S2684" s="9">
        <f>VLOOKUP(Todos!$A2684,vlookup_table[#All],7,FALSE)</f>
        <v>12</v>
      </c>
      <c r="T2684" s="9">
        <f>ROUND((9706-Todos!$P2684)/100, 0)</f>
        <v>61</v>
      </c>
      <c r="U2684" s="9" t="str" cm="1">
        <f t="array" ref="U2684">_xlfn.IFS(
    ISNUMBER(SEARCH("C", Q2684)), "Ciudad",
    ISNUMBER(SEARCH("T", Q2684)), "Pueblo",
    ISNUMBER(SEARCH("R", Q2684)), "Rural",
    ISNUMBER(SEARCH("S", Q2684)), "Suburbano",
    ISNUMBER(SEARCH("U", Q2684)), "Urbano"
)</f>
        <v>Suburbano</v>
      </c>
      <c r="V2684" s="24" t="str" cm="1">
        <f t="array" ref="V2684">_xlfn.LET(
    _xlpm.txt, _xlfn.TEXTJOIN("", TRUE, IF(ISNUMBER(--MID(Todos!$H2684, _xlfn.SEQUENCE(LEN(Todos!$H2684)), 1)), MID(Todos!$H2684, _xlfn.SEQUENCE(LEN(Todos!$H2684)), 1), "")),
    IF(ISNUMBER(--RIGHT(_xlpm.txt,1)), _xlpm.txt, LEFT(_xlpm.txt, LEN(_xlpm.txt)-1))
)</f>
        <v>32609</v>
      </c>
      <c r="W2684" s="9" t="str">
        <f>UPPER(LEFT(Todos!$B2684,2))</f>
        <v>CA</v>
      </c>
      <c r="X2684" s="10" t="e" cm="1">
        <f t="array" aca="1" ref="X2684" ca="1">+IF(Todos!$C2684 = "",MODE.MATCH(Todos!$C$2:$C$4029),Todos!$C2684)</f>
        <v>#NAME?</v>
      </c>
    </row>
    <row r="2685" spans="1:24" x14ac:dyDescent="0.35">
      <c r="A2685" s="18">
        <v>171072</v>
      </c>
      <c r="B2685" s="12" t="s">
        <v>22</v>
      </c>
      <c r="C2685" s="12" t="s">
        <v>17</v>
      </c>
      <c r="D2685" s="12">
        <v>1033</v>
      </c>
      <c r="E2685" s="12">
        <v>246</v>
      </c>
      <c r="F2685" s="12">
        <v>267</v>
      </c>
      <c r="G2685" s="12">
        <v>1</v>
      </c>
      <c r="H2685" s="12">
        <v>11090</v>
      </c>
      <c r="I2685" s="12">
        <v>3</v>
      </c>
      <c r="J2685" s="12">
        <v>50</v>
      </c>
      <c r="K2685" s="12">
        <v>256</v>
      </c>
      <c r="L2685" s="12">
        <v>260</v>
      </c>
      <c r="M2685" s="12">
        <v>12.625</v>
      </c>
      <c r="N2685" s="12">
        <f>VLOOKUP(Todos!$A2685,vlookup_table[#All],2,FALSE)</f>
        <v>28</v>
      </c>
      <c r="O2685" s="12" t="str">
        <f>VLOOKUP(Todos!$A2685,vlookup_table[#All],3,FALSE)</f>
        <v>CA</v>
      </c>
      <c r="P2685" s="12">
        <f>VLOOKUP(Todos!$A2685,vlookup_table[#All],4,FALSE)</f>
        <v>0</v>
      </c>
      <c r="Q2685" s="14" t="str">
        <f>VLOOKUP(Todos!$A2685,vlookup_table[#All],5,FALSE)</f>
        <v>U3</v>
      </c>
      <c r="R2685" s="14" t="str">
        <f>VLOOKUP(Todos!$A2685,vlookup_table[#All],6,FALSE)</f>
        <v>F</v>
      </c>
      <c r="S2685" s="14">
        <f>VLOOKUP(Todos!$A2685,vlookup_table[#All],7,FALSE)</f>
        <v>10</v>
      </c>
      <c r="T2685" s="14">
        <f>ROUND((9706-Todos!$P2685)/100, 0)</f>
        <v>97</v>
      </c>
      <c r="U2685" s="14" t="str" cm="1">
        <f t="array" ref="U2685">_xlfn.IFS(
    ISNUMBER(SEARCH("C", Q2685)), "Ciudad",
    ISNUMBER(SEARCH("T", Q2685)), "Pueblo",
    ISNUMBER(SEARCH("R", Q2685)), "Rural",
    ISNUMBER(SEARCH("S", Q2685)), "Suburbano",
    ISNUMBER(SEARCH("U", Q2685)), "Urbano"
)</f>
        <v>Urbano</v>
      </c>
      <c r="V2685" s="25" t="str" cm="1">
        <f t="array" ref="V2685">_xlfn.LET(
    _xlpm.txt, _xlfn.TEXTJOIN("", TRUE, IF(ISNUMBER(--MID(Todos!$H2685, _xlfn.SEQUENCE(LEN(Todos!$H2685)), 1)), MID(Todos!$H2685, _xlfn.SEQUENCE(LEN(Todos!$H2685)), 1), "")),
    IF(ISNUMBER(--RIGHT(_xlpm.txt,1)), _xlpm.txt, LEFT(_xlpm.txt, LEN(_xlpm.txt)-1))
)</f>
        <v>11090</v>
      </c>
      <c r="W2685" s="14" t="str">
        <f>UPPER(LEFT(Todos!$B2685,2))</f>
        <v>CA</v>
      </c>
      <c r="X2685" s="15" t="str" cm="1">
        <f t="array" ref="X2685">+IF(Todos!$C2685 = "",MODE.MATCH(Todos!$C$2:$C$4029),Todos!$C2685)</f>
        <v>F</v>
      </c>
    </row>
    <row r="2686" spans="1:24" x14ac:dyDescent="0.35">
      <c r="A2686" s="19">
        <v>101143</v>
      </c>
      <c r="B2686" s="7" t="s">
        <v>37</v>
      </c>
      <c r="C2686" s="7" t="s">
        <v>17</v>
      </c>
      <c r="D2686" s="7">
        <v>720</v>
      </c>
      <c r="E2686" s="7">
        <v>335</v>
      </c>
      <c r="F2686" s="7">
        <v>386</v>
      </c>
      <c r="G2686" s="7">
        <v>1</v>
      </c>
      <c r="H2686" s="7">
        <v>13406</v>
      </c>
      <c r="I2686" s="7">
        <v>0</v>
      </c>
      <c r="J2686" s="7">
        <v>75</v>
      </c>
      <c r="K2686" s="7">
        <v>390</v>
      </c>
      <c r="L2686" s="7">
        <v>341</v>
      </c>
      <c r="M2686" s="7">
        <v>4.4000000000000004</v>
      </c>
      <c r="N2686" s="7">
        <f>VLOOKUP(Todos!$A2686,vlookup_table[#All],2,FALSE)</f>
        <v>0</v>
      </c>
      <c r="O2686" s="7" t="str">
        <f>VLOOKUP(Todos!$A2686,vlookup_table[#All],3,FALSE)</f>
        <v>MO</v>
      </c>
      <c r="P2686" s="7">
        <f>VLOOKUP(Todos!$A2686,vlookup_table[#All],4,FALSE)</f>
        <v>2801</v>
      </c>
      <c r="Q2686" s="9" t="str">
        <f>VLOOKUP(Todos!$A2686,vlookup_table[#All],5,FALSE)</f>
        <v>R2</v>
      </c>
      <c r="R2686" s="9" t="str">
        <f>VLOOKUP(Todos!$A2686,vlookup_table[#All],6,FALSE)</f>
        <v>F</v>
      </c>
      <c r="S2686" s="9">
        <f>VLOOKUP(Todos!$A2686,vlookup_table[#All],7,FALSE)</f>
        <v>10</v>
      </c>
      <c r="T2686" s="9">
        <f>ROUND((9706-Todos!$P2686)/100, 0)</f>
        <v>69</v>
      </c>
      <c r="U2686" s="9" t="str" cm="1">
        <f t="array" ref="U2686">_xlfn.IFS(
    ISNUMBER(SEARCH("C", Q2686)), "Ciudad",
    ISNUMBER(SEARCH("T", Q2686)), "Pueblo",
    ISNUMBER(SEARCH("R", Q2686)), "Rural",
    ISNUMBER(SEARCH("S", Q2686)), "Suburbano",
    ISNUMBER(SEARCH("U", Q2686)), "Urbano"
)</f>
        <v>Rural</v>
      </c>
      <c r="V2686" s="24" t="str" cm="1">
        <f t="array" ref="V2686">_xlfn.LET(
    _xlpm.txt, _xlfn.TEXTJOIN("", TRUE, IF(ISNUMBER(--MID(Todos!$H2686, _xlfn.SEQUENCE(LEN(Todos!$H2686)), 1)), MID(Todos!$H2686, _xlfn.SEQUENCE(LEN(Todos!$H2686)), 1), "")),
    IF(ISNUMBER(--RIGHT(_xlpm.txt,1)), _xlpm.txt, LEFT(_xlpm.txt, LEN(_xlpm.txt)-1))
)</f>
        <v>13406</v>
      </c>
      <c r="W2686" s="9" t="str">
        <f>UPPER(LEFT(Todos!$B2686,2))</f>
        <v>MO</v>
      </c>
      <c r="X2686" s="10" t="str" cm="1">
        <f t="array" ref="X2686">+IF(Todos!$C2686 = "",MODE.MATCH(Todos!$C$2:$C$4029),Todos!$C2686)</f>
        <v>F</v>
      </c>
    </row>
    <row r="2687" spans="1:24" x14ac:dyDescent="0.35">
      <c r="A2687" s="18">
        <v>171612</v>
      </c>
      <c r="B2687" s="12" t="s">
        <v>22</v>
      </c>
      <c r="C2687" s="12" t="s">
        <v>17</v>
      </c>
      <c r="D2687" s="12">
        <v>1537</v>
      </c>
      <c r="E2687" s="12">
        <v>495</v>
      </c>
      <c r="F2687" s="12">
        <v>544</v>
      </c>
      <c r="G2687" s="12">
        <v>19</v>
      </c>
      <c r="H2687" s="12">
        <v>17689</v>
      </c>
      <c r="I2687" s="12">
        <v>13</v>
      </c>
      <c r="J2687" s="12">
        <v>58</v>
      </c>
      <c r="K2687" s="12">
        <v>509</v>
      </c>
      <c r="L2687" s="12">
        <v>528</v>
      </c>
      <c r="M2687" s="12">
        <v>8.375</v>
      </c>
      <c r="N2687" s="12">
        <f>VLOOKUP(Todos!$A2687,vlookup_table[#All],2,FALSE)</f>
        <v>0</v>
      </c>
      <c r="O2687" s="12" t="str">
        <f>VLOOKUP(Todos!$A2687,vlookup_table[#All],3,FALSE)</f>
        <v>CA</v>
      </c>
      <c r="P2687" s="12">
        <f>VLOOKUP(Todos!$A2687,vlookup_table[#All],4,FALSE)</f>
        <v>3712</v>
      </c>
      <c r="Q2687" s="14" t="str">
        <f>VLOOKUP(Todos!$A2687,vlookup_table[#All],5,FALSE)</f>
        <v>S1</v>
      </c>
      <c r="R2687" s="14" t="str">
        <f>VLOOKUP(Todos!$A2687,vlookup_table[#All],6,FALSE)</f>
        <v>F</v>
      </c>
      <c r="S2687" s="14">
        <f>VLOOKUP(Todos!$A2687,vlookup_table[#All],7,FALSE)</f>
        <v>20</v>
      </c>
      <c r="T2687" s="14">
        <f>ROUND((9706-Todos!$P2687)/100, 0)</f>
        <v>60</v>
      </c>
      <c r="U2687" s="14" t="str" cm="1">
        <f t="array" ref="U2687">_xlfn.IFS(
    ISNUMBER(SEARCH("C", Q2687)), "Ciudad",
    ISNUMBER(SEARCH("T", Q2687)), "Pueblo",
    ISNUMBER(SEARCH("R", Q2687)), "Rural",
    ISNUMBER(SEARCH("S", Q2687)), "Suburbano",
    ISNUMBER(SEARCH("U", Q2687)), "Urbano"
)</f>
        <v>Suburbano</v>
      </c>
      <c r="V2687" s="25" t="str" cm="1">
        <f t="array" ref="V2687">_xlfn.LET(
    _xlpm.txt, _xlfn.TEXTJOIN("", TRUE, IF(ISNUMBER(--MID(Todos!$H2687, _xlfn.SEQUENCE(LEN(Todos!$H2687)), 1)), MID(Todos!$H2687, _xlfn.SEQUENCE(LEN(Todos!$H2687)), 1), "")),
    IF(ISNUMBER(--RIGHT(_xlpm.txt,1)), _xlpm.txt, LEFT(_xlpm.txt, LEN(_xlpm.txt)-1))
)</f>
        <v>17689</v>
      </c>
      <c r="W2687" s="14" t="str">
        <f>UPPER(LEFT(Todos!$B2687,2))</f>
        <v>CA</v>
      </c>
      <c r="X2687" s="15" t="str" cm="1">
        <f t="array" ref="X2687">+IF(Todos!$C2687 = "",MODE.MATCH(Todos!$C$2:$C$4029),Todos!$C2687)</f>
        <v>F</v>
      </c>
    </row>
    <row r="2688" spans="1:24" x14ac:dyDescent="0.35">
      <c r="A2688" s="19">
        <v>85619</v>
      </c>
      <c r="B2688" s="7" t="s">
        <v>57</v>
      </c>
      <c r="C2688" s="7" t="s">
        <v>17</v>
      </c>
      <c r="D2688" s="7">
        <v>435</v>
      </c>
      <c r="E2688" s="7">
        <v>181</v>
      </c>
      <c r="F2688" s="7">
        <v>265</v>
      </c>
      <c r="G2688" s="7">
        <v>0</v>
      </c>
      <c r="H2688" s="7">
        <v>9026</v>
      </c>
      <c r="I2688" s="7">
        <v>1</v>
      </c>
      <c r="J2688" s="7">
        <v>76</v>
      </c>
      <c r="K2688" s="7">
        <v>232</v>
      </c>
      <c r="L2688" s="7">
        <v>225</v>
      </c>
      <c r="M2688" s="7">
        <v>8</v>
      </c>
      <c r="N2688" s="7">
        <f>VLOOKUP(Todos!$A2688,vlookup_table[#All],2,FALSE)</f>
        <v>0</v>
      </c>
      <c r="O2688" s="7" t="str">
        <f>VLOOKUP(Todos!$A2688,vlookup_table[#All],3,FALSE)</f>
        <v>MN</v>
      </c>
      <c r="P2688" s="7">
        <f>VLOOKUP(Todos!$A2688,vlookup_table[#All],4,FALSE)</f>
        <v>3803</v>
      </c>
      <c r="Q2688" s="9" t="str">
        <f>VLOOKUP(Todos!$A2688,vlookup_table[#All],5,FALSE)</f>
        <v>R2</v>
      </c>
      <c r="R2688" s="9" t="str">
        <f>VLOOKUP(Todos!$A2688,vlookup_table[#All],6,FALSE)</f>
        <v>F</v>
      </c>
      <c r="S2688" s="9">
        <f>VLOOKUP(Todos!$A2688,vlookup_table[#All],7,FALSE)</f>
        <v>5</v>
      </c>
      <c r="T2688" s="9">
        <f>ROUND((9706-Todos!$P2688)/100, 0)</f>
        <v>59</v>
      </c>
      <c r="U2688" s="9" t="str" cm="1">
        <f t="array" ref="U2688">_xlfn.IFS(
    ISNUMBER(SEARCH("C", Q2688)), "Ciudad",
    ISNUMBER(SEARCH("T", Q2688)), "Pueblo",
    ISNUMBER(SEARCH("R", Q2688)), "Rural",
    ISNUMBER(SEARCH("S", Q2688)), "Suburbano",
    ISNUMBER(SEARCH("U", Q2688)), "Urbano"
)</f>
        <v>Rural</v>
      </c>
      <c r="V2688" s="24" t="str" cm="1">
        <f t="array" ref="V2688">_xlfn.LET(
    _xlpm.txt, _xlfn.TEXTJOIN("", TRUE, IF(ISNUMBER(--MID(Todos!$H2688, _xlfn.SEQUENCE(LEN(Todos!$H2688)), 1)), MID(Todos!$H2688, _xlfn.SEQUENCE(LEN(Todos!$H2688)), 1), "")),
    IF(ISNUMBER(--RIGHT(_xlpm.txt,1)), _xlpm.txt, LEFT(_xlpm.txt, LEN(_xlpm.txt)-1))
)</f>
        <v>9026</v>
      </c>
      <c r="W2688" s="9" t="str">
        <f>UPPER(LEFT(Todos!$B2688,2))</f>
        <v>MN</v>
      </c>
      <c r="X2688" s="10" t="str" cm="1">
        <f t="array" ref="X2688">+IF(Todos!$C2688 = "",MODE.MATCH(Todos!$C$2:$C$4029),Todos!$C2688)</f>
        <v>F</v>
      </c>
    </row>
    <row r="2689" spans="1:24" x14ac:dyDescent="0.35">
      <c r="A2689" s="18">
        <v>118905</v>
      </c>
      <c r="B2689" s="12" t="s">
        <v>21</v>
      </c>
      <c r="C2689" s="12" t="s">
        <v>14</v>
      </c>
      <c r="D2689" s="12">
        <v>1362</v>
      </c>
      <c r="E2689" s="12">
        <v>724</v>
      </c>
      <c r="F2689" s="12">
        <v>724</v>
      </c>
      <c r="G2689" s="12">
        <v>1</v>
      </c>
      <c r="H2689" s="12">
        <v>23403</v>
      </c>
      <c r="I2689" s="12">
        <v>19</v>
      </c>
      <c r="J2689" s="12">
        <v>28</v>
      </c>
      <c r="K2689" s="12">
        <v>754</v>
      </c>
      <c r="L2689" s="12">
        <v>714</v>
      </c>
      <c r="M2689" s="12">
        <v>6.5625</v>
      </c>
      <c r="N2689" s="12">
        <f>VLOOKUP(Todos!$A2689,vlookup_table[#All],2,FALSE)</f>
        <v>0</v>
      </c>
      <c r="O2689" s="12" t="str">
        <f>VLOOKUP(Todos!$A2689,vlookup_table[#All],3,FALSE)</f>
        <v>TX</v>
      </c>
      <c r="P2689" s="12">
        <f>VLOOKUP(Todos!$A2689,vlookup_table[#All],4,FALSE)</f>
        <v>4310</v>
      </c>
      <c r="Q2689" s="14" t="str">
        <f>VLOOKUP(Todos!$A2689,vlookup_table[#All],5,FALSE)</f>
        <v>C1</v>
      </c>
      <c r="R2689" s="14" t="str">
        <f>VLOOKUP(Todos!$A2689,vlookup_table[#All],6,FALSE)</f>
        <v>M</v>
      </c>
      <c r="S2689" s="14">
        <f>VLOOKUP(Todos!$A2689,vlookup_table[#All],7,FALSE)</f>
        <v>10</v>
      </c>
      <c r="T2689" s="14">
        <f>ROUND((9706-Todos!$P2689)/100, 0)</f>
        <v>54</v>
      </c>
      <c r="U2689" s="14" t="str" cm="1">
        <f t="array" ref="U2689">_xlfn.IFS(
    ISNUMBER(SEARCH("C", Q2689)), "Ciudad",
    ISNUMBER(SEARCH("T", Q2689)), "Pueblo",
    ISNUMBER(SEARCH("R", Q2689)), "Rural",
    ISNUMBER(SEARCH("S", Q2689)), "Suburbano",
    ISNUMBER(SEARCH("U", Q2689)), "Urbano"
)</f>
        <v>Ciudad</v>
      </c>
      <c r="V2689" s="25" t="str" cm="1">
        <f t="array" ref="V2689">_xlfn.LET(
    _xlpm.txt, _xlfn.TEXTJOIN("", TRUE, IF(ISNUMBER(--MID(Todos!$H2689, _xlfn.SEQUENCE(LEN(Todos!$H2689)), 1)), MID(Todos!$H2689, _xlfn.SEQUENCE(LEN(Todos!$H2689)), 1), "")),
    IF(ISNUMBER(--RIGHT(_xlpm.txt,1)), _xlpm.txt, LEFT(_xlpm.txt, LEN(_xlpm.txt)-1))
)</f>
        <v>23403</v>
      </c>
      <c r="W2689" s="14" t="str">
        <f>UPPER(LEFT(Todos!$B2689,2))</f>
        <v>TX</v>
      </c>
      <c r="X2689" s="15" t="str" cm="1">
        <f t="array" ref="X2689">+IF(Todos!$C2689 = "",MODE.MATCH(Todos!$C$2:$C$4029),Todos!$C2689)</f>
        <v>M</v>
      </c>
    </row>
    <row r="2690" spans="1:24" x14ac:dyDescent="0.35">
      <c r="A2690" s="19">
        <v>793</v>
      </c>
      <c r="B2690" s="7" t="s">
        <v>22</v>
      </c>
      <c r="C2690" s="7" t="s">
        <v>17</v>
      </c>
      <c r="D2690" s="7">
        <v>1568</v>
      </c>
      <c r="E2690" s="7">
        <v>328</v>
      </c>
      <c r="F2690" s="7">
        <v>451</v>
      </c>
      <c r="G2690" s="7">
        <v>15</v>
      </c>
      <c r="H2690" s="7">
        <v>17761</v>
      </c>
      <c r="I2690" s="7">
        <v>12</v>
      </c>
      <c r="J2690" s="7">
        <v>49</v>
      </c>
      <c r="K2690" s="7">
        <v>406</v>
      </c>
      <c r="L2690" s="7">
        <v>375</v>
      </c>
      <c r="M2690" s="7">
        <v>10.19047619</v>
      </c>
      <c r="N2690" s="7">
        <f>VLOOKUP(Todos!$A2690,vlookup_table[#All],2,FALSE)</f>
        <v>0</v>
      </c>
      <c r="O2690" s="7" t="str">
        <f>VLOOKUP(Todos!$A2690,vlookup_table[#All],3,FALSE)</f>
        <v>CA</v>
      </c>
      <c r="P2690" s="7">
        <f>VLOOKUP(Todos!$A2690,vlookup_table[#All],4,FALSE)</f>
        <v>1006</v>
      </c>
      <c r="Q2690" s="9" t="str">
        <f>VLOOKUP(Todos!$A2690,vlookup_table[#All],5,FALSE)</f>
        <v>S2</v>
      </c>
      <c r="R2690" s="9" t="str">
        <f>VLOOKUP(Todos!$A2690,vlookup_table[#All],6,FALSE)</f>
        <v>F</v>
      </c>
      <c r="S2690" s="9">
        <f>VLOOKUP(Todos!$A2690,vlookup_table[#All],7,FALSE)</f>
        <v>15</v>
      </c>
      <c r="T2690" s="9">
        <f>ROUND((9706-Todos!$P2690)/100, 0)</f>
        <v>87</v>
      </c>
      <c r="U2690" s="9" t="str" cm="1">
        <f t="array" ref="U2690">_xlfn.IFS(
    ISNUMBER(SEARCH("C", Q2690)), "Ciudad",
    ISNUMBER(SEARCH("T", Q2690)), "Pueblo",
    ISNUMBER(SEARCH("R", Q2690)), "Rural",
    ISNUMBER(SEARCH("S", Q2690)), "Suburbano",
    ISNUMBER(SEARCH("U", Q2690)), "Urbano"
)</f>
        <v>Suburbano</v>
      </c>
      <c r="V2690" s="24" t="str" cm="1">
        <f t="array" ref="V2690">_xlfn.LET(
    _xlpm.txt, _xlfn.TEXTJOIN("", TRUE, IF(ISNUMBER(--MID(Todos!$H2690, _xlfn.SEQUENCE(LEN(Todos!$H2690)), 1)), MID(Todos!$H2690, _xlfn.SEQUENCE(LEN(Todos!$H2690)), 1), "")),
    IF(ISNUMBER(--RIGHT(_xlpm.txt,1)), _xlpm.txt, LEFT(_xlpm.txt, LEN(_xlpm.txt)-1))
)</f>
        <v>17761</v>
      </c>
      <c r="W2690" s="9" t="str">
        <f>UPPER(LEFT(Todos!$B2690,2))</f>
        <v>CA</v>
      </c>
      <c r="X2690" s="10" t="str" cm="1">
        <f t="array" ref="X2690">+IF(Todos!$C2690 = "",MODE.MATCH(Todos!$C$2:$C$4029),Todos!$C2690)</f>
        <v>F</v>
      </c>
    </row>
    <row r="2691" spans="1:24" x14ac:dyDescent="0.35">
      <c r="A2691" s="18">
        <v>52547</v>
      </c>
      <c r="B2691" s="12" t="s">
        <v>69</v>
      </c>
      <c r="C2691" s="12" t="s">
        <v>14</v>
      </c>
      <c r="D2691" s="12">
        <v>309</v>
      </c>
      <c r="E2691" s="12">
        <v>147</v>
      </c>
      <c r="F2691" s="12">
        <v>217</v>
      </c>
      <c r="G2691" s="12">
        <v>0</v>
      </c>
      <c r="H2691" s="12">
        <v>6852</v>
      </c>
      <c r="I2691" s="12">
        <v>0</v>
      </c>
      <c r="J2691" s="12">
        <v>85</v>
      </c>
      <c r="K2691" s="12">
        <v>174</v>
      </c>
      <c r="L2691" s="12">
        <v>191</v>
      </c>
      <c r="M2691" s="12">
        <v>4.4545454549999999</v>
      </c>
      <c r="N2691" s="12">
        <f>VLOOKUP(Todos!$A2691,vlookup_table[#All],2,FALSE)</f>
        <v>1</v>
      </c>
      <c r="O2691" s="12" t="str">
        <f>VLOOKUP(Todos!$A2691,vlookup_table[#All],3,FALSE)</f>
        <v>TN</v>
      </c>
      <c r="P2691" s="12">
        <f>VLOOKUP(Todos!$A2691,vlookup_table[#All],4,FALSE)</f>
        <v>4001</v>
      </c>
      <c r="Q2691" s="14" t="str">
        <f>VLOOKUP(Todos!$A2691,vlookup_table[#All],5,FALSE)</f>
        <v>R2</v>
      </c>
      <c r="R2691" s="14" t="str">
        <f>VLOOKUP(Todos!$A2691,vlookup_table[#All],6,FALSE)</f>
        <v>M</v>
      </c>
      <c r="S2691" s="14">
        <f>VLOOKUP(Todos!$A2691,vlookup_table[#All],7,FALSE)</f>
        <v>5</v>
      </c>
      <c r="T2691" s="14">
        <f>ROUND((9706-Todos!$P2691)/100, 0)</f>
        <v>57</v>
      </c>
      <c r="U2691" s="14" t="str" cm="1">
        <f t="array" ref="U2691">_xlfn.IFS(
    ISNUMBER(SEARCH("C", Q2691)), "Ciudad",
    ISNUMBER(SEARCH("T", Q2691)), "Pueblo",
    ISNUMBER(SEARCH("R", Q2691)), "Rural",
    ISNUMBER(SEARCH("S", Q2691)), "Suburbano",
    ISNUMBER(SEARCH("U", Q2691)), "Urbano"
)</f>
        <v>Rural</v>
      </c>
      <c r="V2691" s="25" t="str" cm="1">
        <f t="array" ref="V2691">_xlfn.LET(
    _xlpm.txt, _xlfn.TEXTJOIN("", TRUE, IF(ISNUMBER(--MID(Todos!$H2691, _xlfn.SEQUENCE(LEN(Todos!$H2691)), 1)), MID(Todos!$H2691, _xlfn.SEQUENCE(LEN(Todos!$H2691)), 1), "")),
    IF(ISNUMBER(--RIGHT(_xlpm.txt,1)), _xlpm.txt, LEFT(_xlpm.txt, LEN(_xlpm.txt)-1))
)</f>
        <v>6852</v>
      </c>
      <c r="W2691" s="14" t="str">
        <f>UPPER(LEFT(Todos!$B2691,2))</f>
        <v>TE</v>
      </c>
      <c r="X2691" s="15" t="str" cm="1">
        <f t="array" ref="X2691">+IF(Todos!$C2691 = "",MODE.MATCH(Todos!$C$2:$C$4029),Todos!$C2691)</f>
        <v>M</v>
      </c>
    </row>
    <row r="2692" spans="1:24" x14ac:dyDescent="0.35">
      <c r="A2692" s="19">
        <v>162313</v>
      </c>
      <c r="B2692" s="7" t="s">
        <v>22</v>
      </c>
      <c r="C2692" s="7" t="s">
        <v>17</v>
      </c>
      <c r="D2692" s="7">
        <v>5975</v>
      </c>
      <c r="E2692" s="7">
        <v>1500</v>
      </c>
      <c r="F2692" s="7">
        <v>1331</v>
      </c>
      <c r="G2692" s="7">
        <v>99</v>
      </c>
      <c r="H2692" s="7">
        <v>90600</v>
      </c>
      <c r="I2692" s="7">
        <v>20</v>
      </c>
      <c r="J2692" s="7">
        <v>36</v>
      </c>
      <c r="K2692" s="7">
        <v>1500</v>
      </c>
      <c r="L2692" s="7">
        <v>1311</v>
      </c>
      <c r="M2692" s="7">
        <v>22.2</v>
      </c>
      <c r="N2692" s="7">
        <f>VLOOKUP(Todos!$A2692,vlookup_table[#All],2,FALSE)</f>
        <v>1</v>
      </c>
      <c r="O2692" s="7" t="str">
        <f>VLOOKUP(Todos!$A2692,vlookup_table[#All],3,FALSE)</f>
        <v>CA</v>
      </c>
      <c r="P2692" s="7">
        <f>VLOOKUP(Todos!$A2692,vlookup_table[#All],4,FALSE)</f>
        <v>6201</v>
      </c>
      <c r="Q2692" s="9" t="str">
        <f>VLOOKUP(Todos!$A2692,vlookup_table[#All],5,FALSE)</f>
        <v>S1</v>
      </c>
      <c r="R2692" s="9" t="str">
        <f>VLOOKUP(Todos!$A2692,vlookup_table[#All],6,FALSE)</f>
        <v>F</v>
      </c>
      <c r="S2692" s="9">
        <f>VLOOKUP(Todos!$A2692,vlookup_table[#All],7,FALSE)</f>
        <v>25</v>
      </c>
      <c r="T2692" s="9">
        <f>ROUND((9706-Todos!$P2692)/100, 0)</f>
        <v>35</v>
      </c>
      <c r="U2692" s="9" t="str" cm="1">
        <f t="array" ref="U2692">_xlfn.IFS(
    ISNUMBER(SEARCH("C", Q2692)), "Ciudad",
    ISNUMBER(SEARCH("T", Q2692)), "Pueblo",
    ISNUMBER(SEARCH("R", Q2692)), "Rural",
    ISNUMBER(SEARCH("S", Q2692)), "Suburbano",
    ISNUMBER(SEARCH("U", Q2692)), "Urbano"
)</f>
        <v>Suburbano</v>
      </c>
      <c r="V2692" s="24" t="str" cm="1">
        <f t="array" ref="V2692">_xlfn.LET(
    _xlpm.txt, _xlfn.TEXTJOIN("", TRUE, IF(ISNUMBER(--MID(Todos!$H2692, _xlfn.SEQUENCE(LEN(Todos!$H2692)), 1)), MID(Todos!$H2692, _xlfn.SEQUENCE(LEN(Todos!$H2692)), 1), "")),
    IF(ISNUMBER(--RIGHT(_xlpm.txt,1)), _xlpm.txt, LEFT(_xlpm.txt, LEN(_xlpm.txt)-1))
)</f>
        <v>90600</v>
      </c>
      <c r="W2692" s="9" t="str">
        <f>UPPER(LEFT(Todos!$B2692,2))</f>
        <v>CA</v>
      </c>
      <c r="X2692" s="10" t="str" cm="1">
        <f t="array" ref="X2692">+IF(Todos!$C2692 = "",MODE.MATCH(Todos!$C$2:$C$4029),Todos!$C2692)</f>
        <v>F</v>
      </c>
    </row>
    <row r="2693" spans="1:24" x14ac:dyDescent="0.35">
      <c r="A2693" s="18">
        <v>4320</v>
      </c>
      <c r="B2693" s="12" t="s">
        <v>44</v>
      </c>
      <c r="C2693" s="12" t="s">
        <v>17</v>
      </c>
      <c r="D2693" s="12">
        <v>738</v>
      </c>
      <c r="E2693" s="12">
        <v>332</v>
      </c>
      <c r="F2693" s="12">
        <v>438</v>
      </c>
      <c r="G2693" s="12">
        <v>2</v>
      </c>
      <c r="H2693" s="12">
        <v>16613</v>
      </c>
      <c r="I2693" s="12">
        <v>1</v>
      </c>
      <c r="J2693" s="12">
        <v>67</v>
      </c>
      <c r="K2693" s="12">
        <v>379</v>
      </c>
      <c r="L2693" s="12">
        <v>387</v>
      </c>
      <c r="M2693" s="12">
        <v>11</v>
      </c>
      <c r="N2693" s="12">
        <f>VLOOKUP(Todos!$A2693,vlookup_table[#All],2,FALSE)</f>
        <v>2</v>
      </c>
      <c r="O2693" s="12" t="str">
        <f>VLOOKUP(Todos!$A2693,vlookup_table[#All],3,FALSE)</f>
        <v>AL</v>
      </c>
      <c r="P2693" s="12">
        <f>VLOOKUP(Todos!$A2693,vlookup_table[#All],4,FALSE)</f>
        <v>801</v>
      </c>
      <c r="Q2693" s="14" t="str">
        <f>VLOOKUP(Todos!$A2693,vlookup_table[#All],5,FALSE)</f>
        <v>T2</v>
      </c>
      <c r="R2693" s="14" t="str">
        <f>VLOOKUP(Todos!$A2693,vlookup_table[#All],6,FALSE)</f>
        <v>F</v>
      </c>
      <c r="S2693" s="14">
        <f>VLOOKUP(Todos!$A2693,vlookup_table[#All],7,FALSE)</f>
        <v>15</v>
      </c>
      <c r="T2693" s="14">
        <f>ROUND((9706-Todos!$P2693)/100, 0)</f>
        <v>89</v>
      </c>
      <c r="U2693" s="14" t="str" cm="1">
        <f t="array" ref="U2693">_xlfn.IFS(
    ISNUMBER(SEARCH("C", Q2693)), "Ciudad",
    ISNUMBER(SEARCH("T", Q2693)), "Pueblo",
    ISNUMBER(SEARCH("R", Q2693)), "Rural",
    ISNUMBER(SEARCH("S", Q2693)), "Suburbano",
    ISNUMBER(SEARCH("U", Q2693)), "Urbano"
)</f>
        <v>Pueblo</v>
      </c>
      <c r="V2693" s="25" t="str" cm="1">
        <f t="array" ref="V2693">_xlfn.LET(
    _xlpm.txt, _xlfn.TEXTJOIN("", TRUE, IF(ISNUMBER(--MID(Todos!$H2693, _xlfn.SEQUENCE(LEN(Todos!$H2693)), 1)), MID(Todos!$H2693, _xlfn.SEQUENCE(LEN(Todos!$H2693)), 1), "")),
    IF(ISNUMBER(--RIGHT(_xlpm.txt,1)), _xlpm.txt, LEFT(_xlpm.txt, LEN(_xlpm.txt)-1))
)</f>
        <v>16613</v>
      </c>
      <c r="W2693" s="14" t="str">
        <f>UPPER(LEFT(Todos!$B2693,2))</f>
        <v>AL</v>
      </c>
      <c r="X2693" s="15" t="str" cm="1">
        <f t="array" ref="X2693">+IF(Todos!$C2693 = "",MODE.MATCH(Todos!$C$2:$C$4029),Todos!$C2693)</f>
        <v>F</v>
      </c>
    </row>
    <row r="2694" spans="1:24" x14ac:dyDescent="0.35">
      <c r="A2694" s="19">
        <v>36690</v>
      </c>
      <c r="B2694" s="7" t="s">
        <v>13</v>
      </c>
      <c r="C2694" s="7" t="s">
        <v>17</v>
      </c>
      <c r="D2694" s="7">
        <v>1631</v>
      </c>
      <c r="E2694" s="7">
        <v>682</v>
      </c>
      <c r="F2694" s="7">
        <v>831</v>
      </c>
      <c r="G2694" s="7">
        <v>25</v>
      </c>
      <c r="H2694" s="7">
        <v>26585</v>
      </c>
      <c r="I2694" s="7">
        <v>13</v>
      </c>
      <c r="J2694" s="7">
        <v>25</v>
      </c>
      <c r="K2694" s="7">
        <v>649</v>
      </c>
      <c r="L2694" s="7">
        <v>820</v>
      </c>
      <c r="M2694" s="7">
        <v>10</v>
      </c>
      <c r="N2694" s="7">
        <f>VLOOKUP(Todos!$A2694,vlookup_table[#All],2,FALSE)</f>
        <v>0</v>
      </c>
      <c r="O2694" s="7" t="str">
        <f>VLOOKUP(Todos!$A2694,vlookup_table[#All],3,FALSE)</f>
        <v>FL</v>
      </c>
      <c r="P2694" s="7">
        <f>VLOOKUP(Todos!$A2694,vlookup_table[#All],4,FALSE)</f>
        <v>0</v>
      </c>
      <c r="Q2694" s="9" t="str">
        <f>VLOOKUP(Todos!$A2694,vlookup_table[#All],5,FALSE)</f>
        <v>S1</v>
      </c>
      <c r="R2694" s="9" t="str">
        <f>VLOOKUP(Todos!$A2694,vlookup_table[#All],6,FALSE)</f>
        <v>F</v>
      </c>
      <c r="S2694" s="9">
        <f>VLOOKUP(Todos!$A2694,vlookup_table[#All],7,FALSE)</f>
        <v>3</v>
      </c>
      <c r="T2694" s="9">
        <f>ROUND((9706-Todos!$P2694)/100, 0)</f>
        <v>97</v>
      </c>
      <c r="U2694" s="9" t="str" cm="1">
        <f t="array" ref="U2694">_xlfn.IFS(
    ISNUMBER(SEARCH("C", Q2694)), "Ciudad",
    ISNUMBER(SEARCH("T", Q2694)), "Pueblo",
    ISNUMBER(SEARCH("R", Q2694)), "Rural",
    ISNUMBER(SEARCH("S", Q2694)), "Suburbano",
    ISNUMBER(SEARCH("U", Q2694)), "Urbano"
)</f>
        <v>Suburbano</v>
      </c>
      <c r="V2694" s="24" t="str" cm="1">
        <f t="array" ref="V2694">_xlfn.LET(
    _xlpm.txt, _xlfn.TEXTJOIN("", TRUE, IF(ISNUMBER(--MID(Todos!$H2694, _xlfn.SEQUENCE(LEN(Todos!$H2694)), 1)), MID(Todos!$H2694, _xlfn.SEQUENCE(LEN(Todos!$H2694)), 1), "")),
    IF(ISNUMBER(--RIGHT(_xlpm.txt,1)), _xlpm.txt, LEFT(_xlpm.txt, LEN(_xlpm.txt)-1))
)</f>
        <v>26585</v>
      </c>
      <c r="W2694" s="9" t="str">
        <f>UPPER(LEFT(Todos!$B2694,2))</f>
        <v>FL</v>
      </c>
      <c r="X2694" s="10" t="str" cm="1">
        <f t="array" ref="X2694">+IF(Todos!$C2694 = "",MODE.MATCH(Todos!$C$2:$C$4029),Todos!$C2694)</f>
        <v>F</v>
      </c>
    </row>
    <row r="2695" spans="1:24" x14ac:dyDescent="0.35">
      <c r="A2695" s="18">
        <v>158213</v>
      </c>
      <c r="B2695" s="12" t="s">
        <v>21</v>
      </c>
      <c r="C2695" s="12" t="s">
        <v>14</v>
      </c>
      <c r="D2695" s="12">
        <v>1217</v>
      </c>
      <c r="E2695" s="12">
        <v>620</v>
      </c>
      <c r="F2695" s="12">
        <v>692</v>
      </c>
      <c r="G2695" s="12">
        <v>0</v>
      </c>
      <c r="H2695" s="12">
        <v>23408</v>
      </c>
      <c r="I2695" s="12">
        <v>2</v>
      </c>
      <c r="J2695" s="12">
        <v>37</v>
      </c>
      <c r="K2695" s="12">
        <v>654</v>
      </c>
      <c r="L2695" s="12">
        <v>655</v>
      </c>
      <c r="M2695" s="12">
        <v>4.5555555559999998</v>
      </c>
      <c r="N2695" s="12">
        <f>VLOOKUP(Todos!$A2695,vlookup_table[#All],2,FALSE)</f>
        <v>0</v>
      </c>
      <c r="O2695" s="12" t="str">
        <f>VLOOKUP(Todos!$A2695,vlookup_table[#All],3,FALSE)</f>
        <v>TX</v>
      </c>
      <c r="P2695" s="12">
        <f>VLOOKUP(Todos!$A2695,vlookup_table[#All],4,FALSE)</f>
        <v>0</v>
      </c>
      <c r="Q2695" s="14" t="str">
        <f>VLOOKUP(Todos!$A2695,vlookup_table[#All],5,FALSE)</f>
        <v>U1</v>
      </c>
      <c r="R2695" s="14" t="str">
        <f>VLOOKUP(Todos!$A2695,vlookup_table[#All],6,FALSE)</f>
        <v>M</v>
      </c>
      <c r="S2695" s="14">
        <f>VLOOKUP(Todos!$A2695,vlookup_table[#All],7,FALSE)</f>
        <v>5</v>
      </c>
      <c r="T2695" s="14">
        <f>ROUND((9706-Todos!$P2695)/100, 0)</f>
        <v>97</v>
      </c>
      <c r="U2695" s="14" t="str" cm="1">
        <f t="array" ref="U2695">_xlfn.IFS(
    ISNUMBER(SEARCH("C", Q2695)), "Ciudad",
    ISNUMBER(SEARCH("T", Q2695)), "Pueblo",
    ISNUMBER(SEARCH("R", Q2695)), "Rural",
    ISNUMBER(SEARCH("S", Q2695)), "Suburbano",
    ISNUMBER(SEARCH("U", Q2695)), "Urbano"
)</f>
        <v>Urbano</v>
      </c>
      <c r="V2695" s="25" t="str" cm="1">
        <f t="array" ref="V2695">_xlfn.LET(
    _xlpm.txt, _xlfn.TEXTJOIN("", TRUE, IF(ISNUMBER(--MID(Todos!$H2695, _xlfn.SEQUENCE(LEN(Todos!$H2695)), 1)), MID(Todos!$H2695, _xlfn.SEQUENCE(LEN(Todos!$H2695)), 1), "")),
    IF(ISNUMBER(--RIGHT(_xlpm.txt,1)), _xlpm.txt, LEFT(_xlpm.txt, LEN(_xlpm.txt)-1))
)</f>
        <v>23408</v>
      </c>
      <c r="W2695" s="14" t="str">
        <f>UPPER(LEFT(Todos!$B2695,2))</f>
        <v>TX</v>
      </c>
      <c r="X2695" s="15" t="str" cm="1">
        <f t="array" ref="X2695">+IF(Todos!$C2695 = "",MODE.MATCH(Todos!$C$2:$C$4029),Todos!$C2695)</f>
        <v>M</v>
      </c>
    </row>
    <row r="2696" spans="1:24" x14ac:dyDescent="0.35">
      <c r="A2696" s="19">
        <v>75522</v>
      </c>
      <c r="B2696" s="7" t="s">
        <v>48</v>
      </c>
      <c r="C2696" s="7" t="s">
        <v>14</v>
      </c>
      <c r="D2696" s="7">
        <v>600</v>
      </c>
      <c r="E2696" s="7">
        <v>379</v>
      </c>
      <c r="F2696" s="7">
        <v>399</v>
      </c>
      <c r="G2696" s="7">
        <v>0</v>
      </c>
      <c r="H2696" s="7">
        <v>13988</v>
      </c>
      <c r="I2696" s="7">
        <v>1</v>
      </c>
      <c r="J2696" s="7">
        <v>74</v>
      </c>
      <c r="K2696" s="7">
        <v>417</v>
      </c>
      <c r="L2696" s="7">
        <v>376</v>
      </c>
      <c r="M2696" s="7">
        <v>6.3333333329999997</v>
      </c>
      <c r="N2696" s="7">
        <f>VLOOKUP(Todos!$A2696,vlookup_table[#All],2,FALSE)</f>
        <v>2</v>
      </c>
      <c r="O2696" s="7" t="str">
        <f>VLOOKUP(Todos!$A2696,vlookup_table[#All],3,FALSE)</f>
        <v>IA</v>
      </c>
      <c r="P2696" s="7">
        <f>VLOOKUP(Todos!$A2696,vlookup_table[#All],4,FALSE)</f>
        <v>0</v>
      </c>
      <c r="Q2696" s="9" t="str">
        <f>VLOOKUP(Todos!$A2696,vlookup_table[#All],5,FALSE)</f>
        <v>C2</v>
      </c>
      <c r="R2696" s="9" t="str">
        <f>VLOOKUP(Todos!$A2696,vlookup_table[#All],6,FALSE)</f>
        <v>M</v>
      </c>
      <c r="S2696" s="9">
        <f>VLOOKUP(Todos!$A2696,vlookup_table[#All],7,FALSE)</f>
        <v>10</v>
      </c>
      <c r="T2696" s="9">
        <f>ROUND((9706-Todos!$P2696)/100, 0)</f>
        <v>97</v>
      </c>
      <c r="U2696" s="9" t="str" cm="1">
        <f t="array" ref="U2696">_xlfn.IFS(
    ISNUMBER(SEARCH("C", Q2696)), "Ciudad",
    ISNUMBER(SEARCH("T", Q2696)), "Pueblo",
    ISNUMBER(SEARCH("R", Q2696)), "Rural",
    ISNUMBER(SEARCH("S", Q2696)), "Suburbano",
    ISNUMBER(SEARCH("U", Q2696)), "Urbano"
)</f>
        <v>Ciudad</v>
      </c>
      <c r="V2696" s="24" t="str" cm="1">
        <f t="array" ref="V2696">_xlfn.LET(
    _xlpm.txt, _xlfn.TEXTJOIN("", TRUE, IF(ISNUMBER(--MID(Todos!$H2696, _xlfn.SEQUENCE(LEN(Todos!$H2696)), 1)), MID(Todos!$H2696, _xlfn.SEQUENCE(LEN(Todos!$H2696)), 1), "")),
    IF(ISNUMBER(--RIGHT(_xlpm.txt,1)), _xlpm.txt, LEFT(_xlpm.txt, LEN(_xlpm.txt)-1))
)</f>
        <v>13988</v>
      </c>
      <c r="W2696" s="9" t="str">
        <f>UPPER(LEFT(Todos!$B2696,2))</f>
        <v>IA</v>
      </c>
      <c r="X2696" s="10" t="str" cm="1">
        <f t="array" ref="X2696">+IF(Todos!$C2696 = "",MODE.MATCH(Todos!$C$2:$C$4029),Todos!$C2696)</f>
        <v>M</v>
      </c>
    </row>
    <row r="2697" spans="1:24" x14ac:dyDescent="0.35">
      <c r="A2697" s="18">
        <v>7346</v>
      </c>
      <c r="B2697" s="12" t="s">
        <v>22</v>
      </c>
      <c r="C2697" s="12" t="s">
        <v>17</v>
      </c>
      <c r="D2697" s="12">
        <v>1936</v>
      </c>
      <c r="E2697" s="12">
        <v>353</v>
      </c>
      <c r="F2697" s="12">
        <v>409</v>
      </c>
      <c r="G2697" s="12">
        <v>44</v>
      </c>
      <c r="H2697" s="12">
        <v>9361</v>
      </c>
      <c r="I2697" s="12">
        <v>21</v>
      </c>
      <c r="J2697" s="12">
        <v>43</v>
      </c>
      <c r="K2697" s="12">
        <v>360</v>
      </c>
      <c r="L2697" s="12">
        <v>407</v>
      </c>
      <c r="M2697" s="12">
        <v>10.727272729999999</v>
      </c>
      <c r="N2697" s="12">
        <f>VLOOKUP(Todos!$A2697,vlookup_table[#All],2,FALSE)</f>
        <v>2</v>
      </c>
      <c r="O2697" s="12" t="str">
        <f>VLOOKUP(Todos!$A2697,vlookup_table[#All],3,FALSE)</f>
        <v>CA</v>
      </c>
      <c r="P2697" s="12">
        <f>VLOOKUP(Todos!$A2697,vlookup_table[#All],4,FALSE)</f>
        <v>0</v>
      </c>
      <c r="Q2697" s="14" t="str">
        <f>VLOOKUP(Todos!$A2697,vlookup_table[#All],5,FALSE)</f>
        <v>U2</v>
      </c>
      <c r="R2697" s="14" t="str">
        <f>VLOOKUP(Todos!$A2697,vlookup_table[#All],6,FALSE)</f>
        <v>F</v>
      </c>
      <c r="S2697" s="14">
        <f>VLOOKUP(Todos!$A2697,vlookup_table[#All],7,FALSE)</f>
        <v>15</v>
      </c>
      <c r="T2697" s="14">
        <f>ROUND((9706-Todos!$P2697)/100, 0)</f>
        <v>97</v>
      </c>
      <c r="U2697" s="14" t="str" cm="1">
        <f t="array" ref="U2697">_xlfn.IFS(
    ISNUMBER(SEARCH("C", Q2697)), "Ciudad",
    ISNUMBER(SEARCH("T", Q2697)), "Pueblo",
    ISNUMBER(SEARCH("R", Q2697)), "Rural",
    ISNUMBER(SEARCH("S", Q2697)), "Suburbano",
    ISNUMBER(SEARCH("U", Q2697)), "Urbano"
)</f>
        <v>Urbano</v>
      </c>
      <c r="V2697" s="25" t="str" cm="1">
        <f t="array" ref="V2697">_xlfn.LET(
    _xlpm.txt, _xlfn.TEXTJOIN("", TRUE, IF(ISNUMBER(--MID(Todos!$H2697, _xlfn.SEQUENCE(LEN(Todos!$H2697)), 1)), MID(Todos!$H2697, _xlfn.SEQUENCE(LEN(Todos!$H2697)), 1), "")),
    IF(ISNUMBER(--RIGHT(_xlpm.txt,1)), _xlpm.txt, LEFT(_xlpm.txt, LEN(_xlpm.txt)-1))
)</f>
        <v>9361</v>
      </c>
      <c r="W2697" s="14" t="str">
        <f>UPPER(LEFT(Todos!$B2697,2))</f>
        <v>CA</v>
      </c>
      <c r="X2697" s="15" t="str" cm="1">
        <f t="array" ref="X2697">+IF(Todos!$C2697 = "",MODE.MATCH(Todos!$C$2:$C$4029),Todos!$C2697)</f>
        <v>F</v>
      </c>
    </row>
    <row r="2698" spans="1:24" x14ac:dyDescent="0.35">
      <c r="A2698" s="19">
        <v>718</v>
      </c>
      <c r="B2698" s="7" t="s">
        <v>22</v>
      </c>
      <c r="C2698" s="7" t="s">
        <v>17</v>
      </c>
      <c r="D2698" s="7">
        <v>1215</v>
      </c>
      <c r="E2698" s="7">
        <v>296</v>
      </c>
      <c r="F2698" s="7">
        <v>373</v>
      </c>
      <c r="G2698" s="7">
        <v>9</v>
      </c>
      <c r="H2698" s="7">
        <v>12319</v>
      </c>
      <c r="I2698" s="7">
        <v>4</v>
      </c>
      <c r="J2698" s="7">
        <v>56</v>
      </c>
      <c r="K2698" s="7">
        <v>319</v>
      </c>
      <c r="L2698" s="7">
        <v>352</v>
      </c>
      <c r="M2698" s="7">
        <v>22.5625</v>
      </c>
      <c r="N2698" s="7">
        <f>VLOOKUP(Todos!$A2698,vlookup_table[#All],2,FALSE)</f>
        <v>2</v>
      </c>
      <c r="O2698" s="7" t="str">
        <f>VLOOKUP(Todos!$A2698,vlookup_table[#All],3,FALSE)</f>
        <v>CA</v>
      </c>
      <c r="P2698" s="7">
        <f>VLOOKUP(Todos!$A2698,vlookup_table[#All],4,FALSE)</f>
        <v>2201</v>
      </c>
      <c r="Q2698" s="9" t="str">
        <f>VLOOKUP(Todos!$A2698,vlookup_table[#All],5,FALSE)</f>
        <v>C2</v>
      </c>
      <c r="R2698" s="9" t="str">
        <f>VLOOKUP(Todos!$A2698,vlookup_table[#All],6,FALSE)</f>
        <v>F</v>
      </c>
      <c r="S2698" s="9">
        <f>VLOOKUP(Todos!$A2698,vlookup_table[#All],7,FALSE)</f>
        <v>35</v>
      </c>
      <c r="T2698" s="9">
        <f>ROUND((9706-Todos!$P2698)/100, 0)</f>
        <v>75</v>
      </c>
      <c r="U2698" s="9" t="str" cm="1">
        <f t="array" ref="U2698">_xlfn.IFS(
    ISNUMBER(SEARCH("C", Q2698)), "Ciudad",
    ISNUMBER(SEARCH("T", Q2698)), "Pueblo",
    ISNUMBER(SEARCH("R", Q2698)), "Rural",
    ISNUMBER(SEARCH("S", Q2698)), "Suburbano",
    ISNUMBER(SEARCH("U", Q2698)), "Urbano"
)</f>
        <v>Ciudad</v>
      </c>
      <c r="V2698" s="24" t="str" cm="1">
        <f t="array" ref="V2698">_xlfn.LET(
    _xlpm.txt, _xlfn.TEXTJOIN("", TRUE, IF(ISNUMBER(--MID(Todos!$H2698, _xlfn.SEQUENCE(LEN(Todos!$H2698)), 1)), MID(Todos!$H2698, _xlfn.SEQUENCE(LEN(Todos!$H2698)), 1), "")),
    IF(ISNUMBER(--RIGHT(_xlpm.txt,1)), _xlpm.txt, LEFT(_xlpm.txt, LEN(_xlpm.txt)-1))
)</f>
        <v>12319</v>
      </c>
      <c r="W2698" s="9" t="str">
        <f>UPPER(LEFT(Todos!$B2698,2))</f>
        <v>CA</v>
      </c>
      <c r="X2698" s="10" t="str" cm="1">
        <f t="array" ref="X2698">+IF(Todos!$C2698 = "",MODE.MATCH(Todos!$C$2:$C$4029),Todos!$C2698)</f>
        <v>F</v>
      </c>
    </row>
    <row r="2699" spans="1:24" x14ac:dyDescent="0.35">
      <c r="A2699" s="18">
        <v>171677</v>
      </c>
      <c r="B2699" s="12" t="s">
        <v>22</v>
      </c>
      <c r="C2699" s="12"/>
      <c r="D2699" s="12">
        <v>1375</v>
      </c>
      <c r="E2699" s="12">
        <v>92</v>
      </c>
      <c r="F2699" s="12">
        <v>203</v>
      </c>
      <c r="G2699" s="12">
        <v>0</v>
      </c>
      <c r="H2699" s="12">
        <v>12453</v>
      </c>
      <c r="I2699" s="12">
        <v>7</v>
      </c>
      <c r="J2699" s="12">
        <v>39</v>
      </c>
      <c r="K2699" s="12">
        <v>279</v>
      </c>
      <c r="L2699" s="12">
        <v>125</v>
      </c>
      <c r="M2699" s="12">
        <v>14.25</v>
      </c>
      <c r="N2699" s="12">
        <f>VLOOKUP(Todos!$A2699,vlookup_table[#All],2,FALSE)</f>
        <v>0</v>
      </c>
      <c r="O2699" s="12" t="str">
        <f>VLOOKUP(Todos!$A2699,vlookup_table[#All],3,FALSE)</f>
        <v>CA</v>
      </c>
      <c r="P2699" s="12">
        <f>VLOOKUP(Todos!$A2699,vlookup_table[#All],4,FALSE)</f>
        <v>0</v>
      </c>
      <c r="Q2699" s="14" t="str">
        <f>VLOOKUP(Todos!$A2699,vlookup_table[#All],5,FALSE)</f>
        <v>U4</v>
      </c>
      <c r="R2699" s="14" t="str">
        <f>VLOOKUP(Todos!$A2699,vlookup_table[#All],6,FALSE)</f>
        <v/>
      </c>
      <c r="S2699" s="14">
        <f>VLOOKUP(Todos!$A2699,vlookup_table[#All],7,FALSE)</f>
        <v>25</v>
      </c>
      <c r="T2699" s="14">
        <f>ROUND((9706-Todos!$P2699)/100, 0)</f>
        <v>97</v>
      </c>
      <c r="U2699" s="14" t="str" cm="1">
        <f t="array" ref="U2699">_xlfn.IFS(
    ISNUMBER(SEARCH("C", Q2699)), "Ciudad",
    ISNUMBER(SEARCH("T", Q2699)), "Pueblo",
    ISNUMBER(SEARCH("R", Q2699)), "Rural",
    ISNUMBER(SEARCH("S", Q2699)), "Suburbano",
    ISNUMBER(SEARCH("U", Q2699)), "Urbano"
)</f>
        <v>Urbano</v>
      </c>
      <c r="V2699" s="25" t="str" cm="1">
        <f t="array" ref="V2699">_xlfn.LET(
    _xlpm.txt, _xlfn.TEXTJOIN("", TRUE, IF(ISNUMBER(--MID(Todos!$H2699, _xlfn.SEQUENCE(LEN(Todos!$H2699)), 1)), MID(Todos!$H2699, _xlfn.SEQUENCE(LEN(Todos!$H2699)), 1), "")),
    IF(ISNUMBER(--RIGHT(_xlpm.txt,1)), _xlpm.txt, LEFT(_xlpm.txt, LEN(_xlpm.txt)-1))
)</f>
        <v>12453</v>
      </c>
      <c r="W2699" s="14" t="str">
        <f>UPPER(LEFT(Todos!$B2699,2))</f>
        <v>CA</v>
      </c>
      <c r="X2699" s="15" t="e" cm="1">
        <f t="array" aca="1" ref="X2699" ca="1">+IF(Todos!$C2699 = "",MODE.MATCH(Todos!$C$2:$C$4029),Todos!$C2699)</f>
        <v>#NAME?</v>
      </c>
    </row>
    <row r="2700" spans="1:24" x14ac:dyDescent="0.35">
      <c r="A2700" s="19">
        <v>96344</v>
      </c>
      <c r="B2700" s="7" t="s">
        <v>16</v>
      </c>
      <c r="C2700" s="7" t="s">
        <v>17</v>
      </c>
      <c r="D2700" s="7">
        <v>293</v>
      </c>
      <c r="E2700" s="7">
        <v>219</v>
      </c>
      <c r="F2700" s="7">
        <v>270</v>
      </c>
      <c r="G2700" s="7">
        <v>0</v>
      </c>
      <c r="H2700" s="7">
        <v>10914</v>
      </c>
      <c r="I2700" s="7">
        <v>0</v>
      </c>
      <c r="J2700" s="7">
        <v>92</v>
      </c>
      <c r="K2700" s="7">
        <v>228</v>
      </c>
      <c r="L2700" s="7">
        <v>258</v>
      </c>
      <c r="M2700" s="7">
        <v>6.1578947370000003</v>
      </c>
      <c r="N2700" s="7">
        <f>VLOOKUP(Todos!$A2700,vlookup_table[#All],2,FALSE)</f>
        <v>2</v>
      </c>
      <c r="O2700" s="7" t="str">
        <f>VLOOKUP(Todos!$A2700,vlookup_table[#All],3,FALSE)</f>
        <v>IL</v>
      </c>
      <c r="P2700" s="7">
        <f>VLOOKUP(Todos!$A2700,vlookup_table[#All],4,FALSE)</f>
        <v>0</v>
      </c>
      <c r="Q2700" s="9" t="str">
        <f>VLOOKUP(Todos!$A2700,vlookup_table[#All],5,FALSE)</f>
        <v>T3</v>
      </c>
      <c r="R2700" s="9" t="str">
        <f>VLOOKUP(Todos!$A2700,vlookup_table[#All],6,FALSE)</f>
        <v>F</v>
      </c>
      <c r="S2700" s="9">
        <f>VLOOKUP(Todos!$A2700,vlookup_table[#All],7,FALSE)</f>
        <v>10</v>
      </c>
      <c r="T2700" s="9">
        <f>ROUND((9706-Todos!$P2700)/100, 0)</f>
        <v>97</v>
      </c>
      <c r="U2700" s="9" t="str" cm="1">
        <f t="array" ref="U2700">_xlfn.IFS(
    ISNUMBER(SEARCH("C", Q2700)), "Ciudad",
    ISNUMBER(SEARCH("T", Q2700)), "Pueblo",
    ISNUMBER(SEARCH("R", Q2700)), "Rural",
    ISNUMBER(SEARCH("S", Q2700)), "Suburbano",
    ISNUMBER(SEARCH("U", Q2700)), "Urbano"
)</f>
        <v>Pueblo</v>
      </c>
      <c r="V2700" s="24" t="str" cm="1">
        <f t="array" ref="V2700">_xlfn.LET(
    _xlpm.txt, _xlfn.TEXTJOIN("", TRUE, IF(ISNUMBER(--MID(Todos!$H2700, _xlfn.SEQUENCE(LEN(Todos!$H2700)), 1)), MID(Todos!$H2700, _xlfn.SEQUENCE(LEN(Todos!$H2700)), 1), "")),
    IF(ISNUMBER(--RIGHT(_xlpm.txt,1)), _xlpm.txt, LEFT(_xlpm.txt, LEN(_xlpm.txt)-1))
)</f>
        <v>10914</v>
      </c>
      <c r="W2700" s="9" t="str">
        <f>UPPER(LEFT(Todos!$B2700,2))</f>
        <v>IL</v>
      </c>
      <c r="X2700" s="10" t="str" cm="1">
        <f t="array" ref="X2700">+IF(Todos!$C2700 = "",MODE.MATCH(Todos!$C$2:$C$4029),Todos!$C2700)</f>
        <v>F</v>
      </c>
    </row>
    <row r="2701" spans="1:24" x14ac:dyDescent="0.35">
      <c r="A2701" s="18">
        <v>178742</v>
      </c>
      <c r="B2701" s="12" t="s">
        <v>41</v>
      </c>
      <c r="C2701" s="12" t="s">
        <v>17</v>
      </c>
      <c r="D2701" s="12">
        <v>1053</v>
      </c>
      <c r="E2701" s="12">
        <v>298</v>
      </c>
      <c r="F2701" s="12">
        <v>366</v>
      </c>
      <c r="G2701" s="12">
        <v>2</v>
      </c>
      <c r="H2701" s="12">
        <v>17021</v>
      </c>
      <c r="I2701" s="12">
        <v>5</v>
      </c>
      <c r="J2701" s="12">
        <v>37</v>
      </c>
      <c r="K2701" s="12">
        <v>343</v>
      </c>
      <c r="L2701" s="12">
        <v>319</v>
      </c>
      <c r="M2701" s="12">
        <v>10.71428571</v>
      </c>
      <c r="N2701" s="12">
        <f>VLOOKUP(Todos!$A2701,vlookup_table[#All],2,FALSE)</f>
        <v>2</v>
      </c>
      <c r="O2701" s="12" t="str">
        <f>VLOOKUP(Todos!$A2701,vlookup_table[#All],3,FALSE)</f>
        <v>WA</v>
      </c>
      <c r="P2701" s="12">
        <f>VLOOKUP(Todos!$A2701,vlookup_table[#All],4,FALSE)</f>
        <v>1201</v>
      </c>
      <c r="Q2701" s="14" t="str">
        <f>VLOOKUP(Todos!$A2701,vlookup_table[#All],5,FALSE)</f>
        <v>S2</v>
      </c>
      <c r="R2701" s="14" t="str">
        <f>VLOOKUP(Todos!$A2701,vlookup_table[#All],6,FALSE)</f>
        <v>F</v>
      </c>
      <c r="S2701" s="14">
        <f>VLOOKUP(Todos!$A2701,vlookup_table[#All],7,FALSE)</f>
        <v>10</v>
      </c>
      <c r="T2701" s="14">
        <f>ROUND((9706-Todos!$P2701)/100, 0)</f>
        <v>85</v>
      </c>
      <c r="U2701" s="14" t="str" cm="1">
        <f t="array" ref="U2701">_xlfn.IFS(
    ISNUMBER(SEARCH("C", Q2701)), "Ciudad",
    ISNUMBER(SEARCH("T", Q2701)), "Pueblo",
    ISNUMBER(SEARCH("R", Q2701)), "Rural",
    ISNUMBER(SEARCH("S", Q2701)), "Suburbano",
    ISNUMBER(SEARCH("U", Q2701)), "Urbano"
)</f>
        <v>Suburbano</v>
      </c>
      <c r="V2701" s="25" t="str" cm="1">
        <f t="array" ref="V2701">_xlfn.LET(
    _xlpm.txt, _xlfn.TEXTJOIN("", TRUE, IF(ISNUMBER(--MID(Todos!$H2701, _xlfn.SEQUENCE(LEN(Todos!$H2701)), 1)), MID(Todos!$H2701, _xlfn.SEQUENCE(LEN(Todos!$H2701)), 1), "")),
    IF(ISNUMBER(--RIGHT(_xlpm.txt,1)), _xlpm.txt, LEFT(_xlpm.txt, LEN(_xlpm.txt)-1))
)</f>
        <v>17021</v>
      </c>
      <c r="W2701" s="14" t="str">
        <f>UPPER(LEFT(Todos!$B2701,2))</f>
        <v>WA</v>
      </c>
      <c r="X2701" s="15" t="str" cm="1">
        <f t="array" ref="X2701">+IF(Todos!$C2701 = "",MODE.MATCH(Todos!$C$2:$C$4029),Todos!$C2701)</f>
        <v>F</v>
      </c>
    </row>
    <row r="2702" spans="1:24" x14ac:dyDescent="0.35">
      <c r="A2702" s="19">
        <v>22989</v>
      </c>
      <c r="B2702" s="7" t="s">
        <v>47</v>
      </c>
      <c r="C2702" s="7" t="s">
        <v>17</v>
      </c>
      <c r="D2702" s="7">
        <v>596</v>
      </c>
      <c r="E2702" s="7">
        <v>301</v>
      </c>
      <c r="F2702" s="7">
        <v>344</v>
      </c>
      <c r="G2702" s="7">
        <v>0</v>
      </c>
      <c r="H2702" s="7">
        <v>10405</v>
      </c>
      <c r="I2702" s="7">
        <v>3</v>
      </c>
      <c r="J2702" s="7">
        <v>53</v>
      </c>
      <c r="K2702" s="7">
        <v>296</v>
      </c>
      <c r="L2702" s="7">
        <v>343</v>
      </c>
      <c r="M2702" s="7">
        <v>11.4</v>
      </c>
      <c r="N2702" s="7">
        <f>VLOOKUP(Todos!$A2702,vlookup_table[#All],2,FALSE)</f>
        <v>2</v>
      </c>
      <c r="O2702" s="7" t="str">
        <f>VLOOKUP(Todos!$A2702,vlookup_table[#All],3,FALSE)</f>
        <v>SC</v>
      </c>
      <c r="P2702" s="7">
        <f>VLOOKUP(Todos!$A2702,vlookup_table[#All],4,FALSE)</f>
        <v>3101</v>
      </c>
      <c r="Q2702" s="9" t="str">
        <f>VLOOKUP(Todos!$A2702,vlookup_table[#All],5,FALSE)</f>
        <v>T2</v>
      </c>
      <c r="R2702" s="9" t="str">
        <f>VLOOKUP(Todos!$A2702,vlookup_table[#All],6,FALSE)</f>
        <v>F</v>
      </c>
      <c r="S2702" s="9">
        <f>VLOOKUP(Todos!$A2702,vlookup_table[#All],7,FALSE)</f>
        <v>11</v>
      </c>
      <c r="T2702" s="9">
        <f>ROUND((9706-Todos!$P2702)/100, 0)</f>
        <v>66</v>
      </c>
      <c r="U2702" s="9" t="str" cm="1">
        <f t="array" ref="U2702">_xlfn.IFS(
    ISNUMBER(SEARCH("C", Q2702)), "Ciudad",
    ISNUMBER(SEARCH("T", Q2702)), "Pueblo",
    ISNUMBER(SEARCH("R", Q2702)), "Rural",
    ISNUMBER(SEARCH("S", Q2702)), "Suburbano",
    ISNUMBER(SEARCH("U", Q2702)), "Urbano"
)</f>
        <v>Pueblo</v>
      </c>
      <c r="V2702" s="24" t="str" cm="1">
        <f t="array" ref="V2702">_xlfn.LET(
    _xlpm.txt, _xlfn.TEXTJOIN("", TRUE, IF(ISNUMBER(--MID(Todos!$H2702, _xlfn.SEQUENCE(LEN(Todos!$H2702)), 1)), MID(Todos!$H2702, _xlfn.SEQUENCE(LEN(Todos!$H2702)), 1), "")),
    IF(ISNUMBER(--RIGHT(_xlpm.txt,1)), _xlpm.txt, LEFT(_xlpm.txt, LEN(_xlpm.txt)-1))
)</f>
        <v>10405</v>
      </c>
      <c r="W2702" s="9" t="str">
        <f>UPPER(LEFT(Todos!$B2702,2))</f>
        <v>SC</v>
      </c>
      <c r="X2702" s="10" t="str" cm="1">
        <f t="array" ref="X2702">+IF(Todos!$C2702 = "",MODE.MATCH(Todos!$C$2:$C$4029),Todos!$C2702)</f>
        <v>F</v>
      </c>
    </row>
    <row r="2703" spans="1:24" x14ac:dyDescent="0.35">
      <c r="A2703" s="18">
        <v>184644</v>
      </c>
      <c r="B2703" s="12" t="s">
        <v>71</v>
      </c>
      <c r="C2703" s="12" t="s">
        <v>27</v>
      </c>
      <c r="D2703" s="12">
        <v>1594</v>
      </c>
      <c r="E2703" s="12">
        <v>215</v>
      </c>
      <c r="F2703" s="12">
        <v>663</v>
      </c>
      <c r="G2703" s="12">
        <v>7</v>
      </c>
      <c r="H2703" s="12">
        <v>34426</v>
      </c>
      <c r="I2703" s="12">
        <v>7</v>
      </c>
      <c r="J2703" s="12">
        <v>26</v>
      </c>
      <c r="K2703" s="12">
        <v>526</v>
      </c>
      <c r="L2703" s="12">
        <v>330</v>
      </c>
      <c r="M2703" s="12">
        <v>25</v>
      </c>
      <c r="N2703" s="12">
        <f>VLOOKUP(Todos!$A2703,vlookup_table[#All],2,FALSE)</f>
        <v>0</v>
      </c>
      <c r="O2703" s="12" t="str">
        <f>VLOOKUP(Todos!$A2703,vlookup_table[#All],3,FALSE)</f>
        <v>AK</v>
      </c>
      <c r="P2703" s="12">
        <f>VLOOKUP(Todos!$A2703,vlookup_table[#All],4,FALSE)</f>
        <v>2601</v>
      </c>
      <c r="Q2703" s="14" t="str">
        <f>VLOOKUP(Todos!$A2703,vlookup_table[#All],5,FALSE)</f>
        <v>T3</v>
      </c>
      <c r="R2703" s="14" t="str">
        <f>VLOOKUP(Todos!$A2703,vlookup_table[#All],6,FALSE)</f>
        <v>M</v>
      </c>
      <c r="S2703" s="14">
        <f>VLOOKUP(Todos!$A2703,vlookup_table[#All],7,FALSE)</f>
        <v>20</v>
      </c>
      <c r="T2703" s="14">
        <f>ROUND((9706-Todos!$P2703)/100, 0)</f>
        <v>71</v>
      </c>
      <c r="U2703" s="14" t="str" cm="1">
        <f t="array" ref="U2703">_xlfn.IFS(
    ISNUMBER(SEARCH("C", Q2703)), "Ciudad",
    ISNUMBER(SEARCH("T", Q2703)), "Pueblo",
    ISNUMBER(SEARCH("R", Q2703)), "Rural",
    ISNUMBER(SEARCH("S", Q2703)), "Suburbano",
    ISNUMBER(SEARCH("U", Q2703)), "Urbano"
)</f>
        <v>Pueblo</v>
      </c>
      <c r="V2703" s="25" t="str" cm="1">
        <f t="array" ref="V2703">_xlfn.LET(
    _xlpm.txt, _xlfn.TEXTJOIN("", TRUE, IF(ISNUMBER(--MID(Todos!$H2703, _xlfn.SEQUENCE(LEN(Todos!$H2703)), 1)), MID(Todos!$H2703, _xlfn.SEQUENCE(LEN(Todos!$H2703)), 1), "")),
    IF(ISNUMBER(--RIGHT(_xlpm.txt,1)), _xlpm.txt, LEFT(_xlpm.txt, LEN(_xlpm.txt)-1))
)</f>
        <v>34426</v>
      </c>
      <c r="W2703" s="14" t="str">
        <f>UPPER(LEFT(Todos!$B2703,2))</f>
        <v>AK</v>
      </c>
      <c r="X2703" s="15" t="str" cm="1">
        <f t="array" ref="X2703">+IF(Todos!$C2703 = "",MODE.MATCH(Todos!$C$2:$C$4029),Todos!$C2703)</f>
        <v>Male</v>
      </c>
    </row>
    <row r="2704" spans="1:24" x14ac:dyDescent="0.35">
      <c r="A2704" s="19">
        <v>7676</v>
      </c>
      <c r="B2704" s="7" t="s">
        <v>35</v>
      </c>
      <c r="C2704" s="7" t="s">
        <v>20</v>
      </c>
      <c r="D2704" s="7">
        <v>466</v>
      </c>
      <c r="E2704" s="7">
        <v>244</v>
      </c>
      <c r="F2704" s="7">
        <v>307</v>
      </c>
      <c r="G2704" s="7">
        <v>0</v>
      </c>
      <c r="H2704" s="7">
        <v>10532</v>
      </c>
      <c r="I2704" s="7">
        <v>2</v>
      </c>
      <c r="J2704" s="7">
        <v>57</v>
      </c>
      <c r="K2704" s="7">
        <v>280</v>
      </c>
      <c r="L2704" s="7">
        <v>280</v>
      </c>
      <c r="M2704" s="7">
        <v>13.782608700000001</v>
      </c>
      <c r="N2704" s="7">
        <f>VLOOKUP(Todos!$A2704,vlookup_table[#All],2,FALSE)</f>
        <v>0</v>
      </c>
      <c r="O2704" s="7" t="str">
        <f>VLOOKUP(Todos!$A2704,vlookup_table[#All],3,FALSE)</f>
        <v>MT</v>
      </c>
      <c r="P2704" s="7">
        <f>VLOOKUP(Todos!$A2704,vlookup_table[#All],4,FALSE)</f>
        <v>0</v>
      </c>
      <c r="Q2704" s="9" t="str">
        <f>VLOOKUP(Todos!$A2704,vlookup_table[#All],5,FALSE)</f>
        <v>R2</v>
      </c>
      <c r="R2704" s="9" t="str">
        <f>VLOOKUP(Todos!$A2704,vlookup_table[#All],6,FALSE)</f>
        <v>F</v>
      </c>
      <c r="S2704" s="9">
        <f>VLOOKUP(Todos!$A2704,vlookup_table[#All],7,FALSE)</f>
        <v>35</v>
      </c>
      <c r="T2704" s="9">
        <f>ROUND((9706-Todos!$P2704)/100, 0)</f>
        <v>97</v>
      </c>
      <c r="U2704" s="9" t="str" cm="1">
        <f t="array" ref="U2704">_xlfn.IFS(
    ISNUMBER(SEARCH("C", Q2704)), "Ciudad",
    ISNUMBER(SEARCH("T", Q2704)), "Pueblo",
    ISNUMBER(SEARCH("R", Q2704)), "Rural",
    ISNUMBER(SEARCH("S", Q2704)), "Suburbano",
    ISNUMBER(SEARCH("U", Q2704)), "Urbano"
)</f>
        <v>Rural</v>
      </c>
      <c r="V2704" s="24" t="str" cm="1">
        <f t="array" ref="V2704">_xlfn.LET(
    _xlpm.txt, _xlfn.TEXTJOIN("", TRUE, IF(ISNUMBER(--MID(Todos!$H2704, _xlfn.SEQUENCE(LEN(Todos!$H2704)), 1)), MID(Todos!$H2704, _xlfn.SEQUENCE(LEN(Todos!$H2704)), 1), "")),
    IF(ISNUMBER(--RIGHT(_xlpm.txt,1)), _xlpm.txt, LEFT(_xlpm.txt, LEN(_xlpm.txt)-1))
)</f>
        <v>10532</v>
      </c>
      <c r="W2704" s="9" t="str">
        <f>UPPER(LEFT(Todos!$B2704,2))</f>
        <v>MT</v>
      </c>
      <c r="X2704" s="10" t="str" cm="1">
        <f t="array" ref="X2704">+IF(Todos!$C2704 = "",MODE.MATCH(Todos!$C$2:$C$4029),Todos!$C2704)</f>
        <v>female</v>
      </c>
    </row>
    <row r="2705" spans="1:24" x14ac:dyDescent="0.35">
      <c r="A2705" s="18">
        <v>83983</v>
      </c>
      <c r="B2705" s="12" t="s">
        <v>57</v>
      </c>
      <c r="C2705" s="12" t="s">
        <v>14</v>
      </c>
      <c r="D2705" s="12">
        <v>866</v>
      </c>
      <c r="E2705" s="12">
        <v>375</v>
      </c>
      <c r="F2705" s="12">
        <v>573</v>
      </c>
      <c r="G2705" s="12">
        <v>4</v>
      </c>
      <c r="H2705" s="12">
        <v>24617</v>
      </c>
      <c r="I2705" s="12">
        <v>6</v>
      </c>
      <c r="J2705" s="12">
        <v>64</v>
      </c>
      <c r="K2705" s="12">
        <v>423</v>
      </c>
      <c r="L2705" s="12">
        <v>483</v>
      </c>
      <c r="M2705" s="12">
        <v>14.5</v>
      </c>
      <c r="N2705" s="12">
        <f>VLOOKUP(Todos!$A2705,vlookup_table[#All],2,FALSE)</f>
        <v>0</v>
      </c>
      <c r="O2705" s="12" t="str">
        <f>VLOOKUP(Todos!$A2705,vlookup_table[#All],3,FALSE)</f>
        <v>MN</v>
      </c>
      <c r="P2705" s="12">
        <f>VLOOKUP(Todos!$A2705,vlookup_table[#All],4,FALSE)</f>
        <v>2305</v>
      </c>
      <c r="Q2705" s="14" t="str">
        <f>VLOOKUP(Todos!$A2705,vlookup_table[#All],5,FALSE)</f>
        <v>S1</v>
      </c>
      <c r="R2705" s="14" t="str">
        <f>VLOOKUP(Todos!$A2705,vlookup_table[#All],6,FALSE)</f>
        <v>M</v>
      </c>
      <c r="S2705" s="14">
        <f>VLOOKUP(Todos!$A2705,vlookup_table[#All],7,FALSE)</f>
        <v>15</v>
      </c>
      <c r="T2705" s="14">
        <f>ROUND((9706-Todos!$P2705)/100, 0)</f>
        <v>74</v>
      </c>
      <c r="U2705" s="14" t="str" cm="1">
        <f t="array" ref="U2705">_xlfn.IFS(
    ISNUMBER(SEARCH("C", Q2705)), "Ciudad",
    ISNUMBER(SEARCH("T", Q2705)), "Pueblo",
    ISNUMBER(SEARCH("R", Q2705)), "Rural",
    ISNUMBER(SEARCH("S", Q2705)), "Suburbano",
    ISNUMBER(SEARCH("U", Q2705)), "Urbano"
)</f>
        <v>Suburbano</v>
      </c>
      <c r="V2705" s="25" t="str" cm="1">
        <f t="array" ref="V2705">_xlfn.LET(
    _xlpm.txt, _xlfn.TEXTJOIN("", TRUE, IF(ISNUMBER(--MID(Todos!$H2705, _xlfn.SEQUENCE(LEN(Todos!$H2705)), 1)), MID(Todos!$H2705, _xlfn.SEQUENCE(LEN(Todos!$H2705)), 1), "")),
    IF(ISNUMBER(--RIGHT(_xlpm.txt,1)), _xlpm.txt, LEFT(_xlpm.txt, LEN(_xlpm.txt)-1))
)</f>
        <v>24617</v>
      </c>
      <c r="W2705" s="14" t="str">
        <f>UPPER(LEFT(Todos!$B2705,2))</f>
        <v>MN</v>
      </c>
      <c r="X2705" s="15" t="str" cm="1">
        <f t="array" ref="X2705">+IF(Todos!$C2705 = "",MODE.MATCH(Todos!$C$2:$C$4029),Todos!$C2705)</f>
        <v>M</v>
      </c>
    </row>
    <row r="2706" spans="1:24" x14ac:dyDescent="0.35">
      <c r="A2706" s="19">
        <v>99567</v>
      </c>
      <c r="B2706" s="7" t="s">
        <v>37</v>
      </c>
      <c r="C2706" s="7" t="s">
        <v>17</v>
      </c>
      <c r="D2706" s="7">
        <v>734</v>
      </c>
      <c r="E2706" s="7">
        <v>419</v>
      </c>
      <c r="F2706" s="7">
        <v>481</v>
      </c>
      <c r="G2706" s="7">
        <v>0</v>
      </c>
      <c r="H2706" s="7">
        <v>16029</v>
      </c>
      <c r="I2706" s="7">
        <v>3</v>
      </c>
      <c r="J2706" s="7">
        <v>71</v>
      </c>
      <c r="K2706" s="7">
        <v>470</v>
      </c>
      <c r="L2706" s="7">
        <v>452</v>
      </c>
      <c r="M2706" s="7">
        <v>11.25</v>
      </c>
      <c r="N2706" s="7">
        <f>VLOOKUP(Todos!$A2706,vlookup_table[#All],2,FALSE)</f>
        <v>0</v>
      </c>
      <c r="O2706" s="7" t="str">
        <f>VLOOKUP(Todos!$A2706,vlookup_table[#All],3,FALSE)</f>
        <v>MO</v>
      </c>
      <c r="P2706" s="7">
        <f>VLOOKUP(Todos!$A2706,vlookup_table[#All],4,FALSE)</f>
        <v>3101</v>
      </c>
      <c r="Q2706" s="9" t="str">
        <f>VLOOKUP(Todos!$A2706,vlookup_table[#All],5,FALSE)</f>
        <v>S2</v>
      </c>
      <c r="R2706" s="9" t="str">
        <f>VLOOKUP(Todos!$A2706,vlookup_table[#All],6,FALSE)</f>
        <v>F</v>
      </c>
      <c r="S2706" s="9">
        <f>VLOOKUP(Todos!$A2706,vlookup_table[#All],7,FALSE)</f>
        <v>15</v>
      </c>
      <c r="T2706" s="9">
        <f>ROUND((9706-Todos!$P2706)/100, 0)</f>
        <v>66</v>
      </c>
      <c r="U2706" s="9" t="str" cm="1">
        <f t="array" ref="U2706">_xlfn.IFS(
    ISNUMBER(SEARCH("C", Q2706)), "Ciudad",
    ISNUMBER(SEARCH("T", Q2706)), "Pueblo",
    ISNUMBER(SEARCH("R", Q2706)), "Rural",
    ISNUMBER(SEARCH("S", Q2706)), "Suburbano",
    ISNUMBER(SEARCH("U", Q2706)), "Urbano"
)</f>
        <v>Suburbano</v>
      </c>
      <c r="V2706" s="24" t="str" cm="1">
        <f t="array" ref="V2706">_xlfn.LET(
    _xlpm.txt, _xlfn.TEXTJOIN("", TRUE, IF(ISNUMBER(--MID(Todos!$H2706, _xlfn.SEQUENCE(LEN(Todos!$H2706)), 1)), MID(Todos!$H2706, _xlfn.SEQUENCE(LEN(Todos!$H2706)), 1), "")),
    IF(ISNUMBER(--RIGHT(_xlpm.txt,1)), _xlpm.txt, LEFT(_xlpm.txt, LEN(_xlpm.txt)-1))
)</f>
        <v>16029</v>
      </c>
      <c r="W2706" s="9" t="str">
        <f>UPPER(LEFT(Todos!$B2706,2))</f>
        <v>MO</v>
      </c>
      <c r="X2706" s="10" t="str" cm="1">
        <f t="array" ref="X2706">+IF(Todos!$C2706 = "",MODE.MATCH(Todos!$C$2:$C$4029),Todos!$C2706)</f>
        <v>F</v>
      </c>
    </row>
    <row r="2707" spans="1:24" x14ac:dyDescent="0.35">
      <c r="A2707" s="18">
        <v>141652</v>
      </c>
      <c r="B2707" s="12" t="s">
        <v>24</v>
      </c>
      <c r="C2707" s="12" t="s">
        <v>17</v>
      </c>
      <c r="D2707" s="12">
        <v>997</v>
      </c>
      <c r="E2707" s="12">
        <v>416</v>
      </c>
      <c r="F2707" s="12">
        <v>422</v>
      </c>
      <c r="G2707" s="12">
        <v>0</v>
      </c>
      <c r="H2707" s="12">
        <v>14118</v>
      </c>
      <c r="I2707" s="12">
        <v>4</v>
      </c>
      <c r="J2707" s="12">
        <v>19</v>
      </c>
      <c r="K2707" s="12">
        <v>420</v>
      </c>
      <c r="L2707" s="12">
        <v>416</v>
      </c>
      <c r="M2707" s="12">
        <v>11.222222220000001</v>
      </c>
      <c r="N2707" s="12">
        <f>VLOOKUP(Todos!$A2707,vlookup_table[#All],2,FALSE)</f>
        <v>0</v>
      </c>
      <c r="O2707" s="12" t="str">
        <f>VLOOKUP(Todos!$A2707,vlookup_table[#All],3,FALSE)</f>
        <v>NV</v>
      </c>
      <c r="P2707" s="12">
        <f>VLOOKUP(Todos!$A2707,vlookup_table[#All],4,FALSE)</f>
        <v>3801</v>
      </c>
      <c r="Q2707" s="14" t="str">
        <f>VLOOKUP(Todos!$A2707,vlookup_table[#All],5,FALSE)</f>
        <v>S2</v>
      </c>
      <c r="R2707" s="14" t="str">
        <f>VLOOKUP(Todos!$A2707,vlookup_table[#All],6,FALSE)</f>
        <v>F</v>
      </c>
      <c r="S2707" s="14">
        <f>VLOOKUP(Todos!$A2707,vlookup_table[#All],7,FALSE)</f>
        <v>13</v>
      </c>
      <c r="T2707" s="14">
        <f>ROUND((9706-Todos!$P2707)/100, 0)</f>
        <v>59</v>
      </c>
      <c r="U2707" s="14" t="str" cm="1">
        <f t="array" ref="U2707">_xlfn.IFS(
    ISNUMBER(SEARCH("C", Q2707)), "Ciudad",
    ISNUMBER(SEARCH("T", Q2707)), "Pueblo",
    ISNUMBER(SEARCH("R", Q2707)), "Rural",
    ISNUMBER(SEARCH("S", Q2707)), "Suburbano",
    ISNUMBER(SEARCH("U", Q2707)), "Urbano"
)</f>
        <v>Suburbano</v>
      </c>
      <c r="V2707" s="25" t="str" cm="1">
        <f t="array" ref="V2707">_xlfn.LET(
    _xlpm.txt, _xlfn.TEXTJOIN("", TRUE, IF(ISNUMBER(--MID(Todos!$H2707, _xlfn.SEQUENCE(LEN(Todos!$H2707)), 1)), MID(Todos!$H2707, _xlfn.SEQUENCE(LEN(Todos!$H2707)), 1), "")),
    IF(ISNUMBER(--RIGHT(_xlpm.txt,1)), _xlpm.txt, LEFT(_xlpm.txt, LEN(_xlpm.txt)-1))
)</f>
        <v>14118</v>
      </c>
      <c r="W2707" s="14" t="str">
        <f>UPPER(LEFT(Todos!$B2707,2))</f>
        <v>NV</v>
      </c>
      <c r="X2707" s="15" t="str" cm="1">
        <f t="array" ref="X2707">+IF(Todos!$C2707 = "",MODE.MATCH(Todos!$C$2:$C$4029),Todos!$C2707)</f>
        <v>F</v>
      </c>
    </row>
    <row r="2708" spans="1:24" x14ac:dyDescent="0.35">
      <c r="A2708" s="19">
        <v>182325</v>
      </c>
      <c r="B2708" s="7" t="s">
        <v>41</v>
      </c>
      <c r="C2708" s="7" t="s">
        <v>52</v>
      </c>
      <c r="D2708" s="7">
        <v>683</v>
      </c>
      <c r="E2708" s="7">
        <v>199</v>
      </c>
      <c r="F2708" s="7">
        <v>341</v>
      </c>
      <c r="G2708" s="7">
        <v>1</v>
      </c>
      <c r="H2708" s="7">
        <v>13282</v>
      </c>
      <c r="I2708" s="7">
        <v>5</v>
      </c>
      <c r="J2708" s="7">
        <v>40</v>
      </c>
      <c r="K2708" s="7">
        <v>278</v>
      </c>
      <c r="L2708" s="7">
        <v>245</v>
      </c>
      <c r="M2708" s="7">
        <v>9</v>
      </c>
      <c r="N2708" s="7">
        <f>VLOOKUP(Todos!$A2708,vlookup_table[#All],2,FALSE)</f>
        <v>0</v>
      </c>
      <c r="O2708" s="7" t="str">
        <f>VLOOKUP(Todos!$A2708,vlookup_table[#All],3,FALSE)</f>
        <v>WA</v>
      </c>
      <c r="P2708" s="7">
        <f>VLOOKUP(Todos!$A2708,vlookup_table[#All],4,FALSE)</f>
        <v>0</v>
      </c>
      <c r="Q2708" s="9" t="str">
        <f>VLOOKUP(Todos!$A2708,vlookup_table[#All],5,FALSE)</f>
        <v>C2</v>
      </c>
      <c r="R2708" s="9" t="str">
        <f>VLOOKUP(Todos!$A2708,vlookup_table[#All],6,FALSE)</f>
        <v>M</v>
      </c>
      <c r="S2708" s="9">
        <f>VLOOKUP(Todos!$A2708,vlookup_table[#All],7,FALSE)</f>
        <v>10</v>
      </c>
      <c r="T2708" s="9">
        <f>ROUND((9706-Todos!$P2708)/100, 0)</f>
        <v>97</v>
      </c>
      <c r="U2708" s="9" t="str" cm="1">
        <f t="array" ref="U2708">_xlfn.IFS(
    ISNUMBER(SEARCH("C", Q2708)), "Ciudad",
    ISNUMBER(SEARCH("T", Q2708)), "Pueblo",
    ISNUMBER(SEARCH("R", Q2708)), "Rural",
    ISNUMBER(SEARCH("S", Q2708)), "Suburbano",
    ISNUMBER(SEARCH("U", Q2708)), "Urbano"
)</f>
        <v>Ciudad</v>
      </c>
      <c r="V2708" s="24" t="str" cm="1">
        <f t="array" ref="V2708">_xlfn.LET(
    _xlpm.txt, _xlfn.TEXTJOIN("", TRUE, IF(ISNUMBER(--MID(Todos!$H2708, _xlfn.SEQUENCE(LEN(Todos!$H2708)), 1)), MID(Todos!$H2708, _xlfn.SEQUENCE(LEN(Todos!$H2708)), 1), "")),
    IF(ISNUMBER(--RIGHT(_xlpm.txt,1)), _xlpm.txt, LEFT(_xlpm.txt, LEN(_xlpm.txt)-1))
)</f>
        <v>13282</v>
      </c>
      <c r="W2708" s="9" t="str">
        <f>UPPER(LEFT(Todos!$B2708,2))</f>
        <v>WA</v>
      </c>
      <c r="X2708" s="10" t="str" cm="1">
        <f t="array" ref="X2708">+IF(Todos!$C2708 = "",MODE.MATCH(Todos!$C$2:$C$4029),Todos!$C2708)</f>
        <v>male</v>
      </c>
    </row>
    <row r="2709" spans="1:24" x14ac:dyDescent="0.35">
      <c r="A2709" s="18">
        <v>44370</v>
      </c>
      <c r="B2709" s="12" t="s">
        <v>13</v>
      </c>
      <c r="C2709" s="12" t="s">
        <v>17</v>
      </c>
      <c r="D2709" s="12">
        <v>1226</v>
      </c>
      <c r="E2709" s="12">
        <v>354</v>
      </c>
      <c r="F2709" s="12">
        <v>464</v>
      </c>
      <c r="G2709" s="12">
        <v>10</v>
      </c>
      <c r="H2709" s="12">
        <v>21501</v>
      </c>
      <c r="I2709" s="12">
        <v>4</v>
      </c>
      <c r="J2709" s="12">
        <v>4</v>
      </c>
      <c r="K2709" s="12">
        <v>416</v>
      </c>
      <c r="L2709" s="12">
        <v>410</v>
      </c>
      <c r="M2709" s="12">
        <v>4.4444444440000002</v>
      </c>
      <c r="N2709" s="12">
        <f>VLOOKUP(Todos!$A2709,vlookup_table[#All],2,FALSE)</f>
        <v>28</v>
      </c>
      <c r="O2709" s="12" t="str">
        <f>VLOOKUP(Todos!$A2709,vlookup_table[#All],3,FALSE)</f>
        <v>FL</v>
      </c>
      <c r="P2709" s="12">
        <f>VLOOKUP(Todos!$A2709,vlookup_table[#All],4,FALSE)</f>
        <v>1502</v>
      </c>
      <c r="Q2709" s="14" t="str">
        <f>VLOOKUP(Todos!$A2709,vlookup_table[#All],5,FALSE)</f>
        <v>C2</v>
      </c>
      <c r="R2709" s="14" t="str">
        <f>VLOOKUP(Todos!$A2709,vlookup_table[#All],6,FALSE)</f>
        <v>F</v>
      </c>
      <c r="S2709" s="14">
        <f>VLOOKUP(Todos!$A2709,vlookup_table[#All],7,FALSE)</f>
        <v>5</v>
      </c>
      <c r="T2709" s="14">
        <f>ROUND((9706-Todos!$P2709)/100, 0)</f>
        <v>82</v>
      </c>
      <c r="U2709" s="14" t="str" cm="1">
        <f t="array" ref="U2709">_xlfn.IFS(
    ISNUMBER(SEARCH("C", Q2709)), "Ciudad",
    ISNUMBER(SEARCH("T", Q2709)), "Pueblo",
    ISNUMBER(SEARCH("R", Q2709)), "Rural",
    ISNUMBER(SEARCH("S", Q2709)), "Suburbano",
    ISNUMBER(SEARCH("U", Q2709)), "Urbano"
)</f>
        <v>Ciudad</v>
      </c>
      <c r="V2709" s="25" t="str" cm="1">
        <f t="array" ref="V2709">_xlfn.LET(
    _xlpm.txt, _xlfn.TEXTJOIN("", TRUE, IF(ISNUMBER(--MID(Todos!$H2709, _xlfn.SEQUENCE(LEN(Todos!$H2709)), 1)), MID(Todos!$H2709, _xlfn.SEQUENCE(LEN(Todos!$H2709)), 1), "")),
    IF(ISNUMBER(--RIGHT(_xlpm.txt,1)), _xlpm.txt, LEFT(_xlpm.txt, LEN(_xlpm.txt)-1))
)</f>
        <v>21501</v>
      </c>
      <c r="W2709" s="14" t="str">
        <f>UPPER(LEFT(Todos!$B2709,2))</f>
        <v>FL</v>
      </c>
      <c r="X2709" s="15" t="str" cm="1">
        <f t="array" ref="X2709">+IF(Todos!$C2709 = "",MODE.MATCH(Todos!$C$2:$C$4029),Todos!$C2709)</f>
        <v>F</v>
      </c>
    </row>
    <row r="2710" spans="1:24" x14ac:dyDescent="0.35">
      <c r="A2710" s="19">
        <v>48338</v>
      </c>
      <c r="B2710" s="7" t="s">
        <v>44</v>
      </c>
      <c r="C2710" s="7" t="s">
        <v>27</v>
      </c>
      <c r="D2710" s="7">
        <v>511</v>
      </c>
      <c r="E2710" s="7">
        <v>288</v>
      </c>
      <c r="F2710" s="7">
        <v>351</v>
      </c>
      <c r="G2710" s="7">
        <v>1</v>
      </c>
      <c r="H2710" s="7">
        <v>11357</v>
      </c>
      <c r="I2710" s="7">
        <v>0</v>
      </c>
      <c r="J2710" s="7">
        <v>85</v>
      </c>
      <c r="K2710" s="7">
        <v>327</v>
      </c>
      <c r="L2710" s="7">
        <v>312</v>
      </c>
      <c r="M2710" s="7">
        <v>25</v>
      </c>
      <c r="N2710" s="7">
        <f>VLOOKUP(Todos!$A2710,vlookup_table[#All],2,FALSE)</f>
        <v>0</v>
      </c>
      <c r="O2710" s="7" t="str">
        <f>VLOOKUP(Todos!$A2710,vlookup_table[#All],3,FALSE)</f>
        <v>AL</v>
      </c>
      <c r="P2710" s="7">
        <f>VLOOKUP(Todos!$A2710,vlookup_table[#All],4,FALSE)</f>
        <v>4301</v>
      </c>
      <c r="Q2710" s="9" t="str">
        <f>VLOOKUP(Todos!$A2710,vlookup_table[#All],5,FALSE)</f>
        <v>T2</v>
      </c>
      <c r="R2710" s="9" t="str">
        <f>VLOOKUP(Todos!$A2710,vlookup_table[#All],6,FALSE)</f>
        <v>M</v>
      </c>
      <c r="S2710" s="9">
        <f>VLOOKUP(Todos!$A2710,vlookup_table[#All],7,FALSE)</f>
        <v>25</v>
      </c>
      <c r="T2710" s="9">
        <f>ROUND((9706-Todos!$P2710)/100, 0)</f>
        <v>54</v>
      </c>
      <c r="U2710" s="9" t="str" cm="1">
        <f t="array" ref="U2710">_xlfn.IFS(
    ISNUMBER(SEARCH("C", Q2710)), "Ciudad",
    ISNUMBER(SEARCH("T", Q2710)), "Pueblo",
    ISNUMBER(SEARCH("R", Q2710)), "Rural",
    ISNUMBER(SEARCH("S", Q2710)), "Suburbano",
    ISNUMBER(SEARCH("U", Q2710)), "Urbano"
)</f>
        <v>Pueblo</v>
      </c>
      <c r="V2710" s="24" t="str" cm="1">
        <f t="array" ref="V2710">_xlfn.LET(
    _xlpm.txt, _xlfn.TEXTJOIN("", TRUE, IF(ISNUMBER(--MID(Todos!$H2710, _xlfn.SEQUENCE(LEN(Todos!$H2710)), 1)), MID(Todos!$H2710, _xlfn.SEQUENCE(LEN(Todos!$H2710)), 1), "")),
    IF(ISNUMBER(--RIGHT(_xlpm.txt,1)), _xlpm.txt, LEFT(_xlpm.txt, LEN(_xlpm.txt)-1))
)</f>
        <v>11357</v>
      </c>
      <c r="W2710" s="9" t="str">
        <f>UPPER(LEFT(Todos!$B2710,2))</f>
        <v>AL</v>
      </c>
      <c r="X2710" s="10" t="str" cm="1">
        <f t="array" ref="X2710">+IF(Todos!$C2710 = "",MODE.MATCH(Todos!$C$2:$C$4029),Todos!$C2710)</f>
        <v>Male</v>
      </c>
    </row>
    <row r="2711" spans="1:24" x14ac:dyDescent="0.35">
      <c r="A2711" s="18">
        <v>97077</v>
      </c>
      <c r="B2711" s="12" t="s">
        <v>16</v>
      </c>
      <c r="C2711" s="12" t="s">
        <v>17</v>
      </c>
      <c r="D2711" s="12">
        <v>820</v>
      </c>
      <c r="E2711" s="12">
        <v>454</v>
      </c>
      <c r="F2711" s="12">
        <v>595</v>
      </c>
      <c r="G2711" s="12">
        <v>6</v>
      </c>
      <c r="H2711" s="12">
        <v>24703</v>
      </c>
      <c r="I2711" s="12">
        <v>5</v>
      </c>
      <c r="J2711" s="12">
        <v>67</v>
      </c>
      <c r="K2711" s="12">
        <v>476</v>
      </c>
      <c r="L2711" s="12">
        <v>555</v>
      </c>
      <c r="M2711" s="12">
        <v>9.5</v>
      </c>
      <c r="N2711" s="12">
        <f>VLOOKUP(Todos!$A2711,vlookup_table[#All],2,FALSE)</f>
        <v>0</v>
      </c>
      <c r="O2711" s="12" t="str">
        <f>VLOOKUP(Todos!$A2711,vlookup_table[#All],3,FALSE)</f>
        <v>IL</v>
      </c>
      <c r="P2711" s="12">
        <f>VLOOKUP(Todos!$A2711,vlookup_table[#All],4,FALSE)</f>
        <v>2807</v>
      </c>
      <c r="Q2711" s="14" t="str">
        <f>VLOOKUP(Todos!$A2711,vlookup_table[#All],5,FALSE)</f>
        <v>C1</v>
      </c>
      <c r="R2711" s="14" t="str">
        <f>VLOOKUP(Todos!$A2711,vlookup_table[#All],6,FALSE)</f>
        <v>F</v>
      </c>
      <c r="S2711" s="14">
        <f>VLOOKUP(Todos!$A2711,vlookup_table[#All],7,FALSE)</f>
        <v>12</v>
      </c>
      <c r="T2711" s="14">
        <f>ROUND((9706-Todos!$P2711)/100, 0)</f>
        <v>69</v>
      </c>
      <c r="U2711" s="14" t="str" cm="1">
        <f t="array" ref="U2711">_xlfn.IFS(
    ISNUMBER(SEARCH("C", Q2711)), "Ciudad",
    ISNUMBER(SEARCH("T", Q2711)), "Pueblo",
    ISNUMBER(SEARCH("R", Q2711)), "Rural",
    ISNUMBER(SEARCH("S", Q2711)), "Suburbano",
    ISNUMBER(SEARCH("U", Q2711)), "Urbano"
)</f>
        <v>Ciudad</v>
      </c>
      <c r="V2711" s="25" t="str" cm="1">
        <f t="array" ref="V2711">_xlfn.LET(
    _xlpm.txt, _xlfn.TEXTJOIN("", TRUE, IF(ISNUMBER(--MID(Todos!$H2711, _xlfn.SEQUENCE(LEN(Todos!$H2711)), 1)), MID(Todos!$H2711, _xlfn.SEQUENCE(LEN(Todos!$H2711)), 1), "")),
    IF(ISNUMBER(--RIGHT(_xlpm.txt,1)), _xlpm.txt, LEFT(_xlpm.txt, LEN(_xlpm.txt)-1))
)</f>
        <v>24703</v>
      </c>
      <c r="W2711" s="14" t="str">
        <f>UPPER(LEFT(Todos!$B2711,2))</f>
        <v>IL</v>
      </c>
      <c r="X2711" s="15" t="str" cm="1">
        <f t="array" ref="X2711">+IF(Todos!$C2711 = "",MODE.MATCH(Todos!$C$2:$C$4029),Todos!$C2711)</f>
        <v>F</v>
      </c>
    </row>
    <row r="2712" spans="1:24" x14ac:dyDescent="0.35">
      <c r="A2712" s="19">
        <v>160975</v>
      </c>
      <c r="B2712" s="7" t="s">
        <v>49</v>
      </c>
      <c r="C2712" s="7" t="s">
        <v>14</v>
      </c>
      <c r="D2712" s="7">
        <v>1209</v>
      </c>
      <c r="E2712" s="7">
        <v>471</v>
      </c>
      <c r="F2712" s="7">
        <v>557</v>
      </c>
      <c r="G2712" s="7">
        <v>7</v>
      </c>
      <c r="H2712" s="7">
        <v>18220</v>
      </c>
      <c r="I2712" s="7">
        <v>4</v>
      </c>
      <c r="J2712" s="7">
        <v>24</v>
      </c>
      <c r="K2712" s="7">
        <v>496</v>
      </c>
      <c r="L2712" s="7">
        <v>524</v>
      </c>
      <c r="M2712" s="7">
        <v>12.5</v>
      </c>
      <c r="N2712" s="7">
        <f>VLOOKUP(Todos!$A2712,vlookup_table[#All],2,FALSE)</f>
        <v>0</v>
      </c>
      <c r="O2712" s="7" t="str">
        <f>VLOOKUP(Todos!$A2712,vlookup_table[#All],3,FALSE)</f>
        <v>CO</v>
      </c>
      <c r="P2712" s="7">
        <f>VLOOKUP(Todos!$A2712,vlookup_table[#All],4,FALSE)</f>
        <v>0</v>
      </c>
      <c r="Q2712" s="9" t="str">
        <f>VLOOKUP(Todos!$A2712,vlookup_table[#All],5,FALSE)</f>
        <v>T2</v>
      </c>
      <c r="R2712" s="9" t="str">
        <f>VLOOKUP(Todos!$A2712,vlookup_table[#All],6,FALSE)</f>
        <v>M</v>
      </c>
      <c r="S2712" s="9">
        <f>VLOOKUP(Todos!$A2712,vlookup_table[#All],7,FALSE)</f>
        <v>15</v>
      </c>
      <c r="T2712" s="9">
        <f>ROUND((9706-Todos!$P2712)/100, 0)</f>
        <v>97</v>
      </c>
      <c r="U2712" s="9" t="str" cm="1">
        <f t="array" ref="U2712">_xlfn.IFS(
    ISNUMBER(SEARCH("C", Q2712)), "Ciudad",
    ISNUMBER(SEARCH("T", Q2712)), "Pueblo",
    ISNUMBER(SEARCH("R", Q2712)), "Rural",
    ISNUMBER(SEARCH("S", Q2712)), "Suburbano",
    ISNUMBER(SEARCH("U", Q2712)), "Urbano"
)</f>
        <v>Pueblo</v>
      </c>
      <c r="V2712" s="24" t="str" cm="1">
        <f t="array" ref="V2712">_xlfn.LET(
    _xlpm.txt, _xlfn.TEXTJOIN("", TRUE, IF(ISNUMBER(--MID(Todos!$H2712, _xlfn.SEQUENCE(LEN(Todos!$H2712)), 1)), MID(Todos!$H2712, _xlfn.SEQUENCE(LEN(Todos!$H2712)), 1), "")),
    IF(ISNUMBER(--RIGHT(_xlpm.txt,1)), _xlpm.txt, LEFT(_xlpm.txt, LEN(_xlpm.txt)-1))
)</f>
        <v>18220</v>
      </c>
      <c r="W2712" s="9" t="str">
        <f>UPPER(LEFT(Todos!$B2712,2))</f>
        <v>CO</v>
      </c>
      <c r="X2712" s="10" t="str" cm="1">
        <f t="array" ref="X2712">+IF(Todos!$C2712 = "",MODE.MATCH(Todos!$C$2:$C$4029),Todos!$C2712)</f>
        <v>M</v>
      </c>
    </row>
    <row r="2713" spans="1:24" x14ac:dyDescent="0.35">
      <c r="A2713" s="18">
        <v>114828</v>
      </c>
      <c r="B2713" s="12" t="s">
        <v>32</v>
      </c>
      <c r="C2713" s="12" t="s">
        <v>31</v>
      </c>
      <c r="D2713" s="12">
        <v>440</v>
      </c>
      <c r="E2713" s="12">
        <v>215</v>
      </c>
      <c r="F2713" s="12">
        <v>320</v>
      </c>
      <c r="G2713" s="12">
        <v>4</v>
      </c>
      <c r="H2713" s="12">
        <v>12060</v>
      </c>
      <c r="I2713" s="12">
        <v>1</v>
      </c>
      <c r="J2713" s="12">
        <v>59</v>
      </c>
      <c r="K2713" s="12">
        <v>254</v>
      </c>
      <c r="L2713" s="12">
        <v>278</v>
      </c>
      <c r="M2713" s="12">
        <v>3.1489361699999998</v>
      </c>
      <c r="N2713" s="12">
        <f>VLOOKUP(Todos!$A2713,vlookup_table[#All],2,FALSE)</f>
        <v>2</v>
      </c>
      <c r="O2713" s="12" t="str">
        <f>VLOOKUP(Todos!$A2713,vlookup_table[#All],3,FALSE)</f>
        <v>OK</v>
      </c>
      <c r="P2713" s="12">
        <f>VLOOKUP(Todos!$A2713,vlookup_table[#All],4,FALSE)</f>
        <v>0</v>
      </c>
      <c r="Q2713" s="14" t="str">
        <f>VLOOKUP(Todos!$A2713,vlookup_table[#All],5,FALSE)</f>
        <v>R2</v>
      </c>
      <c r="R2713" s="14" t="str">
        <f>VLOOKUP(Todos!$A2713,vlookup_table[#All],6,FALSE)</f>
        <v>U</v>
      </c>
      <c r="S2713" s="14">
        <f>VLOOKUP(Todos!$A2713,vlookup_table[#All],7,FALSE)</f>
        <v>4</v>
      </c>
      <c r="T2713" s="14">
        <f>ROUND((9706-Todos!$P2713)/100, 0)</f>
        <v>97</v>
      </c>
      <c r="U2713" s="14" t="str" cm="1">
        <f t="array" ref="U2713">_xlfn.IFS(
    ISNUMBER(SEARCH("C", Q2713)), "Ciudad",
    ISNUMBER(SEARCH("T", Q2713)), "Pueblo",
    ISNUMBER(SEARCH("R", Q2713)), "Rural",
    ISNUMBER(SEARCH("S", Q2713)), "Suburbano",
    ISNUMBER(SEARCH("U", Q2713)), "Urbano"
)</f>
        <v>Rural</v>
      </c>
      <c r="V2713" s="25" t="str" cm="1">
        <f t="array" ref="V2713">_xlfn.LET(
    _xlpm.txt, _xlfn.TEXTJOIN("", TRUE, IF(ISNUMBER(--MID(Todos!$H2713, _xlfn.SEQUENCE(LEN(Todos!$H2713)), 1)), MID(Todos!$H2713, _xlfn.SEQUENCE(LEN(Todos!$H2713)), 1), "")),
    IF(ISNUMBER(--RIGHT(_xlpm.txt,1)), _xlpm.txt, LEFT(_xlpm.txt, LEN(_xlpm.txt)-1))
)</f>
        <v>12060</v>
      </c>
      <c r="W2713" s="14" t="str">
        <f>UPPER(LEFT(Todos!$B2713,2))</f>
        <v>OK</v>
      </c>
      <c r="X2713" s="15" t="str" cm="1">
        <f t="array" ref="X2713">+IF(Todos!$C2713 = "",MODE.MATCH(Todos!$C$2:$C$4029),Todos!$C2713)</f>
        <v>U</v>
      </c>
    </row>
    <row r="2714" spans="1:24" x14ac:dyDescent="0.35">
      <c r="A2714" s="19">
        <v>182181</v>
      </c>
      <c r="B2714" s="7" t="s">
        <v>41</v>
      </c>
      <c r="C2714" s="7" t="s">
        <v>52</v>
      </c>
      <c r="D2714" s="7">
        <v>940</v>
      </c>
      <c r="E2714" s="7">
        <v>335</v>
      </c>
      <c r="F2714" s="7">
        <v>471</v>
      </c>
      <c r="G2714" s="7">
        <v>6</v>
      </c>
      <c r="H2714" s="7">
        <v>17478</v>
      </c>
      <c r="I2714" s="7">
        <v>6</v>
      </c>
      <c r="J2714" s="7">
        <v>50</v>
      </c>
      <c r="K2714" s="7">
        <v>408</v>
      </c>
      <c r="L2714" s="7">
        <v>404</v>
      </c>
      <c r="M2714" s="7">
        <v>16</v>
      </c>
      <c r="N2714" s="7">
        <f>VLOOKUP(Todos!$A2714,vlookup_table[#All],2,FALSE)</f>
        <v>0</v>
      </c>
      <c r="O2714" s="7" t="str">
        <f>VLOOKUP(Todos!$A2714,vlookup_table[#All],3,FALSE)</f>
        <v>WA</v>
      </c>
      <c r="P2714" s="7">
        <f>VLOOKUP(Todos!$A2714,vlookup_table[#All],4,FALSE)</f>
        <v>6201</v>
      </c>
      <c r="Q2714" s="9" t="str">
        <f>VLOOKUP(Todos!$A2714,vlookup_table[#All],5,FALSE)</f>
        <v>S1</v>
      </c>
      <c r="R2714" s="9" t="str">
        <f>VLOOKUP(Todos!$A2714,vlookup_table[#All],6,FALSE)</f>
        <v>M</v>
      </c>
      <c r="S2714" s="9">
        <f>VLOOKUP(Todos!$A2714,vlookup_table[#All],7,FALSE)</f>
        <v>20</v>
      </c>
      <c r="T2714" s="9">
        <f>ROUND((9706-Todos!$P2714)/100, 0)</f>
        <v>35</v>
      </c>
      <c r="U2714" s="9" t="str" cm="1">
        <f t="array" ref="U2714">_xlfn.IFS(
    ISNUMBER(SEARCH("C", Q2714)), "Ciudad",
    ISNUMBER(SEARCH("T", Q2714)), "Pueblo",
    ISNUMBER(SEARCH("R", Q2714)), "Rural",
    ISNUMBER(SEARCH("S", Q2714)), "Suburbano",
    ISNUMBER(SEARCH("U", Q2714)), "Urbano"
)</f>
        <v>Suburbano</v>
      </c>
      <c r="V2714" s="24" t="str" cm="1">
        <f t="array" ref="V2714">_xlfn.LET(
    _xlpm.txt, _xlfn.TEXTJOIN("", TRUE, IF(ISNUMBER(--MID(Todos!$H2714, _xlfn.SEQUENCE(LEN(Todos!$H2714)), 1)), MID(Todos!$H2714, _xlfn.SEQUENCE(LEN(Todos!$H2714)), 1), "")),
    IF(ISNUMBER(--RIGHT(_xlpm.txt,1)), _xlpm.txt, LEFT(_xlpm.txt, LEN(_xlpm.txt)-1))
)</f>
        <v>17478</v>
      </c>
      <c r="W2714" s="9" t="str">
        <f>UPPER(LEFT(Todos!$B2714,2))</f>
        <v>WA</v>
      </c>
      <c r="X2714" s="10" t="str" cm="1">
        <f t="array" ref="X2714">+IF(Todos!$C2714 = "",MODE.MATCH(Todos!$C$2:$C$4029),Todos!$C2714)</f>
        <v>male</v>
      </c>
    </row>
    <row r="2715" spans="1:24" x14ac:dyDescent="0.35">
      <c r="A2715" s="18">
        <v>75481</v>
      </c>
      <c r="B2715" s="12" t="s">
        <v>48</v>
      </c>
      <c r="C2715" s="12" t="s">
        <v>14</v>
      </c>
      <c r="D2715" s="12">
        <v>363</v>
      </c>
      <c r="E2715" s="12">
        <v>250</v>
      </c>
      <c r="F2715" s="12">
        <v>390</v>
      </c>
      <c r="G2715" s="12">
        <v>0</v>
      </c>
      <c r="H2715" s="12">
        <v>13053</v>
      </c>
      <c r="I2715" s="12">
        <v>0</v>
      </c>
      <c r="J2715" s="12">
        <v>89</v>
      </c>
      <c r="K2715" s="12">
        <v>269</v>
      </c>
      <c r="L2715" s="12">
        <v>360</v>
      </c>
      <c r="M2715" s="12">
        <v>5.8636363640000004</v>
      </c>
      <c r="N2715" s="12">
        <f>VLOOKUP(Todos!$A2715,vlookup_table[#All],2,FALSE)</f>
        <v>1</v>
      </c>
      <c r="O2715" s="12" t="str">
        <f>VLOOKUP(Todos!$A2715,vlookup_table[#All],3,FALSE)</f>
        <v>IA</v>
      </c>
      <c r="P2715" s="12">
        <f>VLOOKUP(Todos!$A2715,vlookup_table[#All],4,FALSE)</f>
        <v>2901</v>
      </c>
      <c r="Q2715" s="14" t="str">
        <f>VLOOKUP(Todos!$A2715,vlookup_table[#All],5,FALSE)</f>
        <v>R2</v>
      </c>
      <c r="R2715" s="14" t="str">
        <f>VLOOKUP(Todos!$A2715,vlookup_table[#All],6,FALSE)</f>
        <v>M</v>
      </c>
      <c r="S2715" s="14">
        <f>VLOOKUP(Todos!$A2715,vlookup_table[#All],7,FALSE)</f>
        <v>8</v>
      </c>
      <c r="T2715" s="14">
        <f>ROUND((9706-Todos!$P2715)/100, 0)</f>
        <v>68</v>
      </c>
      <c r="U2715" s="14" t="str" cm="1">
        <f t="array" ref="U2715">_xlfn.IFS(
    ISNUMBER(SEARCH("C", Q2715)), "Ciudad",
    ISNUMBER(SEARCH("T", Q2715)), "Pueblo",
    ISNUMBER(SEARCH("R", Q2715)), "Rural",
    ISNUMBER(SEARCH("S", Q2715)), "Suburbano",
    ISNUMBER(SEARCH("U", Q2715)), "Urbano"
)</f>
        <v>Rural</v>
      </c>
      <c r="V2715" s="25" t="str" cm="1">
        <f t="array" ref="V2715">_xlfn.LET(
    _xlpm.txt, _xlfn.TEXTJOIN("", TRUE, IF(ISNUMBER(--MID(Todos!$H2715, _xlfn.SEQUENCE(LEN(Todos!$H2715)), 1)), MID(Todos!$H2715, _xlfn.SEQUENCE(LEN(Todos!$H2715)), 1), "")),
    IF(ISNUMBER(--RIGHT(_xlpm.txt,1)), _xlpm.txt, LEFT(_xlpm.txt, LEN(_xlpm.txt)-1))
)</f>
        <v>13053</v>
      </c>
      <c r="W2715" s="14" t="str">
        <f>UPPER(LEFT(Todos!$B2715,2))</f>
        <v>IA</v>
      </c>
      <c r="X2715" s="15" t="str" cm="1">
        <f t="array" ref="X2715">+IF(Todos!$C2715 = "",MODE.MATCH(Todos!$C$2:$C$4029),Todos!$C2715)</f>
        <v>M</v>
      </c>
    </row>
    <row r="2716" spans="1:24" x14ac:dyDescent="0.35">
      <c r="A2716" s="19">
        <v>13566</v>
      </c>
      <c r="B2716" s="7" t="s">
        <v>16</v>
      </c>
      <c r="C2716" s="7" t="s">
        <v>14</v>
      </c>
      <c r="D2716" s="7">
        <v>1493</v>
      </c>
      <c r="E2716" s="7">
        <v>346</v>
      </c>
      <c r="F2716" s="7">
        <v>475</v>
      </c>
      <c r="G2716" s="7">
        <v>12</v>
      </c>
      <c r="H2716" s="7">
        <v>16740</v>
      </c>
      <c r="I2716" s="7">
        <v>25</v>
      </c>
      <c r="J2716" s="7">
        <v>67</v>
      </c>
      <c r="K2716" s="7">
        <v>399</v>
      </c>
      <c r="L2716" s="7">
        <v>416</v>
      </c>
      <c r="M2716" s="7">
        <v>10.75</v>
      </c>
      <c r="N2716" s="7">
        <f>VLOOKUP(Todos!$A2716,vlookup_table[#All],2,FALSE)</f>
        <v>0</v>
      </c>
      <c r="O2716" s="7" t="str">
        <f>VLOOKUP(Todos!$A2716,vlookup_table[#All],3,FALSE)</f>
        <v>IL</v>
      </c>
      <c r="P2716" s="7">
        <f>VLOOKUP(Todos!$A2716,vlookup_table[#All],4,FALSE)</f>
        <v>0</v>
      </c>
      <c r="Q2716" s="9" t="str">
        <f>VLOOKUP(Todos!$A2716,vlookup_table[#All],5,FALSE)</f>
        <v>U2</v>
      </c>
      <c r="R2716" s="9" t="str">
        <f>VLOOKUP(Todos!$A2716,vlookup_table[#All],6,FALSE)</f>
        <v>M</v>
      </c>
      <c r="S2716" s="9">
        <f>VLOOKUP(Todos!$A2716,vlookup_table[#All],7,FALSE)</f>
        <v>13</v>
      </c>
      <c r="T2716" s="9">
        <f>ROUND((9706-Todos!$P2716)/100, 0)</f>
        <v>97</v>
      </c>
      <c r="U2716" s="9" t="str" cm="1">
        <f t="array" ref="U2716">_xlfn.IFS(
    ISNUMBER(SEARCH("C", Q2716)), "Ciudad",
    ISNUMBER(SEARCH("T", Q2716)), "Pueblo",
    ISNUMBER(SEARCH("R", Q2716)), "Rural",
    ISNUMBER(SEARCH("S", Q2716)), "Suburbano",
    ISNUMBER(SEARCH("U", Q2716)), "Urbano"
)</f>
        <v>Urbano</v>
      </c>
      <c r="V2716" s="24" t="str" cm="1">
        <f t="array" ref="V2716">_xlfn.LET(
    _xlpm.txt, _xlfn.TEXTJOIN("", TRUE, IF(ISNUMBER(--MID(Todos!$H2716, _xlfn.SEQUENCE(LEN(Todos!$H2716)), 1)), MID(Todos!$H2716, _xlfn.SEQUENCE(LEN(Todos!$H2716)), 1), "")),
    IF(ISNUMBER(--RIGHT(_xlpm.txt,1)), _xlpm.txt, LEFT(_xlpm.txt, LEN(_xlpm.txt)-1))
)</f>
        <v>16740</v>
      </c>
      <c r="W2716" s="9" t="str">
        <f>UPPER(LEFT(Todos!$B2716,2))</f>
        <v>IL</v>
      </c>
      <c r="X2716" s="10" t="str" cm="1">
        <f t="array" ref="X2716">+IF(Todos!$C2716 = "",MODE.MATCH(Todos!$C$2:$C$4029),Todos!$C2716)</f>
        <v>M</v>
      </c>
    </row>
    <row r="2717" spans="1:24" x14ac:dyDescent="0.35">
      <c r="A2717" s="18">
        <v>187612</v>
      </c>
      <c r="B2717" s="12" t="s">
        <v>56</v>
      </c>
      <c r="C2717" s="12" t="s">
        <v>14</v>
      </c>
      <c r="D2717" s="12">
        <v>881</v>
      </c>
      <c r="E2717" s="12">
        <v>305</v>
      </c>
      <c r="F2717" s="12">
        <v>403</v>
      </c>
      <c r="G2717" s="12">
        <v>0</v>
      </c>
      <c r="H2717" s="12">
        <v>15128</v>
      </c>
      <c r="I2717" s="12">
        <v>5</v>
      </c>
      <c r="J2717" s="12">
        <v>28</v>
      </c>
      <c r="K2717" s="12">
        <v>379</v>
      </c>
      <c r="L2717" s="12">
        <v>348</v>
      </c>
      <c r="M2717" s="12">
        <v>13.4</v>
      </c>
      <c r="N2717" s="12">
        <f>VLOOKUP(Todos!$A2717,vlookup_table[#All],2,FALSE)</f>
        <v>1</v>
      </c>
      <c r="O2717" s="12" t="str">
        <f>VLOOKUP(Todos!$A2717,vlookup_table[#All],3,FALSE)</f>
        <v>AZ</v>
      </c>
      <c r="P2717" s="12">
        <f>VLOOKUP(Todos!$A2717,vlookup_table[#All],4,FALSE)</f>
        <v>0</v>
      </c>
      <c r="Q2717" s="14" t="str">
        <f>VLOOKUP(Todos!$A2717,vlookup_table[#All],5,FALSE)</f>
        <v>S1</v>
      </c>
      <c r="R2717" s="14" t="str">
        <f>VLOOKUP(Todos!$A2717,vlookup_table[#All],6,FALSE)</f>
        <v>M</v>
      </c>
      <c r="S2717" s="14">
        <f>VLOOKUP(Todos!$A2717,vlookup_table[#All],7,FALSE)</f>
        <v>15</v>
      </c>
      <c r="T2717" s="14">
        <f>ROUND((9706-Todos!$P2717)/100, 0)</f>
        <v>97</v>
      </c>
      <c r="U2717" s="14" t="str" cm="1">
        <f t="array" ref="U2717">_xlfn.IFS(
    ISNUMBER(SEARCH("C", Q2717)), "Ciudad",
    ISNUMBER(SEARCH("T", Q2717)), "Pueblo",
    ISNUMBER(SEARCH("R", Q2717)), "Rural",
    ISNUMBER(SEARCH("S", Q2717)), "Suburbano",
    ISNUMBER(SEARCH("U", Q2717)), "Urbano"
)</f>
        <v>Suburbano</v>
      </c>
      <c r="V2717" s="25" t="str" cm="1">
        <f t="array" ref="V2717">_xlfn.LET(
    _xlpm.txt, _xlfn.TEXTJOIN("", TRUE, IF(ISNUMBER(--MID(Todos!$H2717, _xlfn.SEQUENCE(LEN(Todos!$H2717)), 1)), MID(Todos!$H2717, _xlfn.SEQUENCE(LEN(Todos!$H2717)), 1), "")),
    IF(ISNUMBER(--RIGHT(_xlpm.txt,1)), _xlpm.txt, LEFT(_xlpm.txt, LEN(_xlpm.txt)-1))
)</f>
        <v>15128</v>
      </c>
      <c r="W2717" s="14" t="str">
        <f>UPPER(LEFT(Todos!$B2717,2))</f>
        <v>AZ</v>
      </c>
      <c r="X2717" s="15" t="str" cm="1">
        <f t="array" ref="X2717">+IF(Todos!$C2717 = "",MODE.MATCH(Todos!$C$2:$C$4029),Todos!$C2717)</f>
        <v>M</v>
      </c>
    </row>
    <row r="2718" spans="1:24" x14ac:dyDescent="0.35">
      <c r="A2718" s="19">
        <v>143529</v>
      </c>
      <c r="B2718" s="7" t="s">
        <v>22</v>
      </c>
      <c r="C2718" s="7" t="s">
        <v>17</v>
      </c>
      <c r="D2718" s="7">
        <v>1310</v>
      </c>
      <c r="E2718" s="7">
        <v>327</v>
      </c>
      <c r="F2718" s="7">
        <v>399</v>
      </c>
      <c r="G2718" s="7">
        <v>5</v>
      </c>
      <c r="H2718" s="7">
        <v>11859</v>
      </c>
      <c r="I2718" s="7">
        <v>14</v>
      </c>
      <c r="J2718" s="7">
        <v>50</v>
      </c>
      <c r="K2718" s="7">
        <v>316</v>
      </c>
      <c r="L2718" s="7">
        <v>411</v>
      </c>
      <c r="M2718" s="7">
        <v>20</v>
      </c>
      <c r="N2718" s="7">
        <f>VLOOKUP(Todos!$A2718,vlookup_table[#All],2,FALSE)</f>
        <v>0</v>
      </c>
      <c r="O2718" s="7" t="str">
        <f>VLOOKUP(Todos!$A2718,vlookup_table[#All],3,FALSE)</f>
        <v>CA</v>
      </c>
      <c r="P2718" s="7">
        <f>VLOOKUP(Todos!$A2718,vlookup_table[#All],4,FALSE)</f>
        <v>201</v>
      </c>
      <c r="Q2718" s="9" t="str">
        <f>VLOOKUP(Todos!$A2718,vlookup_table[#All],5,FALSE)</f>
        <v>U3</v>
      </c>
      <c r="R2718" s="9" t="str">
        <f>VLOOKUP(Todos!$A2718,vlookup_table[#All],6,FALSE)</f>
        <v>F</v>
      </c>
      <c r="S2718" s="9">
        <f>VLOOKUP(Todos!$A2718,vlookup_table[#All],7,FALSE)</f>
        <v>25</v>
      </c>
      <c r="T2718" s="9">
        <f>ROUND((9706-Todos!$P2718)/100, 0)</f>
        <v>95</v>
      </c>
      <c r="U2718" s="9" t="str" cm="1">
        <f t="array" ref="U2718">_xlfn.IFS(
    ISNUMBER(SEARCH("C", Q2718)), "Ciudad",
    ISNUMBER(SEARCH("T", Q2718)), "Pueblo",
    ISNUMBER(SEARCH("R", Q2718)), "Rural",
    ISNUMBER(SEARCH("S", Q2718)), "Suburbano",
    ISNUMBER(SEARCH("U", Q2718)), "Urbano"
)</f>
        <v>Urbano</v>
      </c>
      <c r="V2718" s="24" t="str" cm="1">
        <f t="array" ref="V2718">_xlfn.LET(
    _xlpm.txt, _xlfn.TEXTJOIN("", TRUE, IF(ISNUMBER(--MID(Todos!$H2718, _xlfn.SEQUENCE(LEN(Todos!$H2718)), 1)), MID(Todos!$H2718, _xlfn.SEQUENCE(LEN(Todos!$H2718)), 1), "")),
    IF(ISNUMBER(--RIGHT(_xlpm.txt,1)), _xlpm.txt, LEFT(_xlpm.txt, LEN(_xlpm.txt)-1))
)</f>
        <v>11859</v>
      </c>
      <c r="W2718" s="9" t="str">
        <f>UPPER(LEFT(Todos!$B2718,2))</f>
        <v>CA</v>
      </c>
      <c r="X2718" s="10" t="str" cm="1">
        <f t="array" ref="X2718">+IF(Todos!$C2718 = "",MODE.MATCH(Todos!$C$2:$C$4029),Todos!$C2718)</f>
        <v>F</v>
      </c>
    </row>
    <row r="2719" spans="1:24" x14ac:dyDescent="0.35">
      <c r="A2719" s="18">
        <v>152376</v>
      </c>
      <c r="B2719" s="12" t="s">
        <v>22</v>
      </c>
      <c r="C2719" s="12" t="s">
        <v>17</v>
      </c>
      <c r="D2719" s="12">
        <v>2959</v>
      </c>
      <c r="E2719" s="12">
        <v>404</v>
      </c>
      <c r="F2719" s="12">
        <v>536</v>
      </c>
      <c r="G2719" s="12">
        <v>76</v>
      </c>
      <c r="H2719" s="12">
        <v>19718</v>
      </c>
      <c r="I2719" s="12">
        <v>15</v>
      </c>
      <c r="J2719" s="12">
        <v>31</v>
      </c>
      <c r="K2719" s="12">
        <v>434</v>
      </c>
      <c r="L2719" s="12">
        <v>500</v>
      </c>
      <c r="M2719" s="12">
        <v>9.4444444440000002</v>
      </c>
      <c r="N2719" s="12">
        <f>VLOOKUP(Todos!$A2719,vlookup_table[#All],2,FALSE)</f>
        <v>0</v>
      </c>
      <c r="O2719" s="12" t="str">
        <f>VLOOKUP(Todos!$A2719,vlookup_table[#All],3,FALSE)</f>
        <v>CA</v>
      </c>
      <c r="P2719" s="12">
        <f>VLOOKUP(Todos!$A2719,vlookup_table[#All],4,FALSE)</f>
        <v>0</v>
      </c>
      <c r="Q2719" s="14" t="str">
        <f>VLOOKUP(Todos!$A2719,vlookup_table[#All],5,FALSE)</f>
        <v>S2</v>
      </c>
      <c r="R2719" s="14" t="str">
        <f>VLOOKUP(Todos!$A2719,vlookup_table[#All],6,FALSE)</f>
        <v>F</v>
      </c>
      <c r="S2719" s="14">
        <f>VLOOKUP(Todos!$A2719,vlookup_table[#All],7,FALSE)</f>
        <v>10</v>
      </c>
      <c r="T2719" s="14">
        <f>ROUND((9706-Todos!$P2719)/100, 0)</f>
        <v>97</v>
      </c>
      <c r="U2719" s="14" t="str" cm="1">
        <f t="array" ref="U2719">_xlfn.IFS(
    ISNUMBER(SEARCH("C", Q2719)), "Ciudad",
    ISNUMBER(SEARCH("T", Q2719)), "Pueblo",
    ISNUMBER(SEARCH("R", Q2719)), "Rural",
    ISNUMBER(SEARCH("S", Q2719)), "Suburbano",
    ISNUMBER(SEARCH("U", Q2719)), "Urbano"
)</f>
        <v>Suburbano</v>
      </c>
      <c r="V2719" s="25" t="str" cm="1">
        <f t="array" ref="V2719">_xlfn.LET(
    _xlpm.txt, _xlfn.TEXTJOIN("", TRUE, IF(ISNUMBER(--MID(Todos!$H2719, _xlfn.SEQUENCE(LEN(Todos!$H2719)), 1)), MID(Todos!$H2719, _xlfn.SEQUENCE(LEN(Todos!$H2719)), 1), "")),
    IF(ISNUMBER(--RIGHT(_xlpm.txt,1)), _xlpm.txt, LEFT(_xlpm.txt, LEN(_xlpm.txt)-1))
)</f>
        <v>19718</v>
      </c>
      <c r="W2719" s="14" t="str">
        <f>UPPER(LEFT(Todos!$B2719,2))</f>
        <v>CA</v>
      </c>
      <c r="X2719" s="15" t="str" cm="1">
        <f t="array" ref="X2719">+IF(Todos!$C2719 = "",MODE.MATCH(Todos!$C$2:$C$4029),Todos!$C2719)</f>
        <v>F</v>
      </c>
    </row>
    <row r="2720" spans="1:24" x14ac:dyDescent="0.35">
      <c r="A2720" s="19">
        <v>22150</v>
      </c>
      <c r="B2720" s="7" t="s">
        <v>18</v>
      </c>
      <c r="C2720" s="7" t="s">
        <v>20</v>
      </c>
      <c r="D2720" s="7">
        <v>639</v>
      </c>
      <c r="E2720" s="7">
        <v>228</v>
      </c>
      <c r="F2720" s="7">
        <v>333</v>
      </c>
      <c r="G2720" s="7">
        <v>2</v>
      </c>
      <c r="H2720" s="7">
        <v>12224</v>
      </c>
      <c r="I2720" s="7">
        <v>1</v>
      </c>
      <c r="J2720" s="7">
        <v>77</v>
      </c>
      <c r="K2720" s="7">
        <v>269</v>
      </c>
      <c r="L2720" s="7">
        <v>289</v>
      </c>
      <c r="M2720" s="7">
        <v>3.8</v>
      </c>
      <c r="N2720" s="7">
        <f>VLOOKUP(Todos!$A2720,vlookup_table[#All],2,FALSE)</f>
        <v>0</v>
      </c>
      <c r="O2720" s="7" t="str">
        <f>VLOOKUP(Todos!$A2720,vlookup_table[#All],3,FALSE)</f>
        <v>NC</v>
      </c>
      <c r="P2720" s="7">
        <f>VLOOKUP(Todos!$A2720,vlookup_table[#All],4,FALSE)</f>
        <v>4401</v>
      </c>
      <c r="Q2720" s="9" t="str">
        <f>VLOOKUP(Todos!$A2720,vlookup_table[#All],5,FALSE)</f>
        <v>T3</v>
      </c>
      <c r="R2720" s="9" t="str">
        <f>VLOOKUP(Todos!$A2720,vlookup_table[#All],6,FALSE)</f>
        <v>F</v>
      </c>
      <c r="S2720" s="9">
        <f>VLOOKUP(Todos!$A2720,vlookup_table[#All],7,FALSE)</f>
        <v>5</v>
      </c>
      <c r="T2720" s="9">
        <f>ROUND((9706-Todos!$P2720)/100, 0)</f>
        <v>53</v>
      </c>
      <c r="U2720" s="9" t="str" cm="1">
        <f t="array" ref="U2720">_xlfn.IFS(
    ISNUMBER(SEARCH("C", Q2720)), "Ciudad",
    ISNUMBER(SEARCH("T", Q2720)), "Pueblo",
    ISNUMBER(SEARCH("R", Q2720)), "Rural",
    ISNUMBER(SEARCH("S", Q2720)), "Suburbano",
    ISNUMBER(SEARCH("U", Q2720)), "Urbano"
)</f>
        <v>Pueblo</v>
      </c>
      <c r="V2720" s="24" t="str" cm="1">
        <f t="array" ref="V2720">_xlfn.LET(
    _xlpm.txt, _xlfn.TEXTJOIN("", TRUE, IF(ISNUMBER(--MID(Todos!$H2720, _xlfn.SEQUENCE(LEN(Todos!$H2720)), 1)), MID(Todos!$H2720, _xlfn.SEQUENCE(LEN(Todos!$H2720)), 1), "")),
    IF(ISNUMBER(--RIGHT(_xlpm.txt,1)), _xlpm.txt, LEFT(_xlpm.txt, LEN(_xlpm.txt)-1))
)</f>
        <v>12224</v>
      </c>
      <c r="W2720" s="9" t="str">
        <f>UPPER(LEFT(Todos!$B2720,2))</f>
        <v>NC</v>
      </c>
      <c r="X2720" s="10" t="str" cm="1">
        <f t="array" ref="X2720">+IF(Todos!$C2720 = "",MODE.MATCH(Todos!$C$2:$C$4029),Todos!$C2720)</f>
        <v>female</v>
      </c>
    </row>
    <row r="2721" spans="1:24" x14ac:dyDescent="0.35">
      <c r="A2721" s="18">
        <v>120559</v>
      </c>
      <c r="B2721" s="12" t="s">
        <v>21</v>
      </c>
      <c r="C2721" s="12" t="s">
        <v>14</v>
      </c>
      <c r="D2721" s="12">
        <v>379</v>
      </c>
      <c r="E2721" s="12">
        <v>179</v>
      </c>
      <c r="F2721" s="12">
        <v>278</v>
      </c>
      <c r="G2721" s="12">
        <v>0</v>
      </c>
      <c r="H2721" s="12">
        <v>8879</v>
      </c>
      <c r="I2721" s="12">
        <v>3</v>
      </c>
      <c r="J2721" s="12">
        <v>79</v>
      </c>
      <c r="K2721" s="12">
        <v>236</v>
      </c>
      <c r="L2721" s="12">
        <v>230</v>
      </c>
      <c r="M2721" s="12">
        <v>10.5</v>
      </c>
      <c r="N2721" s="12">
        <f>VLOOKUP(Todos!$A2721,vlookup_table[#All],2,FALSE)</f>
        <v>0</v>
      </c>
      <c r="O2721" s="12" t="str">
        <f>VLOOKUP(Todos!$A2721,vlookup_table[#All],3,FALSE)</f>
        <v>TX</v>
      </c>
      <c r="P2721" s="12">
        <f>VLOOKUP(Todos!$A2721,vlookup_table[#All],4,FALSE)</f>
        <v>3601</v>
      </c>
      <c r="Q2721" s="14" t="str">
        <f>VLOOKUP(Todos!$A2721,vlookup_table[#All],5,FALSE)</f>
        <v>T2</v>
      </c>
      <c r="R2721" s="14" t="str">
        <f>VLOOKUP(Todos!$A2721,vlookup_table[#All],6,FALSE)</f>
        <v>M</v>
      </c>
      <c r="S2721" s="14">
        <f>VLOOKUP(Todos!$A2721,vlookup_table[#All],7,FALSE)</f>
        <v>12</v>
      </c>
      <c r="T2721" s="14">
        <f>ROUND((9706-Todos!$P2721)/100, 0)</f>
        <v>61</v>
      </c>
      <c r="U2721" s="14" t="str" cm="1">
        <f t="array" ref="U2721">_xlfn.IFS(
    ISNUMBER(SEARCH("C", Q2721)), "Ciudad",
    ISNUMBER(SEARCH("T", Q2721)), "Pueblo",
    ISNUMBER(SEARCH("R", Q2721)), "Rural",
    ISNUMBER(SEARCH("S", Q2721)), "Suburbano",
    ISNUMBER(SEARCH("U", Q2721)), "Urbano"
)</f>
        <v>Pueblo</v>
      </c>
      <c r="V2721" s="25" t="str" cm="1">
        <f t="array" ref="V2721">_xlfn.LET(
    _xlpm.txt, _xlfn.TEXTJOIN("", TRUE, IF(ISNUMBER(--MID(Todos!$H2721, _xlfn.SEQUENCE(LEN(Todos!$H2721)), 1)), MID(Todos!$H2721, _xlfn.SEQUENCE(LEN(Todos!$H2721)), 1), "")),
    IF(ISNUMBER(--RIGHT(_xlpm.txt,1)), _xlpm.txt, LEFT(_xlpm.txt, LEN(_xlpm.txt)-1))
)</f>
        <v>8879</v>
      </c>
      <c r="W2721" s="14" t="str">
        <f>UPPER(LEFT(Todos!$B2721,2))</f>
        <v>TX</v>
      </c>
      <c r="X2721" s="15" t="str" cm="1">
        <f t="array" ref="X2721">+IF(Todos!$C2721 = "",MODE.MATCH(Todos!$C$2:$C$4029),Todos!$C2721)</f>
        <v>M</v>
      </c>
    </row>
    <row r="2722" spans="1:24" x14ac:dyDescent="0.35">
      <c r="A2722" s="19">
        <v>148213</v>
      </c>
      <c r="B2722" s="7" t="s">
        <v>22</v>
      </c>
      <c r="C2722" s="7" t="s">
        <v>14</v>
      </c>
      <c r="D2722" s="7">
        <v>2776</v>
      </c>
      <c r="E2722" s="7">
        <v>651</v>
      </c>
      <c r="F2722" s="7">
        <v>717</v>
      </c>
      <c r="G2722" s="7">
        <v>94</v>
      </c>
      <c r="H2722" s="7">
        <v>19603</v>
      </c>
      <c r="I2722" s="7">
        <v>28</v>
      </c>
      <c r="J2722" s="7">
        <v>40</v>
      </c>
      <c r="K2722" s="7">
        <v>667</v>
      </c>
      <c r="L2722" s="7">
        <v>715</v>
      </c>
      <c r="M2722" s="7">
        <v>12.5</v>
      </c>
      <c r="N2722" s="7">
        <f>VLOOKUP(Todos!$A2722,vlookup_table[#All],2,FALSE)</f>
        <v>2</v>
      </c>
      <c r="O2722" s="7" t="str">
        <f>VLOOKUP(Todos!$A2722,vlookup_table[#All],3,FALSE)</f>
        <v>CA</v>
      </c>
      <c r="P2722" s="7">
        <f>VLOOKUP(Todos!$A2722,vlookup_table[#All],4,FALSE)</f>
        <v>2901</v>
      </c>
      <c r="Q2722" s="9" t="str">
        <f>VLOOKUP(Todos!$A2722,vlookup_table[#All],5,FALSE)</f>
        <v>S1</v>
      </c>
      <c r="R2722" s="9" t="str">
        <f>VLOOKUP(Todos!$A2722,vlookup_table[#All],6,FALSE)</f>
        <v>M</v>
      </c>
      <c r="S2722" s="9">
        <f>VLOOKUP(Todos!$A2722,vlookup_table[#All],7,FALSE)</f>
        <v>14</v>
      </c>
      <c r="T2722" s="9">
        <f>ROUND((9706-Todos!$P2722)/100, 0)</f>
        <v>68</v>
      </c>
      <c r="U2722" s="9" t="str" cm="1">
        <f t="array" ref="U2722">_xlfn.IFS(
    ISNUMBER(SEARCH("C", Q2722)), "Ciudad",
    ISNUMBER(SEARCH("T", Q2722)), "Pueblo",
    ISNUMBER(SEARCH("R", Q2722)), "Rural",
    ISNUMBER(SEARCH("S", Q2722)), "Suburbano",
    ISNUMBER(SEARCH("U", Q2722)), "Urbano"
)</f>
        <v>Suburbano</v>
      </c>
      <c r="V2722" s="24" t="str" cm="1">
        <f t="array" ref="V2722">_xlfn.LET(
    _xlpm.txt, _xlfn.TEXTJOIN("", TRUE, IF(ISNUMBER(--MID(Todos!$H2722, _xlfn.SEQUENCE(LEN(Todos!$H2722)), 1)), MID(Todos!$H2722, _xlfn.SEQUENCE(LEN(Todos!$H2722)), 1), "")),
    IF(ISNUMBER(--RIGHT(_xlpm.txt,1)), _xlpm.txt, LEFT(_xlpm.txt, LEN(_xlpm.txt)-1))
)</f>
        <v>19603</v>
      </c>
      <c r="W2722" s="9" t="str">
        <f>UPPER(LEFT(Todos!$B2722,2))</f>
        <v>CA</v>
      </c>
      <c r="X2722" s="10" t="str" cm="1">
        <f t="array" ref="X2722">+IF(Todos!$C2722 = "",MODE.MATCH(Todos!$C$2:$C$4029),Todos!$C2722)</f>
        <v>M</v>
      </c>
    </row>
    <row r="2723" spans="1:24" x14ac:dyDescent="0.35">
      <c r="A2723" s="18">
        <v>180787</v>
      </c>
      <c r="B2723" s="12" t="s">
        <v>41</v>
      </c>
      <c r="C2723" s="12" t="s">
        <v>52</v>
      </c>
      <c r="D2723" s="12">
        <v>1113</v>
      </c>
      <c r="E2723" s="12">
        <v>206</v>
      </c>
      <c r="F2723" s="12">
        <v>271</v>
      </c>
      <c r="G2723" s="12">
        <v>7</v>
      </c>
      <c r="H2723" s="12">
        <v>11015</v>
      </c>
      <c r="I2723" s="12">
        <v>2</v>
      </c>
      <c r="J2723" s="12">
        <v>64</v>
      </c>
      <c r="K2723" s="12">
        <v>213</v>
      </c>
      <c r="L2723" s="12">
        <v>252</v>
      </c>
      <c r="M2723" s="12">
        <v>20</v>
      </c>
      <c r="N2723" s="12">
        <f>VLOOKUP(Todos!$A2723,vlookup_table[#All],2,FALSE)</f>
        <v>1002</v>
      </c>
      <c r="O2723" s="12" t="str">
        <f>VLOOKUP(Todos!$A2723,vlookup_table[#All],3,FALSE)</f>
        <v>WA</v>
      </c>
      <c r="P2723" s="12">
        <f>VLOOKUP(Todos!$A2723,vlookup_table[#All],4,FALSE)</f>
        <v>6001</v>
      </c>
      <c r="Q2723" s="14" t="str">
        <f>VLOOKUP(Todos!$A2723,vlookup_table[#All],5,FALSE)</f>
        <v>T2</v>
      </c>
      <c r="R2723" s="14" t="str">
        <f>VLOOKUP(Todos!$A2723,vlookup_table[#All],6,FALSE)</f>
        <v>M</v>
      </c>
      <c r="S2723" s="14">
        <f>VLOOKUP(Todos!$A2723,vlookup_table[#All],7,FALSE)</f>
        <v>20</v>
      </c>
      <c r="T2723" s="14">
        <f>ROUND((9706-Todos!$P2723)/100, 0)</f>
        <v>37</v>
      </c>
      <c r="U2723" s="14" t="str" cm="1">
        <f t="array" ref="U2723">_xlfn.IFS(
    ISNUMBER(SEARCH("C", Q2723)), "Ciudad",
    ISNUMBER(SEARCH("T", Q2723)), "Pueblo",
    ISNUMBER(SEARCH("R", Q2723)), "Rural",
    ISNUMBER(SEARCH("S", Q2723)), "Suburbano",
    ISNUMBER(SEARCH("U", Q2723)), "Urbano"
)</f>
        <v>Pueblo</v>
      </c>
      <c r="V2723" s="25" t="str" cm="1">
        <f t="array" ref="V2723">_xlfn.LET(
    _xlpm.txt, _xlfn.TEXTJOIN("", TRUE, IF(ISNUMBER(--MID(Todos!$H2723, _xlfn.SEQUENCE(LEN(Todos!$H2723)), 1)), MID(Todos!$H2723, _xlfn.SEQUENCE(LEN(Todos!$H2723)), 1), "")),
    IF(ISNUMBER(--RIGHT(_xlpm.txt,1)), _xlpm.txt, LEFT(_xlpm.txt, LEN(_xlpm.txt)-1))
)</f>
        <v>11015</v>
      </c>
      <c r="W2723" s="14" t="str">
        <f>UPPER(LEFT(Todos!$B2723,2))</f>
        <v>WA</v>
      </c>
      <c r="X2723" s="15" t="str" cm="1">
        <f t="array" ref="X2723">+IF(Todos!$C2723 = "",MODE.MATCH(Todos!$C$2:$C$4029),Todos!$C2723)</f>
        <v>male</v>
      </c>
    </row>
    <row r="2724" spans="1:24" x14ac:dyDescent="0.35">
      <c r="A2724" s="19">
        <v>118847</v>
      </c>
      <c r="B2724" s="7" t="s">
        <v>21</v>
      </c>
      <c r="C2724" s="7" t="s">
        <v>17</v>
      </c>
      <c r="D2724" s="7">
        <v>583</v>
      </c>
      <c r="E2724" s="7">
        <v>224</v>
      </c>
      <c r="F2724" s="7">
        <v>262</v>
      </c>
      <c r="G2724" s="7">
        <v>11</v>
      </c>
      <c r="H2724" s="7">
        <v>11542</v>
      </c>
      <c r="I2724" s="7">
        <v>12</v>
      </c>
      <c r="J2724" s="7">
        <v>44</v>
      </c>
      <c r="K2724" s="7">
        <v>220</v>
      </c>
      <c r="L2724" s="7">
        <v>253</v>
      </c>
      <c r="M2724" s="7">
        <v>11.25</v>
      </c>
      <c r="N2724" s="7">
        <f>VLOOKUP(Todos!$A2724,vlookup_table[#All],2,FALSE)</f>
        <v>0</v>
      </c>
      <c r="O2724" s="7" t="str">
        <f>VLOOKUP(Todos!$A2724,vlookup_table[#All],3,FALSE)</f>
        <v>TX</v>
      </c>
      <c r="P2724" s="7">
        <f>VLOOKUP(Todos!$A2724,vlookup_table[#All],4,FALSE)</f>
        <v>4010</v>
      </c>
      <c r="Q2724" s="9" t="str">
        <f>VLOOKUP(Todos!$A2724,vlookup_table[#All],5,FALSE)</f>
        <v>C1</v>
      </c>
      <c r="R2724" s="9" t="str">
        <f>VLOOKUP(Todos!$A2724,vlookup_table[#All],6,FALSE)</f>
        <v>F</v>
      </c>
      <c r="S2724" s="9">
        <f>VLOOKUP(Todos!$A2724,vlookup_table[#All],7,FALSE)</f>
        <v>25</v>
      </c>
      <c r="T2724" s="9">
        <f>ROUND((9706-Todos!$P2724)/100, 0)</f>
        <v>57</v>
      </c>
      <c r="U2724" s="9" t="str" cm="1">
        <f t="array" ref="U2724">_xlfn.IFS(
    ISNUMBER(SEARCH("C", Q2724)), "Ciudad",
    ISNUMBER(SEARCH("T", Q2724)), "Pueblo",
    ISNUMBER(SEARCH("R", Q2724)), "Rural",
    ISNUMBER(SEARCH("S", Q2724)), "Suburbano",
    ISNUMBER(SEARCH("U", Q2724)), "Urbano"
)</f>
        <v>Ciudad</v>
      </c>
      <c r="V2724" s="24" t="str" cm="1">
        <f t="array" ref="V2724">_xlfn.LET(
    _xlpm.txt, _xlfn.TEXTJOIN("", TRUE, IF(ISNUMBER(--MID(Todos!$H2724, _xlfn.SEQUENCE(LEN(Todos!$H2724)), 1)), MID(Todos!$H2724, _xlfn.SEQUENCE(LEN(Todos!$H2724)), 1), "")),
    IF(ISNUMBER(--RIGHT(_xlpm.txt,1)), _xlpm.txt, LEFT(_xlpm.txt, LEN(_xlpm.txt)-1))
)</f>
        <v>11542</v>
      </c>
      <c r="W2724" s="9" t="str">
        <f>UPPER(LEFT(Todos!$B2724,2))</f>
        <v>TX</v>
      </c>
      <c r="X2724" s="10" t="str" cm="1">
        <f t="array" ref="X2724">+IF(Todos!$C2724 = "",MODE.MATCH(Todos!$C$2:$C$4029),Todos!$C2724)</f>
        <v>F</v>
      </c>
    </row>
    <row r="2725" spans="1:24" x14ac:dyDescent="0.35">
      <c r="A2725" s="18">
        <v>28713</v>
      </c>
      <c r="B2725" s="12" t="s">
        <v>40</v>
      </c>
      <c r="C2725" s="12" t="s">
        <v>17</v>
      </c>
      <c r="D2725" s="12">
        <v>3306</v>
      </c>
      <c r="E2725" s="12">
        <v>1090</v>
      </c>
      <c r="F2725" s="12">
        <v>1065</v>
      </c>
      <c r="G2725" s="12">
        <v>96</v>
      </c>
      <c r="H2725" s="12">
        <v>34893</v>
      </c>
      <c r="I2725" s="12">
        <v>4</v>
      </c>
      <c r="J2725" s="12">
        <v>29</v>
      </c>
      <c r="K2725" s="12">
        <v>1109</v>
      </c>
      <c r="L2725" s="12">
        <v>1060</v>
      </c>
      <c r="M2725" s="12">
        <v>15.1</v>
      </c>
      <c r="N2725" s="12">
        <f>VLOOKUP(Todos!$A2725,vlookup_table[#All],2,FALSE)</f>
        <v>2</v>
      </c>
      <c r="O2725" s="12" t="str">
        <f>VLOOKUP(Todos!$A2725,vlookup_table[#All],3,FALSE)</f>
        <v>GA</v>
      </c>
      <c r="P2725" s="12">
        <f>VLOOKUP(Todos!$A2725,vlookup_table[#All],4,FALSE)</f>
        <v>4801</v>
      </c>
      <c r="Q2725" s="14" t="str">
        <f>VLOOKUP(Todos!$A2725,vlookup_table[#All],5,FALSE)</f>
        <v>S1</v>
      </c>
      <c r="R2725" s="14" t="str">
        <f>VLOOKUP(Todos!$A2725,vlookup_table[#All],6,FALSE)</f>
        <v>F</v>
      </c>
      <c r="S2725" s="14">
        <f>VLOOKUP(Todos!$A2725,vlookup_table[#All],7,FALSE)</f>
        <v>21</v>
      </c>
      <c r="T2725" s="14">
        <f>ROUND((9706-Todos!$P2725)/100, 0)</f>
        <v>49</v>
      </c>
      <c r="U2725" s="14" t="str" cm="1">
        <f t="array" ref="U2725">_xlfn.IFS(
    ISNUMBER(SEARCH("C", Q2725)), "Ciudad",
    ISNUMBER(SEARCH("T", Q2725)), "Pueblo",
    ISNUMBER(SEARCH("R", Q2725)), "Rural",
    ISNUMBER(SEARCH("S", Q2725)), "Suburbano",
    ISNUMBER(SEARCH("U", Q2725)), "Urbano"
)</f>
        <v>Suburbano</v>
      </c>
      <c r="V2725" s="25" t="str" cm="1">
        <f t="array" ref="V2725">_xlfn.LET(
    _xlpm.txt, _xlfn.TEXTJOIN("", TRUE, IF(ISNUMBER(--MID(Todos!$H2725, _xlfn.SEQUENCE(LEN(Todos!$H2725)), 1)), MID(Todos!$H2725, _xlfn.SEQUENCE(LEN(Todos!$H2725)), 1), "")),
    IF(ISNUMBER(--RIGHT(_xlpm.txt,1)), _xlpm.txt, LEFT(_xlpm.txt, LEN(_xlpm.txt)-1))
)</f>
        <v>34893</v>
      </c>
      <c r="W2725" s="14" t="str">
        <f>UPPER(LEFT(Todos!$B2725,2))</f>
        <v>GA</v>
      </c>
      <c r="X2725" s="15" t="str" cm="1">
        <f t="array" ref="X2725">+IF(Todos!$C2725 = "",MODE.MATCH(Todos!$C$2:$C$4029),Todos!$C2725)</f>
        <v>F</v>
      </c>
    </row>
    <row r="2726" spans="1:24" x14ac:dyDescent="0.35">
      <c r="A2726" s="19">
        <v>29777</v>
      </c>
      <c r="B2726" s="7" t="s">
        <v>40</v>
      </c>
      <c r="C2726" s="7" t="s">
        <v>17</v>
      </c>
      <c r="D2726" s="7">
        <v>724</v>
      </c>
      <c r="E2726" s="7">
        <v>380</v>
      </c>
      <c r="F2726" s="7">
        <v>465</v>
      </c>
      <c r="G2726" s="7">
        <v>0</v>
      </c>
      <c r="H2726" s="7">
        <v>19961</v>
      </c>
      <c r="I2726" s="7">
        <v>4</v>
      </c>
      <c r="J2726" s="7">
        <v>62</v>
      </c>
      <c r="K2726" s="7">
        <v>443</v>
      </c>
      <c r="L2726" s="7">
        <v>424</v>
      </c>
      <c r="M2726" s="7">
        <v>10.66666667</v>
      </c>
      <c r="N2726" s="7">
        <f>VLOOKUP(Todos!$A2726,vlookup_table[#All],2,FALSE)</f>
        <v>0</v>
      </c>
      <c r="O2726" s="7" t="str">
        <f>VLOOKUP(Todos!$A2726,vlookup_table[#All],3,FALSE)</f>
        <v>GA</v>
      </c>
      <c r="P2726" s="7">
        <f>VLOOKUP(Todos!$A2726,vlookup_table[#All],4,FALSE)</f>
        <v>2601</v>
      </c>
      <c r="Q2726" s="9" t="str">
        <f>VLOOKUP(Todos!$A2726,vlookup_table[#All],5,FALSE)</f>
        <v>C1</v>
      </c>
      <c r="R2726" s="9" t="str">
        <f>VLOOKUP(Todos!$A2726,vlookup_table[#All],6,FALSE)</f>
        <v>F</v>
      </c>
      <c r="S2726" s="9">
        <f>VLOOKUP(Todos!$A2726,vlookup_table[#All],7,FALSE)</f>
        <v>10</v>
      </c>
      <c r="T2726" s="9">
        <f>ROUND((9706-Todos!$P2726)/100, 0)</f>
        <v>71</v>
      </c>
      <c r="U2726" s="9" t="str" cm="1">
        <f t="array" ref="U2726">_xlfn.IFS(
    ISNUMBER(SEARCH("C", Q2726)), "Ciudad",
    ISNUMBER(SEARCH("T", Q2726)), "Pueblo",
    ISNUMBER(SEARCH("R", Q2726)), "Rural",
    ISNUMBER(SEARCH("S", Q2726)), "Suburbano",
    ISNUMBER(SEARCH("U", Q2726)), "Urbano"
)</f>
        <v>Ciudad</v>
      </c>
      <c r="V2726" s="24" t="str" cm="1">
        <f t="array" ref="V2726">_xlfn.LET(
    _xlpm.txt, _xlfn.TEXTJOIN("", TRUE, IF(ISNUMBER(--MID(Todos!$H2726, _xlfn.SEQUENCE(LEN(Todos!$H2726)), 1)), MID(Todos!$H2726, _xlfn.SEQUENCE(LEN(Todos!$H2726)), 1), "")),
    IF(ISNUMBER(--RIGHT(_xlpm.txt,1)), _xlpm.txt, LEFT(_xlpm.txt, LEN(_xlpm.txt)-1))
)</f>
        <v>19961</v>
      </c>
      <c r="W2726" s="9" t="str">
        <f>UPPER(LEFT(Todos!$B2726,2))</f>
        <v>GA</v>
      </c>
      <c r="X2726" s="10" t="str" cm="1">
        <f t="array" ref="X2726">+IF(Todos!$C2726 = "",MODE.MATCH(Todos!$C$2:$C$4029),Todos!$C2726)</f>
        <v>F</v>
      </c>
    </row>
    <row r="2727" spans="1:24" x14ac:dyDescent="0.35">
      <c r="A2727" s="18">
        <v>42499</v>
      </c>
      <c r="B2727" s="12" t="s">
        <v>13</v>
      </c>
      <c r="C2727" s="12" t="s">
        <v>14</v>
      </c>
      <c r="D2727" s="12">
        <v>680</v>
      </c>
      <c r="E2727" s="12">
        <v>181</v>
      </c>
      <c r="F2727" s="12">
        <v>421</v>
      </c>
      <c r="G2727" s="12">
        <v>5</v>
      </c>
      <c r="H2727" s="12">
        <v>19962</v>
      </c>
      <c r="I2727" s="12">
        <v>5</v>
      </c>
      <c r="J2727" s="12">
        <v>42</v>
      </c>
      <c r="K2727" s="12">
        <v>277</v>
      </c>
      <c r="L2727" s="12">
        <v>328</v>
      </c>
      <c r="M2727" s="12">
        <v>6.6666666670000003</v>
      </c>
      <c r="N2727" s="12">
        <f>VLOOKUP(Todos!$A2727,vlookup_table[#All],2,FALSE)</f>
        <v>0</v>
      </c>
      <c r="O2727" s="12" t="str">
        <f>VLOOKUP(Todos!$A2727,vlookup_table[#All],3,FALSE)</f>
        <v>FL</v>
      </c>
      <c r="P2727" s="12">
        <f>VLOOKUP(Todos!$A2727,vlookup_table[#All],4,FALSE)</f>
        <v>2901</v>
      </c>
      <c r="Q2727" s="14" t="str">
        <f>VLOOKUP(Todos!$A2727,vlookup_table[#All],5,FALSE)</f>
        <v>R2</v>
      </c>
      <c r="R2727" s="14" t="str">
        <f>VLOOKUP(Todos!$A2727,vlookup_table[#All],6,FALSE)</f>
        <v>M</v>
      </c>
      <c r="S2727" s="14">
        <f>VLOOKUP(Todos!$A2727,vlookup_table[#All],7,FALSE)</f>
        <v>10</v>
      </c>
      <c r="T2727" s="14">
        <f>ROUND((9706-Todos!$P2727)/100, 0)</f>
        <v>68</v>
      </c>
      <c r="U2727" s="14" t="str" cm="1">
        <f t="array" ref="U2727">_xlfn.IFS(
    ISNUMBER(SEARCH("C", Q2727)), "Ciudad",
    ISNUMBER(SEARCH("T", Q2727)), "Pueblo",
    ISNUMBER(SEARCH("R", Q2727)), "Rural",
    ISNUMBER(SEARCH("S", Q2727)), "Suburbano",
    ISNUMBER(SEARCH("U", Q2727)), "Urbano"
)</f>
        <v>Rural</v>
      </c>
      <c r="V2727" s="25" t="str" cm="1">
        <f t="array" ref="V2727">_xlfn.LET(
    _xlpm.txt, _xlfn.TEXTJOIN("", TRUE, IF(ISNUMBER(--MID(Todos!$H2727, _xlfn.SEQUENCE(LEN(Todos!$H2727)), 1)), MID(Todos!$H2727, _xlfn.SEQUENCE(LEN(Todos!$H2727)), 1), "")),
    IF(ISNUMBER(--RIGHT(_xlpm.txt,1)), _xlpm.txt, LEFT(_xlpm.txt, LEN(_xlpm.txt)-1))
)</f>
        <v>19962</v>
      </c>
      <c r="W2727" s="14" t="str">
        <f>UPPER(LEFT(Todos!$B2727,2))</f>
        <v>FL</v>
      </c>
      <c r="X2727" s="15" t="str" cm="1">
        <f t="array" ref="X2727">+IF(Todos!$C2727 = "",MODE.MATCH(Todos!$C$2:$C$4029),Todos!$C2727)</f>
        <v>M</v>
      </c>
    </row>
    <row r="2728" spans="1:24" x14ac:dyDescent="0.35">
      <c r="A2728" s="19">
        <v>38987</v>
      </c>
      <c r="B2728" s="7" t="s">
        <v>13</v>
      </c>
      <c r="C2728" s="7" t="s">
        <v>17</v>
      </c>
      <c r="D2728" s="7">
        <v>1314</v>
      </c>
      <c r="E2728" s="7">
        <v>339</v>
      </c>
      <c r="F2728" s="7">
        <v>493</v>
      </c>
      <c r="G2728" s="7">
        <v>17</v>
      </c>
      <c r="H2728" s="7">
        <v>19845</v>
      </c>
      <c r="I2728" s="7">
        <v>12</v>
      </c>
      <c r="J2728" s="7">
        <v>20</v>
      </c>
      <c r="K2728" s="7">
        <v>453</v>
      </c>
      <c r="L2728" s="7">
        <v>413</v>
      </c>
      <c r="M2728" s="7">
        <v>11.19047619</v>
      </c>
      <c r="N2728" s="7">
        <f>VLOOKUP(Todos!$A2728,vlookup_table[#All],2,FALSE)</f>
        <v>2</v>
      </c>
      <c r="O2728" s="7" t="str">
        <f>VLOOKUP(Todos!$A2728,vlookup_table[#All],3,FALSE)</f>
        <v>FL</v>
      </c>
      <c r="P2728" s="7">
        <f>VLOOKUP(Todos!$A2728,vlookup_table[#All],4,FALSE)</f>
        <v>2611</v>
      </c>
      <c r="Q2728" s="9" t="str">
        <f>VLOOKUP(Todos!$A2728,vlookup_table[#All],5,FALSE)</f>
        <v>S2</v>
      </c>
      <c r="R2728" s="9" t="str">
        <f>VLOOKUP(Todos!$A2728,vlookup_table[#All],6,FALSE)</f>
        <v>F</v>
      </c>
      <c r="S2728" s="9">
        <f>VLOOKUP(Todos!$A2728,vlookup_table[#All],7,FALSE)</f>
        <v>13</v>
      </c>
      <c r="T2728" s="9">
        <f>ROUND((9706-Todos!$P2728)/100, 0)</f>
        <v>71</v>
      </c>
      <c r="U2728" s="9" t="str" cm="1">
        <f t="array" ref="U2728">_xlfn.IFS(
    ISNUMBER(SEARCH("C", Q2728)), "Ciudad",
    ISNUMBER(SEARCH("T", Q2728)), "Pueblo",
    ISNUMBER(SEARCH("R", Q2728)), "Rural",
    ISNUMBER(SEARCH("S", Q2728)), "Suburbano",
    ISNUMBER(SEARCH("U", Q2728)), "Urbano"
)</f>
        <v>Suburbano</v>
      </c>
      <c r="V2728" s="24" t="str" cm="1">
        <f t="array" ref="V2728">_xlfn.LET(
    _xlpm.txt, _xlfn.TEXTJOIN("", TRUE, IF(ISNUMBER(--MID(Todos!$H2728, _xlfn.SEQUENCE(LEN(Todos!$H2728)), 1)), MID(Todos!$H2728, _xlfn.SEQUENCE(LEN(Todos!$H2728)), 1), "")),
    IF(ISNUMBER(--RIGHT(_xlpm.txt,1)), _xlpm.txt, LEFT(_xlpm.txt, LEN(_xlpm.txt)-1))
)</f>
        <v>19845</v>
      </c>
      <c r="W2728" s="9" t="str">
        <f>UPPER(LEFT(Todos!$B2728,2))</f>
        <v>FL</v>
      </c>
      <c r="X2728" s="10" t="str" cm="1">
        <f t="array" ref="X2728">+IF(Todos!$C2728 = "",MODE.MATCH(Todos!$C$2:$C$4029),Todos!$C2728)</f>
        <v>F</v>
      </c>
    </row>
    <row r="2729" spans="1:24" x14ac:dyDescent="0.35">
      <c r="A2729" s="18">
        <v>130936</v>
      </c>
      <c r="B2729" s="12" t="s">
        <v>49</v>
      </c>
      <c r="C2729" s="12" t="s">
        <v>14</v>
      </c>
      <c r="D2729" s="12">
        <v>684</v>
      </c>
      <c r="E2729" s="12">
        <v>190</v>
      </c>
      <c r="F2729" s="12">
        <v>251</v>
      </c>
      <c r="G2729" s="12">
        <v>0</v>
      </c>
      <c r="H2729" s="12">
        <v>11141</v>
      </c>
      <c r="I2729" s="12">
        <v>4</v>
      </c>
      <c r="J2729" s="12">
        <v>41</v>
      </c>
      <c r="K2729" s="12">
        <v>218</v>
      </c>
      <c r="L2729" s="12">
        <v>225</v>
      </c>
      <c r="M2729" s="12">
        <v>12.33333333</v>
      </c>
      <c r="N2729" s="12">
        <f>VLOOKUP(Todos!$A2729,vlookup_table[#All],2,FALSE)</f>
        <v>1</v>
      </c>
      <c r="O2729" s="12" t="str">
        <f>VLOOKUP(Todos!$A2729,vlookup_table[#All],3,FALSE)</f>
        <v>CO</v>
      </c>
      <c r="P2729" s="12">
        <f>VLOOKUP(Todos!$A2729,vlookup_table[#All],4,FALSE)</f>
        <v>1512</v>
      </c>
      <c r="Q2729" s="14" t="str">
        <f>VLOOKUP(Todos!$A2729,vlookup_table[#All],5,FALSE)</f>
        <v>C3</v>
      </c>
      <c r="R2729" s="14" t="str">
        <f>VLOOKUP(Todos!$A2729,vlookup_table[#All],6,FALSE)</f>
        <v>M</v>
      </c>
      <c r="S2729" s="14">
        <f>VLOOKUP(Todos!$A2729,vlookup_table[#All],7,FALSE)</f>
        <v>15</v>
      </c>
      <c r="T2729" s="14">
        <f>ROUND((9706-Todos!$P2729)/100, 0)</f>
        <v>82</v>
      </c>
      <c r="U2729" s="14" t="str" cm="1">
        <f t="array" ref="U2729">_xlfn.IFS(
    ISNUMBER(SEARCH("C", Q2729)), "Ciudad",
    ISNUMBER(SEARCH("T", Q2729)), "Pueblo",
    ISNUMBER(SEARCH("R", Q2729)), "Rural",
    ISNUMBER(SEARCH("S", Q2729)), "Suburbano",
    ISNUMBER(SEARCH("U", Q2729)), "Urbano"
)</f>
        <v>Ciudad</v>
      </c>
      <c r="V2729" s="25" t="str" cm="1">
        <f t="array" ref="V2729">_xlfn.LET(
    _xlpm.txt, _xlfn.TEXTJOIN("", TRUE, IF(ISNUMBER(--MID(Todos!$H2729, _xlfn.SEQUENCE(LEN(Todos!$H2729)), 1)), MID(Todos!$H2729, _xlfn.SEQUENCE(LEN(Todos!$H2729)), 1), "")),
    IF(ISNUMBER(--RIGHT(_xlpm.txt,1)), _xlpm.txt, LEFT(_xlpm.txt, LEN(_xlpm.txt)-1))
)</f>
        <v>11141</v>
      </c>
      <c r="W2729" s="14" t="str">
        <f>UPPER(LEFT(Todos!$B2729,2))</f>
        <v>CO</v>
      </c>
      <c r="X2729" s="15" t="str" cm="1">
        <f t="array" ref="X2729">+IF(Todos!$C2729 = "",MODE.MATCH(Todos!$C$2:$C$4029),Todos!$C2729)</f>
        <v>M</v>
      </c>
    </row>
    <row r="2730" spans="1:24" x14ac:dyDescent="0.35">
      <c r="A2730" s="19">
        <v>21463</v>
      </c>
      <c r="B2730" s="7" t="s">
        <v>18</v>
      </c>
      <c r="C2730" s="7" t="s">
        <v>20</v>
      </c>
      <c r="D2730" s="7">
        <v>499</v>
      </c>
      <c r="E2730" s="7">
        <v>260</v>
      </c>
      <c r="F2730" s="7">
        <v>324</v>
      </c>
      <c r="G2730" s="7">
        <v>0</v>
      </c>
      <c r="H2730" s="7">
        <v>10632</v>
      </c>
      <c r="I2730" s="7">
        <v>0</v>
      </c>
      <c r="J2730" s="7">
        <v>89</v>
      </c>
      <c r="K2730" s="7">
        <v>289</v>
      </c>
      <c r="L2730" s="7">
        <v>291</v>
      </c>
      <c r="M2730" s="7">
        <v>9.25</v>
      </c>
      <c r="N2730" s="7">
        <f>VLOOKUP(Todos!$A2730,vlookup_table[#All],2,FALSE)</f>
        <v>0</v>
      </c>
      <c r="O2730" s="7" t="str">
        <f>VLOOKUP(Todos!$A2730,vlookup_table[#All],3,FALSE)</f>
        <v>NC</v>
      </c>
      <c r="P2730" s="7">
        <f>VLOOKUP(Todos!$A2730,vlookup_table[#All],4,FALSE)</f>
        <v>6201</v>
      </c>
      <c r="Q2730" s="9" t="str">
        <f>VLOOKUP(Todos!$A2730,vlookup_table[#All],5,FALSE)</f>
        <v>T2</v>
      </c>
      <c r="R2730" s="9" t="str">
        <f>VLOOKUP(Todos!$A2730,vlookup_table[#All],6,FALSE)</f>
        <v>F</v>
      </c>
      <c r="S2730" s="9">
        <f>VLOOKUP(Todos!$A2730,vlookup_table[#All],7,FALSE)</f>
        <v>11</v>
      </c>
      <c r="T2730" s="9">
        <f>ROUND((9706-Todos!$P2730)/100, 0)</f>
        <v>35</v>
      </c>
      <c r="U2730" s="9" t="str" cm="1">
        <f t="array" ref="U2730">_xlfn.IFS(
    ISNUMBER(SEARCH("C", Q2730)), "Ciudad",
    ISNUMBER(SEARCH("T", Q2730)), "Pueblo",
    ISNUMBER(SEARCH("R", Q2730)), "Rural",
    ISNUMBER(SEARCH("S", Q2730)), "Suburbano",
    ISNUMBER(SEARCH("U", Q2730)), "Urbano"
)</f>
        <v>Pueblo</v>
      </c>
      <c r="V2730" s="24" t="str" cm="1">
        <f t="array" ref="V2730">_xlfn.LET(
    _xlpm.txt, _xlfn.TEXTJOIN("", TRUE, IF(ISNUMBER(--MID(Todos!$H2730, _xlfn.SEQUENCE(LEN(Todos!$H2730)), 1)), MID(Todos!$H2730, _xlfn.SEQUENCE(LEN(Todos!$H2730)), 1), "")),
    IF(ISNUMBER(--RIGHT(_xlpm.txt,1)), _xlpm.txt, LEFT(_xlpm.txt, LEN(_xlpm.txt)-1))
)</f>
        <v>10632</v>
      </c>
      <c r="W2730" s="9" t="str">
        <f>UPPER(LEFT(Todos!$B2730,2))</f>
        <v>NC</v>
      </c>
      <c r="X2730" s="10" t="str" cm="1">
        <f t="array" ref="X2730">+IF(Todos!$C2730 = "",MODE.MATCH(Todos!$C$2:$C$4029),Todos!$C2730)</f>
        <v>female</v>
      </c>
    </row>
    <row r="2731" spans="1:24" x14ac:dyDescent="0.35">
      <c r="A2731" s="18">
        <v>154531</v>
      </c>
      <c r="B2731" s="12" t="s">
        <v>22</v>
      </c>
      <c r="C2731" s="12" t="s">
        <v>17</v>
      </c>
      <c r="D2731" s="12">
        <v>724</v>
      </c>
      <c r="E2731" s="12">
        <v>158</v>
      </c>
      <c r="F2731" s="12">
        <v>277</v>
      </c>
      <c r="G2731" s="12">
        <v>4</v>
      </c>
      <c r="H2731" s="12">
        <v>11223</v>
      </c>
      <c r="I2731" s="12">
        <v>10</v>
      </c>
      <c r="J2731" s="12">
        <v>38</v>
      </c>
      <c r="K2731" s="12">
        <v>213</v>
      </c>
      <c r="L2731" s="12">
        <v>226</v>
      </c>
      <c r="M2731" s="12">
        <v>5.0571428569999997</v>
      </c>
      <c r="N2731" s="12">
        <f>VLOOKUP(Todos!$A2731,vlookup_table[#All],2,FALSE)</f>
        <v>0</v>
      </c>
      <c r="O2731" s="12" t="str">
        <f>VLOOKUP(Todos!$A2731,vlookup_table[#All],3,FALSE)</f>
        <v>CA</v>
      </c>
      <c r="P2731" s="12">
        <f>VLOOKUP(Todos!$A2731,vlookup_table[#All],4,FALSE)</f>
        <v>2010</v>
      </c>
      <c r="Q2731" s="14" t="str">
        <f>VLOOKUP(Todos!$A2731,vlookup_table[#All],5,FALSE)</f>
        <v>T2</v>
      </c>
      <c r="R2731" s="14" t="str">
        <f>VLOOKUP(Todos!$A2731,vlookup_table[#All],6,FALSE)</f>
        <v>F</v>
      </c>
      <c r="S2731" s="14">
        <f>VLOOKUP(Todos!$A2731,vlookup_table[#All],7,FALSE)</f>
        <v>5</v>
      </c>
      <c r="T2731" s="14">
        <f>ROUND((9706-Todos!$P2731)/100, 0)</f>
        <v>77</v>
      </c>
      <c r="U2731" s="14" t="str" cm="1">
        <f t="array" ref="U2731">_xlfn.IFS(
    ISNUMBER(SEARCH("C", Q2731)), "Ciudad",
    ISNUMBER(SEARCH("T", Q2731)), "Pueblo",
    ISNUMBER(SEARCH("R", Q2731)), "Rural",
    ISNUMBER(SEARCH("S", Q2731)), "Suburbano",
    ISNUMBER(SEARCH("U", Q2731)), "Urbano"
)</f>
        <v>Pueblo</v>
      </c>
      <c r="V2731" s="25" t="str" cm="1">
        <f t="array" ref="V2731">_xlfn.LET(
    _xlpm.txt, _xlfn.TEXTJOIN("", TRUE, IF(ISNUMBER(--MID(Todos!$H2731, _xlfn.SEQUENCE(LEN(Todos!$H2731)), 1)), MID(Todos!$H2731, _xlfn.SEQUENCE(LEN(Todos!$H2731)), 1), "")),
    IF(ISNUMBER(--RIGHT(_xlpm.txt,1)), _xlpm.txt, LEFT(_xlpm.txt, LEN(_xlpm.txt)-1))
)</f>
        <v>11223</v>
      </c>
      <c r="W2731" s="14" t="str">
        <f>UPPER(LEFT(Todos!$B2731,2))</f>
        <v>CA</v>
      </c>
      <c r="X2731" s="15" t="str" cm="1">
        <f t="array" ref="X2731">+IF(Todos!$C2731 = "",MODE.MATCH(Todos!$C$2:$C$4029),Todos!$C2731)</f>
        <v>F</v>
      </c>
    </row>
    <row r="2732" spans="1:24" x14ac:dyDescent="0.35">
      <c r="A2732" s="19">
        <v>165033</v>
      </c>
      <c r="B2732" s="7" t="s">
        <v>22</v>
      </c>
      <c r="C2732" s="7" t="s">
        <v>14</v>
      </c>
      <c r="D2732" s="7">
        <v>3207</v>
      </c>
      <c r="E2732" s="7">
        <v>705</v>
      </c>
      <c r="F2732" s="7">
        <v>754</v>
      </c>
      <c r="G2732" s="7">
        <v>92</v>
      </c>
      <c r="H2732" s="7">
        <v>26498</v>
      </c>
      <c r="I2732" s="7">
        <v>20</v>
      </c>
      <c r="J2732" s="7">
        <v>43</v>
      </c>
      <c r="K2732" s="7">
        <v>763</v>
      </c>
      <c r="L2732" s="7">
        <v>708</v>
      </c>
      <c r="M2732" s="7">
        <v>16.25</v>
      </c>
      <c r="N2732" s="7">
        <f>VLOOKUP(Todos!$A2732,vlookup_table[#All],2,FALSE)</f>
        <v>1</v>
      </c>
      <c r="O2732" s="7" t="str">
        <f>VLOOKUP(Todos!$A2732,vlookup_table[#All],3,FALSE)</f>
        <v>CA</v>
      </c>
      <c r="P2732" s="7">
        <f>VLOOKUP(Todos!$A2732,vlookup_table[#All],4,FALSE)</f>
        <v>5501</v>
      </c>
      <c r="Q2732" s="9" t="str">
        <f>VLOOKUP(Todos!$A2732,vlookup_table[#All],5,FALSE)</f>
        <v>T1</v>
      </c>
      <c r="R2732" s="9" t="str">
        <f>VLOOKUP(Todos!$A2732,vlookup_table[#All],6,FALSE)</f>
        <v>M</v>
      </c>
      <c r="S2732" s="9">
        <f>VLOOKUP(Todos!$A2732,vlookup_table[#All],7,FALSE)</f>
        <v>10</v>
      </c>
      <c r="T2732" s="9">
        <f>ROUND((9706-Todos!$P2732)/100, 0)</f>
        <v>42</v>
      </c>
      <c r="U2732" s="9" t="str" cm="1">
        <f t="array" ref="U2732">_xlfn.IFS(
    ISNUMBER(SEARCH("C", Q2732)), "Ciudad",
    ISNUMBER(SEARCH("T", Q2732)), "Pueblo",
    ISNUMBER(SEARCH("R", Q2732)), "Rural",
    ISNUMBER(SEARCH("S", Q2732)), "Suburbano",
    ISNUMBER(SEARCH("U", Q2732)), "Urbano"
)</f>
        <v>Pueblo</v>
      </c>
      <c r="V2732" s="24" t="str" cm="1">
        <f t="array" ref="V2732">_xlfn.LET(
    _xlpm.txt, _xlfn.TEXTJOIN("", TRUE, IF(ISNUMBER(--MID(Todos!$H2732, _xlfn.SEQUENCE(LEN(Todos!$H2732)), 1)), MID(Todos!$H2732, _xlfn.SEQUENCE(LEN(Todos!$H2732)), 1), "")),
    IF(ISNUMBER(--RIGHT(_xlpm.txt,1)), _xlpm.txt, LEFT(_xlpm.txt, LEN(_xlpm.txt)-1))
)</f>
        <v>26498</v>
      </c>
      <c r="W2732" s="9" t="str">
        <f>UPPER(LEFT(Todos!$B2732,2))</f>
        <v>CA</v>
      </c>
      <c r="X2732" s="10" t="str" cm="1">
        <f t="array" ref="X2732">+IF(Todos!$C2732 = "",MODE.MATCH(Todos!$C$2:$C$4029),Todos!$C2732)</f>
        <v>M</v>
      </c>
    </row>
    <row r="2733" spans="1:24" x14ac:dyDescent="0.35">
      <c r="A2733" s="18">
        <v>12171</v>
      </c>
      <c r="B2733" s="12" t="s">
        <v>41</v>
      </c>
      <c r="C2733" s="12" t="s">
        <v>17</v>
      </c>
      <c r="D2733" s="12">
        <v>659</v>
      </c>
      <c r="E2733" s="12">
        <v>272</v>
      </c>
      <c r="F2733" s="12">
        <v>347</v>
      </c>
      <c r="G2733" s="12">
        <v>0</v>
      </c>
      <c r="H2733" s="12">
        <v>11918</v>
      </c>
      <c r="I2733" s="12">
        <v>13</v>
      </c>
      <c r="J2733" s="12">
        <v>56</v>
      </c>
      <c r="K2733" s="12">
        <v>303</v>
      </c>
      <c r="L2733" s="12">
        <v>309</v>
      </c>
      <c r="M2733" s="12">
        <v>5.55</v>
      </c>
      <c r="N2733" s="12">
        <f>VLOOKUP(Todos!$A2733,vlookup_table[#All],2,FALSE)</f>
        <v>2</v>
      </c>
      <c r="O2733" s="12" t="str">
        <f>VLOOKUP(Todos!$A2733,vlookup_table[#All],3,FALSE)</f>
        <v>WA</v>
      </c>
      <c r="P2733" s="12">
        <f>VLOOKUP(Todos!$A2733,vlookup_table[#All],4,FALSE)</f>
        <v>1301</v>
      </c>
      <c r="Q2733" s="14" t="str">
        <f>VLOOKUP(Todos!$A2733,vlookup_table[#All],5,FALSE)</f>
        <v>S2</v>
      </c>
      <c r="R2733" s="14" t="str">
        <f>VLOOKUP(Todos!$A2733,vlookup_table[#All],6,FALSE)</f>
        <v>F</v>
      </c>
      <c r="S2733" s="14">
        <f>VLOOKUP(Todos!$A2733,vlookup_table[#All],7,FALSE)</f>
        <v>5</v>
      </c>
      <c r="T2733" s="14">
        <f>ROUND((9706-Todos!$P2733)/100, 0)</f>
        <v>84</v>
      </c>
      <c r="U2733" s="14" t="str" cm="1">
        <f t="array" ref="U2733">_xlfn.IFS(
    ISNUMBER(SEARCH("C", Q2733)), "Ciudad",
    ISNUMBER(SEARCH("T", Q2733)), "Pueblo",
    ISNUMBER(SEARCH("R", Q2733)), "Rural",
    ISNUMBER(SEARCH("S", Q2733)), "Suburbano",
    ISNUMBER(SEARCH("U", Q2733)), "Urbano"
)</f>
        <v>Suburbano</v>
      </c>
      <c r="V2733" s="25" t="str" cm="1">
        <f t="array" ref="V2733">_xlfn.LET(
    _xlpm.txt, _xlfn.TEXTJOIN("", TRUE, IF(ISNUMBER(--MID(Todos!$H2733, _xlfn.SEQUENCE(LEN(Todos!$H2733)), 1)), MID(Todos!$H2733, _xlfn.SEQUENCE(LEN(Todos!$H2733)), 1), "")),
    IF(ISNUMBER(--RIGHT(_xlpm.txt,1)), _xlpm.txt, LEFT(_xlpm.txt, LEN(_xlpm.txt)-1))
)</f>
        <v>11918</v>
      </c>
      <c r="W2733" s="14" t="str">
        <f>UPPER(LEFT(Todos!$B2733,2))</f>
        <v>WA</v>
      </c>
      <c r="X2733" s="15" t="str" cm="1">
        <f t="array" ref="X2733">+IF(Todos!$C2733 = "",MODE.MATCH(Todos!$C$2:$C$4029),Todos!$C2733)</f>
        <v>F</v>
      </c>
    </row>
    <row r="2734" spans="1:24" x14ac:dyDescent="0.35">
      <c r="A2734" s="19">
        <v>186462</v>
      </c>
      <c r="B2734" s="7" t="s">
        <v>18</v>
      </c>
      <c r="C2734" s="7" t="s">
        <v>20</v>
      </c>
      <c r="D2734" s="7">
        <v>654</v>
      </c>
      <c r="E2734" s="7">
        <v>350</v>
      </c>
      <c r="F2734" s="7">
        <v>362</v>
      </c>
      <c r="G2734" s="7">
        <v>0</v>
      </c>
      <c r="H2734" s="7">
        <v>11564</v>
      </c>
      <c r="I2734" s="7">
        <v>0</v>
      </c>
      <c r="J2734" s="7">
        <v>83</v>
      </c>
      <c r="K2734" s="7">
        <v>377</v>
      </c>
      <c r="L2734" s="7">
        <v>333</v>
      </c>
      <c r="M2734" s="7">
        <v>4.2857142860000002</v>
      </c>
      <c r="N2734" s="7">
        <f>VLOOKUP(Todos!$A2734,vlookup_table[#All],2,FALSE)</f>
        <v>2</v>
      </c>
      <c r="O2734" s="7" t="str">
        <f>VLOOKUP(Todos!$A2734,vlookup_table[#All],3,FALSE)</f>
        <v>NC</v>
      </c>
      <c r="P2734" s="7">
        <f>VLOOKUP(Todos!$A2734,vlookup_table[#All],4,FALSE)</f>
        <v>1603</v>
      </c>
      <c r="Q2734" s="9" t="str">
        <f>VLOOKUP(Todos!$A2734,vlookup_table[#All],5,FALSE)</f>
        <v>T2</v>
      </c>
      <c r="R2734" s="9" t="str">
        <f>VLOOKUP(Todos!$A2734,vlookup_table[#All],6,FALSE)</f>
        <v>F</v>
      </c>
      <c r="S2734" s="9">
        <f>VLOOKUP(Todos!$A2734,vlookup_table[#All],7,FALSE)</f>
        <v>8</v>
      </c>
      <c r="T2734" s="9">
        <f>ROUND((9706-Todos!$P2734)/100, 0)</f>
        <v>81</v>
      </c>
      <c r="U2734" s="9" t="str" cm="1">
        <f t="array" ref="U2734">_xlfn.IFS(
    ISNUMBER(SEARCH("C", Q2734)), "Ciudad",
    ISNUMBER(SEARCH("T", Q2734)), "Pueblo",
    ISNUMBER(SEARCH("R", Q2734)), "Rural",
    ISNUMBER(SEARCH("S", Q2734)), "Suburbano",
    ISNUMBER(SEARCH("U", Q2734)), "Urbano"
)</f>
        <v>Pueblo</v>
      </c>
      <c r="V2734" s="24" t="str" cm="1">
        <f t="array" ref="V2734">_xlfn.LET(
    _xlpm.txt, _xlfn.TEXTJOIN("", TRUE, IF(ISNUMBER(--MID(Todos!$H2734, _xlfn.SEQUENCE(LEN(Todos!$H2734)), 1)), MID(Todos!$H2734, _xlfn.SEQUENCE(LEN(Todos!$H2734)), 1), "")),
    IF(ISNUMBER(--RIGHT(_xlpm.txt,1)), _xlpm.txt, LEFT(_xlpm.txt, LEN(_xlpm.txt)-1))
)</f>
        <v>11564</v>
      </c>
      <c r="W2734" s="9" t="str">
        <f>UPPER(LEFT(Todos!$B2734,2))</f>
        <v>NC</v>
      </c>
      <c r="X2734" s="10" t="str" cm="1">
        <f t="array" ref="X2734">+IF(Todos!$C2734 = "",MODE.MATCH(Todos!$C$2:$C$4029),Todos!$C2734)</f>
        <v>female</v>
      </c>
    </row>
    <row r="2735" spans="1:24" x14ac:dyDescent="0.35">
      <c r="A2735" s="18">
        <v>70312</v>
      </c>
      <c r="B2735" s="12" t="s">
        <v>30</v>
      </c>
      <c r="C2735" s="12" t="s">
        <v>17</v>
      </c>
      <c r="D2735" s="12">
        <v>549</v>
      </c>
      <c r="E2735" s="12">
        <v>367</v>
      </c>
      <c r="F2735" s="12">
        <v>430</v>
      </c>
      <c r="G2735" s="12">
        <v>0</v>
      </c>
      <c r="H2735" s="12">
        <v>12991</v>
      </c>
      <c r="I2735" s="12">
        <v>2</v>
      </c>
      <c r="J2735" s="12">
        <v>91</v>
      </c>
      <c r="K2735" s="12">
        <v>414</v>
      </c>
      <c r="L2735" s="12">
        <v>385</v>
      </c>
      <c r="M2735" s="12">
        <v>5.3333333329999997</v>
      </c>
      <c r="N2735" s="12">
        <f>VLOOKUP(Todos!$A2735,vlookup_table[#All],2,FALSE)</f>
        <v>2</v>
      </c>
      <c r="O2735" s="12" t="str">
        <f>VLOOKUP(Todos!$A2735,vlookup_table[#All],3,FALSE)</f>
        <v>MI</v>
      </c>
      <c r="P2735" s="12">
        <f>VLOOKUP(Todos!$A2735,vlookup_table[#All],4,FALSE)</f>
        <v>5901</v>
      </c>
      <c r="Q2735" s="14" t="str">
        <f>VLOOKUP(Todos!$A2735,vlookup_table[#All],5,FALSE)</f>
        <v>T2</v>
      </c>
      <c r="R2735" s="14" t="str">
        <f>VLOOKUP(Todos!$A2735,vlookup_table[#All],6,FALSE)</f>
        <v>F</v>
      </c>
      <c r="S2735" s="14">
        <f>VLOOKUP(Todos!$A2735,vlookup_table[#All],7,FALSE)</f>
        <v>5</v>
      </c>
      <c r="T2735" s="14">
        <f>ROUND((9706-Todos!$P2735)/100, 0)</f>
        <v>38</v>
      </c>
      <c r="U2735" s="14" t="str" cm="1">
        <f t="array" ref="U2735">_xlfn.IFS(
    ISNUMBER(SEARCH("C", Q2735)), "Ciudad",
    ISNUMBER(SEARCH("T", Q2735)), "Pueblo",
    ISNUMBER(SEARCH("R", Q2735)), "Rural",
    ISNUMBER(SEARCH("S", Q2735)), "Suburbano",
    ISNUMBER(SEARCH("U", Q2735)), "Urbano"
)</f>
        <v>Pueblo</v>
      </c>
      <c r="V2735" s="25" t="str" cm="1">
        <f t="array" ref="V2735">_xlfn.LET(
    _xlpm.txt, _xlfn.TEXTJOIN("", TRUE, IF(ISNUMBER(--MID(Todos!$H2735, _xlfn.SEQUENCE(LEN(Todos!$H2735)), 1)), MID(Todos!$H2735, _xlfn.SEQUENCE(LEN(Todos!$H2735)), 1), "")),
    IF(ISNUMBER(--RIGHT(_xlpm.txt,1)), _xlpm.txt, LEFT(_xlpm.txt, LEN(_xlpm.txt)-1))
)</f>
        <v>12991</v>
      </c>
      <c r="W2735" s="14" t="str">
        <f>UPPER(LEFT(Todos!$B2735,2))</f>
        <v>MI</v>
      </c>
      <c r="X2735" s="15" t="str" cm="1">
        <f t="array" ref="X2735">+IF(Todos!$C2735 = "",MODE.MATCH(Todos!$C$2:$C$4029),Todos!$C2735)</f>
        <v>F</v>
      </c>
    </row>
    <row r="2736" spans="1:24" x14ac:dyDescent="0.35">
      <c r="A2736" s="19">
        <v>27267</v>
      </c>
      <c r="B2736" s="7" t="s">
        <v>40</v>
      </c>
      <c r="C2736" s="7" t="s">
        <v>17</v>
      </c>
      <c r="D2736" s="7">
        <v>1094</v>
      </c>
      <c r="E2736" s="7">
        <v>412</v>
      </c>
      <c r="F2736" s="7">
        <v>604</v>
      </c>
      <c r="G2736" s="7">
        <v>27</v>
      </c>
      <c r="H2736" s="7">
        <v>23020</v>
      </c>
      <c r="I2736" s="7">
        <v>5</v>
      </c>
      <c r="J2736" s="7">
        <v>56</v>
      </c>
      <c r="K2736" s="7">
        <v>502</v>
      </c>
      <c r="L2736" s="7">
        <v>531</v>
      </c>
      <c r="M2736" s="7">
        <v>7.875</v>
      </c>
      <c r="N2736" s="7">
        <f>VLOOKUP(Todos!$A2736,vlookup_table[#All],2,FALSE)</f>
        <v>0</v>
      </c>
      <c r="O2736" s="7" t="str">
        <f>VLOOKUP(Todos!$A2736,vlookup_table[#All],3,FALSE)</f>
        <v>GA</v>
      </c>
      <c r="P2736" s="7">
        <f>VLOOKUP(Todos!$A2736,vlookup_table[#All],4,FALSE)</f>
        <v>5801</v>
      </c>
      <c r="Q2736" s="9" t="str">
        <f>VLOOKUP(Todos!$A2736,vlookup_table[#All],5,FALSE)</f>
        <v>T1</v>
      </c>
      <c r="R2736" s="9" t="str">
        <f>VLOOKUP(Todos!$A2736,vlookup_table[#All],6,FALSE)</f>
        <v>F</v>
      </c>
      <c r="S2736" s="9">
        <f>VLOOKUP(Todos!$A2736,vlookup_table[#All],7,FALSE)</f>
        <v>10</v>
      </c>
      <c r="T2736" s="9">
        <f>ROUND((9706-Todos!$P2736)/100, 0)</f>
        <v>39</v>
      </c>
      <c r="U2736" s="9" t="str" cm="1">
        <f t="array" ref="U2736">_xlfn.IFS(
    ISNUMBER(SEARCH("C", Q2736)), "Ciudad",
    ISNUMBER(SEARCH("T", Q2736)), "Pueblo",
    ISNUMBER(SEARCH("R", Q2736)), "Rural",
    ISNUMBER(SEARCH("S", Q2736)), "Suburbano",
    ISNUMBER(SEARCH("U", Q2736)), "Urbano"
)</f>
        <v>Pueblo</v>
      </c>
      <c r="V2736" s="24" t="str" cm="1">
        <f t="array" ref="V2736">_xlfn.LET(
    _xlpm.txt, _xlfn.TEXTJOIN("", TRUE, IF(ISNUMBER(--MID(Todos!$H2736, _xlfn.SEQUENCE(LEN(Todos!$H2736)), 1)), MID(Todos!$H2736, _xlfn.SEQUENCE(LEN(Todos!$H2736)), 1), "")),
    IF(ISNUMBER(--RIGHT(_xlpm.txt,1)), _xlpm.txt, LEFT(_xlpm.txt, LEN(_xlpm.txt)-1))
)</f>
        <v>23020</v>
      </c>
      <c r="W2736" s="9" t="str">
        <f>UPPER(LEFT(Todos!$B2736,2))</f>
        <v>GA</v>
      </c>
      <c r="X2736" s="10" t="str" cm="1">
        <f t="array" ref="X2736">+IF(Todos!$C2736 = "",MODE.MATCH(Todos!$C$2:$C$4029),Todos!$C2736)</f>
        <v>F</v>
      </c>
    </row>
    <row r="2737" spans="1:24" x14ac:dyDescent="0.35">
      <c r="A2737" s="18">
        <v>7048</v>
      </c>
      <c r="B2737" s="12" t="s">
        <v>22</v>
      </c>
      <c r="C2737" s="12" t="s">
        <v>14</v>
      </c>
      <c r="D2737" s="12">
        <v>3431</v>
      </c>
      <c r="E2737" s="12">
        <v>549</v>
      </c>
      <c r="F2737" s="12">
        <v>664</v>
      </c>
      <c r="G2737" s="12">
        <v>86</v>
      </c>
      <c r="H2737" s="12">
        <v>20683</v>
      </c>
      <c r="I2737" s="12">
        <v>20</v>
      </c>
      <c r="J2737" s="12">
        <v>51</v>
      </c>
      <c r="K2737" s="12">
        <v>626</v>
      </c>
      <c r="L2737" s="12">
        <v>610</v>
      </c>
      <c r="M2737" s="12">
        <v>9.9411764710000003</v>
      </c>
      <c r="N2737" s="12">
        <f>VLOOKUP(Todos!$A2737,vlookup_table[#All],2,FALSE)</f>
        <v>1002</v>
      </c>
      <c r="O2737" s="12" t="str">
        <f>VLOOKUP(Todos!$A2737,vlookup_table[#All],3,FALSE)</f>
        <v>CA</v>
      </c>
      <c r="P2737" s="12">
        <f>VLOOKUP(Todos!$A2737,vlookup_table[#All],4,FALSE)</f>
        <v>3301</v>
      </c>
      <c r="Q2737" s="14" t="str">
        <f>VLOOKUP(Todos!$A2737,vlookup_table[#All],5,FALSE)</f>
        <v>S1</v>
      </c>
      <c r="R2737" s="14" t="str">
        <f>VLOOKUP(Todos!$A2737,vlookup_table[#All],6,FALSE)</f>
        <v>M</v>
      </c>
      <c r="S2737" s="14">
        <f>VLOOKUP(Todos!$A2737,vlookup_table[#All],7,FALSE)</f>
        <v>15</v>
      </c>
      <c r="T2737" s="14">
        <f>ROUND((9706-Todos!$P2737)/100, 0)</f>
        <v>64</v>
      </c>
      <c r="U2737" s="14" t="str" cm="1">
        <f t="array" ref="U2737">_xlfn.IFS(
    ISNUMBER(SEARCH("C", Q2737)), "Ciudad",
    ISNUMBER(SEARCH("T", Q2737)), "Pueblo",
    ISNUMBER(SEARCH("R", Q2737)), "Rural",
    ISNUMBER(SEARCH("S", Q2737)), "Suburbano",
    ISNUMBER(SEARCH("U", Q2737)), "Urbano"
)</f>
        <v>Suburbano</v>
      </c>
      <c r="V2737" s="25" t="str" cm="1">
        <f t="array" ref="V2737">_xlfn.LET(
    _xlpm.txt, _xlfn.TEXTJOIN("", TRUE, IF(ISNUMBER(--MID(Todos!$H2737, _xlfn.SEQUENCE(LEN(Todos!$H2737)), 1)), MID(Todos!$H2737, _xlfn.SEQUENCE(LEN(Todos!$H2737)), 1), "")),
    IF(ISNUMBER(--RIGHT(_xlpm.txt,1)), _xlpm.txt, LEFT(_xlpm.txt, LEN(_xlpm.txt)-1))
)</f>
        <v>20683</v>
      </c>
      <c r="W2737" s="14" t="str">
        <f>UPPER(LEFT(Todos!$B2737,2))</f>
        <v>CA</v>
      </c>
      <c r="X2737" s="15" t="str" cm="1">
        <f t="array" ref="X2737">+IF(Todos!$C2737 = "",MODE.MATCH(Todos!$C$2:$C$4029),Todos!$C2737)</f>
        <v>M</v>
      </c>
    </row>
    <row r="2738" spans="1:24" x14ac:dyDescent="0.35">
      <c r="A2738" s="19">
        <v>144631</v>
      </c>
      <c r="B2738" s="7" t="s">
        <v>22</v>
      </c>
      <c r="C2738" s="7" t="s">
        <v>17</v>
      </c>
      <c r="D2738" s="7">
        <v>2339</v>
      </c>
      <c r="E2738" s="7">
        <v>416</v>
      </c>
      <c r="F2738" s="7">
        <v>454</v>
      </c>
      <c r="G2738" s="7">
        <v>75</v>
      </c>
      <c r="H2738" s="7">
        <v>14849</v>
      </c>
      <c r="I2738" s="7">
        <v>27</v>
      </c>
      <c r="J2738" s="7">
        <v>47</v>
      </c>
      <c r="K2738" s="7">
        <v>416</v>
      </c>
      <c r="L2738" s="7">
        <v>442</v>
      </c>
      <c r="M2738" s="7">
        <v>12.85714286</v>
      </c>
      <c r="N2738" s="7">
        <f>VLOOKUP(Todos!$A2738,vlookup_table[#All],2,FALSE)</f>
        <v>0</v>
      </c>
      <c r="O2738" s="7" t="str">
        <f>VLOOKUP(Todos!$A2738,vlookup_table[#All],3,FALSE)</f>
        <v>CA</v>
      </c>
      <c r="P2738" s="7">
        <f>VLOOKUP(Todos!$A2738,vlookup_table[#All],4,FALSE)</f>
        <v>6203</v>
      </c>
      <c r="Q2738" s="9" t="str">
        <f>VLOOKUP(Todos!$A2738,vlookup_table[#All],5,FALSE)</f>
        <v>U2</v>
      </c>
      <c r="R2738" s="9" t="str">
        <f>VLOOKUP(Todos!$A2738,vlookup_table[#All],6,FALSE)</f>
        <v>F</v>
      </c>
      <c r="S2738" s="9">
        <f>VLOOKUP(Todos!$A2738,vlookup_table[#All],7,FALSE)</f>
        <v>25</v>
      </c>
      <c r="T2738" s="9">
        <f>ROUND((9706-Todos!$P2738)/100, 0)</f>
        <v>35</v>
      </c>
      <c r="U2738" s="9" t="str" cm="1">
        <f t="array" ref="U2738">_xlfn.IFS(
    ISNUMBER(SEARCH("C", Q2738)), "Ciudad",
    ISNUMBER(SEARCH("T", Q2738)), "Pueblo",
    ISNUMBER(SEARCH("R", Q2738)), "Rural",
    ISNUMBER(SEARCH("S", Q2738)), "Suburbano",
    ISNUMBER(SEARCH("U", Q2738)), "Urbano"
)</f>
        <v>Urbano</v>
      </c>
      <c r="V2738" s="24" t="str" cm="1">
        <f t="array" ref="V2738">_xlfn.LET(
    _xlpm.txt, _xlfn.TEXTJOIN("", TRUE, IF(ISNUMBER(--MID(Todos!$H2738, _xlfn.SEQUENCE(LEN(Todos!$H2738)), 1)), MID(Todos!$H2738, _xlfn.SEQUENCE(LEN(Todos!$H2738)), 1), "")),
    IF(ISNUMBER(--RIGHT(_xlpm.txt,1)), _xlpm.txt, LEFT(_xlpm.txt, LEN(_xlpm.txt)-1))
)</f>
        <v>14849</v>
      </c>
      <c r="W2738" s="9" t="str">
        <f>UPPER(LEFT(Todos!$B2738,2))</f>
        <v>CA</v>
      </c>
      <c r="X2738" s="10" t="str" cm="1">
        <f t="array" ref="X2738">+IF(Todos!$C2738 = "",MODE.MATCH(Todos!$C$2:$C$4029),Todos!$C2738)</f>
        <v>F</v>
      </c>
    </row>
    <row r="2739" spans="1:24" x14ac:dyDescent="0.35">
      <c r="A2739" s="18">
        <v>134677</v>
      </c>
      <c r="B2739" s="12" t="s">
        <v>39</v>
      </c>
      <c r="C2739" s="12"/>
      <c r="D2739" s="12">
        <v>684</v>
      </c>
      <c r="E2739" s="12">
        <v>345</v>
      </c>
      <c r="F2739" s="12">
        <v>420</v>
      </c>
      <c r="G2739" s="12">
        <v>2</v>
      </c>
      <c r="H2739" s="12">
        <v>9317</v>
      </c>
      <c r="I2739" s="12">
        <v>1</v>
      </c>
      <c r="J2739" s="12">
        <v>74</v>
      </c>
      <c r="K2739" s="12">
        <v>359</v>
      </c>
      <c r="L2739" s="12">
        <v>397</v>
      </c>
      <c r="M2739" s="12">
        <v>5</v>
      </c>
      <c r="N2739" s="12">
        <f>VLOOKUP(Todos!$A2739,vlookup_table[#All],2,FALSE)</f>
        <v>28</v>
      </c>
      <c r="O2739" s="12" t="str">
        <f>VLOOKUP(Todos!$A2739,vlookup_table[#All],3,FALSE)</f>
        <v>UT</v>
      </c>
      <c r="P2739" s="12">
        <f>VLOOKUP(Todos!$A2739,vlookup_table[#All],4,FALSE)</f>
        <v>0</v>
      </c>
      <c r="Q2739" s="14" t="str">
        <f>VLOOKUP(Todos!$A2739,vlookup_table[#All],5,FALSE)</f>
        <v>T2</v>
      </c>
      <c r="R2739" s="14" t="str">
        <f>VLOOKUP(Todos!$A2739,vlookup_table[#All],6,FALSE)</f>
        <v/>
      </c>
      <c r="S2739" s="14">
        <f>VLOOKUP(Todos!$A2739,vlookup_table[#All],7,FALSE)</f>
        <v>5</v>
      </c>
      <c r="T2739" s="14">
        <f>ROUND((9706-Todos!$P2739)/100, 0)</f>
        <v>97</v>
      </c>
      <c r="U2739" s="14" t="str" cm="1">
        <f t="array" ref="U2739">_xlfn.IFS(
    ISNUMBER(SEARCH("C", Q2739)), "Ciudad",
    ISNUMBER(SEARCH("T", Q2739)), "Pueblo",
    ISNUMBER(SEARCH("R", Q2739)), "Rural",
    ISNUMBER(SEARCH("S", Q2739)), "Suburbano",
    ISNUMBER(SEARCH("U", Q2739)), "Urbano"
)</f>
        <v>Pueblo</v>
      </c>
      <c r="V2739" s="25" t="str" cm="1">
        <f t="array" ref="V2739">_xlfn.LET(
    _xlpm.txt, _xlfn.TEXTJOIN("", TRUE, IF(ISNUMBER(--MID(Todos!$H2739, _xlfn.SEQUENCE(LEN(Todos!$H2739)), 1)), MID(Todos!$H2739, _xlfn.SEQUENCE(LEN(Todos!$H2739)), 1), "")),
    IF(ISNUMBER(--RIGHT(_xlpm.txt,1)), _xlpm.txt, LEFT(_xlpm.txt, LEN(_xlpm.txt)-1))
)</f>
        <v>9317</v>
      </c>
      <c r="W2739" s="14" t="str">
        <f>UPPER(LEFT(Todos!$B2739,2))</f>
        <v>UT</v>
      </c>
      <c r="X2739" s="15" t="e" cm="1">
        <f t="array" aca="1" ref="X2739" ca="1">+IF(Todos!$C2739 = "",MODE.MATCH(Todos!$C$2:$C$4029),Todos!$C2739)</f>
        <v>#NAME?</v>
      </c>
    </row>
    <row r="2740" spans="1:24" x14ac:dyDescent="0.35">
      <c r="A2740" s="19">
        <v>149792</v>
      </c>
      <c r="B2740" s="7" t="s">
        <v>22</v>
      </c>
      <c r="C2740" s="7" t="s">
        <v>77</v>
      </c>
      <c r="D2740" s="7">
        <v>1949</v>
      </c>
      <c r="E2740" s="7">
        <v>288</v>
      </c>
      <c r="F2740" s="7">
        <v>374</v>
      </c>
      <c r="G2740" s="7">
        <v>44</v>
      </c>
      <c r="H2740" s="7">
        <v>16663</v>
      </c>
      <c r="I2740" s="7">
        <v>41</v>
      </c>
      <c r="J2740" s="7">
        <v>30</v>
      </c>
      <c r="K2740" s="7">
        <v>334</v>
      </c>
      <c r="L2740" s="7">
        <v>384</v>
      </c>
      <c r="M2740" s="7">
        <v>36.799999999999997</v>
      </c>
      <c r="N2740" s="7">
        <f>VLOOKUP(Todos!$A2740,vlookup_table[#All],2,FALSE)</f>
        <v>1</v>
      </c>
      <c r="O2740" s="7" t="str">
        <f>VLOOKUP(Todos!$A2740,vlookup_table[#All],3,FALSE)</f>
        <v>CA</v>
      </c>
      <c r="P2740" s="7">
        <f>VLOOKUP(Todos!$A2740,vlookup_table[#All],4,FALSE)</f>
        <v>2401</v>
      </c>
      <c r="Q2740" s="9" t="str">
        <f>VLOOKUP(Todos!$A2740,vlookup_table[#All],5,FALSE)</f>
        <v/>
      </c>
      <c r="R2740" s="9" t="str">
        <f>VLOOKUP(Todos!$A2740,vlookup_table[#All],6,FALSE)</f>
        <v>A</v>
      </c>
      <c r="S2740" s="9">
        <f>VLOOKUP(Todos!$A2740,vlookup_table[#All],7,FALSE)</f>
        <v>100</v>
      </c>
      <c r="T2740" s="9">
        <f>ROUND((9706-Todos!$P2740)/100, 0)</f>
        <v>73</v>
      </c>
      <c r="U2740" s="9" t="e" cm="1">
        <f t="array" ref="U2740">_xlfn.IFS(
    ISNUMBER(SEARCH("C", Q2740)), "Ciudad",
    ISNUMBER(SEARCH("T", Q2740)), "Pueblo",
    ISNUMBER(SEARCH("R", Q2740)), "Rural",
    ISNUMBER(SEARCH("S", Q2740)), "Suburbano",
    ISNUMBER(SEARCH("U", Q2740)), "Urbano"
)</f>
        <v>#N/A</v>
      </c>
      <c r="V2740" s="24" t="str" cm="1">
        <f t="array" ref="V2740">_xlfn.LET(
    _xlpm.txt, _xlfn.TEXTJOIN("", TRUE, IF(ISNUMBER(--MID(Todos!$H2740, _xlfn.SEQUENCE(LEN(Todos!$H2740)), 1)), MID(Todos!$H2740, _xlfn.SEQUENCE(LEN(Todos!$H2740)), 1), "")),
    IF(ISNUMBER(--RIGHT(_xlpm.txt,1)), _xlpm.txt, LEFT(_xlpm.txt, LEN(_xlpm.txt)-1))
)</f>
        <v>16663</v>
      </c>
      <c r="W2740" s="9" t="str">
        <f>UPPER(LEFT(Todos!$B2740,2))</f>
        <v>CA</v>
      </c>
      <c r="X2740" s="10" t="str" cm="1">
        <f t="array" ref="X2740">+IF(Todos!$C2740 = "",MODE.MATCH(Todos!$C$2:$C$4029),Todos!$C2740)</f>
        <v>A</v>
      </c>
    </row>
    <row r="2741" spans="1:24" x14ac:dyDescent="0.35">
      <c r="A2741" s="18">
        <v>169813</v>
      </c>
      <c r="B2741" s="12" t="s">
        <v>22</v>
      </c>
      <c r="C2741" s="12" t="s">
        <v>17</v>
      </c>
      <c r="D2741" s="12">
        <v>3247</v>
      </c>
      <c r="E2741" s="12">
        <v>653</v>
      </c>
      <c r="F2741" s="12">
        <v>732</v>
      </c>
      <c r="G2741" s="12">
        <v>94</v>
      </c>
      <c r="H2741" s="12">
        <v>24693</v>
      </c>
      <c r="I2741" s="12">
        <v>5</v>
      </c>
      <c r="J2741" s="12">
        <v>63</v>
      </c>
      <c r="K2741" s="12">
        <v>666</v>
      </c>
      <c r="L2741" s="12">
        <v>722</v>
      </c>
      <c r="M2741" s="12">
        <v>11</v>
      </c>
      <c r="N2741" s="12">
        <f>VLOOKUP(Todos!$A2741,vlookup_table[#All],2,FALSE)</f>
        <v>0</v>
      </c>
      <c r="O2741" s="12" t="str">
        <f>VLOOKUP(Todos!$A2741,vlookup_table[#All],3,FALSE)</f>
        <v>CA</v>
      </c>
      <c r="P2741" s="12">
        <f>VLOOKUP(Todos!$A2741,vlookup_table[#All],4,FALSE)</f>
        <v>5204</v>
      </c>
      <c r="Q2741" s="14" t="str">
        <f>VLOOKUP(Todos!$A2741,vlookup_table[#All],5,FALSE)</f>
        <v>S1</v>
      </c>
      <c r="R2741" s="14" t="str">
        <f>VLOOKUP(Todos!$A2741,vlookup_table[#All],6,FALSE)</f>
        <v>F</v>
      </c>
      <c r="S2741" s="14">
        <f>VLOOKUP(Todos!$A2741,vlookup_table[#All],7,FALSE)</f>
        <v>15</v>
      </c>
      <c r="T2741" s="14">
        <f>ROUND((9706-Todos!$P2741)/100, 0)</f>
        <v>45</v>
      </c>
      <c r="U2741" s="14" t="str" cm="1">
        <f t="array" ref="U2741">_xlfn.IFS(
    ISNUMBER(SEARCH("C", Q2741)), "Ciudad",
    ISNUMBER(SEARCH("T", Q2741)), "Pueblo",
    ISNUMBER(SEARCH("R", Q2741)), "Rural",
    ISNUMBER(SEARCH("S", Q2741)), "Suburbano",
    ISNUMBER(SEARCH("U", Q2741)), "Urbano"
)</f>
        <v>Suburbano</v>
      </c>
      <c r="V2741" s="25" t="str" cm="1">
        <f t="array" ref="V2741">_xlfn.LET(
    _xlpm.txt, _xlfn.TEXTJOIN("", TRUE, IF(ISNUMBER(--MID(Todos!$H2741, _xlfn.SEQUENCE(LEN(Todos!$H2741)), 1)), MID(Todos!$H2741, _xlfn.SEQUENCE(LEN(Todos!$H2741)), 1), "")),
    IF(ISNUMBER(--RIGHT(_xlpm.txt,1)), _xlpm.txt, LEFT(_xlpm.txt, LEN(_xlpm.txt)-1))
)</f>
        <v>24693</v>
      </c>
      <c r="W2741" s="14" t="str">
        <f>UPPER(LEFT(Todos!$B2741,2))</f>
        <v>CA</v>
      </c>
      <c r="X2741" s="15" t="str" cm="1">
        <f t="array" ref="X2741">+IF(Todos!$C2741 = "",MODE.MATCH(Todos!$C$2:$C$4029),Todos!$C2741)</f>
        <v>F</v>
      </c>
    </row>
    <row r="2742" spans="1:24" x14ac:dyDescent="0.35">
      <c r="A2742" s="19">
        <v>135152</v>
      </c>
      <c r="B2742" s="7" t="s">
        <v>56</v>
      </c>
      <c r="C2742" s="7" t="s">
        <v>61</v>
      </c>
      <c r="D2742" s="7">
        <v>850</v>
      </c>
      <c r="E2742" s="7">
        <v>270</v>
      </c>
      <c r="F2742" s="7">
        <v>347</v>
      </c>
      <c r="G2742" s="7">
        <v>2</v>
      </c>
      <c r="H2742" s="7">
        <v>14275</v>
      </c>
      <c r="I2742" s="7">
        <v>13</v>
      </c>
      <c r="J2742" s="7">
        <v>30</v>
      </c>
      <c r="K2742" s="7">
        <v>311</v>
      </c>
      <c r="L2742" s="7">
        <v>292</v>
      </c>
      <c r="M2742" s="7">
        <v>15</v>
      </c>
      <c r="N2742" s="7">
        <f>VLOOKUP(Todos!$A2742,vlookup_table[#All],2,FALSE)</f>
        <v>2</v>
      </c>
      <c r="O2742" s="7" t="str">
        <f>VLOOKUP(Todos!$A2742,vlookup_table[#All],3,FALSE)</f>
        <v>AZ</v>
      </c>
      <c r="P2742" s="7">
        <f>VLOOKUP(Todos!$A2742,vlookup_table[#All],4,FALSE)</f>
        <v>6801</v>
      </c>
      <c r="Q2742" s="9" t="str">
        <f>VLOOKUP(Todos!$A2742,vlookup_table[#All],5,FALSE)</f>
        <v>S2</v>
      </c>
      <c r="R2742" s="9" t="str">
        <f>VLOOKUP(Todos!$A2742,vlookup_table[#All],6,FALSE)</f>
        <v>F</v>
      </c>
      <c r="S2742" s="9">
        <f>VLOOKUP(Todos!$A2742,vlookup_table[#All],7,FALSE)</f>
        <v>15</v>
      </c>
      <c r="T2742" s="9">
        <f>ROUND((9706-Todos!$P2742)/100, 0)</f>
        <v>29</v>
      </c>
      <c r="U2742" s="9" t="str" cm="1">
        <f t="array" ref="U2742">_xlfn.IFS(
    ISNUMBER(SEARCH("C", Q2742)), "Ciudad",
    ISNUMBER(SEARCH("T", Q2742)), "Pueblo",
    ISNUMBER(SEARCH("R", Q2742)), "Rural",
    ISNUMBER(SEARCH("S", Q2742)), "Suburbano",
    ISNUMBER(SEARCH("U", Q2742)), "Urbano"
)</f>
        <v>Suburbano</v>
      </c>
      <c r="V2742" s="24" t="str" cm="1">
        <f t="array" ref="V2742">_xlfn.LET(
    _xlpm.txt, _xlfn.TEXTJOIN("", TRUE, IF(ISNUMBER(--MID(Todos!$H2742, _xlfn.SEQUENCE(LEN(Todos!$H2742)), 1)), MID(Todos!$H2742, _xlfn.SEQUENCE(LEN(Todos!$H2742)), 1), "")),
    IF(ISNUMBER(--RIGHT(_xlpm.txt,1)), _xlpm.txt, LEFT(_xlpm.txt, LEN(_xlpm.txt)-1))
)</f>
        <v>14275</v>
      </c>
      <c r="W2742" s="9" t="str">
        <f>UPPER(LEFT(Todos!$B2742,2))</f>
        <v>AZ</v>
      </c>
      <c r="X2742" s="10" t="str" cm="1">
        <f t="array" ref="X2742">+IF(Todos!$C2742 = "",MODE.MATCH(Todos!$C$2:$C$4029),Todos!$C2742)</f>
        <v>Female</v>
      </c>
    </row>
    <row r="2743" spans="1:24" x14ac:dyDescent="0.35">
      <c r="A2743" s="18">
        <v>52593</v>
      </c>
      <c r="B2743" s="12" t="s">
        <v>69</v>
      </c>
      <c r="C2743" s="12" t="s">
        <v>17</v>
      </c>
      <c r="D2743" s="12">
        <v>524</v>
      </c>
      <c r="E2743" s="12">
        <v>244</v>
      </c>
      <c r="F2743" s="12">
        <v>300</v>
      </c>
      <c r="G2743" s="12">
        <v>0</v>
      </c>
      <c r="H2743" s="12">
        <v>10213</v>
      </c>
      <c r="I2743" s="12">
        <v>0</v>
      </c>
      <c r="J2743" s="12">
        <v>75</v>
      </c>
      <c r="K2743" s="12">
        <v>279</v>
      </c>
      <c r="L2743" s="12">
        <v>271</v>
      </c>
      <c r="M2743" s="12">
        <v>11.66666667</v>
      </c>
      <c r="N2743" s="12">
        <f>VLOOKUP(Todos!$A2743,vlookup_table[#All],2,FALSE)</f>
        <v>2</v>
      </c>
      <c r="O2743" s="12" t="str">
        <f>VLOOKUP(Todos!$A2743,vlookup_table[#All],3,FALSE)</f>
        <v>TN</v>
      </c>
      <c r="P2743" s="12">
        <f>VLOOKUP(Todos!$A2743,vlookup_table[#All],4,FALSE)</f>
        <v>3801</v>
      </c>
      <c r="Q2743" s="14" t="str">
        <f>VLOOKUP(Todos!$A2743,vlookup_table[#All],5,FALSE)</f>
        <v>R2</v>
      </c>
      <c r="R2743" s="14" t="str">
        <f>VLOOKUP(Todos!$A2743,vlookup_table[#All],6,FALSE)</f>
        <v>F</v>
      </c>
      <c r="S2743" s="14">
        <f>VLOOKUP(Todos!$A2743,vlookup_table[#All],7,FALSE)</f>
        <v>22</v>
      </c>
      <c r="T2743" s="14">
        <f>ROUND((9706-Todos!$P2743)/100, 0)</f>
        <v>59</v>
      </c>
      <c r="U2743" s="14" t="str" cm="1">
        <f t="array" ref="U2743">_xlfn.IFS(
    ISNUMBER(SEARCH("C", Q2743)), "Ciudad",
    ISNUMBER(SEARCH("T", Q2743)), "Pueblo",
    ISNUMBER(SEARCH("R", Q2743)), "Rural",
    ISNUMBER(SEARCH("S", Q2743)), "Suburbano",
    ISNUMBER(SEARCH("U", Q2743)), "Urbano"
)</f>
        <v>Rural</v>
      </c>
      <c r="V2743" s="25" t="str" cm="1">
        <f t="array" ref="V2743">_xlfn.LET(
    _xlpm.txt, _xlfn.TEXTJOIN("", TRUE, IF(ISNUMBER(--MID(Todos!$H2743, _xlfn.SEQUENCE(LEN(Todos!$H2743)), 1)), MID(Todos!$H2743, _xlfn.SEQUENCE(LEN(Todos!$H2743)), 1), "")),
    IF(ISNUMBER(--RIGHT(_xlpm.txt,1)), _xlpm.txt, LEFT(_xlpm.txt, LEN(_xlpm.txt)-1))
)</f>
        <v>10213</v>
      </c>
      <c r="W2743" s="14" t="str">
        <f>UPPER(LEFT(Todos!$B2743,2))</f>
        <v>TE</v>
      </c>
      <c r="X2743" s="15" t="str" cm="1">
        <f t="array" ref="X2743">+IF(Todos!$C2743 = "",MODE.MATCH(Todos!$C$2:$C$4029),Todos!$C2743)</f>
        <v>F</v>
      </c>
    </row>
    <row r="2744" spans="1:24" x14ac:dyDescent="0.35">
      <c r="A2744" s="19">
        <v>64161</v>
      </c>
      <c r="B2744" s="7" t="s">
        <v>34</v>
      </c>
      <c r="C2744" s="7" t="s">
        <v>14</v>
      </c>
      <c r="D2744" s="7">
        <v>588</v>
      </c>
      <c r="E2744" s="7">
        <v>284</v>
      </c>
      <c r="F2744" s="7">
        <v>387</v>
      </c>
      <c r="G2744" s="7">
        <v>0</v>
      </c>
      <c r="H2744" s="7">
        <v>12127</v>
      </c>
      <c r="I2744" s="7">
        <v>0</v>
      </c>
      <c r="J2744" s="7">
        <v>84</v>
      </c>
      <c r="K2744" s="7">
        <v>353</v>
      </c>
      <c r="L2744" s="7">
        <v>360</v>
      </c>
      <c r="M2744" s="7">
        <v>9.5</v>
      </c>
      <c r="N2744" s="7">
        <f>VLOOKUP(Todos!$A2744,vlookup_table[#All],2,FALSE)</f>
        <v>1</v>
      </c>
      <c r="O2744" s="7" t="str">
        <f>VLOOKUP(Todos!$A2744,vlookup_table[#All],3,FALSE)</f>
        <v>IN</v>
      </c>
      <c r="P2744" s="7">
        <f>VLOOKUP(Todos!$A2744,vlookup_table[#All],4,FALSE)</f>
        <v>2801</v>
      </c>
      <c r="Q2744" s="9" t="str">
        <f>VLOOKUP(Todos!$A2744,vlookup_table[#All],5,FALSE)</f>
        <v>R2</v>
      </c>
      <c r="R2744" s="9" t="str">
        <f>VLOOKUP(Todos!$A2744,vlookup_table[#All],6,FALSE)</f>
        <v>M</v>
      </c>
      <c r="S2744" s="9">
        <f>VLOOKUP(Todos!$A2744,vlookup_table[#All],7,FALSE)</f>
        <v>11</v>
      </c>
      <c r="T2744" s="9">
        <f>ROUND((9706-Todos!$P2744)/100, 0)</f>
        <v>69</v>
      </c>
      <c r="U2744" s="9" t="str" cm="1">
        <f t="array" ref="U2744">_xlfn.IFS(
    ISNUMBER(SEARCH("C", Q2744)), "Ciudad",
    ISNUMBER(SEARCH("T", Q2744)), "Pueblo",
    ISNUMBER(SEARCH("R", Q2744)), "Rural",
    ISNUMBER(SEARCH("S", Q2744)), "Suburbano",
    ISNUMBER(SEARCH("U", Q2744)), "Urbano"
)</f>
        <v>Rural</v>
      </c>
      <c r="V2744" s="24" t="str" cm="1">
        <f t="array" ref="V2744">_xlfn.LET(
    _xlpm.txt, _xlfn.TEXTJOIN("", TRUE, IF(ISNUMBER(--MID(Todos!$H2744, _xlfn.SEQUENCE(LEN(Todos!$H2744)), 1)), MID(Todos!$H2744, _xlfn.SEQUENCE(LEN(Todos!$H2744)), 1), "")),
    IF(ISNUMBER(--RIGHT(_xlpm.txt,1)), _xlpm.txt, LEFT(_xlpm.txt, LEN(_xlpm.txt)-1))
)</f>
        <v>12127</v>
      </c>
      <c r="W2744" s="9" t="str">
        <f>UPPER(LEFT(Todos!$B2744,2))</f>
        <v>IN</v>
      </c>
      <c r="X2744" s="10" t="str" cm="1">
        <f t="array" ref="X2744">+IF(Todos!$C2744 = "",MODE.MATCH(Todos!$C$2:$C$4029),Todos!$C2744)</f>
        <v>M</v>
      </c>
    </row>
    <row r="2745" spans="1:24" x14ac:dyDescent="0.35">
      <c r="A2745" s="18">
        <v>116738</v>
      </c>
      <c r="B2745" s="12" t="s">
        <v>21</v>
      </c>
      <c r="C2745" s="12" t="s">
        <v>17</v>
      </c>
      <c r="D2745" s="12">
        <v>956</v>
      </c>
      <c r="E2745" s="12">
        <v>422</v>
      </c>
      <c r="F2745" s="12">
        <v>516</v>
      </c>
      <c r="G2745" s="12">
        <v>5</v>
      </c>
      <c r="H2745" s="12">
        <v>17136</v>
      </c>
      <c r="I2745" s="12">
        <v>2</v>
      </c>
      <c r="J2745" s="12">
        <v>72</v>
      </c>
      <c r="K2745" s="12">
        <v>469</v>
      </c>
      <c r="L2745" s="12">
        <v>476</v>
      </c>
      <c r="M2745" s="12">
        <v>9.75</v>
      </c>
      <c r="N2745" s="12">
        <f>VLOOKUP(Todos!$A2745,vlookup_table[#All],2,FALSE)</f>
        <v>0</v>
      </c>
      <c r="O2745" s="12" t="str">
        <f>VLOOKUP(Todos!$A2745,vlookup_table[#All],3,FALSE)</f>
        <v>TX</v>
      </c>
      <c r="P2745" s="12">
        <f>VLOOKUP(Todos!$A2745,vlookup_table[#All],4,FALSE)</f>
        <v>6101</v>
      </c>
      <c r="Q2745" s="14" t="str">
        <f>VLOOKUP(Todos!$A2745,vlookup_table[#All],5,FALSE)</f>
        <v>T2</v>
      </c>
      <c r="R2745" s="14" t="str">
        <f>VLOOKUP(Todos!$A2745,vlookup_table[#All],6,FALSE)</f>
        <v>F</v>
      </c>
      <c r="S2745" s="14">
        <f>VLOOKUP(Todos!$A2745,vlookup_table[#All],7,FALSE)</f>
        <v>14</v>
      </c>
      <c r="T2745" s="14">
        <f>ROUND((9706-Todos!$P2745)/100, 0)</f>
        <v>36</v>
      </c>
      <c r="U2745" s="14" t="str" cm="1">
        <f t="array" ref="U2745">_xlfn.IFS(
    ISNUMBER(SEARCH("C", Q2745)), "Ciudad",
    ISNUMBER(SEARCH("T", Q2745)), "Pueblo",
    ISNUMBER(SEARCH("R", Q2745)), "Rural",
    ISNUMBER(SEARCH("S", Q2745)), "Suburbano",
    ISNUMBER(SEARCH("U", Q2745)), "Urbano"
)</f>
        <v>Pueblo</v>
      </c>
      <c r="V2745" s="25" t="str" cm="1">
        <f t="array" ref="V2745">_xlfn.LET(
    _xlpm.txt, _xlfn.TEXTJOIN("", TRUE, IF(ISNUMBER(--MID(Todos!$H2745, _xlfn.SEQUENCE(LEN(Todos!$H2745)), 1)), MID(Todos!$H2745, _xlfn.SEQUENCE(LEN(Todos!$H2745)), 1), "")),
    IF(ISNUMBER(--RIGHT(_xlpm.txt,1)), _xlpm.txt, LEFT(_xlpm.txt, LEN(_xlpm.txt)-1))
)</f>
        <v>17136</v>
      </c>
      <c r="W2745" s="14" t="str">
        <f>UPPER(LEFT(Todos!$B2745,2))</f>
        <v>TX</v>
      </c>
      <c r="X2745" s="15" t="str" cm="1">
        <f t="array" ref="X2745">+IF(Todos!$C2745 = "",MODE.MATCH(Todos!$C$2:$C$4029),Todos!$C2745)</f>
        <v>F</v>
      </c>
    </row>
    <row r="2746" spans="1:24" x14ac:dyDescent="0.35">
      <c r="A2746" s="19">
        <v>56831</v>
      </c>
      <c r="B2746" s="7" t="s">
        <v>58</v>
      </c>
      <c r="C2746" s="7" t="s">
        <v>14</v>
      </c>
      <c r="D2746" s="7">
        <v>1368</v>
      </c>
      <c r="E2746" s="7">
        <v>723</v>
      </c>
      <c r="F2746" s="7">
        <v>779</v>
      </c>
      <c r="G2746" s="7">
        <v>4</v>
      </c>
      <c r="H2746" s="7">
        <v>27195</v>
      </c>
      <c r="I2746" s="7">
        <v>4</v>
      </c>
      <c r="J2746" s="7">
        <v>58</v>
      </c>
      <c r="K2746" s="7">
        <v>741</v>
      </c>
      <c r="L2746" s="7">
        <v>759</v>
      </c>
      <c r="M2746" s="7">
        <v>9.1666666669999994</v>
      </c>
      <c r="N2746" s="7">
        <f>VLOOKUP(Todos!$A2746,vlookup_table[#All],2,FALSE)</f>
        <v>2</v>
      </c>
      <c r="O2746" s="7" t="str">
        <f>VLOOKUP(Todos!$A2746,vlookup_table[#All],3,FALSE)</f>
        <v>KY</v>
      </c>
      <c r="P2746" s="7">
        <f>VLOOKUP(Todos!$A2746,vlookup_table[#All],4,FALSE)</f>
        <v>6701</v>
      </c>
      <c r="Q2746" s="9" t="str">
        <f>VLOOKUP(Todos!$A2746,vlookup_table[#All],5,FALSE)</f>
        <v>S1</v>
      </c>
      <c r="R2746" s="9" t="str">
        <f>VLOOKUP(Todos!$A2746,vlookup_table[#All],6,FALSE)</f>
        <v>M</v>
      </c>
      <c r="S2746" s="9">
        <f>VLOOKUP(Todos!$A2746,vlookup_table[#All],7,FALSE)</f>
        <v>15</v>
      </c>
      <c r="T2746" s="9">
        <f>ROUND((9706-Todos!$P2746)/100, 0)</f>
        <v>30</v>
      </c>
      <c r="U2746" s="9" t="str" cm="1">
        <f t="array" ref="U2746">_xlfn.IFS(
    ISNUMBER(SEARCH("C", Q2746)), "Ciudad",
    ISNUMBER(SEARCH("T", Q2746)), "Pueblo",
    ISNUMBER(SEARCH("R", Q2746)), "Rural",
    ISNUMBER(SEARCH("S", Q2746)), "Suburbano",
    ISNUMBER(SEARCH("U", Q2746)), "Urbano"
)</f>
        <v>Suburbano</v>
      </c>
      <c r="V2746" s="24" t="str" cm="1">
        <f t="array" ref="V2746">_xlfn.LET(
    _xlpm.txt, _xlfn.TEXTJOIN("", TRUE, IF(ISNUMBER(--MID(Todos!$H2746, _xlfn.SEQUENCE(LEN(Todos!$H2746)), 1)), MID(Todos!$H2746, _xlfn.SEQUENCE(LEN(Todos!$H2746)), 1), "")),
    IF(ISNUMBER(--RIGHT(_xlpm.txt,1)), _xlpm.txt, LEFT(_xlpm.txt, LEN(_xlpm.txt)-1))
)</f>
        <v>27195</v>
      </c>
      <c r="W2746" s="9" t="str">
        <f>UPPER(LEFT(Todos!$B2746,2))</f>
        <v>KY</v>
      </c>
      <c r="X2746" s="10" t="str" cm="1">
        <f t="array" ref="X2746">+IF(Todos!$C2746 = "",MODE.MATCH(Todos!$C$2:$C$4029),Todos!$C2746)</f>
        <v>M</v>
      </c>
    </row>
    <row r="2747" spans="1:24" x14ac:dyDescent="0.35">
      <c r="A2747" s="18">
        <v>139107</v>
      </c>
      <c r="B2747" s="12" t="s">
        <v>56</v>
      </c>
      <c r="C2747" s="12" t="s">
        <v>61</v>
      </c>
      <c r="D2747" s="12">
        <v>830</v>
      </c>
      <c r="E2747" s="12">
        <v>250</v>
      </c>
      <c r="F2747" s="12">
        <v>296</v>
      </c>
      <c r="G2747" s="12">
        <v>18</v>
      </c>
      <c r="H2747" s="12">
        <v>10544</v>
      </c>
      <c r="I2747" s="12">
        <v>2</v>
      </c>
      <c r="J2747" s="12">
        <v>12</v>
      </c>
      <c r="K2747" s="12">
        <v>260</v>
      </c>
      <c r="L2747" s="12">
        <v>278</v>
      </c>
      <c r="M2747" s="12">
        <v>52</v>
      </c>
      <c r="N2747" s="12">
        <f>VLOOKUP(Todos!$A2747,vlookup_table[#All],2,FALSE)</f>
        <v>0</v>
      </c>
      <c r="O2747" s="12" t="str">
        <f>VLOOKUP(Todos!$A2747,vlookup_table[#All],3,FALSE)</f>
        <v>AZ</v>
      </c>
      <c r="P2747" s="12">
        <f>VLOOKUP(Todos!$A2747,vlookup_table[#All],4,FALSE)</f>
        <v>3407</v>
      </c>
      <c r="Q2747" s="14" t="str">
        <f>VLOOKUP(Todos!$A2747,vlookup_table[#All],5,FALSE)</f>
        <v>T3</v>
      </c>
      <c r="R2747" s="14" t="str">
        <f>VLOOKUP(Todos!$A2747,vlookup_table[#All],6,FALSE)</f>
        <v>F</v>
      </c>
      <c r="S2747" s="14">
        <f>VLOOKUP(Todos!$A2747,vlookup_table[#All],7,FALSE)</f>
        <v>50</v>
      </c>
      <c r="T2747" s="14">
        <f>ROUND((9706-Todos!$P2747)/100, 0)</f>
        <v>63</v>
      </c>
      <c r="U2747" s="14" t="str" cm="1">
        <f t="array" ref="U2747">_xlfn.IFS(
    ISNUMBER(SEARCH("C", Q2747)), "Ciudad",
    ISNUMBER(SEARCH("T", Q2747)), "Pueblo",
    ISNUMBER(SEARCH("R", Q2747)), "Rural",
    ISNUMBER(SEARCH("S", Q2747)), "Suburbano",
    ISNUMBER(SEARCH("U", Q2747)), "Urbano"
)</f>
        <v>Pueblo</v>
      </c>
      <c r="V2747" s="25" t="str" cm="1">
        <f t="array" ref="V2747">_xlfn.LET(
    _xlpm.txt, _xlfn.TEXTJOIN("", TRUE, IF(ISNUMBER(--MID(Todos!$H2747, _xlfn.SEQUENCE(LEN(Todos!$H2747)), 1)), MID(Todos!$H2747, _xlfn.SEQUENCE(LEN(Todos!$H2747)), 1), "")),
    IF(ISNUMBER(--RIGHT(_xlpm.txt,1)), _xlpm.txt, LEFT(_xlpm.txt, LEN(_xlpm.txt)-1))
)</f>
        <v>10544</v>
      </c>
      <c r="W2747" s="14" t="str">
        <f>UPPER(LEFT(Todos!$B2747,2))</f>
        <v>AZ</v>
      </c>
      <c r="X2747" s="15" t="str" cm="1">
        <f t="array" ref="X2747">+IF(Todos!$C2747 = "",MODE.MATCH(Todos!$C$2:$C$4029),Todos!$C2747)</f>
        <v>Female</v>
      </c>
    </row>
    <row r="2748" spans="1:24" x14ac:dyDescent="0.35">
      <c r="A2748" s="19">
        <v>28681</v>
      </c>
      <c r="B2748" s="7" t="s">
        <v>40</v>
      </c>
      <c r="C2748" s="7" t="s">
        <v>14</v>
      </c>
      <c r="D2748" s="7">
        <v>896</v>
      </c>
      <c r="E2748" s="7">
        <v>441</v>
      </c>
      <c r="F2748" s="7">
        <v>569</v>
      </c>
      <c r="G2748" s="7">
        <v>5</v>
      </c>
      <c r="H2748" s="7">
        <v>17474</v>
      </c>
      <c r="I2748" s="7">
        <v>1</v>
      </c>
      <c r="J2748" s="7">
        <v>74</v>
      </c>
      <c r="K2748" s="7">
        <v>512</v>
      </c>
      <c r="L2748" s="7">
        <v>505</v>
      </c>
      <c r="M2748" s="7">
        <v>9.8000000000000007</v>
      </c>
      <c r="N2748" s="7">
        <f>VLOOKUP(Todos!$A2748,vlookup_table[#All],2,FALSE)</f>
        <v>1</v>
      </c>
      <c r="O2748" s="7" t="str">
        <f>VLOOKUP(Todos!$A2748,vlookup_table[#All],3,FALSE)</f>
        <v>GA</v>
      </c>
      <c r="P2748" s="7">
        <f>VLOOKUP(Todos!$A2748,vlookup_table[#All],4,FALSE)</f>
        <v>4612</v>
      </c>
      <c r="Q2748" s="9" t="str">
        <f>VLOOKUP(Todos!$A2748,vlookup_table[#All],5,FALSE)</f>
        <v>T1</v>
      </c>
      <c r="R2748" s="9" t="str">
        <f>VLOOKUP(Todos!$A2748,vlookup_table[#All],6,FALSE)</f>
        <v>M</v>
      </c>
      <c r="S2748" s="9">
        <f>VLOOKUP(Todos!$A2748,vlookup_table[#All],7,FALSE)</f>
        <v>35</v>
      </c>
      <c r="T2748" s="9">
        <f>ROUND((9706-Todos!$P2748)/100, 0)</f>
        <v>51</v>
      </c>
      <c r="U2748" s="9" t="str" cm="1">
        <f t="array" ref="U2748">_xlfn.IFS(
    ISNUMBER(SEARCH("C", Q2748)), "Ciudad",
    ISNUMBER(SEARCH("T", Q2748)), "Pueblo",
    ISNUMBER(SEARCH("R", Q2748)), "Rural",
    ISNUMBER(SEARCH("S", Q2748)), "Suburbano",
    ISNUMBER(SEARCH("U", Q2748)), "Urbano"
)</f>
        <v>Pueblo</v>
      </c>
      <c r="V2748" s="24" t="str" cm="1">
        <f t="array" ref="V2748">_xlfn.LET(
    _xlpm.txt, _xlfn.TEXTJOIN("", TRUE, IF(ISNUMBER(--MID(Todos!$H2748, _xlfn.SEQUENCE(LEN(Todos!$H2748)), 1)), MID(Todos!$H2748, _xlfn.SEQUENCE(LEN(Todos!$H2748)), 1), "")),
    IF(ISNUMBER(--RIGHT(_xlpm.txt,1)), _xlpm.txt, LEFT(_xlpm.txt, LEN(_xlpm.txt)-1))
)</f>
        <v>17474</v>
      </c>
      <c r="W2748" s="9" t="str">
        <f>UPPER(LEFT(Todos!$B2748,2))</f>
        <v>GA</v>
      </c>
      <c r="X2748" s="10" t="str" cm="1">
        <f t="array" ref="X2748">+IF(Todos!$C2748 = "",MODE.MATCH(Todos!$C$2:$C$4029),Todos!$C2748)</f>
        <v>M</v>
      </c>
    </row>
    <row r="2749" spans="1:24" x14ac:dyDescent="0.35">
      <c r="A2749" s="18">
        <v>125446</v>
      </c>
      <c r="B2749" s="12" t="s">
        <v>21</v>
      </c>
      <c r="C2749" s="12" t="s">
        <v>17</v>
      </c>
      <c r="D2749" s="12">
        <v>380</v>
      </c>
      <c r="E2749" s="12">
        <v>277</v>
      </c>
      <c r="F2749" s="12">
        <v>349</v>
      </c>
      <c r="G2749" s="12">
        <v>0</v>
      </c>
      <c r="H2749" s="12">
        <v>10379</v>
      </c>
      <c r="I2749" s="12">
        <v>5</v>
      </c>
      <c r="J2749" s="12">
        <v>84</v>
      </c>
      <c r="K2749" s="12">
        <v>293</v>
      </c>
      <c r="L2749" s="12">
        <v>325</v>
      </c>
      <c r="M2749" s="12">
        <v>9.884615385</v>
      </c>
      <c r="N2749" s="12">
        <f>VLOOKUP(Todos!$A2749,vlookup_table[#All],2,FALSE)</f>
        <v>2</v>
      </c>
      <c r="O2749" s="12" t="str">
        <f>VLOOKUP(Todos!$A2749,vlookup_table[#All],3,FALSE)</f>
        <v>TX</v>
      </c>
      <c r="P2749" s="12">
        <f>VLOOKUP(Todos!$A2749,vlookup_table[#All],4,FALSE)</f>
        <v>3801</v>
      </c>
      <c r="Q2749" s="14" t="str">
        <f>VLOOKUP(Todos!$A2749,vlookup_table[#All],5,FALSE)</f>
        <v>S3</v>
      </c>
      <c r="R2749" s="14" t="str">
        <f>VLOOKUP(Todos!$A2749,vlookup_table[#All],6,FALSE)</f>
        <v>F</v>
      </c>
      <c r="S2749" s="14">
        <f>VLOOKUP(Todos!$A2749,vlookup_table[#All],7,FALSE)</f>
        <v>10</v>
      </c>
      <c r="T2749" s="14">
        <f>ROUND((9706-Todos!$P2749)/100, 0)</f>
        <v>59</v>
      </c>
      <c r="U2749" s="14" t="str" cm="1">
        <f t="array" ref="U2749">_xlfn.IFS(
    ISNUMBER(SEARCH("C", Q2749)), "Ciudad",
    ISNUMBER(SEARCH("T", Q2749)), "Pueblo",
    ISNUMBER(SEARCH("R", Q2749)), "Rural",
    ISNUMBER(SEARCH("S", Q2749)), "Suburbano",
    ISNUMBER(SEARCH("U", Q2749)), "Urbano"
)</f>
        <v>Suburbano</v>
      </c>
      <c r="V2749" s="25" t="str" cm="1">
        <f t="array" ref="V2749">_xlfn.LET(
    _xlpm.txt, _xlfn.TEXTJOIN("", TRUE, IF(ISNUMBER(--MID(Todos!$H2749, _xlfn.SEQUENCE(LEN(Todos!$H2749)), 1)), MID(Todos!$H2749, _xlfn.SEQUENCE(LEN(Todos!$H2749)), 1), "")),
    IF(ISNUMBER(--RIGHT(_xlpm.txt,1)), _xlpm.txt, LEFT(_xlpm.txt, LEN(_xlpm.txt)-1))
)</f>
        <v>10379</v>
      </c>
      <c r="W2749" s="14" t="str">
        <f>UPPER(LEFT(Todos!$B2749,2))</f>
        <v>TX</v>
      </c>
      <c r="X2749" s="15" t="str" cm="1">
        <f t="array" ref="X2749">+IF(Todos!$C2749 = "",MODE.MATCH(Todos!$C$2:$C$4029),Todos!$C2749)</f>
        <v>F</v>
      </c>
    </row>
    <row r="2750" spans="1:24" x14ac:dyDescent="0.35">
      <c r="A2750" s="19">
        <v>95151</v>
      </c>
      <c r="B2750" s="7" t="s">
        <v>16</v>
      </c>
      <c r="C2750" s="7" t="s">
        <v>17</v>
      </c>
      <c r="D2750" s="7">
        <v>302</v>
      </c>
      <c r="E2750" s="7">
        <v>202</v>
      </c>
      <c r="F2750" s="7">
        <v>304</v>
      </c>
      <c r="G2750" s="7">
        <v>0</v>
      </c>
      <c r="H2750" s="7">
        <v>9358</v>
      </c>
      <c r="I2750" s="7">
        <v>1</v>
      </c>
      <c r="J2750" s="7">
        <v>76</v>
      </c>
      <c r="K2750" s="7">
        <v>283</v>
      </c>
      <c r="L2750" s="7">
        <v>245</v>
      </c>
      <c r="M2750" s="7">
        <v>7.6666666670000003</v>
      </c>
      <c r="N2750" s="7">
        <f>VLOOKUP(Todos!$A2750,vlookup_table[#All],2,FALSE)</f>
        <v>0</v>
      </c>
      <c r="O2750" s="7" t="str">
        <f>VLOOKUP(Todos!$A2750,vlookup_table[#All],3,FALSE)</f>
        <v>IL</v>
      </c>
      <c r="P2750" s="7">
        <f>VLOOKUP(Todos!$A2750,vlookup_table[#All],4,FALSE)</f>
        <v>4601</v>
      </c>
      <c r="Q2750" s="9" t="str">
        <f>VLOOKUP(Todos!$A2750,vlookup_table[#All],5,FALSE)</f>
        <v>R3</v>
      </c>
      <c r="R2750" s="9" t="str">
        <f>VLOOKUP(Todos!$A2750,vlookup_table[#All],6,FALSE)</f>
        <v>F</v>
      </c>
      <c r="S2750" s="9">
        <f>VLOOKUP(Todos!$A2750,vlookup_table[#All],7,FALSE)</f>
        <v>7</v>
      </c>
      <c r="T2750" s="9">
        <f>ROUND((9706-Todos!$P2750)/100, 0)</f>
        <v>51</v>
      </c>
      <c r="U2750" s="9" t="str" cm="1">
        <f t="array" ref="U2750">_xlfn.IFS(
    ISNUMBER(SEARCH("C", Q2750)), "Ciudad",
    ISNUMBER(SEARCH("T", Q2750)), "Pueblo",
    ISNUMBER(SEARCH("R", Q2750)), "Rural",
    ISNUMBER(SEARCH("S", Q2750)), "Suburbano",
    ISNUMBER(SEARCH("U", Q2750)), "Urbano"
)</f>
        <v>Rural</v>
      </c>
      <c r="V2750" s="24" t="str" cm="1">
        <f t="array" ref="V2750">_xlfn.LET(
    _xlpm.txt, _xlfn.TEXTJOIN("", TRUE, IF(ISNUMBER(--MID(Todos!$H2750, _xlfn.SEQUENCE(LEN(Todos!$H2750)), 1)), MID(Todos!$H2750, _xlfn.SEQUENCE(LEN(Todos!$H2750)), 1), "")),
    IF(ISNUMBER(--RIGHT(_xlpm.txt,1)), _xlpm.txt, LEFT(_xlpm.txt, LEN(_xlpm.txt)-1))
)</f>
        <v>9358</v>
      </c>
      <c r="W2750" s="9" t="str">
        <f>UPPER(LEFT(Todos!$B2750,2))</f>
        <v>IL</v>
      </c>
      <c r="X2750" s="10" t="str" cm="1">
        <f t="array" ref="X2750">+IF(Todos!$C2750 = "",MODE.MATCH(Todos!$C$2:$C$4029),Todos!$C2750)</f>
        <v>F</v>
      </c>
    </row>
    <row r="2751" spans="1:24" x14ac:dyDescent="0.35">
      <c r="A2751" s="18">
        <v>132394</v>
      </c>
      <c r="B2751" s="12" t="s">
        <v>49</v>
      </c>
      <c r="C2751" s="12" t="s">
        <v>17</v>
      </c>
      <c r="D2751" s="12">
        <v>467</v>
      </c>
      <c r="E2751" s="12">
        <v>189</v>
      </c>
      <c r="F2751" s="12">
        <v>269</v>
      </c>
      <c r="G2751" s="12">
        <v>0</v>
      </c>
      <c r="H2751" s="12">
        <v>9668</v>
      </c>
      <c r="I2751" s="12">
        <v>1</v>
      </c>
      <c r="J2751" s="12">
        <v>44</v>
      </c>
      <c r="K2751" s="12">
        <v>231</v>
      </c>
      <c r="L2751" s="12">
        <v>237</v>
      </c>
      <c r="M2751" s="12">
        <v>7</v>
      </c>
      <c r="N2751" s="12">
        <f>VLOOKUP(Todos!$A2751,vlookup_table[#All],2,FALSE)</f>
        <v>2</v>
      </c>
      <c r="O2751" s="12" t="str">
        <f>VLOOKUP(Todos!$A2751,vlookup_table[#All],3,FALSE)</f>
        <v>CO</v>
      </c>
      <c r="P2751" s="12">
        <f>VLOOKUP(Todos!$A2751,vlookup_table[#All],4,FALSE)</f>
        <v>1001</v>
      </c>
      <c r="Q2751" s="14" t="str">
        <f>VLOOKUP(Todos!$A2751,vlookup_table[#All],5,FALSE)</f>
        <v>R2</v>
      </c>
      <c r="R2751" s="14" t="str">
        <f>VLOOKUP(Todos!$A2751,vlookup_table[#All],6,FALSE)</f>
        <v>F</v>
      </c>
      <c r="S2751" s="14">
        <f>VLOOKUP(Todos!$A2751,vlookup_table[#All],7,FALSE)</f>
        <v>11</v>
      </c>
      <c r="T2751" s="14">
        <f>ROUND((9706-Todos!$P2751)/100, 0)</f>
        <v>87</v>
      </c>
      <c r="U2751" s="14" t="str" cm="1">
        <f t="array" ref="U2751">_xlfn.IFS(
    ISNUMBER(SEARCH("C", Q2751)), "Ciudad",
    ISNUMBER(SEARCH("T", Q2751)), "Pueblo",
    ISNUMBER(SEARCH("R", Q2751)), "Rural",
    ISNUMBER(SEARCH("S", Q2751)), "Suburbano",
    ISNUMBER(SEARCH("U", Q2751)), "Urbano"
)</f>
        <v>Rural</v>
      </c>
      <c r="V2751" s="25" t="str" cm="1">
        <f t="array" ref="V2751">_xlfn.LET(
    _xlpm.txt, _xlfn.TEXTJOIN("", TRUE, IF(ISNUMBER(--MID(Todos!$H2751, _xlfn.SEQUENCE(LEN(Todos!$H2751)), 1)), MID(Todos!$H2751, _xlfn.SEQUENCE(LEN(Todos!$H2751)), 1), "")),
    IF(ISNUMBER(--RIGHT(_xlpm.txt,1)), _xlpm.txt, LEFT(_xlpm.txt, LEN(_xlpm.txt)-1))
)</f>
        <v>9668</v>
      </c>
      <c r="W2751" s="14" t="str">
        <f>UPPER(LEFT(Todos!$B2751,2))</f>
        <v>CO</v>
      </c>
      <c r="X2751" s="15" t="str" cm="1">
        <f t="array" ref="X2751">+IF(Todos!$C2751 = "",MODE.MATCH(Todos!$C$2:$C$4029),Todos!$C2751)</f>
        <v>F</v>
      </c>
    </row>
    <row r="2752" spans="1:24" x14ac:dyDescent="0.35">
      <c r="A2752" s="19">
        <v>151702</v>
      </c>
      <c r="B2752" s="7" t="s">
        <v>22</v>
      </c>
      <c r="C2752" s="7" t="s">
        <v>17</v>
      </c>
      <c r="D2752" s="7">
        <v>2145</v>
      </c>
      <c r="E2752" s="7">
        <v>474</v>
      </c>
      <c r="F2752" s="7">
        <v>554</v>
      </c>
      <c r="G2752" s="7">
        <v>56</v>
      </c>
      <c r="H2752" s="7">
        <v>18340</v>
      </c>
      <c r="I2752" s="7">
        <v>11</v>
      </c>
      <c r="J2752" s="7">
        <v>55</v>
      </c>
      <c r="K2752" s="7">
        <v>492</v>
      </c>
      <c r="L2752" s="7">
        <v>522</v>
      </c>
      <c r="M2752" s="7">
        <v>11.57142857</v>
      </c>
      <c r="N2752" s="7">
        <f>VLOOKUP(Todos!$A2752,vlookup_table[#All],2,FALSE)</f>
        <v>0</v>
      </c>
      <c r="O2752" s="7" t="str">
        <f>VLOOKUP(Todos!$A2752,vlookup_table[#All],3,FALSE)</f>
        <v>CA</v>
      </c>
      <c r="P2752" s="7">
        <f>VLOOKUP(Todos!$A2752,vlookup_table[#All],4,FALSE)</f>
        <v>4305</v>
      </c>
      <c r="Q2752" s="9" t="str">
        <f>VLOOKUP(Todos!$A2752,vlookup_table[#All],5,FALSE)</f>
        <v>T1</v>
      </c>
      <c r="R2752" s="9" t="str">
        <f>VLOOKUP(Todos!$A2752,vlookup_table[#All],6,FALSE)</f>
        <v>F</v>
      </c>
      <c r="S2752" s="9">
        <f>VLOOKUP(Todos!$A2752,vlookup_table[#All],7,FALSE)</f>
        <v>15</v>
      </c>
      <c r="T2752" s="9">
        <f>ROUND((9706-Todos!$P2752)/100, 0)</f>
        <v>54</v>
      </c>
      <c r="U2752" s="9" t="str" cm="1">
        <f t="array" ref="U2752">_xlfn.IFS(
    ISNUMBER(SEARCH("C", Q2752)), "Ciudad",
    ISNUMBER(SEARCH("T", Q2752)), "Pueblo",
    ISNUMBER(SEARCH("R", Q2752)), "Rural",
    ISNUMBER(SEARCH("S", Q2752)), "Suburbano",
    ISNUMBER(SEARCH("U", Q2752)), "Urbano"
)</f>
        <v>Pueblo</v>
      </c>
      <c r="V2752" s="24" t="str" cm="1">
        <f t="array" ref="V2752">_xlfn.LET(
    _xlpm.txt, _xlfn.TEXTJOIN("", TRUE, IF(ISNUMBER(--MID(Todos!$H2752, _xlfn.SEQUENCE(LEN(Todos!$H2752)), 1)), MID(Todos!$H2752, _xlfn.SEQUENCE(LEN(Todos!$H2752)), 1), "")),
    IF(ISNUMBER(--RIGHT(_xlpm.txt,1)), _xlpm.txt, LEFT(_xlpm.txt, LEN(_xlpm.txt)-1))
)</f>
        <v>18340</v>
      </c>
      <c r="W2752" s="9" t="str">
        <f>UPPER(LEFT(Todos!$B2752,2))</f>
        <v>CA</v>
      </c>
      <c r="X2752" s="10" t="str" cm="1">
        <f t="array" ref="X2752">+IF(Todos!$C2752 = "",MODE.MATCH(Todos!$C$2:$C$4029),Todos!$C2752)</f>
        <v>F</v>
      </c>
    </row>
    <row r="2753" spans="1:24" x14ac:dyDescent="0.35">
      <c r="A2753" s="18">
        <v>65668</v>
      </c>
      <c r="B2753" s="12" t="s">
        <v>30</v>
      </c>
      <c r="C2753" s="12" t="s">
        <v>17</v>
      </c>
      <c r="D2753" s="12">
        <v>404</v>
      </c>
      <c r="E2753" s="12">
        <v>180</v>
      </c>
      <c r="F2753" s="12">
        <v>257</v>
      </c>
      <c r="G2753" s="12">
        <v>0</v>
      </c>
      <c r="H2753" s="12">
        <v>8761</v>
      </c>
      <c r="I2753" s="12">
        <v>1</v>
      </c>
      <c r="J2753" s="12">
        <v>85</v>
      </c>
      <c r="K2753" s="12">
        <v>212</v>
      </c>
      <c r="L2753" s="12">
        <v>231</v>
      </c>
      <c r="M2753" s="12">
        <v>8.4</v>
      </c>
      <c r="N2753" s="12">
        <f>VLOOKUP(Todos!$A2753,vlookup_table[#All],2,FALSE)</f>
        <v>2</v>
      </c>
      <c r="O2753" s="12" t="str">
        <f>VLOOKUP(Todos!$A2753,vlookup_table[#All],3,FALSE)</f>
        <v>MI</v>
      </c>
      <c r="P2753" s="12">
        <f>VLOOKUP(Todos!$A2753,vlookup_table[#All],4,FALSE)</f>
        <v>0</v>
      </c>
      <c r="Q2753" s="14" t="str">
        <f>VLOOKUP(Todos!$A2753,vlookup_table[#All],5,FALSE)</f>
        <v>R3</v>
      </c>
      <c r="R2753" s="14" t="str">
        <f>VLOOKUP(Todos!$A2753,vlookup_table[#All],6,FALSE)</f>
        <v>F</v>
      </c>
      <c r="S2753" s="14">
        <f>VLOOKUP(Todos!$A2753,vlookup_table[#All],7,FALSE)</f>
        <v>10</v>
      </c>
      <c r="T2753" s="14">
        <f>ROUND((9706-Todos!$P2753)/100, 0)</f>
        <v>97</v>
      </c>
      <c r="U2753" s="14" t="str" cm="1">
        <f t="array" ref="U2753">_xlfn.IFS(
    ISNUMBER(SEARCH("C", Q2753)), "Ciudad",
    ISNUMBER(SEARCH("T", Q2753)), "Pueblo",
    ISNUMBER(SEARCH("R", Q2753)), "Rural",
    ISNUMBER(SEARCH("S", Q2753)), "Suburbano",
    ISNUMBER(SEARCH("U", Q2753)), "Urbano"
)</f>
        <v>Rural</v>
      </c>
      <c r="V2753" s="25" t="str" cm="1">
        <f t="array" ref="V2753">_xlfn.LET(
    _xlpm.txt, _xlfn.TEXTJOIN("", TRUE, IF(ISNUMBER(--MID(Todos!$H2753, _xlfn.SEQUENCE(LEN(Todos!$H2753)), 1)), MID(Todos!$H2753, _xlfn.SEQUENCE(LEN(Todos!$H2753)), 1), "")),
    IF(ISNUMBER(--RIGHT(_xlpm.txt,1)), _xlpm.txt, LEFT(_xlpm.txt, LEN(_xlpm.txt)-1))
)</f>
        <v>8761</v>
      </c>
      <c r="W2753" s="14" t="str">
        <f>UPPER(LEFT(Todos!$B2753,2))</f>
        <v>MI</v>
      </c>
      <c r="X2753" s="15" t="str" cm="1">
        <f t="array" ref="X2753">+IF(Todos!$C2753 = "",MODE.MATCH(Todos!$C$2:$C$4029),Todos!$C2753)</f>
        <v>F</v>
      </c>
    </row>
    <row r="2754" spans="1:24" x14ac:dyDescent="0.35">
      <c r="A2754" s="19">
        <v>167357</v>
      </c>
      <c r="B2754" s="7" t="s">
        <v>22</v>
      </c>
      <c r="C2754" s="7" t="s">
        <v>14</v>
      </c>
      <c r="D2754" s="7">
        <v>2429</v>
      </c>
      <c r="E2754" s="7">
        <v>315</v>
      </c>
      <c r="F2754" s="7">
        <v>456</v>
      </c>
      <c r="G2754" s="7">
        <v>81</v>
      </c>
      <c r="H2754" s="7">
        <v>18050</v>
      </c>
      <c r="I2754" s="7">
        <v>9</v>
      </c>
      <c r="J2754" s="7">
        <v>50</v>
      </c>
      <c r="K2754" s="7">
        <v>413</v>
      </c>
      <c r="L2754" s="7">
        <v>375</v>
      </c>
      <c r="M2754" s="7">
        <v>8.75</v>
      </c>
      <c r="N2754" s="7">
        <f>VLOOKUP(Todos!$A2754,vlookup_table[#All],2,FALSE)</f>
        <v>1</v>
      </c>
      <c r="O2754" s="7" t="str">
        <f>VLOOKUP(Todos!$A2754,vlookup_table[#All],3,FALSE)</f>
        <v>CA</v>
      </c>
      <c r="P2754" s="7">
        <f>VLOOKUP(Todos!$A2754,vlookup_table[#All],4,FALSE)</f>
        <v>5501</v>
      </c>
      <c r="Q2754" s="9" t="str">
        <f>VLOOKUP(Todos!$A2754,vlookup_table[#All],5,FALSE)</f>
        <v>S1</v>
      </c>
      <c r="R2754" s="9" t="str">
        <f>VLOOKUP(Todos!$A2754,vlookup_table[#All],6,FALSE)</f>
        <v>M</v>
      </c>
      <c r="S2754" s="9">
        <f>VLOOKUP(Todos!$A2754,vlookup_table[#All],7,FALSE)</f>
        <v>12</v>
      </c>
      <c r="T2754" s="9">
        <f>ROUND((9706-Todos!$P2754)/100, 0)</f>
        <v>42</v>
      </c>
      <c r="U2754" s="9" t="str" cm="1">
        <f t="array" ref="U2754">_xlfn.IFS(
    ISNUMBER(SEARCH("C", Q2754)), "Ciudad",
    ISNUMBER(SEARCH("T", Q2754)), "Pueblo",
    ISNUMBER(SEARCH("R", Q2754)), "Rural",
    ISNUMBER(SEARCH("S", Q2754)), "Suburbano",
    ISNUMBER(SEARCH("U", Q2754)), "Urbano"
)</f>
        <v>Suburbano</v>
      </c>
      <c r="V2754" s="24" t="str" cm="1">
        <f t="array" ref="V2754">_xlfn.LET(
    _xlpm.txt, _xlfn.TEXTJOIN("", TRUE, IF(ISNUMBER(--MID(Todos!$H2754, _xlfn.SEQUENCE(LEN(Todos!$H2754)), 1)), MID(Todos!$H2754, _xlfn.SEQUENCE(LEN(Todos!$H2754)), 1), "")),
    IF(ISNUMBER(--RIGHT(_xlpm.txt,1)), _xlpm.txt, LEFT(_xlpm.txt, LEN(_xlpm.txt)-1))
)</f>
        <v>18050</v>
      </c>
      <c r="W2754" s="9" t="str">
        <f>UPPER(LEFT(Todos!$B2754,2))</f>
        <v>CA</v>
      </c>
      <c r="X2754" s="10" t="str" cm="1">
        <f t="array" ref="X2754">+IF(Todos!$C2754 = "",MODE.MATCH(Todos!$C$2:$C$4029),Todos!$C2754)</f>
        <v>M</v>
      </c>
    </row>
    <row r="2755" spans="1:24" x14ac:dyDescent="0.35">
      <c r="A2755" s="18">
        <v>117552</v>
      </c>
      <c r="B2755" s="12" t="s">
        <v>21</v>
      </c>
      <c r="C2755" s="12" t="s">
        <v>17</v>
      </c>
      <c r="D2755" s="12">
        <v>2650</v>
      </c>
      <c r="E2755" s="12">
        <v>853</v>
      </c>
      <c r="F2755" s="12">
        <v>987</v>
      </c>
      <c r="G2755" s="12">
        <v>66</v>
      </c>
      <c r="H2755" s="12">
        <v>41814</v>
      </c>
      <c r="I2755" s="12">
        <v>7</v>
      </c>
      <c r="J2755" s="12">
        <v>38</v>
      </c>
      <c r="K2755" s="12">
        <v>965</v>
      </c>
      <c r="L2755" s="12">
        <v>870</v>
      </c>
      <c r="M2755" s="12">
        <v>13.75</v>
      </c>
      <c r="N2755" s="12">
        <f>VLOOKUP(Todos!$A2755,vlookup_table[#All],2,FALSE)</f>
        <v>0</v>
      </c>
      <c r="O2755" s="12" t="str">
        <f>VLOOKUP(Todos!$A2755,vlookup_table[#All],3,FALSE)</f>
        <v>TX</v>
      </c>
      <c r="P2755" s="12">
        <f>VLOOKUP(Todos!$A2755,vlookup_table[#All],4,FALSE)</f>
        <v>4403</v>
      </c>
      <c r="Q2755" s="14" t="str">
        <f>VLOOKUP(Todos!$A2755,vlookup_table[#All],5,FALSE)</f>
        <v>S1</v>
      </c>
      <c r="R2755" s="14" t="str">
        <f>VLOOKUP(Todos!$A2755,vlookup_table[#All],6,FALSE)</f>
        <v>F</v>
      </c>
      <c r="S2755" s="14">
        <f>VLOOKUP(Todos!$A2755,vlookup_table[#All],7,FALSE)</f>
        <v>20</v>
      </c>
      <c r="T2755" s="14">
        <f>ROUND((9706-Todos!$P2755)/100, 0)</f>
        <v>53</v>
      </c>
      <c r="U2755" s="14" t="str" cm="1">
        <f t="array" ref="U2755">_xlfn.IFS(
    ISNUMBER(SEARCH("C", Q2755)), "Ciudad",
    ISNUMBER(SEARCH("T", Q2755)), "Pueblo",
    ISNUMBER(SEARCH("R", Q2755)), "Rural",
    ISNUMBER(SEARCH("S", Q2755)), "Suburbano",
    ISNUMBER(SEARCH("U", Q2755)), "Urbano"
)</f>
        <v>Suburbano</v>
      </c>
      <c r="V2755" s="25" t="str" cm="1">
        <f t="array" ref="V2755">_xlfn.LET(
    _xlpm.txt, _xlfn.TEXTJOIN("", TRUE, IF(ISNUMBER(--MID(Todos!$H2755, _xlfn.SEQUENCE(LEN(Todos!$H2755)), 1)), MID(Todos!$H2755, _xlfn.SEQUENCE(LEN(Todos!$H2755)), 1), "")),
    IF(ISNUMBER(--RIGHT(_xlpm.txt,1)), _xlpm.txt, LEFT(_xlpm.txt, LEN(_xlpm.txt)-1))
)</f>
        <v>41814</v>
      </c>
      <c r="W2755" s="14" t="str">
        <f>UPPER(LEFT(Todos!$B2755,2))</f>
        <v>TX</v>
      </c>
      <c r="X2755" s="15" t="str" cm="1">
        <f t="array" ref="X2755">+IF(Todos!$C2755 = "",MODE.MATCH(Todos!$C$2:$C$4029),Todos!$C2755)</f>
        <v>F</v>
      </c>
    </row>
    <row r="2756" spans="1:24" x14ac:dyDescent="0.35">
      <c r="A2756" s="19">
        <v>75341</v>
      </c>
      <c r="B2756" s="7" t="s">
        <v>48</v>
      </c>
      <c r="C2756" s="7" t="s">
        <v>17</v>
      </c>
      <c r="D2756" s="7">
        <v>595</v>
      </c>
      <c r="E2756" s="7">
        <v>362</v>
      </c>
      <c r="F2756" s="7">
        <v>560</v>
      </c>
      <c r="G2756" s="7">
        <v>1</v>
      </c>
      <c r="H2756" s="7">
        <v>18202</v>
      </c>
      <c r="I2756" s="7">
        <v>0</v>
      </c>
      <c r="J2756" s="7">
        <v>70</v>
      </c>
      <c r="K2756" s="7">
        <v>436</v>
      </c>
      <c r="L2756" s="7">
        <v>437</v>
      </c>
      <c r="M2756" s="7">
        <v>7</v>
      </c>
      <c r="N2756" s="7">
        <f>VLOOKUP(Todos!$A2756,vlookup_table[#All],2,FALSE)</f>
        <v>28</v>
      </c>
      <c r="O2756" s="7" t="str">
        <f>VLOOKUP(Todos!$A2756,vlookup_table[#All],3,FALSE)</f>
        <v>IA</v>
      </c>
      <c r="P2756" s="7">
        <f>VLOOKUP(Todos!$A2756,vlookup_table[#All],4,FALSE)</f>
        <v>1403</v>
      </c>
      <c r="Q2756" s="9" t="str">
        <f>VLOOKUP(Todos!$A2756,vlookup_table[#All],5,FALSE)</f>
        <v>T1</v>
      </c>
      <c r="R2756" s="9" t="str">
        <f>VLOOKUP(Todos!$A2756,vlookup_table[#All],6,FALSE)</f>
        <v>F</v>
      </c>
      <c r="S2756" s="9">
        <f>VLOOKUP(Todos!$A2756,vlookup_table[#All],7,FALSE)</f>
        <v>15</v>
      </c>
      <c r="T2756" s="9">
        <f>ROUND((9706-Todos!$P2756)/100, 0)</f>
        <v>83</v>
      </c>
      <c r="U2756" s="9" t="str" cm="1">
        <f t="array" ref="U2756">_xlfn.IFS(
    ISNUMBER(SEARCH("C", Q2756)), "Ciudad",
    ISNUMBER(SEARCH("T", Q2756)), "Pueblo",
    ISNUMBER(SEARCH("R", Q2756)), "Rural",
    ISNUMBER(SEARCH("S", Q2756)), "Suburbano",
    ISNUMBER(SEARCH("U", Q2756)), "Urbano"
)</f>
        <v>Pueblo</v>
      </c>
      <c r="V2756" s="24" t="str" cm="1">
        <f t="array" ref="V2756">_xlfn.LET(
    _xlpm.txt, _xlfn.TEXTJOIN("", TRUE, IF(ISNUMBER(--MID(Todos!$H2756, _xlfn.SEQUENCE(LEN(Todos!$H2756)), 1)), MID(Todos!$H2756, _xlfn.SEQUENCE(LEN(Todos!$H2756)), 1), "")),
    IF(ISNUMBER(--RIGHT(_xlpm.txt,1)), _xlpm.txt, LEFT(_xlpm.txt, LEN(_xlpm.txt)-1))
)</f>
        <v>18202</v>
      </c>
      <c r="W2756" s="9" t="str">
        <f>UPPER(LEFT(Todos!$B2756,2))</f>
        <v>IA</v>
      </c>
      <c r="X2756" s="10" t="str" cm="1">
        <f t="array" ref="X2756">+IF(Todos!$C2756 = "",MODE.MATCH(Todos!$C$2:$C$4029),Todos!$C2756)</f>
        <v>F</v>
      </c>
    </row>
    <row r="2757" spans="1:24" x14ac:dyDescent="0.35">
      <c r="A2757" s="18">
        <v>36774</v>
      </c>
      <c r="B2757" s="12" t="s">
        <v>13</v>
      </c>
      <c r="C2757" s="12" t="s">
        <v>14</v>
      </c>
      <c r="D2757" s="12">
        <v>902</v>
      </c>
      <c r="E2757" s="12">
        <v>435</v>
      </c>
      <c r="F2757" s="12">
        <v>508</v>
      </c>
      <c r="G2757" s="12">
        <v>0</v>
      </c>
      <c r="H2757" s="12">
        <v>16699</v>
      </c>
      <c r="I2757" s="12">
        <v>21</v>
      </c>
      <c r="J2757" s="12">
        <v>32</v>
      </c>
      <c r="K2757" s="12">
        <v>465</v>
      </c>
      <c r="L2757" s="12">
        <v>481</v>
      </c>
      <c r="M2757" s="12">
        <v>10</v>
      </c>
      <c r="N2757" s="12">
        <f>VLOOKUP(Todos!$A2757,vlookup_table[#All],2,FALSE)</f>
        <v>1</v>
      </c>
      <c r="O2757" s="12" t="str">
        <f>VLOOKUP(Todos!$A2757,vlookup_table[#All],3,FALSE)</f>
        <v>FL</v>
      </c>
      <c r="P2757" s="12">
        <f>VLOOKUP(Todos!$A2757,vlookup_table[#All],4,FALSE)</f>
        <v>4401</v>
      </c>
      <c r="Q2757" s="14" t="str">
        <f>VLOOKUP(Todos!$A2757,vlookup_table[#All],5,FALSE)</f>
        <v>S1</v>
      </c>
      <c r="R2757" s="14" t="str">
        <f>VLOOKUP(Todos!$A2757,vlookup_table[#All],6,FALSE)</f>
        <v>M</v>
      </c>
      <c r="S2757" s="14">
        <f>VLOOKUP(Todos!$A2757,vlookup_table[#All],7,FALSE)</f>
        <v>21</v>
      </c>
      <c r="T2757" s="14">
        <f>ROUND((9706-Todos!$P2757)/100, 0)</f>
        <v>53</v>
      </c>
      <c r="U2757" s="14" t="str" cm="1">
        <f t="array" ref="U2757">_xlfn.IFS(
    ISNUMBER(SEARCH("C", Q2757)), "Ciudad",
    ISNUMBER(SEARCH("T", Q2757)), "Pueblo",
    ISNUMBER(SEARCH("R", Q2757)), "Rural",
    ISNUMBER(SEARCH("S", Q2757)), "Suburbano",
    ISNUMBER(SEARCH("U", Q2757)), "Urbano"
)</f>
        <v>Suburbano</v>
      </c>
      <c r="V2757" s="25" t="str" cm="1">
        <f t="array" ref="V2757">_xlfn.LET(
    _xlpm.txt, _xlfn.TEXTJOIN("", TRUE, IF(ISNUMBER(--MID(Todos!$H2757, _xlfn.SEQUENCE(LEN(Todos!$H2757)), 1)), MID(Todos!$H2757, _xlfn.SEQUENCE(LEN(Todos!$H2757)), 1), "")),
    IF(ISNUMBER(--RIGHT(_xlpm.txt,1)), _xlpm.txt, LEFT(_xlpm.txt, LEN(_xlpm.txt)-1))
)</f>
        <v>16699</v>
      </c>
      <c r="W2757" s="14" t="str">
        <f>UPPER(LEFT(Todos!$B2757,2))</f>
        <v>FL</v>
      </c>
      <c r="X2757" s="15" t="str" cm="1">
        <f t="array" ref="X2757">+IF(Todos!$C2757 = "",MODE.MATCH(Todos!$C$2:$C$4029),Todos!$C2757)</f>
        <v>M</v>
      </c>
    </row>
    <row r="2758" spans="1:24" x14ac:dyDescent="0.35">
      <c r="A2758" s="19">
        <v>139074</v>
      </c>
      <c r="B2758" s="7" t="s">
        <v>56</v>
      </c>
      <c r="C2758" s="7" t="s">
        <v>14</v>
      </c>
      <c r="D2758" s="7">
        <v>684</v>
      </c>
      <c r="E2758" s="7">
        <v>196</v>
      </c>
      <c r="F2758" s="7">
        <v>271</v>
      </c>
      <c r="G2758" s="7">
        <v>2</v>
      </c>
      <c r="H2758" s="7">
        <v>10133</v>
      </c>
      <c r="I2758" s="7">
        <v>3</v>
      </c>
      <c r="J2758" s="7">
        <v>13</v>
      </c>
      <c r="K2758" s="7">
        <v>222</v>
      </c>
      <c r="L2758" s="7">
        <v>247</v>
      </c>
      <c r="M2758" s="7">
        <v>12.2</v>
      </c>
      <c r="N2758" s="7">
        <f>VLOOKUP(Todos!$A2758,vlookup_table[#All],2,FALSE)</f>
        <v>1</v>
      </c>
      <c r="O2758" s="7" t="str">
        <f>VLOOKUP(Todos!$A2758,vlookup_table[#All],3,FALSE)</f>
        <v>AZ</v>
      </c>
      <c r="P2758" s="7">
        <f>VLOOKUP(Todos!$A2758,vlookup_table[#All],4,FALSE)</f>
        <v>2103</v>
      </c>
      <c r="Q2758" s="9" t="str">
        <f>VLOOKUP(Todos!$A2758,vlookup_table[#All],5,FALSE)</f>
        <v>R2</v>
      </c>
      <c r="R2758" s="9" t="str">
        <f>VLOOKUP(Todos!$A2758,vlookup_table[#All],6,FALSE)</f>
        <v>M</v>
      </c>
      <c r="S2758" s="9">
        <f>VLOOKUP(Todos!$A2758,vlookup_table[#All],7,FALSE)</f>
        <v>20</v>
      </c>
      <c r="T2758" s="9">
        <f>ROUND((9706-Todos!$P2758)/100, 0)</f>
        <v>76</v>
      </c>
      <c r="U2758" s="9" t="str" cm="1">
        <f t="array" ref="U2758">_xlfn.IFS(
    ISNUMBER(SEARCH("C", Q2758)), "Ciudad",
    ISNUMBER(SEARCH("T", Q2758)), "Pueblo",
    ISNUMBER(SEARCH("R", Q2758)), "Rural",
    ISNUMBER(SEARCH("S", Q2758)), "Suburbano",
    ISNUMBER(SEARCH("U", Q2758)), "Urbano"
)</f>
        <v>Rural</v>
      </c>
      <c r="V2758" s="24" t="str" cm="1">
        <f t="array" ref="V2758">_xlfn.LET(
    _xlpm.txt, _xlfn.TEXTJOIN("", TRUE, IF(ISNUMBER(--MID(Todos!$H2758, _xlfn.SEQUENCE(LEN(Todos!$H2758)), 1)), MID(Todos!$H2758, _xlfn.SEQUENCE(LEN(Todos!$H2758)), 1), "")),
    IF(ISNUMBER(--RIGHT(_xlpm.txt,1)), _xlpm.txt, LEFT(_xlpm.txt, LEN(_xlpm.txt)-1))
)</f>
        <v>10133</v>
      </c>
      <c r="W2758" s="9" t="str">
        <f>UPPER(LEFT(Todos!$B2758,2))</f>
        <v>AZ</v>
      </c>
      <c r="X2758" s="10" t="str" cm="1">
        <f t="array" ref="X2758">+IF(Todos!$C2758 = "",MODE.MATCH(Todos!$C$2:$C$4029),Todos!$C2758)</f>
        <v>M</v>
      </c>
    </row>
    <row r="2759" spans="1:24" x14ac:dyDescent="0.35">
      <c r="A2759" s="18">
        <v>58086</v>
      </c>
      <c r="B2759" s="12" t="s">
        <v>58</v>
      </c>
      <c r="C2759" s="12" t="s">
        <v>17</v>
      </c>
      <c r="D2759" s="12">
        <v>240</v>
      </c>
      <c r="E2759" s="12">
        <v>99</v>
      </c>
      <c r="F2759" s="12">
        <v>191</v>
      </c>
      <c r="G2759" s="12">
        <v>0</v>
      </c>
      <c r="H2759" s="12">
        <v>6133</v>
      </c>
      <c r="I2759" s="12">
        <v>0</v>
      </c>
      <c r="J2759" s="12">
        <v>92</v>
      </c>
      <c r="K2759" s="12">
        <v>156</v>
      </c>
      <c r="L2759" s="12">
        <v>153</v>
      </c>
      <c r="M2759" s="12">
        <v>3.2608695650000001</v>
      </c>
      <c r="N2759" s="12">
        <f>VLOOKUP(Todos!$A2759,vlookup_table[#All],2,FALSE)</f>
        <v>0</v>
      </c>
      <c r="O2759" s="12" t="str">
        <f>VLOOKUP(Todos!$A2759,vlookup_table[#All],3,FALSE)</f>
        <v>KY</v>
      </c>
      <c r="P2759" s="12">
        <f>VLOOKUP(Todos!$A2759,vlookup_table[#All],4,FALSE)</f>
        <v>4401</v>
      </c>
      <c r="Q2759" s="14" t="str">
        <f>VLOOKUP(Todos!$A2759,vlookup_table[#All],5,FALSE)</f>
        <v>R3</v>
      </c>
      <c r="R2759" s="14" t="str">
        <f>VLOOKUP(Todos!$A2759,vlookup_table[#All],6,FALSE)</f>
        <v>F</v>
      </c>
      <c r="S2759" s="14">
        <f>VLOOKUP(Todos!$A2759,vlookup_table[#All],7,FALSE)</f>
        <v>4</v>
      </c>
      <c r="T2759" s="14">
        <f>ROUND((9706-Todos!$P2759)/100, 0)</f>
        <v>53</v>
      </c>
      <c r="U2759" s="14" t="str" cm="1">
        <f t="array" ref="U2759">_xlfn.IFS(
    ISNUMBER(SEARCH("C", Q2759)), "Ciudad",
    ISNUMBER(SEARCH("T", Q2759)), "Pueblo",
    ISNUMBER(SEARCH("R", Q2759)), "Rural",
    ISNUMBER(SEARCH("S", Q2759)), "Suburbano",
    ISNUMBER(SEARCH("U", Q2759)), "Urbano"
)</f>
        <v>Rural</v>
      </c>
      <c r="V2759" s="25" t="str" cm="1">
        <f t="array" ref="V2759">_xlfn.LET(
    _xlpm.txt, _xlfn.TEXTJOIN("", TRUE, IF(ISNUMBER(--MID(Todos!$H2759, _xlfn.SEQUENCE(LEN(Todos!$H2759)), 1)), MID(Todos!$H2759, _xlfn.SEQUENCE(LEN(Todos!$H2759)), 1), "")),
    IF(ISNUMBER(--RIGHT(_xlpm.txt,1)), _xlpm.txt, LEFT(_xlpm.txt, LEN(_xlpm.txt)-1))
)</f>
        <v>6133</v>
      </c>
      <c r="W2759" s="14" t="str">
        <f>UPPER(LEFT(Todos!$B2759,2))</f>
        <v>KY</v>
      </c>
      <c r="X2759" s="15" t="str" cm="1">
        <f t="array" ref="X2759">+IF(Todos!$C2759 = "",MODE.MATCH(Todos!$C$2:$C$4029),Todos!$C2759)</f>
        <v>F</v>
      </c>
    </row>
    <row r="2760" spans="1:24" x14ac:dyDescent="0.35">
      <c r="A2760" s="19">
        <v>37637</v>
      </c>
      <c r="B2760" s="7" t="s">
        <v>13</v>
      </c>
      <c r="C2760" s="7" t="s">
        <v>17</v>
      </c>
      <c r="D2760" s="7">
        <v>1305</v>
      </c>
      <c r="E2760" s="7">
        <v>511</v>
      </c>
      <c r="F2760" s="7">
        <v>705</v>
      </c>
      <c r="G2760" s="7">
        <v>14</v>
      </c>
      <c r="H2760" s="7">
        <v>35196</v>
      </c>
      <c r="I2760" s="7">
        <v>31</v>
      </c>
      <c r="J2760" s="7">
        <v>33</v>
      </c>
      <c r="K2760" s="7">
        <v>650</v>
      </c>
      <c r="L2760" s="7">
        <v>605</v>
      </c>
      <c r="M2760" s="7">
        <v>7.5833333329999997</v>
      </c>
      <c r="N2760" s="7">
        <f>VLOOKUP(Todos!$A2760,vlookup_table[#All],2,FALSE)</f>
        <v>28</v>
      </c>
      <c r="O2760" s="7" t="str">
        <f>VLOOKUP(Todos!$A2760,vlookup_table[#All],3,FALSE)</f>
        <v>FL</v>
      </c>
      <c r="P2760" s="7">
        <f>VLOOKUP(Todos!$A2760,vlookup_table[#All],4,FALSE)</f>
        <v>4906</v>
      </c>
      <c r="Q2760" s="9" t="str">
        <f>VLOOKUP(Todos!$A2760,vlookup_table[#All],5,FALSE)</f>
        <v>C1</v>
      </c>
      <c r="R2760" s="9" t="str">
        <f>VLOOKUP(Todos!$A2760,vlookup_table[#All],6,FALSE)</f>
        <v>F</v>
      </c>
      <c r="S2760" s="9">
        <f>VLOOKUP(Todos!$A2760,vlookup_table[#All],7,FALSE)</f>
        <v>10</v>
      </c>
      <c r="T2760" s="9">
        <f>ROUND((9706-Todos!$P2760)/100, 0)</f>
        <v>48</v>
      </c>
      <c r="U2760" s="9" t="str" cm="1">
        <f t="array" ref="U2760">_xlfn.IFS(
    ISNUMBER(SEARCH("C", Q2760)), "Ciudad",
    ISNUMBER(SEARCH("T", Q2760)), "Pueblo",
    ISNUMBER(SEARCH("R", Q2760)), "Rural",
    ISNUMBER(SEARCH("S", Q2760)), "Suburbano",
    ISNUMBER(SEARCH("U", Q2760)), "Urbano"
)</f>
        <v>Ciudad</v>
      </c>
      <c r="V2760" s="24" t="str" cm="1">
        <f t="array" ref="V2760">_xlfn.LET(
    _xlpm.txt, _xlfn.TEXTJOIN("", TRUE, IF(ISNUMBER(--MID(Todos!$H2760, _xlfn.SEQUENCE(LEN(Todos!$H2760)), 1)), MID(Todos!$H2760, _xlfn.SEQUENCE(LEN(Todos!$H2760)), 1), "")),
    IF(ISNUMBER(--RIGHT(_xlpm.txt,1)), _xlpm.txt, LEFT(_xlpm.txt, LEN(_xlpm.txt)-1))
)</f>
        <v>35196</v>
      </c>
      <c r="W2760" s="9" t="str">
        <f>UPPER(LEFT(Todos!$B2760,2))</f>
        <v>FL</v>
      </c>
      <c r="X2760" s="10" t="str" cm="1">
        <f t="array" ref="X2760">+IF(Todos!$C2760 = "",MODE.MATCH(Todos!$C$2:$C$4029),Todos!$C2760)</f>
        <v>F</v>
      </c>
    </row>
    <row r="2761" spans="1:24" x14ac:dyDescent="0.35">
      <c r="A2761" s="18">
        <v>73625</v>
      </c>
      <c r="B2761" s="12" t="s">
        <v>30</v>
      </c>
      <c r="C2761" s="12" t="s">
        <v>17</v>
      </c>
      <c r="D2761" s="12">
        <v>0</v>
      </c>
      <c r="E2761" s="12">
        <v>0</v>
      </c>
      <c r="F2761" s="12">
        <v>0</v>
      </c>
      <c r="G2761" s="12">
        <v>0</v>
      </c>
      <c r="H2761" s="12">
        <v>0</v>
      </c>
      <c r="I2761" s="12">
        <v>0</v>
      </c>
      <c r="J2761" s="12">
        <v>0</v>
      </c>
      <c r="K2761" s="12">
        <v>0</v>
      </c>
      <c r="L2761" s="12">
        <v>0</v>
      </c>
      <c r="M2761" s="12">
        <v>8.7777777780000008</v>
      </c>
      <c r="N2761" s="12">
        <f>VLOOKUP(Todos!$A2761,vlookup_table[#All],2,FALSE)</f>
        <v>0</v>
      </c>
      <c r="O2761" s="12" t="str">
        <f>VLOOKUP(Todos!$A2761,vlookup_table[#All],3,FALSE)</f>
        <v>MI</v>
      </c>
      <c r="P2761" s="12">
        <f>VLOOKUP(Todos!$A2761,vlookup_table[#All],4,FALSE)</f>
        <v>5806</v>
      </c>
      <c r="Q2761" s="14" t="str">
        <f>VLOOKUP(Todos!$A2761,vlookup_table[#All],5,FALSE)</f>
        <v>U4</v>
      </c>
      <c r="R2761" s="14" t="str">
        <f>VLOOKUP(Todos!$A2761,vlookup_table[#All],6,FALSE)</f>
        <v>F</v>
      </c>
      <c r="S2761" s="14">
        <f>VLOOKUP(Todos!$A2761,vlookup_table[#All],7,FALSE)</f>
        <v>10</v>
      </c>
      <c r="T2761" s="14">
        <f>ROUND((9706-Todos!$P2761)/100, 0)</f>
        <v>39</v>
      </c>
      <c r="U2761" s="14" t="str" cm="1">
        <f t="array" ref="U2761">_xlfn.IFS(
    ISNUMBER(SEARCH("C", Q2761)), "Ciudad",
    ISNUMBER(SEARCH("T", Q2761)), "Pueblo",
    ISNUMBER(SEARCH("R", Q2761)), "Rural",
    ISNUMBER(SEARCH("S", Q2761)), "Suburbano",
    ISNUMBER(SEARCH("U", Q2761)), "Urbano"
)</f>
        <v>Urbano</v>
      </c>
      <c r="V2761" s="25" t="str" cm="1">
        <f t="array" ref="V2761">_xlfn.LET(
    _xlpm.txt, _xlfn.TEXTJOIN("", TRUE, IF(ISNUMBER(--MID(Todos!$H2761, _xlfn.SEQUENCE(LEN(Todos!$H2761)), 1)), MID(Todos!$H2761, _xlfn.SEQUENCE(LEN(Todos!$H2761)), 1), "")),
    IF(ISNUMBER(--RIGHT(_xlpm.txt,1)), _xlpm.txt, LEFT(_xlpm.txt, LEN(_xlpm.txt)-1))
)</f>
        <v>0</v>
      </c>
      <c r="W2761" s="14" t="str">
        <f>UPPER(LEFT(Todos!$B2761,2))</f>
        <v>MI</v>
      </c>
      <c r="X2761" s="15" t="str" cm="1">
        <f t="array" ref="X2761">+IF(Todos!$C2761 = "",MODE.MATCH(Todos!$C$2:$C$4029),Todos!$C2761)</f>
        <v>F</v>
      </c>
    </row>
    <row r="2762" spans="1:24" x14ac:dyDescent="0.35">
      <c r="A2762" s="19">
        <v>77845</v>
      </c>
      <c r="B2762" s="7" t="s">
        <v>36</v>
      </c>
      <c r="C2762" s="7" t="s">
        <v>17</v>
      </c>
      <c r="D2762" s="7">
        <v>1117</v>
      </c>
      <c r="E2762" s="7">
        <v>448</v>
      </c>
      <c r="F2762" s="7">
        <v>500</v>
      </c>
      <c r="G2762" s="7">
        <v>5</v>
      </c>
      <c r="H2762" s="7">
        <v>17807</v>
      </c>
      <c r="I2762" s="7">
        <v>4</v>
      </c>
      <c r="J2762" s="7">
        <v>63</v>
      </c>
      <c r="K2762" s="7">
        <v>478</v>
      </c>
      <c r="L2762" s="7">
        <v>467</v>
      </c>
      <c r="M2762" s="7">
        <v>12.5</v>
      </c>
      <c r="N2762" s="7">
        <f>VLOOKUP(Todos!$A2762,vlookup_table[#All],2,FALSE)</f>
        <v>0</v>
      </c>
      <c r="O2762" s="7" t="str">
        <f>VLOOKUP(Todos!$A2762,vlookup_table[#All],3,FALSE)</f>
        <v>WI</v>
      </c>
      <c r="P2762" s="7">
        <f>VLOOKUP(Todos!$A2762,vlookup_table[#All],4,FALSE)</f>
        <v>6101</v>
      </c>
      <c r="Q2762" s="9" t="str">
        <f>VLOOKUP(Todos!$A2762,vlookup_table[#All],5,FALSE)</f>
        <v>T2</v>
      </c>
      <c r="R2762" s="9" t="str">
        <f>VLOOKUP(Todos!$A2762,vlookup_table[#All],6,FALSE)</f>
        <v>F</v>
      </c>
      <c r="S2762" s="9">
        <f>VLOOKUP(Todos!$A2762,vlookup_table[#All],7,FALSE)</f>
        <v>15</v>
      </c>
      <c r="T2762" s="9">
        <f>ROUND((9706-Todos!$P2762)/100, 0)</f>
        <v>36</v>
      </c>
      <c r="U2762" s="9" t="str" cm="1">
        <f t="array" ref="U2762">_xlfn.IFS(
    ISNUMBER(SEARCH("C", Q2762)), "Ciudad",
    ISNUMBER(SEARCH("T", Q2762)), "Pueblo",
    ISNUMBER(SEARCH("R", Q2762)), "Rural",
    ISNUMBER(SEARCH("S", Q2762)), "Suburbano",
    ISNUMBER(SEARCH("U", Q2762)), "Urbano"
)</f>
        <v>Pueblo</v>
      </c>
      <c r="V2762" s="24" t="str" cm="1">
        <f t="array" ref="V2762">_xlfn.LET(
    _xlpm.txt, _xlfn.TEXTJOIN("", TRUE, IF(ISNUMBER(--MID(Todos!$H2762, _xlfn.SEQUENCE(LEN(Todos!$H2762)), 1)), MID(Todos!$H2762, _xlfn.SEQUENCE(LEN(Todos!$H2762)), 1), "")),
    IF(ISNUMBER(--RIGHT(_xlpm.txt,1)), _xlpm.txt, LEFT(_xlpm.txt, LEN(_xlpm.txt)-1))
)</f>
        <v>17807</v>
      </c>
      <c r="W2762" s="9" t="str">
        <f>UPPER(LEFT(Todos!$B2762,2))</f>
        <v>WI</v>
      </c>
      <c r="X2762" s="10" t="str" cm="1">
        <f t="array" ref="X2762">+IF(Todos!$C2762 = "",MODE.MATCH(Todos!$C$2:$C$4029),Todos!$C2762)</f>
        <v>F</v>
      </c>
    </row>
    <row r="2763" spans="1:24" x14ac:dyDescent="0.35">
      <c r="A2763" s="18">
        <v>6615</v>
      </c>
      <c r="B2763" s="12" t="s">
        <v>13</v>
      </c>
      <c r="C2763" s="12" t="s">
        <v>17</v>
      </c>
      <c r="D2763" s="12">
        <v>1701</v>
      </c>
      <c r="E2763" s="12">
        <v>355</v>
      </c>
      <c r="F2763" s="12">
        <v>615</v>
      </c>
      <c r="G2763" s="12">
        <v>39</v>
      </c>
      <c r="H2763" s="12">
        <v>25527</v>
      </c>
      <c r="I2763" s="12">
        <v>29</v>
      </c>
      <c r="J2763" s="12">
        <v>30</v>
      </c>
      <c r="K2763" s="12">
        <v>493</v>
      </c>
      <c r="L2763" s="12">
        <v>486</v>
      </c>
      <c r="M2763" s="12">
        <v>10.68421053</v>
      </c>
      <c r="N2763" s="12">
        <f>VLOOKUP(Todos!$A2763,vlookup_table[#All],2,FALSE)</f>
        <v>0</v>
      </c>
      <c r="O2763" s="12" t="str">
        <f>VLOOKUP(Todos!$A2763,vlookup_table[#All],3,FALSE)</f>
        <v>FL</v>
      </c>
      <c r="P2763" s="12">
        <f>VLOOKUP(Todos!$A2763,vlookup_table[#All],4,FALSE)</f>
        <v>0</v>
      </c>
      <c r="Q2763" s="14" t="str">
        <f>VLOOKUP(Todos!$A2763,vlookup_table[#All],5,FALSE)</f>
        <v>S1</v>
      </c>
      <c r="R2763" s="14" t="str">
        <f>VLOOKUP(Todos!$A2763,vlookup_table[#All],6,FALSE)</f>
        <v>F</v>
      </c>
      <c r="S2763" s="14">
        <f>VLOOKUP(Todos!$A2763,vlookup_table[#All],7,FALSE)</f>
        <v>11</v>
      </c>
      <c r="T2763" s="14">
        <f>ROUND((9706-Todos!$P2763)/100, 0)</f>
        <v>97</v>
      </c>
      <c r="U2763" s="14" t="str" cm="1">
        <f t="array" ref="U2763">_xlfn.IFS(
    ISNUMBER(SEARCH("C", Q2763)), "Ciudad",
    ISNUMBER(SEARCH("T", Q2763)), "Pueblo",
    ISNUMBER(SEARCH("R", Q2763)), "Rural",
    ISNUMBER(SEARCH("S", Q2763)), "Suburbano",
    ISNUMBER(SEARCH("U", Q2763)), "Urbano"
)</f>
        <v>Suburbano</v>
      </c>
      <c r="V2763" s="25" t="str" cm="1">
        <f t="array" ref="V2763">_xlfn.LET(
    _xlpm.txt, _xlfn.TEXTJOIN("", TRUE, IF(ISNUMBER(--MID(Todos!$H2763, _xlfn.SEQUENCE(LEN(Todos!$H2763)), 1)), MID(Todos!$H2763, _xlfn.SEQUENCE(LEN(Todos!$H2763)), 1), "")),
    IF(ISNUMBER(--RIGHT(_xlpm.txt,1)), _xlpm.txt, LEFT(_xlpm.txt, LEN(_xlpm.txt)-1))
)</f>
        <v>25527</v>
      </c>
      <c r="W2763" s="14" t="str">
        <f>UPPER(LEFT(Todos!$B2763,2))</f>
        <v>FL</v>
      </c>
      <c r="X2763" s="15" t="str" cm="1">
        <f t="array" ref="X2763">+IF(Todos!$C2763 = "",MODE.MATCH(Todos!$C$2:$C$4029),Todos!$C2763)</f>
        <v>F</v>
      </c>
    </row>
    <row r="2764" spans="1:24" x14ac:dyDescent="0.35">
      <c r="A2764" s="19">
        <v>35504</v>
      </c>
      <c r="B2764" s="7" t="s">
        <v>13</v>
      </c>
      <c r="C2764" s="7" t="s">
        <v>17</v>
      </c>
      <c r="D2764" s="7">
        <v>834</v>
      </c>
      <c r="E2764" s="7">
        <v>343</v>
      </c>
      <c r="F2764" s="7">
        <v>379</v>
      </c>
      <c r="G2764" s="7">
        <v>0</v>
      </c>
      <c r="H2764" s="7">
        <v>16348</v>
      </c>
      <c r="I2764" s="7">
        <v>8</v>
      </c>
      <c r="J2764" s="7">
        <v>26</v>
      </c>
      <c r="K2764" s="7">
        <v>368</v>
      </c>
      <c r="L2764" s="7">
        <v>369</v>
      </c>
      <c r="M2764" s="7">
        <v>14</v>
      </c>
      <c r="N2764" s="7">
        <f>VLOOKUP(Todos!$A2764,vlookup_table[#All],2,FALSE)</f>
        <v>0</v>
      </c>
      <c r="O2764" s="7" t="str">
        <f>VLOOKUP(Todos!$A2764,vlookup_table[#All],3,FALSE)</f>
        <v>FL</v>
      </c>
      <c r="P2764" s="7">
        <f>VLOOKUP(Todos!$A2764,vlookup_table[#All],4,FALSE)</f>
        <v>4901</v>
      </c>
      <c r="Q2764" s="9" t="str">
        <f>VLOOKUP(Todos!$A2764,vlookup_table[#All],5,FALSE)</f>
        <v>S2</v>
      </c>
      <c r="R2764" s="9" t="str">
        <f>VLOOKUP(Todos!$A2764,vlookup_table[#All],6,FALSE)</f>
        <v>F</v>
      </c>
      <c r="S2764" s="9">
        <f>VLOOKUP(Todos!$A2764,vlookup_table[#All],7,FALSE)</f>
        <v>15</v>
      </c>
      <c r="T2764" s="9">
        <f>ROUND((9706-Todos!$P2764)/100, 0)</f>
        <v>48</v>
      </c>
      <c r="U2764" s="9" t="str" cm="1">
        <f t="array" ref="U2764">_xlfn.IFS(
    ISNUMBER(SEARCH("C", Q2764)), "Ciudad",
    ISNUMBER(SEARCH("T", Q2764)), "Pueblo",
    ISNUMBER(SEARCH("R", Q2764)), "Rural",
    ISNUMBER(SEARCH("S", Q2764)), "Suburbano",
    ISNUMBER(SEARCH("U", Q2764)), "Urbano"
)</f>
        <v>Suburbano</v>
      </c>
      <c r="V2764" s="24" t="str" cm="1">
        <f t="array" ref="V2764">_xlfn.LET(
    _xlpm.txt, _xlfn.TEXTJOIN("", TRUE, IF(ISNUMBER(--MID(Todos!$H2764, _xlfn.SEQUENCE(LEN(Todos!$H2764)), 1)), MID(Todos!$H2764, _xlfn.SEQUENCE(LEN(Todos!$H2764)), 1), "")),
    IF(ISNUMBER(--RIGHT(_xlpm.txt,1)), _xlpm.txt, LEFT(_xlpm.txt, LEN(_xlpm.txt)-1))
)</f>
        <v>16348</v>
      </c>
      <c r="W2764" s="9" t="str">
        <f>UPPER(LEFT(Todos!$B2764,2))</f>
        <v>FL</v>
      </c>
      <c r="X2764" s="10" t="str" cm="1">
        <f t="array" ref="X2764">+IF(Todos!$C2764 = "",MODE.MATCH(Todos!$C$2:$C$4029),Todos!$C2764)</f>
        <v>F</v>
      </c>
    </row>
    <row r="2765" spans="1:24" x14ac:dyDescent="0.35">
      <c r="A2765" s="18">
        <v>131845</v>
      </c>
      <c r="B2765" s="12" t="s">
        <v>49</v>
      </c>
      <c r="C2765" s="12" t="s">
        <v>17</v>
      </c>
      <c r="D2765" s="12">
        <v>881</v>
      </c>
      <c r="E2765" s="12">
        <v>363</v>
      </c>
      <c r="F2765" s="12">
        <v>469</v>
      </c>
      <c r="G2765" s="12">
        <v>3</v>
      </c>
      <c r="H2765" s="12">
        <v>15179</v>
      </c>
      <c r="I2765" s="12">
        <v>5</v>
      </c>
      <c r="J2765" s="12">
        <v>29</v>
      </c>
      <c r="K2765" s="12">
        <v>412</v>
      </c>
      <c r="L2765" s="12">
        <v>428</v>
      </c>
      <c r="M2765" s="12">
        <v>9</v>
      </c>
      <c r="N2765" s="12">
        <f>VLOOKUP(Todos!$A2765,vlookup_table[#All],2,FALSE)</f>
        <v>2</v>
      </c>
      <c r="O2765" s="12" t="str">
        <f>VLOOKUP(Todos!$A2765,vlookup_table[#All],3,FALSE)</f>
        <v>CO</v>
      </c>
      <c r="P2765" s="12">
        <f>VLOOKUP(Todos!$A2765,vlookup_table[#All],4,FALSE)</f>
        <v>4601</v>
      </c>
      <c r="Q2765" s="14" t="str">
        <f>VLOOKUP(Todos!$A2765,vlookup_table[#All],5,FALSE)</f>
        <v>S3</v>
      </c>
      <c r="R2765" s="14" t="str">
        <f>VLOOKUP(Todos!$A2765,vlookup_table[#All],6,FALSE)</f>
        <v>F</v>
      </c>
      <c r="S2765" s="14">
        <f>VLOOKUP(Todos!$A2765,vlookup_table[#All],7,FALSE)</f>
        <v>15</v>
      </c>
      <c r="T2765" s="14">
        <f>ROUND((9706-Todos!$P2765)/100, 0)</f>
        <v>51</v>
      </c>
      <c r="U2765" s="14" t="str" cm="1">
        <f t="array" ref="U2765">_xlfn.IFS(
    ISNUMBER(SEARCH("C", Q2765)), "Ciudad",
    ISNUMBER(SEARCH("T", Q2765)), "Pueblo",
    ISNUMBER(SEARCH("R", Q2765)), "Rural",
    ISNUMBER(SEARCH("S", Q2765)), "Suburbano",
    ISNUMBER(SEARCH("U", Q2765)), "Urbano"
)</f>
        <v>Suburbano</v>
      </c>
      <c r="V2765" s="25" t="str" cm="1">
        <f t="array" ref="V2765">_xlfn.LET(
    _xlpm.txt, _xlfn.TEXTJOIN("", TRUE, IF(ISNUMBER(--MID(Todos!$H2765, _xlfn.SEQUENCE(LEN(Todos!$H2765)), 1)), MID(Todos!$H2765, _xlfn.SEQUENCE(LEN(Todos!$H2765)), 1), "")),
    IF(ISNUMBER(--RIGHT(_xlpm.txt,1)), _xlpm.txt, LEFT(_xlpm.txt, LEN(_xlpm.txt)-1))
)</f>
        <v>15179</v>
      </c>
      <c r="W2765" s="14" t="str">
        <f>UPPER(LEFT(Todos!$B2765,2))</f>
        <v>CO</v>
      </c>
      <c r="X2765" s="15" t="str" cm="1">
        <f t="array" ref="X2765">+IF(Todos!$C2765 = "",MODE.MATCH(Todos!$C$2:$C$4029),Todos!$C2765)</f>
        <v>F</v>
      </c>
    </row>
    <row r="2766" spans="1:24" x14ac:dyDescent="0.35">
      <c r="A2766" s="19">
        <v>189902</v>
      </c>
      <c r="B2766" s="7" t="s">
        <v>22</v>
      </c>
      <c r="C2766" s="7" t="s">
        <v>17</v>
      </c>
      <c r="D2766" s="7">
        <v>1553</v>
      </c>
      <c r="E2766" s="7">
        <v>215</v>
      </c>
      <c r="F2766" s="7">
        <v>318</v>
      </c>
      <c r="G2766" s="7">
        <v>16</v>
      </c>
      <c r="H2766" s="7">
        <v>8322</v>
      </c>
      <c r="I2766" s="7">
        <v>55</v>
      </c>
      <c r="J2766" s="7">
        <v>34</v>
      </c>
      <c r="K2766" s="7">
        <v>238</v>
      </c>
      <c r="L2766" s="7">
        <v>295</v>
      </c>
      <c r="M2766" s="7">
        <v>5.8636363640000004</v>
      </c>
      <c r="N2766" s="7">
        <f>VLOOKUP(Todos!$A2766,vlookup_table[#All],2,FALSE)</f>
        <v>0</v>
      </c>
      <c r="O2766" s="7" t="str">
        <f>VLOOKUP(Todos!$A2766,vlookup_table[#All],3,FALSE)</f>
        <v>CA</v>
      </c>
      <c r="P2766" s="7">
        <f>VLOOKUP(Todos!$A2766,vlookup_table[#All],4,FALSE)</f>
        <v>4607</v>
      </c>
      <c r="Q2766" s="9" t="str">
        <f>VLOOKUP(Todos!$A2766,vlookup_table[#All],5,FALSE)</f>
        <v>U4</v>
      </c>
      <c r="R2766" s="9" t="str">
        <f>VLOOKUP(Todos!$A2766,vlookup_table[#All],6,FALSE)</f>
        <v>F</v>
      </c>
      <c r="S2766" s="9">
        <f>VLOOKUP(Todos!$A2766,vlookup_table[#All],7,FALSE)</f>
        <v>6</v>
      </c>
      <c r="T2766" s="9">
        <f>ROUND((9706-Todos!$P2766)/100, 0)</f>
        <v>51</v>
      </c>
      <c r="U2766" s="9" t="str" cm="1">
        <f t="array" ref="U2766">_xlfn.IFS(
    ISNUMBER(SEARCH("C", Q2766)), "Ciudad",
    ISNUMBER(SEARCH("T", Q2766)), "Pueblo",
    ISNUMBER(SEARCH("R", Q2766)), "Rural",
    ISNUMBER(SEARCH("S", Q2766)), "Suburbano",
    ISNUMBER(SEARCH("U", Q2766)), "Urbano"
)</f>
        <v>Urbano</v>
      </c>
      <c r="V2766" s="24" t="str" cm="1">
        <f t="array" ref="V2766">_xlfn.LET(
    _xlpm.txt, _xlfn.TEXTJOIN("", TRUE, IF(ISNUMBER(--MID(Todos!$H2766, _xlfn.SEQUENCE(LEN(Todos!$H2766)), 1)), MID(Todos!$H2766, _xlfn.SEQUENCE(LEN(Todos!$H2766)), 1), "")),
    IF(ISNUMBER(--RIGHT(_xlpm.txt,1)), _xlpm.txt, LEFT(_xlpm.txt, LEN(_xlpm.txt)-1))
)</f>
        <v>8322</v>
      </c>
      <c r="W2766" s="9" t="str">
        <f>UPPER(LEFT(Todos!$B2766,2))</f>
        <v>CA</v>
      </c>
      <c r="X2766" s="10" t="str" cm="1">
        <f t="array" ref="X2766">+IF(Todos!$C2766 = "",MODE.MATCH(Todos!$C$2:$C$4029),Todos!$C2766)</f>
        <v>F</v>
      </c>
    </row>
    <row r="2767" spans="1:24" x14ac:dyDescent="0.35">
      <c r="A2767" s="18">
        <v>34836</v>
      </c>
      <c r="B2767" s="12" t="s">
        <v>13</v>
      </c>
      <c r="C2767" s="12" t="s">
        <v>17</v>
      </c>
      <c r="D2767" s="12">
        <v>705</v>
      </c>
      <c r="E2767" s="12">
        <v>204</v>
      </c>
      <c r="F2767" s="12">
        <v>300</v>
      </c>
      <c r="G2767" s="12">
        <v>6</v>
      </c>
      <c r="H2767" s="12">
        <v>12915</v>
      </c>
      <c r="I2767" s="12">
        <v>3</v>
      </c>
      <c r="J2767" s="12">
        <v>11</v>
      </c>
      <c r="K2767" s="12">
        <v>241</v>
      </c>
      <c r="L2767" s="12">
        <v>251</v>
      </c>
      <c r="M2767" s="12">
        <v>15.4</v>
      </c>
      <c r="N2767" s="12">
        <f>VLOOKUP(Todos!$A2767,vlookup_table[#All],2,FALSE)</f>
        <v>0</v>
      </c>
      <c r="O2767" s="12" t="str">
        <f>VLOOKUP(Todos!$A2767,vlookup_table[#All],3,FALSE)</f>
        <v>FL</v>
      </c>
      <c r="P2767" s="12">
        <f>VLOOKUP(Todos!$A2767,vlookup_table[#All],4,FALSE)</f>
        <v>0</v>
      </c>
      <c r="Q2767" s="14" t="str">
        <f>VLOOKUP(Todos!$A2767,vlookup_table[#All],5,FALSE)</f>
        <v>C2</v>
      </c>
      <c r="R2767" s="14" t="str">
        <f>VLOOKUP(Todos!$A2767,vlookup_table[#All],6,FALSE)</f>
        <v>F</v>
      </c>
      <c r="S2767" s="14">
        <f>VLOOKUP(Todos!$A2767,vlookup_table[#All],7,FALSE)</f>
        <v>15</v>
      </c>
      <c r="T2767" s="14">
        <f>ROUND((9706-Todos!$P2767)/100, 0)</f>
        <v>97</v>
      </c>
      <c r="U2767" s="14" t="str" cm="1">
        <f t="array" ref="U2767">_xlfn.IFS(
    ISNUMBER(SEARCH("C", Q2767)), "Ciudad",
    ISNUMBER(SEARCH("T", Q2767)), "Pueblo",
    ISNUMBER(SEARCH("R", Q2767)), "Rural",
    ISNUMBER(SEARCH("S", Q2767)), "Suburbano",
    ISNUMBER(SEARCH("U", Q2767)), "Urbano"
)</f>
        <v>Ciudad</v>
      </c>
      <c r="V2767" s="25" t="str" cm="1">
        <f t="array" ref="V2767">_xlfn.LET(
    _xlpm.txt, _xlfn.TEXTJOIN("", TRUE, IF(ISNUMBER(--MID(Todos!$H2767, _xlfn.SEQUENCE(LEN(Todos!$H2767)), 1)), MID(Todos!$H2767, _xlfn.SEQUENCE(LEN(Todos!$H2767)), 1), "")),
    IF(ISNUMBER(--RIGHT(_xlpm.txt,1)), _xlpm.txt, LEFT(_xlpm.txt, LEN(_xlpm.txt)-1))
)</f>
        <v>12915</v>
      </c>
      <c r="W2767" s="14" t="str">
        <f>UPPER(LEFT(Todos!$B2767,2))</f>
        <v>FL</v>
      </c>
      <c r="X2767" s="15" t="str" cm="1">
        <f t="array" ref="X2767">+IF(Todos!$C2767 = "",MODE.MATCH(Todos!$C$2:$C$4029),Todos!$C2767)</f>
        <v>F</v>
      </c>
    </row>
    <row r="2768" spans="1:24" x14ac:dyDescent="0.35">
      <c r="A2768" s="19">
        <v>123909</v>
      </c>
      <c r="B2768" s="7" t="s">
        <v>21</v>
      </c>
      <c r="C2768" s="7" t="s">
        <v>14</v>
      </c>
      <c r="D2768" s="7">
        <v>529</v>
      </c>
      <c r="E2768" s="7">
        <v>413</v>
      </c>
      <c r="F2768" s="7">
        <v>473</v>
      </c>
      <c r="G2768" s="7">
        <v>0</v>
      </c>
      <c r="H2768" s="7">
        <v>13711</v>
      </c>
      <c r="I2768" s="7">
        <v>4</v>
      </c>
      <c r="J2768" s="7">
        <v>77</v>
      </c>
      <c r="K2768" s="7">
        <v>431</v>
      </c>
      <c r="L2768" s="7">
        <v>434</v>
      </c>
      <c r="M2768" s="7">
        <v>4.6521739130000004</v>
      </c>
      <c r="N2768" s="7">
        <f>VLOOKUP(Todos!$A2768,vlookup_table[#All],2,FALSE)</f>
        <v>2</v>
      </c>
      <c r="O2768" s="7" t="str">
        <f>VLOOKUP(Todos!$A2768,vlookup_table[#All],3,FALSE)</f>
        <v>TX</v>
      </c>
      <c r="P2768" s="7">
        <f>VLOOKUP(Todos!$A2768,vlookup_table[#All],4,FALSE)</f>
        <v>3211</v>
      </c>
      <c r="Q2768" s="9" t="str">
        <f>VLOOKUP(Todos!$A2768,vlookup_table[#All],5,FALSE)</f>
        <v>C2</v>
      </c>
      <c r="R2768" s="9" t="str">
        <f>VLOOKUP(Todos!$A2768,vlookup_table[#All],6,FALSE)</f>
        <v>M</v>
      </c>
      <c r="S2768" s="9">
        <f>VLOOKUP(Todos!$A2768,vlookup_table[#All],7,FALSE)</f>
        <v>5</v>
      </c>
      <c r="T2768" s="9">
        <f>ROUND((9706-Todos!$P2768)/100, 0)</f>
        <v>65</v>
      </c>
      <c r="U2768" s="9" t="str" cm="1">
        <f t="array" ref="U2768">_xlfn.IFS(
    ISNUMBER(SEARCH("C", Q2768)), "Ciudad",
    ISNUMBER(SEARCH("T", Q2768)), "Pueblo",
    ISNUMBER(SEARCH("R", Q2768)), "Rural",
    ISNUMBER(SEARCH("S", Q2768)), "Suburbano",
    ISNUMBER(SEARCH("U", Q2768)), "Urbano"
)</f>
        <v>Ciudad</v>
      </c>
      <c r="V2768" s="24" t="str" cm="1">
        <f t="array" ref="V2768">_xlfn.LET(
    _xlpm.txt, _xlfn.TEXTJOIN("", TRUE, IF(ISNUMBER(--MID(Todos!$H2768, _xlfn.SEQUENCE(LEN(Todos!$H2768)), 1)), MID(Todos!$H2768, _xlfn.SEQUENCE(LEN(Todos!$H2768)), 1), "")),
    IF(ISNUMBER(--RIGHT(_xlpm.txt,1)), _xlpm.txt, LEFT(_xlpm.txt, LEN(_xlpm.txt)-1))
)</f>
        <v>13711</v>
      </c>
      <c r="W2768" s="9" t="str">
        <f>UPPER(LEFT(Todos!$B2768,2))</f>
        <v>TX</v>
      </c>
      <c r="X2768" s="10" t="str" cm="1">
        <f t="array" ref="X2768">+IF(Todos!$C2768 = "",MODE.MATCH(Todos!$C$2:$C$4029),Todos!$C2768)</f>
        <v>M</v>
      </c>
    </row>
    <row r="2769" spans="1:24" x14ac:dyDescent="0.35">
      <c r="A2769" s="18">
        <v>188913</v>
      </c>
      <c r="B2769" s="12" t="s">
        <v>56</v>
      </c>
      <c r="C2769" s="12" t="s">
        <v>61</v>
      </c>
      <c r="D2769" s="12">
        <v>838</v>
      </c>
      <c r="E2769" s="12">
        <v>371</v>
      </c>
      <c r="F2769" s="12">
        <v>543</v>
      </c>
      <c r="G2769" s="12">
        <v>0</v>
      </c>
      <c r="H2769" s="12">
        <v>16220</v>
      </c>
      <c r="I2769" s="12">
        <v>4</v>
      </c>
      <c r="J2769" s="12">
        <v>25</v>
      </c>
      <c r="K2769" s="12">
        <v>469</v>
      </c>
      <c r="L2769" s="12">
        <v>465</v>
      </c>
      <c r="M2769" s="12">
        <v>13.73913044</v>
      </c>
      <c r="N2769" s="12">
        <f>VLOOKUP(Todos!$A2769,vlookup_table[#All],2,FALSE)</f>
        <v>0</v>
      </c>
      <c r="O2769" s="12" t="str">
        <f>VLOOKUP(Todos!$A2769,vlookup_table[#All],3,FALSE)</f>
        <v>AZ</v>
      </c>
      <c r="P2769" s="12">
        <f>VLOOKUP(Todos!$A2769,vlookup_table[#All],4,FALSE)</f>
        <v>0</v>
      </c>
      <c r="Q2769" s="14" t="str">
        <f>VLOOKUP(Todos!$A2769,vlookup_table[#All],5,FALSE)</f>
        <v>S2</v>
      </c>
      <c r="R2769" s="14" t="str">
        <f>VLOOKUP(Todos!$A2769,vlookup_table[#All],6,FALSE)</f>
        <v>F</v>
      </c>
      <c r="S2769" s="14">
        <f>VLOOKUP(Todos!$A2769,vlookup_table[#All],7,FALSE)</f>
        <v>20</v>
      </c>
      <c r="T2769" s="14">
        <f>ROUND((9706-Todos!$P2769)/100, 0)</f>
        <v>97</v>
      </c>
      <c r="U2769" s="14" t="str" cm="1">
        <f t="array" ref="U2769">_xlfn.IFS(
    ISNUMBER(SEARCH("C", Q2769)), "Ciudad",
    ISNUMBER(SEARCH("T", Q2769)), "Pueblo",
    ISNUMBER(SEARCH("R", Q2769)), "Rural",
    ISNUMBER(SEARCH("S", Q2769)), "Suburbano",
    ISNUMBER(SEARCH("U", Q2769)), "Urbano"
)</f>
        <v>Suburbano</v>
      </c>
      <c r="V2769" s="25" t="str" cm="1">
        <f t="array" ref="V2769">_xlfn.LET(
    _xlpm.txt, _xlfn.TEXTJOIN("", TRUE, IF(ISNUMBER(--MID(Todos!$H2769, _xlfn.SEQUENCE(LEN(Todos!$H2769)), 1)), MID(Todos!$H2769, _xlfn.SEQUENCE(LEN(Todos!$H2769)), 1), "")),
    IF(ISNUMBER(--RIGHT(_xlpm.txt,1)), _xlpm.txt, LEFT(_xlpm.txt, LEN(_xlpm.txt)-1))
)</f>
        <v>16220</v>
      </c>
      <c r="W2769" s="14" t="str">
        <f>UPPER(LEFT(Todos!$B2769,2))</f>
        <v>AZ</v>
      </c>
      <c r="X2769" s="15" t="str" cm="1">
        <f t="array" ref="X2769">+IF(Todos!$C2769 = "",MODE.MATCH(Todos!$C$2:$C$4029),Todos!$C2769)</f>
        <v>Female</v>
      </c>
    </row>
    <row r="2770" spans="1:24" x14ac:dyDescent="0.35">
      <c r="A2770" s="19">
        <v>96426</v>
      </c>
      <c r="B2770" s="7" t="s">
        <v>16</v>
      </c>
      <c r="C2770" s="7" t="s">
        <v>14</v>
      </c>
      <c r="D2770" s="7">
        <v>720</v>
      </c>
      <c r="E2770" s="7">
        <v>420</v>
      </c>
      <c r="F2770" s="7">
        <v>487</v>
      </c>
      <c r="G2770" s="7">
        <v>2</v>
      </c>
      <c r="H2770" s="7">
        <v>15469</v>
      </c>
      <c r="I2770" s="7">
        <v>1</v>
      </c>
      <c r="J2770" s="7">
        <v>84</v>
      </c>
      <c r="K2770" s="7">
        <v>448</v>
      </c>
      <c r="L2770" s="7">
        <v>452</v>
      </c>
      <c r="M2770" s="7">
        <v>7.923076923</v>
      </c>
      <c r="N2770" s="7">
        <f>VLOOKUP(Todos!$A2770,vlookup_table[#All],2,FALSE)</f>
        <v>2</v>
      </c>
      <c r="O2770" s="7" t="str">
        <f>VLOOKUP(Todos!$A2770,vlookup_table[#All],3,FALSE)</f>
        <v>IL</v>
      </c>
      <c r="P2770" s="7">
        <f>VLOOKUP(Todos!$A2770,vlookup_table[#All],4,FALSE)</f>
        <v>5810</v>
      </c>
      <c r="Q2770" s="9" t="str">
        <f>VLOOKUP(Todos!$A2770,vlookup_table[#All],5,FALSE)</f>
        <v>T2</v>
      </c>
      <c r="R2770" s="9" t="str">
        <f>VLOOKUP(Todos!$A2770,vlookup_table[#All],6,FALSE)</f>
        <v>M</v>
      </c>
      <c r="S2770" s="9">
        <f>VLOOKUP(Todos!$A2770,vlookup_table[#All],7,FALSE)</f>
        <v>10</v>
      </c>
      <c r="T2770" s="9">
        <f>ROUND((9706-Todos!$P2770)/100, 0)</f>
        <v>39</v>
      </c>
      <c r="U2770" s="9" t="str" cm="1">
        <f t="array" ref="U2770">_xlfn.IFS(
    ISNUMBER(SEARCH("C", Q2770)), "Ciudad",
    ISNUMBER(SEARCH("T", Q2770)), "Pueblo",
    ISNUMBER(SEARCH("R", Q2770)), "Rural",
    ISNUMBER(SEARCH("S", Q2770)), "Suburbano",
    ISNUMBER(SEARCH("U", Q2770)), "Urbano"
)</f>
        <v>Pueblo</v>
      </c>
      <c r="V2770" s="24" t="str" cm="1">
        <f t="array" ref="V2770">_xlfn.LET(
    _xlpm.txt, _xlfn.TEXTJOIN("", TRUE, IF(ISNUMBER(--MID(Todos!$H2770, _xlfn.SEQUENCE(LEN(Todos!$H2770)), 1)), MID(Todos!$H2770, _xlfn.SEQUENCE(LEN(Todos!$H2770)), 1), "")),
    IF(ISNUMBER(--RIGHT(_xlpm.txt,1)), _xlpm.txt, LEFT(_xlpm.txt, LEN(_xlpm.txt)-1))
)</f>
        <v>15469</v>
      </c>
      <c r="W2770" s="9" t="str">
        <f>UPPER(LEFT(Todos!$B2770,2))</f>
        <v>IL</v>
      </c>
      <c r="X2770" s="10" t="str" cm="1">
        <f t="array" ref="X2770">+IF(Todos!$C2770 = "",MODE.MATCH(Todos!$C$2:$C$4029),Todos!$C2770)</f>
        <v>M</v>
      </c>
    </row>
    <row r="2771" spans="1:24" x14ac:dyDescent="0.35">
      <c r="A2771" s="18">
        <v>23022</v>
      </c>
      <c r="B2771" s="12" t="s">
        <v>47</v>
      </c>
      <c r="C2771" s="12" t="s">
        <v>14</v>
      </c>
      <c r="D2771" s="12">
        <v>777</v>
      </c>
      <c r="E2771" s="12">
        <v>297</v>
      </c>
      <c r="F2771" s="12">
        <v>563</v>
      </c>
      <c r="G2771" s="12">
        <v>4</v>
      </c>
      <c r="H2771" s="12">
        <v>24342</v>
      </c>
      <c r="I2771" s="12">
        <v>5</v>
      </c>
      <c r="J2771" s="12">
        <v>43</v>
      </c>
      <c r="K2771" s="12">
        <v>424</v>
      </c>
      <c r="L2771" s="12">
        <v>353</v>
      </c>
      <c r="M2771" s="12">
        <v>13.16666667</v>
      </c>
      <c r="N2771" s="12">
        <f>VLOOKUP(Todos!$A2771,vlookup_table[#All],2,FALSE)</f>
        <v>0</v>
      </c>
      <c r="O2771" s="12" t="str">
        <f>VLOOKUP(Todos!$A2771,vlookup_table[#All],3,FALSE)</f>
        <v>SC</v>
      </c>
      <c r="P2771" s="12">
        <f>VLOOKUP(Todos!$A2771,vlookup_table[#All],4,FALSE)</f>
        <v>4604</v>
      </c>
      <c r="Q2771" s="14" t="str">
        <f>VLOOKUP(Todos!$A2771,vlookup_table[#All],5,FALSE)</f>
        <v>S1</v>
      </c>
      <c r="R2771" s="14" t="str">
        <f>VLOOKUP(Todos!$A2771,vlookup_table[#All],6,FALSE)</f>
        <v>M</v>
      </c>
      <c r="S2771" s="14">
        <f>VLOOKUP(Todos!$A2771,vlookup_table[#All],7,FALSE)</f>
        <v>15</v>
      </c>
      <c r="T2771" s="14">
        <f>ROUND((9706-Todos!$P2771)/100, 0)</f>
        <v>51</v>
      </c>
      <c r="U2771" s="14" t="str" cm="1">
        <f t="array" ref="U2771">_xlfn.IFS(
    ISNUMBER(SEARCH("C", Q2771)), "Ciudad",
    ISNUMBER(SEARCH("T", Q2771)), "Pueblo",
    ISNUMBER(SEARCH("R", Q2771)), "Rural",
    ISNUMBER(SEARCH("S", Q2771)), "Suburbano",
    ISNUMBER(SEARCH("U", Q2771)), "Urbano"
)</f>
        <v>Suburbano</v>
      </c>
      <c r="V2771" s="25" t="str" cm="1">
        <f t="array" ref="V2771">_xlfn.LET(
    _xlpm.txt, _xlfn.TEXTJOIN("", TRUE, IF(ISNUMBER(--MID(Todos!$H2771, _xlfn.SEQUENCE(LEN(Todos!$H2771)), 1)), MID(Todos!$H2771, _xlfn.SEQUENCE(LEN(Todos!$H2771)), 1), "")),
    IF(ISNUMBER(--RIGHT(_xlpm.txt,1)), _xlpm.txt, LEFT(_xlpm.txt, LEN(_xlpm.txt)-1))
)</f>
        <v>24342</v>
      </c>
      <c r="W2771" s="14" t="str">
        <f>UPPER(LEFT(Todos!$B2771,2))</f>
        <v>SC</v>
      </c>
      <c r="X2771" s="15" t="str" cm="1">
        <f t="array" ref="X2771">+IF(Todos!$C2771 = "",MODE.MATCH(Todos!$C$2:$C$4029),Todos!$C2771)</f>
        <v>M</v>
      </c>
    </row>
    <row r="2772" spans="1:24" x14ac:dyDescent="0.35">
      <c r="A2772" s="19">
        <v>144099</v>
      </c>
      <c r="B2772" s="7" t="s">
        <v>22</v>
      </c>
      <c r="C2772" s="7" t="s">
        <v>17</v>
      </c>
      <c r="D2772" s="7">
        <v>5000</v>
      </c>
      <c r="E2772" s="7">
        <v>462</v>
      </c>
      <c r="F2772" s="7">
        <v>766</v>
      </c>
      <c r="G2772" s="7">
        <v>99</v>
      </c>
      <c r="H2772" s="7">
        <v>39964</v>
      </c>
      <c r="I2772" s="7">
        <v>31</v>
      </c>
      <c r="J2772" s="7">
        <v>25</v>
      </c>
      <c r="K2772" s="7">
        <v>643</v>
      </c>
      <c r="L2772" s="7">
        <v>612</v>
      </c>
      <c r="M2772" s="7">
        <v>15.5</v>
      </c>
      <c r="N2772" s="7">
        <f>VLOOKUP(Todos!$A2772,vlookup_table[#All],2,FALSE)</f>
        <v>28</v>
      </c>
      <c r="O2772" s="7" t="str">
        <f>VLOOKUP(Todos!$A2772,vlookup_table[#All],3,FALSE)</f>
        <v>CA</v>
      </c>
      <c r="P2772" s="7">
        <f>VLOOKUP(Todos!$A2772,vlookup_table[#All],4,FALSE)</f>
        <v>5801</v>
      </c>
      <c r="Q2772" s="9" t="str">
        <f>VLOOKUP(Todos!$A2772,vlookup_table[#All],5,FALSE)</f>
        <v>U1</v>
      </c>
      <c r="R2772" s="9" t="str">
        <f>VLOOKUP(Todos!$A2772,vlookup_table[#All],6,FALSE)</f>
        <v>F</v>
      </c>
      <c r="S2772" s="9">
        <f>VLOOKUP(Todos!$A2772,vlookup_table[#All],7,FALSE)</f>
        <v>17</v>
      </c>
      <c r="T2772" s="9">
        <f>ROUND((9706-Todos!$P2772)/100, 0)</f>
        <v>39</v>
      </c>
      <c r="U2772" s="9" t="str" cm="1">
        <f t="array" ref="U2772">_xlfn.IFS(
    ISNUMBER(SEARCH("C", Q2772)), "Ciudad",
    ISNUMBER(SEARCH("T", Q2772)), "Pueblo",
    ISNUMBER(SEARCH("R", Q2772)), "Rural",
    ISNUMBER(SEARCH("S", Q2772)), "Suburbano",
    ISNUMBER(SEARCH("U", Q2772)), "Urbano"
)</f>
        <v>Urbano</v>
      </c>
      <c r="V2772" s="24" t="str" cm="1">
        <f t="array" ref="V2772">_xlfn.LET(
    _xlpm.txt, _xlfn.TEXTJOIN("", TRUE, IF(ISNUMBER(--MID(Todos!$H2772, _xlfn.SEQUENCE(LEN(Todos!$H2772)), 1)), MID(Todos!$H2772, _xlfn.SEQUENCE(LEN(Todos!$H2772)), 1), "")),
    IF(ISNUMBER(--RIGHT(_xlpm.txt,1)), _xlpm.txt, LEFT(_xlpm.txt, LEN(_xlpm.txt)-1))
)</f>
        <v>39964</v>
      </c>
      <c r="W2772" s="9" t="str">
        <f>UPPER(LEFT(Todos!$B2772,2))</f>
        <v>CA</v>
      </c>
      <c r="X2772" s="10" t="str" cm="1">
        <f t="array" ref="X2772">+IF(Todos!$C2772 = "",MODE.MATCH(Todos!$C$2:$C$4029),Todos!$C2772)</f>
        <v>F</v>
      </c>
    </row>
    <row r="2773" spans="1:24" x14ac:dyDescent="0.35">
      <c r="A2773" s="18">
        <v>186965</v>
      </c>
      <c r="B2773" s="12" t="s">
        <v>28</v>
      </c>
      <c r="C2773" s="12" t="s">
        <v>17</v>
      </c>
      <c r="D2773" s="12">
        <v>271</v>
      </c>
      <c r="E2773" s="12">
        <v>202</v>
      </c>
      <c r="F2773" s="12">
        <v>289</v>
      </c>
      <c r="G2773" s="12">
        <v>0</v>
      </c>
      <c r="H2773" s="12">
        <v>9865</v>
      </c>
      <c r="I2773" s="12">
        <v>0</v>
      </c>
      <c r="J2773" s="12">
        <v>61</v>
      </c>
      <c r="K2773" s="12">
        <v>236</v>
      </c>
      <c r="L2773" s="12">
        <v>242</v>
      </c>
      <c r="M2773" s="12">
        <v>9.8666666670000005</v>
      </c>
      <c r="N2773" s="12">
        <f>VLOOKUP(Todos!$A2773,vlookup_table[#All],2,FALSE)</f>
        <v>0</v>
      </c>
      <c r="O2773" s="12" t="str">
        <f>VLOOKUP(Todos!$A2773,vlookup_table[#All],3,FALSE)</f>
        <v>KS</v>
      </c>
      <c r="P2773" s="12">
        <f>VLOOKUP(Todos!$A2773,vlookup_table[#All],4,FALSE)</f>
        <v>3104</v>
      </c>
      <c r="Q2773" s="14" t="str">
        <f>VLOOKUP(Todos!$A2773,vlookup_table[#All],5,FALSE)</f>
        <v>R3</v>
      </c>
      <c r="R2773" s="14" t="str">
        <f>VLOOKUP(Todos!$A2773,vlookup_table[#All],6,FALSE)</f>
        <v>F</v>
      </c>
      <c r="S2773" s="14">
        <f>VLOOKUP(Todos!$A2773,vlookup_table[#All],7,FALSE)</f>
        <v>13</v>
      </c>
      <c r="T2773" s="14">
        <f>ROUND((9706-Todos!$P2773)/100, 0)</f>
        <v>66</v>
      </c>
      <c r="U2773" s="14" t="str" cm="1">
        <f t="array" ref="U2773">_xlfn.IFS(
    ISNUMBER(SEARCH("C", Q2773)), "Ciudad",
    ISNUMBER(SEARCH("T", Q2773)), "Pueblo",
    ISNUMBER(SEARCH("R", Q2773)), "Rural",
    ISNUMBER(SEARCH("S", Q2773)), "Suburbano",
    ISNUMBER(SEARCH("U", Q2773)), "Urbano"
)</f>
        <v>Rural</v>
      </c>
      <c r="V2773" s="25" t="str" cm="1">
        <f t="array" ref="V2773">_xlfn.LET(
    _xlpm.txt, _xlfn.TEXTJOIN("", TRUE, IF(ISNUMBER(--MID(Todos!$H2773, _xlfn.SEQUENCE(LEN(Todos!$H2773)), 1)), MID(Todos!$H2773, _xlfn.SEQUENCE(LEN(Todos!$H2773)), 1), "")),
    IF(ISNUMBER(--RIGHT(_xlpm.txt,1)), _xlpm.txt, LEFT(_xlpm.txt, LEN(_xlpm.txt)-1))
)</f>
        <v>9865</v>
      </c>
      <c r="W2773" s="14" t="str">
        <f>UPPER(LEFT(Todos!$B2773,2))</f>
        <v>KS</v>
      </c>
      <c r="X2773" s="15" t="str" cm="1">
        <f t="array" ref="X2773">+IF(Todos!$C2773 = "",MODE.MATCH(Todos!$C$2:$C$4029),Todos!$C2773)</f>
        <v>F</v>
      </c>
    </row>
    <row r="2774" spans="1:24" x14ac:dyDescent="0.35">
      <c r="A2774" s="19">
        <v>106161</v>
      </c>
      <c r="B2774" s="7" t="s">
        <v>28</v>
      </c>
      <c r="C2774" s="7" t="s">
        <v>17</v>
      </c>
      <c r="D2774" s="7">
        <v>172</v>
      </c>
      <c r="E2774" s="7">
        <v>187</v>
      </c>
      <c r="F2774" s="7">
        <v>278</v>
      </c>
      <c r="G2774" s="7">
        <v>0</v>
      </c>
      <c r="H2774" s="7">
        <v>9821</v>
      </c>
      <c r="I2774" s="7">
        <v>0</v>
      </c>
      <c r="J2774" s="7">
        <v>84</v>
      </c>
      <c r="K2774" s="7">
        <v>252</v>
      </c>
      <c r="L2774" s="7">
        <v>229</v>
      </c>
      <c r="M2774" s="7">
        <v>4.9655172409999997</v>
      </c>
      <c r="N2774" s="7">
        <f>VLOOKUP(Todos!$A2774,vlookup_table[#All],2,FALSE)</f>
        <v>0</v>
      </c>
      <c r="O2774" s="7" t="str">
        <f>VLOOKUP(Todos!$A2774,vlookup_table[#All],3,FALSE)</f>
        <v>KS</v>
      </c>
      <c r="P2774" s="7">
        <f>VLOOKUP(Todos!$A2774,vlookup_table[#All],4,FALSE)</f>
        <v>3203</v>
      </c>
      <c r="Q2774" s="9" t="str">
        <f>VLOOKUP(Todos!$A2774,vlookup_table[#All],5,FALSE)</f>
        <v>R3</v>
      </c>
      <c r="R2774" s="9" t="str">
        <f>VLOOKUP(Todos!$A2774,vlookup_table[#All],6,FALSE)</f>
        <v>F</v>
      </c>
      <c r="S2774" s="9">
        <f>VLOOKUP(Todos!$A2774,vlookup_table[#All],7,FALSE)</f>
        <v>4</v>
      </c>
      <c r="T2774" s="9">
        <f>ROUND((9706-Todos!$P2774)/100, 0)</f>
        <v>65</v>
      </c>
      <c r="U2774" s="9" t="str" cm="1">
        <f t="array" ref="U2774">_xlfn.IFS(
    ISNUMBER(SEARCH("C", Q2774)), "Ciudad",
    ISNUMBER(SEARCH("T", Q2774)), "Pueblo",
    ISNUMBER(SEARCH("R", Q2774)), "Rural",
    ISNUMBER(SEARCH("S", Q2774)), "Suburbano",
    ISNUMBER(SEARCH("U", Q2774)), "Urbano"
)</f>
        <v>Rural</v>
      </c>
      <c r="V2774" s="24" t="str" cm="1">
        <f t="array" ref="V2774">_xlfn.LET(
    _xlpm.txt, _xlfn.TEXTJOIN("", TRUE, IF(ISNUMBER(--MID(Todos!$H2774, _xlfn.SEQUENCE(LEN(Todos!$H2774)), 1)), MID(Todos!$H2774, _xlfn.SEQUENCE(LEN(Todos!$H2774)), 1), "")),
    IF(ISNUMBER(--RIGHT(_xlpm.txt,1)), _xlpm.txt, LEFT(_xlpm.txt, LEN(_xlpm.txt)-1))
)</f>
        <v>9821</v>
      </c>
      <c r="W2774" s="9" t="str">
        <f>UPPER(LEFT(Todos!$B2774,2))</f>
        <v>KS</v>
      </c>
      <c r="X2774" s="10" t="str" cm="1">
        <f t="array" ref="X2774">+IF(Todos!$C2774 = "",MODE.MATCH(Todos!$C$2:$C$4029),Todos!$C2774)</f>
        <v>F</v>
      </c>
    </row>
    <row r="2775" spans="1:24" x14ac:dyDescent="0.35">
      <c r="A2775" s="18">
        <v>166742</v>
      </c>
      <c r="B2775" s="12" t="s">
        <v>22</v>
      </c>
      <c r="C2775" s="12" t="s">
        <v>17</v>
      </c>
      <c r="D2775" s="12">
        <v>4705</v>
      </c>
      <c r="E2775" s="12">
        <v>839</v>
      </c>
      <c r="F2775" s="12">
        <v>930</v>
      </c>
      <c r="G2775" s="12">
        <v>98</v>
      </c>
      <c r="H2775" s="12">
        <v>41201</v>
      </c>
      <c r="I2775" s="12">
        <v>14</v>
      </c>
      <c r="J2775" s="12">
        <v>47</v>
      </c>
      <c r="K2775" s="12">
        <v>858</v>
      </c>
      <c r="L2775" s="12">
        <v>904</v>
      </c>
      <c r="M2775" s="12">
        <v>9.6363636360000005</v>
      </c>
      <c r="N2775" s="12">
        <f>VLOOKUP(Todos!$A2775,vlookup_table[#All],2,FALSE)</f>
        <v>0</v>
      </c>
      <c r="O2775" s="12" t="str">
        <f>VLOOKUP(Todos!$A2775,vlookup_table[#All],3,FALSE)</f>
        <v>CA</v>
      </c>
      <c r="P2775" s="12">
        <f>VLOOKUP(Todos!$A2775,vlookup_table[#All],4,FALSE)</f>
        <v>3610</v>
      </c>
      <c r="Q2775" s="14" t="str">
        <f>VLOOKUP(Todos!$A2775,vlookup_table[#All],5,FALSE)</f>
        <v>C1</v>
      </c>
      <c r="R2775" s="14" t="str">
        <f>VLOOKUP(Todos!$A2775,vlookup_table[#All],6,FALSE)</f>
        <v>F</v>
      </c>
      <c r="S2775" s="14">
        <f>VLOOKUP(Todos!$A2775,vlookup_table[#All],7,FALSE)</f>
        <v>12</v>
      </c>
      <c r="T2775" s="14">
        <f>ROUND((9706-Todos!$P2775)/100, 0)</f>
        <v>61</v>
      </c>
      <c r="U2775" s="14" t="str" cm="1">
        <f t="array" ref="U2775">_xlfn.IFS(
    ISNUMBER(SEARCH("C", Q2775)), "Ciudad",
    ISNUMBER(SEARCH("T", Q2775)), "Pueblo",
    ISNUMBER(SEARCH("R", Q2775)), "Rural",
    ISNUMBER(SEARCH("S", Q2775)), "Suburbano",
    ISNUMBER(SEARCH("U", Q2775)), "Urbano"
)</f>
        <v>Ciudad</v>
      </c>
      <c r="V2775" s="25" t="str" cm="1">
        <f t="array" ref="V2775">_xlfn.LET(
    _xlpm.txt, _xlfn.TEXTJOIN("", TRUE, IF(ISNUMBER(--MID(Todos!$H2775, _xlfn.SEQUENCE(LEN(Todos!$H2775)), 1)), MID(Todos!$H2775, _xlfn.SEQUENCE(LEN(Todos!$H2775)), 1), "")),
    IF(ISNUMBER(--RIGHT(_xlpm.txt,1)), _xlpm.txt, LEFT(_xlpm.txt, LEN(_xlpm.txt)-1))
)</f>
        <v>41201</v>
      </c>
      <c r="W2775" s="14" t="str">
        <f>UPPER(LEFT(Todos!$B2775,2))</f>
        <v>CA</v>
      </c>
      <c r="X2775" s="15" t="str" cm="1">
        <f t="array" ref="X2775">+IF(Todos!$C2775 = "",MODE.MATCH(Todos!$C$2:$C$4029),Todos!$C2775)</f>
        <v>F</v>
      </c>
    </row>
    <row r="2776" spans="1:24" x14ac:dyDescent="0.35">
      <c r="A2776" s="19">
        <v>132145</v>
      </c>
      <c r="B2776" s="7" t="s">
        <v>49</v>
      </c>
      <c r="C2776" s="7" t="s">
        <v>14</v>
      </c>
      <c r="D2776" s="7">
        <v>589</v>
      </c>
      <c r="E2776" s="7">
        <v>200</v>
      </c>
      <c r="F2776" s="7">
        <v>298</v>
      </c>
      <c r="G2776" s="7">
        <v>1</v>
      </c>
      <c r="H2776" s="7">
        <v>11309</v>
      </c>
      <c r="I2776" s="7">
        <v>1</v>
      </c>
      <c r="J2776" s="7">
        <v>50</v>
      </c>
      <c r="K2776" s="7">
        <v>239</v>
      </c>
      <c r="L2776" s="7">
        <v>266</v>
      </c>
      <c r="M2776" s="7">
        <v>6.1428571429999996</v>
      </c>
      <c r="N2776" s="7">
        <f>VLOOKUP(Todos!$A2776,vlookup_table[#All],2,FALSE)</f>
        <v>0</v>
      </c>
      <c r="O2776" s="7" t="str">
        <f>VLOOKUP(Todos!$A2776,vlookup_table[#All],3,FALSE)</f>
        <v>CO</v>
      </c>
      <c r="P2776" s="7">
        <f>VLOOKUP(Todos!$A2776,vlookup_table[#All],4,FALSE)</f>
        <v>0</v>
      </c>
      <c r="Q2776" s="9" t="str">
        <f>VLOOKUP(Todos!$A2776,vlookup_table[#All],5,FALSE)</f>
        <v>R2</v>
      </c>
      <c r="R2776" s="9" t="str">
        <f>VLOOKUP(Todos!$A2776,vlookup_table[#All],6,FALSE)</f>
        <v>M</v>
      </c>
      <c r="S2776" s="9">
        <f>VLOOKUP(Todos!$A2776,vlookup_table[#All],7,FALSE)</f>
        <v>10</v>
      </c>
      <c r="T2776" s="9">
        <f>ROUND((9706-Todos!$P2776)/100, 0)</f>
        <v>97</v>
      </c>
      <c r="U2776" s="9" t="str" cm="1">
        <f t="array" ref="U2776">_xlfn.IFS(
    ISNUMBER(SEARCH("C", Q2776)), "Ciudad",
    ISNUMBER(SEARCH("T", Q2776)), "Pueblo",
    ISNUMBER(SEARCH("R", Q2776)), "Rural",
    ISNUMBER(SEARCH("S", Q2776)), "Suburbano",
    ISNUMBER(SEARCH("U", Q2776)), "Urbano"
)</f>
        <v>Rural</v>
      </c>
      <c r="V2776" s="24" t="str" cm="1">
        <f t="array" ref="V2776">_xlfn.LET(
    _xlpm.txt, _xlfn.TEXTJOIN("", TRUE, IF(ISNUMBER(--MID(Todos!$H2776, _xlfn.SEQUENCE(LEN(Todos!$H2776)), 1)), MID(Todos!$H2776, _xlfn.SEQUENCE(LEN(Todos!$H2776)), 1), "")),
    IF(ISNUMBER(--RIGHT(_xlpm.txt,1)), _xlpm.txt, LEFT(_xlpm.txt, LEN(_xlpm.txt)-1))
)</f>
        <v>11309</v>
      </c>
      <c r="W2776" s="9" t="str">
        <f>UPPER(LEFT(Todos!$B2776,2))</f>
        <v>CO</v>
      </c>
      <c r="X2776" s="10" t="str" cm="1">
        <f t="array" ref="X2776">+IF(Todos!$C2776 = "",MODE.MATCH(Todos!$C$2:$C$4029),Todos!$C2776)</f>
        <v>M</v>
      </c>
    </row>
    <row r="2777" spans="1:24" x14ac:dyDescent="0.35">
      <c r="A2777" s="18">
        <v>166485</v>
      </c>
      <c r="B2777" s="12" t="s">
        <v>22</v>
      </c>
      <c r="C2777" s="12" t="s">
        <v>14</v>
      </c>
      <c r="D2777" s="12">
        <v>1823</v>
      </c>
      <c r="E2777" s="12">
        <v>271</v>
      </c>
      <c r="F2777" s="12">
        <v>412</v>
      </c>
      <c r="G2777" s="12">
        <v>39</v>
      </c>
      <c r="H2777" s="12">
        <v>15867</v>
      </c>
      <c r="I2777" s="12">
        <v>10</v>
      </c>
      <c r="J2777" s="12">
        <v>41</v>
      </c>
      <c r="K2777" s="12">
        <v>366</v>
      </c>
      <c r="L2777" s="12">
        <v>344</v>
      </c>
      <c r="M2777" s="12">
        <v>20.833333329999999</v>
      </c>
      <c r="N2777" s="12">
        <f>VLOOKUP(Todos!$A2777,vlookup_table[#All],2,FALSE)</f>
        <v>1</v>
      </c>
      <c r="O2777" s="12" t="str">
        <f>VLOOKUP(Todos!$A2777,vlookup_table[#All],3,FALSE)</f>
        <v>CA</v>
      </c>
      <c r="P2777" s="12">
        <f>VLOOKUP(Todos!$A2777,vlookup_table[#All],4,FALSE)</f>
        <v>4406</v>
      </c>
      <c r="Q2777" s="14" t="str">
        <f>VLOOKUP(Todos!$A2777,vlookup_table[#All],5,FALSE)</f>
        <v>U1</v>
      </c>
      <c r="R2777" s="14" t="str">
        <f>VLOOKUP(Todos!$A2777,vlookup_table[#All],6,FALSE)</f>
        <v>M</v>
      </c>
      <c r="S2777" s="14">
        <f>VLOOKUP(Todos!$A2777,vlookup_table[#All],7,FALSE)</f>
        <v>45</v>
      </c>
      <c r="T2777" s="14">
        <f>ROUND((9706-Todos!$P2777)/100, 0)</f>
        <v>53</v>
      </c>
      <c r="U2777" s="14" t="str" cm="1">
        <f t="array" ref="U2777">_xlfn.IFS(
    ISNUMBER(SEARCH("C", Q2777)), "Ciudad",
    ISNUMBER(SEARCH("T", Q2777)), "Pueblo",
    ISNUMBER(SEARCH("R", Q2777)), "Rural",
    ISNUMBER(SEARCH("S", Q2777)), "Suburbano",
    ISNUMBER(SEARCH("U", Q2777)), "Urbano"
)</f>
        <v>Urbano</v>
      </c>
      <c r="V2777" s="25" t="str" cm="1">
        <f t="array" ref="V2777">_xlfn.LET(
    _xlpm.txt, _xlfn.TEXTJOIN("", TRUE, IF(ISNUMBER(--MID(Todos!$H2777, _xlfn.SEQUENCE(LEN(Todos!$H2777)), 1)), MID(Todos!$H2777, _xlfn.SEQUENCE(LEN(Todos!$H2777)), 1), "")),
    IF(ISNUMBER(--RIGHT(_xlpm.txt,1)), _xlpm.txt, LEFT(_xlpm.txt, LEN(_xlpm.txt)-1))
)</f>
        <v>15867</v>
      </c>
      <c r="W2777" s="14" t="str">
        <f>UPPER(LEFT(Todos!$B2777,2))</f>
        <v>CA</v>
      </c>
      <c r="X2777" s="15" t="str" cm="1">
        <f t="array" ref="X2777">+IF(Todos!$C2777 = "",MODE.MATCH(Todos!$C$2:$C$4029),Todos!$C2777)</f>
        <v>M</v>
      </c>
    </row>
    <row r="2778" spans="1:24" x14ac:dyDescent="0.35">
      <c r="A2778" s="19">
        <v>89209</v>
      </c>
      <c r="B2778" s="7" t="s">
        <v>16</v>
      </c>
      <c r="C2778" s="7" t="s">
        <v>14</v>
      </c>
      <c r="D2778" s="7">
        <v>1003</v>
      </c>
      <c r="E2778" s="7">
        <v>483</v>
      </c>
      <c r="F2778" s="7">
        <v>464</v>
      </c>
      <c r="G2778" s="7">
        <v>3</v>
      </c>
      <c r="H2778" s="7">
        <v>14992</v>
      </c>
      <c r="I2778" s="7">
        <v>3</v>
      </c>
      <c r="J2778" s="7">
        <v>64</v>
      </c>
      <c r="K2778" s="7">
        <v>484</v>
      </c>
      <c r="L2778" s="7">
        <v>481</v>
      </c>
      <c r="M2778" s="7">
        <v>6.25</v>
      </c>
      <c r="N2778" s="7">
        <f>VLOOKUP(Todos!$A2778,vlookup_table[#All],2,FALSE)</f>
        <v>1</v>
      </c>
      <c r="O2778" s="7" t="str">
        <f>VLOOKUP(Todos!$A2778,vlookup_table[#All],3,FALSE)</f>
        <v>IL</v>
      </c>
      <c r="P2778" s="7">
        <f>VLOOKUP(Todos!$A2778,vlookup_table[#All],4,FALSE)</f>
        <v>4703</v>
      </c>
      <c r="Q2778" s="9" t="str">
        <f>VLOOKUP(Todos!$A2778,vlookup_table[#All],5,FALSE)</f>
        <v>S2</v>
      </c>
      <c r="R2778" s="9" t="str">
        <f>VLOOKUP(Todos!$A2778,vlookup_table[#All],6,FALSE)</f>
        <v>M</v>
      </c>
      <c r="S2778" s="9">
        <f>VLOOKUP(Todos!$A2778,vlookup_table[#All],7,FALSE)</f>
        <v>6</v>
      </c>
      <c r="T2778" s="9">
        <f>ROUND((9706-Todos!$P2778)/100, 0)</f>
        <v>50</v>
      </c>
      <c r="U2778" s="9" t="str" cm="1">
        <f t="array" ref="U2778">_xlfn.IFS(
    ISNUMBER(SEARCH("C", Q2778)), "Ciudad",
    ISNUMBER(SEARCH("T", Q2778)), "Pueblo",
    ISNUMBER(SEARCH("R", Q2778)), "Rural",
    ISNUMBER(SEARCH("S", Q2778)), "Suburbano",
    ISNUMBER(SEARCH("U", Q2778)), "Urbano"
)</f>
        <v>Suburbano</v>
      </c>
      <c r="V2778" s="24" t="str" cm="1">
        <f t="array" ref="V2778">_xlfn.LET(
    _xlpm.txt, _xlfn.TEXTJOIN("", TRUE, IF(ISNUMBER(--MID(Todos!$H2778, _xlfn.SEQUENCE(LEN(Todos!$H2778)), 1)), MID(Todos!$H2778, _xlfn.SEQUENCE(LEN(Todos!$H2778)), 1), "")),
    IF(ISNUMBER(--RIGHT(_xlpm.txt,1)), _xlpm.txt, LEFT(_xlpm.txt, LEN(_xlpm.txt)-1))
)</f>
        <v>14992</v>
      </c>
      <c r="W2778" s="9" t="str">
        <f>UPPER(LEFT(Todos!$B2778,2))</f>
        <v>IL</v>
      </c>
      <c r="X2778" s="10" t="str" cm="1">
        <f t="array" ref="X2778">+IF(Todos!$C2778 = "",MODE.MATCH(Todos!$C$2:$C$4029),Todos!$C2778)</f>
        <v>M</v>
      </c>
    </row>
    <row r="2779" spans="1:24" x14ac:dyDescent="0.35">
      <c r="A2779" s="18">
        <v>167165</v>
      </c>
      <c r="B2779" s="12" t="s">
        <v>22</v>
      </c>
      <c r="C2779" s="12" t="s">
        <v>17</v>
      </c>
      <c r="D2779" s="12">
        <v>2600</v>
      </c>
      <c r="E2779" s="12">
        <v>345</v>
      </c>
      <c r="F2779" s="12">
        <v>503</v>
      </c>
      <c r="G2779" s="12">
        <v>85</v>
      </c>
      <c r="H2779" s="12">
        <v>18743</v>
      </c>
      <c r="I2779" s="12">
        <v>10</v>
      </c>
      <c r="J2779" s="12">
        <v>49</v>
      </c>
      <c r="K2779" s="12">
        <v>435</v>
      </c>
      <c r="L2779" s="12">
        <v>424</v>
      </c>
      <c r="M2779" s="12">
        <v>11</v>
      </c>
      <c r="N2779" s="12">
        <f>VLOOKUP(Todos!$A2779,vlookup_table[#All],2,FALSE)</f>
        <v>0</v>
      </c>
      <c r="O2779" s="12" t="str">
        <f>VLOOKUP(Todos!$A2779,vlookup_table[#All],3,FALSE)</f>
        <v>CA</v>
      </c>
      <c r="P2779" s="12">
        <f>VLOOKUP(Todos!$A2779,vlookup_table[#All],4,FALSE)</f>
        <v>3501</v>
      </c>
      <c r="Q2779" s="14" t="str">
        <f>VLOOKUP(Todos!$A2779,vlookup_table[#All],5,FALSE)</f>
        <v>U1</v>
      </c>
      <c r="R2779" s="14" t="str">
        <f>VLOOKUP(Todos!$A2779,vlookup_table[#All],6,FALSE)</f>
        <v>F</v>
      </c>
      <c r="S2779" s="14">
        <f>VLOOKUP(Todos!$A2779,vlookup_table[#All],7,FALSE)</f>
        <v>16</v>
      </c>
      <c r="T2779" s="14">
        <f>ROUND((9706-Todos!$P2779)/100, 0)</f>
        <v>62</v>
      </c>
      <c r="U2779" s="14" t="str" cm="1">
        <f t="array" ref="U2779">_xlfn.IFS(
    ISNUMBER(SEARCH("C", Q2779)), "Ciudad",
    ISNUMBER(SEARCH("T", Q2779)), "Pueblo",
    ISNUMBER(SEARCH("R", Q2779)), "Rural",
    ISNUMBER(SEARCH("S", Q2779)), "Suburbano",
    ISNUMBER(SEARCH("U", Q2779)), "Urbano"
)</f>
        <v>Urbano</v>
      </c>
      <c r="V2779" s="25" t="str" cm="1">
        <f t="array" ref="V2779">_xlfn.LET(
    _xlpm.txt, _xlfn.TEXTJOIN("", TRUE, IF(ISNUMBER(--MID(Todos!$H2779, _xlfn.SEQUENCE(LEN(Todos!$H2779)), 1)), MID(Todos!$H2779, _xlfn.SEQUENCE(LEN(Todos!$H2779)), 1), "")),
    IF(ISNUMBER(--RIGHT(_xlpm.txt,1)), _xlpm.txt, LEFT(_xlpm.txt, LEN(_xlpm.txt)-1))
)</f>
        <v>18743</v>
      </c>
      <c r="W2779" s="14" t="str">
        <f>UPPER(LEFT(Todos!$B2779,2))</f>
        <v>CA</v>
      </c>
      <c r="X2779" s="15" t="str" cm="1">
        <f t="array" ref="X2779">+IF(Todos!$C2779 = "",MODE.MATCH(Todos!$C$2:$C$4029),Todos!$C2779)</f>
        <v>F</v>
      </c>
    </row>
    <row r="2780" spans="1:24" x14ac:dyDescent="0.35">
      <c r="A2780" s="19">
        <v>162169</v>
      </c>
      <c r="B2780" s="7" t="s">
        <v>22</v>
      </c>
      <c r="C2780" s="7" t="s">
        <v>14</v>
      </c>
      <c r="D2780" s="7">
        <v>3451</v>
      </c>
      <c r="E2780" s="7">
        <v>599</v>
      </c>
      <c r="F2780" s="7">
        <v>691</v>
      </c>
      <c r="G2780" s="7">
        <v>96</v>
      </c>
      <c r="H2780" s="7">
        <v>22424</v>
      </c>
      <c r="I2780" s="7">
        <v>15</v>
      </c>
      <c r="J2780" s="7">
        <v>54</v>
      </c>
      <c r="K2780" s="7">
        <v>636</v>
      </c>
      <c r="L2780" s="7">
        <v>645</v>
      </c>
      <c r="M2780" s="7">
        <v>15</v>
      </c>
      <c r="N2780" s="7">
        <f>VLOOKUP(Todos!$A2780,vlookup_table[#All],2,FALSE)</f>
        <v>2</v>
      </c>
      <c r="O2780" s="7" t="str">
        <f>VLOOKUP(Todos!$A2780,vlookup_table[#All],3,FALSE)</f>
        <v>CA</v>
      </c>
      <c r="P2780" s="7">
        <f>VLOOKUP(Todos!$A2780,vlookup_table[#All],4,FALSE)</f>
        <v>0</v>
      </c>
      <c r="Q2780" s="9" t="str">
        <f>VLOOKUP(Todos!$A2780,vlookup_table[#All],5,FALSE)</f>
        <v>T1</v>
      </c>
      <c r="R2780" s="9" t="str">
        <f>VLOOKUP(Todos!$A2780,vlookup_table[#All],6,FALSE)</f>
        <v>M</v>
      </c>
      <c r="S2780" s="9">
        <f>VLOOKUP(Todos!$A2780,vlookup_table[#All],7,FALSE)</f>
        <v>20</v>
      </c>
      <c r="T2780" s="9">
        <f>ROUND((9706-Todos!$P2780)/100, 0)</f>
        <v>97</v>
      </c>
      <c r="U2780" s="9" t="str" cm="1">
        <f t="array" ref="U2780">_xlfn.IFS(
    ISNUMBER(SEARCH("C", Q2780)), "Ciudad",
    ISNUMBER(SEARCH("T", Q2780)), "Pueblo",
    ISNUMBER(SEARCH("R", Q2780)), "Rural",
    ISNUMBER(SEARCH("S", Q2780)), "Suburbano",
    ISNUMBER(SEARCH("U", Q2780)), "Urbano"
)</f>
        <v>Pueblo</v>
      </c>
      <c r="V2780" s="24" t="str" cm="1">
        <f t="array" ref="V2780">_xlfn.LET(
    _xlpm.txt, _xlfn.TEXTJOIN("", TRUE, IF(ISNUMBER(--MID(Todos!$H2780, _xlfn.SEQUENCE(LEN(Todos!$H2780)), 1)), MID(Todos!$H2780, _xlfn.SEQUENCE(LEN(Todos!$H2780)), 1), "")),
    IF(ISNUMBER(--RIGHT(_xlpm.txt,1)), _xlpm.txt, LEFT(_xlpm.txt, LEN(_xlpm.txt)-1))
)</f>
        <v>22424</v>
      </c>
      <c r="W2780" s="9" t="str">
        <f>UPPER(LEFT(Todos!$B2780,2))</f>
        <v>CA</v>
      </c>
      <c r="X2780" s="10" t="str" cm="1">
        <f t="array" ref="X2780">+IF(Todos!$C2780 = "",MODE.MATCH(Todos!$C$2:$C$4029),Todos!$C2780)</f>
        <v>M</v>
      </c>
    </row>
    <row r="2781" spans="1:24" x14ac:dyDescent="0.35">
      <c r="A2781" s="18">
        <v>31183</v>
      </c>
      <c r="B2781" s="12" t="s">
        <v>40</v>
      </c>
      <c r="C2781" s="12" t="s">
        <v>14</v>
      </c>
      <c r="D2781" s="12">
        <v>621</v>
      </c>
      <c r="E2781" s="12">
        <v>254</v>
      </c>
      <c r="F2781" s="12">
        <v>387</v>
      </c>
      <c r="G2781" s="12">
        <v>1</v>
      </c>
      <c r="H2781" s="12">
        <v>13234</v>
      </c>
      <c r="I2781" s="12">
        <v>2</v>
      </c>
      <c r="J2781" s="12">
        <v>82</v>
      </c>
      <c r="K2781" s="12">
        <v>374</v>
      </c>
      <c r="L2781" s="12">
        <v>315</v>
      </c>
      <c r="M2781" s="12">
        <v>9.6</v>
      </c>
      <c r="N2781" s="12">
        <f>VLOOKUP(Todos!$A2781,vlookup_table[#All],2,FALSE)</f>
        <v>0</v>
      </c>
      <c r="O2781" s="12" t="str">
        <f>VLOOKUP(Todos!$A2781,vlookup_table[#All],3,FALSE)</f>
        <v>GA</v>
      </c>
      <c r="P2781" s="12">
        <f>VLOOKUP(Todos!$A2781,vlookup_table[#All],4,FALSE)</f>
        <v>4301</v>
      </c>
      <c r="Q2781" s="14" t="str">
        <f>VLOOKUP(Todos!$A2781,vlookup_table[#All],5,FALSE)</f>
        <v>T2</v>
      </c>
      <c r="R2781" s="14" t="str">
        <f>VLOOKUP(Todos!$A2781,vlookup_table[#All],6,FALSE)</f>
        <v>M</v>
      </c>
      <c r="S2781" s="14">
        <f>VLOOKUP(Todos!$A2781,vlookup_table[#All],7,FALSE)</f>
        <v>18</v>
      </c>
      <c r="T2781" s="14">
        <f>ROUND((9706-Todos!$P2781)/100, 0)</f>
        <v>54</v>
      </c>
      <c r="U2781" s="14" t="str" cm="1">
        <f t="array" ref="U2781">_xlfn.IFS(
    ISNUMBER(SEARCH("C", Q2781)), "Ciudad",
    ISNUMBER(SEARCH("T", Q2781)), "Pueblo",
    ISNUMBER(SEARCH("R", Q2781)), "Rural",
    ISNUMBER(SEARCH("S", Q2781)), "Suburbano",
    ISNUMBER(SEARCH("U", Q2781)), "Urbano"
)</f>
        <v>Pueblo</v>
      </c>
      <c r="V2781" s="25" t="str" cm="1">
        <f t="array" ref="V2781">_xlfn.LET(
    _xlpm.txt, _xlfn.TEXTJOIN("", TRUE, IF(ISNUMBER(--MID(Todos!$H2781, _xlfn.SEQUENCE(LEN(Todos!$H2781)), 1)), MID(Todos!$H2781, _xlfn.SEQUENCE(LEN(Todos!$H2781)), 1), "")),
    IF(ISNUMBER(--RIGHT(_xlpm.txt,1)), _xlpm.txt, LEFT(_xlpm.txt, LEN(_xlpm.txt)-1))
)</f>
        <v>13234</v>
      </c>
      <c r="W2781" s="14" t="str">
        <f>UPPER(LEFT(Todos!$B2781,2))</f>
        <v>GA</v>
      </c>
      <c r="X2781" s="15" t="str" cm="1">
        <f t="array" ref="X2781">+IF(Todos!$C2781 = "",MODE.MATCH(Todos!$C$2:$C$4029),Todos!$C2781)</f>
        <v>M</v>
      </c>
    </row>
    <row r="2782" spans="1:24" x14ac:dyDescent="0.35">
      <c r="A2782" s="19">
        <v>86340</v>
      </c>
      <c r="B2782" s="7" t="s">
        <v>53</v>
      </c>
      <c r="C2782" s="7" t="s">
        <v>14</v>
      </c>
      <c r="D2782" s="7">
        <v>365</v>
      </c>
      <c r="E2782" s="7">
        <v>255</v>
      </c>
      <c r="F2782" s="7">
        <v>340</v>
      </c>
      <c r="G2782" s="7">
        <v>0</v>
      </c>
      <c r="H2782" s="7">
        <v>11180</v>
      </c>
      <c r="I2782" s="7">
        <v>1</v>
      </c>
      <c r="J2782" s="7">
        <v>77</v>
      </c>
      <c r="K2782" s="7">
        <v>309</v>
      </c>
      <c r="L2782" s="7">
        <v>287</v>
      </c>
      <c r="M2782" s="7">
        <v>6.9333333330000002</v>
      </c>
      <c r="N2782" s="7">
        <f>VLOOKUP(Todos!$A2782,vlookup_table[#All],2,FALSE)</f>
        <v>2</v>
      </c>
      <c r="O2782" s="7" t="str">
        <f>VLOOKUP(Todos!$A2782,vlookup_table[#All],3,FALSE)</f>
        <v>SD</v>
      </c>
      <c r="P2782" s="7">
        <f>VLOOKUP(Todos!$A2782,vlookup_table[#All],4,FALSE)</f>
        <v>0</v>
      </c>
      <c r="Q2782" s="9" t="str">
        <f>VLOOKUP(Todos!$A2782,vlookup_table[#All],5,FALSE)</f>
        <v>R2</v>
      </c>
      <c r="R2782" s="9" t="str">
        <f>VLOOKUP(Todos!$A2782,vlookup_table[#All],6,FALSE)</f>
        <v>M</v>
      </c>
      <c r="S2782" s="9">
        <f>VLOOKUP(Todos!$A2782,vlookup_table[#All],7,FALSE)</f>
        <v>3</v>
      </c>
      <c r="T2782" s="9">
        <f>ROUND((9706-Todos!$P2782)/100, 0)</f>
        <v>97</v>
      </c>
      <c r="U2782" s="9" t="str" cm="1">
        <f t="array" ref="U2782">_xlfn.IFS(
    ISNUMBER(SEARCH("C", Q2782)), "Ciudad",
    ISNUMBER(SEARCH("T", Q2782)), "Pueblo",
    ISNUMBER(SEARCH("R", Q2782)), "Rural",
    ISNUMBER(SEARCH("S", Q2782)), "Suburbano",
    ISNUMBER(SEARCH("U", Q2782)), "Urbano"
)</f>
        <v>Rural</v>
      </c>
      <c r="V2782" s="24" t="str" cm="1">
        <f t="array" ref="V2782">_xlfn.LET(
    _xlpm.txt, _xlfn.TEXTJOIN("", TRUE, IF(ISNUMBER(--MID(Todos!$H2782, _xlfn.SEQUENCE(LEN(Todos!$H2782)), 1)), MID(Todos!$H2782, _xlfn.SEQUENCE(LEN(Todos!$H2782)), 1), "")),
    IF(ISNUMBER(--RIGHT(_xlpm.txt,1)), _xlpm.txt, LEFT(_xlpm.txt, LEN(_xlpm.txt)-1))
)</f>
        <v>11180</v>
      </c>
      <c r="W2782" s="9" t="str">
        <f>UPPER(LEFT(Todos!$B2782,2))</f>
        <v>SD</v>
      </c>
      <c r="X2782" s="10" t="str" cm="1">
        <f t="array" ref="X2782">+IF(Todos!$C2782 = "",MODE.MATCH(Todos!$C$2:$C$4029),Todos!$C2782)</f>
        <v>M</v>
      </c>
    </row>
    <row r="2783" spans="1:24" x14ac:dyDescent="0.35">
      <c r="A2783" s="18">
        <v>45584</v>
      </c>
      <c r="B2783" s="12" t="s">
        <v>21</v>
      </c>
      <c r="C2783" s="12" t="s">
        <v>17</v>
      </c>
      <c r="D2783" s="12">
        <v>1861</v>
      </c>
      <c r="E2783" s="12">
        <v>349</v>
      </c>
      <c r="F2783" s="12">
        <v>641</v>
      </c>
      <c r="G2783" s="12">
        <v>40</v>
      </c>
      <c r="H2783" s="12">
        <v>25565</v>
      </c>
      <c r="I2783" s="12">
        <v>6</v>
      </c>
      <c r="J2783" s="12">
        <v>50</v>
      </c>
      <c r="K2783" s="12">
        <v>507</v>
      </c>
      <c r="L2783" s="12">
        <v>529</v>
      </c>
      <c r="M2783" s="12">
        <v>16.25</v>
      </c>
      <c r="N2783" s="12">
        <f>VLOOKUP(Todos!$A2783,vlookup_table[#All],2,FALSE)</f>
        <v>28</v>
      </c>
      <c r="O2783" s="12" t="str">
        <f>VLOOKUP(Todos!$A2783,vlookup_table[#All],3,FALSE)</f>
        <v>TX</v>
      </c>
      <c r="P2783" s="12">
        <f>VLOOKUP(Todos!$A2783,vlookup_table[#All],4,FALSE)</f>
        <v>4706</v>
      </c>
      <c r="Q2783" s="14" t="str">
        <f>VLOOKUP(Todos!$A2783,vlookup_table[#All],5,FALSE)</f>
        <v>S2</v>
      </c>
      <c r="R2783" s="14" t="str">
        <f>VLOOKUP(Todos!$A2783,vlookup_table[#All],6,FALSE)</f>
        <v>F</v>
      </c>
      <c r="S2783" s="14">
        <f>VLOOKUP(Todos!$A2783,vlookup_table[#All],7,FALSE)</f>
        <v>25</v>
      </c>
      <c r="T2783" s="14">
        <f>ROUND((9706-Todos!$P2783)/100, 0)</f>
        <v>50</v>
      </c>
      <c r="U2783" s="14" t="str" cm="1">
        <f t="array" ref="U2783">_xlfn.IFS(
    ISNUMBER(SEARCH("C", Q2783)), "Ciudad",
    ISNUMBER(SEARCH("T", Q2783)), "Pueblo",
    ISNUMBER(SEARCH("R", Q2783)), "Rural",
    ISNUMBER(SEARCH("S", Q2783)), "Suburbano",
    ISNUMBER(SEARCH("U", Q2783)), "Urbano"
)</f>
        <v>Suburbano</v>
      </c>
      <c r="V2783" s="25" t="str" cm="1">
        <f t="array" ref="V2783">_xlfn.LET(
    _xlpm.txt, _xlfn.TEXTJOIN("", TRUE, IF(ISNUMBER(--MID(Todos!$H2783, _xlfn.SEQUENCE(LEN(Todos!$H2783)), 1)), MID(Todos!$H2783, _xlfn.SEQUENCE(LEN(Todos!$H2783)), 1), "")),
    IF(ISNUMBER(--RIGHT(_xlpm.txt,1)), _xlpm.txt, LEFT(_xlpm.txt, LEN(_xlpm.txt)-1))
)</f>
        <v>25565</v>
      </c>
      <c r="W2783" s="14" t="str">
        <f>UPPER(LEFT(Todos!$B2783,2))</f>
        <v>TX</v>
      </c>
      <c r="X2783" s="15" t="str" cm="1">
        <f t="array" ref="X2783">+IF(Todos!$C2783 = "",MODE.MATCH(Todos!$C$2:$C$4029),Todos!$C2783)</f>
        <v>F</v>
      </c>
    </row>
    <row r="2784" spans="1:24" x14ac:dyDescent="0.35">
      <c r="A2784" s="19">
        <v>131106</v>
      </c>
      <c r="B2784" s="7" t="s">
        <v>49</v>
      </c>
      <c r="C2784" s="7" t="s">
        <v>14</v>
      </c>
      <c r="D2784" s="7">
        <v>678</v>
      </c>
      <c r="E2784" s="7">
        <v>261</v>
      </c>
      <c r="F2784" s="7">
        <v>347</v>
      </c>
      <c r="G2784" s="7">
        <v>1</v>
      </c>
      <c r="H2784" s="7">
        <v>11625</v>
      </c>
      <c r="I2784" s="7">
        <v>2</v>
      </c>
      <c r="J2784" s="7">
        <v>44</v>
      </c>
      <c r="K2784" s="7">
        <v>292</v>
      </c>
      <c r="L2784" s="7">
        <v>303</v>
      </c>
      <c r="M2784" s="7">
        <v>13.33333333</v>
      </c>
      <c r="N2784" s="7">
        <f>VLOOKUP(Todos!$A2784,vlookup_table[#All],2,FALSE)</f>
        <v>0</v>
      </c>
      <c r="O2784" s="7" t="str">
        <f>VLOOKUP(Todos!$A2784,vlookup_table[#All],3,FALSE)</f>
        <v>CO</v>
      </c>
      <c r="P2784" s="7">
        <f>VLOOKUP(Todos!$A2784,vlookup_table[#All],4,FALSE)</f>
        <v>0</v>
      </c>
      <c r="Q2784" s="9" t="str">
        <f>VLOOKUP(Todos!$A2784,vlookup_table[#All],5,FALSE)</f>
        <v>T2</v>
      </c>
      <c r="R2784" s="9" t="str">
        <f>VLOOKUP(Todos!$A2784,vlookup_table[#All],6,FALSE)</f>
        <v>M</v>
      </c>
      <c r="S2784" s="9">
        <f>VLOOKUP(Todos!$A2784,vlookup_table[#All],7,FALSE)</f>
        <v>40</v>
      </c>
      <c r="T2784" s="9">
        <f>ROUND((9706-Todos!$P2784)/100, 0)</f>
        <v>97</v>
      </c>
      <c r="U2784" s="9" t="str" cm="1">
        <f t="array" ref="U2784">_xlfn.IFS(
    ISNUMBER(SEARCH("C", Q2784)), "Ciudad",
    ISNUMBER(SEARCH("T", Q2784)), "Pueblo",
    ISNUMBER(SEARCH("R", Q2784)), "Rural",
    ISNUMBER(SEARCH("S", Q2784)), "Suburbano",
    ISNUMBER(SEARCH("U", Q2784)), "Urbano"
)</f>
        <v>Pueblo</v>
      </c>
      <c r="V2784" s="24" t="str" cm="1">
        <f t="array" ref="V2784">_xlfn.LET(
    _xlpm.txt, _xlfn.TEXTJOIN("", TRUE, IF(ISNUMBER(--MID(Todos!$H2784, _xlfn.SEQUENCE(LEN(Todos!$H2784)), 1)), MID(Todos!$H2784, _xlfn.SEQUENCE(LEN(Todos!$H2784)), 1), "")),
    IF(ISNUMBER(--RIGHT(_xlpm.txt,1)), _xlpm.txt, LEFT(_xlpm.txt, LEN(_xlpm.txt)-1))
)</f>
        <v>11625</v>
      </c>
      <c r="W2784" s="9" t="str">
        <f>UPPER(LEFT(Todos!$B2784,2))</f>
        <v>CO</v>
      </c>
      <c r="X2784" s="10" t="str" cm="1">
        <f t="array" ref="X2784">+IF(Todos!$C2784 = "",MODE.MATCH(Todos!$C$2:$C$4029),Todos!$C2784)</f>
        <v>M</v>
      </c>
    </row>
    <row r="2785" spans="1:24" x14ac:dyDescent="0.35">
      <c r="A2785" s="18">
        <v>29105</v>
      </c>
      <c r="B2785" s="12" t="s">
        <v>40</v>
      </c>
      <c r="C2785" s="12" t="s">
        <v>14</v>
      </c>
      <c r="D2785" s="12">
        <v>710</v>
      </c>
      <c r="E2785" s="12">
        <v>198</v>
      </c>
      <c r="F2785" s="12">
        <v>298</v>
      </c>
      <c r="G2785" s="12">
        <v>5</v>
      </c>
      <c r="H2785" s="12">
        <v>11679</v>
      </c>
      <c r="I2785" s="12">
        <v>1</v>
      </c>
      <c r="J2785" s="12">
        <v>63</v>
      </c>
      <c r="K2785" s="12">
        <v>242</v>
      </c>
      <c r="L2785" s="12">
        <v>260</v>
      </c>
      <c r="M2785" s="12">
        <v>6.2962962960000004</v>
      </c>
      <c r="N2785" s="12">
        <f>VLOOKUP(Todos!$A2785,vlookup_table[#All],2,FALSE)</f>
        <v>0</v>
      </c>
      <c r="O2785" s="12" t="str">
        <f>VLOOKUP(Todos!$A2785,vlookup_table[#All],3,FALSE)</f>
        <v>GA</v>
      </c>
      <c r="P2785" s="12">
        <f>VLOOKUP(Todos!$A2785,vlookup_table[#All],4,FALSE)</f>
        <v>0</v>
      </c>
      <c r="Q2785" s="14" t="str">
        <f>VLOOKUP(Todos!$A2785,vlookup_table[#All],5,FALSE)</f>
        <v>R2</v>
      </c>
      <c r="R2785" s="14" t="str">
        <f>VLOOKUP(Todos!$A2785,vlookup_table[#All],6,FALSE)</f>
        <v>M</v>
      </c>
      <c r="S2785" s="14">
        <f>VLOOKUP(Todos!$A2785,vlookup_table[#All],7,FALSE)</f>
        <v>11</v>
      </c>
      <c r="T2785" s="14">
        <f>ROUND((9706-Todos!$P2785)/100, 0)</f>
        <v>97</v>
      </c>
      <c r="U2785" s="14" t="str" cm="1">
        <f t="array" ref="U2785">_xlfn.IFS(
    ISNUMBER(SEARCH("C", Q2785)), "Ciudad",
    ISNUMBER(SEARCH("T", Q2785)), "Pueblo",
    ISNUMBER(SEARCH("R", Q2785)), "Rural",
    ISNUMBER(SEARCH("S", Q2785)), "Suburbano",
    ISNUMBER(SEARCH("U", Q2785)), "Urbano"
)</f>
        <v>Rural</v>
      </c>
      <c r="V2785" s="25" t="str" cm="1">
        <f t="array" ref="V2785">_xlfn.LET(
    _xlpm.txt, _xlfn.TEXTJOIN("", TRUE, IF(ISNUMBER(--MID(Todos!$H2785, _xlfn.SEQUENCE(LEN(Todos!$H2785)), 1)), MID(Todos!$H2785, _xlfn.SEQUENCE(LEN(Todos!$H2785)), 1), "")),
    IF(ISNUMBER(--RIGHT(_xlpm.txt,1)), _xlpm.txt, LEFT(_xlpm.txt, LEN(_xlpm.txt)-1))
)</f>
        <v>11679</v>
      </c>
      <c r="W2785" s="14" t="str">
        <f>UPPER(LEFT(Todos!$B2785,2))</f>
        <v>GA</v>
      </c>
      <c r="X2785" s="15" t="str" cm="1">
        <f t="array" ref="X2785">+IF(Todos!$C2785 = "",MODE.MATCH(Todos!$C$2:$C$4029),Todos!$C2785)</f>
        <v>M</v>
      </c>
    </row>
    <row r="2786" spans="1:24" x14ac:dyDescent="0.35">
      <c r="A2786" s="19">
        <v>123667</v>
      </c>
      <c r="B2786" s="7" t="s">
        <v>21</v>
      </c>
      <c r="C2786" s="7" t="s">
        <v>17</v>
      </c>
      <c r="D2786" s="7">
        <v>1287</v>
      </c>
      <c r="E2786" s="7">
        <v>534</v>
      </c>
      <c r="F2786" s="7">
        <v>632</v>
      </c>
      <c r="G2786" s="7">
        <v>11</v>
      </c>
      <c r="H2786" s="7">
        <v>31394</v>
      </c>
      <c r="I2786" s="7">
        <v>1</v>
      </c>
      <c r="J2786" s="7">
        <v>64</v>
      </c>
      <c r="K2786" s="7">
        <v>553</v>
      </c>
      <c r="L2786" s="7">
        <v>604</v>
      </c>
      <c r="M2786" s="7">
        <v>17.125</v>
      </c>
      <c r="N2786" s="7">
        <f>VLOOKUP(Todos!$A2786,vlookup_table[#All],2,FALSE)</f>
        <v>28</v>
      </c>
      <c r="O2786" s="7" t="str">
        <f>VLOOKUP(Todos!$A2786,vlookup_table[#All],3,FALSE)</f>
        <v>TX</v>
      </c>
      <c r="P2786" s="7">
        <f>VLOOKUP(Todos!$A2786,vlookup_table[#All],4,FALSE)</f>
        <v>4301</v>
      </c>
      <c r="Q2786" s="9" t="str">
        <f>VLOOKUP(Todos!$A2786,vlookup_table[#All],5,FALSE)</f>
        <v>T1</v>
      </c>
      <c r="R2786" s="9" t="str">
        <f>VLOOKUP(Todos!$A2786,vlookup_table[#All],6,FALSE)</f>
        <v>F</v>
      </c>
      <c r="S2786" s="9">
        <f>VLOOKUP(Todos!$A2786,vlookup_table[#All],7,FALSE)</f>
        <v>15</v>
      </c>
      <c r="T2786" s="9">
        <f>ROUND((9706-Todos!$P2786)/100, 0)</f>
        <v>54</v>
      </c>
      <c r="U2786" s="9" t="str" cm="1">
        <f t="array" ref="U2786">_xlfn.IFS(
    ISNUMBER(SEARCH("C", Q2786)), "Ciudad",
    ISNUMBER(SEARCH("T", Q2786)), "Pueblo",
    ISNUMBER(SEARCH("R", Q2786)), "Rural",
    ISNUMBER(SEARCH("S", Q2786)), "Suburbano",
    ISNUMBER(SEARCH("U", Q2786)), "Urbano"
)</f>
        <v>Pueblo</v>
      </c>
      <c r="V2786" s="24" t="str" cm="1">
        <f t="array" ref="V2786">_xlfn.LET(
    _xlpm.txt, _xlfn.TEXTJOIN("", TRUE, IF(ISNUMBER(--MID(Todos!$H2786, _xlfn.SEQUENCE(LEN(Todos!$H2786)), 1)), MID(Todos!$H2786, _xlfn.SEQUENCE(LEN(Todos!$H2786)), 1), "")),
    IF(ISNUMBER(--RIGHT(_xlpm.txt,1)), _xlpm.txt, LEFT(_xlpm.txt, LEN(_xlpm.txt)-1))
)</f>
        <v>31394</v>
      </c>
      <c r="W2786" s="9" t="str">
        <f>UPPER(LEFT(Todos!$B2786,2))</f>
        <v>TX</v>
      </c>
      <c r="X2786" s="10" t="str" cm="1">
        <f t="array" ref="X2786">+IF(Todos!$C2786 = "",MODE.MATCH(Todos!$C$2:$C$4029),Todos!$C2786)</f>
        <v>F</v>
      </c>
    </row>
    <row r="2787" spans="1:24" x14ac:dyDescent="0.35">
      <c r="A2787" s="18">
        <v>164188</v>
      </c>
      <c r="B2787" s="12" t="s">
        <v>22</v>
      </c>
      <c r="C2787" s="12" t="s">
        <v>17</v>
      </c>
      <c r="D2787" s="12">
        <v>1525</v>
      </c>
      <c r="E2787" s="12">
        <v>466</v>
      </c>
      <c r="F2787" s="12">
        <v>551</v>
      </c>
      <c r="G2787" s="12">
        <v>17</v>
      </c>
      <c r="H2787" s="12">
        <v>17484</v>
      </c>
      <c r="I2787" s="12">
        <v>12</v>
      </c>
      <c r="J2787" s="12">
        <v>65</v>
      </c>
      <c r="K2787" s="12">
        <v>483</v>
      </c>
      <c r="L2787" s="12">
        <v>522</v>
      </c>
      <c r="M2787" s="12">
        <v>9.6</v>
      </c>
      <c r="N2787" s="12">
        <f>VLOOKUP(Todos!$A2787,vlookup_table[#All],2,FALSE)</f>
        <v>0</v>
      </c>
      <c r="O2787" s="12" t="str">
        <f>VLOOKUP(Todos!$A2787,vlookup_table[#All],3,FALSE)</f>
        <v>CA</v>
      </c>
      <c r="P2787" s="12">
        <f>VLOOKUP(Todos!$A2787,vlookup_table[#All],4,FALSE)</f>
        <v>6201</v>
      </c>
      <c r="Q2787" s="14" t="str">
        <f>VLOOKUP(Todos!$A2787,vlookup_table[#All],5,FALSE)</f>
        <v>T1</v>
      </c>
      <c r="R2787" s="14" t="str">
        <f>VLOOKUP(Todos!$A2787,vlookup_table[#All],6,FALSE)</f>
        <v>F</v>
      </c>
      <c r="S2787" s="14">
        <f>VLOOKUP(Todos!$A2787,vlookup_table[#All],7,FALSE)</f>
        <v>14</v>
      </c>
      <c r="T2787" s="14">
        <f>ROUND((9706-Todos!$P2787)/100, 0)</f>
        <v>35</v>
      </c>
      <c r="U2787" s="14" t="str" cm="1">
        <f t="array" ref="U2787">_xlfn.IFS(
    ISNUMBER(SEARCH("C", Q2787)), "Ciudad",
    ISNUMBER(SEARCH("T", Q2787)), "Pueblo",
    ISNUMBER(SEARCH("R", Q2787)), "Rural",
    ISNUMBER(SEARCH("S", Q2787)), "Suburbano",
    ISNUMBER(SEARCH("U", Q2787)), "Urbano"
)</f>
        <v>Pueblo</v>
      </c>
      <c r="V2787" s="25" t="str" cm="1">
        <f t="array" ref="V2787">_xlfn.LET(
    _xlpm.txt, _xlfn.TEXTJOIN("", TRUE, IF(ISNUMBER(--MID(Todos!$H2787, _xlfn.SEQUENCE(LEN(Todos!$H2787)), 1)), MID(Todos!$H2787, _xlfn.SEQUENCE(LEN(Todos!$H2787)), 1), "")),
    IF(ISNUMBER(--RIGHT(_xlpm.txt,1)), _xlpm.txt, LEFT(_xlpm.txt, LEN(_xlpm.txt)-1))
)</f>
        <v>17484</v>
      </c>
      <c r="W2787" s="14" t="str">
        <f>UPPER(LEFT(Todos!$B2787,2))</f>
        <v>CA</v>
      </c>
      <c r="X2787" s="15" t="str" cm="1">
        <f t="array" ref="X2787">+IF(Todos!$C2787 = "",MODE.MATCH(Todos!$C$2:$C$4029),Todos!$C2787)</f>
        <v>F</v>
      </c>
    </row>
    <row r="2788" spans="1:24" x14ac:dyDescent="0.35">
      <c r="A2788" s="19">
        <v>37528</v>
      </c>
      <c r="B2788" s="7" t="s">
        <v>13</v>
      </c>
      <c r="C2788" s="7" t="s">
        <v>17</v>
      </c>
      <c r="D2788" s="7">
        <v>829</v>
      </c>
      <c r="E2788" s="7">
        <v>226</v>
      </c>
      <c r="F2788" s="7">
        <v>299</v>
      </c>
      <c r="G2788" s="7">
        <v>0</v>
      </c>
      <c r="H2788" s="7">
        <v>10281</v>
      </c>
      <c r="I2788" s="7">
        <v>79</v>
      </c>
      <c r="J2788" s="7">
        <v>14</v>
      </c>
      <c r="K2788" s="7">
        <v>244</v>
      </c>
      <c r="L2788" s="7">
        <v>270</v>
      </c>
      <c r="M2788" s="7">
        <v>6.8333333329999997</v>
      </c>
      <c r="N2788" s="7">
        <f>VLOOKUP(Todos!$A2788,vlookup_table[#All],2,FALSE)</f>
        <v>0</v>
      </c>
      <c r="O2788" s="7" t="str">
        <f>VLOOKUP(Todos!$A2788,vlookup_table[#All],3,FALSE)</f>
        <v>FL</v>
      </c>
      <c r="P2788" s="7">
        <f>VLOOKUP(Todos!$A2788,vlookup_table[#All],4,FALSE)</f>
        <v>0</v>
      </c>
      <c r="Q2788" s="9" t="str">
        <f>VLOOKUP(Todos!$A2788,vlookup_table[#All],5,FALSE)</f>
        <v>U3</v>
      </c>
      <c r="R2788" s="9" t="str">
        <f>VLOOKUP(Todos!$A2788,vlookup_table[#All],6,FALSE)</f>
        <v>F</v>
      </c>
      <c r="S2788" s="9">
        <f>VLOOKUP(Todos!$A2788,vlookup_table[#All],7,FALSE)</f>
        <v>10</v>
      </c>
      <c r="T2788" s="9">
        <f>ROUND((9706-Todos!$P2788)/100, 0)</f>
        <v>97</v>
      </c>
      <c r="U2788" s="9" t="str" cm="1">
        <f t="array" ref="U2788">_xlfn.IFS(
    ISNUMBER(SEARCH("C", Q2788)), "Ciudad",
    ISNUMBER(SEARCH("T", Q2788)), "Pueblo",
    ISNUMBER(SEARCH("R", Q2788)), "Rural",
    ISNUMBER(SEARCH("S", Q2788)), "Suburbano",
    ISNUMBER(SEARCH("U", Q2788)), "Urbano"
)</f>
        <v>Urbano</v>
      </c>
      <c r="V2788" s="24" t="str" cm="1">
        <f t="array" ref="V2788">_xlfn.LET(
    _xlpm.txt, _xlfn.TEXTJOIN("", TRUE, IF(ISNUMBER(--MID(Todos!$H2788, _xlfn.SEQUENCE(LEN(Todos!$H2788)), 1)), MID(Todos!$H2788, _xlfn.SEQUENCE(LEN(Todos!$H2788)), 1), "")),
    IF(ISNUMBER(--RIGHT(_xlpm.txt,1)), _xlpm.txt, LEFT(_xlpm.txt, LEN(_xlpm.txt)-1))
)</f>
        <v>10281</v>
      </c>
      <c r="W2788" s="9" t="str">
        <f>UPPER(LEFT(Todos!$B2788,2))</f>
        <v>FL</v>
      </c>
      <c r="X2788" s="10" t="str" cm="1">
        <f t="array" ref="X2788">+IF(Todos!$C2788 = "",MODE.MATCH(Todos!$C$2:$C$4029),Todos!$C2788)</f>
        <v>F</v>
      </c>
    </row>
    <row r="2789" spans="1:24" x14ac:dyDescent="0.35">
      <c r="A2789" s="18">
        <v>159417</v>
      </c>
      <c r="B2789" s="12" t="s">
        <v>22</v>
      </c>
      <c r="C2789" s="12" t="s">
        <v>17</v>
      </c>
      <c r="D2789" s="12">
        <v>2574</v>
      </c>
      <c r="E2789" s="12">
        <v>305</v>
      </c>
      <c r="F2789" s="12">
        <v>348</v>
      </c>
      <c r="G2789" s="12">
        <v>82</v>
      </c>
      <c r="H2789" s="12">
        <v>11908</v>
      </c>
      <c r="I2789" s="12">
        <v>30</v>
      </c>
      <c r="J2789" s="12">
        <v>48</v>
      </c>
      <c r="K2789" s="12">
        <v>308</v>
      </c>
      <c r="L2789" s="12">
        <v>338</v>
      </c>
      <c r="M2789" s="12">
        <v>13.71428571</v>
      </c>
      <c r="N2789" s="12">
        <f>VLOOKUP(Todos!$A2789,vlookup_table[#All],2,FALSE)</f>
        <v>0</v>
      </c>
      <c r="O2789" s="12" t="str">
        <f>VLOOKUP(Todos!$A2789,vlookup_table[#All],3,FALSE)</f>
        <v>CA</v>
      </c>
      <c r="P2789" s="12">
        <f>VLOOKUP(Todos!$A2789,vlookup_table[#All],4,FALSE)</f>
        <v>5912</v>
      </c>
      <c r="Q2789" s="14" t="str">
        <f>VLOOKUP(Todos!$A2789,vlookup_table[#All],5,FALSE)</f>
        <v>S1</v>
      </c>
      <c r="R2789" s="14" t="str">
        <f>VLOOKUP(Todos!$A2789,vlookup_table[#All],6,FALSE)</f>
        <v>F</v>
      </c>
      <c r="S2789" s="14">
        <f>VLOOKUP(Todos!$A2789,vlookup_table[#All],7,FALSE)</f>
        <v>25</v>
      </c>
      <c r="T2789" s="14">
        <f>ROUND((9706-Todos!$P2789)/100, 0)</f>
        <v>38</v>
      </c>
      <c r="U2789" s="14" t="str" cm="1">
        <f t="array" ref="U2789">_xlfn.IFS(
    ISNUMBER(SEARCH("C", Q2789)), "Ciudad",
    ISNUMBER(SEARCH("T", Q2789)), "Pueblo",
    ISNUMBER(SEARCH("R", Q2789)), "Rural",
    ISNUMBER(SEARCH("S", Q2789)), "Suburbano",
    ISNUMBER(SEARCH("U", Q2789)), "Urbano"
)</f>
        <v>Suburbano</v>
      </c>
      <c r="V2789" s="25" t="str" cm="1">
        <f t="array" ref="V2789">_xlfn.LET(
    _xlpm.txt, _xlfn.TEXTJOIN("", TRUE, IF(ISNUMBER(--MID(Todos!$H2789, _xlfn.SEQUENCE(LEN(Todos!$H2789)), 1)), MID(Todos!$H2789, _xlfn.SEQUENCE(LEN(Todos!$H2789)), 1), "")),
    IF(ISNUMBER(--RIGHT(_xlpm.txt,1)), _xlpm.txt, LEFT(_xlpm.txt, LEN(_xlpm.txt)-1))
)</f>
        <v>11908</v>
      </c>
      <c r="W2789" s="14" t="str">
        <f>UPPER(LEFT(Todos!$B2789,2))</f>
        <v>CA</v>
      </c>
      <c r="X2789" s="15" t="str" cm="1">
        <f t="array" ref="X2789">+IF(Todos!$C2789 = "",MODE.MATCH(Todos!$C$2:$C$4029),Todos!$C2789)</f>
        <v>F</v>
      </c>
    </row>
    <row r="2790" spans="1:24" x14ac:dyDescent="0.35">
      <c r="A2790" s="19">
        <v>181382</v>
      </c>
      <c r="B2790" s="7" t="s">
        <v>41</v>
      </c>
      <c r="C2790" s="7" t="s">
        <v>52</v>
      </c>
      <c r="D2790" s="7">
        <v>879</v>
      </c>
      <c r="E2790" s="7">
        <v>422</v>
      </c>
      <c r="F2790" s="7">
        <v>445</v>
      </c>
      <c r="G2790" s="7">
        <v>3</v>
      </c>
      <c r="H2790" s="7">
        <v>13128</v>
      </c>
      <c r="I2790" s="7">
        <v>4</v>
      </c>
      <c r="J2790" s="7">
        <v>50</v>
      </c>
      <c r="K2790" s="7">
        <v>422</v>
      </c>
      <c r="L2790" s="7">
        <v>445</v>
      </c>
      <c r="M2790" s="7">
        <v>8</v>
      </c>
      <c r="N2790" s="7">
        <f>VLOOKUP(Todos!$A2790,vlookup_table[#All],2,FALSE)</f>
        <v>2</v>
      </c>
      <c r="O2790" s="7" t="str">
        <f>VLOOKUP(Todos!$A2790,vlookup_table[#All],3,FALSE)</f>
        <v>WA</v>
      </c>
      <c r="P2790" s="7">
        <f>VLOOKUP(Todos!$A2790,vlookup_table[#All],4,FALSE)</f>
        <v>0</v>
      </c>
      <c r="Q2790" s="9" t="str">
        <f>VLOOKUP(Todos!$A2790,vlookup_table[#All],5,FALSE)</f>
        <v>R2</v>
      </c>
      <c r="R2790" s="9" t="str">
        <f>VLOOKUP(Todos!$A2790,vlookup_table[#All],6,FALSE)</f>
        <v>M</v>
      </c>
      <c r="S2790" s="9">
        <f>VLOOKUP(Todos!$A2790,vlookup_table[#All],7,FALSE)</f>
        <v>12</v>
      </c>
      <c r="T2790" s="9">
        <f>ROUND((9706-Todos!$P2790)/100, 0)</f>
        <v>97</v>
      </c>
      <c r="U2790" s="9" t="str" cm="1">
        <f t="array" ref="U2790">_xlfn.IFS(
    ISNUMBER(SEARCH("C", Q2790)), "Ciudad",
    ISNUMBER(SEARCH("T", Q2790)), "Pueblo",
    ISNUMBER(SEARCH("R", Q2790)), "Rural",
    ISNUMBER(SEARCH("S", Q2790)), "Suburbano",
    ISNUMBER(SEARCH("U", Q2790)), "Urbano"
)</f>
        <v>Rural</v>
      </c>
      <c r="V2790" s="24" t="str" cm="1">
        <f t="array" ref="V2790">_xlfn.LET(
    _xlpm.txt, _xlfn.TEXTJOIN("", TRUE, IF(ISNUMBER(--MID(Todos!$H2790, _xlfn.SEQUENCE(LEN(Todos!$H2790)), 1)), MID(Todos!$H2790, _xlfn.SEQUENCE(LEN(Todos!$H2790)), 1), "")),
    IF(ISNUMBER(--RIGHT(_xlpm.txt,1)), _xlpm.txt, LEFT(_xlpm.txt, LEN(_xlpm.txt)-1))
)</f>
        <v>13128</v>
      </c>
      <c r="W2790" s="9" t="str">
        <f>UPPER(LEFT(Todos!$B2790,2))</f>
        <v>WA</v>
      </c>
      <c r="X2790" s="10" t="str" cm="1">
        <f t="array" ref="X2790">+IF(Todos!$C2790 = "",MODE.MATCH(Todos!$C$2:$C$4029),Todos!$C2790)</f>
        <v>male</v>
      </c>
    </row>
    <row r="2791" spans="1:24" x14ac:dyDescent="0.35">
      <c r="A2791" s="18">
        <v>159358</v>
      </c>
      <c r="B2791" s="12" t="s">
        <v>22</v>
      </c>
      <c r="C2791" s="12" t="s">
        <v>14</v>
      </c>
      <c r="D2791" s="12">
        <v>3950</v>
      </c>
      <c r="E2791" s="12">
        <v>414</v>
      </c>
      <c r="F2791" s="12">
        <v>634</v>
      </c>
      <c r="G2791" s="12">
        <v>96</v>
      </c>
      <c r="H2791" s="12">
        <v>24339</v>
      </c>
      <c r="I2791" s="12">
        <v>13</v>
      </c>
      <c r="J2791" s="12">
        <v>43</v>
      </c>
      <c r="K2791" s="12">
        <v>505</v>
      </c>
      <c r="L2791" s="12">
        <v>517</v>
      </c>
      <c r="M2791" s="12">
        <v>8.0434782610000006</v>
      </c>
      <c r="N2791" s="12">
        <f>VLOOKUP(Todos!$A2791,vlookup_table[#All],2,FALSE)</f>
        <v>2</v>
      </c>
      <c r="O2791" s="12" t="str">
        <f>VLOOKUP(Todos!$A2791,vlookup_table[#All],3,FALSE)</f>
        <v>CA</v>
      </c>
      <c r="P2791" s="12">
        <f>VLOOKUP(Todos!$A2791,vlookup_table[#All],4,FALSE)</f>
        <v>2201</v>
      </c>
      <c r="Q2791" s="14" t="str">
        <f>VLOOKUP(Todos!$A2791,vlookup_table[#All],5,FALSE)</f>
        <v>S1</v>
      </c>
      <c r="R2791" s="14" t="str">
        <f>VLOOKUP(Todos!$A2791,vlookup_table[#All],6,FALSE)</f>
        <v>M</v>
      </c>
      <c r="S2791" s="14">
        <f>VLOOKUP(Todos!$A2791,vlookup_table[#All],7,FALSE)</f>
        <v>10</v>
      </c>
      <c r="T2791" s="14">
        <f>ROUND((9706-Todos!$P2791)/100, 0)</f>
        <v>75</v>
      </c>
      <c r="U2791" s="14" t="str" cm="1">
        <f t="array" ref="U2791">_xlfn.IFS(
    ISNUMBER(SEARCH("C", Q2791)), "Ciudad",
    ISNUMBER(SEARCH("T", Q2791)), "Pueblo",
    ISNUMBER(SEARCH("R", Q2791)), "Rural",
    ISNUMBER(SEARCH("S", Q2791)), "Suburbano",
    ISNUMBER(SEARCH("U", Q2791)), "Urbano"
)</f>
        <v>Suburbano</v>
      </c>
      <c r="V2791" s="25" t="str" cm="1">
        <f t="array" ref="V2791">_xlfn.LET(
    _xlpm.txt, _xlfn.TEXTJOIN("", TRUE, IF(ISNUMBER(--MID(Todos!$H2791, _xlfn.SEQUENCE(LEN(Todos!$H2791)), 1)), MID(Todos!$H2791, _xlfn.SEQUENCE(LEN(Todos!$H2791)), 1), "")),
    IF(ISNUMBER(--RIGHT(_xlpm.txt,1)), _xlpm.txt, LEFT(_xlpm.txt, LEN(_xlpm.txt)-1))
)</f>
        <v>24339</v>
      </c>
      <c r="W2791" s="14" t="str">
        <f>UPPER(LEFT(Todos!$B2791,2))</f>
        <v>CA</v>
      </c>
      <c r="X2791" s="15" t="str" cm="1">
        <f t="array" ref="X2791">+IF(Todos!$C2791 = "",MODE.MATCH(Todos!$C$2:$C$4029),Todos!$C2791)</f>
        <v>M</v>
      </c>
    </row>
    <row r="2792" spans="1:24" x14ac:dyDescent="0.35">
      <c r="A2792" s="19">
        <v>159550</v>
      </c>
      <c r="B2792" s="7" t="s">
        <v>22</v>
      </c>
      <c r="C2792" s="7" t="s">
        <v>14</v>
      </c>
      <c r="D2792" s="7">
        <v>838</v>
      </c>
      <c r="E2792" s="7">
        <v>174</v>
      </c>
      <c r="F2792" s="7">
        <v>304</v>
      </c>
      <c r="G2792" s="7">
        <v>4</v>
      </c>
      <c r="H2792" s="7">
        <v>11984</v>
      </c>
      <c r="I2792" s="7">
        <v>3</v>
      </c>
      <c r="J2792" s="7">
        <v>44</v>
      </c>
      <c r="K2792" s="7">
        <v>221</v>
      </c>
      <c r="L2792" s="7">
        <v>251</v>
      </c>
      <c r="M2792" s="7">
        <v>11.2</v>
      </c>
      <c r="N2792" s="7">
        <f>VLOOKUP(Todos!$A2792,vlookup_table[#All],2,FALSE)</f>
        <v>1</v>
      </c>
      <c r="O2792" s="7" t="str">
        <f>VLOOKUP(Todos!$A2792,vlookup_table[#All],3,FALSE)</f>
        <v>CA</v>
      </c>
      <c r="P2792" s="7">
        <f>VLOOKUP(Todos!$A2792,vlookup_table[#All],4,FALSE)</f>
        <v>5801</v>
      </c>
      <c r="Q2792" s="9" t="str">
        <f>VLOOKUP(Todos!$A2792,vlookup_table[#All],5,FALSE)</f>
        <v>R2</v>
      </c>
      <c r="R2792" s="9" t="str">
        <f>VLOOKUP(Todos!$A2792,vlookup_table[#All],6,FALSE)</f>
        <v>M</v>
      </c>
      <c r="S2792" s="9">
        <f>VLOOKUP(Todos!$A2792,vlookup_table[#All],7,FALSE)</f>
        <v>10</v>
      </c>
      <c r="T2792" s="9">
        <f>ROUND((9706-Todos!$P2792)/100, 0)</f>
        <v>39</v>
      </c>
      <c r="U2792" s="9" t="str" cm="1">
        <f t="array" ref="U2792">_xlfn.IFS(
    ISNUMBER(SEARCH("C", Q2792)), "Ciudad",
    ISNUMBER(SEARCH("T", Q2792)), "Pueblo",
    ISNUMBER(SEARCH("R", Q2792)), "Rural",
    ISNUMBER(SEARCH("S", Q2792)), "Suburbano",
    ISNUMBER(SEARCH("U", Q2792)), "Urbano"
)</f>
        <v>Rural</v>
      </c>
      <c r="V2792" s="24" t="str" cm="1">
        <f t="array" ref="V2792">_xlfn.LET(
    _xlpm.txt, _xlfn.TEXTJOIN("", TRUE, IF(ISNUMBER(--MID(Todos!$H2792, _xlfn.SEQUENCE(LEN(Todos!$H2792)), 1)), MID(Todos!$H2792, _xlfn.SEQUENCE(LEN(Todos!$H2792)), 1), "")),
    IF(ISNUMBER(--RIGHT(_xlpm.txt,1)), _xlpm.txt, LEFT(_xlpm.txt, LEN(_xlpm.txt)-1))
)</f>
        <v>11984</v>
      </c>
      <c r="W2792" s="9" t="str">
        <f>UPPER(LEFT(Todos!$B2792,2))</f>
        <v>CA</v>
      </c>
      <c r="X2792" s="10" t="str" cm="1">
        <f t="array" ref="X2792">+IF(Todos!$C2792 = "",MODE.MATCH(Todos!$C$2:$C$4029),Todos!$C2792)</f>
        <v>M</v>
      </c>
    </row>
    <row r="2793" spans="1:24" x14ac:dyDescent="0.35">
      <c r="A2793" s="18">
        <v>167396</v>
      </c>
      <c r="B2793" s="12" t="s">
        <v>22</v>
      </c>
      <c r="C2793" s="12" t="s">
        <v>14</v>
      </c>
      <c r="D2793" s="12">
        <v>4764</v>
      </c>
      <c r="E2793" s="12">
        <v>784</v>
      </c>
      <c r="F2793" s="12">
        <v>844</v>
      </c>
      <c r="G2793" s="12">
        <v>96</v>
      </c>
      <c r="H2793" s="12">
        <v>33464</v>
      </c>
      <c r="I2793" s="12">
        <v>9</v>
      </c>
      <c r="J2793" s="12">
        <v>53</v>
      </c>
      <c r="K2793" s="12">
        <v>791</v>
      </c>
      <c r="L2793" s="12">
        <v>829</v>
      </c>
      <c r="M2793" s="12">
        <v>20</v>
      </c>
      <c r="N2793" s="12">
        <f>VLOOKUP(Todos!$A2793,vlookup_table[#All],2,FALSE)</f>
        <v>0</v>
      </c>
      <c r="O2793" s="12" t="str">
        <f>VLOOKUP(Todos!$A2793,vlookup_table[#All],3,FALSE)</f>
        <v>CA</v>
      </c>
      <c r="P2793" s="12">
        <f>VLOOKUP(Todos!$A2793,vlookup_table[#All],4,FALSE)</f>
        <v>0</v>
      </c>
      <c r="Q2793" s="14" t="str">
        <f>VLOOKUP(Todos!$A2793,vlookup_table[#All],5,FALSE)</f>
        <v>S1</v>
      </c>
      <c r="R2793" s="14" t="str">
        <f>VLOOKUP(Todos!$A2793,vlookup_table[#All],6,FALSE)</f>
        <v>M</v>
      </c>
      <c r="S2793" s="14">
        <f>VLOOKUP(Todos!$A2793,vlookup_table[#All],7,FALSE)</f>
        <v>20</v>
      </c>
      <c r="T2793" s="14">
        <f>ROUND((9706-Todos!$P2793)/100, 0)</f>
        <v>97</v>
      </c>
      <c r="U2793" s="14" t="str" cm="1">
        <f t="array" ref="U2793">_xlfn.IFS(
    ISNUMBER(SEARCH("C", Q2793)), "Ciudad",
    ISNUMBER(SEARCH("T", Q2793)), "Pueblo",
    ISNUMBER(SEARCH("R", Q2793)), "Rural",
    ISNUMBER(SEARCH("S", Q2793)), "Suburbano",
    ISNUMBER(SEARCH("U", Q2793)), "Urbano"
)</f>
        <v>Suburbano</v>
      </c>
      <c r="V2793" s="25" t="str" cm="1">
        <f t="array" ref="V2793">_xlfn.LET(
    _xlpm.txt, _xlfn.TEXTJOIN("", TRUE, IF(ISNUMBER(--MID(Todos!$H2793, _xlfn.SEQUENCE(LEN(Todos!$H2793)), 1)), MID(Todos!$H2793, _xlfn.SEQUENCE(LEN(Todos!$H2793)), 1), "")),
    IF(ISNUMBER(--RIGHT(_xlpm.txt,1)), _xlpm.txt, LEFT(_xlpm.txt, LEN(_xlpm.txt)-1))
)</f>
        <v>33464</v>
      </c>
      <c r="W2793" s="14" t="str">
        <f>UPPER(LEFT(Todos!$B2793,2))</f>
        <v>CA</v>
      </c>
      <c r="X2793" s="15" t="str" cm="1">
        <f t="array" ref="X2793">+IF(Todos!$C2793 = "",MODE.MATCH(Todos!$C$2:$C$4029),Todos!$C2793)</f>
        <v>M</v>
      </c>
    </row>
    <row r="2794" spans="1:24" x14ac:dyDescent="0.35">
      <c r="A2794" s="19">
        <v>101673</v>
      </c>
      <c r="B2794" s="7" t="s">
        <v>37</v>
      </c>
      <c r="C2794" s="7" t="s">
        <v>17</v>
      </c>
      <c r="D2794" s="7">
        <v>1162</v>
      </c>
      <c r="E2794" s="7">
        <v>529</v>
      </c>
      <c r="F2794" s="7">
        <v>612</v>
      </c>
      <c r="G2794" s="7">
        <v>7</v>
      </c>
      <c r="H2794" s="7">
        <v>18860</v>
      </c>
      <c r="I2794" s="7">
        <v>4</v>
      </c>
      <c r="J2794" s="7">
        <v>60</v>
      </c>
      <c r="K2794" s="7">
        <v>560</v>
      </c>
      <c r="L2794" s="7">
        <v>571</v>
      </c>
      <c r="M2794" s="7">
        <v>10.83333333</v>
      </c>
      <c r="N2794" s="7">
        <f>VLOOKUP(Todos!$A2794,vlookup_table[#All],2,FALSE)</f>
        <v>0</v>
      </c>
      <c r="O2794" s="7" t="str">
        <f>VLOOKUP(Todos!$A2794,vlookup_table[#All],3,FALSE)</f>
        <v>MO</v>
      </c>
      <c r="P2794" s="7">
        <f>VLOOKUP(Todos!$A2794,vlookup_table[#All],4,FALSE)</f>
        <v>5702</v>
      </c>
      <c r="Q2794" s="9" t="str">
        <f>VLOOKUP(Todos!$A2794,vlookup_table[#All],5,FALSE)</f>
        <v>C1</v>
      </c>
      <c r="R2794" s="9" t="str">
        <f>VLOOKUP(Todos!$A2794,vlookup_table[#All],6,FALSE)</f>
        <v>F</v>
      </c>
      <c r="S2794" s="9">
        <f>VLOOKUP(Todos!$A2794,vlookup_table[#All],7,FALSE)</f>
        <v>20</v>
      </c>
      <c r="T2794" s="9">
        <f>ROUND((9706-Todos!$P2794)/100, 0)</f>
        <v>40</v>
      </c>
      <c r="U2794" s="9" t="str" cm="1">
        <f t="array" ref="U2794">_xlfn.IFS(
    ISNUMBER(SEARCH("C", Q2794)), "Ciudad",
    ISNUMBER(SEARCH("T", Q2794)), "Pueblo",
    ISNUMBER(SEARCH("R", Q2794)), "Rural",
    ISNUMBER(SEARCH("S", Q2794)), "Suburbano",
    ISNUMBER(SEARCH("U", Q2794)), "Urbano"
)</f>
        <v>Ciudad</v>
      </c>
      <c r="V2794" s="24" t="str" cm="1">
        <f t="array" ref="V2794">_xlfn.LET(
    _xlpm.txt, _xlfn.TEXTJOIN("", TRUE, IF(ISNUMBER(--MID(Todos!$H2794, _xlfn.SEQUENCE(LEN(Todos!$H2794)), 1)), MID(Todos!$H2794, _xlfn.SEQUENCE(LEN(Todos!$H2794)), 1), "")),
    IF(ISNUMBER(--RIGHT(_xlpm.txt,1)), _xlpm.txt, LEFT(_xlpm.txt, LEN(_xlpm.txt)-1))
)</f>
        <v>18860</v>
      </c>
      <c r="W2794" s="9" t="str">
        <f>UPPER(LEFT(Todos!$B2794,2))</f>
        <v>MO</v>
      </c>
      <c r="X2794" s="10" t="str" cm="1">
        <f t="array" ref="X2794">+IF(Todos!$C2794 = "",MODE.MATCH(Todos!$C$2:$C$4029),Todos!$C2794)</f>
        <v>F</v>
      </c>
    </row>
    <row r="2795" spans="1:24" x14ac:dyDescent="0.35">
      <c r="A2795" s="18">
        <v>132767</v>
      </c>
      <c r="B2795" s="12" t="s">
        <v>67</v>
      </c>
      <c r="C2795" s="12" t="s">
        <v>52</v>
      </c>
      <c r="D2795" s="12">
        <v>828</v>
      </c>
      <c r="E2795" s="12">
        <v>409</v>
      </c>
      <c r="F2795" s="12">
        <v>463</v>
      </c>
      <c r="G2795" s="12">
        <v>2</v>
      </c>
      <c r="H2795" s="12">
        <v>14309</v>
      </c>
      <c r="I2795" s="12">
        <v>1</v>
      </c>
      <c r="J2795" s="12">
        <v>43</v>
      </c>
      <c r="K2795" s="12">
        <v>426</v>
      </c>
      <c r="L2795" s="12">
        <v>419</v>
      </c>
      <c r="M2795" s="12">
        <v>11.66666667</v>
      </c>
      <c r="N2795" s="12">
        <f>VLOOKUP(Todos!$A2795,vlookup_table[#All],2,FALSE)</f>
        <v>1</v>
      </c>
      <c r="O2795" s="12" t="str">
        <f>VLOOKUP(Todos!$A2795,vlookup_table[#All],3,FALSE)</f>
        <v>WY</v>
      </c>
      <c r="P2795" s="12">
        <f>VLOOKUP(Todos!$A2795,vlookup_table[#All],4,FALSE)</f>
        <v>2001</v>
      </c>
      <c r="Q2795" s="14" t="str">
        <f>VLOOKUP(Todos!$A2795,vlookup_table[#All],5,FALSE)</f>
        <v>C1</v>
      </c>
      <c r="R2795" s="14" t="str">
        <f>VLOOKUP(Todos!$A2795,vlookup_table[#All],6,FALSE)</f>
        <v>M</v>
      </c>
      <c r="S2795" s="14">
        <f>VLOOKUP(Todos!$A2795,vlookup_table[#All],7,FALSE)</f>
        <v>15</v>
      </c>
      <c r="T2795" s="14">
        <f>ROUND((9706-Todos!$P2795)/100, 0)</f>
        <v>77</v>
      </c>
      <c r="U2795" s="14" t="str" cm="1">
        <f t="array" ref="U2795">_xlfn.IFS(
    ISNUMBER(SEARCH("C", Q2795)), "Ciudad",
    ISNUMBER(SEARCH("T", Q2795)), "Pueblo",
    ISNUMBER(SEARCH("R", Q2795)), "Rural",
    ISNUMBER(SEARCH("S", Q2795)), "Suburbano",
    ISNUMBER(SEARCH("U", Q2795)), "Urbano"
)</f>
        <v>Ciudad</v>
      </c>
      <c r="V2795" s="25" t="str" cm="1">
        <f t="array" ref="V2795">_xlfn.LET(
    _xlpm.txt, _xlfn.TEXTJOIN("", TRUE, IF(ISNUMBER(--MID(Todos!$H2795, _xlfn.SEQUENCE(LEN(Todos!$H2795)), 1)), MID(Todos!$H2795, _xlfn.SEQUENCE(LEN(Todos!$H2795)), 1), "")),
    IF(ISNUMBER(--RIGHT(_xlpm.txt,1)), _xlpm.txt, LEFT(_xlpm.txt, LEN(_xlpm.txt)-1))
)</f>
        <v>14309</v>
      </c>
      <c r="W2795" s="14" t="str">
        <f>UPPER(LEFT(Todos!$B2795,2))</f>
        <v>WY</v>
      </c>
      <c r="X2795" s="15" t="str" cm="1">
        <f t="array" ref="X2795">+IF(Todos!$C2795 = "",MODE.MATCH(Todos!$C$2:$C$4029),Todos!$C2795)</f>
        <v>male</v>
      </c>
    </row>
    <row r="2796" spans="1:24" x14ac:dyDescent="0.35">
      <c r="A2796" s="19">
        <v>178334</v>
      </c>
      <c r="B2796" s="7" t="s">
        <v>41</v>
      </c>
      <c r="C2796" s="7" t="s">
        <v>45</v>
      </c>
      <c r="D2796" s="7">
        <v>1338</v>
      </c>
      <c r="E2796" s="7">
        <v>418</v>
      </c>
      <c r="F2796" s="7">
        <v>460</v>
      </c>
      <c r="G2796" s="7">
        <v>1</v>
      </c>
      <c r="H2796" s="7">
        <v>15772</v>
      </c>
      <c r="I2796" s="7">
        <v>7</v>
      </c>
      <c r="J2796" s="7">
        <v>44</v>
      </c>
      <c r="K2796" s="7">
        <v>449</v>
      </c>
      <c r="L2796" s="7">
        <v>419</v>
      </c>
      <c r="M2796" s="7">
        <v>9.1666666669999994</v>
      </c>
      <c r="N2796" s="7">
        <f>VLOOKUP(Todos!$A2796,vlookup_table[#All],2,FALSE)</f>
        <v>0</v>
      </c>
      <c r="O2796" s="7" t="str">
        <f>VLOOKUP(Todos!$A2796,vlookup_table[#All],3,FALSE)</f>
        <v>WA</v>
      </c>
      <c r="P2796" s="7">
        <f>VLOOKUP(Todos!$A2796,vlookup_table[#All],4,FALSE)</f>
        <v>2701</v>
      </c>
      <c r="Q2796" s="9" t="str">
        <f>VLOOKUP(Todos!$A2796,vlookup_table[#All],5,FALSE)</f>
        <v>S2</v>
      </c>
      <c r="R2796" s="9" t="str">
        <f>VLOOKUP(Todos!$A2796,vlookup_table[#All],6,FALSE)</f>
        <v>J</v>
      </c>
      <c r="S2796" s="9">
        <f>VLOOKUP(Todos!$A2796,vlookup_table[#All],7,FALSE)</f>
        <v>11</v>
      </c>
      <c r="T2796" s="9">
        <f>ROUND((9706-Todos!$P2796)/100, 0)</f>
        <v>70</v>
      </c>
      <c r="U2796" s="9" t="str" cm="1">
        <f t="array" ref="U2796">_xlfn.IFS(
    ISNUMBER(SEARCH("C", Q2796)), "Ciudad",
    ISNUMBER(SEARCH("T", Q2796)), "Pueblo",
    ISNUMBER(SEARCH("R", Q2796)), "Rural",
    ISNUMBER(SEARCH("S", Q2796)), "Suburbano",
    ISNUMBER(SEARCH("U", Q2796)), "Urbano"
)</f>
        <v>Suburbano</v>
      </c>
      <c r="V2796" s="24" t="str" cm="1">
        <f t="array" ref="V2796">_xlfn.LET(
    _xlpm.txt, _xlfn.TEXTJOIN("", TRUE, IF(ISNUMBER(--MID(Todos!$H2796, _xlfn.SEQUENCE(LEN(Todos!$H2796)), 1)), MID(Todos!$H2796, _xlfn.SEQUENCE(LEN(Todos!$H2796)), 1), "")),
    IF(ISNUMBER(--RIGHT(_xlpm.txt,1)), _xlpm.txt, LEFT(_xlpm.txt, LEN(_xlpm.txt)-1))
)</f>
        <v>15772</v>
      </c>
      <c r="W2796" s="9" t="str">
        <f>UPPER(LEFT(Todos!$B2796,2))</f>
        <v>WA</v>
      </c>
      <c r="X2796" s="10" t="str" cm="1">
        <f t="array" ref="X2796">+IF(Todos!$C2796 = "",MODE.MATCH(Todos!$C$2:$C$4029),Todos!$C2796)</f>
        <v>J</v>
      </c>
    </row>
    <row r="2797" spans="1:24" x14ac:dyDescent="0.35">
      <c r="A2797" s="18">
        <v>109778</v>
      </c>
      <c r="B2797" s="12" t="s">
        <v>50</v>
      </c>
      <c r="C2797" s="12" t="s">
        <v>14</v>
      </c>
      <c r="D2797" s="12">
        <v>944</v>
      </c>
      <c r="E2797" s="12">
        <v>413</v>
      </c>
      <c r="F2797" s="12">
        <v>571</v>
      </c>
      <c r="G2797" s="12">
        <v>12</v>
      </c>
      <c r="H2797" s="12">
        <v>22847</v>
      </c>
      <c r="I2797" s="12">
        <v>0</v>
      </c>
      <c r="J2797" s="12">
        <v>75</v>
      </c>
      <c r="K2797" s="12">
        <v>459</v>
      </c>
      <c r="L2797" s="12">
        <v>559</v>
      </c>
      <c r="M2797" s="12">
        <v>8.8333333330000006</v>
      </c>
      <c r="N2797" s="12">
        <f>VLOOKUP(Todos!$A2797,vlookup_table[#All],2,FALSE)</f>
        <v>2</v>
      </c>
      <c r="O2797" s="12" t="str">
        <f>VLOOKUP(Todos!$A2797,vlookup_table[#All],3,FALSE)</f>
        <v>LA</v>
      </c>
      <c r="P2797" s="12">
        <f>VLOOKUP(Todos!$A2797,vlookup_table[#All],4,FALSE)</f>
        <v>1801</v>
      </c>
      <c r="Q2797" s="14" t="str">
        <f>VLOOKUP(Todos!$A2797,vlookup_table[#All],5,FALSE)</f>
        <v>C1</v>
      </c>
      <c r="R2797" s="14" t="str">
        <f>VLOOKUP(Todos!$A2797,vlookup_table[#All],6,FALSE)</f>
        <v>M</v>
      </c>
      <c r="S2797" s="14">
        <f>VLOOKUP(Todos!$A2797,vlookup_table[#All],7,FALSE)</f>
        <v>10</v>
      </c>
      <c r="T2797" s="14">
        <f>ROUND((9706-Todos!$P2797)/100, 0)</f>
        <v>79</v>
      </c>
      <c r="U2797" s="14" t="str" cm="1">
        <f t="array" ref="U2797">_xlfn.IFS(
    ISNUMBER(SEARCH("C", Q2797)), "Ciudad",
    ISNUMBER(SEARCH("T", Q2797)), "Pueblo",
    ISNUMBER(SEARCH("R", Q2797)), "Rural",
    ISNUMBER(SEARCH("S", Q2797)), "Suburbano",
    ISNUMBER(SEARCH("U", Q2797)), "Urbano"
)</f>
        <v>Ciudad</v>
      </c>
      <c r="V2797" s="25" t="str" cm="1">
        <f t="array" ref="V2797">_xlfn.LET(
    _xlpm.txt, _xlfn.TEXTJOIN("", TRUE, IF(ISNUMBER(--MID(Todos!$H2797, _xlfn.SEQUENCE(LEN(Todos!$H2797)), 1)), MID(Todos!$H2797, _xlfn.SEQUENCE(LEN(Todos!$H2797)), 1), "")),
    IF(ISNUMBER(--RIGHT(_xlpm.txt,1)), _xlpm.txt, LEFT(_xlpm.txt, LEN(_xlpm.txt)-1))
)</f>
        <v>22847</v>
      </c>
      <c r="W2797" s="14" t="str">
        <f>UPPER(LEFT(Todos!$B2797,2))</f>
        <v>LA</v>
      </c>
      <c r="X2797" s="15" t="str" cm="1">
        <f t="array" ref="X2797">+IF(Todos!$C2797 = "",MODE.MATCH(Todos!$C$2:$C$4029),Todos!$C2797)</f>
        <v>M</v>
      </c>
    </row>
    <row r="2798" spans="1:24" x14ac:dyDescent="0.35">
      <c r="A2798" s="19">
        <v>108176</v>
      </c>
      <c r="B2798" s="7" t="s">
        <v>50</v>
      </c>
      <c r="C2798" s="7" t="s">
        <v>14</v>
      </c>
      <c r="D2798" s="7">
        <v>1060</v>
      </c>
      <c r="E2798" s="7">
        <v>559</v>
      </c>
      <c r="F2798" s="7">
        <v>655</v>
      </c>
      <c r="G2798" s="7">
        <v>1</v>
      </c>
      <c r="H2798" s="7">
        <v>21036</v>
      </c>
      <c r="I2798" s="7">
        <v>3</v>
      </c>
      <c r="J2798" s="7">
        <v>62</v>
      </c>
      <c r="K2798" s="7">
        <v>572</v>
      </c>
      <c r="L2798" s="7">
        <v>637</v>
      </c>
      <c r="M2798" s="7">
        <v>7.8666666669999996</v>
      </c>
      <c r="N2798" s="7">
        <f>VLOOKUP(Todos!$A2798,vlookup_table[#All],2,FALSE)</f>
        <v>2</v>
      </c>
      <c r="O2798" s="7" t="str">
        <f>VLOOKUP(Todos!$A2798,vlookup_table[#All],3,FALSE)</f>
        <v>LA</v>
      </c>
      <c r="P2798" s="7">
        <f>VLOOKUP(Todos!$A2798,vlookup_table[#All],4,FALSE)</f>
        <v>5611</v>
      </c>
      <c r="Q2798" s="9" t="str">
        <f>VLOOKUP(Todos!$A2798,vlookup_table[#All],5,FALSE)</f>
        <v>T1</v>
      </c>
      <c r="R2798" s="9" t="str">
        <f>VLOOKUP(Todos!$A2798,vlookup_table[#All],6,FALSE)</f>
        <v>M</v>
      </c>
      <c r="S2798" s="9">
        <f>VLOOKUP(Todos!$A2798,vlookup_table[#All],7,FALSE)</f>
        <v>10</v>
      </c>
      <c r="T2798" s="9">
        <f>ROUND((9706-Todos!$P2798)/100, 0)</f>
        <v>41</v>
      </c>
      <c r="U2798" s="9" t="str" cm="1">
        <f t="array" ref="U2798">_xlfn.IFS(
    ISNUMBER(SEARCH("C", Q2798)), "Ciudad",
    ISNUMBER(SEARCH("T", Q2798)), "Pueblo",
    ISNUMBER(SEARCH("R", Q2798)), "Rural",
    ISNUMBER(SEARCH("S", Q2798)), "Suburbano",
    ISNUMBER(SEARCH("U", Q2798)), "Urbano"
)</f>
        <v>Pueblo</v>
      </c>
      <c r="V2798" s="24" t="str" cm="1">
        <f t="array" ref="V2798">_xlfn.LET(
    _xlpm.txt, _xlfn.TEXTJOIN("", TRUE, IF(ISNUMBER(--MID(Todos!$H2798, _xlfn.SEQUENCE(LEN(Todos!$H2798)), 1)), MID(Todos!$H2798, _xlfn.SEQUENCE(LEN(Todos!$H2798)), 1), "")),
    IF(ISNUMBER(--RIGHT(_xlpm.txt,1)), _xlpm.txt, LEFT(_xlpm.txt, LEN(_xlpm.txt)-1))
)</f>
        <v>21036</v>
      </c>
      <c r="W2798" s="9" t="str">
        <f>UPPER(LEFT(Todos!$B2798,2))</f>
        <v>LA</v>
      </c>
      <c r="X2798" s="10" t="str" cm="1">
        <f t="array" ref="X2798">+IF(Todos!$C2798 = "",MODE.MATCH(Todos!$C$2:$C$4029),Todos!$C2798)</f>
        <v>M</v>
      </c>
    </row>
    <row r="2799" spans="1:24" x14ac:dyDescent="0.35">
      <c r="A2799" s="18">
        <v>24949</v>
      </c>
      <c r="B2799" s="12" t="s">
        <v>47</v>
      </c>
      <c r="C2799" s="12" t="s">
        <v>14</v>
      </c>
      <c r="D2799" s="12">
        <v>482</v>
      </c>
      <c r="E2799" s="12">
        <v>273</v>
      </c>
      <c r="F2799" s="12">
        <v>326</v>
      </c>
      <c r="G2799" s="12">
        <v>0</v>
      </c>
      <c r="H2799" s="12">
        <v>10431</v>
      </c>
      <c r="I2799" s="12">
        <v>0</v>
      </c>
      <c r="J2799" s="12">
        <v>80</v>
      </c>
      <c r="K2799" s="12">
        <v>305</v>
      </c>
      <c r="L2799" s="12">
        <v>286</v>
      </c>
      <c r="M2799" s="12">
        <v>10.7</v>
      </c>
      <c r="N2799" s="12">
        <f>VLOOKUP(Todos!$A2799,vlookup_table[#All],2,FALSE)</f>
        <v>0</v>
      </c>
      <c r="O2799" s="12" t="str">
        <f>VLOOKUP(Todos!$A2799,vlookup_table[#All],3,FALSE)</f>
        <v>SC</v>
      </c>
      <c r="P2799" s="12">
        <f>VLOOKUP(Todos!$A2799,vlookup_table[#All],4,FALSE)</f>
        <v>4601</v>
      </c>
      <c r="Q2799" s="14" t="str">
        <f>VLOOKUP(Todos!$A2799,vlookup_table[#All],5,FALSE)</f>
        <v>R2</v>
      </c>
      <c r="R2799" s="14" t="str">
        <f>VLOOKUP(Todos!$A2799,vlookup_table[#All],6,FALSE)</f>
        <v>M</v>
      </c>
      <c r="S2799" s="14">
        <f>VLOOKUP(Todos!$A2799,vlookup_table[#All],7,FALSE)</f>
        <v>16</v>
      </c>
      <c r="T2799" s="14">
        <f>ROUND((9706-Todos!$P2799)/100, 0)</f>
        <v>51</v>
      </c>
      <c r="U2799" s="14" t="str" cm="1">
        <f t="array" ref="U2799">_xlfn.IFS(
    ISNUMBER(SEARCH("C", Q2799)), "Ciudad",
    ISNUMBER(SEARCH("T", Q2799)), "Pueblo",
    ISNUMBER(SEARCH("R", Q2799)), "Rural",
    ISNUMBER(SEARCH("S", Q2799)), "Suburbano",
    ISNUMBER(SEARCH("U", Q2799)), "Urbano"
)</f>
        <v>Rural</v>
      </c>
      <c r="V2799" s="25" t="str" cm="1">
        <f t="array" ref="V2799">_xlfn.LET(
    _xlpm.txt, _xlfn.TEXTJOIN("", TRUE, IF(ISNUMBER(--MID(Todos!$H2799, _xlfn.SEQUENCE(LEN(Todos!$H2799)), 1)), MID(Todos!$H2799, _xlfn.SEQUENCE(LEN(Todos!$H2799)), 1), "")),
    IF(ISNUMBER(--RIGHT(_xlpm.txt,1)), _xlpm.txt, LEFT(_xlpm.txt, LEN(_xlpm.txt)-1))
)</f>
        <v>10431</v>
      </c>
      <c r="W2799" s="14" t="str">
        <f>UPPER(LEFT(Todos!$B2799,2))</f>
        <v>SC</v>
      </c>
      <c r="X2799" s="15" t="str" cm="1">
        <f t="array" ref="X2799">+IF(Todos!$C2799 = "",MODE.MATCH(Todos!$C$2:$C$4029),Todos!$C2799)</f>
        <v>M</v>
      </c>
    </row>
    <row r="2800" spans="1:24" x14ac:dyDescent="0.35">
      <c r="A2800" s="19">
        <v>12122</v>
      </c>
      <c r="B2800" s="7" t="s">
        <v>22</v>
      </c>
      <c r="C2800" s="7" t="s">
        <v>17</v>
      </c>
      <c r="D2800" s="7">
        <v>2051</v>
      </c>
      <c r="E2800" s="7">
        <v>417</v>
      </c>
      <c r="F2800" s="7">
        <v>453</v>
      </c>
      <c r="G2800" s="7">
        <v>54</v>
      </c>
      <c r="H2800" s="7">
        <v>12747</v>
      </c>
      <c r="I2800" s="7">
        <v>23</v>
      </c>
      <c r="J2800" s="7">
        <v>58</v>
      </c>
      <c r="K2800" s="7">
        <v>416</v>
      </c>
      <c r="L2800" s="7">
        <v>454</v>
      </c>
      <c r="M2800" s="7">
        <v>23.125</v>
      </c>
      <c r="N2800" s="7">
        <f>VLOOKUP(Todos!$A2800,vlookup_table[#All],2,FALSE)</f>
        <v>2</v>
      </c>
      <c r="O2800" s="7" t="str">
        <f>VLOOKUP(Todos!$A2800,vlookup_table[#All],3,FALSE)</f>
        <v>CA</v>
      </c>
      <c r="P2800" s="7">
        <f>VLOOKUP(Todos!$A2800,vlookup_table[#All],4,FALSE)</f>
        <v>5904</v>
      </c>
      <c r="Q2800" s="9" t="str">
        <f>VLOOKUP(Todos!$A2800,vlookup_table[#All],5,FALSE)</f>
        <v>S2</v>
      </c>
      <c r="R2800" s="9" t="str">
        <f>VLOOKUP(Todos!$A2800,vlookup_table[#All],6,FALSE)</f>
        <v>F</v>
      </c>
      <c r="S2800" s="9">
        <f>VLOOKUP(Todos!$A2800,vlookup_table[#All],7,FALSE)</f>
        <v>12</v>
      </c>
      <c r="T2800" s="9">
        <f>ROUND((9706-Todos!$P2800)/100, 0)</f>
        <v>38</v>
      </c>
      <c r="U2800" s="9" t="str" cm="1">
        <f t="array" ref="U2800">_xlfn.IFS(
    ISNUMBER(SEARCH("C", Q2800)), "Ciudad",
    ISNUMBER(SEARCH("T", Q2800)), "Pueblo",
    ISNUMBER(SEARCH("R", Q2800)), "Rural",
    ISNUMBER(SEARCH("S", Q2800)), "Suburbano",
    ISNUMBER(SEARCH("U", Q2800)), "Urbano"
)</f>
        <v>Suburbano</v>
      </c>
      <c r="V2800" s="24" t="str" cm="1">
        <f t="array" ref="V2800">_xlfn.LET(
    _xlpm.txt, _xlfn.TEXTJOIN("", TRUE, IF(ISNUMBER(--MID(Todos!$H2800, _xlfn.SEQUENCE(LEN(Todos!$H2800)), 1)), MID(Todos!$H2800, _xlfn.SEQUENCE(LEN(Todos!$H2800)), 1), "")),
    IF(ISNUMBER(--RIGHT(_xlpm.txt,1)), _xlpm.txt, LEFT(_xlpm.txt, LEN(_xlpm.txt)-1))
)</f>
        <v>12747</v>
      </c>
      <c r="W2800" s="9" t="str">
        <f>UPPER(LEFT(Todos!$B2800,2))</f>
        <v>CA</v>
      </c>
      <c r="X2800" s="10" t="str" cm="1">
        <f t="array" ref="X2800">+IF(Todos!$C2800 = "",MODE.MATCH(Todos!$C$2:$C$4029),Todos!$C2800)</f>
        <v>F</v>
      </c>
    </row>
    <row r="2801" spans="1:24" x14ac:dyDescent="0.35">
      <c r="A2801" s="18">
        <v>171014</v>
      </c>
      <c r="B2801" s="12" t="s">
        <v>22</v>
      </c>
      <c r="C2801" s="12" t="s">
        <v>14</v>
      </c>
      <c r="D2801" s="12">
        <v>1264</v>
      </c>
      <c r="E2801" s="12">
        <v>403</v>
      </c>
      <c r="F2801" s="12">
        <v>457</v>
      </c>
      <c r="G2801" s="12">
        <v>15</v>
      </c>
      <c r="H2801" s="12">
        <v>12093</v>
      </c>
      <c r="I2801" s="12">
        <v>8</v>
      </c>
      <c r="J2801" s="12">
        <v>60</v>
      </c>
      <c r="K2801" s="12">
        <v>427</v>
      </c>
      <c r="L2801" s="12">
        <v>424</v>
      </c>
      <c r="M2801" s="12">
        <v>25</v>
      </c>
      <c r="N2801" s="12">
        <f>VLOOKUP(Todos!$A2801,vlookup_table[#All],2,FALSE)</f>
        <v>1</v>
      </c>
      <c r="O2801" s="12" t="str">
        <f>VLOOKUP(Todos!$A2801,vlookup_table[#All],3,FALSE)</f>
        <v>CA</v>
      </c>
      <c r="P2801" s="12">
        <f>VLOOKUP(Todos!$A2801,vlookup_table[#All],4,FALSE)</f>
        <v>4801</v>
      </c>
      <c r="Q2801" s="14" t="str">
        <f>VLOOKUP(Todos!$A2801,vlookup_table[#All],5,FALSE)</f>
        <v>R2</v>
      </c>
      <c r="R2801" s="14" t="str">
        <f>VLOOKUP(Todos!$A2801,vlookup_table[#All],6,FALSE)</f>
        <v>M</v>
      </c>
      <c r="S2801" s="14">
        <f>VLOOKUP(Todos!$A2801,vlookup_table[#All],7,FALSE)</f>
        <v>25</v>
      </c>
      <c r="T2801" s="14">
        <f>ROUND((9706-Todos!$P2801)/100, 0)</f>
        <v>49</v>
      </c>
      <c r="U2801" s="14" t="str" cm="1">
        <f t="array" ref="U2801">_xlfn.IFS(
    ISNUMBER(SEARCH("C", Q2801)), "Ciudad",
    ISNUMBER(SEARCH("T", Q2801)), "Pueblo",
    ISNUMBER(SEARCH("R", Q2801)), "Rural",
    ISNUMBER(SEARCH("S", Q2801)), "Suburbano",
    ISNUMBER(SEARCH("U", Q2801)), "Urbano"
)</f>
        <v>Rural</v>
      </c>
      <c r="V2801" s="25" t="str" cm="1">
        <f t="array" ref="V2801">_xlfn.LET(
    _xlpm.txt, _xlfn.TEXTJOIN("", TRUE, IF(ISNUMBER(--MID(Todos!$H2801, _xlfn.SEQUENCE(LEN(Todos!$H2801)), 1)), MID(Todos!$H2801, _xlfn.SEQUENCE(LEN(Todos!$H2801)), 1), "")),
    IF(ISNUMBER(--RIGHT(_xlpm.txt,1)), _xlpm.txt, LEFT(_xlpm.txt, LEN(_xlpm.txt)-1))
)</f>
        <v>12093</v>
      </c>
      <c r="W2801" s="14" t="str">
        <f>UPPER(LEFT(Todos!$B2801,2))</f>
        <v>CA</v>
      </c>
      <c r="X2801" s="15" t="str" cm="1">
        <f t="array" ref="X2801">+IF(Todos!$C2801 = "",MODE.MATCH(Todos!$C$2:$C$4029),Todos!$C2801)</f>
        <v>M</v>
      </c>
    </row>
    <row r="2802" spans="1:24" x14ac:dyDescent="0.35">
      <c r="A2802" s="19">
        <v>152822</v>
      </c>
      <c r="B2802" s="7" t="s">
        <v>22</v>
      </c>
      <c r="C2802" s="7" t="s">
        <v>17</v>
      </c>
      <c r="D2802" s="7">
        <v>1714</v>
      </c>
      <c r="E2802" s="7">
        <v>411</v>
      </c>
      <c r="F2802" s="7">
        <v>537</v>
      </c>
      <c r="G2802" s="7">
        <v>10</v>
      </c>
      <c r="H2802" s="7">
        <v>18267</v>
      </c>
      <c r="I2802" s="7">
        <v>8</v>
      </c>
      <c r="J2802" s="7">
        <v>53</v>
      </c>
      <c r="K2802" s="7">
        <v>467</v>
      </c>
      <c r="L2802" s="7">
        <v>501</v>
      </c>
      <c r="M2802" s="7">
        <v>10</v>
      </c>
      <c r="N2802" s="7">
        <f>VLOOKUP(Todos!$A2802,vlookup_table[#All],2,FALSE)</f>
        <v>0</v>
      </c>
      <c r="O2802" s="7" t="str">
        <f>VLOOKUP(Todos!$A2802,vlookup_table[#All],3,FALSE)</f>
        <v>CA</v>
      </c>
      <c r="P2802" s="7">
        <f>VLOOKUP(Todos!$A2802,vlookup_table[#All],4,FALSE)</f>
        <v>6601</v>
      </c>
      <c r="Q2802" s="9" t="str">
        <f>VLOOKUP(Todos!$A2802,vlookup_table[#All],5,FALSE)</f>
        <v>S2</v>
      </c>
      <c r="R2802" s="9" t="str">
        <f>VLOOKUP(Todos!$A2802,vlookup_table[#All],6,FALSE)</f>
        <v>F</v>
      </c>
      <c r="S2802" s="9">
        <f>VLOOKUP(Todos!$A2802,vlookup_table[#All],7,FALSE)</f>
        <v>20</v>
      </c>
      <c r="T2802" s="9">
        <f>ROUND((9706-Todos!$P2802)/100, 0)</f>
        <v>31</v>
      </c>
      <c r="U2802" s="9" t="str" cm="1">
        <f t="array" ref="U2802">_xlfn.IFS(
    ISNUMBER(SEARCH("C", Q2802)), "Ciudad",
    ISNUMBER(SEARCH("T", Q2802)), "Pueblo",
    ISNUMBER(SEARCH("R", Q2802)), "Rural",
    ISNUMBER(SEARCH("S", Q2802)), "Suburbano",
    ISNUMBER(SEARCH("U", Q2802)), "Urbano"
)</f>
        <v>Suburbano</v>
      </c>
      <c r="V2802" s="24" t="str" cm="1">
        <f t="array" ref="V2802">_xlfn.LET(
    _xlpm.txt, _xlfn.TEXTJOIN("", TRUE, IF(ISNUMBER(--MID(Todos!$H2802, _xlfn.SEQUENCE(LEN(Todos!$H2802)), 1)), MID(Todos!$H2802, _xlfn.SEQUENCE(LEN(Todos!$H2802)), 1), "")),
    IF(ISNUMBER(--RIGHT(_xlpm.txt,1)), _xlpm.txt, LEFT(_xlpm.txt, LEN(_xlpm.txt)-1))
)</f>
        <v>18267</v>
      </c>
      <c r="W2802" s="9" t="str">
        <f>UPPER(LEFT(Todos!$B2802,2))</f>
        <v>CA</v>
      </c>
      <c r="X2802" s="10" t="str" cm="1">
        <f t="array" ref="X2802">+IF(Todos!$C2802 = "",MODE.MATCH(Todos!$C$2:$C$4029),Todos!$C2802)</f>
        <v>F</v>
      </c>
    </row>
    <row r="2803" spans="1:24" x14ac:dyDescent="0.35">
      <c r="A2803" s="18">
        <v>150730</v>
      </c>
      <c r="B2803" s="12" t="s">
        <v>22</v>
      </c>
      <c r="C2803" s="12" t="s">
        <v>17</v>
      </c>
      <c r="D2803" s="12">
        <v>1502</v>
      </c>
      <c r="E2803" s="12">
        <v>317</v>
      </c>
      <c r="F2803" s="12">
        <v>413</v>
      </c>
      <c r="G2803" s="12">
        <v>4</v>
      </c>
      <c r="H2803" s="12">
        <v>16754</v>
      </c>
      <c r="I2803" s="12">
        <v>9</v>
      </c>
      <c r="J2803" s="12">
        <v>47</v>
      </c>
      <c r="K2803" s="12">
        <v>352</v>
      </c>
      <c r="L2803" s="12">
        <v>389</v>
      </c>
      <c r="M2803" s="12">
        <v>11.66666667</v>
      </c>
      <c r="N2803" s="12">
        <f>VLOOKUP(Todos!$A2803,vlookup_table[#All],2,FALSE)</f>
        <v>28</v>
      </c>
      <c r="O2803" s="12" t="str">
        <f>VLOOKUP(Todos!$A2803,vlookup_table[#All],3,FALSE)</f>
        <v>CA</v>
      </c>
      <c r="P2803" s="12">
        <f>VLOOKUP(Todos!$A2803,vlookup_table[#All],4,FALSE)</f>
        <v>4201</v>
      </c>
      <c r="Q2803" s="14" t="str">
        <f>VLOOKUP(Todos!$A2803,vlookup_table[#All],5,FALSE)</f>
        <v>S2</v>
      </c>
      <c r="R2803" s="14" t="str">
        <f>VLOOKUP(Todos!$A2803,vlookup_table[#All],6,FALSE)</f>
        <v>F</v>
      </c>
      <c r="S2803" s="14">
        <f>VLOOKUP(Todos!$A2803,vlookup_table[#All],7,FALSE)</f>
        <v>2</v>
      </c>
      <c r="T2803" s="14">
        <f>ROUND((9706-Todos!$P2803)/100, 0)</f>
        <v>55</v>
      </c>
      <c r="U2803" s="14" t="str" cm="1">
        <f t="array" ref="U2803">_xlfn.IFS(
    ISNUMBER(SEARCH("C", Q2803)), "Ciudad",
    ISNUMBER(SEARCH("T", Q2803)), "Pueblo",
    ISNUMBER(SEARCH("R", Q2803)), "Rural",
    ISNUMBER(SEARCH("S", Q2803)), "Suburbano",
    ISNUMBER(SEARCH("U", Q2803)), "Urbano"
)</f>
        <v>Suburbano</v>
      </c>
      <c r="V2803" s="25" t="str" cm="1">
        <f t="array" ref="V2803">_xlfn.LET(
    _xlpm.txt, _xlfn.TEXTJOIN("", TRUE, IF(ISNUMBER(--MID(Todos!$H2803, _xlfn.SEQUENCE(LEN(Todos!$H2803)), 1)), MID(Todos!$H2803, _xlfn.SEQUENCE(LEN(Todos!$H2803)), 1), "")),
    IF(ISNUMBER(--RIGHT(_xlpm.txt,1)), _xlpm.txt, LEFT(_xlpm.txt, LEN(_xlpm.txt)-1))
)</f>
        <v>16754</v>
      </c>
      <c r="W2803" s="14" t="str">
        <f>UPPER(LEFT(Todos!$B2803,2))</f>
        <v>CA</v>
      </c>
      <c r="X2803" s="15" t="str" cm="1">
        <f t="array" ref="X2803">+IF(Todos!$C2803 = "",MODE.MATCH(Todos!$C$2:$C$4029),Todos!$C2803)</f>
        <v>F</v>
      </c>
    </row>
    <row r="2804" spans="1:24" x14ac:dyDescent="0.35">
      <c r="A2804" s="19">
        <v>65189</v>
      </c>
      <c r="B2804" s="7" t="s">
        <v>30</v>
      </c>
      <c r="C2804" s="7" t="s">
        <v>14</v>
      </c>
      <c r="D2804" s="7">
        <v>450</v>
      </c>
      <c r="E2804" s="7">
        <v>292</v>
      </c>
      <c r="F2804" s="7">
        <v>373</v>
      </c>
      <c r="G2804" s="7">
        <v>0</v>
      </c>
      <c r="H2804" s="7">
        <v>12203</v>
      </c>
      <c r="I2804" s="7">
        <v>2</v>
      </c>
      <c r="J2804" s="7">
        <v>93</v>
      </c>
      <c r="K2804" s="7">
        <v>361</v>
      </c>
      <c r="L2804" s="7">
        <v>329</v>
      </c>
      <c r="M2804" s="7">
        <v>9.5</v>
      </c>
      <c r="N2804" s="7">
        <f>VLOOKUP(Todos!$A2804,vlookup_table[#All],2,FALSE)</f>
        <v>2</v>
      </c>
      <c r="O2804" s="7" t="str">
        <f>VLOOKUP(Todos!$A2804,vlookup_table[#All],3,FALSE)</f>
        <v>MI</v>
      </c>
      <c r="P2804" s="7">
        <f>VLOOKUP(Todos!$A2804,vlookup_table[#All],4,FALSE)</f>
        <v>2409</v>
      </c>
      <c r="Q2804" s="9" t="str">
        <f>VLOOKUP(Todos!$A2804,vlookup_table[#All],5,FALSE)</f>
        <v>S2</v>
      </c>
      <c r="R2804" s="9" t="str">
        <f>VLOOKUP(Todos!$A2804,vlookup_table[#All],6,FALSE)</f>
        <v>M</v>
      </c>
      <c r="S2804" s="9">
        <f>VLOOKUP(Todos!$A2804,vlookup_table[#All],7,FALSE)</f>
        <v>13</v>
      </c>
      <c r="T2804" s="9">
        <f>ROUND((9706-Todos!$P2804)/100, 0)</f>
        <v>73</v>
      </c>
      <c r="U2804" s="9" t="str" cm="1">
        <f t="array" ref="U2804">_xlfn.IFS(
    ISNUMBER(SEARCH("C", Q2804)), "Ciudad",
    ISNUMBER(SEARCH("T", Q2804)), "Pueblo",
    ISNUMBER(SEARCH("R", Q2804)), "Rural",
    ISNUMBER(SEARCH("S", Q2804)), "Suburbano",
    ISNUMBER(SEARCH("U", Q2804)), "Urbano"
)</f>
        <v>Suburbano</v>
      </c>
      <c r="V2804" s="24" t="str" cm="1">
        <f t="array" ref="V2804">_xlfn.LET(
    _xlpm.txt, _xlfn.TEXTJOIN("", TRUE, IF(ISNUMBER(--MID(Todos!$H2804, _xlfn.SEQUENCE(LEN(Todos!$H2804)), 1)), MID(Todos!$H2804, _xlfn.SEQUENCE(LEN(Todos!$H2804)), 1), "")),
    IF(ISNUMBER(--RIGHT(_xlpm.txt,1)), _xlpm.txt, LEFT(_xlpm.txt, LEN(_xlpm.txt)-1))
)</f>
        <v>12203</v>
      </c>
      <c r="W2804" s="9" t="str">
        <f>UPPER(LEFT(Todos!$B2804,2))</f>
        <v>MI</v>
      </c>
      <c r="X2804" s="10" t="str" cm="1">
        <f t="array" ref="X2804">+IF(Todos!$C2804 = "",MODE.MATCH(Todos!$C$2:$C$4029),Todos!$C2804)</f>
        <v>M</v>
      </c>
    </row>
    <row r="2805" spans="1:24" x14ac:dyDescent="0.35">
      <c r="A2805" s="18">
        <v>136990</v>
      </c>
      <c r="B2805" s="12" t="s">
        <v>56</v>
      </c>
      <c r="C2805" s="12" t="s">
        <v>14</v>
      </c>
      <c r="D2805" s="12">
        <v>1074</v>
      </c>
      <c r="E2805" s="12">
        <v>469</v>
      </c>
      <c r="F2805" s="12">
        <v>516</v>
      </c>
      <c r="G2805" s="12">
        <v>11</v>
      </c>
      <c r="H2805" s="12">
        <v>18042</v>
      </c>
      <c r="I2805" s="12">
        <v>2</v>
      </c>
      <c r="J2805" s="12">
        <v>34</v>
      </c>
      <c r="K2805" s="12">
        <v>472</v>
      </c>
      <c r="L2805" s="12">
        <v>510</v>
      </c>
      <c r="M2805" s="12">
        <v>6.12</v>
      </c>
      <c r="N2805" s="12">
        <f>VLOOKUP(Todos!$A2805,vlookup_table[#All],2,FALSE)</f>
        <v>0</v>
      </c>
      <c r="O2805" s="12" t="str">
        <f>VLOOKUP(Todos!$A2805,vlookup_table[#All],3,FALSE)</f>
        <v>AZ</v>
      </c>
      <c r="P2805" s="12">
        <f>VLOOKUP(Todos!$A2805,vlookup_table[#All],4,FALSE)</f>
        <v>5401</v>
      </c>
      <c r="Q2805" s="14" t="str">
        <f>VLOOKUP(Todos!$A2805,vlookup_table[#All],5,FALSE)</f>
        <v>T1</v>
      </c>
      <c r="R2805" s="14" t="str">
        <f>VLOOKUP(Todos!$A2805,vlookup_table[#All],6,FALSE)</f>
        <v>M</v>
      </c>
      <c r="S2805" s="14">
        <f>VLOOKUP(Todos!$A2805,vlookup_table[#All],7,FALSE)</f>
        <v>8</v>
      </c>
      <c r="T2805" s="14">
        <f>ROUND((9706-Todos!$P2805)/100, 0)</f>
        <v>43</v>
      </c>
      <c r="U2805" s="14" t="str" cm="1">
        <f t="array" ref="U2805">_xlfn.IFS(
    ISNUMBER(SEARCH("C", Q2805)), "Ciudad",
    ISNUMBER(SEARCH("T", Q2805)), "Pueblo",
    ISNUMBER(SEARCH("R", Q2805)), "Rural",
    ISNUMBER(SEARCH("S", Q2805)), "Suburbano",
    ISNUMBER(SEARCH("U", Q2805)), "Urbano"
)</f>
        <v>Pueblo</v>
      </c>
      <c r="V2805" s="25" t="str" cm="1">
        <f t="array" ref="V2805">_xlfn.LET(
    _xlpm.txt, _xlfn.TEXTJOIN("", TRUE, IF(ISNUMBER(--MID(Todos!$H2805, _xlfn.SEQUENCE(LEN(Todos!$H2805)), 1)), MID(Todos!$H2805, _xlfn.SEQUENCE(LEN(Todos!$H2805)), 1), "")),
    IF(ISNUMBER(--RIGHT(_xlpm.txt,1)), _xlpm.txt, LEFT(_xlpm.txt, LEN(_xlpm.txt)-1))
)</f>
        <v>18042</v>
      </c>
      <c r="W2805" s="14" t="str">
        <f>UPPER(LEFT(Todos!$B2805,2))</f>
        <v>AZ</v>
      </c>
      <c r="X2805" s="15" t="str" cm="1">
        <f t="array" ref="X2805">+IF(Todos!$C2805 = "",MODE.MATCH(Todos!$C$2:$C$4029),Todos!$C2805)</f>
        <v>M</v>
      </c>
    </row>
    <row r="2806" spans="1:24" x14ac:dyDescent="0.35">
      <c r="A2806" s="19">
        <v>148143</v>
      </c>
      <c r="B2806" s="7" t="s">
        <v>22</v>
      </c>
      <c r="C2806" s="7" t="s">
        <v>17</v>
      </c>
      <c r="D2806" s="7">
        <v>3992</v>
      </c>
      <c r="E2806" s="7">
        <v>801</v>
      </c>
      <c r="F2806" s="7">
        <v>858</v>
      </c>
      <c r="G2806" s="7">
        <v>96</v>
      </c>
      <c r="H2806" s="7">
        <v>29156</v>
      </c>
      <c r="I2806" s="7">
        <v>15</v>
      </c>
      <c r="J2806" s="7">
        <v>46</v>
      </c>
      <c r="K2806" s="7">
        <v>821</v>
      </c>
      <c r="L2806" s="7">
        <v>839</v>
      </c>
      <c r="M2806" s="7">
        <v>6.6666666670000003</v>
      </c>
      <c r="N2806" s="7">
        <f>VLOOKUP(Todos!$A2806,vlookup_table[#All],2,FALSE)</f>
        <v>0</v>
      </c>
      <c r="O2806" s="7" t="str">
        <f>VLOOKUP(Todos!$A2806,vlookup_table[#All],3,FALSE)</f>
        <v>CA</v>
      </c>
      <c r="P2806" s="7">
        <f>VLOOKUP(Todos!$A2806,vlookup_table[#All],4,FALSE)</f>
        <v>0</v>
      </c>
      <c r="Q2806" s="9" t="str">
        <f>VLOOKUP(Todos!$A2806,vlookup_table[#All],5,FALSE)</f>
        <v>C1</v>
      </c>
      <c r="R2806" s="9" t="str">
        <f>VLOOKUP(Todos!$A2806,vlookup_table[#All],6,FALSE)</f>
        <v>F</v>
      </c>
      <c r="S2806" s="9">
        <f>VLOOKUP(Todos!$A2806,vlookup_table[#All],7,FALSE)</f>
        <v>20</v>
      </c>
      <c r="T2806" s="9">
        <f>ROUND((9706-Todos!$P2806)/100, 0)</f>
        <v>97</v>
      </c>
      <c r="U2806" s="9" t="str" cm="1">
        <f t="array" ref="U2806">_xlfn.IFS(
    ISNUMBER(SEARCH("C", Q2806)), "Ciudad",
    ISNUMBER(SEARCH("T", Q2806)), "Pueblo",
    ISNUMBER(SEARCH("R", Q2806)), "Rural",
    ISNUMBER(SEARCH("S", Q2806)), "Suburbano",
    ISNUMBER(SEARCH("U", Q2806)), "Urbano"
)</f>
        <v>Ciudad</v>
      </c>
      <c r="V2806" s="24" t="str" cm="1">
        <f t="array" ref="V2806">_xlfn.LET(
    _xlpm.txt, _xlfn.TEXTJOIN("", TRUE, IF(ISNUMBER(--MID(Todos!$H2806, _xlfn.SEQUENCE(LEN(Todos!$H2806)), 1)), MID(Todos!$H2806, _xlfn.SEQUENCE(LEN(Todos!$H2806)), 1), "")),
    IF(ISNUMBER(--RIGHT(_xlpm.txt,1)), _xlpm.txt, LEFT(_xlpm.txt, LEN(_xlpm.txt)-1))
)</f>
        <v>29156</v>
      </c>
      <c r="W2806" s="9" t="str">
        <f>UPPER(LEFT(Todos!$B2806,2))</f>
        <v>CA</v>
      </c>
      <c r="X2806" s="10" t="str" cm="1">
        <f t="array" ref="X2806">+IF(Todos!$C2806 = "",MODE.MATCH(Todos!$C$2:$C$4029),Todos!$C2806)</f>
        <v>F</v>
      </c>
    </row>
    <row r="2807" spans="1:24" x14ac:dyDescent="0.35">
      <c r="A2807" s="18">
        <v>54762</v>
      </c>
      <c r="B2807" s="12" t="s">
        <v>63</v>
      </c>
      <c r="C2807" s="12" t="s">
        <v>14</v>
      </c>
      <c r="D2807" s="12">
        <v>429</v>
      </c>
      <c r="E2807" s="12">
        <v>201</v>
      </c>
      <c r="F2807" s="12">
        <v>288</v>
      </c>
      <c r="G2807" s="12">
        <v>0</v>
      </c>
      <c r="H2807" s="12">
        <v>9672</v>
      </c>
      <c r="I2807" s="12">
        <v>0</v>
      </c>
      <c r="J2807" s="12">
        <v>86</v>
      </c>
      <c r="K2807" s="12">
        <v>257</v>
      </c>
      <c r="L2807" s="12">
        <v>243</v>
      </c>
      <c r="M2807" s="12">
        <v>7.3333333329999997</v>
      </c>
      <c r="N2807" s="12">
        <f>VLOOKUP(Todos!$A2807,vlookup_table[#All],2,FALSE)</f>
        <v>0</v>
      </c>
      <c r="O2807" s="12" t="str">
        <f>VLOOKUP(Todos!$A2807,vlookup_table[#All],3,FALSE)</f>
        <v>MS</v>
      </c>
      <c r="P2807" s="12">
        <f>VLOOKUP(Todos!$A2807,vlookup_table[#All],4,FALSE)</f>
        <v>1403</v>
      </c>
      <c r="Q2807" s="14" t="str">
        <f>VLOOKUP(Todos!$A2807,vlookup_table[#All],5,FALSE)</f>
        <v>R2</v>
      </c>
      <c r="R2807" s="14" t="str">
        <f>VLOOKUP(Todos!$A2807,vlookup_table[#All],6,FALSE)</f>
        <v>M</v>
      </c>
      <c r="S2807" s="14">
        <f>VLOOKUP(Todos!$A2807,vlookup_table[#All],7,FALSE)</f>
        <v>16</v>
      </c>
      <c r="T2807" s="14">
        <f>ROUND((9706-Todos!$P2807)/100, 0)</f>
        <v>83</v>
      </c>
      <c r="U2807" s="14" t="str" cm="1">
        <f t="array" ref="U2807">_xlfn.IFS(
    ISNUMBER(SEARCH("C", Q2807)), "Ciudad",
    ISNUMBER(SEARCH("T", Q2807)), "Pueblo",
    ISNUMBER(SEARCH("R", Q2807)), "Rural",
    ISNUMBER(SEARCH("S", Q2807)), "Suburbano",
    ISNUMBER(SEARCH("U", Q2807)), "Urbano"
)</f>
        <v>Rural</v>
      </c>
      <c r="V2807" s="25" t="str" cm="1">
        <f t="array" ref="V2807">_xlfn.LET(
    _xlpm.txt, _xlfn.TEXTJOIN("", TRUE, IF(ISNUMBER(--MID(Todos!$H2807, _xlfn.SEQUENCE(LEN(Todos!$H2807)), 1)), MID(Todos!$H2807, _xlfn.SEQUENCE(LEN(Todos!$H2807)), 1), "")),
    IF(ISNUMBER(--RIGHT(_xlpm.txt,1)), _xlpm.txt, LEFT(_xlpm.txt, LEN(_xlpm.txt)-1))
)</f>
        <v>9672</v>
      </c>
      <c r="W2807" s="14" t="str">
        <f>UPPER(LEFT(Todos!$B2807,2))</f>
        <v>MS</v>
      </c>
      <c r="X2807" s="15" t="str" cm="1">
        <f t="array" ref="X2807">+IF(Todos!$C2807 = "",MODE.MATCH(Todos!$C$2:$C$4029),Todos!$C2807)</f>
        <v>M</v>
      </c>
    </row>
    <row r="2808" spans="1:24" x14ac:dyDescent="0.35">
      <c r="A2808" s="19">
        <v>107379</v>
      </c>
      <c r="B2808" s="7" t="s">
        <v>60</v>
      </c>
      <c r="C2808" s="7" t="s">
        <v>17</v>
      </c>
      <c r="D2808" s="7">
        <v>493</v>
      </c>
      <c r="E2808" s="7">
        <v>215</v>
      </c>
      <c r="F2808" s="7">
        <v>321</v>
      </c>
      <c r="G2808" s="7">
        <v>0</v>
      </c>
      <c r="H2808" s="7">
        <v>9071</v>
      </c>
      <c r="I2808" s="7">
        <v>3</v>
      </c>
      <c r="J2808" s="7">
        <v>74</v>
      </c>
      <c r="K2808" s="7">
        <v>297</v>
      </c>
      <c r="L2808" s="7">
        <v>238</v>
      </c>
      <c r="M2808" s="7">
        <v>5.2068965519999999</v>
      </c>
      <c r="N2808" s="7">
        <f>VLOOKUP(Todos!$A2808,vlookup_table[#All],2,FALSE)</f>
        <v>2</v>
      </c>
      <c r="O2808" s="7" t="str">
        <f>VLOOKUP(Todos!$A2808,vlookup_table[#All],3,FALSE)</f>
        <v>NE</v>
      </c>
      <c r="P2808" s="7">
        <f>VLOOKUP(Todos!$A2808,vlookup_table[#All],4,FALSE)</f>
        <v>0</v>
      </c>
      <c r="Q2808" s="9" t="str">
        <f>VLOOKUP(Todos!$A2808,vlookup_table[#All],5,FALSE)</f>
        <v>T2</v>
      </c>
      <c r="R2808" s="9" t="str">
        <f>VLOOKUP(Todos!$A2808,vlookup_table[#All],6,FALSE)</f>
        <v>F</v>
      </c>
      <c r="S2808" s="9">
        <f>VLOOKUP(Todos!$A2808,vlookup_table[#All],7,FALSE)</f>
        <v>5</v>
      </c>
      <c r="T2808" s="9">
        <f>ROUND((9706-Todos!$P2808)/100, 0)</f>
        <v>97</v>
      </c>
      <c r="U2808" s="9" t="str" cm="1">
        <f t="array" ref="U2808">_xlfn.IFS(
    ISNUMBER(SEARCH("C", Q2808)), "Ciudad",
    ISNUMBER(SEARCH("T", Q2808)), "Pueblo",
    ISNUMBER(SEARCH("R", Q2808)), "Rural",
    ISNUMBER(SEARCH("S", Q2808)), "Suburbano",
    ISNUMBER(SEARCH("U", Q2808)), "Urbano"
)</f>
        <v>Pueblo</v>
      </c>
      <c r="V2808" s="24" t="str" cm="1">
        <f t="array" ref="V2808">_xlfn.LET(
    _xlpm.txt, _xlfn.TEXTJOIN("", TRUE, IF(ISNUMBER(--MID(Todos!$H2808, _xlfn.SEQUENCE(LEN(Todos!$H2808)), 1)), MID(Todos!$H2808, _xlfn.SEQUENCE(LEN(Todos!$H2808)), 1), "")),
    IF(ISNUMBER(--RIGHT(_xlpm.txt,1)), _xlpm.txt, LEFT(_xlpm.txt, LEN(_xlpm.txt)-1))
)</f>
        <v>9071</v>
      </c>
      <c r="W2808" s="9" t="str">
        <f>UPPER(LEFT(Todos!$B2808,2))</f>
        <v>NE</v>
      </c>
      <c r="X2808" s="10" t="str" cm="1">
        <f t="array" ref="X2808">+IF(Todos!$C2808 = "",MODE.MATCH(Todos!$C$2:$C$4029),Todos!$C2808)</f>
        <v>F</v>
      </c>
    </row>
    <row r="2809" spans="1:24" x14ac:dyDescent="0.35">
      <c r="A2809" s="18">
        <v>132316</v>
      </c>
      <c r="B2809" s="12" t="s">
        <v>49</v>
      </c>
      <c r="C2809" s="12" t="s">
        <v>14</v>
      </c>
      <c r="D2809" s="12">
        <v>814</v>
      </c>
      <c r="E2809" s="12">
        <v>343</v>
      </c>
      <c r="F2809" s="12">
        <v>472</v>
      </c>
      <c r="G2809" s="12">
        <v>2</v>
      </c>
      <c r="H2809" s="12">
        <v>17392</v>
      </c>
      <c r="I2809" s="12">
        <v>3</v>
      </c>
      <c r="J2809" s="12">
        <v>50</v>
      </c>
      <c r="K2809" s="12">
        <v>430</v>
      </c>
      <c r="L2809" s="12">
        <v>421</v>
      </c>
      <c r="M2809" s="12">
        <v>4.2068965519999999</v>
      </c>
      <c r="N2809" s="12">
        <f>VLOOKUP(Todos!$A2809,vlookup_table[#All],2,FALSE)</f>
        <v>2</v>
      </c>
      <c r="O2809" s="12" t="str">
        <f>VLOOKUP(Todos!$A2809,vlookup_table[#All],3,FALSE)</f>
        <v>CO</v>
      </c>
      <c r="P2809" s="12">
        <f>VLOOKUP(Todos!$A2809,vlookup_table[#All],4,FALSE)</f>
        <v>3711</v>
      </c>
      <c r="Q2809" s="14" t="str">
        <f>VLOOKUP(Todos!$A2809,vlookup_table[#All],5,FALSE)</f>
        <v>T1</v>
      </c>
      <c r="R2809" s="14" t="str">
        <f>VLOOKUP(Todos!$A2809,vlookup_table[#All],6,FALSE)</f>
        <v>M</v>
      </c>
      <c r="S2809" s="14">
        <f>VLOOKUP(Todos!$A2809,vlookup_table[#All],7,FALSE)</f>
        <v>10</v>
      </c>
      <c r="T2809" s="14">
        <f>ROUND((9706-Todos!$P2809)/100, 0)</f>
        <v>60</v>
      </c>
      <c r="U2809" s="14" t="str" cm="1">
        <f t="array" ref="U2809">_xlfn.IFS(
    ISNUMBER(SEARCH("C", Q2809)), "Ciudad",
    ISNUMBER(SEARCH("T", Q2809)), "Pueblo",
    ISNUMBER(SEARCH("R", Q2809)), "Rural",
    ISNUMBER(SEARCH("S", Q2809)), "Suburbano",
    ISNUMBER(SEARCH("U", Q2809)), "Urbano"
)</f>
        <v>Pueblo</v>
      </c>
      <c r="V2809" s="25" t="str" cm="1">
        <f t="array" ref="V2809">_xlfn.LET(
    _xlpm.txt, _xlfn.TEXTJOIN("", TRUE, IF(ISNUMBER(--MID(Todos!$H2809, _xlfn.SEQUENCE(LEN(Todos!$H2809)), 1)), MID(Todos!$H2809, _xlfn.SEQUENCE(LEN(Todos!$H2809)), 1), "")),
    IF(ISNUMBER(--RIGHT(_xlpm.txt,1)), _xlpm.txt, LEFT(_xlpm.txt, LEN(_xlpm.txt)-1))
)</f>
        <v>17392</v>
      </c>
      <c r="W2809" s="14" t="str">
        <f>UPPER(LEFT(Todos!$B2809,2))</f>
        <v>CO</v>
      </c>
      <c r="X2809" s="15" t="str" cm="1">
        <f t="array" ref="X2809">+IF(Todos!$C2809 = "",MODE.MATCH(Todos!$C$2:$C$4029),Todos!$C2809)</f>
        <v>M</v>
      </c>
    </row>
    <row r="2810" spans="1:24" x14ac:dyDescent="0.35">
      <c r="A2810" s="19">
        <v>24277</v>
      </c>
      <c r="B2810" s="7" t="s">
        <v>47</v>
      </c>
      <c r="C2810" s="7" t="s">
        <v>17</v>
      </c>
      <c r="D2810" s="7">
        <v>832</v>
      </c>
      <c r="E2810" s="7">
        <v>253</v>
      </c>
      <c r="F2810" s="7">
        <v>356</v>
      </c>
      <c r="G2810" s="7">
        <v>13</v>
      </c>
      <c r="H2810" s="7">
        <v>13519</v>
      </c>
      <c r="I2810" s="7">
        <v>3</v>
      </c>
      <c r="J2810" s="7">
        <v>34</v>
      </c>
      <c r="K2810" s="7">
        <v>289</v>
      </c>
      <c r="L2810" s="7">
        <v>312</v>
      </c>
      <c r="M2810" s="7">
        <v>12.28571429</v>
      </c>
      <c r="N2810" s="7">
        <f>VLOOKUP(Todos!$A2810,vlookup_table[#All],2,FALSE)</f>
        <v>2</v>
      </c>
      <c r="O2810" s="7" t="str">
        <f>VLOOKUP(Todos!$A2810,vlookup_table[#All],3,FALSE)</f>
        <v>SC</v>
      </c>
      <c r="P2810" s="7">
        <f>VLOOKUP(Todos!$A2810,vlookup_table[#All],4,FALSE)</f>
        <v>0</v>
      </c>
      <c r="Q2810" s="9" t="str">
        <f>VLOOKUP(Todos!$A2810,vlookup_table[#All],5,FALSE)</f>
        <v>T2</v>
      </c>
      <c r="R2810" s="9" t="str">
        <f>VLOOKUP(Todos!$A2810,vlookup_table[#All],6,FALSE)</f>
        <v>F</v>
      </c>
      <c r="S2810" s="9">
        <f>VLOOKUP(Todos!$A2810,vlookup_table[#All],7,FALSE)</f>
        <v>40</v>
      </c>
      <c r="T2810" s="9">
        <f>ROUND((9706-Todos!$P2810)/100, 0)</f>
        <v>97</v>
      </c>
      <c r="U2810" s="9" t="str" cm="1">
        <f t="array" ref="U2810">_xlfn.IFS(
    ISNUMBER(SEARCH("C", Q2810)), "Ciudad",
    ISNUMBER(SEARCH("T", Q2810)), "Pueblo",
    ISNUMBER(SEARCH("R", Q2810)), "Rural",
    ISNUMBER(SEARCH("S", Q2810)), "Suburbano",
    ISNUMBER(SEARCH("U", Q2810)), "Urbano"
)</f>
        <v>Pueblo</v>
      </c>
      <c r="V2810" s="24" t="str" cm="1">
        <f t="array" ref="V2810">_xlfn.LET(
    _xlpm.txt, _xlfn.TEXTJOIN("", TRUE, IF(ISNUMBER(--MID(Todos!$H2810, _xlfn.SEQUENCE(LEN(Todos!$H2810)), 1)), MID(Todos!$H2810, _xlfn.SEQUENCE(LEN(Todos!$H2810)), 1), "")),
    IF(ISNUMBER(--RIGHT(_xlpm.txt,1)), _xlpm.txt, LEFT(_xlpm.txt, LEN(_xlpm.txt)-1))
)</f>
        <v>13519</v>
      </c>
      <c r="W2810" s="9" t="str">
        <f>UPPER(LEFT(Todos!$B2810,2))</f>
        <v>SC</v>
      </c>
      <c r="X2810" s="10" t="str" cm="1">
        <f t="array" ref="X2810">+IF(Todos!$C2810 = "",MODE.MATCH(Todos!$C$2:$C$4029),Todos!$C2810)</f>
        <v>F</v>
      </c>
    </row>
    <row r="2811" spans="1:24" x14ac:dyDescent="0.35">
      <c r="A2811" s="18">
        <v>87217</v>
      </c>
      <c r="B2811" s="12" t="s">
        <v>35</v>
      </c>
      <c r="C2811" s="12" t="s">
        <v>14</v>
      </c>
      <c r="D2811" s="12">
        <v>350</v>
      </c>
      <c r="E2811" s="12">
        <v>163</v>
      </c>
      <c r="F2811" s="12">
        <v>260</v>
      </c>
      <c r="G2811" s="12">
        <v>0</v>
      </c>
      <c r="H2811" s="12">
        <v>8402</v>
      </c>
      <c r="I2811" s="12">
        <v>1</v>
      </c>
      <c r="J2811" s="12">
        <v>76</v>
      </c>
      <c r="K2811" s="12">
        <v>203</v>
      </c>
      <c r="L2811" s="12">
        <v>221</v>
      </c>
      <c r="M2811" s="12">
        <v>12.6</v>
      </c>
      <c r="N2811" s="12">
        <f>VLOOKUP(Todos!$A2811,vlookup_table[#All],2,FALSE)</f>
        <v>0</v>
      </c>
      <c r="O2811" s="12" t="str">
        <f>VLOOKUP(Todos!$A2811,vlookup_table[#All],3,FALSE)</f>
        <v>MT</v>
      </c>
      <c r="P2811" s="12">
        <f>VLOOKUP(Todos!$A2811,vlookup_table[#All],4,FALSE)</f>
        <v>2601</v>
      </c>
      <c r="Q2811" s="14" t="str">
        <f>VLOOKUP(Todos!$A2811,vlookup_table[#All],5,FALSE)</f>
        <v>R2</v>
      </c>
      <c r="R2811" s="14" t="str">
        <f>VLOOKUP(Todos!$A2811,vlookup_table[#All],6,FALSE)</f>
        <v>M</v>
      </c>
      <c r="S2811" s="14">
        <f>VLOOKUP(Todos!$A2811,vlookup_table[#All],7,FALSE)</f>
        <v>20</v>
      </c>
      <c r="T2811" s="14">
        <f>ROUND((9706-Todos!$P2811)/100, 0)</f>
        <v>71</v>
      </c>
      <c r="U2811" s="14" t="str" cm="1">
        <f t="array" ref="U2811">_xlfn.IFS(
    ISNUMBER(SEARCH("C", Q2811)), "Ciudad",
    ISNUMBER(SEARCH("T", Q2811)), "Pueblo",
    ISNUMBER(SEARCH("R", Q2811)), "Rural",
    ISNUMBER(SEARCH("S", Q2811)), "Suburbano",
    ISNUMBER(SEARCH("U", Q2811)), "Urbano"
)</f>
        <v>Rural</v>
      </c>
      <c r="V2811" s="25" t="str" cm="1">
        <f t="array" ref="V2811">_xlfn.LET(
    _xlpm.txt, _xlfn.TEXTJOIN("", TRUE, IF(ISNUMBER(--MID(Todos!$H2811, _xlfn.SEQUENCE(LEN(Todos!$H2811)), 1)), MID(Todos!$H2811, _xlfn.SEQUENCE(LEN(Todos!$H2811)), 1), "")),
    IF(ISNUMBER(--RIGHT(_xlpm.txt,1)), _xlpm.txt, LEFT(_xlpm.txt, LEN(_xlpm.txt)-1))
)</f>
        <v>8402</v>
      </c>
      <c r="W2811" s="14" t="str">
        <f>UPPER(LEFT(Todos!$B2811,2))</f>
        <v>MT</v>
      </c>
      <c r="X2811" s="15" t="str" cm="1">
        <f t="array" ref="X2811">+IF(Todos!$C2811 = "",MODE.MATCH(Todos!$C$2:$C$4029),Todos!$C2811)</f>
        <v>M</v>
      </c>
    </row>
    <row r="2812" spans="1:24" x14ac:dyDescent="0.35">
      <c r="A2812" s="19">
        <v>113882</v>
      </c>
      <c r="B2812" s="7" t="s">
        <v>32</v>
      </c>
      <c r="C2812" s="7" t="s">
        <v>14</v>
      </c>
      <c r="D2812" s="7">
        <v>260</v>
      </c>
      <c r="E2812" s="7">
        <v>159</v>
      </c>
      <c r="F2812" s="7">
        <v>253</v>
      </c>
      <c r="G2812" s="7">
        <v>0</v>
      </c>
      <c r="H2812" s="7">
        <v>9167</v>
      </c>
      <c r="I2812" s="7">
        <v>1</v>
      </c>
      <c r="J2812" s="7">
        <v>65</v>
      </c>
      <c r="K2812" s="7">
        <v>176</v>
      </c>
      <c r="L2812" s="7">
        <v>226</v>
      </c>
      <c r="M2812" s="7">
        <v>5.9565217390000003</v>
      </c>
      <c r="N2812" s="7">
        <f>VLOOKUP(Todos!$A2812,vlookup_table[#All],2,FALSE)</f>
        <v>1</v>
      </c>
      <c r="O2812" s="7" t="str">
        <f>VLOOKUP(Todos!$A2812,vlookup_table[#All],3,FALSE)</f>
        <v>OK</v>
      </c>
      <c r="P2812" s="7">
        <f>VLOOKUP(Todos!$A2812,vlookup_table[#All],4,FALSE)</f>
        <v>2601</v>
      </c>
      <c r="Q2812" s="9" t="str">
        <f>VLOOKUP(Todos!$A2812,vlookup_table[#All],5,FALSE)</f>
        <v>T3</v>
      </c>
      <c r="R2812" s="9" t="str">
        <f>VLOOKUP(Todos!$A2812,vlookup_table[#All],6,FALSE)</f>
        <v>M</v>
      </c>
      <c r="S2812" s="9">
        <f>VLOOKUP(Todos!$A2812,vlookup_table[#All],7,FALSE)</f>
        <v>5</v>
      </c>
      <c r="T2812" s="9">
        <f>ROUND((9706-Todos!$P2812)/100, 0)</f>
        <v>71</v>
      </c>
      <c r="U2812" s="9" t="str" cm="1">
        <f t="array" ref="U2812">_xlfn.IFS(
    ISNUMBER(SEARCH("C", Q2812)), "Ciudad",
    ISNUMBER(SEARCH("T", Q2812)), "Pueblo",
    ISNUMBER(SEARCH("R", Q2812)), "Rural",
    ISNUMBER(SEARCH("S", Q2812)), "Suburbano",
    ISNUMBER(SEARCH("U", Q2812)), "Urbano"
)</f>
        <v>Pueblo</v>
      </c>
      <c r="V2812" s="24" t="str" cm="1">
        <f t="array" ref="V2812">_xlfn.LET(
    _xlpm.txt, _xlfn.TEXTJOIN("", TRUE, IF(ISNUMBER(--MID(Todos!$H2812, _xlfn.SEQUENCE(LEN(Todos!$H2812)), 1)), MID(Todos!$H2812, _xlfn.SEQUENCE(LEN(Todos!$H2812)), 1), "")),
    IF(ISNUMBER(--RIGHT(_xlpm.txt,1)), _xlpm.txt, LEFT(_xlpm.txt, LEN(_xlpm.txt)-1))
)</f>
        <v>9167</v>
      </c>
      <c r="W2812" s="9" t="str">
        <f>UPPER(LEFT(Todos!$B2812,2))</f>
        <v>OK</v>
      </c>
      <c r="X2812" s="10" t="str" cm="1">
        <f t="array" ref="X2812">+IF(Todos!$C2812 = "",MODE.MATCH(Todos!$C$2:$C$4029),Todos!$C2812)</f>
        <v>M</v>
      </c>
    </row>
    <row r="2813" spans="1:24" x14ac:dyDescent="0.35">
      <c r="A2813" s="18">
        <v>8912</v>
      </c>
      <c r="B2813" s="12" t="s">
        <v>51</v>
      </c>
      <c r="C2813" s="12" t="s">
        <v>17</v>
      </c>
      <c r="D2813" s="12">
        <v>749</v>
      </c>
      <c r="E2813" s="12">
        <v>316</v>
      </c>
      <c r="F2813" s="12">
        <v>412</v>
      </c>
      <c r="G2813" s="12">
        <v>0</v>
      </c>
      <c r="H2813" s="12">
        <v>15051</v>
      </c>
      <c r="I2813" s="12">
        <v>4</v>
      </c>
      <c r="J2813" s="12">
        <v>56</v>
      </c>
      <c r="K2813" s="12">
        <v>339</v>
      </c>
      <c r="L2813" s="12">
        <v>378</v>
      </c>
      <c r="M2813" s="12">
        <v>16.85714286</v>
      </c>
      <c r="N2813" s="12">
        <f>VLOOKUP(Todos!$A2813,vlookup_table[#All],2,FALSE)</f>
        <v>0</v>
      </c>
      <c r="O2813" s="12" t="str">
        <f>VLOOKUP(Todos!$A2813,vlookup_table[#All],3,FALSE)</f>
        <v>OR</v>
      </c>
      <c r="P2813" s="12">
        <f>VLOOKUP(Todos!$A2813,vlookup_table[#All],4,FALSE)</f>
        <v>4001</v>
      </c>
      <c r="Q2813" s="14" t="str">
        <f>VLOOKUP(Todos!$A2813,vlookup_table[#All],5,FALSE)</f>
        <v>S2</v>
      </c>
      <c r="R2813" s="14" t="str">
        <f>VLOOKUP(Todos!$A2813,vlookup_table[#All],6,FALSE)</f>
        <v>F</v>
      </c>
      <c r="S2813" s="14">
        <f>VLOOKUP(Todos!$A2813,vlookup_table[#All],7,FALSE)</f>
        <v>20</v>
      </c>
      <c r="T2813" s="14">
        <f>ROUND((9706-Todos!$P2813)/100, 0)</f>
        <v>57</v>
      </c>
      <c r="U2813" s="14" t="str" cm="1">
        <f t="array" ref="U2813">_xlfn.IFS(
    ISNUMBER(SEARCH("C", Q2813)), "Ciudad",
    ISNUMBER(SEARCH("T", Q2813)), "Pueblo",
    ISNUMBER(SEARCH("R", Q2813)), "Rural",
    ISNUMBER(SEARCH("S", Q2813)), "Suburbano",
    ISNUMBER(SEARCH("U", Q2813)), "Urbano"
)</f>
        <v>Suburbano</v>
      </c>
      <c r="V2813" s="25" t="str" cm="1">
        <f t="array" ref="V2813">_xlfn.LET(
    _xlpm.txt, _xlfn.TEXTJOIN("", TRUE, IF(ISNUMBER(--MID(Todos!$H2813, _xlfn.SEQUENCE(LEN(Todos!$H2813)), 1)), MID(Todos!$H2813, _xlfn.SEQUENCE(LEN(Todos!$H2813)), 1), "")),
    IF(ISNUMBER(--RIGHT(_xlpm.txt,1)), _xlpm.txt, LEFT(_xlpm.txt, LEN(_xlpm.txt)-1))
)</f>
        <v>15051</v>
      </c>
      <c r="W2813" s="14" t="str">
        <f>UPPER(LEFT(Todos!$B2813,2))</f>
        <v>OR</v>
      </c>
      <c r="X2813" s="15" t="str" cm="1">
        <f t="array" ref="X2813">+IF(Todos!$C2813 = "",MODE.MATCH(Todos!$C$2:$C$4029),Todos!$C2813)</f>
        <v>F</v>
      </c>
    </row>
    <row r="2814" spans="1:24" x14ac:dyDescent="0.35">
      <c r="A2814" s="19">
        <v>28406</v>
      </c>
      <c r="B2814" s="7" t="s">
        <v>40</v>
      </c>
      <c r="C2814" s="7" t="s">
        <v>14</v>
      </c>
      <c r="D2814" s="7">
        <v>4220</v>
      </c>
      <c r="E2814" s="7">
        <v>982</v>
      </c>
      <c r="F2814" s="7">
        <v>1114</v>
      </c>
      <c r="G2814" s="7">
        <v>94</v>
      </c>
      <c r="H2814" s="7">
        <v>68148</v>
      </c>
      <c r="I2814" s="7">
        <v>8</v>
      </c>
      <c r="J2814" s="7">
        <v>40</v>
      </c>
      <c r="K2814" s="7">
        <v>1311</v>
      </c>
      <c r="L2814" s="7">
        <v>954</v>
      </c>
      <c r="M2814" s="7">
        <v>12</v>
      </c>
      <c r="N2814" s="7">
        <f>VLOOKUP(Todos!$A2814,vlookup_table[#All],2,FALSE)</f>
        <v>0</v>
      </c>
      <c r="O2814" s="7" t="str">
        <f>VLOOKUP(Todos!$A2814,vlookup_table[#All],3,FALSE)</f>
        <v>GA</v>
      </c>
      <c r="P2814" s="7">
        <f>VLOOKUP(Todos!$A2814,vlookup_table[#All],4,FALSE)</f>
        <v>3401</v>
      </c>
      <c r="Q2814" s="9" t="str">
        <f>VLOOKUP(Todos!$A2814,vlookup_table[#All],5,FALSE)</f>
        <v>S1</v>
      </c>
      <c r="R2814" s="9" t="str">
        <f>VLOOKUP(Todos!$A2814,vlookup_table[#All],6,FALSE)</f>
        <v>M</v>
      </c>
      <c r="S2814" s="9">
        <f>VLOOKUP(Todos!$A2814,vlookup_table[#All],7,FALSE)</f>
        <v>19</v>
      </c>
      <c r="T2814" s="9">
        <f>ROUND((9706-Todos!$P2814)/100, 0)</f>
        <v>63</v>
      </c>
      <c r="U2814" s="9" t="str" cm="1">
        <f t="array" ref="U2814">_xlfn.IFS(
    ISNUMBER(SEARCH("C", Q2814)), "Ciudad",
    ISNUMBER(SEARCH("T", Q2814)), "Pueblo",
    ISNUMBER(SEARCH("R", Q2814)), "Rural",
    ISNUMBER(SEARCH("S", Q2814)), "Suburbano",
    ISNUMBER(SEARCH("U", Q2814)), "Urbano"
)</f>
        <v>Suburbano</v>
      </c>
      <c r="V2814" s="24" t="str" cm="1">
        <f t="array" ref="V2814">_xlfn.LET(
    _xlpm.txt, _xlfn.TEXTJOIN("", TRUE, IF(ISNUMBER(--MID(Todos!$H2814, _xlfn.SEQUENCE(LEN(Todos!$H2814)), 1)), MID(Todos!$H2814, _xlfn.SEQUENCE(LEN(Todos!$H2814)), 1), "")),
    IF(ISNUMBER(--RIGHT(_xlpm.txt,1)), _xlpm.txt, LEFT(_xlpm.txt, LEN(_xlpm.txt)-1))
)</f>
        <v>68148</v>
      </c>
      <c r="W2814" s="9" t="str">
        <f>UPPER(LEFT(Todos!$B2814,2))</f>
        <v>GA</v>
      </c>
      <c r="X2814" s="10" t="str" cm="1">
        <f t="array" ref="X2814">+IF(Todos!$C2814 = "",MODE.MATCH(Todos!$C$2:$C$4029),Todos!$C2814)</f>
        <v>M</v>
      </c>
    </row>
    <row r="2815" spans="1:24" x14ac:dyDescent="0.35">
      <c r="A2815" s="18">
        <v>70069</v>
      </c>
      <c r="B2815" s="12" t="s">
        <v>30</v>
      </c>
      <c r="C2815" s="12" t="s">
        <v>17</v>
      </c>
      <c r="D2815" s="12">
        <v>330</v>
      </c>
      <c r="E2815" s="12">
        <v>179</v>
      </c>
      <c r="F2815" s="12">
        <v>235</v>
      </c>
      <c r="G2815" s="12">
        <v>0</v>
      </c>
      <c r="H2815" s="12">
        <v>8746</v>
      </c>
      <c r="I2815" s="12">
        <v>1</v>
      </c>
      <c r="J2815" s="12">
        <v>59</v>
      </c>
      <c r="K2815" s="12">
        <v>179</v>
      </c>
      <c r="L2815" s="12">
        <v>234</v>
      </c>
      <c r="M2815" s="12">
        <v>10.30769231</v>
      </c>
      <c r="N2815" s="12">
        <f>VLOOKUP(Todos!$A2815,vlookup_table[#All],2,FALSE)</f>
        <v>2</v>
      </c>
      <c r="O2815" s="12" t="str">
        <f>VLOOKUP(Todos!$A2815,vlookup_table[#All],3,FALSE)</f>
        <v>MI</v>
      </c>
      <c r="P2815" s="12">
        <f>VLOOKUP(Todos!$A2815,vlookup_table[#All],4,FALSE)</f>
        <v>2603</v>
      </c>
      <c r="Q2815" s="14" t="str">
        <f>VLOOKUP(Todos!$A2815,vlookup_table[#All],5,FALSE)</f>
        <v>C3</v>
      </c>
      <c r="R2815" s="14" t="str">
        <f>VLOOKUP(Todos!$A2815,vlookup_table[#All],6,FALSE)</f>
        <v>F</v>
      </c>
      <c r="S2815" s="14">
        <f>VLOOKUP(Todos!$A2815,vlookup_table[#All],7,FALSE)</f>
        <v>11</v>
      </c>
      <c r="T2815" s="14">
        <f>ROUND((9706-Todos!$P2815)/100, 0)</f>
        <v>71</v>
      </c>
      <c r="U2815" s="14" t="str" cm="1">
        <f t="array" ref="U2815">_xlfn.IFS(
    ISNUMBER(SEARCH("C", Q2815)), "Ciudad",
    ISNUMBER(SEARCH("T", Q2815)), "Pueblo",
    ISNUMBER(SEARCH("R", Q2815)), "Rural",
    ISNUMBER(SEARCH("S", Q2815)), "Suburbano",
    ISNUMBER(SEARCH("U", Q2815)), "Urbano"
)</f>
        <v>Ciudad</v>
      </c>
      <c r="V2815" s="25" t="str" cm="1">
        <f t="array" ref="V2815">_xlfn.LET(
    _xlpm.txt, _xlfn.TEXTJOIN("", TRUE, IF(ISNUMBER(--MID(Todos!$H2815, _xlfn.SEQUENCE(LEN(Todos!$H2815)), 1)), MID(Todos!$H2815, _xlfn.SEQUENCE(LEN(Todos!$H2815)), 1), "")),
    IF(ISNUMBER(--RIGHT(_xlpm.txt,1)), _xlpm.txt, LEFT(_xlpm.txt, LEN(_xlpm.txt)-1))
)</f>
        <v>8746</v>
      </c>
      <c r="W2815" s="14" t="str">
        <f>UPPER(LEFT(Todos!$B2815,2))</f>
        <v>MI</v>
      </c>
      <c r="X2815" s="15" t="str" cm="1">
        <f t="array" ref="X2815">+IF(Todos!$C2815 = "",MODE.MATCH(Todos!$C$2:$C$4029),Todos!$C2815)</f>
        <v>F</v>
      </c>
    </row>
    <row r="2816" spans="1:24" x14ac:dyDescent="0.35">
      <c r="A2816" s="19">
        <v>1102</v>
      </c>
      <c r="B2816" s="7" t="s">
        <v>57</v>
      </c>
      <c r="C2816" s="7" t="s">
        <v>14</v>
      </c>
      <c r="D2816" s="7">
        <v>882</v>
      </c>
      <c r="E2816" s="7">
        <v>380</v>
      </c>
      <c r="F2816" s="7">
        <v>484</v>
      </c>
      <c r="G2816" s="7">
        <v>1</v>
      </c>
      <c r="H2816" s="7">
        <v>18642</v>
      </c>
      <c r="I2816" s="7">
        <v>2</v>
      </c>
      <c r="J2816" s="7">
        <v>78</v>
      </c>
      <c r="K2816" s="7">
        <v>430</v>
      </c>
      <c r="L2816" s="7">
        <v>431</v>
      </c>
      <c r="M2816" s="7">
        <v>11.33333333</v>
      </c>
      <c r="N2816" s="7">
        <f>VLOOKUP(Todos!$A2816,vlookup_table[#All],2,FALSE)</f>
        <v>1</v>
      </c>
      <c r="O2816" s="7" t="str">
        <f>VLOOKUP(Todos!$A2816,vlookup_table[#All],3,FALSE)</f>
        <v>MN</v>
      </c>
      <c r="P2816" s="7">
        <f>VLOOKUP(Todos!$A2816,vlookup_table[#All],4,FALSE)</f>
        <v>1110</v>
      </c>
      <c r="Q2816" s="9" t="str">
        <f>VLOOKUP(Todos!$A2816,vlookup_table[#All],5,FALSE)</f>
        <v/>
      </c>
      <c r="R2816" s="9" t="str">
        <f>VLOOKUP(Todos!$A2816,vlookup_table[#All],6,FALSE)</f>
        <v>M</v>
      </c>
      <c r="S2816" s="9">
        <f>VLOOKUP(Todos!$A2816,vlookup_table[#All],7,FALSE)</f>
        <v>11</v>
      </c>
      <c r="T2816" s="9">
        <f>ROUND((9706-Todos!$P2816)/100, 0)</f>
        <v>86</v>
      </c>
      <c r="U2816" s="9" t="e" cm="1">
        <f t="array" ref="U2816">_xlfn.IFS(
    ISNUMBER(SEARCH("C", Q2816)), "Ciudad",
    ISNUMBER(SEARCH("T", Q2816)), "Pueblo",
    ISNUMBER(SEARCH("R", Q2816)), "Rural",
    ISNUMBER(SEARCH("S", Q2816)), "Suburbano",
    ISNUMBER(SEARCH("U", Q2816)), "Urbano"
)</f>
        <v>#N/A</v>
      </c>
      <c r="V2816" s="24" t="str" cm="1">
        <f t="array" ref="V2816">_xlfn.LET(
    _xlpm.txt, _xlfn.TEXTJOIN("", TRUE, IF(ISNUMBER(--MID(Todos!$H2816, _xlfn.SEQUENCE(LEN(Todos!$H2816)), 1)), MID(Todos!$H2816, _xlfn.SEQUENCE(LEN(Todos!$H2816)), 1), "")),
    IF(ISNUMBER(--RIGHT(_xlpm.txt,1)), _xlpm.txt, LEFT(_xlpm.txt, LEN(_xlpm.txt)-1))
)</f>
        <v>18642</v>
      </c>
      <c r="W2816" s="9" t="str">
        <f>UPPER(LEFT(Todos!$B2816,2))</f>
        <v>MN</v>
      </c>
      <c r="X2816" s="10" t="str" cm="1">
        <f t="array" ref="X2816">+IF(Todos!$C2816 = "",MODE.MATCH(Todos!$C$2:$C$4029),Todos!$C2816)</f>
        <v>M</v>
      </c>
    </row>
    <row r="2817" spans="1:24" x14ac:dyDescent="0.35">
      <c r="A2817" s="18">
        <v>141888</v>
      </c>
      <c r="B2817" s="12" t="s">
        <v>24</v>
      </c>
      <c r="C2817" s="12" t="s">
        <v>14</v>
      </c>
      <c r="D2817" s="12">
        <v>2030</v>
      </c>
      <c r="E2817" s="12">
        <v>458</v>
      </c>
      <c r="F2817" s="12">
        <v>588</v>
      </c>
      <c r="G2817" s="12">
        <v>51</v>
      </c>
      <c r="H2817" s="12">
        <v>22685</v>
      </c>
      <c r="I2817" s="12">
        <v>11</v>
      </c>
      <c r="J2817" s="12">
        <v>22</v>
      </c>
      <c r="K2817" s="12">
        <v>515</v>
      </c>
      <c r="L2817" s="12">
        <v>531</v>
      </c>
      <c r="M2817" s="12">
        <v>5.0740740740000003</v>
      </c>
      <c r="N2817" s="12">
        <f>VLOOKUP(Todos!$A2817,vlookup_table[#All],2,FALSE)</f>
        <v>0</v>
      </c>
      <c r="O2817" s="12" t="str">
        <f>VLOOKUP(Todos!$A2817,vlookup_table[#All],3,FALSE)</f>
        <v>NV</v>
      </c>
      <c r="P2817" s="12">
        <f>VLOOKUP(Todos!$A2817,vlookup_table[#All],4,FALSE)</f>
        <v>2807</v>
      </c>
      <c r="Q2817" s="14" t="str">
        <f>VLOOKUP(Todos!$A2817,vlookup_table[#All],5,FALSE)</f>
        <v>T1</v>
      </c>
      <c r="R2817" s="14" t="str">
        <f>VLOOKUP(Todos!$A2817,vlookup_table[#All],6,FALSE)</f>
        <v>M</v>
      </c>
      <c r="S2817" s="14">
        <f>VLOOKUP(Todos!$A2817,vlookup_table[#All],7,FALSE)</f>
        <v>5</v>
      </c>
      <c r="T2817" s="14">
        <f>ROUND((9706-Todos!$P2817)/100, 0)</f>
        <v>69</v>
      </c>
      <c r="U2817" s="14" t="str" cm="1">
        <f t="array" ref="U2817">_xlfn.IFS(
    ISNUMBER(SEARCH("C", Q2817)), "Ciudad",
    ISNUMBER(SEARCH("T", Q2817)), "Pueblo",
    ISNUMBER(SEARCH("R", Q2817)), "Rural",
    ISNUMBER(SEARCH("S", Q2817)), "Suburbano",
    ISNUMBER(SEARCH("U", Q2817)), "Urbano"
)</f>
        <v>Pueblo</v>
      </c>
      <c r="V2817" s="25" t="str" cm="1">
        <f t="array" ref="V2817">_xlfn.LET(
    _xlpm.txt, _xlfn.TEXTJOIN("", TRUE, IF(ISNUMBER(--MID(Todos!$H2817, _xlfn.SEQUENCE(LEN(Todos!$H2817)), 1)), MID(Todos!$H2817, _xlfn.SEQUENCE(LEN(Todos!$H2817)), 1), "")),
    IF(ISNUMBER(--RIGHT(_xlpm.txt,1)), _xlpm.txt, LEFT(_xlpm.txt, LEN(_xlpm.txt)-1))
)</f>
        <v>22685</v>
      </c>
      <c r="W2817" s="14" t="str">
        <f>UPPER(LEFT(Todos!$B2817,2))</f>
        <v>NV</v>
      </c>
      <c r="X2817" s="15" t="str" cm="1">
        <f t="array" ref="X2817">+IF(Todos!$C2817 = "",MODE.MATCH(Todos!$C$2:$C$4029),Todos!$C2817)</f>
        <v>M</v>
      </c>
    </row>
    <row r="2818" spans="1:24" x14ac:dyDescent="0.35">
      <c r="A2818" s="19">
        <v>183412</v>
      </c>
      <c r="B2818" s="7" t="s">
        <v>41</v>
      </c>
      <c r="C2818" s="7"/>
      <c r="D2818" s="7">
        <v>383</v>
      </c>
      <c r="E2818" s="7">
        <v>178</v>
      </c>
      <c r="F2818" s="7">
        <v>228</v>
      </c>
      <c r="G2818" s="7">
        <v>0</v>
      </c>
      <c r="H2818" s="7">
        <v>7456</v>
      </c>
      <c r="I2818" s="7">
        <v>6</v>
      </c>
      <c r="J2818" s="7">
        <v>72</v>
      </c>
      <c r="K2818" s="7">
        <v>190</v>
      </c>
      <c r="L2818" s="7">
        <v>227</v>
      </c>
      <c r="M2818" s="7">
        <v>23.666666670000001</v>
      </c>
      <c r="N2818" s="7">
        <f>VLOOKUP(Todos!$A2818,vlookup_table[#All],2,FALSE)</f>
        <v>0</v>
      </c>
      <c r="O2818" s="7" t="str">
        <f>VLOOKUP(Todos!$A2818,vlookup_table[#All],3,FALSE)</f>
        <v>WA</v>
      </c>
      <c r="P2818" s="7">
        <f>VLOOKUP(Todos!$A2818,vlookup_table[#All],4,FALSE)</f>
        <v>0</v>
      </c>
      <c r="Q2818" s="9" t="str">
        <f>VLOOKUP(Todos!$A2818,vlookup_table[#All],5,FALSE)</f>
        <v>R2</v>
      </c>
      <c r="R2818" s="9" t="str">
        <f>VLOOKUP(Todos!$A2818,vlookup_table[#All],6,FALSE)</f>
        <v/>
      </c>
      <c r="S2818" s="9">
        <f>VLOOKUP(Todos!$A2818,vlookup_table[#All],7,FALSE)</f>
        <v>50</v>
      </c>
      <c r="T2818" s="9">
        <f>ROUND((9706-Todos!$P2818)/100, 0)</f>
        <v>97</v>
      </c>
      <c r="U2818" s="9" t="str" cm="1">
        <f t="array" ref="U2818">_xlfn.IFS(
    ISNUMBER(SEARCH("C", Q2818)), "Ciudad",
    ISNUMBER(SEARCH("T", Q2818)), "Pueblo",
    ISNUMBER(SEARCH("R", Q2818)), "Rural",
    ISNUMBER(SEARCH("S", Q2818)), "Suburbano",
    ISNUMBER(SEARCH("U", Q2818)), "Urbano"
)</f>
        <v>Rural</v>
      </c>
      <c r="V2818" s="24" t="str" cm="1">
        <f t="array" ref="V2818">_xlfn.LET(
    _xlpm.txt, _xlfn.TEXTJOIN("", TRUE, IF(ISNUMBER(--MID(Todos!$H2818, _xlfn.SEQUENCE(LEN(Todos!$H2818)), 1)), MID(Todos!$H2818, _xlfn.SEQUENCE(LEN(Todos!$H2818)), 1), "")),
    IF(ISNUMBER(--RIGHT(_xlpm.txt,1)), _xlpm.txt, LEFT(_xlpm.txt, LEN(_xlpm.txt)-1))
)</f>
        <v>7456</v>
      </c>
      <c r="W2818" s="9" t="str">
        <f>UPPER(LEFT(Todos!$B2818,2))</f>
        <v>WA</v>
      </c>
      <c r="X2818" s="10" t="e" cm="1">
        <f t="array" aca="1" ref="X2818" ca="1">+IF(Todos!$C2818 = "",MODE.MATCH(Todos!$C$2:$C$4029),Todos!$C2818)</f>
        <v>#NAME?</v>
      </c>
    </row>
    <row r="2819" spans="1:24" x14ac:dyDescent="0.35">
      <c r="A2819" s="18">
        <v>128599</v>
      </c>
      <c r="B2819" s="12" t="s">
        <v>21</v>
      </c>
      <c r="C2819" s="12" t="s">
        <v>14</v>
      </c>
      <c r="D2819" s="12">
        <v>441</v>
      </c>
      <c r="E2819" s="12">
        <v>318</v>
      </c>
      <c r="F2819" s="12">
        <v>327</v>
      </c>
      <c r="G2819" s="12">
        <v>0</v>
      </c>
      <c r="H2819" s="12">
        <v>13514</v>
      </c>
      <c r="I2819" s="12">
        <v>1</v>
      </c>
      <c r="J2819" s="12">
        <v>75</v>
      </c>
      <c r="K2819" s="12">
        <v>320</v>
      </c>
      <c r="L2819" s="12">
        <v>319</v>
      </c>
      <c r="M2819" s="12">
        <v>8.1999999999999993</v>
      </c>
      <c r="N2819" s="12">
        <f>VLOOKUP(Todos!$A2819,vlookup_table[#All],2,FALSE)</f>
        <v>1</v>
      </c>
      <c r="O2819" s="12" t="str">
        <f>VLOOKUP(Todos!$A2819,vlookup_table[#All],3,FALSE)</f>
        <v>TX</v>
      </c>
      <c r="P2819" s="12">
        <f>VLOOKUP(Todos!$A2819,vlookup_table[#All],4,FALSE)</f>
        <v>4701</v>
      </c>
      <c r="Q2819" s="14" t="str">
        <f>VLOOKUP(Todos!$A2819,vlookup_table[#All],5,FALSE)</f>
        <v>C2</v>
      </c>
      <c r="R2819" s="14" t="str">
        <f>VLOOKUP(Todos!$A2819,vlookup_table[#All],6,FALSE)</f>
        <v>M</v>
      </c>
      <c r="S2819" s="14">
        <f>VLOOKUP(Todos!$A2819,vlookup_table[#All],7,FALSE)</f>
        <v>8</v>
      </c>
      <c r="T2819" s="14">
        <f>ROUND((9706-Todos!$P2819)/100, 0)</f>
        <v>50</v>
      </c>
      <c r="U2819" s="14" t="str" cm="1">
        <f t="array" ref="U2819">_xlfn.IFS(
    ISNUMBER(SEARCH("C", Q2819)), "Ciudad",
    ISNUMBER(SEARCH("T", Q2819)), "Pueblo",
    ISNUMBER(SEARCH("R", Q2819)), "Rural",
    ISNUMBER(SEARCH("S", Q2819)), "Suburbano",
    ISNUMBER(SEARCH("U", Q2819)), "Urbano"
)</f>
        <v>Ciudad</v>
      </c>
      <c r="V2819" s="25" t="str" cm="1">
        <f t="array" ref="V2819">_xlfn.LET(
    _xlpm.txt, _xlfn.TEXTJOIN("", TRUE, IF(ISNUMBER(--MID(Todos!$H2819, _xlfn.SEQUENCE(LEN(Todos!$H2819)), 1)), MID(Todos!$H2819, _xlfn.SEQUENCE(LEN(Todos!$H2819)), 1), "")),
    IF(ISNUMBER(--RIGHT(_xlpm.txt,1)), _xlpm.txt, LEFT(_xlpm.txt, LEN(_xlpm.txt)-1))
)</f>
        <v>13514</v>
      </c>
      <c r="W2819" s="14" t="str">
        <f>UPPER(LEFT(Todos!$B2819,2))</f>
        <v>TX</v>
      </c>
      <c r="X2819" s="15" t="str" cm="1">
        <f t="array" ref="X2819">+IF(Todos!$C2819 = "",MODE.MATCH(Todos!$C$2:$C$4029),Todos!$C2819)</f>
        <v>M</v>
      </c>
    </row>
    <row r="2820" spans="1:24" x14ac:dyDescent="0.35">
      <c r="A2820" s="19">
        <v>53496</v>
      </c>
      <c r="B2820" s="7" t="s">
        <v>69</v>
      </c>
      <c r="C2820" s="7" t="s">
        <v>17</v>
      </c>
      <c r="D2820" s="7">
        <v>625</v>
      </c>
      <c r="E2820" s="7">
        <v>375</v>
      </c>
      <c r="F2820" s="7">
        <v>413</v>
      </c>
      <c r="G2820" s="7">
        <v>0</v>
      </c>
      <c r="H2820" s="7">
        <v>14065</v>
      </c>
      <c r="I2820" s="7">
        <v>0</v>
      </c>
      <c r="J2820" s="7">
        <v>66</v>
      </c>
      <c r="K2820" s="7">
        <v>379</v>
      </c>
      <c r="L2820" s="7">
        <v>395</v>
      </c>
      <c r="M2820" s="7">
        <v>12.57142857</v>
      </c>
      <c r="N2820" s="7">
        <f>VLOOKUP(Todos!$A2820,vlookup_table[#All],2,FALSE)</f>
        <v>28</v>
      </c>
      <c r="O2820" s="7" t="str">
        <f>VLOOKUP(Todos!$A2820,vlookup_table[#All],3,FALSE)</f>
        <v>TN</v>
      </c>
      <c r="P2820" s="7">
        <f>VLOOKUP(Todos!$A2820,vlookup_table[#All],4,FALSE)</f>
        <v>5009</v>
      </c>
      <c r="Q2820" s="9" t="str">
        <f>VLOOKUP(Todos!$A2820,vlookup_table[#All],5,FALSE)</f>
        <v>S2</v>
      </c>
      <c r="R2820" s="9" t="str">
        <f>VLOOKUP(Todos!$A2820,vlookup_table[#All],6,FALSE)</f>
        <v>F</v>
      </c>
      <c r="S2820" s="9">
        <f>VLOOKUP(Todos!$A2820,vlookup_table[#All],7,FALSE)</f>
        <v>20</v>
      </c>
      <c r="T2820" s="9">
        <f>ROUND((9706-Todos!$P2820)/100, 0)</f>
        <v>47</v>
      </c>
      <c r="U2820" s="9" t="str" cm="1">
        <f t="array" ref="U2820">_xlfn.IFS(
    ISNUMBER(SEARCH("C", Q2820)), "Ciudad",
    ISNUMBER(SEARCH("T", Q2820)), "Pueblo",
    ISNUMBER(SEARCH("R", Q2820)), "Rural",
    ISNUMBER(SEARCH("S", Q2820)), "Suburbano",
    ISNUMBER(SEARCH("U", Q2820)), "Urbano"
)</f>
        <v>Suburbano</v>
      </c>
      <c r="V2820" s="24" t="str" cm="1">
        <f t="array" ref="V2820">_xlfn.LET(
    _xlpm.txt, _xlfn.TEXTJOIN("", TRUE, IF(ISNUMBER(--MID(Todos!$H2820, _xlfn.SEQUENCE(LEN(Todos!$H2820)), 1)), MID(Todos!$H2820, _xlfn.SEQUENCE(LEN(Todos!$H2820)), 1), "")),
    IF(ISNUMBER(--RIGHT(_xlpm.txt,1)), _xlpm.txt, LEFT(_xlpm.txt, LEN(_xlpm.txt)-1))
)</f>
        <v>14065</v>
      </c>
      <c r="W2820" s="9" t="str">
        <f>UPPER(LEFT(Todos!$B2820,2))</f>
        <v>TE</v>
      </c>
      <c r="X2820" s="10" t="str" cm="1">
        <f t="array" ref="X2820">+IF(Todos!$C2820 = "",MODE.MATCH(Todos!$C$2:$C$4029),Todos!$C2820)</f>
        <v>F</v>
      </c>
    </row>
    <row r="2821" spans="1:24" x14ac:dyDescent="0.35">
      <c r="A2821" s="18">
        <v>28381</v>
      </c>
      <c r="B2821" s="12" t="s">
        <v>40</v>
      </c>
      <c r="C2821" s="12" t="s">
        <v>14</v>
      </c>
      <c r="D2821" s="12">
        <v>1602</v>
      </c>
      <c r="E2821" s="12">
        <v>309</v>
      </c>
      <c r="F2821" s="12">
        <v>565</v>
      </c>
      <c r="G2821" s="12">
        <v>24</v>
      </c>
      <c r="H2821" s="12">
        <v>19258</v>
      </c>
      <c r="I2821" s="12">
        <v>9</v>
      </c>
      <c r="J2821" s="12">
        <v>33</v>
      </c>
      <c r="K2821" s="12">
        <v>477</v>
      </c>
      <c r="L2821" s="12">
        <v>429</v>
      </c>
      <c r="M2821" s="12">
        <v>7.875</v>
      </c>
      <c r="N2821" s="12">
        <f>VLOOKUP(Todos!$A2821,vlookup_table[#All],2,FALSE)</f>
        <v>1</v>
      </c>
      <c r="O2821" s="12" t="str">
        <f>VLOOKUP(Todos!$A2821,vlookup_table[#All],3,FALSE)</f>
        <v>GA</v>
      </c>
      <c r="P2821" s="12">
        <f>VLOOKUP(Todos!$A2821,vlookup_table[#All],4,FALSE)</f>
        <v>0</v>
      </c>
      <c r="Q2821" s="14" t="str">
        <f>VLOOKUP(Todos!$A2821,vlookup_table[#All],5,FALSE)</f>
        <v>S1</v>
      </c>
      <c r="R2821" s="14" t="str">
        <f>VLOOKUP(Todos!$A2821,vlookup_table[#All],6,FALSE)</f>
        <v>M</v>
      </c>
      <c r="S2821" s="14">
        <f>VLOOKUP(Todos!$A2821,vlookup_table[#All],7,FALSE)</f>
        <v>15</v>
      </c>
      <c r="T2821" s="14">
        <f>ROUND((9706-Todos!$P2821)/100, 0)</f>
        <v>97</v>
      </c>
      <c r="U2821" s="14" t="str" cm="1">
        <f t="array" ref="U2821">_xlfn.IFS(
    ISNUMBER(SEARCH("C", Q2821)), "Ciudad",
    ISNUMBER(SEARCH("T", Q2821)), "Pueblo",
    ISNUMBER(SEARCH("R", Q2821)), "Rural",
    ISNUMBER(SEARCH("S", Q2821)), "Suburbano",
    ISNUMBER(SEARCH("U", Q2821)), "Urbano"
)</f>
        <v>Suburbano</v>
      </c>
      <c r="V2821" s="25" t="str" cm="1">
        <f t="array" ref="V2821">_xlfn.LET(
    _xlpm.txt, _xlfn.TEXTJOIN("", TRUE, IF(ISNUMBER(--MID(Todos!$H2821, _xlfn.SEQUENCE(LEN(Todos!$H2821)), 1)), MID(Todos!$H2821, _xlfn.SEQUENCE(LEN(Todos!$H2821)), 1), "")),
    IF(ISNUMBER(--RIGHT(_xlpm.txt,1)), _xlpm.txt, LEFT(_xlpm.txt, LEN(_xlpm.txt)-1))
)</f>
        <v>19258</v>
      </c>
      <c r="W2821" s="14" t="str">
        <f>UPPER(LEFT(Todos!$B2821,2))</f>
        <v>GA</v>
      </c>
      <c r="X2821" s="15" t="str" cm="1">
        <f t="array" ref="X2821">+IF(Todos!$C2821 = "",MODE.MATCH(Todos!$C$2:$C$4029),Todos!$C2821)</f>
        <v>M</v>
      </c>
    </row>
    <row r="2822" spans="1:24" x14ac:dyDescent="0.35">
      <c r="A2822" s="19">
        <v>6292</v>
      </c>
      <c r="B2822" s="7" t="s">
        <v>16</v>
      </c>
      <c r="C2822" s="7" t="s">
        <v>17</v>
      </c>
      <c r="D2822" s="7">
        <v>1079</v>
      </c>
      <c r="E2822" s="7">
        <v>441</v>
      </c>
      <c r="F2822" s="7">
        <v>536</v>
      </c>
      <c r="G2822" s="7">
        <v>3</v>
      </c>
      <c r="H2822" s="7">
        <v>19972</v>
      </c>
      <c r="I2822" s="7">
        <v>4</v>
      </c>
      <c r="J2822" s="7">
        <v>72</v>
      </c>
      <c r="K2822" s="7">
        <v>452</v>
      </c>
      <c r="L2822" s="7">
        <v>502</v>
      </c>
      <c r="M2822" s="7">
        <v>13.24</v>
      </c>
      <c r="N2822" s="7">
        <f>VLOOKUP(Todos!$A2822,vlookup_table[#All],2,FALSE)</f>
        <v>0</v>
      </c>
      <c r="O2822" s="7" t="str">
        <f>VLOOKUP(Todos!$A2822,vlookup_table[#All],3,FALSE)</f>
        <v>IL</v>
      </c>
      <c r="P2822" s="7">
        <f>VLOOKUP(Todos!$A2822,vlookup_table[#All],4,FALSE)</f>
        <v>1601</v>
      </c>
      <c r="Q2822" s="9" t="str">
        <f>VLOOKUP(Todos!$A2822,vlookup_table[#All],5,FALSE)</f>
        <v>S1</v>
      </c>
      <c r="R2822" s="9" t="str">
        <f>VLOOKUP(Todos!$A2822,vlookup_table[#All],6,FALSE)</f>
        <v>F</v>
      </c>
      <c r="S2822" s="9">
        <f>VLOOKUP(Todos!$A2822,vlookup_table[#All],7,FALSE)</f>
        <v>20</v>
      </c>
      <c r="T2822" s="9">
        <f>ROUND((9706-Todos!$P2822)/100, 0)</f>
        <v>81</v>
      </c>
      <c r="U2822" s="9" t="str" cm="1">
        <f t="array" ref="U2822">_xlfn.IFS(
    ISNUMBER(SEARCH("C", Q2822)), "Ciudad",
    ISNUMBER(SEARCH("T", Q2822)), "Pueblo",
    ISNUMBER(SEARCH("R", Q2822)), "Rural",
    ISNUMBER(SEARCH("S", Q2822)), "Suburbano",
    ISNUMBER(SEARCH("U", Q2822)), "Urbano"
)</f>
        <v>Suburbano</v>
      </c>
      <c r="V2822" s="24" t="str" cm="1">
        <f t="array" ref="V2822">_xlfn.LET(
    _xlpm.txt, _xlfn.TEXTJOIN("", TRUE, IF(ISNUMBER(--MID(Todos!$H2822, _xlfn.SEQUENCE(LEN(Todos!$H2822)), 1)), MID(Todos!$H2822, _xlfn.SEQUENCE(LEN(Todos!$H2822)), 1), "")),
    IF(ISNUMBER(--RIGHT(_xlpm.txt,1)), _xlpm.txt, LEFT(_xlpm.txt, LEN(_xlpm.txt)-1))
)</f>
        <v>19972</v>
      </c>
      <c r="W2822" s="9" t="str">
        <f>UPPER(LEFT(Todos!$B2822,2))</f>
        <v>IL</v>
      </c>
      <c r="X2822" s="10" t="str" cm="1">
        <f t="array" ref="X2822">+IF(Todos!$C2822 = "",MODE.MATCH(Todos!$C$2:$C$4029),Todos!$C2822)</f>
        <v>F</v>
      </c>
    </row>
    <row r="2823" spans="1:24" x14ac:dyDescent="0.35">
      <c r="A2823" s="18">
        <v>21644</v>
      </c>
      <c r="B2823" s="12" t="s">
        <v>18</v>
      </c>
      <c r="C2823" s="12" t="s">
        <v>20</v>
      </c>
      <c r="D2823" s="12">
        <v>543</v>
      </c>
      <c r="E2823" s="12">
        <v>253</v>
      </c>
      <c r="F2823" s="12">
        <v>354</v>
      </c>
      <c r="G2823" s="12">
        <v>1</v>
      </c>
      <c r="H2823" s="12">
        <v>12614</v>
      </c>
      <c r="I2823" s="12">
        <v>1</v>
      </c>
      <c r="J2823" s="12">
        <v>83</v>
      </c>
      <c r="K2823" s="12">
        <v>314</v>
      </c>
      <c r="L2823" s="12">
        <v>300</v>
      </c>
      <c r="M2823" s="12">
        <v>7.5</v>
      </c>
      <c r="N2823" s="12">
        <f>VLOOKUP(Todos!$A2823,vlookup_table[#All],2,FALSE)</f>
        <v>2</v>
      </c>
      <c r="O2823" s="12" t="str">
        <f>VLOOKUP(Todos!$A2823,vlookup_table[#All],3,FALSE)</f>
        <v>NC</v>
      </c>
      <c r="P2823" s="12">
        <f>VLOOKUP(Todos!$A2823,vlookup_table[#All],4,FALSE)</f>
        <v>4001</v>
      </c>
      <c r="Q2823" s="14" t="str">
        <f>VLOOKUP(Todos!$A2823,vlookup_table[#All],5,FALSE)</f>
        <v>T2</v>
      </c>
      <c r="R2823" s="14" t="str">
        <f>VLOOKUP(Todos!$A2823,vlookup_table[#All],6,FALSE)</f>
        <v>F</v>
      </c>
      <c r="S2823" s="14">
        <f>VLOOKUP(Todos!$A2823,vlookup_table[#All],7,FALSE)</f>
        <v>8</v>
      </c>
      <c r="T2823" s="14">
        <f>ROUND((9706-Todos!$P2823)/100, 0)</f>
        <v>57</v>
      </c>
      <c r="U2823" s="14" t="str" cm="1">
        <f t="array" ref="U2823">_xlfn.IFS(
    ISNUMBER(SEARCH("C", Q2823)), "Ciudad",
    ISNUMBER(SEARCH("T", Q2823)), "Pueblo",
    ISNUMBER(SEARCH("R", Q2823)), "Rural",
    ISNUMBER(SEARCH("S", Q2823)), "Suburbano",
    ISNUMBER(SEARCH("U", Q2823)), "Urbano"
)</f>
        <v>Pueblo</v>
      </c>
      <c r="V2823" s="25" t="str" cm="1">
        <f t="array" ref="V2823">_xlfn.LET(
    _xlpm.txt, _xlfn.TEXTJOIN("", TRUE, IF(ISNUMBER(--MID(Todos!$H2823, _xlfn.SEQUENCE(LEN(Todos!$H2823)), 1)), MID(Todos!$H2823, _xlfn.SEQUENCE(LEN(Todos!$H2823)), 1), "")),
    IF(ISNUMBER(--RIGHT(_xlpm.txt,1)), _xlpm.txt, LEFT(_xlpm.txt, LEN(_xlpm.txt)-1))
)</f>
        <v>12614</v>
      </c>
      <c r="W2823" s="14" t="str">
        <f>UPPER(LEFT(Todos!$B2823,2))</f>
        <v>NC</v>
      </c>
      <c r="X2823" s="15" t="str" cm="1">
        <f t="array" ref="X2823">+IF(Todos!$C2823 = "",MODE.MATCH(Todos!$C$2:$C$4029),Todos!$C2823)</f>
        <v>female</v>
      </c>
    </row>
    <row r="2824" spans="1:24" x14ac:dyDescent="0.35">
      <c r="A2824" s="19">
        <v>181075</v>
      </c>
      <c r="B2824" s="7" t="s">
        <v>41</v>
      </c>
      <c r="C2824" s="7" t="s">
        <v>52</v>
      </c>
      <c r="D2824" s="7">
        <v>1464</v>
      </c>
      <c r="E2824" s="7">
        <v>480</v>
      </c>
      <c r="F2824" s="7">
        <v>544</v>
      </c>
      <c r="G2824" s="7">
        <v>19</v>
      </c>
      <c r="H2824" s="7">
        <v>18525</v>
      </c>
      <c r="I2824" s="7">
        <v>7</v>
      </c>
      <c r="J2824" s="7">
        <v>55</v>
      </c>
      <c r="K2824" s="7">
        <v>474</v>
      </c>
      <c r="L2824" s="7">
        <v>513</v>
      </c>
      <c r="M2824" s="7">
        <v>7</v>
      </c>
      <c r="N2824" s="7">
        <f>VLOOKUP(Todos!$A2824,vlookup_table[#All],2,FALSE)</f>
        <v>0</v>
      </c>
      <c r="O2824" s="7" t="str">
        <f>VLOOKUP(Todos!$A2824,vlookup_table[#All],3,FALSE)</f>
        <v>WA</v>
      </c>
      <c r="P2824" s="7">
        <f>VLOOKUP(Todos!$A2824,vlookup_table[#All],4,FALSE)</f>
        <v>2101</v>
      </c>
      <c r="Q2824" s="9" t="str">
        <f>VLOOKUP(Todos!$A2824,vlookup_table[#All],5,FALSE)</f>
        <v>T1</v>
      </c>
      <c r="R2824" s="9" t="str">
        <f>VLOOKUP(Todos!$A2824,vlookup_table[#All],6,FALSE)</f>
        <v>M</v>
      </c>
      <c r="S2824" s="9">
        <f>VLOOKUP(Todos!$A2824,vlookup_table[#All],7,FALSE)</f>
        <v>10</v>
      </c>
      <c r="T2824" s="9">
        <f>ROUND((9706-Todos!$P2824)/100, 0)</f>
        <v>76</v>
      </c>
      <c r="U2824" s="9" t="str" cm="1">
        <f t="array" ref="U2824">_xlfn.IFS(
    ISNUMBER(SEARCH("C", Q2824)), "Ciudad",
    ISNUMBER(SEARCH("T", Q2824)), "Pueblo",
    ISNUMBER(SEARCH("R", Q2824)), "Rural",
    ISNUMBER(SEARCH("S", Q2824)), "Suburbano",
    ISNUMBER(SEARCH("U", Q2824)), "Urbano"
)</f>
        <v>Pueblo</v>
      </c>
      <c r="V2824" s="24" t="str" cm="1">
        <f t="array" ref="V2824">_xlfn.LET(
    _xlpm.txt, _xlfn.TEXTJOIN("", TRUE, IF(ISNUMBER(--MID(Todos!$H2824, _xlfn.SEQUENCE(LEN(Todos!$H2824)), 1)), MID(Todos!$H2824, _xlfn.SEQUENCE(LEN(Todos!$H2824)), 1), "")),
    IF(ISNUMBER(--RIGHT(_xlpm.txt,1)), _xlpm.txt, LEFT(_xlpm.txt, LEN(_xlpm.txt)-1))
)</f>
        <v>18525</v>
      </c>
      <c r="W2824" s="9" t="str">
        <f>UPPER(LEFT(Todos!$B2824,2))</f>
        <v>WA</v>
      </c>
      <c r="X2824" s="10" t="str" cm="1">
        <f t="array" ref="X2824">+IF(Todos!$C2824 = "",MODE.MATCH(Todos!$C$2:$C$4029),Todos!$C2824)</f>
        <v>male</v>
      </c>
    </row>
    <row r="2825" spans="1:24" x14ac:dyDescent="0.35">
      <c r="A2825" s="18">
        <v>172863</v>
      </c>
      <c r="B2825" s="12" t="s">
        <v>22</v>
      </c>
      <c r="C2825" s="12" t="s">
        <v>14</v>
      </c>
      <c r="D2825" s="12">
        <v>981</v>
      </c>
      <c r="E2825" s="12">
        <v>379</v>
      </c>
      <c r="F2825" s="12">
        <v>415</v>
      </c>
      <c r="G2825" s="12">
        <v>8</v>
      </c>
      <c r="H2825" s="12">
        <v>13631</v>
      </c>
      <c r="I2825" s="12">
        <v>2</v>
      </c>
      <c r="J2825" s="12">
        <v>69</v>
      </c>
      <c r="K2825" s="12">
        <v>383</v>
      </c>
      <c r="L2825" s="12">
        <v>396</v>
      </c>
      <c r="M2825" s="12">
        <v>6.5</v>
      </c>
      <c r="N2825" s="12">
        <f>VLOOKUP(Todos!$A2825,vlookup_table[#All],2,FALSE)</f>
        <v>1</v>
      </c>
      <c r="O2825" s="12" t="str">
        <f>VLOOKUP(Todos!$A2825,vlookup_table[#All],3,FALSE)</f>
        <v>CA</v>
      </c>
      <c r="P2825" s="12">
        <f>VLOOKUP(Todos!$A2825,vlookup_table[#All],4,FALSE)</f>
        <v>2901</v>
      </c>
      <c r="Q2825" s="14" t="str">
        <f>VLOOKUP(Todos!$A2825,vlookup_table[#All],5,FALSE)</f>
        <v>T2</v>
      </c>
      <c r="R2825" s="14" t="str">
        <f>VLOOKUP(Todos!$A2825,vlookup_table[#All],6,FALSE)</f>
        <v>M</v>
      </c>
      <c r="S2825" s="14">
        <f>VLOOKUP(Todos!$A2825,vlookup_table[#All],7,FALSE)</f>
        <v>9</v>
      </c>
      <c r="T2825" s="14">
        <f>ROUND((9706-Todos!$P2825)/100, 0)</f>
        <v>68</v>
      </c>
      <c r="U2825" s="14" t="str" cm="1">
        <f t="array" ref="U2825">_xlfn.IFS(
    ISNUMBER(SEARCH("C", Q2825)), "Ciudad",
    ISNUMBER(SEARCH("T", Q2825)), "Pueblo",
    ISNUMBER(SEARCH("R", Q2825)), "Rural",
    ISNUMBER(SEARCH("S", Q2825)), "Suburbano",
    ISNUMBER(SEARCH("U", Q2825)), "Urbano"
)</f>
        <v>Pueblo</v>
      </c>
      <c r="V2825" s="25" t="str" cm="1">
        <f t="array" ref="V2825">_xlfn.LET(
    _xlpm.txt, _xlfn.TEXTJOIN("", TRUE, IF(ISNUMBER(--MID(Todos!$H2825, _xlfn.SEQUENCE(LEN(Todos!$H2825)), 1)), MID(Todos!$H2825, _xlfn.SEQUENCE(LEN(Todos!$H2825)), 1), "")),
    IF(ISNUMBER(--RIGHT(_xlpm.txt,1)), _xlpm.txt, LEFT(_xlpm.txt, LEN(_xlpm.txt)-1))
)</f>
        <v>13631</v>
      </c>
      <c r="W2825" s="14" t="str">
        <f>UPPER(LEFT(Todos!$B2825,2))</f>
        <v>CA</v>
      </c>
      <c r="X2825" s="15" t="str" cm="1">
        <f t="array" ref="X2825">+IF(Todos!$C2825 = "",MODE.MATCH(Todos!$C$2:$C$4029),Todos!$C2825)</f>
        <v>M</v>
      </c>
    </row>
    <row r="2826" spans="1:24" x14ac:dyDescent="0.35">
      <c r="A2826" s="19">
        <v>97691</v>
      </c>
      <c r="B2826" s="7" t="s">
        <v>16</v>
      </c>
      <c r="C2826" s="7" t="s">
        <v>45</v>
      </c>
      <c r="D2826" s="7">
        <v>879</v>
      </c>
      <c r="E2826" s="7">
        <v>464</v>
      </c>
      <c r="F2826" s="7">
        <v>493</v>
      </c>
      <c r="G2826" s="7">
        <v>0</v>
      </c>
      <c r="H2826" s="7">
        <v>15730</v>
      </c>
      <c r="I2826" s="7">
        <v>4</v>
      </c>
      <c r="J2826" s="7">
        <v>36</v>
      </c>
      <c r="K2826" s="7">
        <v>485</v>
      </c>
      <c r="L2826" s="7">
        <v>463</v>
      </c>
      <c r="M2826" s="7">
        <v>9.6666666669999994</v>
      </c>
      <c r="N2826" s="7">
        <f>VLOOKUP(Todos!$A2826,vlookup_table[#All],2,FALSE)</f>
        <v>1002</v>
      </c>
      <c r="O2826" s="7" t="str">
        <f>VLOOKUP(Todos!$A2826,vlookup_table[#All],3,FALSE)</f>
        <v>IL</v>
      </c>
      <c r="P2826" s="7">
        <f>VLOOKUP(Todos!$A2826,vlookup_table[#All],4,FALSE)</f>
        <v>3001</v>
      </c>
      <c r="Q2826" s="9" t="str">
        <f>VLOOKUP(Todos!$A2826,vlookup_table[#All],5,FALSE)</f>
        <v>C1</v>
      </c>
      <c r="R2826" s="9" t="str">
        <f>VLOOKUP(Todos!$A2826,vlookup_table[#All],6,FALSE)</f>
        <v>J</v>
      </c>
      <c r="S2826" s="9">
        <f>VLOOKUP(Todos!$A2826,vlookup_table[#All],7,FALSE)</f>
        <v>16</v>
      </c>
      <c r="T2826" s="9">
        <f>ROUND((9706-Todos!$P2826)/100, 0)</f>
        <v>67</v>
      </c>
      <c r="U2826" s="9" t="str" cm="1">
        <f t="array" ref="U2826">_xlfn.IFS(
    ISNUMBER(SEARCH("C", Q2826)), "Ciudad",
    ISNUMBER(SEARCH("T", Q2826)), "Pueblo",
    ISNUMBER(SEARCH("R", Q2826)), "Rural",
    ISNUMBER(SEARCH("S", Q2826)), "Suburbano",
    ISNUMBER(SEARCH("U", Q2826)), "Urbano"
)</f>
        <v>Ciudad</v>
      </c>
      <c r="V2826" s="24" t="str" cm="1">
        <f t="array" ref="V2826">_xlfn.LET(
    _xlpm.txt, _xlfn.TEXTJOIN("", TRUE, IF(ISNUMBER(--MID(Todos!$H2826, _xlfn.SEQUENCE(LEN(Todos!$H2826)), 1)), MID(Todos!$H2826, _xlfn.SEQUENCE(LEN(Todos!$H2826)), 1), "")),
    IF(ISNUMBER(--RIGHT(_xlpm.txt,1)), _xlpm.txt, LEFT(_xlpm.txt, LEN(_xlpm.txt)-1))
)</f>
        <v>15730</v>
      </c>
      <c r="W2826" s="9" t="str">
        <f>UPPER(LEFT(Todos!$B2826,2))</f>
        <v>IL</v>
      </c>
      <c r="X2826" s="10" t="str" cm="1">
        <f t="array" ref="X2826">+IF(Todos!$C2826 = "",MODE.MATCH(Todos!$C$2:$C$4029),Todos!$C2826)</f>
        <v>J</v>
      </c>
    </row>
    <row r="2827" spans="1:24" x14ac:dyDescent="0.35">
      <c r="A2827" s="18">
        <v>115166</v>
      </c>
      <c r="B2827" s="12" t="s">
        <v>32</v>
      </c>
      <c r="C2827" s="12" t="s">
        <v>17</v>
      </c>
      <c r="D2827" s="12">
        <v>683</v>
      </c>
      <c r="E2827" s="12">
        <v>371</v>
      </c>
      <c r="F2827" s="12">
        <v>484</v>
      </c>
      <c r="G2827" s="12">
        <v>2</v>
      </c>
      <c r="H2827" s="12">
        <v>17476</v>
      </c>
      <c r="I2827" s="12">
        <v>1</v>
      </c>
      <c r="J2827" s="12">
        <v>59</v>
      </c>
      <c r="K2827" s="12">
        <v>436</v>
      </c>
      <c r="L2827" s="12">
        <v>422</v>
      </c>
      <c r="M2827" s="12">
        <v>6.5714285710000002</v>
      </c>
      <c r="N2827" s="12">
        <f>VLOOKUP(Todos!$A2827,vlookup_table[#All],2,FALSE)</f>
        <v>0</v>
      </c>
      <c r="O2827" s="12" t="str">
        <f>VLOOKUP(Todos!$A2827,vlookup_table[#All],3,FALSE)</f>
        <v>OK</v>
      </c>
      <c r="P2827" s="12">
        <f>VLOOKUP(Todos!$A2827,vlookup_table[#All],4,FALSE)</f>
        <v>0</v>
      </c>
      <c r="Q2827" s="14" t="str">
        <f>VLOOKUP(Todos!$A2827,vlookup_table[#All],5,FALSE)</f>
        <v>T1</v>
      </c>
      <c r="R2827" s="14" t="str">
        <f>VLOOKUP(Todos!$A2827,vlookup_table[#All],6,FALSE)</f>
        <v>F</v>
      </c>
      <c r="S2827" s="14">
        <f>VLOOKUP(Todos!$A2827,vlookup_table[#All],7,FALSE)</f>
        <v>5</v>
      </c>
      <c r="T2827" s="14">
        <f>ROUND((9706-Todos!$P2827)/100, 0)</f>
        <v>97</v>
      </c>
      <c r="U2827" s="14" t="str" cm="1">
        <f t="array" ref="U2827">_xlfn.IFS(
    ISNUMBER(SEARCH("C", Q2827)), "Ciudad",
    ISNUMBER(SEARCH("T", Q2827)), "Pueblo",
    ISNUMBER(SEARCH("R", Q2827)), "Rural",
    ISNUMBER(SEARCH("S", Q2827)), "Suburbano",
    ISNUMBER(SEARCH("U", Q2827)), "Urbano"
)</f>
        <v>Pueblo</v>
      </c>
      <c r="V2827" s="25" t="str" cm="1">
        <f t="array" ref="V2827">_xlfn.LET(
    _xlpm.txt, _xlfn.TEXTJOIN("", TRUE, IF(ISNUMBER(--MID(Todos!$H2827, _xlfn.SEQUENCE(LEN(Todos!$H2827)), 1)), MID(Todos!$H2827, _xlfn.SEQUENCE(LEN(Todos!$H2827)), 1), "")),
    IF(ISNUMBER(--RIGHT(_xlpm.txt,1)), _xlpm.txt, LEFT(_xlpm.txt, LEN(_xlpm.txt)-1))
)</f>
        <v>17476</v>
      </c>
      <c r="W2827" s="14" t="str">
        <f>UPPER(LEFT(Todos!$B2827,2))</f>
        <v>OK</v>
      </c>
      <c r="X2827" s="15" t="str" cm="1">
        <f t="array" ref="X2827">+IF(Todos!$C2827 = "",MODE.MATCH(Todos!$C$2:$C$4029),Todos!$C2827)</f>
        <v>F</v>
      </c>
    </row>
    <row r="2828" spans="1:24" x14ac:dyDescent="0.35">
      <c r="A2828" s="19">
        <v>88572</v>
      </c>
      <c r="B2828" s="7" t="s">
        <v>16</v>
      </c>
      <c r="C2828" s="7" t="s">
        <v>17</v>
      </c>
      <c r="D2828" s="7">
        <v>1897</v>
      </c>
      <c r="E2828" s="7">
        <v>406</v>
      </c>
      <c r="F2828" s="7">
        <v>664</v>
      </c>
      <c r="G2828" s="7">
        <v>44</v>
      </c>
      <c r="H2828" s="7">
        <v>26951</v>
      </c>
      <c r="I2828" s="7">
        <v>15</v>
      </c>
      <c r="J2828" s="7">
        <v>67</v>
      </c>
      <c r="K2828" s="7">
        <v>519</v>
      </c>
      <c r="L2828" s="7">
        <v>476</v>
      </c>
      <c r="M2828" s="7">
        <v>15</v>
      </c>
      <c r="N2828" s="7">
        <f>VLOOKUP(Todos!$A2828,vlookup_table[#All],2,FALSE)</f>
        <v>0</v>
      </c>
      <c r="O2828" s="7" t="str">
        <f>VLOOKUP(Todos!$A2828,vlookup_table[#All],3,FALSE)</f>
        <v>IL</v>
      </c>
      <c r="P2828" s="7">
        <f>VLOOKUP(Todos!$A2828,vlookup_table[#All],4,FALSE)</f>
        <v>2801</v>
      </c>
      <c r="Q2828" s="9" t="str">
        <f>VLOOKUP(Todos!$A2828,vlookup_table[#All],5,FALSE)</f>
        <v>U1</v>
      </c>
      <c r="R2828" s="9" t="str">
        <f>VLOOKUP(Todos!$A2828,vlookup_table[#All],6,FALSE)</f>
        <v>F</v>
      </c>
      <c r="S2828" s="9">
        <f>VLOOKUP(Todos!$A2828,vlookup_table[#All],7,FALSE)</f>
        <v>15</v>
      </c>
      <c r="T2828" s="9">
        <f>ROUND((9706-Todos!$P2828)/100, 0)</f>
        <v>69</v>
      </c>
      <c r="U2828" s="9" t="str" cm="1">
        <f t="array" ref="U2828">_xlfn.IFS(
    ISNUMBER(SEARCH("C", Q2828)), "Ciudad",
    ISNUMBER(SEARCH("T", Q2828)), "Pueblo",
    ISNUMBER(SEARCH("R", Q2828)), "Rural",
    ISNUMBER(SEARCH("S", Q2828)), "Suburbano",
    ISNUMBER(SEARCH("U", Q2828)), "Urbano"
)</f>
        <v>Urbano</v>
      </c>
      <c r="V2828" s="24" t="str" cm="1">
        <f t="array" ref="V2828">_xlfn.LET(
    _xlpm.txt, _xlfn.TEXTJOIN("", TRUE, IF(ISNUMBER(--MID(Todos!$H2828, _xlfn.SEQUENCE(LEN(Todos!$H2828)), 1)), MID(Todos!$H2828, _xlfn.SEQUENCE(LEN(Todos!$H2828)), 1), "")),
    IF(ISNUMBER(--RIGHT(_xlpm.txt,1)), _xlpm.txt, LEFT(_xlpm.txt, LEN(_xlpm.txt)-1))
)</f>
        <v>26951</v>
      </c>
      <c r="W2828" s="9" t="str">
        <f>UPPER(LEFT(Todos!$B2828,2))</f>
        <v>IL</v>
      </c>
      <c r="X2828" s="10" t="str" cm="1">
        <f t="array" ref="X2828">+IF(Todos!$C2828 = "",MODE.MATCH(Todos!$C$2:$C$4029),Todos!$C2828)</f>
        <v>F</v>
      </c>
    </row>
    <row r="2829" spans="1:24" x14ac:dyDescent="0.35">
      <c r="A2829" s="18">
        <v>122823</v>
      </c>
      <c r="B2829" s="12" t="s">
        <v>21</v>
      </c>
      <c r="C2829" s="12" t="s">
        <v>17</v>
      </c>
      <c r="D2829" s="12">
        <v>1020</v>
      </c>
      <c r="E2829" s="12">
        <v>523</v>
      </c>
      <c r="F2829" s="12">
        <v>608</v>
      </c>
      <c r="G2829" s="12">
        <v>1</v>
      </c>
      <c r="H2829" s="12">
        <v>19432</v>
      </c>
      <c r="I2829" s="12">
        <v>6</v>
      </c>
      <c r="J2829" s="12">
        <v>50</v>
      </c>
      <c r="K2829" s="12">
        <v>544</v>
      </c>
      <c r="L2829" s="12">
        <v>586</v>
      </c>
      <c r="M2829" s="12">
        <v>21.25</v>
      </c>
      <c r="N2829" s="12">
        <f>VLOOKUP(Todos!$A2829,vlookup_table[#All],2,FALSE)</f>
        <v>0</v>
      </c>
      <c r="O2829" s="12" t="str">
        <f>VLOOKUP(Todos!$A2829,vlookup_table[#All],3,FALSE)</f>
        <v>TX</v>
      </c>
      <c r="P2829" s="12">
        <f>VLOOKUP(Todos!$A2829,vlookup_table[#All],4,FALSE)</f>
        <v>0</v>
      </c>
      <c r="Q2829" s="14" t="str">
        <f>VLOOKUP(Todos!$A2829,vlookup_table[#All],5,FALSE)</f>
        <v>T1</v>
      </c>
      <c r="R2829" s="14" t="str">
        <f>VLOOKUP(Todos!$A2829,vlookup_table[#All],6,FALSE)</f>
        <v>F</v>
      </c>
      <c r="S2829" s="14">
        <f>VLOOKUP(Todos!$A2829,vlookup_table[#All],7,FALSE)</f>
        <v>35</v>
      </c>
      <c r="T2829" s="14">
        <f>ROUND((9706-Todos!$P2829)/100, 0)</f>
        <v>97</v>
      </c>
      <c r="U2829" s="14" t="str" cm="1">
        <f t="array" ref="U2829">_xlfn.IFS(
    ISNUMBER(SEARCH("C", Q2829)), "Ciudad",
    ISNUMBER(SEARCH("T", Q2829)), "Pueblo",
    ISNUMBER(SEARCH("R", Q2829)), "Rural",
    ISNUMBER(SEARCH("S", Q2829)), "Suburbano",
    ISNUMBER(SEARCH("U", Q2829)), "Urbano"
)</f>
        <v>Pueblo</v>
      </c>
      <c r="V2829" s="25" t="str" cm="1">
        <f t="array" ref="V2829">_xlfn.LET(
    _xlpm.txt, _xlfn.TEXTJOIN("", TRUE, IF(ISNUMBER(--MID(Todos!$H2829, _xlfn.SEQUENCE(LEN(Todos!$H2829)), 1)), MID(Todos!$H2829, _xlfn.SEQUENCE(LEN(Todos!$H2829)), 1), "")),
    IF(ISNUMBER(--RIGHT(_xlpm.txt,1)), _xlpm.txt, LEFT(_xlpm.txt, LEN(_xlpm.txt)-1))
)</f>
        <v>19432</v>
      </c>
      <c r="W2829" s="14" t="str">
        <f>UPPER(LEFT(Todos!$B2829,2))</f>
        <v>TX</v>
      </c>
      <c r="X2829" s="15" t="str" cm="1">
        <f t="array" ref="X2829">+IF(Todos!$C2829 = "",MODE.MATCH(Todos!$C$2:$C$4029),Todos!$C2829)</f>
        <v>F</v>
      </c>
    </row>
    <row r="2830" spans="1:24" x14ac:dyDescent="0.35">
      <c r="A2830" s="19">
        <v>159180</v>
      </c>
      <c r="B2830" s="7" t="s">
        <v>22</v>
      </c>
      <c r="C2830" s="7" t="s">
        <v>14</v>
      </c>
      <c r="D2830" s="7">
        <v>2221</v>
      </c>
      <c r="E2830" s="7">
        <v>540</v>
      </c>
      <c r="F2830" s="7">
        <v>570</v>
      </c>
      <c r="G2830" s="7">
        <v>73</v>
      </c>
      <c r="H2830" s="7">
        <v>16639</v>
      </c>
      <c r="I2830" s="7">
        <v>17</v>
      </c>
      <c r="J2830" s="7">
        <v>44</v>
      </c>
      <c r="K2830" s="7">
        <v>562</v>
      </c>
      <c r="L2830" s="7">
        <v>569</v>
      </c>
      <c r="M2830" s="7">
        <v>8.5714285710000002</v>
      </c>
      <c r="N2830" s="7">
        <f>VLOOKUP(Todos!$A2830,vlookup_table[#All],2,FALSE)</f>
        <v>2</v>
      </c>
      <c r="O2830" s="7" t="str">
        <f>VLOOKUP(Todos!$A2830,vlookup_table[#All],3,FALSE)</f>
        <v>CA</v>
      </c>
      <c r="P2830" s="7">
        <f>VLOOKUP(Todos!$A2830,vlookup_table[#All],4,FALSE)</f>
        <v>5201</v>
      </c>
      <c r="Q2830" s="9" t="str">
        <f>VLOOKUP(Todos!$A2830,vlookup_table[#All],5,FALSE)</f>
        <v>C1</v>
      </c>
      <c r="R2830" s="9" t="str">
        <f>VLOOKUP(Todos!$A2830,vlookup_table[#All],6,FALSE)</f>
        <v>M</v>
      </c>
      <c r="S2830" s="9">
        <f>VLOOKUP(Todos!$A2830,vlookup_table[#All],7,FALSE)</f>
        <v>10</v>
      </c>
      <c r="T2830" s="9">
        <f>ROUND((9706-Todos!$P2830)/100, 0)</f>
        <v>45</v>
      </c>
      <c r="U2830" s="9" t="str" cm="1">
        <f t="array" ref="U2830">_xlfn.IFS(
    ISNUMBER(SEARCH("C", Q2830)), "Ciudad",
    ISNUMBER(SEARCH("T", Q2830)), "Pueblo",
    ISNUMBER(SEARCH("R", Q2830)), "Rural",
    ISNUMBER(SEARCH("S", Q2830)), "Suburbano",
    ISNUMBER(SEARCH("U", Q2830)), "Urbano"
)</f>
        <v>Ciudad</v>
      </c>
      <c r="V2830" s="24" t="str" cm="1">
        <f t="array" ref="V2830">_xlfn.LET(
    _xlpm.txt, _xlfn.TEXTJOIN("", TRUE, IF(ISNUMBER(--MID(Todos!$H2830, _xlfn.SEQUENCE(LEN(Todos!$H2830)), 1)), MID(Todos!$H2830, _xlfn.SEQUENCE(LEN(Todos!$H2830)), 1), "")),
    IF(ISNUMBER(--RIGHT(_xlpm.txt,1)), _xlpm.txt, LEFT(_xlpm.txt, LEN(_xlpm.txt)-1))
)</f>
        <v>16639</v>
      </c>
      <c r="W2830" s="9" t="str">
        <f>UPPER(LEFT(Todos!$B2830,2))</f>
        <v>CA</v>
      </c>
      <c r="X2830" s="10" t="str" cm="1">
        <f t="array" ref="X2830">+IF(Todos!$C2830 = "",MODE.MATCH(Todos!$C$2:$C$4029),Todos!$C2830)</f>
        <v>M</v>
      </c>
    </row>
    <row r="2831" spans="1:24" x14ac:dyDescent="0.35">
      <c r="A2831" s="18">
        <v>140171</v>
      </c>
      <c r="B2831" s="12" t="s">
        <v>55</v>
      </c>
      <c r="C2831" s="12" t="s">
        <v>14</v>
      </c>
      <c r="D2831" s="12">
        <v>659</v>
      </c>
      <c r="E2831" s="12">
        <v>240</v>
      </c>
      <c r="F2831" s="12">
        <v>326</v>
      </c>
      <c r="G2831" s="12">
        <v>0</v>
      </c>
      <c r="H2831" s="12">
        <v>11242</v>
      </c>
      <c r="I2831" s="12">
        <v>10</v>
      </c>
      <c r="J2831" s="12">
        <v>63</v>
      </c>
      <c r="K2831" s="12">
        <v>280</v>
      </c>
      <c r="L2831" s="12">
        <v>303</v>
      </c>
      <c r="M2831" s="12">
        <v>9.5</v>
      </c>
      <c r="N2831" s="12">
        <f>VLOOKUP(Todos!$A2831,vlookup_table[#All],2,FALSE)</f>
        <v>1</v>
      </c>
      <c r="O2831" s="12" t="str">
        <f>VLOOKUP(Todos!$A2831,vlookup_table[#All],3,FALSE)</f>
        <v>NM</v>
      </c>
      <c r="P2831" s="12">
        <f>VLOOKUP(Todos!$A2831,vlookup_table[#All],4,FALSE)</f>
        <v>2304</v>
      </c>
      <c r="Q2831" s="14" t="str">
        <f>VLOOKUP(Todos!$A2831,vlookup_table[#All],5,FALSE)</f>
        <v>T2</v>
      </c>
      <c r="R2831" s="14" t="str">
        <f>VLOOKUP(Todos!$A2831,vlookup_table[#All],6,FALSE)</f>
        <v>M</v>
      </c>
      <c r="S2831" s="14">
        <f>VLOOKUP(Todos!$A2831,vlookup_table[#All],7,FALSE)</f>
        <v>15</v>
      </c>
      <c r="T2831" s="14">
        <f>ROUND((9706-Todos!$P2831)/100, 0)</f>
        <v>74</v>
      </c>
      <c r="U2831" s="14" t="str" cm="1">
        <f t="array" ref="U2831">_xlfn.IFS(
    ISNUMBER(SEARCH("C", Q2831)), "Ciudad",
    ISNUMBER(SEARCH("T", Q2831)), "Pueblo",
    ISNUMBER(SEARCH("R", Q2831)), "Rural",
    ISNUMBER(SEARCH("S", Q2831)), "Suburbano",
    ISNUMBER(SEARCH("U", Q2831)), "Urbano"
)</f>
        <v>Pueblo</v>
      </c>
      <c r="V2831" s="25" t="str" cm="1">
        <f t="array" ref="V2831">_xlfn.LET(
    _xlpm.txt, _xlfn.TEXTJOIN("", TRUE, IF(ISNUMBER(--MID(Todos!$H2831, _xlfn.SEQUENCE(LEN(Todos!$H2831)), 1)), MID(Todos!$H2831, _xlfn.SEQUENCE(LEN(Todos!$H2831)), 1), "")),
    IF(ISNUMBER(--RIGHT(_xlpm.txt,1)), _xlpm.txt, LEFT(_xlpm.txt, LEN(_xlpm.txt)-1))
)</f>
        <v>11242</v>
      </c>
      <c r="W2831" s="14" t="str">
        <f>UPPER(LEFT(Todos!$B2831,2))</f>
        <v>NM</v>
      </c>
      <c r="X2831" s="15" t="str" cm="1">
        <f t="array" ref="X2831">+IF(Todos!$C2831 = "",MODE.MATCH(Todos!$C$2:$C$4029),Todos!$C2831)</f>
        <v>M</v>
      </c>
    </row>
    <row r="2832" spans="1:24" x14ac:dyDescent="0.35">
      <c r="A2832" s="19">
        <v>74436</v>
      </c>
      <c r="B2832" s="7" t="s">
        <v>30</v>
      </c>
      <c r="C2832" s="7" t="s">
        <v>14</v>
      </c>
      <c r="D2832" s="7">
        <v>429</v>
      </c>
      <c r="E2832" s="7">
        <v>179</v>
      </c>
      <c r="F2832" s="7">
        <v>316</v>
      </c>
      <c r="G2832" s="7">
        <v>0</v>
      </c>
      <c r="H2832" s="7">
        <v>11722</v>
      </c>
      <c r="I2832" s="7">
        <v>1</v>
      </c>
      <c r="J2832" s="7">
        <v>93</v>
      </c>
      <c r="K2832" s="7">
        <v>282</v>
      </c>
      <c r="L2832" s="7">
        <v>239</v>
      </c>
      <c r="M2832" s="7">
        <v>16</v>
      </c>
      <c r="N2832" s="7">
        <f>VLOOKUP(Todos!$A2832,vlookup_table[#All],2,FALSE)</f>
        <v>1002</v>
      </c>
      <c r="O2832" s="7" t="str">
        <f>VLOOKUP(Todos!$A2832,vlookup_table[#All],3,FALSE)</f>
        <v>MI</v>
      </c>
      <c r="P2832" s="7">
        <f>VLOOKUP(Todos!$A2832,vlookup_table[#All],4,FALSE)</f>
        <v>5701</v>
      </c>
      <c r="Q2832" s="9" t="str">
        <f>VLOOKUP(Todos!$A2832,vlookup_table[#All],5,FALSE)</f>
        <v>R3</v>
      </c>
      <c r="R2832" s="9" t="str">
        <f>VLOOKUP(Todos!$A2832,vlookup_table[#All],6,FALSE)</f>
        <v>M</v>
      </c>
      <c r="S2832" s="9">
        <f>VLOOKUP(Todos!$A2832,vlookup_table[#All],7,FALSE)</f>
        <v>37</v>
      </c>
      <c r="T2832" s="9">
        <f>ROUND((9706-Todos!$P2832)/100, 0)</f>
        <v>40</v>
      </c>
      <c r="U2832" s="9" t="str" cm="1">
        <f t="array" ref="U2832">_xlfn.IFS(
    ISNUMBER(SEARCH("C", Q2832)), "Ciudad",
    ISNUMBER(SEARCH("T", Q2832)), "Pueblo",
    ISNUMBER(SEARCH("R", Q2832)), "Rural",
    ISNUMBER(SEARCH("S", Q2832)), "Suburbano",
    ISNUMBER(SEARCH("U", Q2832)), "Urbano"
)</f>
        <v>Rural</v>
      </c>
      <c r="V2832" s="24" t="str" cm="1">
        <f t="array" ref="V2832">_xlfn.LET(
    _xlpm.txt, _xlfn.TEXTJOIN("", TRUE, IF(ISNUMBER(--MID(Todos!$H2832, _xlfn.SEQUENCE(LEN(Todos!$H2832)), 1)), MID(Todos!$H2832, _xlfn.SEQUENCE(LEN(Todos!$H2832)), 1), "")),
    IF(ISNUMBER(--RIGHT(_xlpm.txt,1)), _xlpm.txt, LEFT(_xlpm.txt, LEN(_xlpm.txt)-1))
)</f>
        <v>11722</v>
      </c>
      <c r="W2832" s="9" t="str">
        <f>UPPER(LEFT(Todos!$B2832,2))</f>
        <v>MI</v>
      </c>
      <c r="X2832" s="10" t="str" cm="1">
        <f t="array" ref="X2832">+IF(Todos!$C2832 = "",MODE.MATCH(Todos!$C$2:$C$4029),Todos!$C2832)</f>
        <v>M</v>
      </c>
    </row>
    <row r="2833" spans="1:24" x14ac:dyDescent="0.35">
      <c r="A2833" s="18">
        <v>92963</v>
      </c>
      <c r="B2833" s="12" t="s">
        <v>16</v>
      </c>
      <c r="C2833" s="12" t="s">
        <v>14</v>
      </c>
      <c r="D2833" s="12">
        <v>900</v>
      </c>
      <c r="E2833" s="12">
        <v>437</v>
      </c>
      <c r="F2833" s="12">
        <v>1093</v>
      </c>
      <c r="G2833" s="12">
        <v>0</v>
      </c>
      <c r="H2833" s="12">
        <v>64360</v>
      </c>
      <c r="I2833" s="12">
        <v>17</v>
      </c>
      <c r="J2833" s="12">
        <v>42</v>
      </c>
      <c r="K2833" s="12">
        <v>1151</v>
      </c>
      <c r="L2833" s="12">
        <v>643</v>
      </c>
      <c r="M2833" s="12">
        <v>20</v>
      </c>
      <c r="N2833" s="12">
        <f>VLOOKUP(Todos!$A2833,vlookup_table[#All],2,FALSE)</f>
        <v>2</v>
      </c>
      <c r="O2833" s="12" t="str">
        <f>VLOOKUP(Todos!$A2833,vlookup_table[#All],3,FALSE)</f>
        <v>IL</v>
      </c>
      <c r="P2833" s="12">
        <f>VLOOKUP(Todos!$A2833,vlookup_table[#All],4,FALSE)</f>
        <v>0</v>
      </c>
      <c r="Q2833" s="14" t="str">
        <f>VLOOKUP(Todos!$A2833,vlookup_table[#All],5,FALSE)</f>
        <v>U1</v>
      </c>
      <c r="R2833" s="14" t="str">
        <f>VLOOKUP(Todos!$A2833,vlookup_table[#All],6,FALSE)</f>
        <v>M</v>
      </c>
      <c r="S2833" s="14">
        <f>VLOOKUP(Todos!$A2833,vlookup_table[#All],7,FALSE)</f>
        <v>20</v>
      </c>
      <c r="T2833" s="14">
        <f>ROUND((9706-Todos!$P2833)/100, 0)</f>
        <v>97</v>
      </c>
      <c r="U2833" s="14" t="str" cm="1">
        <f t="array" ref="U2833">_xlfn.IFS(
    ISNUMBER(SEARCH("C", Q2833)), "Ciudad",
    ISNUMBER(SEARCH("T", Q2833)), "Pueblo",
    ISNUMBER(SEARCH("R", Q2833)), "Rural",
    ISNUMBER(SEARCH("S", Q2833)), "Suburbano",
    ISNUMBER(SEARCH("U", Q2833)), "Urbano"
)</f>
        <v>Urbano</v>
      </c>
      <c r="V2833" s="25" t="str" cm="1">
        <f t="array" ref="V2833">_xlfn.LET(
    _xlpm.txt, _xlfn.TEXTJOIN("", TRUE, IF(ISNUMBER(--MID(Todos!$H2833, _xlfn.SEQUENCE(LEN(Todos!$H2833)), 1)), MID(Todos!$H2833, _xlfn.SEQUENCE(LEN(Todos!$H2833)), 1), "")),
    IF(ISNUMBER(--RIGHT(_xlpm.txt,1)), _xlpm.txt, LEFT(_xlpm.txt, LEN(_xlpm.txt)-1))
)</f>
        <v>64360</v>
      </c>
      <c r="W2833" s="14" t="str">
        <f>UPPER(LEFT(Todos!$B2833,2))</f>
        <v>IL</v>
      </c>
      <c r="X2833" s="15" t="str" cm="1">
        <f t="array" ref="X2833">+IF(Todos!$C2833 = "",MODE.MATCH(Todos!$C$2:$C$4029),Todos!$C2833)</f>
        <v>M</v>
      </c>
    </row>
    <row r="2834" spans="1:24" x14ac:dyDescent="0.35">
      <c r="A2834" s="19">
        <v>170907</v>
      </c>
      <c r="B2834" s="7" t="s">
        <v>22</v>
      </c>
      <c r="C2834" s="7" t="s">
        <v>17</v>
      </c>
      <c r="D2834" s="7">
        <v>2225</v>
      </c>
      <c r="E2834" s="7">
        <v>625</v>
      </c>
      <c r="F2834" s="7">
        <v>674</v>
      </c>
      <c r="G2834" s="7">
        <v>70</v>
      </c>
      <c r="H2834" s="7">
        <v>24493</v>
      </c>
      <c r="I2834" s="7">
        <v>8</v>
      </c>
      <c r="J2834" s="7">
        <v>55</v>
      </c>
      <c r="K2834" s="7">
        <v>632</v>
      </c>
      <c r="L2834" s="7">
        <v>662</v>
      </c>
      <c r="M2834" s="7">
        <v>10</v>
      </c>
      <c r="N2834" s="7">
        <f>VLOOKUP(Todos!$A2834,vlookup_table[#All],2,FALSE)</f>
        <v>0</v>
      </c>
      <c r="O2834" s="7" t="str">
        <f>VLOOKUP(Todos!$A2834,vlookup_table[#All],3,FALSE)</f>
        <v>CA</v>
      </c>
      <c r="P2834" s="7">
        <f>VLOOKUP(Todos!$A2834,vlookup_table[#All],4,FALSE)</f>
        <v>6001</v>
      </c>
      <c r="Q2834" s="9" t="str">
        <f>VLOOKUP(Todos!$A2834,vlookup_table[#All],5,FALSE)</f>
        <v>S1</v>
      </c>
      <c r="R2834" s="9" t="str">
        <f>VLOOKUP(Todos!$A2834,vlookup_table[#All],6,FALSE)</f>
        <v>F</v>
      </c>
      <c r="S2834" s="9">
        <f>VLOOKUP(Todos!$A2834,vlookup_table[#All],7,FALSE)</f>
        <v>15</v>
      </c>
      <c r="T2834" s="9">
        <f>ROUND((9706-Todos!$P2834)/100, 0)</f>
        <v>37</v>
      </c>
      <c r="U2834" s="9" t="str" cm="1">
        <f t="array" ref="U2834">_xlfn.IFS(
    ISNUMBER(SEARCH("C", Q2834)), "Ciudad",
    ISNUMBER(SEARCH("T", Q2834)), "Pueblo",
    ISNUMBER(SEARCH("R", Q2834)), "Rural",
    ISNUMBER(SEARCH("S", Q2834)), "Suburbano",
    ISNUMBER(SEARCH("U", Q2834)), "Urbano"
)</f>
        <v>Suburbano</v>
      </c>
      <c r="V2834" s="24" t="str" cm="1">
        <f t="array" ref="V2834">_xlfn.LET(
    _xlpm.txt, _xlfn.TEXTJOIN("", TRUE, IF(ISNUMBER(--MID(Todos!$H2834, _xlfn.SEQUENCE(LEN(Todos!$H2834)), 1)), MID(Todos!$H2834, _xlfn.SEQUENCE(LEN(Todos!$H2834)), 1), "")),
    IF(ISNUMBER(--RIGHT(_xlpm.txt,1)), _xlpm.txt, LEFT(_xlpm.txt, LEN(_xlpm.txt)-1))
)</f>
        <v>24493</v>
      </c>
      <c r="W2834" s="9" t="str">
        <f>UPPER(LEFT(Todos!$B2834,2))</f>
        <v>CA</v>
      </c>
      <c r="X2834" s="10" t="str" cm="1">
        <f t="array" ref="X2834">+IF(Todos!$C2834 = "",MODE.MATCH(Todos!$C$2:$C$4029),Todos!$C2834)</f>
        <v>F</v>
      </c>
    </row>
    <row r="2835" spans="1:24" x14ac:dyDescent="0.35">
      <c r="A2835" s="18">
        <v>93894</v>
      </c>
      <c r="B2835" s="12" t="s">
        <v>16</v>
      </c>
      <c r="C2835" s="12" t="s">
        <v>17</v>
      </c>
      <c r="D2835" s="12">
        <v>540</v>
      </c>
      <c r="E2835" s="12">
        <v>310</v>
      </c>
      <c r="F2835" s="12">
        <v>399</v>
      </c>
      <c r="G2835" s="12">
        <v>0</v>
      </c>
      <c r="H2835" s="12">
        <v>11230</v>
      </c>
      <c r="I2835" s="12">
        <v>29</v>
      </c>
      <c r="J2835" s="12">
        <v>58</v>
      </c>
      <c r="K2835" s="12">
        <v>332</v>
      </c>
      <c r="L2835" s="12">
        <v>361</v>
      </c>
      <c r="M2835" s="12">
        <v>5.4375</v>
      </c>
      <c r="N2835" s="12">
        <f>VLOOKUP(Todos!$A2835,vlookup_table[#All],2,FALSE)</f>
        <v>2</v>
      </c>
      <c r="O2835" s="12" t="str">
        <f>VLOOKUP(Todos!$A2835,vlookup_table[#All],3,FALSE)</f>
        <v>IL</v>
      </c>
      <c r="P2835" s="12">
        <f>VLOOKUP(Todos!$A2835,vlookup_table[#All],4,FALSE)</f>
        <v>1501</v>
      </c>
      <c r="Q2835" s="14" t="str">
        <f>VLOOKUP(Todos!$A2835,vlookup_table[#All],5,FALSE)</f>
        <v>U3</v>
      </c>
      <c r="R2835" s="14" t="str">
        <f>VLOOKUP(Todos!$A2835,vlookup_table[#All],6,FALSE)</f>
        <v>F</v>
      </c>
      <c r="S2835" s="14">
        <f>VLOOKUP(Todos!$A2835,vlookup_table[#All],7,FALSE)</f>
        <v>11</v>
      </c>
      <c r="T2835" s="14">
        <f>ROUND((9706-Todos!$P2835)/100, 0)</f>
        <v>82</v>
      </c>
      <c r="U2835" s="14" t="str" cm="1">
        <f t="array" ref="U2835">_xlfn.IFS(
    ISNUMBER(SEARCH("C", Q2835)), "Ciudad",
    ISNUMBER(SEARCH("T", Q2835)), "Pueblo",
    ISNUMBER(SEARCH("R", Q2835)), "Rural",
    ISNUMBER(SEARCH("S", Q2835)), "Suburbano",
    ISNUMBER(SEARCH("U", Q2835)), "Urbano"
)</f>
        <v>Urbano</v>
      </c>
      <c r="V2835" s="25" t="str" cm="1">
        <f t="array" ref="V2835">_xlfn.LET(
    _xlpm.txt, _xlfn.TEXTJOIN("", TRUE, IF(ISNUMBER(--MID(Todos!$H2835, _xlfn.SEQUENCE(LEN(Todos!$H2835)), 1)), MID(Todos!$H2835, _xlfn.SEQUENCE(LEN(Todos!$H2835)), 1), "")),
    IF(ISNUMBER(--RIGHT(_xlpm.txt,1)), _xlpm.txt, LEFT(_xlpm.txt, LEN(_xlpm.txt)-1))
)</f>
        <v>11230</v>
      </c>
      <c r="W2835" s="14" t="str">
        <f>UPPER(LEFT(Todos!$B2835,2))</f>
        <v>IL</v>
      </c>
      <c r="X2835" s="15" t="str" cm="1">
        <f t="array" ref="X2835">+IF(Todos!$C2835 = "",MODE.MATCH(Todos!$C$2:$C$4029),Todos!$C2835)</f>
        <v>F</v>
      </c>
    </row>
    <row r="2836" spans="1:24" x14ac:dyDescent="0.35">
      <c r="A2836" s="19">
        <v>133144</v>
      </c>
      <c r="B2836" s="7" t="s">
        <v>42</v>
      </c>
      <c r="C2836" s="7" t="s">
        <v>14</v>
      </c>
      <c r="D2836" s="7">
        <v>274</v>
      </c>
      <c r="E2836" s="7">
        <v>170</v>
      </c>
      <c r="F2836" s="7">
        <v>232</v>
      </c>
      <c r="G2836" s="7">
        <v>0</v>
      </c>
      <c r="H2836" s="7">
        <v>9658</v>
      </c>
      <c r="I2836" s="7">
        <v>1</v>
      </c>
      <c r="J2836" s="7">
        <v>50</v>
      </c>
      <c r="K2836" s="7">
        <v>186</v>
      </c>
      <c r="L2836" s="7">
        <v>203</v>
      </c>
      <c r="M2836" s="7">
        <v>15.66666667</v>
      </c>
      <c r="N2836" s="7">
        <f>VLOOKUP(Todos!$A2836,vlookup_table[#All],2,FALSE)</f>
        <v>1</v>
      </c>
      <c r="O2836" s="7" t="str">
        <f>VLOOKUP(Todos!$A2836,vlookup_table[#All],3,FALSE)</f>
        <v>ID</v>
      </c>
      <c r="P2836" s="7">
        <f>VLOOKUP(Todos!$A2836,vlookup_table[#All],4,FALSE)</f>
        <v>3001</v>
      </c>
      <c r="Q2836" s="9" t="str">
        <f>VLOOKUP(Todos!$A2836,vlookup_table[#All],5,FALSE)</f>
        <v>R3</v>
      </c>
      <c r="R2836" s="9" t="str">
        <f>VLOOKUP(Todos!$A2836,vlookup_table[#All],6,FALSE)</f>
        <v>M</v>
      </c>
      <c r="S2836" s="9">
        <f>VLOOKUP(Todos!$A2836,vlookup_table[#All],7,FALSE)</f>
        <v>10</v>
      </c>
      <c r="T2836" s="9">
        <f>ROUND((9706-Todos!$P2836)/100, 0)</f>
        <v>67</v>
      </c>
      <c r="U2836" s="9" t="str" cm="1">
        <f t="array" ref="U2836">_xlfn.IFS(
    ISNUMBER(SEARCH("C", Q2836)), "Ciudad",
    ISNUMBER(SEARCH("T", Q2836)), "Pueblo",
    ISNUMBER(SEARCH("R", Q2836)), "Rural",
    ISNUMBER(SEARCH("S", Q2836)), "Suburbano",
    ISNUMBER(SEARCH("U", Q2836)), "Urbano"
)</f>
        <v>Rural</v>
      </c>
      <c r="V2836" s="24" t="str" cm="1">
        <f t="array" ref="V2836">_xlfn.LET(
    _xlpm.txt, _xlfn.TEXTJOIN("", TRUE, IF(ISNUMBER(--MID(Todos!$H2836, _xlfn.SEQUENCE(LEN(Todos!$H2836)), 1)), MID(Todos!$H2836, _xlfn.SEQUENCE(LEN(Todos!$H2836)), 1), "")),
    IF(ISNUMBER(--RIGHT(_xlpm.txt,1)), _xlpm.txt, LEFT(_xlpm.txt, LEN(_xlpm.txt)-1))
)</f>
        <v>9658</v>
      </c>
      <c r="W2836" s="9" t="str">
        <f>UPPER(LEFT(Todos!$B2836,2))</f>
        <v>ID</v>
      </c>
      <c r="X2836" s="10" t="str" cm="1">
        <f t="array" ref="X2836">+IF(Todos!$C2836 = "",MODE.MATCH(Todos!$C$2:$C$4029),Todos!$C2836)</f>
        <v>M</v>
      </c>
    </row>
    <row r="2837" spans="1:24" x14ac:dyDescent="0.35">
      <c r="A2837" s="18">
        <v>71347</v>
      </c>
      <c r="B2837" s="12" t="s">
        <v>30</v>
      </c>
      <c r="C2837" s="12" t="s">
        <v>17</v>
      </c>
      <c r="D2837" s="12">
        <v>638</v>
      </c>
      <c r="E2837" s="12">
        <v>402</v>
      </c>
      <c r="F2837" s="12">
        <v>437</v>
      </c>
      <c r="G2837" s="12">
        <v>0</v>
      </c>
      <c r="H2837" s="12">
        <v>13264</v>
      </c>
      <c r="I2837" s="12">
        <v>0</v>
      </c>
      <c r="J2837" s="12">
        <v>91</v>
      </c>
      <c r="K2837" s="12">
        <v>418</v>
      </c>
      <c r="L2837" s="12">
        <v>418</v>
      </c>
      <c r="M2837" s="12">
        <v>4.6363636359999996</v>
      </c>
      <c r="N2837" s="12">
        <f>VLOOKUP(Todos!$A2837,vlookup_table[#All],2,FALSE)</f>
        <v>2</v>
      </c>
      <c r="O2837" s="12" t="str">
        <f>VLOOKUP(Todos!$A2837,vlookup_table[#All],3,FALSE)</f>
        <v>MI</v>
      </c>
      <c r="P2837" s="12">
        <f>VLOOKUP(Todos!$A2837,vlookup_table[#All],4,FALSE)</f>
        <v>5101</v>
      </c>
      <c r="Q2837" s="14" t="str">
        <f>VLOOKUP(Todos!$A2837,vlookup_table[#All],5,FALSE)</f>
        <v>R2</v>
      </c>
      <c r="R2837" s="14" t="str">
        <f>VLOOKUP(Todos!$A2837,vlookup_table[#All],6,FALSE)</f>
        <v>F</v>
      </c>
      <c r="S2837" s="14">
        <f>VLOOKUP(Todos!$A2837,vlookup_table[#All],7,FALSE)</f>
        <v>4</v>
      </c>
      <c r="T2837" s="14">
        <f>ROUND((9706-Todos!$P2837)/100, 0)</f>
        <v>46</v>
      </c>
      <c r="U2837" s="14" t="str" cm="1">
        <f t="array" ref="U2837">_xlfn.IFS(
    ISNUMBER(SEARCH("C", Q2837)), "Ciudad",
    ISNUMBER(SEARCH("T", Q2837)), "Pueblo",
    ISNUMBER(SEARCH("R", Q2837)), "Rural",
    ISNUMBER(SEARCH("S", Q2837)), "Suburbano",
    ISNUMBER(SEARCH("U", Q2837)), "Urbano"
)</f>
        <v>Rural</v>
      </c>
      <c r="V2837" s="25" t="str" cm="1">
        <f t="array" ref="V2837">_xlfn.LET(
    _xlpm.txt, _xlfn.TEXTJOIN("", TRUE, IF(ISNUMBER(--MID(Todos!$H2837, _xlfn.SEQUENCE(LEN(Todos!$H2837)), 1)), MID(Todos!$H2837, _xlfn.SEQUENCE(LEN(Todos!$H2837)), 1), "")),
    IF(ISNUMBER(--RIGHT(_xlpm.txt,1)), _xlpm.txt, LEFT(_xlpm.txt, LEN(_xlpm.txt)-1))
)</f>
        <v>13264</v>
      </c>
      <c r="W2837" s="14" t="str">
        <f>UPPER(LEFT(Todos!$B2837,2))</f>
        <v>MI</v>
      </c>
      <c r="X2837" s="15" t="str" cm="1">
        <f t="array" ref="X2837">+IF(Todos!$C2837 = "",MODE.MATCH(Todos!$C$2:$C$4029),Todos!$C2837)</f>
        <v>F</v>
      </c>
    </row>
    <row r="2838" spans="1:24" x14ac:dyDescent="0.35">
      <c r="A2838" s="19">
        <v>67595</v>
      </c>
      <c r="B2838" s="7" t="s">
        <v>30</v>
      </c>
      <c r="C2838" s="7" t="s">
        <v>17</v>
      </c>
      <c r="D2838" s="7">
        <v>157</v>
      </c>
      <c r="E2838" s="7">
        <v>107</v>
      </c>
      <c r="F2838" s="7">
        <v>213</v>
      </c>
      <c r="G2838" s="7">
        <v>0</v>
      </c>
      <c r="H2838" s="7">
        <v>5912</v>
      </c>
      <c r="I2838" s="7">
        <v>1</v>
      </c>
      <c r="J2838" s="7">
        <v>70</v>
      </c>
      <c r="K2838" s="7">
        <v>150</v>
      </c>
      <c r="L2838" s="7">
        <v>185</v>
      </c>
      <c r="M2838" s="7">
        <v>13.33333333</v>
      </c>
      <c r="N2838" s="7">
        <f>VLOOKUP(Todos!$A2838,vlookup_table[#All],2,FALSE)</f>
        <v>0</v>
      </c>
      <c r="O2838" s="7" t="str">
        <f>VLOOKUP(Todos!$A2838,vlookup_table[#All],3,FALSE)</f>
        <v>MI</v>
      </c>
      <c r="P2838" s="7">
        <f>VLOOKUP(Todos!$A2838,vlookup_table[#All],4,FALSE)</f>
        <v>3508</v>
      </c>
      <c r="Q2838" s="9" t="str">
        <f>VLOOKUP(Todos!$A2838,vlookup_table[#All],5,FALSE)</f>
        <v>U4</v>
      </c>
      <c r="R2838" s="9" t="str">
        <f>VLOOKUP(Todos!$A2838,vlookup_table[#All],6,FALSE)</f>
        <v>F</v>
      </c>
      <c r="S2838" s="9">
        <f>VLOOKUP(Todos!$A2838,vlookup_table[#All],7,FALSE)</f>
        <v>15</v>
      </c>
      <c r="T2838" s="9">
        <f>ROUND((9706-Todos!$P2838)/100, 0)</f>
        <v>62</v>
      </c>
      <c r="U2838" s="9" t="str" cm="1">
        <f t="array" ref="U2838">_xlfn.IFS(
    ISNUMBER(SEARCH("C", Q2838)), "Ciudad",
    ISNUMBER(SEARCH("T", Q2838)), "Pueblo",
    ISNUMBER(SEARCH("R", Q2838)), "Rural",
    ISNUMBER(SEARCH("S", Q2838)), "Suburbano",
    ISNUMBER(SEARCH("U", Q2838)), "Urbano"
)</f>
        <v>Urbano</v>
      </c>
      <c r="V2838" s="24" t="str" cm="1">
        <f t="array" ref="V2838">_xlfn.LET(
    _xlpm.txt, _xlfn.TEXTJOIN("", TRUE, IF(ISNUMBER(--MID(Todos!$H2838, _xlfn.SEQUENCE(LEN(Todos!$H2838)), 1)), MID(Todos!$H2838, _xlfn.SEQUENCE(LEN(Todos!$H2838)), 1), "")),
    IF(ISNUMBER(--RIGHT(_xlpm.txt,1)), _xlpm.txt, LEFT(_xlpm.txt, LEN(_xlpm.txt)-1))
)</f>
        <v>5912</v>
      </c>
      <c r="W2838" s="9" t="str">
        <f>UPPER(LEFT(Todos!$B2838,2))</f>
        <v>MI</v>
      </c>
      <c r="X2838" s="10" t="str" cm="1">
        <f t="array" ref="X2838">+IF(Todos!$C2838 = "",MODE.MATCH(Todos!$C$2:$C$4029),Todos!$C2838)</f>
        <v>F</v>
      </c>
    </row>
    <row r="2839" spans="1:24" x14ac:dyDescent="0.35">
      <c r="A2839" s="18">
        <v>3550</v>
      </c>
      <c r="B2839" s="12" t="s">
        <v>34</v>
      </c>
      <c r="C2839" s="12" t="s">
        <v>14</v>
      </c>
      <c r="D2839" s="12">
        <v>342</v>
      </c>
      <c r="E2839" s="12">
        <v>243</v>
      </c>
      <c r="F2839" s="12">
        <v>322</v>
      </c>
      <c r="G2839" s="12">
        <v>0</v>
      </c>
      <c r="H2839" s="12">
        <v>10488</v>
      </c>
      <c r="I2839" s="12">
        <v>1</v>
      </c>
      <c r="J2839" s="12">
        <v>87</v>
      </c>
      <c r="K2839" s="12">
        <v>291</v>
      </c>
      <c r="L2839" s="12">
        <v>277</v>
      </c>
      <c r="M2839" s="12">
        <v>11.5</v>
      </c>
      <c r="N2839" s="12">
        <f>VLOOKUP(Todos!$A2839,vlookup_table[#All],2,FALSE)</f>
        <v>1</v>
      </c>
      <c r="O2839" s="12" t="str">
        <f>VLOOKUP(Todos!$A2839,vlookup_table[#All],3,FALSE)</f>
        <v>IN</v>
      </c>
      <c r="P2839" s="12">
        <f>VLOOKUP(Todos!$A2839,vlookup_table[#All],4,FALSE)</f>
        <v>1110</v>
      </c>
      <c r="Q2839" s="14" t="str">
        <f>VLOOKUP(Todos!$A2839,vlookup_table[#All],5,FALSE)</f>
        <v>R2</v>
      </c>
      <c r="R2839" s="14" t="str">
        <f>VLOOKUP(Todos!$A2839,vlookup_table[#All],6,FALSE)</f>
        <v>M</v>
      </c>
      <c r="S2839" s="14">
        <f>VLOOKUP(Todos!$A2839,vlookup_table[#All],7,FALSE)</f>
        <v>10</v>
      </c>
      <c r="T2839" s="14">
        <f>ROUND((9706-Todos!$P2839)/100, 0)</f>
        <v>86</v>
      </c>
      <c r="U2839" s="14" t="str" cm="1">
        <f t="array" ref="U2839">_xlfn.IFS(
    ISNUMBER(SEARCH("C", Q2839)), "Ciudad",
    ISNUMBER(SEARCH("T", Q2839)), "Pueblo",
    ISNUMBER(SEARCH("R", Q2839)), "Rural",
    ISNUMBER(SEARCH("S", Q2839)), "Suburbano",
    ISNUMBER(SEARCH("U", Q2839)), "Urbano"
)</f>
        <v>Rural</v>
      </c>
      <c r="V2839" s="25" t="str" cm="1">
        <f t="array" ref="V2839">_xlfn.LET(
    _xlpm.txt, _xlfn.TEXTJOIN("", TRUE, IF(ISNUMBER(--MID(Todos!$H2839, _xlfn.SEQUENCE(LEN(Todos!$H2839)), 1)), MID(Todos!$H2839, _xlfn.SEQUENCE(LEN(Todos!$H2839)), 1), "")),
    IF(ISNUMBER(--RIGHT(_xlpm.txt,1)), _xlpm.txt, LEFT(_xlpm.txt, LEN(_xlpm.txt)-1))
)</f>
        <v>10488</v>
      </c>
      <c r="W2839" s="14" t="str">
        <f>UPPER(LEFT(Todos!$B2839,2))</f>
        <v>IN</v>
      </c>
      <c r="X2839" s="15" t="str" cm="1">
        <f t="array" ref="X2839">+IF(Todos!$C2839 = "",MODE.MATCH(Todos!$C$2:$C$4029),Todos!$C2839)</f>
        <v>M</v>
      </c>
    </row>
    <row r="2840" spans="1:24" x14ac:dyDescent="0.35">
      <c r="A2840" s="19">
        <v>141276</v>
      </c>
      <c r="B2840" s="7" t="s">
        <v>24</v>
      </c>
      <c r="C2840" s="7" t="s">
        <v>14</v>
      </c>
      <c r="D2840" s="7">
        <v>714</v>
      </c>
      <c r="E2840" s="7">
        <v>299</v>
      </c>
      <c r="F2840" s="7">
        <v>343</v>
      </c>
      <c r="G2840" s="7">
        <v>0</v>
      </c>
      <c r="H2840" s="7">
        <v>12239</v>
      </c>
      <c r="I2840" s="7">
        <v>9</v>
      </c>
      <c r="J2840" s="7">
        <v>23</v>
      </c>
      <c r="K2840" s="7">
        <v>311</v>
      </c>
      <c r="L2840" s="7">
        <v>333</v>
      </c>
      <c r="M2840" s="7">
        <v>12.07142857</v>
      </c>
      <c r="N2840" s="7">
        <f>VLOOKUP(Todos!$A2840,vlookup_table[#All],2,FALSE)</f>
        <v>1</v>
      </c>
      <c r="O2840" s="7" t="str">
        <f>VLOOKUP(Todos!$A2840,vlookup_table[#All],3,FALSE)</f>
        <v>NV</v>
      </c>
      <c r="P2840" s="7">
        <f>VLOOKUP(Todos!$A2840,vlookup_table[#All],4,FALSE)</f>
        <v>2005</v>
      </c>
      <c r="Q2840" s="9" t="str">
        <f>VLOOKUP(Todos!$A2840,vlookup_table[#All],5,FALSE)</f>
        <v>C3</v>
      </c>
      <c r="R2840" s="9" t="str">
        <f>VLOOKUP(Todos!$A2840,vlookup_table[#All],6,FALSE)</f>
        <v>M</v>
      </c>
      <c r="S2840" s="9">
        <f>VLOOKUP(Todos!$A2840,vlookup_table[#All],7,FALSE)</f>
        <v>6</v>
      </c>
      <c r="T2840" s="9">
        <f>ROUND((9706-Todos!$P2840)/100, 0)</f>
        <v>77</v>
      </c>
      <c r="U2840" s="9" t="str" cm="1">
        <f t="array" ref="U2840">_xlfn.IFS(
    ISNUMBER(SEARCH("C", Q2840)), "Ciudad",
    ISNUMBER(SEARCH("T", Q2840)), "Pueblo",
    ISNUMBER(SEARCH("R", Q2840)), "Rural",
    ISNUMBER(SEARCH("S", Q2840)), "Suburbano",
    ISNUMBER(SEARCH("U", Q2840)), "Urbano"
)</f>
        <v>Ciudad</v>
      </c>
      <c r="V2840" s="24" t="str" cm="1">
        <f t="array" ref="V2840">_xlfn.LET(
    _xlpm.txt, _xlfn.TEXTJOIN("", TRUE, IF(ISNUMBER(--MID(Todos!$H2840, _xlfn.SEQUENCE(LEN(Todos!$H2840)), 1)), MID(Todos!$H2840, _xlfn.SEQUENCE(LEN(Todos!$H2840)), 1), "")),
    IF(ISNUMBER(--RIGHT(_xlpm.txt,1)), _xlpm.txt, LEFT(_xlpm.txt, LEN(_xlpm.txt)-1))
)</f>
        <v>12239</v>
      </c>
      <c r="W2840" s="9" t="str">
        <f>UPPER(LEFT(Todos!$B2840,2))</f>
        <v>NV</v>
      </c>
      <c r="X2840" s="10" t="str" cm="1">
        <f t="array" ref="X2840">+IF(Todos!$C2840 = "",MODE.MATCH(Todos!$C$2:$C$4029),Todos!$C2840)</f>
        <v>M</v>
      </c>
    </row>
    <row r="2841" spans="1:24" x14ac:dyDescent="0.35">
      <c r="A2841" s="18">
        <v>184255</v>
      </c>
      <c r="B2841" s="12" t="s">
        <v>41</v>
      </c>
      <c r="C2841" s="12" t="s">
        <v>52</v>
      </c>
      <c r="D2841" s="12">
        <v>814</v>
      </c>
      <c r="E2841" s="12">
        <v>470</v>
      </c>
      <c r="F2841" s="12">
        <v>529</v>
      </c>
      <c r="G2841" s="12">
        <v>4</v>
      </c>
      <c r="H2841" s="12">
        <v>17455</v>
      </c>
      <c r="I2841" s="12">
        <v>5</v>
      </c>
      <c r="J2841" s="12">
        <v>58</v>
      </c>
      <c r="K2841" s="12">
        <v>484</v>
      </c>
      <c r="L2841" s="12">
        <v>509</v>
      </c>
      <c r="M2841" s="12">
        <v>16.333333329999999</v>
      </c>
      <c r="N2841" s="12">
        <f>VLOOKUP(Todos!$A2841,vlookup_table[#All],2,FALSE)</f>
        <v>1</v>
      </c>
      <c r="O2841" s="12" t="str">
        <f>VLOOKUP(Todos!$A2841,vlookup_table[#All],3,FALSE)</f>
        <v>WA</v>
      </c>
      <c r="P2841" s="12">
        <f>VLOOKUP(Todos!$A2841,vlookup_table[#All],4,FALSE)</f>
        <v>3210</v>
      </c>
      <c r="Q2841" s="14" t="str">
        <f>VLOOKUP(Todos!$A2841,vlookup_table[#All],5,FALSE)</f>
        <v>T1</v>
      </c>
      <c r="R2841" s="14" t="str">
        <f>VLOOKUP(Todos!$A2841,vlookup_table[#All],6,FALSE)</f>
        <v>M</v>
      </c>
      <c r="S2841" s="14">
        <f>VLOOKUP(Todos!$A2841,vlookup_table[#All],7,FALSE)</f>
        <v>25</v>
      </c>
      <c r="T2841" s="14">
        <f>ROUND((9706-Todos!$P2841)/100, 0)</f>
        <v>65</v>
      </c>
      <c r="U2841" s="14" t="str" cm="1">
        <f t="array" ref="U2841">_xlfn.IFS(
    ISNUMBER(SEARCH("C", Q2841)), "Ciudad",
    ISNUMBER(SEARCH("T", Q2841)), "Pueblo",
    ISNUMBER(SEARCH("R", Q2841)), "Rural",
    ISNUMBER(SEARCH("S", Q2841)), "Suburbano",
    ISNUMBER(SEARCH("U", Q2841)), "Urbano"
)</f>
        <v>Pueblo</v>
      </c>
      <c r="V2841" s="25" t="str" cm="1">
        <f t="array" ref="V2841">_xlfn.LET(
    _xlpm.txt, _xlfn.TEXTJOIN("", TRUE, IF(ISNUMBER(--MID(Todos!$H2841, _xlfn.SEQUENCE(LEN(Todos!$H2841)), 1)), MID(Todos!$H2841, _xlfn.SEQUENCE(LEN(Todos!$H2841)), 1), "")),
    IF(ISNUMBER(--RIGHT(_xlpm.txt,1)), _xlpm.txt, LEFT(_xlpm.txt, LEN(_xlpm.txt)-1))
)</f>
        <v>17455</v>
      </c>
      <c r="W2841" s="14" t="str">
        <f>UPPER(LEFT(Todos!$B2841,2))</f>
        <v>WA</v>
      </c>
      <c r="X2841" s="15" t="str" cm="1">
        <f t="array" ref="X2841">+IF(Todos!$C2841 = "",MODE.MATCH(Todos!$C$2:$C$4029),Todos!$C2841)</f>
        <v>male</v>
      </c>
    </row>
    <row r="2842" spans="1:24" x14ac:dyDescent="0.35">
      <c r="A2842" s="19">
        <v>181841</v>
      </c>
      <c r="B2842" s="7" t="s">
        <v>21</v>
      </c>
      <c r="C2842" s="7" t="s">
        <v>17</v>
      </c>
      <c r="D2842" s="7">
        <v>652</v>
      </c>
      <c r="E2842" s="7">
        <v>427</v>
      </c>
      <c r="F2842" s="7">
        <v>491</v>
      </c>
      <c r="G2842" s="7">
        <v>0</v>
      </c>
      <c r="H2842" s="7">
        <v>15375</v>
      </c>
      <c r="I2842" s="7">
        <v>13</v>
      </c>
      <c r="J2842" s="7">
        <v>54</v>
      </c>
      <c r="K2842" s="7">
        <v>458</v>
      </c>
      <c r="L2842" s="7">
        <v>467</v>
      </c>
      <c r="M2842" s="7">
        <v>14.15789474</v>
      </c>
      <c r="N2842" s="7">
        <f>VLOOKUP(Todos!$A2842,vlookup_table[#All],2,FALSE)</f>
        <v>28</v>
      </c>
      <c r="O2842" s="7" t="str">
        <f>VLOOKUP(Todos!$A2842,vlookup_table[#All],3,FALSE)</f>
        <v>TX</v>
      </c>
      <c r="P2842" s="7">
        <f>VLOOKUP(Todos!$A2842,vlookup_table[#All],4,FALSE)</f>
        <v>0</v>
      </c>
      <c r="Q2842" s="9" t="str">
        <f>VLOOKUP(Todos!$A2842,vlookup_table[#All],5,FALSE)</f>
        <v>S2</v>
      </c>
      <c r="R2842" s="9" t="str">
        <f>VLOOKUP(Todos!$A2842,vlookup_table[#All],6,FALSE)</f>
        <v>F</v>
      </c>
      <c r="S2842" s="9">
        <f>VLOOKUP(Todos!$A2842,vlookup_table[#All],7,FALSE)</f>
        <v>20</v>
      </c>
      <c r="T2842" s="9">
        <f>ROUND((9706-Todos!$P2842)/100, 0)</f>
        <v>97</v>
      </c>
      <c r="U2842" s="9" t="str" cm="1">
        <f t="array" ref="U2842">_xlfn.IFS(
    ISNUMBER(SEARCH("C", Q2842)), "Ciudad",
    ISNUMBER(SEARCH("T", Q2842)), "Pueblo",
    ISNUMBER(SEARCH("R", Q2842)), "Rural",
    ISNUMBER(SEARCH("S", Q2842)), "Suburbano",
    ISNUMBER(SEARCH("U", Q2842)), "Urbano"
)</f>
        <v>Suburbano</v>
      </c>
      <c r="V2842" s="24" t="str" cm="1">
        <f t="array" ref="V2842">_xlfn.LET(
    _xlpm.txt, _xlfn.TEXTJOIN("", TRUE, IF(ISNUMBER(--MID(Todos!$H2842, _xlfn.SEQUENCE(LEN(Todos!$H2842)), 1)), MID(Todos!$H2842, _xlfn.SEQUENCE(LEN(Todos!$H2842)), 1), "")),
    IF(ISNUMBER(--RIGHT(_xlpm.txt,1)), _xlpm.txt, LEFT(_xlpm.txt, LEN(_xlpm.txt)-1))
)</f>
        <v>15375</v>
      </c>
      <c r="W2842" s="9" t="str">
        <f>UPPER(LEFT(Todos!$B2842,2))</f>
        <v>TX</v>
      </c>
      <c r="X2842" s="10" t="str" cm="1">
        <f t="array" ref="X2842">+IF(Todos!$C2842 = "",MODE.MATCH(Todos!$C$2:$C$4029),Todos!$C2842)</f>
        <v>F</v>
      </c>
    </row>
    <row r="2843" spans="1:24" x14ac:dyDescent="0.35">
      <c r="A2843" s="18">
        <v>182670</v>
      </c>
      <c r="B2843" s="12" t="s">
        <v>41</v>
      </c>
      <c r="C2843" s="12" t="s">
        <v>52</v>
      </c>
      <c r="D2843" s="12">
        <v>394</v>
      </c>
      <c r="E2843" s="12">
        <v>321</v>
      </c>
      <c r="F2843" s="12">
        <v>420</v>
      </c>
      <c r="G2843" s="12">
        <v>1</v>
      </c>
      <c r="H2843" s="12">
        <v>15348</v>
      </c>
      <c r="I2843" s="12">
        <v>0</v>
      </c>
      <c r="J2843" s="12">
        <v>66</v>
      </c>
      <c r="K2843" s="12">
        <v>367</v>
      </c>
      <c r="L2843" s="12">
        <v>349</v>
      </c>
      <c r="M2843" s="12">
        <v>3.8235294120000001</v>
      </c>
      <c r="N2843" s="12">
        <f>VLOOKUP(Todos!$A2843,vlookup_table[#All],2,FALSE)</f>
        <v>1</v>
      </c>
      <c r="O2843" s="12" t="str">
        <f>VLOOKUP(Todos!$A2843,vlookup_table[#All],3,FALSE)</f>
        <v>WA</v>
      </c>
      <c r="P2843" s="12">
        <f>VLOOKUP(Todos!$A2843,vlookup_table[#All],4,FALSE)</f>
        <v>2304</v>
      </c>
      <c r="Q2843" s="14" t="str">
        <f>VLOOKUP(Todos!$A2843,vlookup_table[#All],5,FALSE)</f>
        <v>R2</v>
      </c>
      <c r="R2843" s="14" t="str">
        <f>VLOOKUP(Todos!$A2843,vlookup_table[#All],6,FALSE)</f>
        <v>M</v>
      </c>
      <c r="S2843" s="14">
        <f>VLOOKUP(Todos!$A2843,vlookup_table[#All],7,FALSE)</f>
        <v>5</v>
      </c>
      <c r="T2843" s="14">
        <f>ROUND((9706-Todos!$P2843)/100, 0)</f>
        <v>74</v>
      </c>
      <c r="U2843" s="14" t="str" cm="1">
        <f t="array" ref="U2843">_xlfn.IFS(
    ISNUMBER(SEARCH("C", Q2843)), "Ciudad",
    ISNUMBER(SEARCH("T", Q2843)), "Pueblo",
    ISNUMBER(SEARCH("R", Q2843)), "Rural",
    ISNUMBER(SEARCH("S", Q2843)), "Suburbano",
    ISNUMBER(SEARCH("U", Q2843)), "Urbano"
)</f>
        <v>Rural</v>
      </c>
      <c r="V2843" s="25" t="str" cm="1">
        <f t="array" ref="V2843">_xlfn.LET(
    _xlpm.txt, _xlfn.TEXTJOIN("", TRUE, IF(ISNUMBER(--MID(Todos!$H2843, _xlfn.SEQUENCE(LEN(Todos!$H2843)), 1)), MID(Todos!$H2843, _xlfn.SEQUENCE(LEN(Todos!$H2843)), 1), "")),
    IF(ISNUMBER(--RIGHT(_xlpm.txt,1)), _xlpm.txt, LEFT(_xlpm.txt, LEN(_xlpm.txt)-1))
)</f>
        <v>15348</v>
      </c>
      <c r="W2843" s="14" t="str">
        <f>UPPER(LEFT(Todos!$B2843,2))</f>
        <v>WA</v>
      </c>
      <c r="X2843" s="15" t="str" cm="1">
        <f t="array" ref="X2843">+IF(Todos!$C2843 = "",MODE.MATCH(Todos!$C$2:$C$4029),Todos!$C2843)</f>
        <v>male</v>
      </c>
    </row>
    <row r="2844" spans="1:24" x14ac:dyDescent="0.35">
      <c r="A2844" s="19">
        <v>22645</v>
      </c>
      <c r="B2844" s="7" t="s">
        <v>47</v>
      </c>
      <c r="C2844" s="7"/>
      <c r="D2844" s="7">
        <v>416</v>
      </c>
      <c r="E2844" s="7">
        <v>191</v>
      </c>
      <c r="F2844" s="7">
        <v>247</v>
      </c>
      <c r="G2844" s="7">
        <v>0</v>
      </c>
      <c r="H2844" s="7">
        <v>7564</v>
      </c>
      <c r="I2844" s="7">
        <v>1</v>
      </c>
      <c r="J2844" s="7">
        <v>79</v>
      </c>
      <c r="K2844" s="7">
        <v>215</v>
      </c>
      <c r="L2844" s="7">
        <v>228</v>
      </c>
      <c r="M2844" s="7">
        <v>7.2727272730000001</v>
      </c>
      <c r="N2844" s="7">
        <f>VLOOKUP(Todos!$A2844,vlookup_table[#All],2,FALSE)</f>
        <v>2</v>
      </c>
      <c r="O2844" s="7" t="str">
        <f>VLOOKUP(Todos!$A2844,vlookup_table[#All],3,FALSE)</f>
        <v>SC</v>
      </c>
      <c r="P2844" s="7">
        <f>VLOOKUP(Todos!$A2844,vlookup_table[#All],4,FALSE)</f>
        <v>3604</v>
      </c>
      <c r="Q2844" s="9" t="str">
        <f>VLOOKUP(Todos!$A2844,vlookup_table[#All],5,FALSE)</f>
        <v>R2</v>
      </c>
      <c r="R2844" s="9" t="str">
        <f>VLOOKUP(Todos!$A2844,vlookup_table[#All],6,FALSE)</f>
        <v/>
      </c>
      <c r="S2844" s="9">
        <f>VLOOKUP(Todos!$A2844,vlookup_table[#All],7,FALSE)</f>
        <v>8</v>
      </c>
      <c r="T2844" s="9">
        <f>ROUND((9706-Todos!$P2844)/100, 0)</f>
        <v>61</v>
      </c>
      <c r="U2844" s="9" t="str" cm="1">
        <f t="array" ref="U2844">_xlfn.IFS(
    ISNUMBER(SEARCH("C", Q2844)), "Ciudad",
    ISNUMBER(SEARCH("T", Q2844)), "Pueblo",
    ISNUMBER(SEARCH("R", Q2844)), "Rural",
    ISNUMBER(SEARCH("S", Q2844)), "Suburbano",
    ISNUMBER(SEARCH("U", Q2844)), "Urbano"
)</f>
        <v>Rural</v>
      </c>
      <c r="V2844" s="24" t="str" cm="1">
        <f t="array" ref="V2844">_xlfn.LET(
    _xlpm.txt, _xlfn.TEXTJOIN("", TRUE, IF(ISNUMBER(--MID(Todos!$H2844, _xlfn.SEQUENCE(LEN(Todos!$H2844)), 1)), MID(Todos!$H2844, _xlfn.SEQUENCE(LEN(Todos!$H2844)), 1), "")),
    IF(ISNUMBER(--RIGHT(_xlpm.txt,1)), _xlpm.txt, LEFT(_xlpm.txt, LEN(_xlpm.txt)-1))
)</f>
        <v>7564</v>
      </c>
      <c r="W2844" s="9" t="str">
        <f>UPPER(LEFT(Todos!$B2844,2))</f>
        <v>SC</v>
      </c>
      <c r="X2844" s="10" t="e" cm="1">
        <f t="array" aca="1" ref="X2844" ca="1">+IF(Todos!$C2844 = "",MODE.MATCH(Todos!$C$2:$C$4029),Todos!$C2844)</f>
        <v>#NAME?</v>
      </c>
    </row>
    <row r="2845" spans="1:24" x14ac:dyDescent="0.35">
      <c r="A2845" s="18">
        <v>141834</v>
      </c>
      <c r="B2845" s="12" t="s">
        <v>24</v>
      </c>
      <c r="C2845" s="12" t="s">
        <v>17</v>
      </c>
      <c r="D2845" s="12">
        <v>984</v>
      </c>
      <c r="E2845" s="12">
        <v>330</v>
      </c>
      <c r="F2845" s="12">
        <v>413</v>
      </c>
      <c r="G2845" s="12">
        <v>5</v>
      </c>
      <c r="H2845" s="12">
        <v>13871</v>
      </c>
      <c r="I2845" s="12">
        <v>5</v>
      </c>
      <c r="J2845" s="12">
        <v>19</v>
      </c>
      <c r="K2845" s="12">
        <v>357</v>
      </c>
      <c r="L2845" s="12">
        <v>375</v>
      </c>
      <c r="M2845" s="12">
        <v>9.5</v>
      </c>
      <c r="N2845" s="12">
        <f>VLOOKUP(Todos!$A2845,vlookup_table[#All],2,FALSE)</f>
        <v>0</v>
      </c>
      <c r="O2845" s="12" t="str">
        <f>VLOOKUP(Todos!$A2845,vlookup_table[#All],3,FALSE)</f>
        <v>NV</v>
      </c>
      <c r="P2845" s="12">
        <f>VLOOKUP(Todos!$A2845,vlookup_table[#All],4,FALSE)</f>
        <v>3001</v>
      </c>
      <c r="Q2845" s="14" t="str">
        <f>VLOOKUP(Todos!$A2845,vlookup_table[#All],5,FALSE)</f>
        <v>R2</v>
      </c>
      <c r="R2845" s="14" t="str">
        <f>VLOOKUP(Todos!$A2845,vlookup_table[#All],6,FALSE)</f>
        <v>F</v>
      </c>
      <c r="S2845" s="14">
        <f>VLOOKUP(Todos!$A2845,vlookup_table[#All],7,FALSE)</f>
        <v>8</v>
      </c>
      <c r="T2845" s="14">
        <f>ROUND((9706-Todos!$P2845)/100, 0)</f>
        <v>67</v>
      </c>
      <c r="U2845" s="14" t="str" cm="1">
        <f t="array" ref="U2845">_xlfn.IFS(
    ISNUMBER(SEARCH("C", Q2845)), "Ciudad",
    ISNUMBER(SEARCH("T", Q2845)), "Pueblo",
    ISNUMBER(SEARCH("R", Q2845)), "Rural",
    ISNUMBER(SEARCH("S", Q2845)), "Suburbano",
    ISNUMBER(SEARCH("U", Q2845)), "Urbano"
)</f>
        <v>Rural</v>
      </c>
      <c r="V2845" s="25" t="str" cm="1">
        <f t="array" ref="V2845">_xlfn.LET(
    _xlpm.txt, _xlfn.TEXTJOIN("", TRUE, IF(ISNUMBER(--MID(Todos!$H2845, _xlfn.SEQUENCE(LEN(Todos!$H2845)), 1)), MID(Todos!$H2845, _xlfn.SEQUENCE(LEN(Todos!$H2845)), 1), "")),
    IF(ISNUMBER(--RIGHT(_xlpm.txt,1)), _xlpm.txt, LEFT(_xlpm.txt, LEN(_xlpm.txt)-1))
)</f>
        <v>13871</v>
      </c>
      <c r="W2845" s="14" t="str">
        <f>UPPER(LEFT(Todos!$B2845,2))</f>
        <v>NV</v>
      </c>
      <c r="X2845" s="15" t="str" cm="1">
        <f t="array" ref="X2845">+IF(Todos!$C2845 = "",MODE.MATCH(Todos!$C$2:$C$4029),Todos!$C2845)</f>
        <v>F</v>
      </c>
    </row>
    <row r="2846" spans="1:24" x14ac:dyDescent="0.35">
      <c r="A2846" s="19">
        <v>129335</v>
      </c>
      <c r="B2846" s="7" t="s">
        <v>49</v>
      </c>
      <c r="C2846" s="7" t="s">
        <v>14</v>
      </c>
      <c r="D2846" s="7">
        <v>919</v>
      </c>
      <c r="E2846" s="7">
        <v>488</v>
      </c>
      <c r="F2846" s="7">
        <v>529</v>
      </c>
      <c r="G2846" s="7">
        <v>0</v>
      </c>
      <c r="H2846" s="7">
        <v>16273</v>
      </c>
      <c r="I2846" s="7">
        <v>3</v>
      </c>
      <c r="J2846" s="7">
        <v>31</v>
      </c>
      <c r="K2846" s="7">
        <v>494</v>
      </c>
      <c r="L2846" s="7">
        <v>524</v>
      </c>
      <c r="M2846" s="7">
        <v>7.2727272730000001</v>
      </c>
      <c r="N2846" s="7">
        <f>VLOOKUP(Todos!$A2846,vlookup_table[#All],2,FALSE)</f>
        <v>1002</v>
      </c>
      <c r="O2846" s="7" t="str">
        <f>VLOOKUP(Todos!$A2846,vlookup_table[#All],3,FALSE)</f>
        <v>CO</v>
      </c>
      <c r="P2846" s="7">
        <f>VLOOKUP(Todos!$A2846,vlookup_table[#All],4,FALSE)</f>
        <v>5001</v>
      </c>
      <c r="Q2846" s="9" t="str">
        <f>VLOOKUP(Todos!$A2846,vlookup_table[#All],5,FALSE)</f>
        <v>S1</v>
      </c>
      <c r="R2846" s="9" t="str">
        <f>VLOOKUP(Todos!$A2846,vlookup_table[#All],6,FALSE)</f>
        <v>M</v>
      </c>
      <c r="S2846" s="9">
        <f>VLOOKUP(Todos!$A2846,vlookup_table[#All],7,FALSE)</f>
        <v>12</v>
      </c>
      <c r="T2846" s="9">
        <f>ROUND((9706-Todos!$P2846)/100, 0)</f>
        <v>47</v>
      </c>
      <c r="U2846" s="9" t="str" cm="1">
        <f t="array" ref="U2846">_xlfn.IFS(
    ISNUMBER(SEARCH("C", Q2846)), "Ciudad",
    ISNUMBER(SEARCH("T", Q2846)), "Pueblo",
    ISNUMBER(SEARCH("R", Q2846)), "Rural",
    ISNUMBER(SEARCH("S", Q2846)), "Suburbano",
    ISNUMBER(SEARCH("U", Q2846)), "Urbano"
)</f>
        <v>Suburbano</v>
      </c>
      <c r="V2846" s="24" t="str" cm="1">
        <f t="array" ref="V2846">_xlfn.LET(
    _xlpm.txt, _xlfn.TEXTJOIN("", TRUE, IF(ISNUMBER(--MID(Todos!$H2846, _xlfn.SEQUENCE(LEN(Todos!$H2846)), 1)), MID(Todos!$H2846, _xlfn.SEQUENCE(LEN(Todos!$H2846)), 1), "")),
    IF(ISNUMBER(--RIGHT(_xlpm.txt,1)), _xlpm.txt, LEFT(_xlpm.txt, LEN(_xlpm.txt)-1))
)</f>
        <v>16273</v>
      </c>
      <c r="W2846" s="9" t="str">
        <f>UPPER(LEFT(Todos!$B2846,2))</f>
        <v>CO</v>
      </c>
      <c r="X2846" s="10" t="str" cm="1">
        <f t="array" ref="X2846">+IF(Todos!$C2846 = "",MODE.MATCH(Todos!$C$2:$C$4029),Todos!$C2846)</f>
        <v>M</v>
      </c>
    </row>
    <row r="2847" spans="1:24" x14ac:dyDescent="0.35">
      <c r="A2847" s="18">
        <v>98793</v>
      </c>
      <c r="B2847" s="12" t="s">
        <v>16</v>
      </c>
      <c r="C2847" s="12" t="s">
        <v>14</v>
      </c>
      <c r="D2847" s="12">
        <v>332</v>
      </c>
      <c r="E2847" s="12">
        <v>213</v>
      </c>
      <c r="F2847" s="12">
        <v>300</v>
      </c>
      <c r="G2847" s="12">
        <v>0</v>
      </c>
      <c r="H2847" s="12">
        <v>9892</v>
      </c>
      <c r="I2847" s="12">
        <v>0</v>
      </c>
      <c r="J2847" s="12">
        <v>80</v>
      </c>
      <c r="K2847" s="12">
        <v>246</v>
      </c>
      <c r="L2847" s="12">
        <v>256</v>
      </c>
      <c r="M2847" s="12">
        <v>8.1428571430000005</v>
      </c>
      <c r="N2847" s="12">
        <f>VLOOKUP(Todos!$A2847,vlookup_table[#All],2,FALSE)</f>
        <v>0</v>
      </c>
      <c r="O2847" s="12" t="str">
        <f>VLOOKUP(Todos!$A2847,vlookup_table[#All],3,FALSE)</f>
        <v>IL</v>
      </c>
      <c r="P2847" s="12">
        <f>VLOOKUP(Todos!$A2847,vlookup_table[#All],4,FALSE)</f>
        <v>2801</v>
      </c>
      <c r="Q2847" s="14" t="str">
        <f>VLOOKUP(Todos!$A2847,vlookup_table[#All],5,FALSE)</f>
        <v>R2</v>
      </c>
      <c r="R2847" s="14" t="str">
        <f>VLOOKUP(Todos!$A2847,vlookup_table[#All],6,FALSE)</f>
        <v>M</v>
      </c>
      <c r="S2847" s="14">
        <f>VLOOKUP(Todos!$A2847,vlookup_table[#All],7,FALSE)</f>
        <v>10</v>
      </c>
      <c r="T2847" s="14">
        <f>ROUND((9706-Todos!$P2847)/100, 0)</f>
        <v>69</v>
      </c>
      <c r="U2847" s="14" t="str" cm="1">
        <f t="array" ref="U2847">_xlfn.IFS(
    ISNUMBER(SEARCH("C", Q2847)), "Ciudad",
    ISNUMBER(SEARCH("T", Q2847)), "Pueblo",
    ISNUMBER(SEARCH("R", Q2847)), "Rural",
    ISNUMBER(SEARCH("S", Q2847)), "Suburbano",
    ISNUMBER(SEARCH("U", Q2847)), "Urbano"
)</f>
        <v>Rural</v>
      </c>
      <c r="V2847" s="25" t="str" cm="1">
        <f t="array" ref="V2847">_xlfn.LET(
    _xlpm.txt, _xlfn.TEXTJOIN("", TRUE, IF(ISNUMBER(--MID(Todos!$H2847, _xlfn.SEQUENCE(LEN(Todos!$H2847)), 1)), MID(Todos!$H2847, _xlfn.SEQUENCE(LEN(Todos!$H2847)), 1), "")),
    IF(ISNUMBER(--RIGHT(_xlpm.txt,1)), _xlpm.txt, LEFT(_xlpm.txt, LEN(_xlpm.txt)-1))
)</f>
        <v>9892</v>
      </c>
      <c r="W2847" s="14" t="str">
        <f>UPPER(LEFT(Todos!$B2847,2))</f>
        <v>IL</v>
      </c>
      <c r="X2847" s="15" t="str" cm="1">
        <f t="array" ref="X2847">+IF(Todos!$C2847 = "",MODE.MATCH(Todos!$C$2:$C$4029),Todos!$C2847)</f>
        <v>M</v>
      </c>
    </row>
    <row r="2848" spans="1:24" x14ac:dyDescent="0.35">
      <c r="A2848" s="19">
        <v>187691</v>
      </c>
      <c r="B2848" s="7" t="s">
        <v>18</v>
      </c>
      <c r="C2848" s="7" t="s">
        <v>20</v>
      </c>
      <c r="D2848" s="7">
        <v>872</v>
      </c>
      <c r="E2848" s="7">
        <v>318</v>
      </c>
      <c r="F2848" s="7">
        <v>417</v>
      </c>
      <c r="G2848" s="7">
        <v>2</v>
      </c>
      <c r="H2848" s="7">
        <v>14570</v>
      </c>
      <c r="I2848" s="7">
        <v>0</v>
      </c>
      <c r="J2848" s="7">
        <v>68</v>
      </c>
      <c r="K2848" s="7">
        <v>394</v>
      </c>
      <c r="L2848" s="7">
        <v>362</v>
      </c>
      <c r="M2848" s="7">
        <v>4.2222222220000001</v>
      </c>
      <c r="N2848" s="7">
        <f>VLOOKUP(Todos!$A2848,vlookup_table[#All],2,FALSE)</f>
        <v>0</v>
      </c>
      <c r="O2848" s="7" t="str">
        <f>VLOOKUP(Todos!$A2848,vlookup_table[#All],3,FALSE)</f>
        <v>NC</v>
      </c>
      <c r="P2848" s="7">
        <f>VLOOKUP(Todos!$A2848,vlookup_table[#All],4,FALSE)</f>
        <v>0</v>
      </c>
      <c r="Q2848" s="9" t="str">
        <f>VLOOKUP(Todos!$A2848,vlookup_table[#All],5,FALSE)</f>
        <v>T2</v>
      </c>
      <c r="R2848" s="9" t="str">
        <f>VLOOKUP(Todos!$A2848,vlookup_table[#All],6,FALSE)</f>
        <v>F</v>
      </c>
      <c r="S2848" s="9">
        <f>VLOOKUP(Todos!$A2848,vlookup_table[#All],7,FALSE)</f>
        <v>10</v>
      </c>
      <c r="T2848" s="9">
        <f>ROUND((9706-Todos!$P2848)/100, 0)</f>
        <v>97</v>
      </c>
      <c r="U2848" s="9" t="str" cm="1">
        <f t="array" ref="U2848">_xlfn.IFS(
    ISNUMBER(SEARCH("C", Q2848)), "Ciudad",
    ISNUMBER(SEARCH("T", Q2848)), "Pueblo",
    ISNUMBER(SEARCH("R", Q2848)), "Rural",
    ISNUMBER(SEARCH("S", Q2848)), "Suburbano",
    ISNUMBER(SEARCH("U", Q2848)), "Urbano"
)</f>
        <v>Pueblo</v>
      </c>
      <c r="V2848" s="24" t="str" cm="1">
        <f t="array" ref="V2848">_xlfn.LET(
    _xlpm.txt, _xlfn.TEXTJOIN("", TRUE, IF(ISNUMBER(--MID(Todos!$H2848, _xlfn.SEQUENCE(LEN(Todos!$H2848)), 1)), MID(Todos!$H2848, _xlfn.SEQUENCE(LEN(Todos!$H2848)), 1), "")),
    IF(ISNUMBER(--RIGHT(_xlpm.txt,1)), _xlpm.txt, LEFT(_xlpm.txt, LEN(_xlpm.txt)-1))
)</f>
        <v>14570</v>
      </c>
      <c r="W2848" s="9" t="str">
        <f>UPPER(LEFT(Todos!$B2848,2))</f>
        <v>NC</v>
      </c>
      <c r="X2848" s="10" t="str" cm="1">
        <f t="array" ref="X2848">+IF(Todos!$C2848 = "",MODE.MATCH(Todos!$C$2:$C$4029),Todos!$C2848)</f>
        <v>female</v>
      </c>
    </row>
    <row r="2849" spans="1:24" x14ac:dyDescent="0.35">
      <c r="A2849" s="18">
        <v>112495</v>
      </c>
      <c r="B2849" s="12" t="s">
        <v>33</v>
      </c>
      <c r="C2849" s="12" t="s">
        <v>61</v>
      </c>
      <c r="D2849" s="12">
        <v>698</v>
      </c>
      <c r="E2849" s="12">
        <v>287</v>
      </c>
      <c r="F2849" s="12">
        <v>454</v>
      </c>
      <c r="G2849" s="12">
        <v>5</v>
      </c>
      <c r="H2849" s="12">
        <v>17175</v>
      </c>
      <c r="I2849" s="12">
        <v>3</v>
      </c>
      <c r="J2849" s="12">
        <v>56</v>
      </c>
      <c r="K2849" s="12">
        <v>372</v>
      </c>
      <c r="L2849" s="12">
        <v>376</v>
      </c>
      <c r="M2849" s="12">
        <v>6.4</v>
      </c>
      <c r="N2849" s="12">
        <f>VLOOKUP(Todos!$A2849,vlookup_table[#All],2,FALSE)</f>
        <v>0</v>
      </c>
      <c r="O2849" s="12" t="str">
        <f>VLOOKUP(Todos!$A2849,vlookup_table[#All],3,FALSE)</f>
        <v>AR</v>
      </c>
      <c r="P2849" s="12">
        <f>VLOOKUP(Todos!$A2849,vlookup_table[#All],4,FALSE)</f>
        <v>0</v>
      </c>
      <c r="Q2849" s="14" t="str">
        <f>VLOOKUP(Todos!$A2849,vlookup_table[#All],5,FALSE)</f>
        <v>C2</v>
      </c>
      <c r="R2849" s="14" t="str">
        <f>VLOOKUP(Todos!$A2849,vlookup_table[#All],6,FALSE)</f>
        <v>F</v>
      </c>
      <c r="S2849" s="14">
        <f>VLOOKUP(Todos!$A2849,vlookup_table[#All],7,FALSE)</f>
        <v>8</v>
      </c>
      <c r="T2849" s="14">
        <f>ROUND((9706-Todos!$P2849)/100, 0)</f>
        <v>97</v>
      </c>
      <c r="U2849" s="14" t="str" cm="1">
        <f t="array" ref="U2849">_xlfn.IFS(
    ISNUMBER(SEARCH("C", Q2849)), "Ciudad",
    ISNUMBER(SEARCH("T", Q2849)), "Pueblo",
    ISNUMBER(SEARCH("R", Q2849)), "Rural",
    ISNUMBER(SEARCH("S", Q2849)), "Suburbano",
    ISNUMBER(SEARCH("U", Q2849)), "Urbano"
)</f>
        <v>Ciudad</v>
      </c>
      <c r="V2849" s="25" t="str" cm="1">
        <f t="array" ref="V2849">_xlfn.LET(
    _xlpm.txt, _xlfn.TEXTJOIN("", TRUE, IF(ISNUMBER(--MID(Todos!$H2849, _xlfn.SEQUENCE(LEN(Todos!$H2849)), 1)), MID(Todos!$H2849, _xlfn.SEQUENCE(LEN(Todos!$H2849)), 1), "")),
    IF(ISNUMBER(--RIGHT(_xlpm.txt,1)), _xlpm.txt, LEFT(_xlpm.txt, LEN(_xlpm.txt)-1))
)</f>
        <v>17175</v>
      </c>
      <c r="W2849" s="14" t="str">
        <f>UPPER(LEFT(Todos!$B2849,2))</f>
        <v>AR</v>
      </c>
      <c r="X2849" s="15" t="str" cm="1">
        <f t="array" ref="X2849">+IF(Todos!$C2849 = "",MODE.MATCH(Todos!$C$2:$C$4029),Todos!$C2849)</f>
        <v>Female</v>
      </c>
    </row>
    <row r="2850" spans="1:24" x14ac:dyDescent="0.35">
      <c r="A2850" s="19">
        <v>129408</v>
      </c>
      <c r="B2850" s="7" t="s">
        <v>49</v>
      </c>
      <c r="C2850" s="7" t="s">
        <v>14</v>
      </c>
      <c r="D2850" s="7">
        <v>818</v>
      </c>
      <c r="E2850" s="7">
        <v>405</v>
      </c>
      <c r="F2850" s="7">
        <v>438</v>
      </c>
      <c r="G2850" s="7">
        <v>0</v>
      </c>
      <c r="H2850" s="7">
        <v>13951</v>
      </c>
      <c r="I2850" s="7">
        <v>1</v>
      </c>
      <c r="J2850" s="7">
        <v>55</v>
      </c>
      <c r="K2850" s="7">
        <v>425</v>
      </c>
      <c r="L2850" s="7">
        <v>426</v>
      </c>
      <c r="M2850" s="7">
        <v>27.285714290000001</v>
      </c>
      <c r="N2850" s="7">
        <f>VLOOKUP(Todos!$A2850,vlookup_table[#All],2,FALSE)</f>
        <v>2</v>
      </c>
      <c r="O2850" s="7" t="str">
        <f>VLOOKUP(Todos!$A2850,vlookup_table[#All],3,FALSE)</f>
        <v>CO</v>
      </c>
      <c r="P2850" s="7">
        <f>VLOOKUP(Todos!$A2850,vlookup_table[#All],4,FALSE)</f>
        <v>5110</v>
      </c>
      <c r="Q2850" s="9" t="str">
        <f>VLOOKUP(Todos!$A2850,vlookup_table[#All],5,FALSE)</f>
        <v>S2</v>
      </c>
      <c r="R2850" s="9" t="str">
        <f>VLOOKUP(Todos!$A2850,vlookup_table[#All],6,FALSE)</f>
        <v>M</v>
      </c>
      <c r="S2850" s="9">
        <f>VLOOKUP(Todos!$A2850,vlookup_table[#All],7,FALSE)</f>
        <v>45</v>
      </c>
      <c r="T2850" s="9">
        <f>ROUND((9706-Todos!$P2850)/100, 0)</f>
        <v>46</v>
      </c>
      <c r="U2850" s="9" t="str" cm="1">
        <f t="array" ref="U2850">_xlfn.IFS(
    ISNUMBER(SEARCH("C", Q2850)), "Ciudad",
    ISNUMBER(SEARCH("T", Q2850)), "Pueblo",
    ISNUMBER(SEARCH("R", Q2850)), "Rural",
    ISNUMBER(SEARCH("S", Q2850)), "Suburbano",
    ISNUMBER(SEARCH("U", Q2850)), "Urbano"
)</f>
        <v>Suburbano</v>
      </c>
      <c r="V2850" s="24" t="str" cm="1">
        <f t="array" ref="V2850">_xlfn.LET(
    _xlpm.txt, _xlfn.TEXTJOIN("", TRUE, IF(ISNUMBER(--MID(Todos!$H2850, _xlfn.SEQUENCE(LEN(Todos!$H2850)), 1)), MID(Todos!$H2850, _xlfn.SEQUENCE(LEN(Todos!$H2850)), 1), "")),
    IF(ISNUMBER(--RIGHT(_xlpm.txt,1)), _xlpm.txt, LEFT(_xlpm.txt, LEN(_xlpm.txt)-1))
)</f>
        <v>13951</v>
      </c>
      <c r="W2850" s="9" t="str">
        <f>UPPER(LEFT(Todos!$B2850,2))</f>
        <v>CO</v>
      </c>
      <c r="X2850" s="10" t="str" cm="1">
        <f t="array" ref="X2850">+IF(Todos!$C2850 = "",MODE.MATCH(Todos!$C$2:$C$4029),Todos!$C2850)</f>
        <v>M</v>
      </c>
    </row>
    <row r="2851" spans="1:24" x14ac:dyDescent="0.35">
      <c r="A2851" s="18">
        <v>76316</v>
      </c>
      <c r="B2851" s="12" t="s">
        <v>48</v>
      </c>
      <c r="C2851" s="12" t="s">
        <v>14</v>
      </c>
      <c r="D2851" s="12">
        <v>443</v>
      </c>
      <c r="E2851" s="12">
        <v>261</v>
      </c>
      <c r="F2851" s="12">
        <v>335</v>
      </c>
      <c r="G2851" s="12">
        <v>0</v>
      </c>
      <c r="H2851" s="12">
        <v>11545</v>
      </c>
      <c r="I2851" s="12">
        <v>1</v>
      </c>
      <c r="J2851" s="12">
        <v>79</v>
      </c>
      <c r="K2851" s="12">
        <v>309</v>
      </c>
      <c r="L2851" s="12">
        <v>292</v>
      </c>
      <c r="M2851" s="12">
        <v>9.8000000000000007</v>
      </c>
      <c r="N2851" s="12">
        <f>VLOOKUP(Todos!$A2851,vlookup_table[#All],2,FALSE)</f>
        <v>1002</v>
      </c>
      <c r="O2851" s="12" t="str">
        <f>VLOOKUP(Todos!$A2851,vlookup_table[#All],3,FALSE)</f>
        <v>IA</v>
      </c>
      <c r="P2851" s="12">
        <f>VLOOKUP(Todos!$A2851,vlookup_table[#All],4,FALSE)</f>
        <v>0</v>
      </c>
      <c r="Q2851" s="14" t="str">
        <f>VLOOKUP(Todos!$A2851,vlookup_table[#All],5,FALSE)</f>
        <v>R2</v>
      </c>
      <c r="R2851" s="14" t="str">
        <f>VLOOKUP(Todos!$A2851,vlookup_table[#All],6,FALSE)</f>
        <v>M</v>
      </c>
      <c r="S2851" s="14">
        <f>VLOOKUP(Todos!$A2851,vlookup_table[#All],7,FALSE)</f>
        <v>13</v>
      </c>
      <c r="T2851" s="14">
        <f>ROUND((9706-Todos!$P2851)/100, 0)</f>
        <v>97</v>
      </c>
      <c r="U2851" s="14" t="str" cm="1">
        <f t="array" ref="U2851">_xlfn.IFS(
    ISNUMBER(SEARCH("C", Q2851)), "Ciudad",
    ISNUMBER(SEARCH("T", Q2851)), "Pueblo",
    ISNUMBER(SEARCH("R", Q2851)), "Rural",
    ISNUMBER(SEARCH("S", Q2851)), "Suburbano",
    ISNUMBER(SEARCH("U", Q2851)), "Urbano"
)</f>
        <v>Rural</v>
      </c>
      <c r="V2851" s="25" t="str" cm="1">
        <f t="array" ref="V2851">_xlfn.LET(
    _xlpm.txt, _xlfn.TEXTJOIN("", TRUE, IF(ISNUMBER(--MID(Todos!$H2851, _xlfn.SEQUENCE(LEN(Todos!$H2851)), 1)), MID(Todos!$H2851, _xlfn.SEQUENCE(LEN(Todos!$H2851)), 1), "")),
    IF(ISNUMBER(--RIGHT(_xlpm.txt,1)), _xlpm.txt, LEFT(_xlpm.txt, LEN(_xlpm.txt)-1))
)</f>
        <v>11545</v>
      </c>
      <c r="W2851" s="14" t="str">
        <f>UPPER(LEFT(Todos!$B2851,2))</f>
        <v>IA</v>
      </c>
      <c r="X2851" s="15" t="str" cm="1">
        <f t="array" ref="X2851">+IF(Todos!$C2851 = "",MODE.MATCH(Todos!$C$2:$C$4029),Todos!$C2851)</f>
        <v>M</v>
      </c>
    </row>
    <row r="2852" spans="1:24" x14ac:dyDescent="0.35">
      <c r="A2852" s="19">
        <v>23957</v>
      </c>
      <c r="B2852" s="7" t="s">
        <v>47</v>
      </c>
      <c r="C2852" s="7" t="s">
        <v>17</v>
      </c>
      <c r="D2852" s="7">
        <v>441</v>
      </c>
      <c r="E2852" s="7">
        <v>246</v>
      </c>
      <c r="F2852" s="7">
        <v>289</v>
      </c>
      <c r="G2852" s="7">
        <v>0</v>
      </c>
      <c r="H2852" s="7">
        <v>8328</v>
      </c>
      <c r="I2852" s="7">
        <v>0</v>
      </c>
      <c r="J2852" s="7">
        <v>73</v>
      </c>
      <c r="K2852" s="7">
        <v>268</v>
      </c>
      <c r="L2852" s="7">
        <v>261</v>
      </c>
      <c r="M2852" s="7">
        <v>7.1818181819999998</v>
      </c>
      <c r="N2852" s="7">
        <f>VLOOKUP(Todos!$A2852,vlookup_table[#All],2,FALSE)</f>
        <v>2</v>
      </c>
      <c r="O2852" s="7" t="str">
        <f>VLOOKUP(Todos!$A2852,vlookup_table[#All],3,FALSE)</f>
        <v>SC</v>
      </c>
      <c r="P2852" s="7">
        <f>VLOOKUP(Todos!$A2852,vlookup_table[#All],4,FALSE)</f>
        <v>3701</v>
      </c>
      <c r="Q2852" s="9" t="str">
        <f>VLOOKUP(Todos!$A2852,vlookup_table[#All],5,FALSE)</f>
        <v>T2</v>
      </c>
      <c r="R2852" s="9" t="str">
        <f>VLOOKUP(Todos!$A2852,vlookup_table[#All],6,FALSE)</f>
        <v>F</v>
      </c>
      <c r="S2852" s="9">
        <f>VLOOKUP(Todos!$A2852,vlookup_table[#All],7,FALSE)</f>
        <v>8</v>
      </c>
      <c r="T2852" s="9">
        <f>ROUND((9706-Todos!$P2852)/100, 0)</f>
        <v>60</v>
      </c>
      <c r="U2852" s="9" t="str" cm="1">
        <f t="array" ref="U2852">_xlfn.IFS(
    ISNUMBER(SEARCH("C", Q2852)), "Ciudad",
    ISNUMBER(SEARCH("T", Q2852)), "Pueblo",
    ISNUMBER(SEARCH("R", Q2852)), "Rural",
    ISNUMBER(SEARCH("S", Q2852)), "Suburbano",
    ISNUMBER(SEARCH("U", Q2852)), "Urbano"
)</f>
        <v>Pueblo</v>
      </c>
      <c r="V2852" s="24" t="str" cm="1">
        <f t="array" ref="V2852">_xlfn.LET(
    _xlpm.txt, _xlfn.TEXTJOIN("", TRUE, IF(ISNUMBER(--MID(Todos!$H2852, _xlfn.SEQUENCE(LEN(Todos!$H2852)), 1)), MID(Todos!$H2852, _xlfn.SEQUENCE(LEN(Todos!$H2852)), 1), "")),
    IF(ISNUMBER(--RIGHT(_xlpm.txt,1)), _xlpm.txt, LEFT(_xlpm.txt, LEN(_xlpm.txt)-1))
)</f>
        <v>8328</v>
      </c>
      <c r="W2852" s="9" t="str">
        <f>UPPER(LEFT(Todos!$B2852,2))</f>
        <v>SC</v>
      </c>
      <c r="X2852" s="10" t="str" cm="1">
        <f t="array" ref="X2852">+IF(Todos!$C2852 = "",MODE.MATCH(Todos!$C$2:$C$4029),Todos!$C2852)</f>
        <v>F</v>
      </c>
    </row>
    <row r="2853" spans="1:24" x14ac:dyDescent="0.35">
      <c r="A2853" s="18">
        <v>62704</v>
      </c>
      <c r="B2853" s="12" t="s">
        <v>34</v>
      </c>
      <c r="C2853" s="12" t="s">
        <v>14</v>
      </c>
      <c r="D2853" s="12">
        <v>416</v>
      </c>
      <c r="E2853" s="12">
        <v>312</v>
      </c>
      <c r="F2853" s="12">
        <v>333</v>
      </c>
      <c r="G2853" s="12">
        <v>1</v>
      </c>
      <c r="H2853" s="12">
        <v>11719</v>
      </c>
      <c r="I2853" s="12">
        <v>0</v>
      </c>
      <c r="J2853" s="12">
        <v>76</v>
      </c>
      <c r="K2853" s="12">
        <v>317</v>
      </c>
      <c r="L2853" s="12">
        <v>328</v>
      </c>
      <c r="M2853" s="12">
        <v>10.199999999999999</v>
      </c>
      <c r="N2853" s="12">
        <f>VLOOKUP(Todos!$A2853,vlookup_table[#All],2,FALSE)</f>
        <v>1</v>
      </c>
      <c r="O2853" s="12" t="str">
        <f>VLOOKUP(Todos!$A2853,vlookup_table[#All],3,FALSE)</f>
        <v>IN</v>
      </c>
      <c r="P2853" s="12">
        <f>VLOOKUP(Todos!$A2853,vlookup_table[#All],4,FALSE)</f>
        <v>4501</v>
      </c>
      <c r="Q2853" s="14" t="str">
        <f>VLOOKUP(Todos!$A2853,vlookup_table[#All],5,FALSE)</f>
        <v>T2</v>
      </c>
      <c r="R2853" s="14" t="str">
        <f>VLOOKUP(Todos!$A2853,vlookup_table[#All],6,FALSE)</f>
        <v>M</v>
      </c>
      <c r="S2853" s="14">
        <f>VLOOKUP(Todos!$A2853,vlookup_table[#All],7,FALSE)</f>
        <v>12</v>
      </c>
      <c r="T2853" s="14">
        <f>ROUND((9706-Todos!$P2853)/100, 0)</f>
        <v>52</v>
      </c>
      <c r="U2853" s="14" t="str" cm="1">
        <f t="array" ref="U2853">_xlfn.IFS(
    ISNUMBER(SEARCH("C", Q2853)), "Ciudad",
    ISNUMBER(SEARCH("T", Q2853)), "Pueblo",
    ISNUMBER(SEARCH("R", Q2853)), "Rural",
    ISNUMBER(SEARCH("S", Q2853)), "Suburbano",
    ISNUMBER(SEARCH("U", Q2853)), "Urbano"
)</f>
        <v>Pueblo</v>
      </c>
      <c r="V2853" s="25" t="str" cm="1">
        <f t="array" ref="V2853">_xlfn.LET(
    _xlpm.txt, _xlfn.TEXTJOIN("", TRUE, IF(ISNUMBER(--MID(Todos!$H2853, _xlfn.SEQUENCE(LEN(Todos!$H2853)), 1)), MID(Todos!$H2853, _xlfn.SEQUENCE(LEN(Todos!$H2853)), 1), "")),
    IF(ISNUMBER(--RIGHT(_xlpm.txt,1)), _xlpm.txt, LEFT(_xlpm.txt, LEN(_xlpm.txt)-1))
)</f>
        <v>11719</v>
      </c>
      <c r="W2853" s="14" t="str">
        <f>UPPER(LEFT(Todos!$B2853,2))</f>
        <v>IN</v>
      </c>
      <c r="X2853" s="15" t="str" cm="1">
        <f t="array" ref="X2853">+IF(Todos!$C2853 = "",MODE.MATCH(Todos!$C$2:$C$4029),Todos!$C2853)</f>
        <v>M</v>
      </c>
    </row>
    <row r="2854" spans="1:24" x14ac:dyDescent="0.35">
      <c r="A2854" s="19">
        <v>42176</v>
      </c>
      <c r="B2854" s="7" t="s">
        <v>13</v>
      </c>
      <c r="C2854" s="7" t="s">
        <v>17</v>
      </c>
      <c r="D2854" s="7">
        <v>759</v>
      </c>
      <c r="E2854" s="7">
        <v>299</v>
      </c>
      <c r="F2854" s="7">
        <v>386</v>
      </c>
      <c r="G2854" s="7">
        <v>6</v>
      </c>
      <c r="H2854" s="7">
        <v>15734</v>
      </c>
      <c r="I2854" s="7">
        <v>2</v>
      </c>
      <c r="J2854" s="7">
        <v>25</v>
      </c>
      <c r="K2854" s="7">
        <v>332</v>
      </c>
      <c r="L2854" s="7">
        <v>332</v>
      </c>
      <c r="M2854" s="7">
        <v>6.1</v>
      </c>
      <c r="N2854" s="7">
        <f>VLOOKUP(Todos!$A2854,vlookup_table[#All],2,FALSE)</f>
        <v>2</v>
      </c>
      <c r="O2854" s="7" t="str">
        <f>VLOOKUP(Todos!$A2854,vlookup_table[#All],3,FALSE)</f>
        <v>FL</v>
      </c>
      <c r="P2854" s="7">
        <f>VLOOKUP(Todos!$A2854,vlookup_table[#All],4,FALSE)</f>
        <v>1410</v>
      </c>
      <c r="Q2854" s="9" t="str">
        <f>VLOOKUP(Todos!$A2854,vlookup_table[#All],5,FALSE)</f>
        <v>C2</v>
      </c>
      <c r="R2854" s="9" t="str">
        <f>VLOOKUP(Todos!$A2854,vlookup_table[#All],6,FALSE)</f>
        <v>F</v>
      </c>
      <c r="S2854" s="9">
        <f>VLOOKUP(Todos!$A2854,vlookup_table[#All],7,FALSE)</f>
        <v>10</v>
      </c>
      <c r="T2854" s="9">
        <f>ROUND((9706-Todos!$P2854)/100, 0)</f>
        <v>83</v>
      </c>
      <c r="U2854" s="9" t="str" cm="1">
        <f t="array" ref="U2854">_xlfn.IFS(
    ISNUMBER(SEARCH("C", Q2854)), "Ciudad",
    ISNUMBER(SEARCH("T", Q2854)), "Pueblo",
    ISNUMBER(SEARCH("R", Q2854)), "Rural",
    ISNUMBER(SEARCH("S", Q2854)), "Suburbano",
    ISNUMBER(SEARCH("U", Q2854)), "Urbano"
)</f>
        <v>Ciudad</v>
      </c>
      <c r="V2854" s="24" t="str" cm="1">
        <f t="array" ref="V2854">_xlfn.LET(
    _xlpm.txt, _xlfn.TEXTJOIN("", TRUE, IF(ISNUMBER(--MID(Todos!$H2854, _xlfn.SEQUENCE(LEN(Todos!$H2854)), 1)), MID(Todos!$H2854, _xlfn.SEQUENCE(LEN(Todos!$H2854)), 1), "")),
    IF(ISNUMBER(--RIGHT(_xlpm.txt,1)), _xlpm.txt, LEFT(_xlpm.txt, LEN(_xlpm.txt)-1))
)</f>
        <v>15734</v>
      </c>
      <c r="W2854" s="9" t="str">
        <f>UPPER(LEFT(Todos!$B2854,2))</f>
        <v>FL</v>
      </c>
      <c r="X2854" s="10" t="str" cm="1">
        <f t="array" ref="X2854">+IF(Todos!$C2854 = "",MODE.MATCH(Todos!$C$2:$C$4029),Todos!$C2854)</f>
        <v>F</v>
      </c>
    </row>
    <row r="2855" spans="1:24" x14ac:dyDescent="0.35">
      <c r="A2855" s="18">
        <v>172888</v>
      </c>
      <c r="B2855" s="12" t="s">
        <v>22</v>
      </c>
      <c r="C2855" s="12" t="s">
        <v>17</v>
      </c>
      <c r="D2855" s="12">
        <v>988</v>
      </c>
      <c r="E2855" s="12">
        <v>160</v>
      </c>
      <c r="F2855" s="12">
        <v>244</v>
      </c>
      <c r="G2855" s="12">
        <v>8</v>
      </c>
      <c r="H2855" s="12">
        <v>8591</v>
      </c>
      <c r="I2855" s="12">
        <v>0</v>
      </c>
      <c r="J2855" s="12">
        <v>61</v>
      </c>
      <c r="K2855" s="12">
        <v>164</v>
      </c>
      <c r="L2855" s="12">
        <v>223</v>
      </c>
      <c r="M2855" s="12">
        <v>15</v>
      </c>
      <c r="N2855" s="12">
        <f>VLOOKUP(Todos!$A2855,vlookup_table[#All],2,FALSE)</f>
        <v>0</v>
      </c>
      <c r="O2855" s="12" t="str">
        <f>VLOOKUP(Todos!$A2855,vlookup_table[#All],3,FALSE)</f>
        <v>CA</v>
      </c>
      <c r="P2855" s="12">
        <f>VLOOKUP(Todos!$A2855,vlookup_table[#All],4,FALSE)</f>
        <v>0</v>
      </c>
      <c r="Q2855" s="14" t="str">
        <f>VLOOKUP(Todos!$A2855,vlookup_table[#All],5,FALSE)</f>
        <v>T2</v>
      </c>
      <c r="R2855" s="14" t="str">
        <f>VLOOKUP(Todos!$A2855,vlookup_table[#All],6,FALSE)</f>
        <v>F</v>
      </c>
      <c r="S2855" s="14">
        <f>VLOOKUP(Todos!$A2855,vlookup_table[#All],7,FALSE)</f>
        <v>15</v>
      </c>
      <c r="T2855" s="14">
        <f>ROUND((9706-Todos!$P2855)/100, 0)</f>
        <v>97</v>
      </c>
      <c r="U2855" s="14" t="str" cm="1">
        <f t="array" ref="U2855">_xlfn.IFS(
    ISNUMBER(SEARCH("C", Q2855)), "Ciudad",
    ISNUMBER(SEARCH("T", Q2855)), "Pueblo",
    ISNUMBER(SEARCH("R", Q2855)), "Rural",
    ISNUMBER(SEARCH("S", Q2855)), "Suburbano",
    ISNUMBER(SEARCH("U", Q2855)), "Urbano"
)</f>
        <v>Pueblo</v>
      </c>
      <c r="V2855" s="25" t="str" cm="1">
        <f t="array" ref="V2855">_xlfn.LET(
    _xlpm.txt, _xlfn.TEXTJOIN("", TRUE, IF(ISNUMBER(--MID(Todos!$H2855, _xlfn.SEQUENCE(LEN(Todos!$H2855)), 1)), MID(Todos!$H2855, _xlfn.SEQUENCE(LEN(Todos!$H2855)), 1), "")),
    IF(ISNUMBER(--RIGHT(_xlpm.txt,1)), _xlpm.txt, LEFT(_xlpm.txt, LEN(_xlpm.txt)-1))
)</f>
        <v>8591</v>
      </c>
      <c r="W2855" s="14" t="str">
        <f>UPPER(LEFT(Todos!$B2855,2))</f>
        <v>CA</v>
      </c>
      <c r="X2855" s="15" t="str" cm="1">
        <f t="array" ref="X2855">+IF(Todos!$C2855 = "",MODE.MATCH(Todos!$C$2:$C$4029),Todos!$C2855)</f>
        <v>F</v>
      </c>
    </row>
    <row r="2856" spans="1:24" x14ac:dyDescent="0.35">
      <c r="A2856" s="19">
        <v>137015</v>
      </c>
      <c r="B2856" s="7" t="s">
        <v>56</v>
      </c>
      <c r="C2856" s="7" t="s">
        <v>61</v>
      </c>
      <c r="D2856" s="7">
        <v>701</v>
      </c>
      <c r="E2856" s="7">
        <v>190</v>
      </c>
      <c r="F2856" s="7">
        <v>246</v>
      </c>
      <c r="G2856" s="7">
        <v>1</v>
      </c>
      <c r="H2856" s="7">
        <v>9630</v>
      </c>
      <c r="I2856" s="7">
        <v>3</v>
      </c>
      <c r="J2856" s="7">
        <v>27</v>
      </c>
      <c r="K2856" s="7">
        <v>220</v>
      </c>
      <c r="L2856" s="7">
        <v>217</v>
      </c>
      <c r="M2856" s="7">
        <v>6.9</v>
      </c>
      <c r="N2856" s="7">
        <f>VLOOKUP(Todos!$A2856,vlookup_table[#All],2,FALSE)</f>
        <v>0</v>
      </c>
      <c r="O2856" s="7" t="str">
        <f>VLOOKUP(Todos!$A2856,vlookup_table[#All],3,FALSE)</f>
        <v>AZ</v>
      </c>
      <c r="P2856" s="7">
        <f>VLOOKUP(Todos!$A2856,vlookup_table[#All],4,FALSE)</f>
        <v>2601</v>
      </c>
      <c r="Q2856" s="9" t="str">
        <f>VLOOKUP(Todos!$A2856,vlookup_table[#All],5,FALSE)</f>
        <v>R3</v>
      </c>
      <c r="R2856" s="9" t="str">
        <f>VLOOKUP(Todos!$A2856,vlookup_table[#All],6,FALSE)</f>
        <v>F</v>
      </c>
      <c r="S2856" s="9">
        <f>VLOOKUP(Todos!$A2856,vlookup_table[#All],7,FALSE)</f>
        <v>10</v>
      </c>
      <c r="T2856" s="9">
        <f>ROUND((9706-Todos!$P2856)/100, 0)</f>
        <v>71</v>
      </c>
      <c r="U2856" s="9" t="str" cm="1">
        <f t="array" ref="U2856">_xlfn.IFS(
    ISNUMBER(SEARCH("C", Q2856)), "Ciudad",
    ISNUMBER(SEARCH("T", Q2856)), "Pueblo",
    ISNUMBER(SEARCH("R", Q2856)), "Rural",
    ISNUMBER(SEARCH("S", Q2856)), "Suburbano",
    ISNUMBER(SEARCH("U", Q2856)), "Urbano"
)</f>
        <v>Rural</v>
      </c>
      <c r="V2856" s="24" t="str" cm="1">
        <f t="array" ref="V2856">_xlfn.LET(
    _xlpm.txt, _xlfn.TEXTJOIN("", TRUE, IF(ISNUMBER(--MID(Todos!$H2856, _xlfn.SEQUENCE(LEN(Todos!$H2856)), 1)), MID(Todos!$H2856, _xlfn.SEQUENCE(LEN(Todos!$H2856)), 1), "")),
    IF(ISNUMBER(--RIGHT(_xlpm.txt,1)), _xlpm.txt, LEFT(_xlpm.txt, LEN(_xlpm.txt)-1))
)</f>
        <v>9630</v>
      </c>
      <c r="W2856" s="9" t="str">
        <f>UPPER(LEFT(Todos!$B2856,2))</f>
        <v>AZ</v>
      </c>
      <c r="X2856" s="10" t="str" cm="1">
        <f t="array" ref="X2856">+IF(Todos!$C2856 = "",MODE.MATCH(Todos!$C$2:$C$4029),Todos!$C2856)</f>
        <v>Female</v>
      </c>
    </row>
    <row r="2857" spans="1:24" x14ac:dyDescent="0.35">
      <c r="A2857" s="18">
        <v>31461</v>
      </c>
      <c r="B2857" s="12" t="s">
        <v>40</v>
      </c>
      <c r="C2857" s="12" t="s">
        <v>17</v>
      </c>
      <c r="D2857" s="12">
        <v>752</v>
      </c>
      <c r="E2857" s="12">
        <v>278</v>
      </c>
      <c r="F2857" s="12">
        <v>408</v>
      </c>
      <c r="G2857" s="12">
        <v>6</v>
      </c>
      <c r="H2857" s="12">
        <v>14900</v>
      </c>
      <c r="I2857" s="12">
        <v>2</v>
      </c>
      <c r="J2857" s="12">
        <v>58</v>
      </c>
      <c r="K2857" s="12">
        <v>332</v>
      </c>
      <c r="L2857" s="12">
        <v>353</v>
      </c>
      <c r="M2857" s="12">
        <v>17.529411769999999</v>
      </c>
      <c r="N2857" s="12">
        <f>VLOOKUP(Todos!$A2857,vlookup_table[#All],2,FALSE)</f>
        <v>2</v>
      </c>
      <c r="O2857" s="12" t="str">
        <f>VLOOKUP(Todos!$A2857,vlookup_table[#All],3,FALSE)</f>
        <v>GA</v>
      </c>
      <c r="P2857" s="12">
        <f>VLOOKUP(Todos!$A2857,vlookup_table[#All],4,FALSE)</f>
        <v>5601</v>
      </c>
      <c r="Q2857" s="14" t="str">
        <f>VLOOKUP(Todos!$A2857,vlookup_table[#All],5,FALSE)</f>
        <v>R2</v>
      </c>
      <c r="R2857" s="14" t="str">
        <f>VLOOKUP(Todos!$A2857,vlookup_table[#All],6,FALSE)</f>
        <v>F</v>
      </c>
      <c r="S2857" s="14">
        <f>VLOOKUP(Todos!$A2857,vlookup_table[#All],7,FALSE)</f>
        <v>26</v>
      </c>
      <c r="T2857" s="14">
        <f>ROUND((9706-Todos!$P2857)/100, 0)</f>
        <v>41</v>
      </c>
      <c r="U2857" s="14" t="str" cm="1">
        <f t="array" ref="U2857">_xlfn.IFS(
    ISNUMBER(SEARCH("C", Q2857)), "Ciudad",
    ISNUMBER(SEARCH("T", Q2857)), "Pueblo",
    ISNUMBER(SEARCH("R", Q2857)), "Rural",
    ISNUMBER(SEARCH("S", Q2857)), "Suburbano",
    ISNUMBER(SEARCH("U", Q2857)), "Urbano"
)</f>
        <v>Rural</v>
      </c>
      <c r="V2857" s="25" t="str" cm="1">
        <f t="array" ref="V2857">_xlfn.LET(
    _xlpm.txt, _xlfn.TEXTJOIN("", TRUE, IF(ISNUMBER(--MID(Todos!$H2857, _xlfn.SEQUENCE(LEN(Todos!$H2857)), 1)), MID(Todos!$H2857, _xlfn.SEQUENCE(LEN(Todos!$H2857)), 1), "")),
    IF(ISNUMBER(--RIGHT(_xlpm.txt,1)), _xlpm.txt, LEFT(_xlpm.txt, LEN(_xlpm.txt)-1))
)</f>
        <v>14900</v>
      </c>
      <c r="W2857" s="14" t="str">
        <f>UPPER(LEFT(Todos!$B2857,2))</f>
        <v>GA</v>
      </c>
      <c r="X2857" s="15" t="str" cm="1">
        <f t="array" ref="X2857">+IF(Todos!$C2857 = "",MODE.MATCH(Todos!$C$2:$C$4029),Todos!$C2857)</f>
        <v>F</v>
      </c>
    </row>
    <row r="2858" spans="1:24" x14ac:dyDescent="0.35">
      <c r="A2858" s="19">
        <v>39438</v>
      </c>
      <c r="B2858" s="7" t="s">
        <v>13</v>
      </c>
      <c r="C2858" s="7" t="s">
        <v>17</v>
      </c>
      <c r="D2858" s="7">
        <v>1344</v>
      </c>
      <c r="E2858" s="7">
        <v>458</v>
      </c>
      <c r="F2858" s="7">
        <v>671</v>
      </c>
      <c r="G2858" s="7">
        <v>31</v>
      </c>
      <c r="H2858" s="7">
        <v>44193</v>
      </c>
      <c r="I2858" s="7">
        <v>28</v>
      </c>
      <c r="J2858" s="7">
        <v>25</v>
      </c>
      <c r="K2858" s="7">
        <v>490</v>
      </c>
      <c r="L2858" s="7">
        <v>595</v>
      </c>
      <c r="M2858" s="7">
        <v>4.1428571429999996</v>
      </c>
      <c r="N2858" s="7">
        <f>VLOOKUP(Todos!$A2858,vlookup_table[#All],2,FALSE)</f>
        <v>2</v>
      </c>
      <c r="O2858" s="7" t="str">
        <f>VLOOKUP(Todos!$A2858,vlookup_table[#All],3,FALSE)</f>
        <v>FL</v>
      </c>
      <c r="P2858" s="7">
        <f>VLOOKUP(Todos!$A2858,vlookup_table[#All],4,FALSE)</f>
        <v>2401</v>
      </c>
      <c r="Q2858" s="9" t="str">
        <f>VLOOKUP(Todos!$A2858,vlookup_table[#All],5,FALSE)</f>
        <v>C1</v>
      </c>
      <c r="R2858" s="9" t="str">
        <f>VLOOKUP(Todos!$A2858,vlookup_table[#All],6,FALSE)</f>
        <v>F</v>
      </c>
      <c r="S2858" s="9">
        <f>VLOOKUP(Todos!$A2858,vlookup_table[#All],7,FALSE)</f>
        <v>4</v>
      </c>
      <c r="T2858" s="9">
        <f>ROUND((9706-Todos!$P2858)/100, 0)</f>
        <v>73</v>
      </c>
      <c r="U2858" s="9" t="str" cm="1">
        <f t="array" ref="U2858">_xlfn.IFS(
    ISNUMBER(SEARCH("C", Q2858)), "Ciudad",
    ISNUMBER(SEARCH("T", Q2858)), "Pueblo",
    ISNUMBER(SEARCH("R", Q2858)), "Rural",
    ISNUMBER(SEARCH("S", Q2858)), "Suburbano",
    ISNUMBER(SEARCH("U", Q2858)), "Urbano"
)</f>
        <v>Ciudad</v>
      </c>
      <c r="V2858" s="24" t="str" cm="1">
        <f t="array" ref="V2858">_xlfn.LET(
    _xlpm.txt, _xlfn.TEXTJOIN("", TRUE, IF(ISNUMBER(--MID(Todos!$H2858, _xlfn.SEQUENCE(LEN(Todos!$H2858)), 1)), MID(Todos!$H2858, _xlfn.SEQUENCE(LEN(Todos!$H2858)), 1), "")),
    IF(ISNUMBER(--RIGHT(_xlpm.txt,1)), _xlpm.txt, LEFT(_xlpm.txt, LEN(_xlpm.txt)-1))
)</f>
        <v>44193</v>
      </c>
      <c r="W2858" s="9" t="str">
        <f>UPPER(LEFT(Todos!$B2858,2))</f>
        <v>FL</v>
      </c>
      <c r="X2858" s="10" t="str" cm="1">
        <f t="array" ref="X2858">+IF(Todos!$C2858 = "",MODE.MATCH(Todos!$C$2:$C$4029),Todos!$C2858)</f>
        <v>F</v>
      </c>
    </row>
    <row r="2859" spans="1:24" x14ac:dyDescent="0.35">
      <c r="A2859" s="18">
        <v>143518</v>
      </c>
      <c r="B2859" s="12" t="s">
        <v>22</v>
      </c>
      <c r="C2859" s="12" t="s">
        <v>14</v>
      </c>
      <c r="D2859" s="12">
        <v>3645</v>
      </c>
      <c r="E2859" s="12">
        <v>336</v>
      </c>
      <c r="F2859" s="12">
        <v>491</v>
      </c>
      <c r="G2859" s="12">
        <v>88</v>
      </c>
      <c r="H2859" s="12">
        <v>27066</v>
      </c>
      <c r="I2859" s="12">
        <v>32</v>
      </c>
      <c r="J2859" s="12">
        <v>22</v>
      </c>
      <c r="K2859" s="12">
        <v>414</v>
      </c>
      <c r="L2859" s="12">
        <v>428</v>
      </c>
      <c r="M2859" s="12">
        <v>12.625</v>
      </c>
      <c r="N2859" s="12">
        <f>VLOOKUP(Todos!$A2859,vlookup_table[#All],2,FALSE)</f>
        <v>1</v>
      </c>
      <c r="O2859" s="12" t="str">
        <f>VLOOKUP(Todos!$A2859,vlookup_table[#All],3,FALSE)</f>
        <v>CA</v>
      </c>
      <c r="P2859" s="12">
        <f>VLOOKUP(Todos!$A2859,vlookup_table[#All],4,FALSE)</f>
        <v>3411</v>
      </c>
      <c r="Q2859" s="14" t="str">
        <f>VLOOKUP(Todos!$A2859,vlookup_table[#All],5,FALSE)</f>
        <v>U1</v>
      </c>
      <c r="R2859" s="14" t="str">
        <f>VLOOKUP(Todos!$A2859,vlookup_table[#All],6,FALSE)</f>
        <v>M</v>
      </c>
      <c r="S2859" s="14">
        <f>VLOOKUP(Todos!$A2859,vlookup_table[#All],7,FALSE)</f>
        <v>17</v>
      </c>
      <c r="T2859" s="14">
        <f>ROUND((9706-Todos!$P2859)/100, 0)</f>
        <v>63</v>
      </c>
      <c r="U2859" s="14" t="str" cm="1">
        <f t="array" ref="U2859">_xlfn.IFS(
    ISNUMBER(SEARCH("C", Q2859)), "Ciudad",
    ISNUMBER(SEARCH("T", Q2859)), "Pueblo",
    ISNUMBER(SEARCH("R", Q2859)), "Rural",
    ISNUMBER(SEARCH("S", Q2859)), "Suburbano",
    ISNUMBER(SEARCH("U", Q2859)), "Urbano"
)</f>
        <v>Urbano</v>
      </c>
      <c r="V2859" s="25" t="str" cm="1">
        <f t="array" ref="V2859">_xlfn.LET(
    _xlpm.txt, _xlfn.TEXTJOIN("", TRUE, IF(ISNUMBER(--MID(Todos!$H2859, _xlfn.SEQUENCE(LEN(Todos!$H2859)), 1)), MID(Todos!$H2859, _xlfn.SEQUENCE(LEN(Todos!$H2859)), 1), "")),
    IF(ISNUMBER(--RIGHT(_xlpm.txt,1)), _xlpm.txt, LEFT(_xlpm.txt, LEN(_xlpm.txt)-1))
)</f>
        <v>27066</v>
      </c>
      <c r="W2859" s="14" t="str">
        <f>UPPER(LEFT(Todos!$B2859,2))</f>
        <v>CA</v>
      </c>
      <c r="X2859" s="15" t="str" cm="1">
        <f t="array" ref="X2859">+IF(Todos!$C2859 = "",MODE.MATCH(Todos!$C$2:$C$4029),Todos!$C2859)</f>
        <v>M</v>
      </c>
    </row>
    <row r="2860" spans="1:24" x14ac:dyDescent="0.35">
      <c r="A2860" s="19">
        <v>23412</v>
      </c>
      <c r="B2860" s="7" t="s">
        <v>47</v>
      </c>
      <c r="C2860" s="7" t="s">
        <v>14</v>
      </c>
      <c r="D2860" s="7">
        <v>237</v>
      </c>
      <c r="E2860" s="7">
        <v>236</v>
      </c>
      <c r="F2860" s="7">
        <v>308</v>
      </c>
      <c r="G2860" s="7">
        <v>0</v>
      </c>
      <c r="H2860" s="7">
        <v>9638</v>
      </c>
      <c r="I2860" s="7">
        <v>2</v>
      </c>
      <c r="J2860" s="7">
        <v>81</v>
      </c>
      <c r="K2860" s="7">
        <v>323</v>
      </c>
      <c r="L2860" s="7">
        <v>251</v>
      </c>
      <c r="M2860" s="7">
        <v>11</v>
      </c>
      <c r="N2860" s="7">
        <f>VLOOKUP(Todos!$A2860,vlookup_table[#All],2,FALSE)</f>
        <v>1</v>
      </c>
      <c r="O2860" s="7" t="str">
        <f>VLOOKUP(Todos!$A2860,vlookup_table[#All],3,FALSE)</f>
        <v>SC</v>
      </c>
      <c r="P2860" s="7">
        <f>VLOOKUP(Todos!$A2860,vlookup_table[#All],4,FALSE)</f>
        <v>5201</v>
      </c>
      <c r="Q2860" s="9" t="str">
        <f>VLOOKUP(Todos!$A2860,vlookup_table[#All],5,FALSE)</f>
        <v>R2</v>
      </c>
      <c r="R2860" s="9" t="str">
        <f>VLOOKUP(Todos!$A2860,vlookup_table[#All],6,FALSE)</f>
        <v>M</v>
      </c>
      <c r="S2860" s="9">
        <f>VLOOKUP(Todos!$A2860,vlookup_table[#All],7,FALSE)</f>
        <v>19</v>
      </c>
      <c r="T2860" s="9">
        <f>ROUND((9706-Todos!$P2860)/100, 0)</f>
        <v>45</v>
      </c>
      <c r="U2860" s="9" t="str" cm="1">
        <f t="array" ref="U2860">_xlfn.IFS(
    ISNUMBER(SEARCH("C", Q2860)), "Ciudad",
    ISNUMBER(SEARCH("T", Q2860)), "Pueblo",
    ISNUMBER(SEARCH("R", Q2860)), "Rural",
    ISNUMBER(SEARCH("S", Q2860)), "Suburbano",
    ISNUMBER(SEARCH("U", Q2860)), "Urbano"
)</f>
        <v>Rural</v>
      </c>
      <c r="V2860" s="24" t="str" cm="1">
        <f t="array" ref="V2860">_xlfn.LET(
    _xlpm.txt, _xlfn.TEXTJOIN("", TRUE, IF(ISNUMBER(--MID(Todos!$H2860, _xlfn.SEQUENCE(LEN(Todos!$H2860)), 1)), MID(Todos!$H2860, _xlfn.SEQUENCE(LEN(Todos!$H2860)), 1), "")),
    IF(ISNUMBER(--RIGHT(_xlpm.txt,1)), _xlpm.txt, LEFT(_xlpm.txt, LEN(_xlpm.txt)-1))
)</f>
        <v>9638</v>
      </c>
      <c r="W2860" s="9" t="str">
        <f>UPPER(LEFT(Todos!$B2860,2))</f>
        <v>SC</v>
      </c>
      <c r="X2860" s="10" t="str" cm="1">
        <f t="array" ref="X2860">+IF(Todos!$C2860 = "",MODE.MATCH(Todos!$C$2:$C$4029),Todos!$C2860)</f>
        <v>M</v>
      </c>
    </row>
    <row r="2861" spans="1:24" x14ac:dyDescent="0.35">
      <c r="A2861" s="18">
        <v>46552</v>
      </c>
      <c r="B2861" s="12" t="s">
        <v>13</v>
      </c>
      <c r="C2861" s="12" t="s">
        <v>17</v>
      </c>
      <c r="D2861" s="12">
        <v>1930</v>
      </c>
      <c r="E2861" s="12">
        <v>462</v>
      </c>
      <c r="F2861" s="12">
        <v>648</v>
      </c>
      <c r="G2861" s="12">
        <v>49</v>
      </c>
      <c r="H2861" s="12">
        <v>31606</v>
      </c>
      <c r="I2861" s="12">
        <v>3</v>
      </c>
      <c r="J2861" s="12">
        <v>23</v>
      </c>
      <c r="K2861" s="12">
        <v>520</v>
      </c>
      <c r="L2861" s="12">
        <v>581</v>
      </c>
      <c r="M2861" s="12">
        <v>10.33333333</v>
      </c>
      <c r="N2861" s="12">
        <f>VLOOKUP(Todos!$A2861,vlookup_table[#All],2,FALSE)</f>
        <v>0</v>
      </c>
      <c r="O2861" s="12" t="str">
        <f>VLOOKUP(Todos!$A2861,vlookup_table[#All],3,FALSE)</f>
        <v>FL</v>
      </c>
      <c r="P2861" s="12">
        <f>VLOOKUP(Todos!$A2861,vlookup_table[#All],4,FALSE)</f>
        <v>0</v>
      </c>
      <c r="Q2861" s="14" t="str">
        <f>VLOOKUP(Todos!$A2861,vlookup_table[#All],5,FALSE)</f>
        <v>T1</v>
      </c>
      <c r="R2861" s="14" t="str">
        <f>VLOOKUP(Todos!$A2861,vlookup_table[#All],6,FALSE)</f>
        <v>F</v>
      </c>
      <c r="S2861" s="14">
        <f>VLOOKUP(Todos!$A2861,vlookup_table[#All],7,FALSE)</f>
        <v>20</v>
      </c>
      <c r="T2861" s="14">
        <f>ROUND((9706-Todos!$P2861)/100, 0)</f>
        <v>97</v>
      </c>
      <c r="U2861" s="14" t="str" cm="1">
        <f t="array" ref="U2861">_xlfn.IFS(
    ISNUMBER(SEARCH("C", Q2861)), "Ciudad",
    ISNUMBER(SEARCH("T", Q2861)), "Pueblo",
    ISNUMBER(SEARCH("R", Q2861)), "Rural",
    ISNUMBER(SEARCH("S", Q2861)), "Suburbano",
    ISNUMBER(SEARCH("U", Q2861)), "Urbano"
)</f>
        <v>Pueblo</v>
      </c>
      <c r="V2861" s="25" t="str" cm="1">
        <f t="array" ref="V2861">_xlfn.LET(
    _xlpm.txt, _xlfn.TEXTJOIN("", TRUE, IF(ISNUMBER(--MID(Todos!$H2861, _xlfn.SEQUENCE(LEN(Todos!$H2861)), 1)), MID(Todos!$H2861, _xlfn.SEQUENCE(LEN(Todos!$H2861)), 1), "")),
    IF(ISNUMBER(--RIGHT(_xlpm.txt,1)), _xlpm.txt, LEFT(_xlpm.txt, LEN(_xlpm.txt)-1))
)</f>
        <v>31606</v>
      </c>
      <c r="W2861" s="14" t="str">
        <f>UPPER(LEFT(Todos!$B2861,2))</f>
        <v>FL</v>
      </c>
      <c r="X2861" s="15" t="str" cm="1">
        <f t="array" ref="X2861">+IF(Todos!$C2861 = "",MODE.MATCH(Todos!$C$2:$C$4029),Todos!$C2861)</f>
        <v>F</v>
      </c>
    </row>
    <row r="2862" spans="1:24" x14ac:dyDescent="0.35">
      <c r="A2862" s="19">
        <v>67422</v>
      </c>
      <c r="B2862" s="7" t="s">
        <v>30</v>
      </c>
      <c r="C2862" s="7" t="s">
        <v>17</v>
      </c>
      <c r="D2862" s="7">
        <v>475</v>
      </c>
      <c r="E2862" s="7">
        <v>358</v>
      </c>
      <c r="F2862" s="7">
        <v>407</v>
      </c>
      <c r="G2862" s="7">
        <v>0</v>
      </c>
      <c r="H2862" s="7">
        <v>13136</v>
      </c>
      <c r="I2862" s="7">
        <v>2</v>
      </c>
      <c r="J2862" s="7">
        <v>85</v>
      </c>
      <c r="K2862" s="7">
        <v>384</v>
      </c>
      <c r="L2862" s="7">
        <v>376</v>
      </c>
      <c r="M2862" s="7">
        <v>25</v>
      </c>
      <c r="N2862" s="7">
        <f>VLOOKUP(Todos!$A2862,vlookup_table[#All],2,FALSE)</f>
        <v>0</v>
      </c>
      <c r="O2862" s="7" t="str">
        <f>VLOOKUP(Todos!$A2862,vlookup_table[#All],3,FALSE)</f>
        <v>MI</v>
      </c>
      <c r="P2862" s="7">
        <f>VLOOKUP(Todos!$A2862,vlookup_table[#All],4,FALSE)</f>
        <v>2101</v>
      </c>
      <c r="Q2862" s="9" t="str">
        <f>VLOOKUP(Todos!$A2862,vlookup_table[#All],5,FALSE)</f>
        <v>U3</v>
      </c>
      <c r="R2862" s="9" t="str">
        <f>VLOOKUP(Todos!$A2862,vlookup_table[#All],6,FALSE)</f>
        <v>F</v>
      </c>
      <c r="S2862" s="9">
        <f>VLOOKUP(Todos!$A2862,vlookup_table[#All],7,FALSE)</f>
        <v>30</v>
      </c>
      <c r="T2862" s="9">
        <f>ROUND((9706-Todos!$P2862)/100, 0)</f>
        <v>76</v>
      </c>
      <c r="U2862" s="9" t="str" cm="1">
        <f t="array" ref="U2862">_xlfn.IFS(
    ISNUMBER(SEARCH("C", Q2862)), "Ciudad",
    ISNUMBER(SEARCH("T", Q2862)), "Pueblo",
    ISNUMBER(SEARCH("R", Q2862)), "Rural",
    ISNUMBER(SEARCH("S", Q2862)), "Suburbano",
    ISNUMBER(SEARCH("U", Q2862)), "Urbano"
)</f>
        <v>Urbano</v>
      </c>
      <c r="V2862" s="24" t="str" cm="1">
        <f t="array" ref="V2862">_xlfn.LET(
    _xlpm.txt, _xlfn.TEXTJOIN("", TRUE, IF(ISNUMBER(--MID(Todos!$H2862, _xlfn.SEQUENCE(LEN(Todos!$H2862)), 1)), MID(Todos!$H2862, _xlfn.SEQUENCE(LEN(Todos!$H2862)), 1), "")),
    IF(ISNUMBER(--RIGHT(_xlpm.txt,1)), _xlpm.txt, LEFT(_xlpm.txt, LEN(_xlpm.txt)-1))
)</f>
        <v>13136</v>
      </c>
      <c r="W2862" s="9" t="str">
        <f>UPPER(LEFT(Todos!$B2862,2))</f>
        <v>MI</v>
      </c>
      <c r="X2862" s="10" t="str" cm="1">
        <f t="array" ref="X2862">+IF(Todos!$C2862 = "",MODE.MATCH(Todos!$C$2:$C$4029),Todos!$C2862)</f>
        <v>F</v>
      </c>
    </row>
    <row r="2863" spans="1:24" x14ac:dyDescent="0.35">
      <c r="A2863" s="18">
        <v>140294</v>
      </c>
      <c r="B2863" s="12" t="s">
        <v>55</v>
      </c>
      <c r="C2863" s="12"/>
      <c r="D2863" s="12">
        <v>697</v>
      </c>
      <c r="E2863" s="12">
        <v>197</v>
      </c>
      <c r="F2863" s="12">
        <v>254</v>
      </c>
      <c r="G2863" s="12">
        <v>2</v>
      </c>
      <c r="H2863" s="12">
        <v>7659</v>
      </c>
      <c r="I2863" s="12">
        <v>12</v>
      </c>
      <c r="J2863" s="12">
        <v>51</v>
      </c>
      <c r="K2863" s="12">
        <v>208</v>
      </c>
      <c r="L2863" s="12">
        <v>244</v>
      </c>
      <c r="M2863" s="12">
        <v>9.6666666669999994</v>
      </c>
      <c r="N2863" s="12">
        <f>VLOOKUP(Todos!$A2863,vlookup_table[#All],2,FALSE)</f>
        <v>0</v>
      </c>
      <c r="O2863" s="12" t="str">
        <f>VLOOKUP(Todos!$A2863,vlookup_table[#All],3,FALSE)</f>
        <v>NM</v>
      </c>
      <c r="P2863" s="12">
        <f>VLOOKUP(Todos!$A2863,vlookup_table[#All],4,FALSE)</f>
        <v>0</v>
      </c>
      <c r="Q2863" s="14" t="str">
        <f>VLOOKUP(Todos!$A2863,vlookup_table[#All],5,FALSE)</f>
        <v/>
      </c>
      <c r="R2863" s="14" t="str">
        <f>VLOOKUP(Todos!$A2863,vlookup_table[#All],6,FALSE)</f>
        <v/>
      </c>
      <c r="S2863" s="14">
        <f>VLOOKUP(Todos!$A2863,vlookup_table[#All],7,FALSE)</f>
        <v>15</v>
      </c>
      <c r="T2863" s="14">
        <f>ROUND((9706-Todos!$P2863)/100, 0)</f>
        <v>97</v>
      </c>
      <c r="U2863" s="14" t="e" cm="1">
        <f t="array" ref="U2863">_xlfn.IFS(
    ISNUMBER(SEARCH("C", Q2863)), "Ciudad",
    ISNUMBER(SEARCH("T", Q2863)), "Pueblo",
    ISNUMBER(SEARCH("R", Q2863)), "Rural",
    ISNUMBER(SEARCH("S", Q2863)), "Suburbano",
    ISNUMBER(SEARCH("U", Q2863)), "Urbano"
)</f>
        <v>#N/A</v>
      </c>
      <c r="V2863" s="25" t="str" cm="1">
        <f t="array" ref="V2863">_xlfn.LET(
    _xlpm.txt, _xlfn.TEXTJOIN("", TRUE, IF(ISNUMBER(--MID(Todos!$H2863, _xlfn.SEQUENCE(LEN(Todos!$H2863)), 1)), MID(Todos!$H2863, _xlfn.SEQUENCE(LEN(Todos!$H2863)), 1), "")),
    IF(ISNUMBER(--RIGHT(_xlpm.txt,1)), _xlpm.txt, LEFT(_xlpm.txt, LEN(_xlpm.txt)-1))
)</f>
        <v>7659</v>
      </c>
      <c r="W2863" s="14" t="str">
        <f>UPPER(LEFT(Todos!$B2863,2))</f>
        <v>NM</v>
      </c>
      <c r="X2863" s="15" t="e" cm="1">
        <f t="array" aca="1" ref="X2863" ca="1">+IF(Todos!$C2863 = "",MODE.MATCH(Todos!$C$2:$C$4029),Todos!$C2863)</f>
        <v>#NAME?</v>
      </c>
    </row>
    <row r="2864" spans="1:24" x14ac:dyDescent="0.35">
      <c r="A2864" s="19">
        <v>1371</v>
      </c>
      <c r="B2864" s="7" t="s">
        <v>22</v>
      </c>
      <c r="C2864" s="7" t="s">
        <v>17</v>
      </c>
      <c r="D2864" s="7">
        <v>2753</v>
      </c>
      <c r="E2864" s="7">
        <v>504</v>
      </c>
      <c r="F2864" s="7">
        <v>673</v>
      </c>
      <c r="G2864" s="7">
        <v>91</v>
      </c>
      <c r="H2864" s="7">
        <v>24127</v>
      </c>
      <c r="I2864" s="7">
        <v>15</v>
      </c>
      <c r="J2864" s="7">
        <v>41</v>
      </c>
      <c r="K2864" s="7">
        <v>613</v>
      </c>
      <c r="L2864" s="7">
        <v>620</v>
      </c>
      <c r="M2864" s="7">
        <v>20</v>
      </c>
      <c r="N2864" s="7">
        <f>VLOOKUP(Todos!$A2864,vlookup_table[#All],2,FALSE)</f>
        <v>0</v>
      </c>
      <c r="O2864" s="7" t="str">
        <f>VLOOKUP(Todos!$A2864,vlookup_table[#All],3,FALSE)</f>
        <v>CA</v>
      </c>
      <c r="P2864" s="7">
        <f>VLOOKUP(Todos!$A2864,vlookup_table[#All],4,FALSE)</f>
        <v>2201</v>
      </c>
      <c r="Q2864" s="9" t="str">
        <f>VLOOKUP(Todos!$A2864,vlookup_table[#All],5,FALSE)</f>
        <v>S1</v>
      </c>
      <c r="R2864" s="9" t="str">
        <f>VLOOKUP(Todos!$A2864,vlookup_table[#All],6,FALSE)</f>
        <v>F</v>
      </c>
      <c r="S2864" s="9">
        <f>VLOOKUP(Todos!$A2864,vlookup_table[#All],7,FALSE)</f>
        <v>35</v>
      </c>
      <c r="T2864" s="9">
        <f>ROUND((9706-Todos!$P2864)/100, 0)</f>
        <v>75</v>
      </c>
      <c r="U2864" s="9" t="str" cm="1">
        <f t="array" ref="U2864">_xlfn.IFS(
    ISNUMBER(SEARCH("C", Q2864)), "Ciudad",
    ISNUMBER(SEARCH("T", Q2864)), "Pueblo",
    ISNUMBER(SEARCH("R", Q2864)), "Rural",
    ISNUMBER(SEARCH("S", Q2864)), "Suburbano",
    ISNUMBER(SEARCH("U", Q2864)), "Urbano"
)</f>
        <v>Suburbano</v>
      </c>
      <c r="V2864" s="24" t="str" cm="1">
        <f t="array" ref="V2864">_xlfn.LET(
    _xlpm.txt, _xlfn.TEXTJOIN("", TRUE, IF(ISNUMBER(--MID(Todos!$H2864, _xlfn.SEQUENCE(LEN(Todos!$H2864)), 1)), MID(Todos!$H2864, _xlfn.SEQUENCE(LEN(Todos!$H2864)), 1), "")),
    IF(ISNUMBER(--RIGHT(_xlpm.txt,1)), _xlpm.txt, LEFT(_xlpm.txt, LEN(_xlpm.txt)-1))
)</f>
        <v>24127</v>
      </c>
      <c r="W2864" s="9" t="str">
        <f>UPPER(LEFT(Todos!$B2864,2))</f>
        <v>CA</v>
      </c>
      <c r="X2864" s="10" t="str" cm="1">
        <f t="array" ref="X2864">+IF(Todos!$C2864 = "",MODE.MATCH(Todos!$C$2:$C$4029),Todos!$C2864)</f>
        <v>F</v>
      </c>
    </row>
    <row r="2865" spans="1:24" x14ac:dyDescent="0.35">
      <c r="A2865" s="18">
        <v>177556</v>
      </c>
      <c r="B2865" s="12" t="s">
        <v>51</v>
      </c>
      <c r="C2865" s="12" t="s">
        <v>17</v>
      </c>
      <c r="D2865" s="12">
        <v>613</v>
      </c>
      <c r="E2865" s="12">
        <v>246</v>
      </c>
      <c r="F2865" s="12">
        <v>329</v>
      </c>
      <c r="G2865" s="12">
        <v>4</v>
      </c>
      <c r="H2865" s="12">
        <v>11642</v>
      </c>
      <c r="I2865" s="12">
        <v>2</v>
      </c>
      <c r="J2865" s="12">
        <v>38</v>
      </c>
      <c r="K2865" s="12">
        <v>286</v>
      </c>
      <c r="L2865" s="12">
        <v>279</v>
      </c>
      <c r="M2865" s="12">
        <v>17.833333329999999</v>
      </c>
      <c r="N2865" s="12">
        <f>VLOOKUP(Todos!$A2865,vlookup_table[#All],2,FALSE)</f>
        <v>28</v>
      </c>
      <c r="O2865" s="12" t="str">
        <f>VLOOKUP(Todos!$A2865,vlookup_table[#All],3,FALSE)</f>
        <v>OR</v>
      </c>
      <c r="P2865" s="12">
        <f>VLOOKUP(Todos!$A2865,vlookup_table[#All],4,FALSE)</f>
        <v>2104</v>
      </c>
      <c r="Q2865" s="14" t="str">
        <f>VLOOKUP(Todos!$A2865,vlookup_table[#All],5,FALSE)</f>
        <v>C2</v>
      </c>
      <c r="R2865" s="14" t="str">
        <f>VLOOKUP(Todos!$A2865,vlookup_table[#All],6,FALSE)</f>
        <v>F</v>
      </c>
      <c r="S2865" s="14">
        <f>VLOOKUP(Todos!$A2865,vlookup_table[#All],7,FALSE)</f>
        <v>18</v>
      </c>
      <c r="T2865" s="14">
        <f>ROUND((9706-Todos!$P2865)/100, 0)</f>
        <v>76</v>
      </c>
      <c r="U2865" s="14" t="str" cm="1">
        <f t="array" ref="U2865">_xlfn.IFS(
    ISNUMBER(SEARCH("C", Q2865)), "Ciudad",
    ISNUMBER(SEARCH("T", Q2865)), "Pueblo",
    ISNUMBER(SEARCH("R", Q2865)), "Rural",
    ISNUMBER(SEARCH("S", Q2865)), "Suburbano",
    ISNUMBER(SEARCH("U", Q2865)), "Urbano"
)</f>
        <v>Ciudad</v>
      </c>
      <c r="V2865" s="25" t="str" cm="1">
        <f t="array" ref="V2865">_xlfn.LET(
    _xlpm.txt, _xlfn.TEXTJOIN("", TRUE, IF(ISNUMBER(--MID(Todos!$H2865, _xlfn.SEQUENCE(LEN(Todos!$H2865)), 1)), MID(Todos!$H2865, _xlfn.SEQUENCE(LEN(Todos!$H2865)), 1), "")),
    IF(ISNUMBER(--RIGHT(_xlpm.txt,1)), _xlpm.txt, LEFT(_xlpm.txt, LEN(_xlpm.txt)-1))
)</f>
        <v>11642</v>
      </c>
      <c r="W2865" s="14" t="str">
        <f>UPPER(LEFT(Todos!$B2865,2))</f>
        <v>OR</v>
      </c>
      <c r="X2865" s="15" t="str" cm="1">
        <f t="array" ref="X2865">+IF(Todos!$C2865 = "",MODE.MATCH(Todos!$C$2:$C$4029),Todos!$C2865)</f>
        <v>F</v>
      </c>
    </row>
    <row r="2866" spans="1:24" x14ac:dyDescent="0.35">
      <c r="A2866" s="19">
        <v>146182</v>
      </c>
      <c r="B2866" s="7" t="s">
        <v>22</v>
      </c>
      <c r="C2866" s="7" t="s">
        <v>17</v>
      </c>
      <c r="D2866" s="7">
        <v>1834</v>
      </c>
      <c r="E2866" s="7">
        <v>408</v>
      </c>
      <c r="F2866" s="7">
        <v>463</v>
      </c>
      <c r="G2866" s="7">
        <v>20</v>
      </c>
      <c r="H2866" s="7">
        <v>15069</v>
      </c>
      <c r="I2866" s="7">
        <v>17</v>
      </c>
      <c r="J2866" s="7">
        <v>52</v>
      </c>
      <c r="K2866" s="7">
        <v>418</v>
      </c>
      <c r="L2866" s="7">
        <v>443</v>
      </c>
      <c r="M2866" s="7">
        <v>8.6428571430000005</v>
      </c>
      <c r="N2866" s="7">
        <f>VLOOKUP(Todos!$A2866,vlookup_table[#All],2,FALSE)</f>
        <v>0</v>
      </c>
      <c r="O2866" s="7" t="str">
        <f>VLOOKUP(Todos!$A2866,vlookup_table[#All],3,FALSE)</f>
        <v>CA</v>
      </c>
      <c r="P2866" s="7">
        <f>VLOOKUP(Todos!$A2866,vlookup_table[#All],4,FALSE)</f>
        <v>0</v>
      </c>
      <c r="Q2866" s="9" t="str">
        <f>VLOOKUP(Todos!$A2866,vlookup_table[#All],5,FALSE)</f>
        <v>U2</v>
      </c>
      <c r="R2866" s="9" t="str">
        <f>VLOOKUP(Todos!$A2866,vlookup_table[#All],6,FALSE)</f>
        <v>F</v>
      </c>
      <c r="S2866" s="9">
        <f>VLOOKUP(Todos!$A2866,vlookup_table[#All],7,FALSE)</f>
        <v>10</v>
      </c>
      <c r="T2866" s="9">
        <f>ROUND((9706-Todos!$P2866)/100, 0)</f>
        <v>97</v>
      </c>
      <c r="U2866" s="9" t="str" cm="1">
        <f t="array" ref="U2866">_xlfn.IFS(
    ISNUMBER(SEARCH("C", Q2866)), "Ciudad",
    ISNUMBER(SEARCH("T", Q2866)), "Pueblo",
    ISNUMBER(SEARCH("R", Q2866)), "Rural",
    ISNUMBER(SEARCH("S", Q2866)), "Suburbano",
    ISNUMBER(SEARCH("U", Q2866)), "Urbano"
)</f>
        <v>Urbano</v>
      </c>
      <c r="V2866" s="24" t="str" cm="1">
        <f t="array" ref="V2866">_xlfn.LET(
    _xlpm.txt, _xlfn.TEXTJOIN("", TRUE, IF(ISNUMBER(--MID(Todos!$H2866, _xlfn.SEQUENCE(LEN(Todos!$H2866)), 1)), MID(Todos!$H2866, _xlfn.SEQUENCE(LEN(Todos!$H2866)), 1), "")),
    IF(ISNUMBER(--RIGHT(_xlpm.txt,1)), _xlpm.txt, LEFT(_xlpm.txt, LEN(_xlpm.txt)-1))
)</f>
        <v>15069</v>
      </c>
      <c r="W2866" s="9" t="str">
        <f>UPPER(LEFT(Todos!$B2866,2))</f>
        <v>CA</v>
      </c>
      <c r="X2866" s="10" t="str" cm="1">
        <f t="array" ref="X2866">+IF(Todos!$C2866 = "",MODE.MATCH(Todos!$C$2:$C$4029),Todos!$C2866)</f>
        <v>F</v>
      </c>
    </row>
    <row r="2867" spans="1:24" x14ac:dyDescent="0.35">
      <c r="A2867" s="18">
        <v>150292</v>
      </c>
      <c r="B2867" s="12" t="s">
        <v>22</v>
      </c>
      <c r="C2867" s="12" t="s">
        <v>14</v>
      </c>
      <c r="D2867" s="12">
        <v>1435</v>
      </c>
      <c r="E2867" s="12">
        <v>273</v>
      </c>
      <c r="F2867" s="12">
        <v>295</v>
      </c>
      <c r="G2867" s="12">
        <v>10</v>
      </c>
      <c r="H2867" s="12">
        <v>7822</v>
      </c>
      <c r="I2867" s="12">
        <v>56</v>
      </c>
      <c r="J2867" s="12">
        <v>34</v>
      </c>
      <c r="K2867" s="12">
        <v>270</v>
      </c>
      <c r="L2867" s="12">
        <v>300</v>
      </c>
      <c r="M2867" s="12">
        <v>15</v>
      </c>
      <c r="N2867" s="12">
        <f>VLOOKUP(Todos!$A2867,vlookup_table[#All],2,FALSE)</f>
        <v>1</v>
      </c>
      <c r="O2867" s="12" t="str">
        <f>VLOOKUP(Todos!$A2867,vlookup_table[#All],3,FALSE)</f>
        <v>CA</v>
      </c>
      <c r="P2867" s="12">
        <f>VLOOKUP(Todos!$A2867,vlookup_table[#All],4,FALSE)</f>
        <v>1601</v>
      </c>
      <c r="Q2867" s="14" t="str">
        <f>VLOOKUP(Todos!$A2867,vlookup_table[#All],5,FALSE)</f>
        <v>U4</v>
      </c>
      <c r="R2867" s="14" t="str">
        <f>VLOOKUP(Todos!$A2867,vlookup_table[#All],6,FALSE)</f>
        <v>M</v>
      </c>
      <c r="S2867" s="14">
        <f>VLOOKUP(Todos!$A2867,vlookup_table[#All],7,FALSE)</f>
        <v>10</v>
      </c>
      <c r="T2867" s="14">
        <f>ROUND((9706-Todos!$P2867)/100, 0)</f>
        <v>81</v>
      </c>
      <c r="U2867" s="14" t="str" cm="1">
        <f t="array" ref="U2867">_xlfn.IFS(
    ISNUMBER(SEARCH("C", Q2867)), "Ciudad",
    ISNUMBER(SEARCH("T", Q2867)), "Pueblo",
    ISNUMBER(SEARCH("R", Q2867)), "Rural",
    ISNUMBER(SEARCH("S", Q2867)), "Suburbano",
    ISNUMBER(SEARCH("U", Q2867)), "Urbano"
)</f>
        <v>Urbano</v>
      </c>
      <c r="V2867" s="25" t="str" cm="1">
        <f t="array" ref="V2867">_xlfn.LET(
    _xlpm.txt, _xlfn.TEXTJOIN("", TRUE, IF(ISNUMBER(--MID(Todos!$H2867, _xlfn.SEQUENCE(LEN(Todos!$H2867)), 1)), MID(Todos!$H2867, _xlfn.SEQUENCE(LEN(Todos!$H2867)), 1), "")),
    IF(ISNUMBER(--RIGHT(_xlpm.txt,1)), _xlpm.txt, LEFT(_xlpm.txt, LEN(_xlpm.txt)-1))
)</f>
        <v>7822</v>
      </c>
      <c r="W2867" s="14" t="str">
        <f>UPPER(LEFT(Todos!$B2867,2))</f>
        <v>CA</v>
      </c>
      <c r="X2867" s="15" t="str" cm="1">
        <f t="array" ref="X2867">+IF(Todos!$C2867 = "",MODE.MATCH(Todos!$C$2:$C$4029),Todos!$C2867)</f>
        <v>M</v>
      </c>
    </row>
    <row r="2868" spans="1:24" x14ac:dyDescent="0.35">
      <c r="A2868" s="19">
        <v>142</v>
      </c>
      <c r="B2868" s="7" t="s">
        <v>18</v>
      </c>
      <c r="C2868" s="7" t="s">
        <v>20</v>
      </c>
      <c r="D2868" s="7">
        <v>475</v>
      </c>
      <c r="E2868" s="7">
        <v>227</v>
      </c>
      <c r="F2868" s="7">
        <v>294</v>
      </c>
      <c r="G2868" s="7">
        <v>0</v>
      </c>
      <c r="H2868" s="7">
        <v>10221</v>
      </c>
      <c r="I2868" s="7">
        <v>1</v>
      </c>
      <c r="J2868" s="7">
        <v>80</v>
      </c>
      <c r="K2868" s="7">
        <v>276</v>
      </c>
      <c r="L2868" s="7">
        <v>264</v>
      </c>
      <c r="M2868" s="7">
        <v>6</v>
      </c>
      <c r="N2868" s="7">
        <f>VLOOKUP(Todos!$A2868,vlookup_table[#All],2,FALSE)</f>
        <v>0</v>
      </c>
      <c r="O2868" s="7" t="str">
        <f>VLOOKUP(Todos!$A2868,vlookup_table[#All],3,FALSE)</f>
        <v>NC</v>
      </c>
      <c r="P2868" s="7">
        <f>VLOOKUP(Todos!$A2868,vlookup_table[#All],4,FALSE)</f>
        <v>0</v>
      </c>
      <c r="Q2868" s="9" t="str">
        <f>VLOOKUP(Todos!$A2868,vlookup_table[#All],5,FALSE)</f>
        <v>R2</v>
      </c>
      <c r="R2868" s="9" t="str">
        <f>VLOOKUP(Todos!$A2868,vlookup_table[#All],6,FALSE)</f>
        <v>F</v>
      </c>
      <c r="S2868" s="9">
        <f>VLOOKUP(Todos!$A2868,vlookup_table[#All],7,FALSE)</f>
        <v>3</v>
      </c>
      <c r="T2868" s="9">
        <f>ROUND((9706-Todos!$P2868)/100, 0)</f>
        <v>97</v>
      </c>
      <c r="U2868" s="9" t="str" cm="1">
        <f t="array" ref="U2868">_xlfn.IFS(
    ISNUMBER(SEARCH("C", Q2868)), "Ciudad",
    ISNUMBER(SEARCH("T", Q2868)), "Pueblo",
    ISNUMBER(SEARCH("R", Q2868)), "Rural",
    ISNUMBER(SEARCH("S", Q2868)), "Suburbano",
    ISNUMBER(SEARCH("U", Q2868)), "Urbano"
)</f>
        <v>Rural</v>
      </c>
      <c r="V2868" s="24" t="str" cm="1">
        <f t="array" ref="V2868">_xlfn.LET(
    _xlpm.txt, _xlfn.TEXTJOIN("", TRUE, IF(ISNUMBER(--MID(Todos!$H2868, _xlfn.SEQUENCE(LEN(Todos!$H2868)), 1)), MID(Todos!$H2868, _xlfn.SEQUENCE(LEN(Todos!$H2868)), 1), "")),
    IF(ISNUMBER(--RIGHT(_xlpm.txt,1)), _xlpm.txt, LEFT(_xlpm.txt, LEN(_xlpm.txt)-1))
)</f>
        <v>10221</v>
      </c>
      <c r="W2868" s="9" t="str">
        <f>UPPER(LEFT(Todos!$B2868,2))</f>
        <v>NC</v>
      </c>
      <c r="X2868" s="10" t="str" cm="1">
        <f t="array" ref="X2868">+IF(Todos!$C2868 = "",MODE.MATCH(Todos!$C$2:$C$4029),Todos!$C2868)</f>
        <v>female</v>
      </c>
    </row>
    <row r="2869" spans="1:24" x14ac:dyDescent="0.35">
      <c r="A2869" s="18">
        <v>73762</v>
      </c>
      <c r="B2869" s="12" t="s">
        <v>30</v>
      </c>
      <c r="C2869" s="12" t="s">
        <v>14</v>
      </c>
      <c r="D2869" s="12">
        <v>840</v>
      </c>
      <c r="E2869" s="12">
        <v>430</v>
      </c>
      <c r="F2869" s="12">
        <v>491</v>
      </c>
      <c r="G2869" s="12">
        <v>0</v>
      </c>
      <c r="H2869" s="12">
        <v>15111</v>
      </c>
      <c r="I2869" s="12">
        <v>5</v>
      </c>
      <c r="J2869" s="12">
        <v>75</v>
      </c>
      <c r="K2869" s="12">
        <v>448</v>
      </c>
      <c r="L2869" s="12">
        <v>469</v>
      </c>
      <c r="M2869" s="12">
        <v>17.5</v>
      </c>
      <c r="N2869" s="12">
        <f>VLOOKUP(Todos!$A2869,vlookup_table[#All],2,FALSE)</f>
        <v>1</v>
      </c>
      <c r="O2869" s="12" t="str">
        <f>VLOOKUP(Todos!$A2869,vlookup_table[#All],3,FALSE)</f>
        <v>MI</v>
      </c>
      <c r="P2869" s="12">
        <f>VLOOKUP(Todos!$A2869,vlookup_table[#All],4,FALSE)</f>
        <v>4603</v>
      </c>
      <c r="Q2869" s="14" t="str">
        <f>VLOOKUP(Todos!$A2869,vlookup_table[#All],5,FALSE)</f>
        <v>S2</v>
      </c>
      <c r="R2869" s="14" t="str">
        <f>VLOOKUP(Todos!$A2869,vlookup_table[#All],6,FALSE)</f>
        <v>M</v>
      </c>
      <c r="S2869" s="14">
        <f>VLOOKUP(Todos!$A2869,vlookup_table[#All],7,FALSE)</f>
        <v>25</v>
      </c>
      <c r="T2869" s="14">
        <f>ROUND((9706-Todos!$P2869)/100, 0)</f>
        <v>51</v>
      </c>
      <c r="U2869" s="14" t="str" cm="1">
        <f t="array" ref="U2869">_xlfn.IFS(
    ISNUMBER(SEARCH("C", Q2869)), "Ciudad",
    ISNUMBER(SEARCH("T", Q2869)), "Pueblo",
    ISNUMBER(SEARCH("R", Q2869)), "Rural",
    ISNUMBER(SEARCH("S", Q2869)), "Suburbano",
    ISNUMBER(SEARCH("U", Q2869)), "Urbano"
)</f>
        <v>Suburbano</v>
      </c>
      <c r="V2869" s="25" t="str" cm="1">
        <f t="array" ref="V2869">_xlfn.LET(
    _xlpm.txt, _xlfn.TEXTJOIN("", TRUE, IF(ISNUMBER(--MID(Todos!$H2869, _xlfn.SEQUENCE(LEN(Todos!$H2869)), 1)), MID(Todos!$H2869, _xlfn.SEQUENCE(LEN(Todos!$H2869)), 1), "")),
    IF(ISNUMBER(--RIGHT(_xlpm.txt,1)), _xlpm.txt, LEFT(_xlpm.txt, LEN(_xlpm.txt)-1))
)</f>
        <v>15111</v>
      </c>
      <c r="W2869" s="14" t="str">
        <f>UPPER(LEFT(Todos!$B2869,2))</f>
        <v>MI</v>
      </c>
      <c r="X2869" s="15" t="str" cm="1">
        <f t="array" ref="X2869">+IF(Todos!$C2869 = "",MODE.MATCH(Todos!$C$2:$C$4029),Todos!$C2869)</f>
        <v>M</v>
      </c>
    </row>
    <row r="2870" spans="1:24" x14ac:dyDescent="0.35">
      <c r="A2870" s="19">
        <v>120224</v>
      </c>
      <c r="B2870" s="7" t="s">
        <v>21</v>
      </c>
      <c r="C2870" s="7" t="s">
        <v>17</v>
      </c>
      <c r="D2870" s="7">
        <v>391</v>
      </c>
      <c r="E2870" s="7">
        <v>282</v>
      </c>
      <c r="F2870" s="7">
        <v>304</v>
      </c>
      <c r="G2870" s="7">
        <v>0</v>
      </c>
      <c r="H2870" s="7">
        <v>11352</v>
      </c>
      <c r="I2870" s="7">
        <v>0</v>
      </c>
      <c r="J2870" s="7">
        <v>79</v>
      </c>
      <c r="K2870" s="7">
        <v>294</v>
      </c>
      <c r="L2870" s="7">
        <v>278</v>
      </c>
      <c r="M2870" s="7">
        <v>4</v>
      </c>
      <c r="N2870" s="7">
        <f>VLOOKUP(Todos!$A2870,vlookup_table[#All],2,FALSE)</f>
        <v>0</v>
      </c>
      <c r="O2870" s="7" t="str">
        <f>VLOOKUP(Todos!$A2870,vlookup_table[#All],3,FALSE)</f>
        <v>TX</v>
      </c>
      <c r="P2870" s="7">
        <f>VLOOKUP(Todos!$A2870,vlookup_table[#All],4,FALSE)</f>
        <v>2711</v>
      </c>
      <c r="Q2870" s="9" t="str">
        <f>VLOOKUP(Todos!$A2870,vlookup_table[#All],5,FALSE)</f>
        <v>C3</v>
      </c>
      <c r="R2870" s="9" t="str">
        <f>VLOOKUP(Todos!$A2870,vlookup_table[#All],6,FALSE)</f>
        <v>F</v>
      </c>
      <c r="S2870" s="9">
        <f>VLOOKUP(Todos!$A2870,vlookup_table[#All],7,FALSE)</f>
        <v>12</v>
      </c>
      <c r="T2870" s="9">
        <f>ROUND((9706-Todos!$P2870)/100, 0)</f>
        <v>70</v>
      </c>
      <c r="U2870" s="9" t="str" cm="1">
        <f t="array" ref="U2870">_xlfn.IFS(
    ISNUMBER(SEARCH("C", Q2870)), "Ciudad",
    ISNUMBER(SEARCH("T", Q2870)), "Pueblo",
    ISNUMBER(SEARCH("R", Q2870)), "Rural",
    ISNUMBER(SEARCH("S", Q2870)), "Suburbano",
    ISNUMBER(SEARCH("U", Q2870)), "Urbano"
)</f>
        <v>Ciudad</v>
      </c>
      <c r="V2870" s="24" t="str" cm="1">
        <f t="array" ref="V2870">_xlfn.LET(
    _xlpm.txt, _xlfn.TEXTJOIN("", TRUE, IF(ISNUMBER(--MID(Todos!$H2870, _xlfn.SEQUENCE(LEN(Todos!$H2870)), 1)), MID(Todos!$H2870, _xlfn.SEQUENCE(LEN(Todos!$H2870)), 1), "")),
    IF(ISNUMBER(--RIGHT(_xlpm.txt,1)), _xlpm.txt, LEFT(_xlpm.txt, LEN(_xlpm.txt)-1))
)</f>
        <v>11352</v>
      </c>
      <c r="W2870" s="9" t="str">
        <f>UPPER(LEFT(Todos!$B2870,2))</f>
        <v>TX</v>
      </c>
      <c r="X2870" s="10" t="str" cm="1">
        <f t="array" ref="X2870">+IF(Todos!$C2870 = "",MODE.MATCH(Todos!$C$2:$C$4029),Todos!$C2870)</f>
        <v>F</v>
      </c>
    </row>
    <row r="2871" spans="1:24" x14ac:dyDescent="0.35">
      <c r="A2871" s="18">
        <v>61586</v>
      </c>
      <c r="B2871" s="12" t="s">
        <v>34</v>
      </c>
      <c r="C2871" s="12" t="s">
        <v>17</v>
      </c>
      <c r="D2871" s="12">
        <v>547</v>
      </c>
      <c r="E2871" s="12">
        <v>247</v>
      </c>
      <c r="F2871" s="12">
        <v>382</v>
      </c>
      <c r="G2871" s="12">
        <v>1</v>
      </c>
      <c r="H2871" s="12">
        <v>13661</v>
      </c>
      <c r="I2871" s="12">
        <v>4</v>
      </c>
      <c r="J2871" s="12">
        <v>64</v>
      </c>
      <c r="K2871" s="12">
        <v>320</v>
      </c>
      <c r="L2871" s="12">
        <v>306</v>
      </c>
      <c r="M2871" s="12">
        <v>12.625</v>
      </c>
      <c r="N2871" s="12">
        <f>VLOOKUP(Todos!$A2871,vlookup_table[#All],2,FALSE)</f>
        <v>0</v>
      </c>
      <c r="O2871" s="12" t="str">
        <f>VLOOKUP(Todos!$A2871,vlookup_table[#All],3,FALSE)</f>
        <v>IN</v>
      </c>
      <c r="P2871" s="12">
        <f>VLOOKUP(Todos!$A2871,vlookup_table[#All],4,FALSE)</f>
        <v>2912</v>
      </c>
      <c r="Q2871" s="14" t="str">
        <f>VLOOKUP(Todos!$A2871,vlookup_table[#All],5,FALSE)</f>
        <v>T2</v>
      </c>
      <c r="R2871" s="14" t="str">
        <f>VLOOKUP(Todos!$A2871,vlookup_table[#All],6,FALSE)</f>
        <v>F</v>
      </c>
      <c r="S2871" s="14">
        <f>VLOOKUP(Todos!$A2871,vlookup_table[#All],7,FALSE)</f>
        <v>10</v>
      </c>
      <c r="T2871" s="14">
        <f>ROUND((9706-Todos!$P2871)/100, 0)</f>
        <v>68</v>
      </c>
      <c r="U2871" s="14" t="str" cm="1">
        <f t="array" ref="U2871">_xlfn.IFS(
    ISNUMBER(SEARCH("C", Q2871)), "Ciudad",
    ISNUMBER(SEARCH("T", Q2871)), "Pueblo",
    ISNUMBER(SEARCH("R", Q2871)), "Rural",
    ISNUMBER(SEARCH("S", Q2871)), "Suburbano",
    ISNUMBER(SEARCH("U", Q2871)), "Urbano"
)</f>
        <v>Pueblo</v>
      </c>
      <c r="V2871" s="25" t="str" cm="1">
        <f t="array" ref="V2871">_xlfn.LET(
    _xlpm.txt, _xlfn.TEXTJOIN("", TRUE, IF(ISNUMBER(--MID(Todos!$H2871, _xlfn.SEQUENCE(LEN(Todos!$H2871)), 1)), MID(Todos!$H2871, _xlfn.SEQUENCE(LEN(Todos!$H2871)), 1), "")),
    IF(ISNUMBER(--RIGHT(_xlpm.txt,1)), _xlpm.txt, LEFT(_xlpm.txt, LEN(_xlpm.txt)-1))
)</f>
        <v>13661</v>
      </c>
      <c r="W2871" s="14" t="str">
        <f>UPPER(LEFT(Todos!$B2871,2))</f>
        <v>IN</v>
      </c>
      <c r="X2871" s="15" t="str" cm="1">
        <f t="array" ref="X2871">+IF(Todos!$C2871 = "",MODE.MATCH(Todos!$C$2:$C$4029),Todos!$C2871)</f>
        <v>F</v>
      </c>
    </row>
    <row r="2872" spans="1:24" x14ac:dyDescent="0.35">
      <c r="A2872" s="19">
        <v>139228</v>
      </c>
      <c r="B2872" s="7" t="s">
        <v>55</v>
      </c>
      <c r="C2872" s="7" t="s">
        <v>14</v>
      </c>
      <c r="D2872" s="7">
        <v>1081</v>
      </c>
      <c r="E2872" s="7">
        <v>349</v>
      </c>
      <c r="F2872" s="7">
        <v>449</v>
      </c>
      <c r="G2872" s="7">
        <v>14</v>
      </c>
      <c r="H2872" s="7">
        <v>14846</v>
      </c>
      <c r="I2872" s="7">
        <v>3</v>
      </c>
      <c r="J2872" s="7">
        <v>56</v>
      </c>
      <c r="K2872" s="7">
        <v>401</v>
      </c>
      <c r="L2872" s="7">
        <v>417</v>
      </c>
      <c r="M2872" s="7">
        <v>26.571428569999998</v>
      </c>
      <c r="N2872" s="7">
        <f>VLOOKUP(Todos!$A2872,vlookup_table[#All],2,FALSE)</f>
        <v>1</v>
      </c>
      <c r="O2872" s="7" t="str">
        <f>VLOOKUP(Todos!$A2872,vlookup_table[#All],3,FALSE)</f>
        <v>NM</v>
      </c>
      <c r="P2872" s="7">
        <f>VLOOKUP(Todos!$A2872,vlookup_table[#All],4,FALSE)</f>
        <v>4001</v>
      </c>
      <c r="Q2872" s="9" t="str">
        <f>VLOOKUP(Todos!$A2872,vlookup_table[#All],5,FALSE)</f>
        <v>R1</v>
      </c>
      <c r="R2872" s="9" t="str">
        <f>VLOOKUP(Todos!$A2872,vlookup_table[#All],6,FALSE)</f>
        <v>M</v>
      </c>
      <c r="S2872" s="9">
        <f>VLOOKUP(Todos!$A2872,vlookup_table[#All],7,FALSE)</f>
        <v>43</v>
      </c>
      <c r="T2872" s="9">
        <f>ROUND((9706-Todos!$P2872)/100, 0)</f>
        <v>57</v>
      </c>
      <c r="U2872" s="9" t="str" cm="1">
        <f t="array" ref="U2872">_xlfn.IFS(
    ISNUMBER(SEARCH("C", Q2872)), "Ciudad",
    ISNUMBER(SEARCH("T", Q2872)), "Pueblo",
    ISNUMBER(SEARCH("R", Q2872)), "Rural",
    ISNUMBER(SEARCH("S", Q2872)), "Suburbano",
    ISNUMBER(SEARCH("U", Q2872)), "Urbano"
)</f>
        <v>Rural</v>
      </c>
      <c r="V2872" s="24" t="str" cm="1">
        <f t="array" ref="V2872">_xlfn.LET(
    _xlpm.txt, _xlfn.TEXTJOIN("", TRUE, IF(ISNUMBER(--MID(Todos!$H2872, _xlfn.SEQUENCE(LEN(Todos!$H2872)), 1)), MID(Todos!$H2872, _xlfn.SEQUENCE(LEN(Todos!$H2872)), 1), "")),
    IF(ISNUMBER(--RIGHT(_xlpm.txt,1)), _xlpm.txt, LEFT(_xlpm.txt, LEN(_xlpm.txt)-1))
)</f>
        <v>14846</v>
      </c>
      <c r="W2872" s="9" t="str">
        <f>UPPER(LEFT(Todos!$B2872,2))</f>
        <v>NM</v>
      </c>
      <c r="X2872" s="10" t="str" cm="1">
        <f t="array" ref="X2872">+IF(Todos!$C2872 = "",MODE.MATCH(Todos!$C$2:$C$4029),Todos!$C2872)</f>
        <v>M</v>
      </c>
    </row>
    <row r="2873" spans="1:24" x14ac:dyDescent="0.35">
      <c r="A2873" s="18">
        <v>72444</v>
      </c>
      <c r="B2873" s="12" t="s">
        <v>30</v>
      </c>
      <c r="C2873" s="12" t="s">
        <v>14</v>
      </c>
      <c r="D2873" s="12">
        <v>521</v>
      </c>
      <c r="E2873" s="12">
        <v>364</v>
      </c>
      <c r="F2873" s="12">
        <v>419</v>
      </c>
      <c r="G2873" s="12">
        <v>0</v>
      </c>
      <c r="H2873" s="12">
        <v>13027</v>
      </c>
      <c r="I2873" s="12">
        <v>0</v>
      </c>
      <c r="J2873" s="12">
        <v>86</v>
      </c>
      <c r="K2873" s="12">
        <v>384</v>
      </c>
      <c r="L2873" s="12">
        <v>398</v>
      </c>
      <c r="M2873" s="12">
        <v>8.5714285710000002</v>
      </c>
      <c r="N2873" s="12">
        <f>VLOOKUP(Todos!$A2873,vlookup_table[#All],2,FALSE)</f>
        <v>1002</v>
      </c>
      <c r="O2873" s="12" t="str">
        <f>VLOOKUP(Todos!$A2873,vlookup_table[#All],3,FALSE)</f>
        <v>MI</v>
      </c>
      <c r="P2873" s="12">
        <f>VLOOKUP(Todos!$A2873,vlookup_table[#All],4,FALSE)</f>
        <v>6501</v>
      </c>
      <c r="Q2873" s="14" t="str">
        <f>VLOOKUP(Todos!$A2873,vlookup_table[#All],5,FALSE)</f>
        <v>R2</v>
      </c>
      <c r="R2873" s="14" t="str">
        <f>VLOOKUP(Todos!$A2873,vlookup_table[#All],6,FALSE)</f>
        <v>M</v>
      </c>
      <c r="S2873" s="14">
        <f>VLOOKUP(Todos!$A2873,vlookup_table[#All],7,FALSE)</f>
        <v>10</v>
      </c>
      <c r="T2873" s="14">
        <f>ROUND((9706-Todos!$P2873)/100, 0)</f>
        <v>32</v>
      </c>
      <c r="U2873" s="14" t="str" cm="1">
        <f t="array" ref="U2873">_xlfn.IFS(
    ISNUMBER(SEARCH("C", Q2873)), "Ciudad",
    ISNUMBER(SEARCH("T", Q2873)), "Pueblo",
    ISNUMBER(SEARCH("R", Q2873)), "Rural",
    ISNUMBER(SEARCH("S", Q2873)), "Suburbano",
    ISNUMBER(SEARCH("U", Q2873)), "Urbano"
)</f>
        <v>Rural</v>
      </c>
      <c r="V2873" s="25" t="str" cm="1">
        <f t="array" ref="V2873">_xlfn.LET(
    _xlpm.txt, _xlfn.TEXTJOIN("", TRUE, IF(ISNUMBER(--MID(Todos!$H2873, _xlfn.SEQUENCE(LEN(Todos!$H2873)), 1)), MID(Todos!$H2873, _xlfn.SEQUENCE(LEN(Todos!$H2873)), 1), "")),
    IF(ISNUMBER(--RIGHT(_xlpm.txt,1)), _xlpm.txt, LEFT(_xlpm.txt, LEN(_xlpm.txt)-1))
)</f>
        <v>13027</v>
      </c>
      <c r="W2873" s="14" t="str">
        <f>UPPER(LEFT(Todos!$B2873,2))</f>
        <v>MI</v>
      </c>
      <c r="X2873" s="15" t="str" cm="1">
        <f t="array" ref="X2873">+IF(Todos!$C2873 = "",MODE.MATCH(Todos!$C$2:$C$4029),Todos!$C2873)</f>
        <v>M</v>
      </c>
    </row>
    <row r="2874" spans="1:24" x14ac:dyDescent="0.35">
      <c r="A2874" s="19">
        <v>182180</v>
      </c>
      <c r="B2874" s="7" t="s">
        <v>41</v>
      </c>
      <c r="C2874" s="7" t="s">
        <v>52</v>
      </c>
      <c r="D2874" s="7">
        <v>754</v>
      </c>
      <c r="E2874" s="7">
        <v>290</v>
      </c>
      <c r="F2874" s="7">
        <v>332</v>
      </c>
      <c r="G2874" s="7">
        <v>0</v>
      </c>
      <c r="H2874" s="7">
        <v>10677</v>
      </c>
      <c r="I2874" s="7">
        <v>6</v>
      </c>
      <c r="J2874" s="7">
        <v>51</v>
      </c>
      <c r="K2874" s="7">
        <v>315</v>
      </c>
      <c r="L2874" s="7">
        <v>303</v>
      </c>
      <c r="M2874" s="7">
        <v>16</v>
      </c>
      <c r="N2874" s="7">
        <f>VLOOKUP(Todos!$A2874,vlookup_table[#All],2,FALSE)</f>
        <v>1</v>
      </c>
      <c r="O2874" s="7" t="str">
        <f>VLOOKUP(Todos!$A2874,vlookup_table[#All],3,FALSE)</f>
        <v>WA</v>
      </c>
      <c r="P2874" s="7">
        <f>VLOOKUP(Todos!$A2874,vlookup_table[#All],4,FALSE)</f>
        <v>4801</v>
      </c>
      <c r="Q2874" s="9" t="str">
        <f>VLOOKUP(Todos!$A2874,vlookup_table[#All],5,FALSE)</f>
        <v>S2</v>
      </c>
      <c r="R2874" s="9" t="str">
        <f>VLOOKUP(Todos!$A2874,vlookup_table[#All],6,FALSE)</f>
        <v>M</v>
      </c>
      <c r="S2874" s="9">
        <f>VLOOKUP(Todos!$A2874,vlookup_table[#All],7,FALSE)</f>
        <v>20</v>
      </c>
      <c r="T2874" s="9">
        <f>ROUND((9706-Todos!$P2874)/100, 0)</f>
        <v>49</v>
      </c>
      <c r="U2874" s="9" t="str" cm="1">
        <f t="array" ref="U2874">_xlfn.IFS(
    ISNUMBER(SEARCH("C", Q2874)), "Ciudad",
    ISNUMBER(SEARCH("T", Q2874)), "Pueblo",
    ISNUMBER(SEARCH("R", Q2874)), "Rural",
    ISNUMBER(SEARCH("S", Q2874)), "Suburbano",
    ISNUMBER(SEARCH("U", Q2874)), "Urbano"
)</f>
        <v>Suburbano</v>
      </c>
      <c r="V2874" s="24" t="str" cm="1">
        <f t="array" ref="V2874">_xlfn.LET(
    _xlpm.txt, _xlfn.TEXTJOIN("", TRUE, IF(ISNUMBER(--MID(Todos!$H2874, _xlfn.SEQUENCE(LEN(Todos!$H2874)), 1)), MID(Todos!$H2874, _xlfn.SEQUENCE(LEN(Todos!$H2874)), 1), "")),
    IF(ISNUMBER(--RIGHT(_xlpm.txt,1)), _xlpm.txt, LEFT(_xlpm.txt, LEN(_xlpm.txt)-1))
)</f>
        <v>10677</v>
      </c>
      <c r="W2874" s="9" t="str">
        <f>UPPER(LEFT(Todos!$B2874,2))</f>
        <v>WA</v>
      </c>
      <c r="X2874" s="10" t="str" cm="1">
        <f t="array" ref="X2874">+IF(Todos!$C2874 = "",MODE.MATCH(Todos!$C$2:$C$4029),Todos!$C2874)</f>
        <v>male</v>
      </c>
    </row>
    <row r="2875" spans="1:24" x14ac:dyDescent="0.35">
      <c r="A2875" s="18">
        <v>185972</v>
      </c>
      <c r="B2875" s="12" t="s">
        <v>40</v>
      </c>
      <c r="C2875" s="12" t="s">
        <v>17</v>
      </c>
      <c r="D2875" s="12">
        <v>708</v>
      </c>
      <c r="E2875" s="12">
        <v>294</v>
      </c>
      <c r="F2875" s="12">
        <v>376</v>
      </c>
      <c r="G2875" s="12">
        <v>1</v>
      </c>
      <c r="H2875" s="12">
        <v>11850</v>
      </c>
      <c r="I2875" s="12">
        <v>1</v>
      </c>
      <c r="J2875" s="12">
        <v>75</v>
      </c>
      <c r="K2875" s="12">
        <v>346</v>
      </c>
      <c r="L2875" s="12">
        <v>332</v>
      </c>
      <c r="M2875" s="12">
        <v>7.1818181819999998</v>
      </c>
      <c r="N2875" s="12">
        <f>VLOOKUP(Todos!$A2875,vlookup_table[#All],2,FALSE)</f>
        <v>28</v>
      </c>
      <c r="O2875" s="12" t="str">
        <f>VLOOKUP(Todos!$A2875,vlookup_table[#All],3,FALSE)</f>
        <v>GA</v>
      </c>
      <c r="P2875" s="12">
        <f>VLOOKUP(Todos!$A2875,vlookup_table[#All],4,FALSE)</f>
        <v>2102</v>
      </c>
      <c r="Q2875" s="14" t="str">
        <f>VLOOKUP(Todos!$A2875,vlookup_table[#All],5,FALSE)</f>
        <v>C3</v>
      </c>
      <c r="R2875" s="14" t="str">
        <f>VLOOKUP(Todos!$A2875,vlookup_table[#All],6,FALSE)</f>
        <v>F</v>
      </c>
      <c r="S2875" s="14">
        <f>VLOOKUP(Todos!$A2875,vlookup_table[#All],7,FALSE)</f>
        <v>10</v>
      </c>
      <c r="T2875" s="14">
        <f>ROUND((9706-Todos!$P2875)/100, 0)</f>
        <v>76</v>
      </c>
      <c r="U2875" s="14" t="str" cm="1">
        <f t="array" ref="U2875">_xlfn.IFS(
    ISNUMBER(SEARCH("C", Q2875)), "Ciudad",
    ISNUMBER(SEARCH("T", Q2875)), "Pueblo",
    ISNUMBER(SEARCH("R", Q2875)), "Rural",
    ISNUMBER(SEARCH("S", Q2875)), "Suburbano",
    ISNUMBER(SEARCH("U", Q2875)), "Urbano"
)</f>
        <v>Ciudad</v>
      </c>
      <c r="V2875" s="25" t="str" cm="1">
        <f t="array" ref="V2875">_xlfn.LET(
    _xlpm.txt, _xlfn.TEXTJOIN("", TRUE, IF(ISNUMBER(--MID(Todos!$H2875, _xlfn.SEQUENCE(LEN(Todos!$H2875)), 1)), MID(Todos!$H2875, _xlfn.SEQUENCE(LEN(Todos!$H2875)), 1), "")),
    IF(ISNUMBER(--RIGHT(_xlpm.txt,1)), _xlpm.txt, LEFT(_xlpm.txt, LEN(_xlpm.txt)-1))
)</f>
        <v>11850</v>
      </c>
      <c r="W2875" s="14" t="str">
        <f>UPPER(LEFT(Todos!$B2875,2))</f>
        <v>GA</v>
      </c>
      <c r="X2875" s="15" t="str" cm="1">
        <f t="array" ref="X2875">+IF(Todos!$C2875 = "",MODE.MATCH(Todos!$C$2:$C$4029),Todos!$C2875)</f>
        <v>F</v>
      </c>
    </row>
    <row r="2876" spans="1:24" x14ac:dyDescent="0.35">
      <c r="A2876" s="19">
        <v>73089</v>
      </c>
      <c r="B2876" s="7" t="s">
        <v>30</v>
      </c>
      <c r="C2876" s="7" t="s">
        <v>17</v>
      </c>
      <c r="D2876" s="7">
        <v>764</v>
      </c>
      <c r="E2876" s="7">
        <v>272</v>
      </c>
      <c r="F2876" s="7">
        <v>424</v>
      </c>
      <c r="G2876" s="7">
        <v>6</v>
      </c>
      <c r="H2876" s="7">
        <v>16257</v>
      </c>
      <c r="I2876" s="7">
        <v>3</v>
      </c>
      <c r="J2876" s="7">
        <v>61</v>
      </c>
      <c r="K2876" s="7">
        <v>361</v>
      </c>
      <c r="L2876" s="7">
        <v>346</v>
      </c>
      <c r="M2876" s="7">
        <v>7.9130434779999996</v>
      </c>
      <c r="N2876" s="7">
        <f>VLOOKUP(Todos!$A2876,vlookup_table[#All],2,FALSE)</f>
        <v>2</v>
      </c>
      <c r="O2876" s="7" t="str">
        <f>VLOOKUP(Todos!$A2876,vlookup_table[#All],3,FALSE)</f>
        <v>MI</v>
      </c>
      <c r="P2876" s="7">
        <f>VLOOKUP(Todos!$A2876,vlookup_table[#All],4,FALSE)</f>
        <v>0</v>
      </c>
      <c r="Q2876" s="9" t="str">
        <f>VLOOKUP(Todos!$A2876,vlookup_table[#All],5,FALSE)</f>
        <v>R2</v>
      </c>
      <c r="R2876" s="9" t="str">
        <f>VLOOKUP(Todos!$A2876,vlookup_table[#All],6,FALSE)</f>
        <v>F</v>
      </c>
      <c r="S2876" s="9">
        <f>VLOOKUP(Todos!$A2876,vlookup_table[#All],7,FALSE)</f>
        <v>15</v>
      </c>
      <c r="T2876" s="9">
        <f>ROUND((9706-Todos!$P2876)/100, 0)</f>
        <v>97</v>
      </c>
      <c r="U2876" s="9" t="str" cm="1">
        <f t="array" ref="U2876">_xlfn.IFS(
    ISNUMBER(SEARCH("C", Q2876)), "Ciudad",
    ISNUMBER(SEARCH("T", Q2876)), "Pueblo",
    ISNUMBER(SEARCH("R", Q2876)), "Rural",
    ISNUMBER(SEARCH("S", Q2876)), "Suburbano",
    ISNUMBER(SEARCH("U", Q2876)), "Urbano"
)</f>
        <v>Rural</v>
      </c>
      <c r="V2876" s="24" t="str" cm="1">
        <f t="array" ref="V2876">_xlfn.LET(
    _xlpm.txt, _xlfn.TEXTJOIN("", TRUE, IF(ISNUMBER(--MID(Todos!$H2876, _xlfn.SEQUENCE(LEN(Todos!$H2876)), 1)), MID(Todos!$H2876, _xlfn.SEQUENCE(LEN(Todos!$H2876)), 1), "")),
    IF(ISNUMBER(--RIGHT(_xlpm.txt,1)), _xlpm.txt, LEFT(_xlpm.txt, LEN(_xlpm.txt)-1))
)</f>
        <v>16257</v>
      </c>
      <c r="W2876" s="9" t="str">
        <f>UPPER(LEFT(Todos!$B2876,2))</f>
        <v>MI</v>
      </c>
      <c r="X2876" s="10" t="str" cm="1">
        <f t="array" ref="X2876">+IF(Todos!$C2876 = "",MODE.MATCH(Todos!$C$2:$C$4029),Todos!$C2876)</f>
        <v>F</v>
      </c>
    </row>
    <row r="2877" spans="1:24" x14ac:dyDescent="0.35">
      <c r="A2877" s="18">
        <v>130850</v>
      </c>
      <c r="B2877" s="12" t="s">
        <v>49</v>
      </c>
      <c r="C2877" s="12" t="s">
        <v>31</v>
      </c>
      <c r="D2877" s="12">
        <v>869</v>
      </c>
      <c r="E2877" s="12">
        <v>315</v>
      </c>
      <c r="F2877" s="12">
        <v>399</v>
      </c>
      <c r="G2877" s="12">
        <v>4</v>
      </c>
      <c r="H2877" s="12">
        <v>13437</v>
      </c>
      <c r="I2877" s="12">
        <v>2</v>
      </c>
      <c r="J2877" s="12">
        <v>43</v>
      </c>
      <c r="K2877" s="12">
        <v>349</v>
      </c>
      <c r="L2877" s="12">
        <v>357</v>
      </c>
      <c r="M2877" s="12">
        <v>6.0666666669999998</v>
      </c>
      <c r="N2877" s="12">
        <f>VLOOKUP(Todos!$A2877,vlookup_table[#All],2,FALSE)</f>
        <v>980</v>
      </c>
      <c r="O2877" s="12" t="str">
        <f>VLOOKUP(Todos!$A2877,vlookup_table[#All],3,FALSE)</f>
        <v>CO</v>
      </c>
      <c r="P2877" s="12">
        <f>VLOOKUP(Todos!$A2877,vlookup_table[#All],4,FALSE)</f>
        <v>0</v>
      </c>
      <c r="Q2877" s="14" t="str">
        <f>VLOOKUP(Todos!$A2877,vlookup_table[#All],5,FALSE)</f>
        <v>R2</v>
      </c>
      <c r="R2877" s="14" t="str">
        <f>VLOOKUP(Todos!$A2877,vlookup_table[#All],6,FALSE)</f>
        <v>U</v>
      </c>
      <c r="S2877" s="14">
        <f>VLOOKUP(Todos!$A2877,vlookup_table[#All],7,FALSE)</f>
        <v>7</v>
      </c>
      <c r="T2877" s="14">
        <f>ROUND((9706-Todos!$P2877)/100, 0)</f>
        <v>97</v>
      </c>
      <c r="U2877" s="14" t="str" cm="1">
        <f t="array" ref="U2877">_xlfn.IFS(
    ISNUMBER(SEARCH("C", Q2877)), "Ciudad",
    ISNUMBER(SEARCH("T", Q2877)), "Pueblo",
    ISNUMBER(SEARCH("R", Q2877)), "Rural",
    ISNUMBER(SEARCH("S", Q2877)), "Suburbano",
    ISNUMBER(SEARCH("U", Q2877)), "Urbano"
)</f>
        <v>Rural</v>
      </c>
      <c r="V2877" s="25" t="str" cm="1">
        <f t="array" ref="V2877">_xlfn.LET(
    _xlpm.txt, _xlfn.TEXTJOIN("", TRUE, IF(ISNUMBER(--MID(Todos!$H2877, _xlfn.SEQUENCE(LEN(Todos!$H2877)), 1)), MID(Todos!$H2877, _xlfn.SEQUENCE(LEN(Todos!$H2877)), 1), "")),
    IF(ISNUMBER(--RIGHT(_xlpm.txt,1)), _xlpm.txt, LEFT(_xlpm.txt, LEN(_xlpm.txt)-1))
)</f>
        <v>13437</v>
      </c>
      <c r="W2877" s="14" t="str">
        <f>UPPER(LEFT(Todos!$B2877,2))</f>
        <v>CO</v>
      </c>
      <c r="X2877" s="15" t="str" cm="1">
        <f t="array" ref="X2877">+IF(Todos!$C2877 = "",MODE.MATCH(Todos!$C$2:$C$4029),Todos!$C2877)</f>
        <v>U</v>
      </c>
    </row>
    <row r="2878" spans="1:24" x14ac:dyDescent="0.35">
      <c r="A2878" s="19">
        <v>45338</v>
      </c>
      <c r="B2878" s="7" t="s">
        <v>13</v>
      </c>
      <c r="C2878" s="7" t="s">
        <v>17</v>
      </c>
      <c r="D2878" s="7">
        <v>698</v>
      </c>
      <c r="E2878" s="7">
        <v>232</v>
      </c>
      <c r="F2878" s="7">
        <v>340</v>
      </c>
      <c r="G2878" s="7">
        <v>1</v>
      </c>
      <c r="H2878" s="7">
        <v>14431</v>
      </c>
      <c r="I2878" s="7">
        <v>10</v>
      </c>
      <c r="J2878" s="7">
        <v>14</v>
      </c>
      <c r="K2878" s="7">
        <v>300</v>
      </c>
      <c r="L2878" s="7">
        <v>265</v>
      </c>
      <c r="M2878" s="7">
        <v>13.125</v>
      </c>
      <c r="N2878" s="7">
        <f>VLOOKUP(Todos!$A2878,vlookup_table[#All],2,FALSE)</f>
        <v>0</v>
      </c>
      <c r="O2878" s="7" t="str">
        <f>VLOOKUP(Todos!$A2878,vlookup_table[#All],3,FALSE)</f>
        <v>FL</v>
      </c>
      <c r="P2878" s="7">
        <f>VLOOKUP(Todos!$A2878,vlookup_table[#All],4,FALSE)</f>
        <v>7004</v>
      </c>
      <c r="Q2878" s="9" t="str">
        <f>VLOOKUP(Todos!$A2878,vlookup_table[#All],5,FALSE)</f>
        <v>S2</v>
      </c>
      <c r="R2878" s="9" t="str">
        <f>VLOOKUP(Todos!$A2878,vlookup_table[#All],6,FALSE)</f>
        <v>F</v>
      </c>
      <c r="S2878" s="9">
        <f>VLOOKUP(Todos!$A2878,vlookup_table[#All],7,FALSE)</f>
        <v>25</v>
      </c>
      <c r="T2878" s="9">
        <f>ROUND((9706-Todos!$P2878)/100, 0)</f>
        <v>27</v>
      </c>
      <c r="U2878" s="9" t="str" cm="1">
        <f t="array" ref="U2878">_xlfn.IFS(
    ISNUMBER(SEARCH("C", Q2878)), "Ciudad",
    ISNUMBER(SEARCH("T", Q2878)), "Pueblo",
    ISNUMBER(SEARCH("R", Q2878)), "Rural",
    ISNUMBER(SEARCH("S", Q2878)), "Suburbano",
    ISNUMBER(SEARCH("U", Q2878)), "Urbano"
)</f>
        <v>Suburbano</v>
      </c>
      <c r="V2878" s="24" t="str" cm="1">
        <f t="array" ref="V2878">_xlfn.LET(
    _xlpm.txt, _xlfn.TEXTJOIN("", TRUE, IF(ISNUMBER(--MID(Todos!$H2878, _xlfn.SEQUENCE(LEN(Todos!$H2878)), 1)), MID(Todos!$H2878, _xlfn.SEQUENCE(LEN(Todos!$H2878)), 1), "")),
    IF(ISNUMBER(--RIGHT(_xlpm.txt,1)), _xlpm.txt, LEFT(_xlpm.txt, LEN(_xlpm.txt)-1))
)</f>
        <v>14431</v>
      </c>
      <c r="W2878" s="9" t="str">
        <f>UPPER(LEFT(Todos!$B2878,2))</f>
        <v>FL</v>
      </c>
      <c r="X2878" s="10" t="str" cm="1">
        <f t="array" ref="X2878">+IF(Todos!$C2878 = "",MODE.MATCH(Todos!$C$2:$C$4029),Todos!$C2878)</f>
        <v>F</v>
      </c>
    </row>
    <row r="2879" spans="1:24" x14ac:dyDescent="0.35">
      <c r="A2879" s="18">
        <v>188860</v>
      </c>
      <c r="B2879" s="12" t="s">
        <v>21</v>
      </c>
      <c r="C2879" s="12" t="s">
        <v>14</v>
      </c>
      <c r="D2879" s="12">
        <v>569</v>
      </c>
      <c r="E2879" s="12">
        <v>256</v>
      </c>
      <c r="F2879" s="12">
        <v>317</v>
      </c>
      <c r="G2879" s="12">
        <v>1</v>
      </c>
      <c r="H2879" s="12">
        <v>9118</v>
      </c>
      <c r="I2879" s="12">
        <v>0</v>
      </c>
      <c r="J2879" s="12">
        <v>92</v>
      </c>
      <c r="K2879" s="12">
        <v>270</v>
      </c>
      <c r="L2879" s="12">
        <v>310</v>
      </c>
      <c r="M2879" s="12">
        <v>6.6470588240000001</v>
      </c>
      <c r="N2879" s="12">
        <f>VLOOKUP(Todos!$A2879,vlookup_table[#All],2,FALSE)</f>
        <v>1</v>
      </c>
      <c r="O2879" s="12" t="str">
        <f>VLOOKUP(Todos!$A2879,vlookup_table[#All],3,FALSE)</f>
        <v>TX</v>
      </c>
      <c r="P2879" s="12">
        <f>VLOOKUP(Todos!$A2879,vlookup_table[#All],4,FALSE)</f>
        <v>2101</v>
      </c>
      <c r="Q2879" s="14" t="str">
        <f>VLOOKUP(Todos!$A2879,vlookup_table[#All],5,FALSE)</f>
        <v>T2</v>
      </c>
      <c r="R2879" s="14" t="str">
        <f>VLOOKUP(Todos!$A2879,vlookup_table[#All],6,FALSE)</f>
        <v>M</v>
      </c>
      <c r="S2879" s="14">
        <f>VLOOKUP(Todos!$A2879,vlookup_table[#All],7,FALSE)</f>
        <v>10</v>
      </c>
      <c r="T2879" s="14">
        <f>ROUND((9706-Todos!$P2879)/100, 0)</f>
        <v>76</v>
      </c>
      <c r="U2879" s="14" t="str" cm="1">
        <f t="array" ref="U2879">_xlfn.IFS(
    ISNUMBER(SEARCH("C", Q2879)), "Ciudad",
    ISNUMBER(SEARCH("T", Q2879)), "Pueblo",
    ISNUMBER(SEARCH("R", Q2879)), "Rural",
    ISNUMBER(SEARCH("S", Q2879)), "Suburbano",
    ISNUMBER(SEARCH("U", Q2879)), "Urbano"
)</f>
        <v>Pueblo</v>
      </c>
      <c r="V2879" s="25" t="str" cm="1">
        <f t="array" ref="V2879">_xlfn.LET(
    _xlpm.txt, _xlfn.TEXTJOIN("", TRUE, IF(ISNUMBER(--MID(Todos!$H2879, _xlfn.SEQUENCE(LEN(Todos!$H2879)), 1)), MID(Todos!$H2879, _xlfn.SEQUENCE(LEN(Todos!$H2879)), 1), "")),
    IF(ISNUMBER(--RIGHT(_xlpm.txt,1)), _xlpm.txt, LEFT(_xlpm.txt, LEN(_xlpm.txt)-1))
)</f>
        <v>9118</v>
      </c>
      <c r="W2879" s="14" t="str">
        <f>UPPER(LEFT(Todos!$B2879,2))</f>
        <v>TX</v>
      </c>
      <c r="X2879" s="15" t="str" cm="1">
        <f t="array" ref="X2879">+IF(Todos!$C2879 = "",MODE.MATCH(Todos!$C$2:$C$4029),Todos!$C2879)</f>
        <v>M</v>
      </c>
    </row>
    <row r="2880" spans="1:24" x14ac:dyDescent="0.35">
      <c r="A2880" s="19">
        <v>89036</v>
      </c>
      <c r="B2880" s="7" t="s">
        <v>16</v>
      </c>
      <c r="C2880" s="7" t="s">
        <v>17</v>
      </c>
      <c r="D2880" s="7">
        <v>1892</v>
      </c>
      <c r="E2880" s="7">
        <v>608</v>
      </c>
      <c r="F2880" s="7">
        <v>745</v>
      </c>
      <c r="G2880" s="7">
        <v>44</v>
      </c>
      <c r="H2880" s="7">
        <v>27443</v>
      </c>
      <c r="I2880" s="7">
        <v>9</v>
      </c>
      <c r="J2880" s="7">
        <v>80</v>
      </c>
      <c r="K2880" s="7">
        <v>659</v>
      </c>
      <c r="L2880" s="7">
        <v>704</v>
      </c>
      <c r="M2880" s="7">
        <v>9.5</v>
      </c>
      <c r="N2880" s="7">
        <f>VLOOKUP(Todos!$A2880,vlookup_table[#All],2,FALSE)</f>
        <v>0</v>
      </c>
      <c r="O2880" s="7" t="str">
        <f>VLOOKUP(Todos!$A2880,vlookup_table[#All],3,FALSE)</f>
        <v>IL</v>
      </c>
      <c r="P2880" s="7">
        <f>VLOOKUP(Todos!$A2880,vlookup_table[#All],4,FALSE)</f>
        <v>2501</v>
      </c>
      <c r="Q2880" s="9" t="str">
        <f>VLOOKUP(Todos!$A2880,vlookup_table[#All],5,FALSE)</f>
        <v>S2</v>
      </c>
      <c r="R2880" s="9" t="str">
        <f>VLOOKUP(Todos!$A2880,vlookup_table[#All],6,FALSE)</f>
        <v>F</v>
      </c>
      <c r="S2880" s="9">
        <f>VLOOKUP(Todos!$A2880,vlookup_table[#All],7,FALSE)</f>
        <v>30</v>
      </c>
      <c r="T2880" s="9">
        <f>ROUND((9706-Todos!$P2880)/100, 0)</f>
        <v>72</v>
      </c>
      <c r="U2880" s="9" t="str" cm="1">
        <f t="array" ref="U2880">_xlfn.IFS(
    ISNUMBER(SEARCH("C", Q2880)), "Ciudad",
    ISNUMBER(SEARCH("T", Q2880)), "Pueblo",
    ISNUMBER(SEARCH("R", Q2880)), "Rural",
    ISNUMBER(SEARCH("S", Q2880)), "Suburbano",
    ISNUMBER(SEARCH("U", Q2880)), "Urbano"
)</f>
        <v>Suburbano</v>
      </c>
      <c r="V2880" s="24" t="str" cm="1">
        <f t="array" ref="V2880">_xlfn.LET(
    _xlpm.txt, _xlfn.TEXTJOIN("", TRUE, IF(ISNUMBER(--MID(Todos!$H2880, _xlfn.SEQUENCE(LEN(Todos!$H2880)), 1)), MID(Todos!$H2880, _xlfn.SEQUENCE(LEN(Todos!$H2880)), 1), "")),
    IF(ISNUMBER(--RIGHT(_xlpm.txt,1)), _xlpm.txt, LEFT(_xlpm.txt, LEN(_xlpm.txt)-1))
)</f>
        <v>27443</v>
      </c>
      <c r="W2880" s="9" t="str">
        <f>UPPER(LEFT(Todos!$B2880,2))</f>
        <v>IL</v>
      </c>
      <c r="X2880" s="10" t="str" cm="1">
        <f t="array" ref="X2880">+IF(Todos!$C2880 = "",MODE.MATCH(Todos!$C$2:$C$4029),Todos!$C2880)</f>
        <v>F</v>
      </c>
    </row>
    <row r="2881" spans="1:24" x14ac:dyDescent="0.35">
      <c r="A2881" s="18">
        <v>61026</v>
      </c>
      <c r="B2881" s="12" t="s">
        <v>34</v>
      </c>
      <c r="C2881" s="12" t="s">
        <v>17</v>
      </c>
      <c r="D2881" s="12">
        <v>499</v>
      </c>
      <c r="E2881" s="12">
        <v>270</v>
      </c>
      <c r="F2881" s="12">
        <v>372</v>
      </c>
      <c r="G2881" s="12">
        <v>1</v>
      </c>
      <c r="H2881" s="12">
        <v>12615</v>
      </c>
      <c r="I2881" s="12">
        <v>2</v>
      </c>
      <c r="J2881" s="12">
        <v>72</v>
      </c>
      <c r="K2881" s="12">
        <v>325</v>
      </c>
      <c r="L2881" s="12">
        <v>320</v>
      </c>
      <c r="M2881" s="12">
        <v>20</v>
      </c>
      <c r="N2881" s="12">
        <f>VLOOKUP(Todos!$A2881,vlookup_table[#All],2,FALSE)</f>
        <v>28</v>
      </c>
      <c r="O2881" s="12" t="str">
        <f>VLOOKUP(Todos!$A2881,vlookup_table[#All],3,FALSE)</f>
        <v>IN</v>
      </c>
      <c r="P2881" s="12">
        <f>VLOOKUP(Todos!$A2881,vlookup_table[#All],4,FALSE)</f>
        <v>0</v>
      </c>
      <c r="Q2881" s="14" t="str">
        <f>VLOOKUP(Todos!$A2881,vlookup_table[#All],5,FALSE)</f>
        <v>T2</v>
      </c>
      <c r="R2881" s="14" t="str">
        <f>VLOOKUP(Todos!$A2881,vlookup_table[#All],6,FALSE)</f>
        <v>F</v>
      </c>
      <c r="S2881" s="14">
        <f>VLOOKUP(Todos!$A2881,vlookup_table[#All],7,FALSE)</f>
        <v>20</v>
      </c>
      <c r="T2881" s="14">
        <f>ROUND((9706-Todos!$P2881)/100, 0)</f>
        <v>97</v>
      </c>
      <c r="U2881" s="14" t="str" cm="1">
        <f t="array" ref="U2881">_xlfn.IFS(
    ISNUMBER(SEARCH("C", Q2881)), "Ciudad",
    ISNUMBER(SEARCH("T", Q2881)), "Pueblo",
    ISNUMBER(SEARCH("R", Q2881)), "Rural",
    ISNUMBER(SEARCH("S", Q2881)), "Suburbano",
    ISNUMBER(SEARCH("U", Q2881)), "Urbano"
)</f>
        <v>Pueblo</v>
      </c>
      <c r="V2881" s="25" t="str" cm="1">
        <f t="array" ref="V2881">_xlfn.LET(
    _xlpm.txt, _xlfn.TEXTJOIN("", TRUE, IF(ISNUMBER(--MID(Todos!$H2881, _xlfn.SEQUENCE(LEN(Todos!$H2881)), 1)), MID(Todos!$H2881, _xlfn.SEQUENCE(LEN(Todos!$H2881)), 1), "")),
    IF(ISNUMBER(--RIGHT(_xlpm.txt,1)), _xlpm.txt, LEFT(_xlpm.txt, LEN(_xlpm.txt)-1))
)</f>
        <v>12615</v>
      </c>
      <c r="W2881" s="14" t="str">
        <f>UPPER(LEFT(Todos!$B2881,2))</f>
        <v>IN</v>
      </c>
      <c r="X2881" s="15" t="str" cm="1">
        <f t="array" ref="X2881">+IF(Todos!$C2881 = "",MODE.MATCH(Todos!$C$2:$C$4029),Todos!$C2881)</f>
        <v>F</v>
      </c>
    </row>
    <row r="2882" spans="1:24" x14ac:dyDescent="0.35">
      <c r="A2882" s="19">
        <v>186880</v>
      </c>
      <c r="B2882" s="7" t="s">
        <v>37</v>
      </c>
      <c r="C2882" s="7" t="s">
        <v>17</v>
      </c>
      <c r="D2882" s="7">
        <v>313</v>
      </c>
      <c r="E2882" s="7">
        <v>138</v>
      </c>
      <c r="F2882" s="7">
        <v>216</v>
      </c>
      <c r="G2882" s="7">
        <v>0</v>
      </c>
      <c r="H2882" s="7">
        <v>7617</v>
      </c>
      <c r="I2882" s="7">
        <v>1</v>
      </c>
      <c r="J2882" s="7">
        <v>62</v>
      </c>
      <c r="K2882" s="7">
        <v>165</v>
      </c>
      <c r="L2882" s="7">
        <v>189</v>
      </c>
      <c r="M2882" s="7">
        <v>7.6296296300000002</v>
      </c>
      <c r="N2882" s="7">
        <f>VLOOKUP(Todos!$A2882,vlookup_table[#All],2,FALSE)</f>
        <v>3</v>
      </c>
      <c r="O2882" s="7" t="str">
        <f>VLOOKUP(Todos!$A2882,vlookup_table[#All],3,FALSE)</f>
        <v>MO</v>
      </c>
      <c r="P2882" s="7">
        <f>VLOOKUP(Todos!$A2882,vlookup_table[#All],4,FALSE)</f>
        <v>3903</v>
      </c>
      <c r="Q2882" s="9" t="str">
        <f>VLOOKUP(Todos!$A2882,vlookup_table[#All],5,FALSE)</f>
        <v>R3</v>
      </c>
      <c r="R2882" s="9" t="str">
        <f>VLOOKUP(Todos!$A2882,vlookup_table[#All],6,FALSE)</f>
        <v>F</v>
      </c>
      <c r="S2882" s="9">
        <f>VLOOKUP(Todos!$A2882,vlookup_table[#All],7,FALSE)</f>
        <v>5</v>
      </c>
      <c r="T2882" s="9">
        <f>ROUND((9706-Todos!$P2882)/100, 0)</f>
        <v>58</v>
      </c>
      <c r="U2882" s="9" t="str" cm="1">
        <f t="array" ref="U2882">_xlfn.IFS(
    ISNUMBER(SEARCH("C", Q2882)), "Ciudad",
    ISNUMBER(SEARCH("T", Q2882)), "Pueblo",
    ISNUMBER(SEARCH("R", Q2882)), "Rural",
    ISNUMBER(SEARCH("S", Q2882)), "Suburbano",
    ISNUMBER(SEARCH("U", Q2882)), "Urbano"
)</f>
        <v>Rural</v>
      </c>
      <c r="V2882" s="24" t="str" cm="1">
        <f t="array" ref="V2882">_xlfn.LET(
    _xlpm.txt, _xlfn.TEXTJOIN("", TRUE, IF(ISNUMBER(--MID(Todos!$H2882, _xlfn.SEQUENCE(LEN(Todos!$H2882)), 1)), MID(Todos!$H2882, _xlfn.SEQUENCE(LEN(Todos!$H2882)), 1), "")),
    IF(ISNUMBER(--RIGHT(_xlpm.txt,1)), _xlpm.txt, LEFT(_xlpm.txt, LEN(_xlpm.txt)-1))
)</f>
        <v>7617</v>
      </c>
      <c r="W2882" s="9" t="str">
        <f>UPPER(LEFT(Todos!$B2882,2))</f>
        <v>MO</v>
      </c>
      <c r="X2882" s="10" t="str" cm="1">
        <f t="array" ref="X2882">+IF(Todos!$C2882 = "",MODE.MATCH(Todos!$C$2:$C$4029),Todos!$C2882)</f>
        <v>F</v>
      </c>
    </row>
    <row r="2883" spans="1:24" x14ac:dyDescent="0.35">
      <c r="A2883" s="18">
        <v>123871</v>
      </c>
      <c r="B2883" s="12" t="s">
        <v>21</v>
      </c>
      <c r="C2883" s="12" t="s">
        <v>14</v>
      </c>
      <c r="D2883" s="12">
        <v>1324</v>
      </c>
      <c r="E2883" s="12">
        <v>770</v>
      </c>
      <c r="F2883" s="12">
        <v>841</v>
      </c>
      <c r="G2883" s="12">
        <v>5</v>
      </c>
      <c r="H2883" s="12">
        <v>33254</v>
      </c>
      <c r="I2883" s="12">
        <v>6</v>
      </c>
      <c r="J2883" s="12">
        <v>28</v>
      </c>
      <c r="K2883" s="12">
        <v>779</v>
      </c>
      <c r="L2883" s="12">
        <v>825</v>
      </c>
      <c r="M2883" s="12">
        <v>8.8000000000000007</v>
      </c>
      <c r="N2883" s="12">
        <f>VLOOKUP(Todos!$A2883,vlookup_table[#All],2,FALSE)</f>
        <v>0</v>
      </c>
      <c r="O2883" s="12" t="str">
        <f>VLOOKUP(Todos!$A2883,vlookup_table[#All],3,FALSE)</f>
        <v>TX</v>
      </c>
      <c r="P2883" s="12">
        <f>VLOOKUP(Todos!$A2883,vlookup_table[#All],4,FALSE)</f>
        <v>5211</v>
      </c>
      <c r="Q2883" s="14" t="str">
        <f>VLOOKUP(Todos!$A2883,vlookup_table[#All],5,FALSE)</f>
        <v>C1</v>
      </c>
      <c r="R2883" s="14" t="str">
        <f>VLOOKUP(Todos!$A2883,vlookup_table[#All],6,FALSE)</f>
        <v>M</v>
      </c>
      <c r="S2883" s="14">
        <f>VLOOKUP(Todos!$A2883,vlookup_table[#All],7,FALSE)</f>
        <v>15</v>
      </c>
      <c r="T2883" s="14">
        <f>ROUND((9706-Todos!$P2883)/100, 0)</f>
        <v>45</v>
      </c>
      <c r="U2883" s="14" t="str" cm="1">
        <f t="array" ref="U2883">_xlfn.IFS(
    ISNUMBER(SEARCH("C", Q2883)), "Ciudad",
    ISNUMBER(SEARCH("T", Q2883)), "Pueblo",
    ISNUMBER(SEARCH("R", Q2883)), "Rural",
    ISNUMBER(SEARCH("S", Q2883)), "Suburbano",
    ISNUMBER(SEARCH("U", Q2883)), "Urbano"
)</f>
        <v>Ciudad</v>
      </c>
      <c r="V2883" s="25" t="str" cm="1">
        <f t="array" ref="V2883">_xlfn.LET(
    _xlpm.txt, _xlfn.TEXTJOIN("", TRUE, IF(ISNUMBER(--MID(Todos!$H2883, _xlfn.SEQUENCE(LEN(Todos!$H2883)), 1)), MID(Todos!$H2883, _xlfn.SEQUENCE(LEN(Todos!$H2883)), 1), "")),
    IF(ISNUMBER(--RIGHT(_xlpm.txt,1)), _xlpm.txt, LEFT(_xlpm.txt, LEN(_xlpm.txt)-1))
)</f>
        <v>33254</v>
      </c>
      <c r="W2883" s="14" t="str">
        <f>UPPER(LEFT(Todos!$B2883,2))</f>
        <v>TX</v>
      </c>
      <c r="X2883" s="15" t="str" cm="1">
        <f t="array" ref="X2883">+IF(Todos!$C2883 = "",MODE.MATCH(Todos!$C$2:$C$4029),Todos!$C2883)</f>
        <v>M</v>
      </c>
    </row>
    <row r="2884" spans="1:24" x14ac:dyDescent="0.35">
      <c r="A2884" s="19">
        <v>63104</v>
      </c>
      <c r="B2884" s="7" t="s">
        <v>34</v>
      </c>
      <c r="C2884" s="7" t="s">
        <v>14</v>
      </c>
      <c r="D2884" s="7">
        <v>551</v>
      </c>
      <c r="E2884" s="7">
        <v>345</v>
      </c>
      <c r="F2884" s="7">
        <v>414</v>
      </c>
      <c r="G2884" s="7">
        <v>1</v>
      </c>
      <c r="H2884" s="7">
        <v>13717</v>
      </c>
      <c r="I2884" s="7">
        <v>0</v>
      </c>
      <c r="J2884" s="7">
        <v>86</v>
      </c>
      <c r="K2884" s="7">
        <v>376</v>
      </c>
      <c r="L2884" s="7">
        <v>391</v>
      </c>
      <c r="M2884" s="7">
        <v>12.8</v>
      </c>
      <c r="N2884" s="7">
        <f>VLOOKUP(Todos!$A2884,vlookup_table[#All],2,FALSE)</f>
        <v>1</v>
      </c>
      <c r="O2884" s="7" t="str">
        <f>VLOOKUP(Todos!$A2884,vlookup_table[#All],3,FALSE)</f>
        <v>IN</v>
      </c>
      <c r="P2884" s="7">
        <f>VLOOKUP(Todos!$A2884,vlookup_table[#All],4,FALSE)</f>
        <v>4606</v>
      </c>
      <c r="Q2884" s="9" t="str">
        <f>VLOOKUP(Todos!$A2884,vlookup_table[#All],5,FALSE)</f>
        <v>R2</v>
      </c>
      <c r="R2884" s="9" t="str">
        <f>VLOOKUP(Todos!$A2884,vlookup_table[#All],6,FALSE)</f>
        <v>M</v>
      </c>
      <c r="S2884" s="9">
        <f>VLOOKUP(Todos!$A2884,vlookup_table[#All],7,FALSE)</f>
        <v>40</v>
      </c>
      <c r="T2884" s="9">
        <f>ROUND((9706-Todos!$P2884)/100, 0)</f>
        <v>51</v>
      </c>
      <c r="U2884" s="9" t="str" cm="1">
        <f t="array" ref="U2884">_xlfn.IFS(
    ISNUMBER(SEARCH("C", Q2884)), "Ciudad",
    ISNUMBER(SEARCH("T", Q2884)), "Pueblo",
    ISNUMBER(SEARCH("R", Q2884)), "Rural",
    ISNUMBER(SEARCH("S", Q2884)), "Suburbano",
    ISNUMBER(SEARCH("U", Q2884)), "Urbano"
)</f>
        <v>Rural</v>
      </c>
      <c r="V2884" s="24" t="str" cm="1">
        <f t="array" ref="V2884">_xlfn.LET(
    _xlpm.txt, _xlfn.TEXTJOIN("", TRUE, IF(ISNUMBER(--MID(Todos!$H2884, _xlfn.SEQUENCE(LEN(Todos!$H2884)), 1)), MID(Todos!$H2884, _xlfn.SEQUENCE(LEN(Todos!$H2884)), 1), "")),
    IF(ISNUMBER(--RIGHT(_xlpm.txt,1)), _xlpm.txt, LEFT(_xlpm.txt, LEN(_xlpm.txt)-1))
)</f>
        <v>13717</v>
      </c>
      <c r="W2884" s="9" t="str">
        <f>UPPER(LEFT(Todos!$B2884,2))</f>
        <v>IN</v>
      </c>
      <c r="X2884" s="10" t="str" cm="1">
        <f t="array" ref="X2884">+IF(Todos!$C2884 = "",MODE.MATCH(Todos!$C$2:$C$4029),Todos!$C2884)</f>
        <v>M</v>
      </c>
    </row>
    <row r="2885" spans="1:24" x14ac:dyDescent="0.35">
      <c r="A2885" s="18">
        <v>181770</v>
      </c>
      <c r="B2885" s="12" t="s">
        <v>41</v>
      </c>
      <c r="C2885" s="12" t="s">
        <v>52</v>
      </c>
      <c r="D2885" s="12">
        <v>1461</v>
      </c>
      <c r="E2885" s="12">
        <v>313</v>
      </c>
      <c r="F2885" s="12">
        <v>464</v>
      </c>
      <c r="G2885" s="12">
        <v>20</v>
      </c>
      <c r="H2885" s="12">
        <v>20659</v>
      </c>
      <c r="I2885" s="12">
        <v>7</v>
      </c>
      <c r="J2885" s="12">
        <v>31</v>
      </c>
      <c r="K2885" s="12">
        <v>342</v>
      </c>
      <c r="L2885" s="12">
        <v>411</v>
      </c>
      <c r="M2885" s="12">
        <v>6.3684210529999996</v>
      </c>
      <c r="N2885" s="12">
        <f>VLOOKUP(Todos!$A2885,vlookup_table[#All],2,FALSE)</f>
        <v>1</v>
      </c>
      <c r="O2885" s="12" t="str">
        <f>VLOOKUP(Todos!$A2885,vlookup_table[#All],3,FALSE)</f>
        <v>WA</v>
      </c>
      <c r="P2885" s="12">
        <f>VLOOKUP(Todos!$A2885,vlookup_table[#All],4,FALSE)</f>
        <v>2601</v>
      </c>
      <c r="Q2885" s="14" t="str">
        <f>VLOOKUP(Todos!$A2885,vlookup_table[#All],5,FALSE)</f>
        <v>C1</v>
      </c>
      <c r="R2885" s="14" t="str">
        <f>VLOOKUP(Todos!$A2885,vlookup_table[#All],6,FALSE)</f>
        <v>M</v>
      </c>
      <c r="S2885" s="14">
        <f>VLOOKUP(Todos!$A2885,vlookup_table[#All],7,FALSE)</f>
        <v>7</v>
      </c>
      <c r="T2885" s="14">
        <f>ROUND((9706-Todos!$P2885)/100, 0)</f>
        <v>71</v>
      </c>
      <c r="U2885" s="14" t="str" cm="1">
        <f t="array" ref="U2885">_xlfn.IFS(
    ISNUMBER(SEARCH("C", Q2885)), "Ciudad",
    ISNUMBER(SEARCH("T", Q2885)), "Pueblo",
    ISNUMBER(SEARCH("R", Q2885)), "Rural",
    ISNUMBER(SEARCH("S", Q2885)), "Suburbano",
    ISNUMBER(SEARCH("U", Q2885)), "Urbano"
)</f>
        <v>Ciudad</v>
      </c>
      <c r="V2885" s="25" t="str" cm="1">
        <f t="array" ref="V2885">_xlfn.LET(
    _xlpm.txt, _xlfn.TEXTJOIN("", TRUE, IF(ISNUMBER(--MID(Todos!$H2885, _xlfn.SEQUENCE(LEN(Todos!$H2885)), 1)), MID(Todos!$H2885, _xlfn.SEQUENCE(LEN(Todos!$H2885)), 1), "")),
    IF(ISNUMBER(--RIGHT(_xlpm.txt,1)), _xlpm.txt, LEFT(_xlpm.txt, LEN(_xlpm.txt)-1))
)</f>
        <v>20659</v>
      </c>
      <c r="W2885" s="14" t="str">
        <f>UPPER(LEFT(Todos!$B2885,2))</f>
        <v>WA</v>
      </c>
      <c r="X2885" s="15" t="str" cm="1">
        <f t="array" ref="X2885">+IF(Todos!$C2885 = "",MODE.MATCH(Todos!$C$2:$C$4029),Todos!$C2885)</f>
        <v>male</v>
      </c>
    </row>
    <row r="2886" spans="1:24" x14ac:dyDescent="0.35">
      <c r="A2886" s="19">
        <v>142466</v>
      </c>
      <c r="B2886" s="7" t="s">
        <v>22</v>
      </c>
      <c r="C2886" s="7" t="s">
        <v>17</v>
      </c>
      <c r="D2886" s="7">
        <v>951</v>
      </c>
      <c r="E2886" s="7">
        <v>168</v>
      </c>
      <c r="F2886" s="7">
        <v>229</v>
      </c>
      <c r="G2886" s="7">
        <v>2</v>
      </c>
      <c r="H2886" s="7">
        <v>5893</v>
      </c>
      <c r="I2886" s="7">
        <v>33</v>
      </c>
      <c r="J2886" s="7">
        <v>43</v>
      </c>
      <c r="K2886" s="7">
        <v>178</v>
      </c>
      <c r="L2886" s="7">
        <v>222</v>
      </c>
      <c r="M2886" s="7">
        <v>17.875</v>
      </c>
      <c r="N2886" s="7">
        <f>VLOOKUP(Todos!$A2886,vlookup_table[#All],2,FALSE)</f>
        <v>2</v>
      </c>
      <c r="O2886" s="7" t="str">
        <f>VLOOKUP(Todos!$A2886,vlookup_table[#All],3,FALSE)</f>
        <v>CA</v>
      </c>
      <c r="P2886" s="7">
        <f>VLOOKUP(Todos!$A2886,vlookup_table[#All],4,FALSE)</f>
        <v>3805</v>
      </c>
      <c r="Q2886" s="9" t="str">
        <f>VLOOKUP(Todos!$A2886,vlookup_table[#All],5,FALSE)</f>
        <v>U4</v>
      </c>
      <c r="R2886" s="9" t="str">
        <f>VLOOKUP(Todos!$A2886,vlookup_table[#All],6,FALSE)</f>
        <v>F</v>
      </c>
      <c r="S2886" s="9">
        <f>VLOOKUP(Todos!$A2886,vlookup_table[#All],7,FALSE)</f>
        <v>20</v>
      </c>
      <c r="T2886" s="9">
        <f>ROUND((9706-Todos!$P2886)/100, 0)</f>
        <v>59</v>
      </c>
      <c r="U2886" s="9" t="str" cm="1">
        <f t="array" ref="U2886">_xlfn.IFS(
    ISNUMBER(SEARCH("C", Q2886)), "Ciudad",
    ISNUMBER(SEARCH("T", Q2886)), "Pueblo",
    ISNUMBER(SEARCH("R", Q2886)), "Rural",
    ISNUMBER(SEARCH("S", Q2886)), "Suburbano",
    ISNUMBER(SEARCH("U", Q2886)), "Urbano"
)</f>
        <v>Urbano</v>
      </c>
      <c r="V2886" s="24" t="str" cm="1">
        <f t="array" ref="V2886">_xlfn.LET(
    _xlpm.txt, _xlfn.TEXTJOIN("", TRUE, IF(ISNUMBER(--MID(Todos!$H2886, _xlfn.SEQUENCE(LEN(Todos!$H2886)), 1)), MID(Todos!$H2886, _xlfn.SEQUENCE(LEN(Todos!$H2886)), 1), "")),
    IF(ISNUMBER(--RIGHT(_xlpm.txt,1)), _xlpm.txt, LEFT(_xlpm.txt, LEN(_xlpm.txt)-1))
)</f>
        <v>5893</v>
      </c>
      <c r="W2886" s="9" t="str">
        <f>UPPER(LEFT(Todos!$B2886,2))</f>
        <v>CA</v>
      </c>
      <c r="X2886" s="10" t="str" cm="1">
        <f t="array" ref="X2886">+IF(Todos!$C2886 = "",MODE.MATCH(Todos!$C$2:$C$4029),Todos!$C2886)</f>
        <v>F</v>
      </c>
    </row>
    <row r="2887" spans="1:24" x14ac:dyDescent="0.35">
      <c r="A2887" s="18">
        <v>58284</v>
      </c>
      <c r="B2887" s="12" t="s">
        <v>58</v>
      </c>
      <c r="C2887" s="12" t="s">
        <v>17</v>
      </c>
      <c r="D2887" s="12">
        <v>463</v>
      </c>
      <c r="E2887" s="12">
        <v>225</v>
      </c>
      <c r="F2887" s="12">
        <v>319</v>
      </c>
      <c r="G2887" s="12">
        <v>0</v>
      </c>
      <c r="H2887" s="12">
        <v>11650</v>
      </c>
      <c r="I2887" s="12">
        <v>0</v>
      </c>
      <c r="J2887" s="12">
        <v>74</v>
      </c>
      <c r="K2887" s="12">
        <v>274</v>
      </c>
      <c r="L2887" s="12">
        <v>278</v>
      </c>
      <c r="M2887" s="12">
        <v>3.6875</v>
      </c>
      <c r="N2887" s="12">
        <f>VLOOKUP(Todos!$A2887,vlookup_table[#All],2,FALSE)</f>
        <v>2</v>
      </c>
      <c r="O2887" s="12" t="str">
        <f>VLOOKUP(Todos!$A2887,vlookup_table[#All],3,FALSE)</f>
        <v>KY</v>
      </c>
      <c r="P2887" s="12">
        <f>VLOOKUP(Todos!$A2887,vlookup_table[#All],4,FALSE)</f>
        <v>3201</v>
      </c>
      <c r="Q2887" s="14" t="str">
        <f>VLOOKUP(Todos!$A2887,vlookup_table[#All],5,FALSE)</f>
        <v>R2</v>
      </c>
      <c r="R2887" s="14" t="str">
        <f>VLOOKUP(Todos!$A2887,vlookup_table[#All],6,FALSE)</f>
        <v>F</v>
      </c>
      <c r="S2887" s="14">
        <f>VLOOKUP(Todos!$A2887,vlookup_table[#All],7,FALSE)</f>
        <v>4</v>
      </c>
      <c r="T2887" s="14">
        <f>ROUND((9706-Todos!$P2887)/100, 0)</f>
        <v>65</v>
      </c>
      <c r="U2887" s="14" t="str" cm="1">
        <f t="array" ref="U2887">_xlfn.IFS(
    ISNUMBER(SEARCH("C", Q2887)), "Ciudad",
    ISNUMBER(SEARCH("T", Q2887)), "Pueblo",
    ISNUMBER(SEARCH("R", Q2887)), "Rural",
    ISNUMBER(SEARCH("S", Q2887)), "Suburbano",
    ISNUMBER(SEARCH("U", Q2887)), "Urbano"
)</f>
        <v>Rural</v>
      </c>
      <c r="V2887" s="25" t="str" cm="1">
        <f t="array" ref="V2887">_xlfn.LET(
    _xlpm.txt, _xlfn.TEXTJOIN("", TRUE, IF(ISNUMBER(--MID(Todos!$H2887, _xlfn.SEQUENCE(LEN(Todos!$H2887)), 1)), MID(Todos!$H2887, _xlfn.SEQUENCE(LEN(Todos!$H2887)), 1), "")),
    IF(ISNUMBER(--RIGHT(_xlpm.txt,1)), _xlpm.txt, LEFT(_xlpm.txt, LEN(_xlpm.txt)-1))
)</f>
        <v>11650</v>
      </c>
      <c r="W2887" s="14" t="str">
        <f>UPPER(LEFT(Todos!$B2887,2))</f>
        <v>KY</v>
      </c>
      <c r="X2887" s="15" t="str" cm="1">
        <f t="array" ref="X2887">+IF(Todos!$C2887 = "",MODE.MATCH(Todos!$C$2:$C$4029),Todos!$C2887)</f>
        <v>F</v>
      </c>
    </row>
    <row r="2888" spans="1:24" x14ac:dyDescent="0.35">
      <c r="A2888" s="19">
        <v>126483</v>
      </c>
      <c r="B2888" s="7" t="s">
        <v>21</v>
      </c>
      <c r="C2888" s="7" t="s">
        <v>14</v>
      </c>
      <c r="D2888" s="7">
        <v>373</v>
      </c>
      <c r="E2888" s="7">
        <v>168</v>
      </c>
      <c r="F2888" s="7">
        <v>239</v>
      </c>
      <c r="G2888" s="7">
        <v>1</v>
      </c>
      <c r="H2888" s="7">
        <v>7538</v>
      </c>
      <c r="I2888" s="7">
        <v>15</v>
      </c>
      <c r="J2888" s="7">
        <v>66</v>
      </c>
      <c r="K2888" s="7">
        <v>190</v>
      </c>
      <c r="L2888" s="7">
        <v>221</v>
      </c>
      <c r="M2888" s="7">
        <v>15</v>
      </c>
      <c r="N2888" s="7">
        <f>VLOOKUP(Todos!$A2888,vlookup_table[#All],2,FALSE)</f>
        <v>1</v>
      </c>
      <c r="O2888" s="7" t="str">
        <f>VLOOKUP(Todos!$A2888,vlookup_table[#All],3,FALSE)</f>
        <v>TX</v>
      </c>
      <c r="P2888" s="7">
        <f>VLOOKUP(Todos!$A2888,vlookup_table[#All],4,FALSE)</f>
        <v>2001</v>
      </c>
      <c r="Q2888" s="9" t="str">
        <f>VLOOKUP(Todos!$A2888,vlookup_table[#All],5,FALSE)</f>
        <v>C2</v>
      </c>
      <c r="R2888" s="9" t="str">
        <f>VLOOKUP(Todos!$A2888,vlookup_table[#All],6,FALSE)</f>
        <v>M</v>
      </c>
      <c r="S2888" s="9">
        <f>VLOOKUP(Todos!$A2888,vlookup_table[#All],7,FALSE)</f>
        <v>15</v>
      </c>
      <c r="T2888" s="9">
        <f>ROUND((9706-Todos!$P2888)/100, 0)</f>
        <v>77</v>
      </c>
      <c r="U2888" s="9" t="str" cm="1">
        <f t="array" ref="U2888">_xlfn.IFS(
    ISNUMBER(SEARCH("C", Q2888)), "Ciudad",
    ISNUMBER(SEARCH("T", Q2888)), "Pueblo",
    ISNUMBER(SEARCH("R", Q2888)), "Rural",
    ISNUMBER(SEARCH("S", Q2888)), "Suburbano",
    ISNUMBER(SEARCH("U", Q2888)), "Urbano"
)</f>
        <v>Ciudad</v>
      </c>
      <c r="V2888" s="24" t="str" cm="1">
        <f t="array" ref="V2888">_xlfn.LET(
    _xlpm.txt, _xlfn.TEXTJOIN("", TRUE, IF(ISNUMBER(--MID(Todos!$H2888, _xlfn.SEQUENCE(LEN(Todos!$H2888)), 1)), MID(Todos!$H2888, _xlfn.SEQUENCE(LEN(Todos!$H2888)), 1), "")),
    IF(ISNUMBER(--RIGHT(_xlpm.txt,1)), _xlpm.txt, LEFT(_xlpm.txt, LEN(_xlpm.txt)-1))
)</f>
        <v>7538</v>
      </c>
      <c r="W2888" s="9" t="str">
        <f>UPPER(LEFT(Todos!$B2888,2))</f>
        <v>TX</v>
      </c>
      <c r="X2888" s="10" t="str" cm="1">
        <f t="array" ref="X2888">+IF(Todos!$C2888 = "",MODE.MATCH(Todos!$C$2:$C$4029),Todos!$C2888)</f>
        <v>M</v>
      </c>
    </row>
    <row r="2889" spans="1:24" x14ac:dyDescent="0.35">
      <c r="A2889" s="18">
        <v>56451</v>
      </c>
      <c r="B2889" s="12" t="s">
        <v>58</v>
      </c>
      <c r="C2889" s="12" t="s">
        <v>14</v>
      </c>
      <c r="D2889" s="12">
        <v>781</v>
      </c>
      <c r="E2889" s="12">
        <v>403</v>
      </c>
      <c r="F2889" s="12">
        <v>473</v>
      </c>
      <c r="G2889" s="12">
        <v>0</v>
      </c>
      <c r="H2889" s="12">
        <v>15259</v>
      </c>
      <c r="I2889" s="12">
        <v>1</v>
      </c>
      <c r="J2889" s="12">
        <v>81</v>
      </c>
      <c r="K2889" s="12">
        <v>422</v>
      </c>
      <c r="L2889" s="12">
        <v>434</v>
      </c>
      <c r="M2889" s="12">
        <v>7.8</v>
      </c>
      <c r="N2889" s="12">
        <f>VLOOKUP(Todos!$A2889,vlookup_table[#All],2,FALSE)</f>
        <v>2</v>
      </c>
      <c r="O2889" s="12" t="str">
        <f>VLOOKUP(Todos!$A2889,vlookup_table[#All],3,FALSE)</f>
        <v>KY</v>
      </c>
      <c r="P2889" s="12">
        <f>VLOOKUP(Todos!$A2889,vlookup_table[#All],4,FALSE)</f>
        <v>3801</v>
      </c>
      <c r="Q2889" s="14" t="str">
        <f>VLOOKUP(Todos!$A2889,vlookup_table[#All],5,FALSE)</f>
        <v>T2</v>
      </c>
      <c r="R2889" s="14" t="str">
        <f>VLOOKUP(Todos!$A2889,vlookup_table[#All],6,FALSE)</f>
        <v>M</v>
      </c>
      <c r="S2889" s="14">
        <f>VLOOKUP(Todos!$A2889,vlookup_table[#All],7,FALSE)</f>
        <v>8</v>
      </c>
      <c r="T2889" s="14">
        <f>ROUND((9706-Todos!$P2889)/100, 0)</f>
        <v>59</v>
      </c>
      <c r="U2889" s="14" t="str" cm="1">
        <f t="array" ref="U2889">_xlfn.IFS(
    ISNUMBER(SEARCH("C", Q2889)), "Ciudad",
    ISNUMBER(SEARCH("T", Q2889)), "Pueblo",
    ISNUMBER(SEARCH("R", Q2889)), "Rural",
    ISNUMBER(SEARCH("S", Q2889)), "Suburbano",
    ISNUMBER(SEARCH("U", Q2889)), "Urbano"
)</f>
        <v>Pueblo</v>
      </c>
      <c r="V2889" s="25" t="str" cm="1">
        <f t="array" ref="V2889">_xlfn.LET(
    _xlpm.txt, _xlfn.TEXTJOIN("", TRUE, IF(ISNUMBER(--MID(Todos!$H2889, _xlfn.SEQUENCE(LEN(Todos!$H2889)), 1)), MID(Todos!$H2889, _xlfn.SEQUENCE(LEN(Todos!$H2889)), 1), "")),
    IF(ISNUMBER(--RIGHT(_xlpm.txt,1)), _xlpm.txt, LEFT(_xlpm.txt, LEN(_xlpm.txt)-1))
)</f>
        <v>15259</v>
      </c>
      <c r="W2889" s="14" t="str">
        <f>UPPER(LEFT(Todos!$B2889,2))</f>
        <v>KY</v>
      </c>
      <c r="X2889" s="15" t="str" cm="1">
        <f t="array" ref="X2889">+IF(Todos!$C2889 = "",MODE.MATCH(Todos!$C$2:$C$4029),Todos!$C2889)</f>
        <v>M</v>
      </c>
    </row>
    <row r="2890" spans="1:24" x14ac:dyDescent="0.35">
      <c r="A2890" s="19">
        <v>103111</v>
      </c>
      <c r="B2890" s="7" t="s">
        <v>37</v>
      </c>
      <c r="C2890" s="7" t="s">
        <v>17</v>
      </c>
      <c r="D2890" s="7">
        <v>509</v>
      </c>
      <c r="E2890" s="7">
        <v>373</v>
      </c>
      <c r="F2890" s="7">
        <v>430</v>
      </c>
      <c r="G2890" s="7">
        <v>0</v>
      </c>
      <c r="H2890" s="7">
        <v>12992</v>
      </c>
      <c r="I2890" s="7">
        <v>0</v>
      </c>
      <c r="J2890" s="7">
        <v>90</v>
      </c>
      <c r="K2890" s="7">
        <v>377</v>
      </c>
      <c r="L2890" s="7">
        <v>410</v>
      </c>
      <c r="M2890" s="7">
        <v>15</v>
      </c>
      <c r="N2890" s="7">
        <f>VLOOKUP(Todos!$A2890,vlookup_table[#All],2,FALSE)</f>
        <v>0</v>
      </c>
      <c r="O2890" s="7" t="str">
        <f>VLOOKUP(Todos!$A2890,vlookup_table[#All],3,FALSE)</f>
        <v>MO</v>
      </c>
      <c r="P2890" s="7">
        <f>VLOOKUP(Todos!$A2890,vlookup_table[#All],4,FALSE)</f>
        <v>6701</v>
      </c>
      <c r="Q2890" s="9" t="str">
        <f>VLOOKUP(Todos!$A2890,vlookup_table[#All],5,FALSE)</f>
        <v>R2</v>
      </c>
      <c r="R2890" s="9" t="str">
        <f>VLOOKUP(Todos!$A2890,vlookup_table[#All],6,FALSE)</f>
        <v>F</v>
      </c>
      <c r="S2890" s="9">
        <f>VLOOKUP(Todos!$A2890,vlookup_table[#All],7,FALSE)</f>
        <v>10</v>
      </c>
      <c r="T2890" s="9">
        <f>ROUND((9706-Todos!$P2890)/100, 0)</f>
        <v>30</v>
      </c>
      <c r="U2890" s="9" t="str" cm="1">
        <f t="array" ref="U2890">_xlfn.IFS(
    ISNUMBER(SEARCH("C", Q2890)), "Ciudad",
    ISNUMBER(SEARCH("T", Q2890)), "Pueblo",
    ISNUMBER(SEARCH("R", Q2890)), "Rural",
    ISNUMBER(SEARCH("S", Q2890)), "Suburbano",
    ISNUMBER(SEARCH("U", Q2890)), "Urbano"
)</f>
        <v>Rural</v>
      </c>
      <c r="V2890" s="24" t="str" cm="1">
        <f t="array" ref="V2890">_xlfn.LET(
    _xlpm.txt, _xlfn.TEXTJOIN("", TRUE, IF(ISNUMBER(--MID(Todos!$H2890, _xlfn.SEQUENCE(LEN(Todos!$H2890)), 1)), MID(Todos!$H2890, _xlfn.SEQUENCE(LEN(Todos!$H2890)), 1), "")),
    IF(ISNUMBER(--RIGHT(_xlpm.txt,1)), _xlpm.txt, LEFT(_xlpm.txt, LEN(_xlpm.txt)-1))
)</f>
        <v>12992</v>
      </c>
      <c r="W2890" s="9" t="str">
        <f>UPPER(LEFT(Todos!$B2890,2))</f>
        <v>MO</v>
      </c>
      <c r="X2890" s="10" t="str" cm="1">
        <f t="array" ref="X2890">+IF(Todos!$C2890 = "",MODE.MATCH(Todos!$C$2:$C$4029),Todos!$C2890)</f>
        <v>F</v>
      </c>
    </row>
    <row r="2891" spans="1:24" x14ac:dyDescent="0.35">
      <c r="A2891" s="18">
        <v>3825</v>
      </c>
      <c r="B2891" s="12" t="s">
        <v>24</v>
      </c>
      <c r="C2891" s="12" t="s">
        <v>14</v>
      </c>
      <c r="D2891" s="12">
        <v>943</v>
      </c>
      <c r="E2891" s="12">
        <v>412</v>
      </c>
      <c r="F2891" s="12">
        <v>413</v>
      </c>
      <c r="G2891" s="12">
        <v>0</v>
      </c>
      <c r="H2891" s="12">
        <v>15479</v>
      </c>
      <c r="I2891" s="12">
        <v>4</v>
      </c>
      <c r="J2891" s="12">
        <v>29</v>
      </c>
      <c r="K2891" s="12">
        <v>403</v>
      </c>
      <c r="L2891" s="12">
        <v>435</v>
      </c>
      <c r="M2891" s="12">
        <v>11.56</v>
      </c>
      <c r="N2891" s="12">
        <f>VLOOKUP(Todos!$A2891,vlookup_table[#All],2,FALSE)</f>
        <v>1</v>
      </c>
      <c r="O2891" s="12" t="str">
        <f>VLOOKUP(Todos!$A2891,vlookup_table[#All],3,FALSE)</f>
        <v>NV</v>
      </c>
      <c r="P2891" s="12">
        <f>VLOOKUP(Todos!$A2891,vlookup_table[#All],4,FALSE)</f>
        <v>2404</v>
      </c>
      <c r="Q2891" s="14" t="str">
        <f>VLOOKUP(Todos!$A2891,vlookup_table[#All],5,FALSE)</f>
        <v>S2</v>
      </c>
      <c r="R2891" s="14" t="str">
        <f>VLOOKUP(Todos!$A2891,vlookup_table[#All],6,FALSE)</f>
        <v>M</v>
      </c>
      <c r="S2891" s="14">
        <f>VLOOKUP(Todos!$A2891,vlookup_table[#All],7,FALSE)</f>
        <v>15</v>
      </c>
      <c r="T2891" s="14">
        <f>ROUND((9706-Todos!$P2891)/100, 0)</f>
        <v>73</v>
      </c>
      <c r="U2891" s="14" t="str" cm="1">
        <f t="array" ref="U2891">_xlfn.IFS(
    ISNUMBER(SEARCH("C", Q2891)), "Ciudad",
    ISNUMBER(SEARCH("T", Q2891)), "Pueblo",
    ISNUMBER(SEARCH("R", Q2891)), "Rural",
    ISNUMBER(SEARCH("S", Q2891)), "Suburbano",
    ISNUMBER(SEARCH("U", Q2891)), "Urbano"
)</f>
        <v>Suburbano</v>
      </c>
      <c r="V2891" s="25" t="str" cm="1">
        <f t="array" ref="V2891">_xlfn.LET(
    _xlpm.txt, _xlfn.TEXTJOIN("", TRUE, IF(ISNUMBER(--MID(Todos!$H2891, _xlfn.SEQUENCE(LEN(Todos!$H2891)), 1)), MID(Todos!$H2891, _xlfn.SEQUENCE(LEN(Todos!$H2891)), 1), "")),
    IF(ISNUMBER(--RIGHT(_xlpm.txt,1)), _xlpm.txt, LEFT(_xlpm.txt, LEN(_xlpm.txt)-1))
)</f>
        <v>15479</v>
      </c>
      <c r="W2891" s="14" t="str">
        <f>UPPER(LEFT(Todos!$B2891,2))</f>
        <v>NV</v>
      </c>
      <c r="X2891" s="15" t="str" cm="1">
        <f t="array" ref="X2891">+IF(Todos!$C2891 = "",MODE.MATCH(Todos!$C$2:$C$4029),Todos!$C2891)</f>
        <v>M</v>
      </c>
    </row>
    <row r="2892" spans="1:24" x14ac:dyDescent="0.35">
      <c r="A2892" s="19">
        <v>17145</v>
      </c>
      <c r="B2892" s="7" t="s">
        <v>18</v>
      </c>
      <c r="C2892" s="7" t="s">
        <v>20</v>
      </c>
      <c r="D2892" s="7">
        <v>497</v>
      </c>
      <c r="E2892" s="7">
        <v>207</v>
      </c>
      <c r="F2892" s="7">
        <v>303</v>
      </c>
      <c r="G2892" s="7">
        <v>0</v>
      </c>
      <c r="H2892" s="7">
        <v>10030</v>
      </c>
      <c r="I2892" s="7">
        <v>0</v>
      </c>
      <c r="J2892" s="7">
        <v>91</v>
      </c>
      <c r="K2892" s="7">
        <v>250</v>
      </c>
      <c r="L2892" s="7">
        <v>254</v>
      </c>
      <c r="M2892" s="7">
        <v>20</v>
      </c>
      <c r="N2892" s="7">
        <f>VLOOKUP(Todos!$A2892,vlookup_table[#All],2,FALSE)</f>
        <v>0</v>
      </c>
      <c r="O2892" s="7" t="str">
        <f>VLOOKUP(Todos!$A2892,vlookup_table[#All],3,FALSE)</f>
        <v>NC</v>
      </c>
      <c r="P2892" s="7">
        <f>VLOOKUP(Todos!$A2892,vlookup_table[#All],4,FALSE)</f>
        <v>0</v>
      </c>
      <c r="Q2892" s="9" t="str">
        <f>VLOOKUP(Todos!$A2892,vlookup_table[#All],5,FALSE)</f>
        <v>R3</v>
      </c>
      <c r="R2892" s="9" t="str">
        <f>VLOOKUP(Todos!$A2892,vlookup_table[#All],6,FALSE)</f>
        <v>F</v>
      </c>
      <c r="S2892" s="9">
        <f>VLOOKUP(Todos!$A2892,vlookup_table[#All],7,FALSE)</f>
        <v>20</v>
      </c>
      <c r="T2892" s="9">
        <f>ROUND((9706-Todos!$P2892)/100, 0)</f>
        <v>97</v>
      </c>
      <c r="U2892" s="9" t="str" cm="1">
        <f t="array" ref="U2892">_xlfn.IFS(
    ISNUMBER(SEARCH("C", Q2892)), "Ciudad",
    ISNUMBER(SEARCH("T", Q2892)), "Pueblo",
    ISNUMBER(SEARCH("R", Q2892)), "Rural",
    ISNUMBER(SEARCH("S", Q2892)), "Suburbano",
    ISNUMBER(SEARCH("U", Q2892)), "Urbano"
)</f>
        <v>Rural</v>
      </c>
      <c r="V2892" s="24" t="str" cm="1">
        <f t="array" ref="V2892">_xlfn.LET(
    _xlpm.txt, _xlfn.TEXTJOIN("", TRUE, IF(ISNUMBER(--MID(Todos!$H2892, _xlfn.SEQUENCE(LEN(Todos!$H2892)), 1)), MID(Todos!$H2892, _xlfn.SEQUENCE(LEN(Todos!$H2892)), 1), "")),
    IF(ISNUMBER(--RIGHT(_xlpm.txt,1)), _xlpm.txt, LEFT(_xlpm.txt, LEN(_xlpm.txt)-1))
)</f>
        <v>10030</v>
      </c>
      <c r="W2892" s="9" t="str">
        <f>UPPER(LEFT(Todos!$B2892,2))</f>
        <v>NC</v>
      </c>
      <c r="X2892" s="10" t="str" cm="1">
        <f t="array" ref="X2892">+IF(Todos!$C2892 = "",MODE.MATCH(Todos!$C$2:$C$4029),Todos!$C2892)</f>
        <v>female</v>
      </c>
    </row>
    <row r="2893" spans="1:24" x14ac:dyDescent="0.35">
      <c r="A2893" s="18">
        <v>159868</v>
      </c>
      <c r="B2893" s="12" t="s">
        <v>22</v>
      </c>
      <c r="C2893" s="12" t="s">
        <v>17</v>
      </c>
      <c r="D2893" s="12">
        <v>714</v>
      </c>
      <c r="E2893" s="12">
        <v>343</v>
      </c>
      <c r="F2893" s="12">
        <v>391</v>
      </c>
      <c r="G2893" s="12">
        <v>0</v>
      </c>
      <c r="H2893" s="12">
        <v>12568</v>
      </c>
      <c r="I2893" s="12">
        <v>3</v>
      </c>
      <c r="J2893" s="12">
        <v>69</v>
      </c>
      <c r="K2893" s="12">
        <v>363</v>
      </c>
      <c r="L2893" s="12">
        <v>372</v>
      </c>
      <c r="M2893" s="12">
        <v>9.0555555559999998</v>
      </c>
      <c r="N2893" s="12">
        <f>VLOOKUP(Todos!$A2893,vlookup_table[#All],2,FALSE)</f>
        <v>2</v>
      </c>
      <c r="O2893" s="12" t="str">
        <f>VLOOKUP(Todos!$A2893,vlookup_table[#All],3,FALSE)</f>
        <v>CA</v>
      </c>
      <c r="P2893" s="12">
        <f>VLOOKUP(Todos!$A2893,vlookup_table[#All],4,FALSE)</f>
        <v>2302</v>
      </c>
      <c r="Q2893" s="14" t="str">
        <f>VLOOKUP(Todos!$A2893,vlookup_table[#All],5,FALSE)</f>
        <v>C3</v>
      </c>
      <c r="R2893" s="14" t="str">
        <f>VLOOKUP(Todos!$A2893,vlookup_table[#All],6,FALSE)</f>
        <v>F</v>
      </c>
      <c r="S2893" s="14">
        <f>VLOOKUP(Todos!$A2893,vlookup_table[#All],7,FALSE)</f>
        <v>15</v>
      </c>
      <c r="T2893" s="14">
        <f>ROUND((9706-Todos!$P2893)/100, 0)</f>
        <v>74</v>
      </c>
      <c r="U2893" s="14" t="str" cm="1">
        <f t="array" ref="U2893">_xlfn.IFS(
    ISNUMBER(SEARCH("C", Q2893)), "Ciudad",
    ISNUMBER(SEARCH("T", Q2893)), "Pueblo",
    ISNUMBER(SEARCH("R", Q2893)), "Rural",
    ISNUMBER(SEARCH("S", Q2893)), "Suburbano",
    ISNUMBER(SEARCH("U", Q2893)), "Urbano"
)</f>
        <v>Ciudad</v>
      </c>
      <c r="V2893" s="25" t="str" cm="1">
        <f t="array" ref="V2893">_xlfn.LET(
    _xlpm.txt, _xlfn.TEXTJOIN("", TRUE, IF(ISNUMBER(--MID(Todos!$H2893, _xlfn.SEQUENCE(LEN(Todos!$H2893)), 1)), MID(Todos!$H2893, _xlfn.SEQUENCE(LEN(Todos!$H2893)), 1), "")),
    IF(ISNUMBER(--RIGHT(_xlpm.txt,1)), _xlpm.txt, LEFT(_xlpm.txt, LEN(_xlpm.txt)-1))
)</f>
        <v>12568</v>
      </c>
      <c r="W2893" s="14" t="str">
        <f>UPPER(LEFT(Todos!$B2893,2))</f>
        <v>CA</v>
      </c>
      <c r="X2893" s="15" t="str" cm="1">
        <f t="array" ref="X2893">+IF(Todos!$C2893 = "",MODE.MATCH(Todos!$C$2:$C$4029),Todos!$C2893)</f>
        <v>F</v>
      </c>
    </row>
    <row r="2894" spans="1:24" x14ac:dyDescent="0.35">
      <c r="A2894" s="19">
        <v>24722</v>
      </c>
      <c r="B2894" s="7" t="s">
        <v>47</v>
      </c>
      <c r="C2894" s="7" t="s">
        <v>14</v>
      </c>
      <c r="D2894" s="7">
        <v>551</v>
      </c>
      <c r="E2894" s="7">
        <v>247</v>
      </c>
      <c r="F2894" s="7">
        <v>354</v>
      </c>
      <c r="G2894" s="7">
        <v>2</v>
      </c>
      <c r="H2894" s="7">
        <v>12254</v>
      </c>
      <c r="I2894" s="7">
        <v>1</v>
      </c>
      <c r="J2894" s="7">
        <v>82</v>
      </c>
      <c r="K2894" s="7">
        <v>309</v>
      </c>
      <c r="L2894" s="7">
        <v>316</v>
      </c>
      <c r="M2894" s="7">
        <v>3.2888888889999999</v>
      </c>
      <c r="N2894" s="7">
        <f>VLOOKUP(Todos!$A2894,vlookup_table[#All],2,FALSE)</f>
        <v>1</v>
      </c>
      <c r="O2894" s="7" t="str">
        <f>VLOOKUP(Todos!$A2894,vlookup_table[#All],3,FALSE)</f>
        <v>SC</v>
      </c>
      <c r="P2894" s="7">
        <f>VLOOKUP(Todos!$A2894,vlookup_table[#All],4,FALSE)</f>
        <v>4401</v>
      </c>
      <c r="Q2894" s="9" t="str">
        <f>VLOOKUP(Todos!$A2894,vlookup_table[#All],5,FALSE)</f>
        <v>T2</v>
      </c>
      <c r="R2894" s="9" t="str">
        <f>VLOOKUP(Todos!$A2894,vlookup_table[#All],6,FALSE)</f>
        <v>M</v>
      </c>
      <c r="S2894" s="9">
        <f>VLOOKUP(Todos!$A2894,vlookup_table[#All],7,FALSE)</f>
        <v>3</v>
      </c>
      <c r="T2894" s="9">
        <f>ROUND((9706-Todos!$P2894)/100, 0)</f>
        <v>53</v>
      </c>
      <c r="U2894" s="9" t="str" cm="1">
        <f t="array" ref="U2894">_xlfn.IFS(
    ISNUMBER(SEARCH("C", Q2894)), "Ciudad",
    ISNUMBER(SEARCH("T", Q2894)), "Pueblo",
    ISNUMBER(SEARCH("R", Q2894)), "Rural",
    ISNUMBER(SEARCH("S", Q2894)), "Suburbano",
    ISNUMBER(SEARCH("U", Q2894)), "Urbano"
)</f>
        <v>Pueblo</v>
      </c>
      <c r="V2894" s="24" t="str" cm="1">
        <f t="array" ref="V2894">_xlfn.LET(
    _xlpm.txt, _xlfn.TEXTJOIN("", TRUE, IF(ISNUMBER(--MID(Todos!$H2894, _xlfn.SEQUENCE(LEN(Todos!$H2894)), 1)), MID(Todos!$H2894, _xlfn.SEQUENCE(LEN(Todos!$H2894)), 1), "")),
    IF(ISNUMBER(--RIGHT(_xlpm.txt,1)), _xlpm.txt, LEFT(_xlpm.txt, LEN(_xlpm.txt)-1))
)</f>
        <v>12254</v>
      </c>
      <c r="W2894" s="9" t="str">
        <f>UPPER(LEFT(Todos!$B2894,2))</f>
        <v>SC</v>
      </c>
      <c r="X2894" s="10" t="str" cm="1">
        <f t="array" ref="X2894">+IF(Todos!$C2894 = "",MODE.MATCH(Todos!$C$2:$C$4029),Todos!$C2894)</f>
        <v>M</v>
      </c>
    </row>
    <row r="2895" spans="1:24" x14ac:dyDescent="0.35">
      <c r="A2895" s="18">
        <v>101058</v>
      </c>
      <c r="B2895" s="12" t="s">
        <v>37</v>
      </c>
      <c r="C2895" s="12" t="s">
        <v>17</v>
      </c>
      <c r="D2895" s="12">
        <v>1123</v>
      </c>
      <c r="E2895" s="12">
        <v>547</v>
      </c>
      <c r="F2895" s="12">
        <v>662</v>
      </c>
      <c r="G2895" s="12">
        <v>20</v>
      </c>
      <c r="H2895" s="12">
        <v>20264</v>
      </c>
      <c r="I2895" s="12">
        <v>1</v>
      </c>
      <c r="J2895" s="12">
        <v>59</v>
      </c>
      <c r="K2895" s="12">
        <v>575</v>
      </c>
      <c r="L2895" s="12">
        <v>631</v>
      </c>
      <c r="M2895" s="12">
        <v>8.230769231</v>
      </c>
      <c r="N2895" s="12">
        <f>VLOOKUP(Todos!$A2895,vlookup_table[#All],2,FALSE)</f>
        <v>28</v>
      </c>
      <c r="O2895" s="12" t="str">
        <f>VLOOKUP(Todos!$A2895,vlookup_table[#All],3,FALSE)</f>
        <v>MO</v>
      </c>
      <c r="P2895" s="12">
        <f>VLOOKUP(Todos!$A2895,vlookup_table[#All],4,FALSE)</f>
        <v>4001</v>
      </c>
      <c r="Q2895" s="14" t="str">
        <f>VLOOKUP(Todos!$A2895,vlookup_table[#All],5,FALSE)</f>
        <v>T1</v>
      </c>
      <c r="R2895" s="14" t="str">
        <f>VLOOKUP(Todos!$A2895,vlookup_table[#All],6,FALSE)</f>
        <v>F</v>
      </c>
      <c r="S2895" s="14">
        <f>VLOOKUP(Todos!$A2895,vlookup_table[#All],7,FALSE)</f>
        <v>10</v>
      </c>
      <c r="T2895" s="14">
        <f>ROUND((9706-Todos!$P2895)/100, 0)</f>
        <v>57</v>
      </c>
      <c r="U2895" s="14" t="str" cm="1">
        <f t="array" ref="U2895">_xlfn.IFS(
    ISNUMBER(SEARCH("C", Q2895)), "Ciudad",
    ISNUMBER(SEARCH("T", Q2895)), "Pueblo",
    ISNUMBER(SEARCH("R", Q2895)), "Rural",
    ISNUMBER(SEARCH("S", Q2895)), "Suburbano",
    ISNUMBER(SEARCH("U", Q2895)), "Urbano"
)</f>
        <v>Pueblo</v>
      </c>
      <c r="V2895" s="25" t="str" cm="1">
        <f t="array" ref="V2895">_xlfn.LET(
    _xlpm.txt, _xlfn.TEXTJOIN("", TRUE, IF(ISNUMBER(--MID(Todos!$H2895, _xlfn.SEQUENCE(LEN(Todos!$H2895)), 1)), MID(Todos!$H2895, _xlfn.SEQUENCE(LEN(Todos!$H2895)), 1), "")),
    IF(ISNUMBER(--RIGHT(_xlpm.txt,1)), _xlpm.txt, LEFT(_xlpm.txt, LEN(_xlpm.txt)-1))
)</f>
        <v>20264</v>
      </c>
      <c r="W2895" s="14" t="str">
        <f>UPPER(LEFT(Todos!$B2895,2))</f>
        <v>MO</v>
      </c>
      <c r="X2895" s="15" t="str" cm="1">
        <f t="array" ref="X2895">+IF(Todos!$C2895 = "",MODE.MATCH(Todos!$C$2:$C$4029),Todos!$C2895)</f>
        <v>F</v>
      </c>
    </row>
    <row r="2896" spans="1:24" x14ac:dyDescent="0.35">
      <c r="A2896" s="19">
        <v>12822</v>
      </c>
      <c r="B2896" s="7" t="s">
        <v>50</v>
      </c>
      <c r="C2896" s="7" t="s">
        <v>17</v>
      </c>
      <c r="D2896" s="7">
        <v>544</v>
      </c>
      <c r="E2896" s="7">
        <v>255</v>
      </c>
      <c r="F2896" s="7">
        <v>313</v>
      </c>
      <c r="G2896" s="7">
        <v>5</v>
      </c>
      <c r="H2896" s="7">
        <v>10281</v>
      </c>
      <c r="I2896" s="7">
        <v>0</v>
      </c>
      <c r="J2896" s="7">
        <v>84</v>
      </c>
      <c r="K2896" s="7">
        <v>305</v>
      </c>
      <c r="L2896" s="7">
        <v>282</v>
      </c>
      <c r="M2896" s="7">
        <v>6.6666666670000003</v>
      </c>
      <c r="N2896" s="7">
        <f>VLOOKUP(Todos!$A2896,vlookup_table[#All],2,FALSE)</f>
        <v>28</v>
      </c>
      <c r="O2896" s="7" t="str">
        <f>VLOOKUP(Todos!$A2896,vlookup_table[#All],3,FALSE)</f>
        <v>LA</v>
      </c>
      <c r="P2896" s="7">
        <f>VLOOKUP(Todos!$A2896,vlookup_table[#All],4,FALSE)</f>
        <v>103</v>
      </c>
      <c r="Q2896" s="9" t="str">
        <f>VLOOKUP(Todos!$A2896,vlookup_table[#All],5,FALSE)</f>
        <v>T2</v>
      </c>
      <c r="R2896" s="9" t="str">
        <f>VLOOKUP(Todos!$A2896,vlookup_table[#All],6,FALSE)</f>
        <v>F</v>
      </c>
      <c r="S2896" s="9">
        <f>VLOOKUP(Todos!$A2896,vlookup_table[#All],7,FALSE)</f>
        <v>5</v>
      </c>
      <c r="T2896" s="9">
        <f>ROUND((9706-Todos!$P2896)/100, 0)</f>
        <v>96</v>
      </c>
      <c r="U2896" s="9" t="str" cm="1">
        <f t="array" ref="U2896">_xlfn.IFS(
    ISNUMBER(SEARCH("C", Q2896)), "Ciudad",
    ISNUMBER(SEARCH("T", Q2896)), "Pueblo",
    ISNUMBER(SEARCH("R", Q2896)), "Rural",
    ISNUMBER(SEARCH("S", Q2896)), "Suburbano",
    ISNUMBER(SEARCH("U", Q2896)), "Urbano"
)</f>
        <v>Pueblo</v>
      </c>
      <c r="V2896" s="24" t="str" cm="1">
        <f t="array" ref="V2896">_xlfn.LET(
    _xlpm.txt, _xlfn.TEXTJOIN("", TRUE, IF(ISNUMBER(--MID(Todos!$H2896, _xlfn.SEQUENCE(LEN(Todos!$H2896)), 1)), MID(Todos!$H2896, _xlfn.SEQUENCE(LEN(Todos!$H2896)), 1), "")),
    IF(ISNUMBER(--RIGHT(_xlpm.txt,1)), _xlpm.txt, LEFT(_xlpm.txt, LEN(_xlpm.txt)-1))
)</f>
        <v>10281</v>
      </c>
      <c r="W2896" s="9" t="str">
        <f>UPPER(LEFT(Todos!$B2896,2))</f>
        <v>LA</v>
      </c>
      <c r="X2896" s="10" t="str" cm="1">
        <f t="array" ref="X2896">+IF(Todos!$C2896 = "",MODE.MATCH(Todos!$C$2:$C$4029),Todos!$C2896)</f>
        <v>F</v>
      </c>
    </row>
    <row r="2897" spans="1:24" x14ac:dyDescent="0.35">
      <c r="A2897" s="18">
        <v>6185</v>
      </c>
      <c r="B2897" s="12" t="s">
        <v>22</v>
      </c>
      <c r="C2897" s="12" t="s">
        <v>17</v>
      </c>
      <c r="D2897" s="12">
        <v>2258</v>
      </c>
      <c r="E2897" s="12">
        <v>360</v>
      </c>
      <c r="F2897" s="12">
        <v>470</v>
      </c>
      <c r="G2897" s="12">
        <v>66</v>
      </c>
      <c r="H2897" s="12">
        <v>15758</v>
      </c>
      <c r="I2897" s="12">
        <v>23</v>
      </c>
      <c r="J2897" s="12">
        <v>44</v>
      </c>
      <c r="K2897" s="12">
        <v>428</v>
      </c>
      <c r="L2897" s="12">
        <v>398</v>
      </c>
      <c r="M2897" s="12">
        <v>13.636363640000001</v>
      </c>
      <c r="N2897" s="12">
        <f>VLOOKUP(Todos!$A2897,vlookup_table[#All],2,FALSE)</f>
        <v>0</v>
      </c>
      <c r="O2897" s="12" t="str">
        <f>VLOOKUP(Todos!$A2897,vlookup_table[#All],3,FALSE)</f>
        <v>CA</v>
      </c>
      <c r="P2897" s="12">
        <f>VLOOKUP(Todos!$A2897,vlookup_table[#All],4,FALSE)</f>
        <v>2501</v>
      </c>
      <c r="Q2897" s="14" t="str">
        <f>VLOOKUP(Todos!$A2897,vlookup_table[#All],5,FALSE)</f>
        <v>U2</v>
      </c>
      <c r="R2897" s="14" t="str">
        <f>VLOOKUP(Todos!$A2897,vlookup_table[#All],6,FALSE)</f>
        <v>F</v>
      </c>
      <c r="S2897" s="14">
        <f>VLOOKUP(Todos!$A2897,vlookup_table[#All],7,FALSE)</f>
        <v>30</v>
      </c>
      <c r="T2897" s="14">
        <f>ROUND((9706-Todos!$P2897)/100, 0)</f>
        <v>72</v>
      </c>
      <c r="U2897" s="14" t="str" cm="1">
        <f t="array" ref="U2897">_xlfn.IFS(
    ISNUMBER(SEARCH("C", Q2897)), "Ciudad",
    ISNUMBER(SEARCH("T", Q2897)), "Pueblo",
    ISNUMBER(SEARCH("R", Q2897)), "Rural",
    ISNUMBER(SEARCH("S", Q2897)), "Suburbano",
    ISNUMBER(SEARCH("U", Q2897)), "Urbano"
)</f>
        <v>Urbano</v>
      </c>
      <c r="V2897" s="25" t="str" cm="1">
        <f t="array" ref="V2897">_xlfn.LET(
    _xlpm.txt, _xlfn.TEXTJOIN("", TRUE, IF(ISNUMBER(--MID(Todos!$H2897, _xlfn.SEQUENCE(LEN(Todos!$H2897)), 1)), MID(Todos!$H2897, _xlfn.SEQUENCE(LEN(Todos!$H2897)), 1), "")),
    IF(ISNUMBER(--RIGHT(_xlpm.txt,1)), _xlpm.txt, LEFT(_xlpm.txt, LEN(_xlpm.txt)-1))
)</f>
        <v>15758</v>
      </c>
      <c r="W2897" s="14" t="str">
        <f>UPPER(LEFT(Todos!$B2897,2))</f>
        <v>CA</v>
      </c>
      <c r="X2897" s="15" t="str" cm="1">
        <f t="array" ref="X2897">+IF(Todos!$C2897 = "",MODE.MATCH(Todos!$C$2:$C$4029),Todos!$C2897)</f>
        <v>F</v>
      </c>
    </row>
    <row r="2898" spans="1:24" x14ac:dyDescent="0.35">
      <c r="A2898" s="19">
        <v>172929</v>
      </c>
      <c r="B2898" s="7" t="s">
        <v>22</v>
      </c>
      <c r="C2898" s="7" t="s">
        <v>17</v>
      </c>
      <c r="D2898" s="7">
        <v>1516</v>
      </c>
      <c r="E2898" s="7">
        <v>369</v>
      </c>
      <c r="F2898" s="7">
        <v>539</v>
      </c>
      <c r="G2898" s="7">
        <v>34</v>
      </c>
      <c r="H2898" s="7">
        <v>16810</v>
      </c>
      <c r="I2898" s="7">
        <v>4</v>
      </c>
      <c r="J2898" s="7">
        <v>56</v>
      </c>
      <c r="K2898" s="7">
        <v>430</v>
      </c>
      <c r="L2898" s="7">
        <v>491</v>
      </c>
      <c r="M2898" s="7">
        <v>5.4</v>
      </c>
      <c r="N2898" s="7">
        <f>VLOOKUP(Todos!$A2898,vlookup_table[#All],2,FALSE)</f>
        <v>0</v>
      </c>
      <c r="O2898" s="7" t="str">
        <f>VLOOKUP(Todos!$A2898,vlookup_table[#All],3,FALSE)</f>
        <v>CA</v>
      </c>
      <c r="P2898" s="7">
        <f>VLOOKUP(Todos!$A2898,vlookup_table[#All],4,FALSE)</f>
        <v>4801</v>
      </c>
      <c r="Q2898" s="9" t="str">
        <f>VLOOKUP(Todos!$A2898,vlookup_table[#All],5,FALSE)</f>
        <v>C2</v>
      </c>
      <c r="R2898" s="9" t="str">
        <f>VLOOKUP(Todos!$A2898,vlookup_table[#All],6,FALSE)</f>
        <v>F</v>
      </c>
      <c r="S2898" s="9">
        <f>VLOOKUP(Todos!$A2898,vlookup_table[#All],7,FALSE)</f>
        <v>6</v>
      </c>
      <c r="T2898" s="9">
        <f>ROUND((9706-Todos!$P2898)/100, 0)</f>
        <v>49</v>
      </c>
      <c r="U2898" s="9" t="str" cm="1">
        <f t="array" ref="U2898">_xlfn.IFS(
    ISNUMBER(SEARCH("C", Q2898)), "Ciudad",
    ISNUMBER(SEARCH("T", Q2898)), "Pueblo",
    ISNUMBER(SEARCH("R", Q2898)), "Rural",
    ISNUMBER(SEARCH("S", Q2898)), "Suburbano",
    ISNUMBER(SEARCH("U", Q2898)), "Urbano"
)</f>
        <v>Ciudad</v>
      </c>
      <c r="V2898" s="24" t="str" cm="1">
        <f t="array" ref="V2898">_xlfn.LET(
    _xlpm.txt, _xlfn.TEXTJOIN("", TRUE, IF(ISNUMBER(--MID(Todos!$H2898, _xlfn.SEQUENCE(LEN(Todos!$H2898)), 1)), MID(Todos!$H2898, _xlfn.SEQUENCE(LEN(Todos!$H2898)), 1), "")),
    IF(ISNUMBER(--RIGHT(_xlpm.txt,1)), _xlpm.txt, LEFT(_xlpm.txt, LEN(_xlpm.txt)-1))
)</f>
        <v>16810</v>
      </c>
      <c r="W2898" s="9" t="str">
        <f>UPPER(LEFT(Todos!$B2898,2))</f>
        <v>CA</v>
      </c>
      <c r="X2898" s="10" t="str" cm="1">
        <f t="array" ref="X2898">+IF(Todos!$C2898 = "",MODE.MATCH(Todos!$C$2:$C$4029),Todos!$C2898)</f>
        <v>F</v>
      </c>
    </row>
    <row r="2899" spans="1:24" x14ac:dyDescent="0.35">
      <c r="A2899" s="18">
        <v>161492</v>
      </c>
      <c r="B2899" s="12" t="s">
        <v>22</v>
      </c>
      <c r="C2899" s="12" t="s">
        <v>17</v>
      </c>
      <c r="D2899" s="12">
        <v>1437</v>
      </c>
      <c r="E2899" s="12">
        <v>509</v>
      </c>
      <c r="F2899" s="12">
        <v>664</v>
      </c>
      <c r="G2899" s="12">
        <v>23</v>
      </c>
      <c r="H2899" s="12">
        <v>25226</v>
      </c>
      <c r="I2899" s="12">
        <v>11</v>
      </c>
      <c r="J2899" s="12">
        <v>58</v>
      </c>
      <c r="K2899" s="12">
        <v>575</v>
      </c>
      <c r="L2899" s="12">
        <v>611</v>
      </c>
      <c r="M2899" s="12">
        <v>25</v>
      </c>
      <c r="N2899" s="12">
        <f>VLOOKUP(Todos!$A2899,vlookup_table[#All],2,FALSE)</f>
        <v>0</v>
      </c>
      <c r="O2899" s="12" t="str">
        <f>VLOOKUP(Todos!$A2899,vlookup_table[#All],3,FALSE)</f>
        <v>CA</v>
      </c>
      <c r="P2899" s="12">
        <f>VLOOKUP(Todos!$A2899,vlookup_table[#All],4,FALSE)</f>
        <v>2401</v>
      </c>
      <c r="Q2899" s="14" t="str">
        <f>VLOOKUP(Todos!$A2899,vlookup_table[#All],5,FALSE)</f>
        <v>S1</v>
      </c>
      <c r="R2899" s="14" t="str">
        <f>VLOOKUP(Todos!$A2899,vlookup_table[#All],6,FALSE)</f>
        <v>F</v>
      </c>
      <c r="S2899" s="14">
        <f>VLOOKUP(Todos!$A2899,vlookup_table[#All],7,FALSE)</f>
        <v>16</v>
      </c>
      <c r="T2899" s="14">
        <f>ROUND((9706-Todos!$P2899)/100, 0)</f>
        <v>73</v>
      </c>
      <c r="U2899" s="14" t="str" cm="1">
        <f t="array" ref="U2899">_xlfn.IFS(
    ISNUMBER(SEARCH("C", Q2899)), "Ciudad",
    ISNUMBER(SEARCH("T", Q2899)), "Pueblo",
    ISNUMBER(SEARCH("R", Q2899)), "Rural",
    ISNUMBER(SEARCH("S", Q2899)), "Suburbano",
    ISNUMBER(SEARCH("U", Q2899)), "Urbano"
)</f>
        <v>Suburbano</v>
      </c>
      <c r="V2899" s="25" t="str" cm="1">
        <f t="array" ref="V2899">_xlfn.LET(
    _xlpm.txt, _xlfn.TEXTJOIN("", TRUE, IF(ISNUMBER(--MID(Todos!$H2899, _xlfn.SEQUENCE(LEN(Todos!$H2899)), 1)), MID(Todos!$H2899, _xlfn.SEQUENCE(LEN(Todos!$H2899)), 1), "")),
    IF(ISNUMBER(--RIGHT(_xlpm.txt,1)), _xlpm.txt, LEFT(_xlpm.txt, LEN(_xlpm.txt)-1))
)</f>
        <v>25226</v>
      </c>
      <c r="W2899" s="14" t="str">
        <f>UPPER(LEFT(Todos!$B2899,2))</f>
        <v>CA</v>
      </c>
      <c r="X2899" s="15" t="str" cm="1">
        <f t="array" ref="X2899">+IF(Todos!$C2899 = "",MODE.MATCH(Todos!$C$2:$C$4029),Todos!$C2899)</f>
        <v>F</v>
      </c>
    </row>
    <row r="2900" spans="1:24" x14ac:dyDescent="0.35">
      <c r="A2900" s="19">
        <v>2154</v>
      </c>
      <c r="B2900" s="7" t="s">
        <v>36</v>
      </c>
      <c r="C2900" s="7" t="s">
        <v>52</v>
      </c>
      <c r="D2900" s="7">
        <v>655</v>
      </c>
      <c r="E2900" s="7">
        <v>258</v>
      </c>
      <c r="F2900" s="7">
        <v>344</v>
      </c>
      <c r="G2900" s="7">
        <v>3</v>
      </c>
      <c r="H2900" s="7">
        <v>13780</v>
      </c>
      <c r="I2900" s="7">
        <v>2</v>
      </c>
      <c r="J2900" s="7">
        <v>74</v>
      </c>
      <c r="K2900" s="7">
        <v>274</v>
      </c>
      <c r="L2900" s="7">
        <v>314</v>
      </c>
      <c r="M2900" s="7">
        <v>19.399999999999999</v>
      </c>
      <c r="N2900" s="7">
        <f>VLOOKUP(Todos!$A2900,vlookup_table[#All],2,FALSE)</f>
        <v>0</v>
      </c>
      <c r="O2900" s="7" t="str">
        <f>VLOOKUP(Todos!$A2900,vlookup_table[#All],3,FALSE)</f>
        <v>WI</v>
      </c>
      <c r="P2900" s="7">
        <f>VLOOKUP(Todos!$A2900,vlookup_table[#All],4,FALSE)</f>
        <v>2004</v>
      </c>
      <c r="Q2900" s="9" t="str">
        <f>VLOOKUP(Todos!$A2900,vlookup_table[#All],5,FALSE)</f>
        <v>R2</v>
      </c>
      <c r="R2900" s="9" t="str">
        <f>VLOOKUP(Todos!$A2900,vlookup_table[#All],6,FALSE)</f>
        <v>M</v>
      </c>
      <c r="S2900" s="9">
        <f>VLOOKUP(Todos!$A2900,vlookup_table[#All],7,FALSE)</f>
        <v>15</v>
      </c>
      <c r="T2900" s="9">
        <f>ROUND((9706-Todos!$P2900)/100, 0)</f>
        <v>77</v>
      </c>
      <c r="U2900" s="9" t="str" cm="1">
        <f t="array" ref="U2900">_xlfn.IFS(
    ISNUMBER(SEARCH("C", Q2900)), "Ciudad",
    ISNUMBER(SEARCH("T", Q2900)), "Pueblo",
    ISNUMBER(SEARCH("R", Q2900)), "Rural",
    ISNUMBER(SEARCH("S", Q2900)), "Suburbano",
    ISNUMBER(SEARCH("U", Q2900)), "Urbano"
)</f>
        <v>Rural</v>
      </c>
      <c r="V2900" s="24" t="str" cm="1">
        <f t="array" ref="V2900">_xlfn.LET(
    _xlpm.txt, _xlfn.TEXTJOIN("", TRUE, IF(ISNUMBER(--MID(Todos!$H2900, _xlfn.SEQUENCE(LEN(Todos!$H2900)), 1)), MID(Todos!$H2900, _xlfn.SEQUENCE(LEN(Todos!$H2900)), 1), "")),
    IF(ISNUMBER(--RIGHT(_xlpm.txt,1)), _xlpm.txt, LEFT(_xlpm.txt, LEN(_xlpm.txt)-1))
)</f>
        <v>13780</v>
      </c>
      <c r="W2900" s="9" t="str">
        <f>UPPER(LEFT(Todos!$B2900,2))</f>
        <v>WI</v>
      </c>
      <c r="X2900" s="10" t="str" cm="1">
        <f t="array" ref="X2900">+IF(Todos!$C2900 = "",MODE.MATCH(Todos!$C$2:$C$4029),Todos!$C2900)</f>
        <v>male</v>
      </c>
    </row>
    <row r="2901" spans="1:24" x14ac:dyDescent="0.35">
      <c r="A2901" s="18">
        <v>100430</v>
      </c>
      <c r="B2901" s="12" t="s">
        <v>37</v>
      </c>
      <c r="C2901" s="12" t="s">
        <v>17</v>
      </c>
      <c r="D2901" s="12">
        <v>2083</v>
      </c>
      <c r="E2901" s="12">
        <v>662</v>
      </c>
      <c r="F2901" s="12">
        <v>861</v>
      </c>
      <c r="G2901" s="12">
        <v>56</v>
      </c>
      <c r="H2901" s="12">
        <v>30627</v>
      </c>
      <c r="I2901" s="12">
        <v>7</v>
      </c>
      <c r="J2901" s="12">
        <v>48</v>
      </c>
      <c r="K2901" s="12">
        <v>833</v>
      </c>
      <c r="L2901" s="12">
        <v>726</v>
      </c>
      <c r="M2901" s="12">
        <v>40</v>
      </c>
      <c r="N2901" s="12">
        <f>VLOOKUP(Todos!$A2901,vlookup_table[#All],2,FALSE)</f>
        <v>0</v>
      </c>
      <c r="O2901" s="12" t="str">
        <f>VLOOKUP(Todos!$A2901,vlookup_table[#All],3,FALSE)</f>
        <v>MO</v>
      </c>
      <c r="P2901" s="12">
        <f>VLOOKUP(Todos!$A2901,vlookup_table[#All],4,FALSE)</f>
        <v>4010</v>
      </c>
      <c r="Q2901" s="14" t="str">
        <f>VLOOKUP(Todos!$A2901,vlookup_table[#All],5,FALSE)</f>
        <v>S1</v>
      </c>
      <c r="R2901" s="14" t="str">
        <f>VLOOKUP(Todos!$A2901,vlookup_table[#All],6,FALSE)</f>
        <v>F</v>
      </c>
      <c r="S2901" s="14">
        <f>VLOOKUP(Todos!$A2901,vlookup_table[#All],7,FALSE)</f>
        <v>25</v>
      </c>
      <c r="T2901" s="14">
        <f>ROUND((9706-Todos!$P2901)/100, 0)</f>
        <v>57</v>
      </c>
      <c r="U2901" s="14" t="str" cm="1">
        <f t="array" ref="U2901">_xlfn.IFS(
    ISNUMBER(SEARCH("C", Q2901)), "Ciudad",
    ISNUMBER(SEARCH("T", Q2901)), "Pueblo",
    ISNUMBER(SEARCH("R", Q2901)), "Rural",
    ISNUMBER(SEARCH("S", Q2901)), "Suburbano",
    ISNUMBER(SEARCH("U", Q2901)), "Urbano"
)</f>
        <v>Suburbano</v>
      </c>
      <c r="V2901" s="25" t="str" cm="1">
        <f t="array" ref="V2901">_xlfn.LET(
    _xlpm.txt, _xlfn.TEXTJOIN("", TRUE, IF(ISNUMBER(--MID(Todos!$H2901, _xlfn.SEQUENCE(LEN(Todos!$H2901)), 1)), MID(Todos!$H2901, _xlfn.SEQUENCE(LEN(Todos!$H2901)), 1), "")),
    IF(ISNUMBER(--RIGHT(_xlpm.txt,1)), _xlpm.txt, LEFT(_xlpm.txt, LEN(_xlpm.txt)-1))
)</f>
        <v>30627</v>
      </c>
      <c r="W2901" s="14" t="str">
        <f>UPPER(LEFT(Todos!$B2901,2))</f>
        <v>MO</v>
      </c>
      <c r="X2901" s="15" t="str" cm="1">
        <f t="array" ref="X2901">+IF(Todos!$C2901 = "",MODE.MATCH(Todos!$C$2:$C$4029),Todos!$C2901)</f>
        <v>F</v>
      </c>
    </row>
    <row r="2902" spans="1:24" x14ac:dyDescent="0.35">
      <c r="A2902" s="19">
        <v>153213</v>
      </c>
      <c r="B2902" s="7" t="s">
        <v>22</v>
      </c>
      <c r="C2902" s="7" t="s">
        <v>17</v>
      </c>
      <c r="D2902" s="7">
        <v>2977</v>
      </c>
      <c r="E2902" s="7">
        <v>553</v>
      </c>
      <c r="F2902" s="7">
        <v>721</v>
      </c>
      <c r="G2902" s="7">
        <v>85</v>
      </c>
      <c r="H2902" s="7">
        <v>33460</v>
      </c>
      <c r="I2902" s="7">
        <v>7</v>
      </c>
      <c r="J2902" s="7">
        <v>48</v>
      </c>
      <c r="K2902" s="7">
        <v>659</v>
      </c>
      <c r="L2902" s="7">
        <v>627</v>
      </c>
      <c r="M2902" s="7">
        <v>13.14285714</v>
      </c>
      <c r="N2902" s="7">
        <f>VLOOKUP(Todos!$A2902,vlookup_table[#All],2,FALSE)</f>
        <v>0</v>
      </c>
      <c r="O2902" s="7" t="str">
        <f>VLOOKUP(Todos!$A2902,vlookup_table[#All],3,FALSE)</f>
        <v>CA</v>
      </c>
      <c r="P2902" s="7">
        <f>VLOOKUP(Todos!$A2902,vlookup_table[#All],4,FALSE)</f>
        <v>0</v>
      </c>
      <c r="Q2902" s="9" t="str">
        <f>VLOOKUP(Todos!$A2902,vlookup_table[#All],5,FALSE)</f>
        <v>U1</v>
      </c>
      <c r="R2902" s="9" t="str">
        <f>VLOOKUP(Todos!$A2902,vlookup_table[#All],6,FALSE)</f>
        <v>F</v>
      </c>
      <c r="S2902" s="9">
        <f>VLOOKUP(Todos!$A2902,vlookup_table[#All],7,FALSE)</f>
        <v>5</v>
      </c>
      <c r="T2902" s="9">
        <f>ROUND((9706-Todos!$P2902)/100, 0)</f>
        <v>97</v>
      </c>
      <c r="U2902" s="9" t="str" cm="1">
        <f t="array" ref="U2902">_xlfn.IFS(
    ISNUMBER(SEARCH("C", Q2902)), "Ciudad",
    ISNUMBER(SEARCH("T", Q2902)), "Pueblo",
    ISNUMBER(SEARCH("R", Q2902)), "Rural",
    ISNUMBER(SEARCH("S", Q2902)), "Suburbano",
    ISNUMBER(SEARCH("U", Q2902)), "Urbano"
)</f>
        <v>Urbano</v>
      </c>
      <c r="V2902" s="24" t="str" cm="1">
        <f t="array" ref="V2902">_xlfn.LET(
    _xlpm.txt, _xlfn.TEXTJOIN("", TRUE, IF(ISNUMBER(--MID(Todos!$H2902, _xlfn.SEQUENCE(LEN(Todos!$H2902)), 1)), MID(Todos!$H2902, _xlfn.SEQUENCE(LEN(Todos!$H2902)), 1), "")),
    IF(ISNUMBER(--RIGHT(_xlpm.txt,1)), _xlpm.txt, LEFT(_xlpm.txt, LEN(_xlpm.txt)-1))
)</f>
        <v>33460</v>
      </c>
      <c r="W2902" s="9" t="str">
        <f>UPPER(LEFT(Todos!$B2902,2))</f>
        <v>CA</v>
      </c>
      <c r="X2902" s="10" t="str" cm="1">
        <f t="array" ref="X2902">+IF(Todos!$C2902 = "",MODE.MATCH(Todos!$C$2:$C$4029),Todos!$C2902)</f>
        <v>F</v>
      </c>
    </row>
    <row r="2903" spans="1:24" x14ac:dyDescent="0.35">
      <c r="A2903" s="18">
        <v>53763</v>
      </c>
      <c r="B2903" s="12" t="s">
        <v>69</v>
      </c>
      <c r="C2903" s="12" t="s">
        <v>14</v>
      </c>
      <c r="D2903" s="12">
        <v>1752</v>
      </c>
      <c r="E2903" s="12">
        <v>849</v>
      </c>
      <c r="F2903" s="12">
        <v>931</v>
      </c>
      <c r="G2903" s="12">
        <v>41</v>
      </c>
      <c r="H2903" s="12">
        <v>35260</v>
      </c>
      <c r="I2903" s="12">
        <v>1</v>
      </c>
      <c r="J2903" s="12">
        <v>28</v>
      </c>
      <c r="K2903" s="12">
        <v>869</v>
      </c>
      <c r="L2903" s="12">
        <v>914</v>
      </c>
      <c r="M2903" s="12">
        <v>14</v>
      </c>
      <c r="N2903" s="12">
        <f>VLOOKUP(Todos!$A2903,vlookup_table[#All],2,FALSE)</f>
        <v>1</v>
      </c>
      <c r="O2903" s="12" t="str">
        <f>VLOOKUP(Todos!$A2903,vlookup_table[#All],3,FALSE)</f>
        <v>TN</v>
      </c>
      <c r="P2903" s="12">
        <f>VLOOKUP(Todos!$A2903,vlookup_table[#All],4,FALSE)</f>
        <v>4201</v>
      </c>
      <c r="Q2903" s="14" t="str">
        <f>VLOOKUP(Todos!$A2903,vlookup_table[#All],5,FALSE)</f>
        <v>T1</v>
      </c>
      <c r="R2903" s="14" t="str">
        <f>VLOOKUP(Todos!$A2903,vlookup_table[#All],6,FALSE)</f>
        <v>M</v>
      </c>
      <c r="S2903" s="14">
        <f>VLOOKUP(Todos!$A2903,vlookup_table[#All],7,FALSE)</f>
        <v>15</v>
      </c>
      <c r="T2903" s="14">
        <f>ROUND((9706-Todos!$P2903)/100, 0)</f>
        <v>55</v>
      </c>
      <c r="U2903" s="14" t="str" cm="1">
        <f t="array" ref="U2903">_xlfn.IFS(
    ISNUMBER(SEARCH("C", Q2903)), "Ciudad",
    ISNUMBER(SEARCH("T", Q2903)), "Pueblo",
    ISNUMBER(SEARCH("R", Q2903)), "Rural",
    ISNUMBER(SEARCH("S", Q2903)), "Suburbano",
    ISNUMBER(SEARCH("U", Q2903)), "Urbano"
)</f>
        <v>Pueblo</v>
      </c>
      <c r="V2903" s="25" t="str" cm="1">
        <f t="array" ref="V2903">_xlfn.LET(
    _xlpm.txt, _xlfn.TEXTJOIN("", TRUE, IF(ISNUMBER(--MID(Todos!$H2903, _xlfn.SEQUENCE(LEN(Todos!$H2903)), 1)), MID(Todos!$H2903, _xlfn.SEQUENCE(LEN(Todos!$H2903)), 1), "")),
    IF(ISNUMBER(--RIGHT(_xlpm.txt,1)), _xlpm.txt, LEFT(_xlpm.txt, LEN(_xlpm.txt)-1))
)</f>
        <v>35260</v>
      </c>
      <c r="W2903" s="14" t="str">
        <f>UPPER(LEFT(Todos!$B2903,2))</f>
        <v>TE</v>
      </c>
      <c r="X2903" s="15" t="str" cm="1">
        <f t="array" ref="X2903">+IF(Todos!$C2903 = "",MODE.MATCH(Todos!$C$2:$C$4029),Todos!$C2903)</f>
        <v>M</v>
      </c>
    </row>
    <row r="2904" spans="1:24" x14ac:dyDescent="0.35">
      <c r="A2904" s="19">
        <v>74360</v>
      </c>
      <c r="B2904" s="7" t="s">
        <v>30</v>
      </c>
      <c r="C2904" s="7" t="s">
        <v>17</v>
      </c>
      <c r="D2904" s="7">
        <v>704</v>
      </c>
      <c r="E2904" s="7">
        <v>327</v>
      </c>
      <c r="F2904" s="7">
        <v>417</v>
      </c>
      <c r="G2904" s="7">
        <v>2</v>
      </c>
      <c r="H2904" s="7">
        <v>15094</v>
      </c>
      <c r="I2904" s="7">
        <v>1</v>
      </c>
      <c r="J2904" s="7">
        <v>82</v>
      </c>
      <c r="K2904" s="7">
        <v>339</v>
      </c>
      <c r="L2904" s="7">
        <v>404</v>
      </c>
      <c r="M2904" s="7">
        <v>10</v>
      </c>
      <c r="N2904" s="7">
        <f>VLOOKUP(Todos!$A2904,vlookup_table[#All],2,FALSE)</f>
        <v>2</v>
      </c>
      <c r="O2904" s="7" t="str">
        <f>VLOOKUP(Todos!$A2904,vlookup_table[#All],3,FALSE)</f>
        <v>MI</v>
      </c>
      <c r="P2904" s="7">
        <f>VLOOKUP(Todos!$A2904,vlookup_table[#All],4,FALSE)</f>
        <v>5901</v>
      </c>
      <c r="Q2904" s="9" t="str">
        <f>VLOOKUP(Todos!$A2904,vlookup_table[#All],5,FALSE)</f>
        <v>R2</v>
      </c>
      <c r="R2904" s="9" t="str">
        <f>VLOOKUP(Todos!$A2904,vlookup_table[#All],6,FALSE)</f>
        <v>F</v>
      </c>
      <c r="S2904" s="9">
        <f>VLOOKUP(Todos!$A2904,vlookup_table[#All],7,FALSE)</f>
        <v>21</v>
      </c>
      <c r="T2904" s="9">
        <f>ROUND((9706-Todos!$P2904)/100, 0)</f>
        <v>38</v>
      </c>
      <c r="U2904" s="9" t="str" cm="1">
        <f t="array" ref="U2904">_xlfn.IFS(
    ISNUMBER(SEARCH("C", Q2904)), "Ciudad",
    ISNUMBER(SEARCH("T", Q2904)), "Pueblo",
    ISNUMBER(SEARCH("R", Q2904)), "Rural",
    ISNUMBER(SEARCH("S", Q2904)), "Suburbano",
    ISNUMBER(SEARCH("U", Q2904)), "Urbano"
)</f>
        <v>Rural</v>
      </c>
      <c r="V2904" s="24" t="str" cm="1">
        <f t="array" ref="V2904">_xlfn.LET(
    _xlpm.txt, _xlfn.TEXTJOIN("", TRUE, IF(ISNUMBER(--MID(Todos!$H2904, _xlfn.SEQUENCE(LEN(Todos!$H2904)), 1)), MID(Todos!$H2904, _xlfn.SEQUENCE(LEN(Todos!$H2904)), 1), "")),
    IF(ISNUMBER(--RIGHT(_xlpm.txt,1)), _xlpm.txt, LEFT(_xlpm.txt, LEN(_xlpm.txt)-1))
)</f>
        <v>15094</v>
      </c>
      <c r="W2904" s="9" t="str">
        <f>UPPER(LEFT(Todos!$B2904,2))</f>
        <v>MI</v>
      </c>
      <c r="X2904" s="10" t="str" cm="1">
        <f t="array" ref="X2904">+IF(Todos!$C2904 = "",MODE.MATCH(Todos!$C$2:$C$4029),Todos!$C2904)</f>
        <v>F</v>
      </c>
    </row>
    <row r="2905" spans="1:24" x14ac:dyDescent="0.35">
      <c r="A2905" s="18">
        <v>55027</v>
      </c>
      <c r="B2905" s="12" t="s">
        <v>63</v>
      </c>
      <c r="C2905" s="12" t="s">
        <v>20</v>
      </c>
      <c r="D2905" s="12">
        <v>955</v>
      </c>
      <c r="E2905" s="12">
        <v>521</v>
      </c>
      <c r="F2905" s="12">
        <v>653</v>
      </c>
      <c r="G2905" s="12">
        <v>7</v>
      </c>
      <c r="H2905" s="12">
        <v>22275</v>
      </c>
      <c r="I2905" s="12">
        <v>1</v>
      </c>
      <c r="J2905" s="12">
        <v>69</v>
      </c>
      <c r="K2905" s="12">
        <v>573</v>
      </c>
      <c r="L2905" s="12">
        <v>621</v>
      </c>
      <c r="M2905" s="12">
        <v>10.96818182</v>
      </c>
      <c r="N2905" s="12">
        <f>VLOOKUP(Todos!$A2905,vlookup_table[#All],2,FALSE)</f>
        <v>0</v>
      </c>
      <c r="O2905" s="12" t="str">
        <f>VLOOKUP(Todos!$A2905,vlookup_table[#All],3,FALSE)</f>
        <v>MS</v>
      </c>
      <c r="P2905" s="12">
        <f>VLOOKUP(Todos!$A2905,vlookup_table[#All],4,FALSE)</f>
        <v>2610</v>
      </c>
      <c r="Q2905" s="14" t="str">
        <f>VLOOKUP(Todos!$A2905,vlookup_table[#All],5,FALSE)</f>
        <v>T1</v>
      </c>
      <c r="R2905" s="14" t="str">
        <f>VLOOKUP(Todos!$A2905,vlookup_table[#All],6,FALSE)</f>
        <v>F</v>
      </c>
      <c r="S2905" s="14">
        <f>VLOOKUP(Todos!$A2905,vlookup_table[#All],7,FALSE)</f>
        <v>5</v>
      </c>
      <c r="T2905" s="14">
        <f>ROUND((9706-Todos!$P2905)/100, 0)</f>
        <v>71</v>
      </c>
      <c r="U2905" s="14" t="str" cm="1">
        <f t="array" ref="U2905">_xlfn.IFS(
    ISNUMBER(SEARCH("C", Q2905)), "Ciudad",
    ISNUMBER(SEARCH("T", Q2905)), "Pueblo",
    ISNUMBER(SEARCH("R", Q2905)), "Rural",
    ISNUMBER(SEARCH("S", Q2905)), "Suburbano",
    ISNUMBER(SEARCH("U", Q2905)), "Urbano"
)</f>
        <v>Pueblo</v>
      </c>
      <c r="V2905" s="25" t="str" cm="1">
        <f t="array" ref="V2905">_xlfn.LET(
    _xlpm.txt, _xlfn.TEXTJOIN("", TRUE, IF(ISNUMBER(--MID(Todos!$H2905, _xlfn.SEQUENCE(LEN(Todos!$H2905)), 1)), MID(Todos!$H2905, _xlfn.SEQUENCE(LEN(Todos!$H2905)), 1), "")),
    IF(ISNUMBER(--RIGHT(_xlpm.txt,1)), _xlpm.txt, LEFT(_xlpm.txt, LEN(_xlpm.txt)-1))
)</f>
        <v>22275</v>
      </c>
      <c r="W2905" s="14" t="str">
        <f>UPPER(LEFT(Todos!$B2905,2))</f>
        <v>MS</v>
      </c>
      <c r="X2905" s="15" t="str" cm="1">
        <f t="array" ref="X2905">+IF(Todos!$C2905 = "",MODE.MATCH(Todos!$C$2:$C$4029),Todos!$C2905)</f>
        <v>female</v>
      </c>
    </row>
    <row r="2906" spans="1:24" x14ac:dyDescent="0.35">
      <c r="A2906" s="19">
        <v>115094</v>
      </c>
      <c r="B2906" s="7" t="s">
        <v>32</v>
      </c>
      <c r="C2906" s="7"/>
      <c r="D2906" s="7">
        <v>521</v>
      </c>
      <c r="E2906" s="7">
        <v>249</v>
      </c>
      <c r="F2906" s="7">
        <v>369</v>
      </c>
      <c r="G2906" s="7">
        <v>1</v>
      </c>
      <c r="H2906" s="7">
        <v>15515</v>
      </c>
      <c r="I2906" s="7">
        <v>1</v>
      </c>
      <c r="J2906" s="7">
        <v>70</v>
      </c>
      <c r="K2906" s="7">
        <v>307</v>
      </c>
      <c r="L2906" s="7">
        <v>322</v>
      </c>
      <c r="M2906" s="7">
        <v>14.88888889</v>
      </c>
      <c r="N2906" s="7">
        <f>VLOOKUP(Todos!$A2906,vlookup_table[#All],2,FALSE)</f>
        <v>0</v>
      </c>
      <c r="O2906" s="7" t="str">
        <f>VLOOKUP(Todos!$A2906,vlookup_table[#All],3,FALSE)</f>
        <v>OK</v>
      </c>
      <c r="P2906" s="7">
        <f>VLOOKUP(Todos!$A2906,vlookup_table[#All],4,FALSE)</f>
        <v>0</v>
      </c>
      <c r="Q2906" s="9" t="str">
        <f>VLOOKUP(Todos!$A2906,vlookup_table[#All],5,FALSE)</f>
        <v>T2</v>
      </c>
      <c r="R2906" s="9" t="str">
        <f>VLOOKUP(Todos!$A2906,vlookup_table[#All],6,FALSE)</f>
        <v/>
      </c>
      <c r="S2906" s="9">
        <f>VLOOKUP(Todos!$A2906,vlookup_table[#All],7,FALSE)</f>
        <v>38</v>
      </c>
      <c r="T2906" s="9">
        <f>ROUND((9706-Todos!$P2906)/100, 0)</f>
        <v>97</v>
      </c>
      <c r="U2906" s="9" t="str" cm="1">
        <f t="array" ref="U2906">_xlfn.IFS(
    ISNUMBER(SEARCH("C", Q2906)), "Ciudad",
    ISNUMBER(SEARCH("T", Q2906)), "Pueblo",
    ISNUMBER(SEARCH("R", Q2906)), "Rural",
    ISNUMBER(SEARCH("S", Q2906)), "Suburbano",
    ISNUMBER(SEARCH("U", Q2906)), "Urbano"
)</f>
        <v>Pueblo</v>
      </c>
      <c r="V2906" s="24" t="str" cm="1">
        <f t="array" ref="V2906">_xlfn.LET(
    _xlpm.txt, _xlfn.TEXTJOIN("", TRUE, IF(ISNUMBER(--MID(Todos!$H2906, _xlfn.SEQUENCE(LEN(Todos!$H2906)), 1)), MID(Todos!$H2906, _xlfn.SEQUENCE(LEN(Todos!$H2906)), 1), "")),
    IF(ISNUMBER(--RIGHT(_xlpm.txt,1)), _xlpm.txt, LEFT(_xlpm.txt, LEN(_xlpm.txt)-1))
)</f>
        <v>15515</v>
      </c>
      <c r="W2906" s="9" t="str">
        <f>UPPER(LEFT(Todos!$B2906,2))</f>
        <v>OK</v>
      </c>
      <c r="X2906" s="10" t="e" cm="1">
        <f t="array" aca="1" ref="X2906" ca="1">+IF(Todos!$C2906 = "",MODE.MATCH(Todos!$C$2:$C$4029),Todos!$C2906)</f>
        <v>#NAME?</v>
      </c>
    </row>
    <row r="2907" spans="1:24" x14ac:dyDescent="0.35">
      <c r="A2907" s="18">
        <v>68589</v>
      </c>
      <c r="B2907" s="12" t="s">
        <v>30</v>
      </c>
      <c r="C2907" s="12" t="s">
        <v>14</v>
      </c>
      <c r="D2907" s="12">
        <v>1662</v>
      </c>
      <c r="E2907" s="12">
        <v>777</v>
      </c>
      <c r="F2907" s="12">
        <v>871</v>
      </c>
      <c r="G2907" s="12">
        <v>25</v>
      </c>
      <c r="H2907" s="12">
        <v>37242</v>
      </c>
      <c r="I2907" s="12">
        <v>10</v>
      </c>
      <c r="J2907" s="12">
        <v>67</v>
      </c>
      <c r="K2907" s="12">
        <v>831</v>
      </c>
      <c r="L2907" s="12">
        <v>808</v>
      </c>
      <c r="M2907" s="12">
        <v>13.57142857</v>
      </c>
      <c r="N2907" s="12">
        <f>VLOOKUP(Todos!$A2907,vlookup_table[#All],2,FALSE)</f>
        <v>2</v>
      </c>
      <c r="O2907" s="12" t="str">
        <f>VLOOKUP(Todos!$A2907,vlookup_table[#All],3,FALSE)</f>
        <v>MI</v>
      </c>
      <c r="P2907" s="12">
        <f>VLOOKUP(Todos!$A2907,vlookup_table[#All],4,FALSE)</f>
        <v>2905</v>
      </c>
      <c r="Q2907" s="14" t="str">
        <f>VLOOKUP(Todos!$A2907,vlookup_table[#All],5,FALSE)</f>
        <v>S1</v>
      </c>
      <c r="R2907" s="14" t="str">
        <f>VLOOKUP(Todos!$A2907,vlookup_table[#All],6,FALSE)</f>
        <v>M</v>
      </c>
      <c r="S2907" s="14">
        <f>VLOOKUP(Todos!$A2907,vlookup_table[#All],7,FALSE)</f>
        <v>20</v>
      </c>
      <c r="T2907" s="14">
        <f>ROUND((9706-Todos!$P2907)/100, 0)</f>
        <v>68</v>
      </c>
      <c r="U2907" s="14" t="str" cm="1">
        <f t="array" ref="U2907">_xlfn.IFS(
    ISNUMBER(SEARCH("C", Q2907)), "Ciudad",
    ISNUMBER(SEARCH("T", Q2907)), "Pueblo",
    ISNUMBER(SEARCH("R", Q2907)), "Rural",
    ISNUMBER(SEARCH("S", Q2907)), "Suburbano",
    ISNUMBER(SEARCH("U", Q2907)), "Urbano"
)</f>
        <v>Suburbano</v>
      </c>
      <c r="V2907" s="25" t="str" cm="1">
        <f t="array" ref="V2907">_xlfn.LET(
    _xlpm.txt, _xlfn.TEXTJOIN("", TRUE, IF(ISNUMBER(--MID(Todos!$H2907, _xlfn.SEQUENCE(LEN(Todos!$H2907)), 1)), MID(Todos!$H2907, _xlfn.SEQUENCE(LEN(Todos!$H2907)), 1), "")),
    IF(ISNUMBER(--RIGHT(_xlpm.txt,1)), _xlpm.txt, LEFT(_xlpm.txt, LEN(_xlpm.txt)-1))
)</f>
        <v>37242</v>
      </c>
      <c r="W2907" s="14" t="str">
        <f>UPPER(LEFT(Todos!$B2907,2))</f>
        <v>MI</v>
      </c>
      <c r="X2907" s="15" t="str" cm="1">
        <f t="array" ref="X2907">+IF(Todos!$C2907 = "",MODE.MATCH(Todos!$C$2:$C$4029),Todos!$C2907)</f>
        <v>M</v>
      </c>
    </row>
    <row r="2908" spans="1:24" x14ac:dyDescent="0.35">
      <c r="A2908" s="19">
        <v>63135</v>
      </c>
      <c r="B2908" s="7" t="s">
        <v>69</v>
      </c>
      <c r="C2908" s="7" t="s">
        <v>17</v>
      </c>
      <c r="D2908" s="7">
        <v>776</v>
      </c>
      <c r="E2908" s="7">
        <v>378</v>
      </c>
      <c r="F2908" s="7">
        <v>439</v>
      </c>
      <c r="G2908" s="7">
        <v>1</v>
      </c>
      <c r="H2908" s="7">
        <v>14465</v>
      </c>
      <c r="I2908" s="7">
        <v>1</v>
      </c>
      <c r="J2908" s="7">
        <v>59</v>
      </c>
      <c r="K2908" s="7">
        <v>422</v>
      </c>
      <c r="L2908" s="7">
        <v>406</v>
      </c>
      <c r="M2908" s="7">
        <v>4.3499999999999996</v>
      </c>
      <c r="N2908" s="7">
        <f>VLOOKUP(Todos!$A2908,vlookup_table[#All],2,FALSE)</f>
        <v>0</v>
      </c>
      <c r="O2908" s="7" t="str">
        <f>VLOOKUP(Todos!$A2908,vlookup_table[#All],3,FALSE)</f>
        <v>TN</v>
      </c>
      <c r="P2908" s="7">
        <f>VLOOKUP(Todos!$A2908,vlookup_table[#All],4,FALSE)</f>
        <v>3310</v>
      </c>
      <c r="Q2908" s="9" t="str">
        <f>VLOOKUP(Todos!$A2908,vlookup_table[#All],5,FALSE)</f>
        <v>C3</v>
      </c>
      <c r="R2908" s="9" t="str">
        <f>VLOOKUP(Todos!$A2908,vlookup_table[#All],6,FALSE)</f>
        <v>F</v>
      </c>
      <c r="S2908" s="9">
        <f>VLOOKUP(Todos!$A2908,vlookup_table[#All],7,FALSE)</f>
        <v>5</v>
      </c>
      <c r="T2908" s="9">
        <f>ROUND((9706-Todos!$P2908)/100, 0)</f>
        <v>64</v>
      </c>
      <c r="U2908" s="9" t="str" cm="1">
        <f t="array" ref="U2908">_xlfn.IFS(
    ISNUMBER(SEARCH("C", Q2908)), "Ciudad",
    ISNUMBER(SEARCH("T", Q2908)), "Pueblo",
    ISNUMBER(SEARCH("R", Q2908)), "Rural",
    ISNUMBER(SEARCH("S", Q2908)), "Suburbano",
    ISNUMBER(SEARCH("U", Q2908)), "Urbano"
)</f>
        <v>Ciudad</v>
      </c>
      <c r="V2908" s="24" t="str" cm="1">
        <f t="array" ref="V2908">_xlfn.LET(
    _xlpm.txt, _xlfn.TEXTJOIN("", TRUE, IF(ISNUMBER(--MID(Todos!$H2908, _xlfn.SEQUENCE(LEN(Todos!$H2908)), 1)), MID(Todos!$H2908, _xlfn.SEQUENCE(LEN(Todos!$H2908)), 1), "")),
    IF(ISNUMBER(--RIGHT(_xlpm.txt,1)), _xlpm.txt, LEFT(_xlpm.txt, LEN(_xlpm.txt)-1))
)</f>
        <v>14465</v>
      </c>
      <c r="W2908" s="9" t="str">
        <f>UPPER(LEFT(Todos!$B2908,2))</f>
        <v>TE</v>
      </c>
      <c r="X2908" s="10" t="str" cm="1">
        <f t="array" ref="X2908">+IF(Todos!$C2908 = "",MODE.MATCH(Todos!$C$2:$C$4029),Todos!$C2908)</f>
        <v>F</v>
      </c>
    </row>
    <row r="2909" spans="1:24" x14ac:dyDescent="0.35">
      <c r="A2909" s="18">
        <v>99890</v>
      </c>
      <c r="B2909" s="12" t="s">
        <v>37</v>
      </c>
      <c r="C2909" s="12" t="s">
        <v>17</v>
      </c>
      <c r="D2909" s="12">
        <v>574</v>
      </c>
      <c r="E2909" s="12">
        <v>274</v>
      </c>
      <c r="F2909" s="12">
        <v>407</v>
      </c>
      <c r="G2909" s="12">
        <v>0</v>
      </c>
      <c r="H2909" s="12">
        <v>18084</v>
      </c>
      <c r="I2909" s="12">
        <v>0</v>
      </c>
      <c r="J2909" s="12">
        <v>76</v>
      </c>
      <c r="K2909" s="12">
        <v>324</v>
      </c>
      <c r="L2909" s="12">
        <v>348</v>
      </c>
      <c r="M2909" s="12">
        <v>9.625</v>
      </c>
      <c r="N2909" s="12">
        <f>VLOOKUP(Todos!$A2909,vlookup_table[#All],2,FALSE)</f>
        <v>3</v>
      </c>
      <c r="O2909" s="12" t="str">
        <f>VLOOKUP(Todos!$A2909,vlookup_table[#All],3,FALSE)</f>
        <v>MO</v>
      </c>
      <c r="P2909" s="12">
        <f>VLOOKUP(Todos!$A2909,vlookup_table[#All],4,FALSE)</f>
        <v>2810</v>
      </c>
      <c r="Q2909" s="14" t="str">
        <f>VLOOKUP(Todos!$A2909,vlookup_table[#All],5,FALSE)</f>
        <v>T2</v>
      </c>
      <c r="R2909" s="14" t="str">
        <f>VLOOKUP(Todos!$A2909,vlookup_table[#All],6,FALSE)</f>
        <v>F</v>
      </c>
      <c r="S2909" s="14">
        <f>VLOOKUP(Todos!$A2909,vlookup_table[#All],7,FALSE)</f>
        <v>15</v>
      </c>
      <c r="T2909" s="14">
        <f>ROUND((9706-Todos!$P2909)/100, 0)</f>
        <v>69</v>
      </c>
      <c r="U2909" s="14" t="str" cm="1">
        <f t="array" ref="U2909">_xlfn.IFS(
    ISNUMBER(SEARCH("C", Q2909)), "Ciudad",
    ISNUMBER(SEARCH("T", Q2909)), "Pueblo",
    ISNUMBER(SEARCH("R", Q2909)), "Rural",
    ISNUMBER(SEARCH("S", Q2909)), "Suburbano",
    ISNUMBER(SEARCH("U", Q2909)), "Urbano"
)</f>
        <v>Pueblo</v>
      </c>
      <c r="V2909" s="25" t="str" cm="1">
        <f t="array" ref="V2909">_xlfn.LET(
    _xlpm.txt, _xlfn.TEXTJOIN("", TRUE, IF(ISNUMBER(--MID(Todos!$H2909, _xlfn.SEQUENCE(LEN(Todos!$H2909)), 1)), MID(Todos!$H2909, _xlfn.SEQUENCE(LEN(Todos!$H2909)), 1), "")),
    IF(ISNUMBER(--RIGHT(_xlpm.txt,1)), _xlpm.txt, LEFT(_xlpm.txt, LEN(_xlpm.txt)-1))
)</f>
        <v>18084</v>
      </c>
      <c r="W2909" s="14" t="str">
        <f>UPPER(LEFT(Todos!$B2909,2))</f>
        <v>MO</v>
      </c>
      <c r="X2909" s="15" t="str" cm="1">
        <f t="array" ref="X2909">+IF(Todos!$C2909 = "",MODE.MATCH(Todos!$C$2:$C$4029),Todos!$C2909)</f>
        <v>F</v>
      </c>
    </row>
    <row r="2910" spans="1:24" x14ac:dyDescent="0.35">
      <c r="A2910" s="19">
        <v>124520</v>
      </c>
      <c r="B2910" s="7" t="s">
        <v>21</v>
      </c>
      <c r="C2910" s="7" t="s">
        <v>17</v>
      </c>
      <c r="D2910" s="7">
        <v>570</v>
      </c>
      <c r="E2910" s="7">
        <v>310</v>
      </c>
      <c r="F2910" s="7">
        <v>352</v>
      </c>
      <c r="G2910" s="7">
        <v>0</v>
      </c>
      <c r="H2910" s="7">
        <v>12329</v>
      </c>
      <c r="I2910" s="7">
        <v>2</v>
      </c>
      <c r="J2910" s="7">
        <v>79</v>
      </c>
      <c r="K2910" s="7">
        <v>339</v>
      </c>
      <c r="L2910" s="7">
        <v>333</v>
      </c>
      <c r="M2910" s="7">
        <v>6.904761905</v>
      </c>
      <c r="N2910" s="7">
        <f>VLOOKUP(Todos!$A2910,vlookup_table[#All],2,FALSE)</f>
        <v>28</v>
      </c>
      <c r="O2910" s="7" t="str">
        <f>VLOOKUP(Todos!$A2910,vlookup_table[#All],3,FALSE)</f>
        <v>TX</v>
      </c>
      <c r="P2910" s="7">
        <f>VLOOKUP(Todos!$A2910,vlookup_table[#All],4,FALSE)</f>
        <v>4307</v>
      </c>
      <c r="Q2910" s="9" t="str">
        <f>VLOOKUP(Todos!$A2910,vlookup_table[#All],5,FALSE)</f>
        <v>C2</v>
      </c>
      <c r="R2910" s="9" t="str">
        <f>VLOOKUP(Todos!$A2910,vlookup_table[#All],6,FALSE)</f>
        <v>F</v>
      </c>
      <c r="S2910" s="9">
        <f>VLOOKUP(Todos!$A2910,vlookup_table[#All],7,FALSE)</f>
        <v>8</v>
      </c>
      <c r="T2910" s="9">
        <f>ROUND((9706-Todos!$P2910)/100, 0)</f>
        <v>54</v>
      </c>
      <c r="U2910" s="9" t="str" cm="1">
        <f t="array" ref="U2910">_xlfn.IFS(
    ISNUMBER(SEARCH("C", Q2910)), "Ciudad",
    ISNUMBER(SEARCH("T", Q2910)), "Pueblo",
    ISNUMBER(SEARCH("R", Q2910)), "Rural",
    ISNUMBER(SEARCH("S", Q2910)), "Suburbano",
    ISNUMBER(SEARCH("U", Q2910)), "Urbano"
)</f>
        <v>Ciudad</v>
      </c>
      <c r="V2910" s="24" t="str" cm="1">
        <f t="array" ref="V2910">_xlfn.LET(
    _xlpm.txt, _xlfn.TEXTJOIN("", TRUE, IF(ISNUMBER(--MID(Todos!$H2910, _xlfn.SEQUENCE(LEN(Todos!$H2910)), 1)), MID(Todos!$H2910, _xlfn.SEQUENCE(LEN(Todos!$H2910)), 1), "")),
    IF(ISNUMBER(--RIGHT(_xlpm.txt,1)), _xlpm.txt, LEFT(_xlpm.txt, LEN(_xlpm.txt)-1))
)</f>
        <v>12329</v>
      </c>
      <c r="W2910" s="9" t="str">
        <f>UPPER(LEFT(Todos!$B2910,2))</f>
        <v>TX</v>
      </c>
      <c r="X2910" s="10" t="str" cm="1">
        <f t="array" ref="X2910">+IF(Todos!$C2910 = "",MODE.MATCH(Todos!$C$2:$C$4029),Todos!$C2910)</f>
        <v>F</v>
      </c>
    </row>
    <row r="2911" spans="1:24" x14ac:dyDescent="0.35">
      <c r="A2911" s="18">
        <v>166651</v>
      </c>
      <c r="B2911" s="12" t="s">
        <v>22</v>
      </c>
      <c r="C2911" s="12" t="s">
        <v>17</v>
      </c>
      <c r="D2911" s="12">
        <v>1333</v>
      </c>
      <c r="E2911" s="12">
        <v>220</v>
      </c>
      <c r="F2911" s="12">
        <v>395</v>
      </c>
      <c r="G2911" s="12">
        <v>11</v>
      </c>
      <c r="H2911" s="12">
        <v>14312</v>
      </c>
      <c r="I2911" s="12">
        <v>21</v>
      </c>
      <c r="J2911" s="12">
        <v>40</v>
      </c>
      <c r="K2911" s="12">
        <v>359</v>
      </c>
      <c r="L2911" s="12">
        <v>300</v>
      </c>
      <c r="M2911" s="12">
        <v>15</v>
      </c>
      <c r="N2911" s="12">
        <f>VLOOKUP(Todos!$A2911,vlookup_table[#All],2,FALSE)</f>
        <v>0</v>
      </c>
      <c r="O2911" s="12" t="str">
        <f>VLOOKUP(Todos!$A2911,vlookup_table[#All],3,FALSE)</f>
        <v>CA</v>
      </c>
      <c r="P2911" s="12">
        <f>VLOOKUP(Todos!$A2911,vlookup_table[#All],4,FALSE)</f>
        <v>5001</v>
      </c>
      <c r="Q2911" s="14" t="str">
        <f>VLOOKUP(Todos!$A2911,vlookup_table[#All],5,FALSE)</f>
        <v>C2</v>
      </c>
      <c r="R2911" s="14" t="str">
        <f>VLOOKUP(Todos!$A2911,vlookup_table[#All],6,FALSE)</f>
        <v>F</v>
      </c>
      <c r="S2911" s="14">
        <f>VLOOKUP(Todos!$A2911,vlookup_table[#All],7,FALSE)</f>
        <v>20</v>
      </c>
      <c r="T2911" s="14">
        <f>ROUND((9706-Todos!$P2911)/100, 0)</f>
        <v>47</v>
      </c>
      <c r="U2911" s="14" t="str" cm="1">
        <f t="array" ref="U2911">_xlfn.IFS(
    ISNUMBER(SEARCH("C", Q2911)), "Ciudad",
    ISNUMBER(SEARCH("T", Q2911)), "Pueblo",
    ISNUMBER(SEARCH("R", Q2911)), "Rural",
    ISNUMBER(SEARCH("S", Q2911)), "Suburbano",
    ISNUMBER(SEARCH("U", Q2911)), "Urbano"
)</f>
        <v>Ciudad</v>
      </c>
      <c r="V2911" s="25" t="str" cm="1">
        <f t="array" ref="V2911">_xlfn.LET(
    _xlpm.txt, _xlfn.TEXTJOIN("", TRUE, IF(ISNUMBER(--MID(Todos!$H2911, _xlfn.SEQUENCE(LEN(Todos!$H2911)), 1)), MID(Todos!$H2911, _xlfn.SEQUENCE(LEN(Todos!$H2911)), 1), "")),
    IF(ISNUMBER(--RIGHT(_xlpm.txt,1)), _xlpm.txt, LEFT(_xlpm.txt, LEN(_xlpm.txt)-1))
)</f>
        <v>14312</v>
      </c>
      <c r="W2911" s="14" t="str">
        <f>UPPER(LEFT(Todos!$B2911,2))</f>
        <v>CA</v>
      </c>
      <c r="X2911" s="15" t="str" cm="1">
        <f t="array" ref="X2911">+IF(Todos!$C2911 = "",MODE.MATCH(Todos!$C$2:$C$4029),Todos!$C2911)</f>
        <v>F</v>
      </c>
    </row>
    <row r="2912" spans="1:24" x14ac:dyDescent="0.35">
      <c r="A2912" s="19">
        <v>154224</v>
      </c>
      <c r="B2912" s="7" t="s">
        <v>41</v>
      </c>
      <c r="C2912" s="7" t="s">
        <v>52</v>
      </c>
      <c r="D2912" s="7">
        <v>1364</v>
      </c>
      <c r="E2912" s="7">
        <v>321</v>
      </c>
      <c r="F2912" s="7">
        <v>471</v>
      </c>
      <c r="G2912" s="7">
        <v>6</v>
      </c>
      <c r="H2912" s="7">
        <v>18060</v>
      </c>
      <c r="I2912" s="7">
        <v>4</v>
      </c>
      <c r="J2912" s="7">
        <v>53</v>
      </c>
      <c r="K2912" s="7">
        <v>471</v>
      </c>
      <c r="L2912" s="7">
        <v>384</v>
      </c>
      <c r="M2912" s="7">
        <v>9.2258064520000005</v>
      </c>
      <c r="N2912" s="7">
        <f>VLOOKUP(Todos!$A2912,vlookup_table[#All],2,FALSE)</f>
        <v>0</v>
      </c>
      <c r="O2912" s="7" t="str">
        <f>VLOOKUP(Todos!$A2912,vlookup_table[#All],3,FALSE)</f>
        <v>WA</v>
      </c>
      <c r="P2912" s="7">
        <f>VLOOKUP(Todos!$A2912,vlookup_table[#All],4,FALSE)</f>
        <v>1701</v>
      </c>
      <c r="Q2912" s="9" t="str">
        <f>VLOOKUP(Todos!$A2912,vlookup_table[#All],5,FALSE)</f>
        <v>S2</v>
      </c>
      <c r="R2912" s="9" t="str">
        <f>VLOOKUP(Todos!$A2912,vlookup_table[#All],6,FALSE)</f>
        <v>M</v>
      </c>
      <c r="S2912" s="9">
        <f>VLOOKUP(Todos!$A2912,vlookup_table[#All],7,FALSE)</f>
        <v>10</v>
      </c>
      <c r="T2912" s="9">
        <f>ROUND((9706-Todos!$P2912)/100, 0)</f>
        <v>80</v>
      </c>
      <c r="U2912" s="9" t="str" cm="1">
        <f t="array" ref="U2912">_xlfn.IFS(
    ISNUMBER(SEARCH("C", Q2912)), "Ciudad",
    ISNUMBER(SEARCH("T", Q2912)), "Pueblo",
    ISNUMBER(SEARCH("R", Q2912)), "Rural",
    ISNUMBER(SEARCH("S", Q2912)), "Suburbano",
    ISNUMBER(SEARCH("U", Q2912)), "Urbano"
)</f>
        <v>Suburbano</v>
      </c>
      <c r="V2912" s="24" t="str" cm="1">
        <f t="array" ref="V2912">_xlfn.LET(
    _xlpm.txt, _xlfn.TEXTJOIN("", TRUE, IF(ISNUMBER(--MID(Todos!$H2912, _xlfn.SEQUENCE(LEN(Todos!$H2912)), 1)), MID(Todos!$H2912, _xlfn.SEQUENCE(LEN(Todos!$H2912)), 1), "")),
    IF(ISNUMBER(--RIGHT(_xlpm.txt,1)), _xlpm.txt, LEFT(_xlpm.txt, LEN(_xlpm.txt)-1))
)</f>
        <v>18060</v>
      </c>
      <c r="W2912" s="9" t="str">
        <f>UPPER(LEFT(Todos!$B2912,2))</f>
        <v>WA</v>
      </c>
      <c r="X2912" s="10" t="str" cm="1">
        <f t="array" ref="X2912">+IF(Todos!$C2912 = "",MODE.MATCH(Todos!$C$2:$C$4029),Todos!$C2912)</f>
        <v>male</v>
      </c>
    </row>
    <row r="2913" spans="1:24" x14ac:dyDescent="0.35">
      <c r="A2913" s="18">
        <v>166937</v>
      </c>
      <c r="B2913" s="12" t="s">
        <v>22</v>
      </c>
      <c r="C2913" s="12" t="s">
        <v>14</v>
      </c>
      <c r="D2913" s="12">
        <v>2098</v>
      </c>
      <c r="E2913" s="12">
        <v>417</v>
      </c>
      <c r="F2913" s="12">
        <v>489</v>
      </c>
      <c r="G2913" s="12">
        <v>57</v>
      </c>
      <c r="H2913" s="12">
        <v>20544</v>
      </c>
      <c r="I2913" s="12">
        <v>16</v>
      </c>
      <c r="J2913" s="12">
        <v>50</v>
      </c>
      <c r="K2913" s="12">
        <v>476</v>
      </c>
      <c r="L2913" s="12">
        <v>450</v>
      </c>
      <c r="M2913" s="12">
        <v>11</v>
      </c>
      <c r="N2913" s="12">
        <f>VLOOKUP(Todos!$A2913,vlookup_table[#All],2,FALSE)</f>
        <v>1</v>
      </c>
      <c r="O2913" s="12" t="str">
        <f>VLOOKUP(Todos!$A2913,vlookup_table[#All],3,FALSE)</f>
        <v>CA</v>
      </c>
      <c r="P2913" s="12">
        <f>VLOOKUP(Todos!$A2913,vlookup_table[#All],4,FALSE)</f>
        <v>1907</v>
      </c>
      <c r="Q2913" s="14" t="str">
        <f>VLOOKUP(Todos!$A2913,vlookup_table[#All],5,FALSE)</f>
        <v>S1</v>
      </c>
      <c r="R2913" s="14" t="str">
        <f>VLOOKUP(Todos!$A2913,vlookup_table[#All],6,FALSE)</f>
        <v>M</v>
      </c>
      <c r="S2913" s="14">
        <f>VLOOKUP(Todos!$A2913,vlookup_table[#All],7,FALSE)</f>
        <v>10</v>
      </c>
      <c r="T2913" s="14">
        <f>ROUND((9706-Todos!$P2913)/100, 0)</f>
        <v>78</v>
      </c>
      <c r="U2913" s="14" t="str" cm="1">
        <f t="array" ref="U2913">_xlfn.IFS(
    ISNUMBER(SEARCH("C", Q2913)), "Ciudad",
    ISNUMBER(SEARCH("T", Q2913)), "Pueblo",
    ISNUMBER(SEARCH("R", Q2913)), "Rural",
    ISNUMBER(SEARCH("S", Q2913)), "Suburbano",
    ISNUMBER(SEARCH("U", Q2913)), "Urbano"
)</f>
        <v>Suburbano</v>
      </c>
      <c r="V2913" s="25" t="str" cm="1">
        <f t="array" ref="V2913">_xlfn.LET(
    _xlpm.txt, _xlfn.TEXTJOIN("", TRUE, IF(ISNUMBER(--MID(Todos!$H2913, _xlfn.SEQUENCE(LEN(Todos!$H2913)), 1)), MID(Todos!$H2913, _xlfn.SEQUENCE(LEN(Todos!$H2913)), 1), "")),
    IF(ISNUMBER(--RIGHT(_xlpm.txt,1)), _xlpm.txt, LEFT(_xlpm.txt, LEN(_xlpm.txt)-1))
)</f>
        <v>20544</v>
      </c>
      <c r="W2913" s="14" t="str">
        <f>UPPER(LEFT(Todos!$B2913,2))</f>
        <v>CA</v>
      </c>
      <c r="X2913" s="15" t="str" cm="1">
        <f t="array" ref="X2913">+IF(Todos!$C2913 = "",MODE.MATCH(Todos!$C$2:$C$4029),Todos!$C2913)</f>
        <v>M</v>
      </c>
    </row>
    <row r="2914" spans="1:24" x14ac:dyDescent="0.35">
      <c r="A2914" s="19">
        <v>149196</v>
      </c>
      <c r="B2914" s="7" t="s">
        <v>22</v>
      </c>
      <c r="C2914" s="7" t="s">
        <v>14</v>
      </c>
      <c r="D2914" s="7">
        <v>3273</v>
      </c>
      <c r="E2914" s="7">
        <v>609</v>
      </c>
      <c r="F2914" s="7">
        <v>659</v>
      </c>
      <c r="G2914" s="7">
        <v>93</v>
      </c>
      <c r="H2914" s="7">
        <v>35239</v>
      </c>
      <c r="I2914" s="7">
        <v>14</v>
      </c>
      <c r="J2914" s="7">
        <v>37</v>
      </c>
      <c r="K2914" s="7">
        <v>608</v>
      </c>
      <c r="L2914" s="7">
        <v>694</v>
      </c>
      <c r="M2914" s="7">
        <v>16.666666670000001</v>
      </c>
      <c r="N2914" s="7">
        <f>VLOOKUP(Todos!$A2914,vlookup_table[#All],2,FALSE)</f>
        <v>1</v>
      </c>
      <c r="O2914" s="7" t="str">
        <f>VLOOKUP(Todos!$A2914,vlookup_table[#All],3,FALSE)</f>
        <v>CA</v>
      </c>
      <c r="P2914" s="7">
        <f>VLOOKUP(Todos!$A2914,vlookup_table[#All],4,FALSE)</f>
        <v>2101</v>
      </c>
      <c r="Q2914" s="9" t="str">
        <f>VLOOKUP(Todos!$A2914,vlookup_table[#All],5,FALSE)</f>
        <v>U1</v>
      </c>
      <c r="R2914" s="9" t="str">
        <f>VLOOKUP(Todos!$A2914,vlookup_table[#All],6,FALSE)</f>
        <v>M</v>
      </c>
      <c r="S2914" s="9">
        <f>VLOOKUP(Todos!$A2914,vlookup_table[#All],7,FALSE)</f>
        <v>20</v>
      </c>
      <c r="T2914" s="9">
        <f>ROUND((9706-Todos!$P2914)/100, 0)</f>
        <v>76</v>
      </c>
      <c r="U2914" s="9" t="str" cm="1">
        <f t="array" ref="U2914">_xlfn.IFS(
    ISNUMBER(SEARCH("C", Q2914)), "Ciudad",
    ISNUMBER(SEARCH("T", Q2914)), "Pueblo",
    ISNUMBER(SEARCH("R", Q2914)), "Rural",
    ISNUMBER(SEARCH("S", Q2914)), "Suburbano",
    ISNUMBER(SEARCH("U", Q2914)), "Urbano"
)</f>
        <v>Urbano</v>
      </c>
      <c r="V2914" s="24" t="str" cm="1">
        <f t="array" ref="V2914">_xlfn.LET(
    _xlpm.txt, _xlfn.TEXTJOIN("", TRUE, IF(ISNUMBER(--MID(Todos!$H2914, _xlfn.SEQUENCE(LEN(Todos!$H2914)), 1)), MID(Todos!$H2914, _xlfn.SEQUENCE(LEN(Todos!$H2914)), 1), "")),
    IF(ISNUMBER(--RIGHT(_xlpm.txt,1)), _xlpm.txt, LEFT(_xlpm.txt, LEN(_xlpm.txt)-1))
)</f>
        <v>35239</v>
      </c>
      <c r="W2914" s="9" t="str">
        <f>UPPER(LEFT(Todos!$B2914,2))</f>
        <v>CA</v>
      </c>
      <c r="X2914" s="10" t="str" cm="1">
        <f t="array" ref="X2914">+IF(Todos!$C2914 = "",MODE.MATCH(Todos!$C$2:$C$4029),Todos!$C2914)</f>
        <v>M</v>
      </c>
    </row>
    <row r="2915" spans="1:24" x14ac:dyDescent="0.35">
      <c r="A2915" s="18">
        <v>155040</v>
      </c>
      <c r="B2915" s="12" t="s">
        <v>22</v>
      </c>
      <c r="C2915" s="12"/>
      <c r="D2915" s="12">
        <v>1382</v>
      </c>
      <c r="E2915" s="12">
        <v>316</v>
      </c>
      <c r="F2915" s="12">
        <v>456</v>
      </c>
      <c r="G2915" s="12">
        <v>15</v>
      </c>
      <c r="H2915" s="12">
        <v>16979</v>
      </c>
      <c r="I2915" s="12">
        <v>24</v>
      </c>
      <c r="J2915" s="12">
        <v>36</v>
      </c>
      <c r="K2915" s="12">
        <v>360</v>
      </c>
      <c r="L2915" s="12">
        <v>384</v>
      </c>
      <c r="M2915" s="12">
        <v>15.217391299999999</v>
      </c>
      <c r="N2915" s="12">
        <f>VLOOKUP(Todos!$A2915,vlookup_table[#All],2,FALSE)</f>
        <v>0</v>
      </c>
      <c r="O2915" s="12" t="str">
        <f>VLOOKUP(Todos!$A2915,vlookup_table[#All],3,FALSE)</f>
        <v>CA</v>
      </c>
      <c r="P2915" s="12">
        <f>VLOOKUP(Todos!$A2915,vlookup_table[#All],4,FALSE)</f>
        <v>601</v>
      </c>
      <c r="Q2915" s="14" t="str">
        <f>VLOOKUP(Todos!$A2915,vlookup_table[#All],5,FALSE)</f>
        <v>S1</v>
      </c>
      <c r="R2915" s="14" t="str">
        <f>VLOOKUP(Todos!$A2915,vlookup_table[#All],6,FALSE)</f>
        <v/>
      </c>
      <c r="S2915" s="14">
        <f>VLOOKUP(Todos!$A2915,vlookup_table[#All],7,FALSE)</f>
        <v>25</v>
      </c>
      <c r="T2915" s="14">
        <f>ROUND((9706-Todos!$P2915)/100, 0)</f>
        <v>91</v>
      </c>
      <c r="U2915" s="14" t="str" cm="1">
        <f t="array" ref="U2915">_xlfn.IFS(
    ISNUMBER(SEARCH("C", Q2915)), "Ciudad",
    ISNUMBER(SEARCH("T", Q2915)), "Pueblo",
    ISNUMBER(SEARCH("R", Q2915)), "Rural",
    ISNUMBER(SEARCH("S", Q2915)), "Suburbano",
    ISNUMBER(SEARCH("U", Q2915)), "Urbano"
)</f>
        <v>Suburbano</v>
      </c>
      <c r="V2915" s="25" t="str" cm="1">
        <f t="array" ref="V2915">_xlfn.LET(
    _xlpm.txt, _xlfn.TEXTJOIN("", TRUE, IF(ISNUMBER(--MID(Todos!$H2915, _xlfn.SEQUENCE(LEN(Todos!$H2915)), 1)), MID(Todos!$H2915, _xlfn.SEQUENCE(LEN(Todos!$H2915)), 1), "")),
    IF(ISNUMBER(--RIGHT(_xlpm.txt,1)), _xlpm.txt, LEFT(_xlpm.txt, LEN(_xlpm.txt)-1))
)</f>
        <v>16979</v>
      </c>
      <c r="W2915" s="14" t="str">
        <f>UPPER(LEFT(Todos!$B2915,2))</f>
        <v>CA</v>
      </c>
      <c r="X2915" s="15" t="e" cm="1">
        <f t="array" aca="1" ref="X2915" ca="1">+IF(Todos!$C2915 = "",MODE.MATCH(Todos!$C$2:$C$4029),Todos!$C2915)</f>
        <v>#NAME?</v>
      </c>
    </row>
    <row r="2916" spans="1:24" x14ac:dyDescent="0.35">
      <c r="A2916" s="19">
        <v>4393</v>
      </c>
      <c r="B2916" s="7" t="s">
        <v>57</v>
      </c>
      <c r="C2916" s="7" t="s">
        <v>14</v>
      </c>
      <c r="D2916" s="7">
        <v>1047</v>
      </c>
      <c r="E2916" s="7">
        <v>213</v>
      </c>
      <c r="F2916" s="7">
        <v>388</v>
      </c>
      <c r="G2916" s="7">
        <v>5</v>
      </c>
      <c r="H2916" s="7">
        <v>15868</v>
      </c>
      <c r="I2916" s="7">
        <v>6</v>
      </c>
      <c r="J2916" s="7">
        <v>62</v>
      </c>
      <c r="K2916" s="7">
        <v>305</v>
      </c>
      <c r="L2916" s="7">
        <v>294</v>
      </c>
      <c r="M2916" s="7">
        <v>9.5161290320000003</v>
      </c>
      <c r="N2916" s="7">
        <f>VLOOKUP(Todos!$A2916,vlookup_table[#All],2,FALSE)</f>
        <v>1</v>
      </c>
      <c r="O2916" s="7" t="str">
        <f>VLOOKUP(Todos!$A2916,vlookup_table[#All],3,FALSE)</f>
        <v>MN</v>
      </c>
      <c r="P2916" s="7">
        <f>VLOOKUP(Todos!$A2916,vlookup_table[#All],4,FALSE)</f>
        <v>1006</v>
      </c>
      <c r="Q2916" s="9" t="str">
        <f>VLOOKUP(Todos!$A2916,vlookup_table[#All],5,FALSE)</f>
        <v>C2</v>
      </c>
      <c r="R2916" s="9" t="str">
        <f>VLOOKUP(Todos!$A2916,vlookup_table[#All],6,FALSE)</f>
        <v>M</v>
      </c>
      <c r="S2916" s="9">
        <f>VLOOKUP(Todos!$A2916,vlookup_table[#All],7,FALSE)</f>
        <v>10</v>
      </c>
      <c r="T2916" s="9">
        <f>ROUND((9706-Todos!$P2916)/100, 0)</f>
        <v>87</v>
      </c>
      <c r="U2916" s="9" t="str" cm="1">
        <f t="array" ref="U2916">_xlfn.IFS(
    ISNUMBER(SEARCH("C", Q2916)), "Ciudad",
    ISNUMBER(SEARCH("T", Q2916)), "Pueblo",
    ISNUMBER(SEARCH("R", Q2916)), "Rural",
    ISNUMBER(SEARCH("S", Q2916)), "Suburbano",
    ISNUMBER(SEARCH("U", Q2916)), "Urbano"
)</f>
        <v>Ciudad</v>
      </c>
      <c r="V2916" s="24" t="str" cm="1">
        <f t="array" ref="V2916">_xlfn.LET(
    _xlpm.txt, _xlfn.TEXTJOIN("", TRUE, IF(ISNUMBER(--MID(Todos!$H2916, _xlfn.SEQUENCE(LEN(Todos!$H2916)), 1)), MID(Todos!$H2916, _xlfn.SEQUENCE(LEN(Todos!$H2916)), 1), "")),
    IF(ISNUMBER(--RIGHT(_xlpm.txt,1)), _xlpm.txt, LEFT(_xlpm.txt, LEN(_xlpm.txt)-1))
)</f>
        <v>15868</v>
      </c>
      <c r="W2916" s="9" t="str">
        <f>UPPER(LEFT(Todos!$B2916,2))</f>
        <v>MN</v>
      </c>
      <c r="X2916" s="10" t="str" cm="1">
        <f t="array" ref="X2916">+IF(Todos!$C2916 = "",MODE.MATCH(Todos!$C$2:$C$4029),Todos!$C2916)</f>
        <v>M</v>
      </c>
    </row>
    <row r="2917" spans="1:24" x14ac:dyDescent="0.35">
      <c r="A2917" s="18">
        <v>85390</v>
      </c>
      <c r="B2917" s="12" t="s">
        <v>57</v>
      </c>
      <c r="C2917" s="12" t="s">
        <v>14</v>
      </c>
      <c r="D2917" s="12">
        <v>698</v>
      </c>
      <c r="E2917" s="12">
        <v>388</v>
      </c>
      <c r="F2917" s="12">
        <v>448</v>
      </c>
      <c r="G2917" s="12">
        <v>0</v>
      </c>
      <c r="H2917" s="12">
        <v>12449</v>
      </c>
      <c r="I2917" s="12">
        <v>0</v>
      </c>
      <c r="J2917" s="12">
        <v>85</v>
      </c>
      <c r="K2917" s="12">
        <v>412</v>
      </c>
      <c r="L2917" s="12">
        <v>418</v>
      </c>
      <c r="M2917" s="12">
        <v>9.5</v>
      </c>
      <c r="N2917" s="12">
        <f>VLOOKUP(Todos!$A2917,vlookup_table[#All],2,FALSE)</f>
        <v>1</v>
      </c>
      <c r="O2917" s="12" t="str">
        <f>VLOOKUP(Todos!$A2917,vlookup_table[#All],3,FALSE)</f>
        <v>MN</v>
      </c>
      <c r="P2917" s="12">
        <f>VLOOKUP(Todos!$A2917,vlookup_table[#All],4,FALSE)</f>
        <v>4701</v>
      </c>
      <c r="Q2917" s="14" t="str">
        <f>VLOOKUP(Todos!$A2917,vlookup_table[#All],5,FALSE)</f>
        <v>R1</v>
      </c>
      <c r="R2917" s="14" t="str">
        <f>VLOOKUP(Todos!$A2917,vlookup_table[#All],6,FALSE)</f>
        <v>M</v>
      </c>
      <c r="S2917" s="14">
        <f>VLOOKUP(Todos!$A2917,vlookup_table[#All],7,FALSE)</f>
        <v>12</v>
      </c>
      <c r="T2917" s="14">
        <f>ROUND((9706-Todos!$P2917)/100, 0)</f>
        <v>50</v>
      </c>
      <c r="U2917" s="14" t="str" cm="1">
        <f t="array" ref="U2917">_xlfn.IFS(
    ISNUMBER(SEARCH("C", Q2917)), "Ciudad",
    ISNUMBER(SEARCH("T", Q2917)), "Pueblo",
    ISNUMBER(SEARCH("R", Q2917)), "Rural",
    ISNUMBER(SEARCH("S", Q2917)), "Suburbano",
    ISNUMBER(SEARCH("U", Q2917)), "Urbano"
)</f>
        <v>Rural</v>
      </c>
      <c r="V2917" s="25" t="str" cm="1">
        <f t="array" ref="V2917">_xlfn.LET(
    _xlpm.txt, _xlfn.TEXTJOIN("", TRUE, IF(ISNUMBER(--MID(Todos!$H2917, _xlfn.SEQUENCE(LEN(Todos!$H2917)), 1)), MID(Todos!$H2917, _xlfn.SEQUENCE(LEN(Todos!$H2917)), 1), "")),
    IF(ISNUMBER(--RIGHT(_xlpm.txt,1)), _xlpm.txt, LEFT(_xlpm.txt, LEN(_xlpm.txt)-1))
)</f>
        <v>12449</v>
      </c>
      <c r="W2917" s="14" t="str">
        <f>UPPER(LEFT(Todos!$B2917,2))</f>
        <v>MN</v>
      </c>
      <c r="X2917" s="15" t="str" cm="1">
        <f t="array" ref="X2917">+IF(Todos!$C2917 = "",MODE.MATCH(Todos!$C$2:$C$4029),Todos!$C2917)</f>
        <v>M</v>
      </c>
    </row>
    <row r="2918" spans="1:24" x14ac:dyDescent="0.35">
      <c r="A2918" s="19">
        <v>11064</v>
      </c>
      <c r="B2918" s="7" t="s">
        <v>16</v>
      </c>
      <c r="C2918" s="7" t="s">
        <v>17</v>
      </c>
      <c r="D2918" s="7">
        <v>1075</v>
      </c>
      <c r="E2918" s="7">
        <v>366</v>
      </c>
      <c r="F2918" s="7">
        <v>455</v>
      </c>
      <c r="G2918" s="7">
        <v>0</v>
      </c>
      <c r="H2918" s="7">
        <v>14394</v>
      </c>
      <c r="I2918" s="7">
        <v>1</v>
      </c>
      <c r="J2918" s="7">
        <v>90</v>
      </c>
      <c r="K2918" s="7">
        <v>449</v>
      </c>
      <c r="L2918" s="7">
        <v>373</v>
      </c>
      <c r="M2918" s="7">
        <v>10.31578947</v>
      </c>
      <c r="N2918" s="7">
        <f>VLOOKUP(Todos!$A2918,vlookup_table[#All],2,FALSE)</f>
        <v>0</v>
      </c>
      <c r="O2918" s="7" t="str">
        <f>VLOOKUP(Todos!$A2918,vlookup_table[#All],3,FALSE)</f>
        <v>IL</v>
      </c>
      <c r="P2918" s="7">
        <f>VLOOKUP(Todos!$A2918,vlookup_table[#All],4,FALSE)</f>
        <v>1605</v>
      </c>
      <c r="Q2918" s="9" t="str">
        <f>VLOOKUP(Todos!$A2918,vlookup_table[#All],5,FALSE)</f>
        <v>S2</v>
      </c>
      <c r="R2918" s="9" t="str">
        <f>VLOOKUP(Todos!$A2918,vlookup_table[#All],6,FALSE)</f>
        <v>F</v>
      </c>
      <c r="S2918" s="9">
        <f>VLOOKUP(Todos!$A2918,vlookup_table[#All],7,FALSE)</f>
        <v>10</v>
      </c>
      <c r="T2918" s="9">
        <f>ROUND((9706-Todos!$P2918)/100, 0)</f>
        <v>81</v>
      </c>
      <c r="U2918" s="9" t="str" cm="1">
        <f t="array" ref="U2918">_xlfn.IFS(
    ISNUMBER(SEARCH("C", Q2918)), "Ciudad",
    ISNUMBER(SEARCH("T", Q2918)), "Pueblo",
    ISNUMBER(SEARCH("R", Q2918)), "Rural",
    ISNUMBER(SEARCH("S", Q2918)), "Suburbano",
    ISNUMBER(SEARCH("U", Q2918)), "Urbano"
)</f>
        <v>Suburbano</v>
      </c>
      <c r="V2918" s="24" t="str" cm="1">
        <f t="array" ref="V2918">_xlfn.LET(
    _xlpm.txt, _xlfn.TEXTJOIN("", TRUE, IF(ISNUMBER(--MID(Todos!$H2918, _xlfn.SEQUENCE(LEN(Todos!$H2918)), 1)), MID(Todos!$H2918, _xlfn.SEQUENCE(LEN(Todos!$H2918)), 1), "")),
    IF(ISNUMBER(--RIGHT(_xlpm.txt,1)), _xlpm.txt, LEFT(_xlpm.txt, LEN(_xlpm.txt)-1))
)</f>
        <v>14394</v>
      </c>
      <c r="W2918" s="9" t="str">
        <f>UPPER(LEFT(Todos!$B2918,2))</f>
        <v>IL</v>
      </c>
      <c r="X2918" s="10" t="str" cm="1">
        <f t="array" ref="X2918">+IF(Todos!$C2918 = "",MODE.MATCH(Todos!$C$2:$C$4029),Todos!$C2918)</f>
        <v>F</v>
      </c>
    </row>
    <row r="2919" spans="1:24" x14ac:dyDescent="0.35">
      <c r="A2919" s="18">
        <v>148523</v>
      </c>
      <c r="B2919" s="12" t="s">
        <v>22</v>
      </c>
      <c r="C2919" s="12" t="s">
        <v>14</v>
      </c>
      <c r="D2919" s="12">
        <v>4286</v>
      </c>
      <c r="E2919" s="12">
        <v>811</v>
      </c>
      <c r="F2919" s="12">
        <v>947</v>
      </c>
      <c r="G2919" s="12">
        <v>95</v>
      </c>
      <c r="H2919" s="12">
        <v>33614</v>
      </c>
      <c r="I2919" s="12">
        <v>24</v>
      </c>
      <c r="J2919" s="12">
        <v>41</v>
      </c>
      <c r="K2919" s="12">
        <v>910</v>
      </c>
      <c r="L2919" s="12">
        <v>883</v>
      </c>
      <c r="M2919" s="12">
        <v>15</v>
      </c>
      <c r="N2919" s="12">
        <f>VLOOKUP(Todos!$A2919,vlookup_table[#All],2,FALSE)</f>
        <v>1</v>
      </c>
      <c r="O2919" s="12" t="str">
        <f>VLOOKUP(Todos!$A2919,vlookup_table[#All],3,FALSE)</f>
        <v>CA</v>
      </c>
      <c r="P2919" s="12">
        <f>VLOOKUP(Todos!$A2919,vlookup_table[#All],4,FALSE)</f>
        <v>1801</v>
      </c>
      <c r="Q2919" s="14" t="str">
        <f>VLOOKUP(Todos!$A2919,vlookup_table[#All],5,FALSE)</f>
        <v>S1</v>
      </c>
      <c r="R2919" s="14" t="str">
        <f>VLOOKUP(Todos!$A2919,vlookup_table[#All],6,FALSE)</f>
        <v>M</v>
      </c>
      <c r="S2919" s="14">
        <f>VLOOKUP(Todos!$A2919,vlookup_table[#All],7,FALSE)</f>
        <v>25</v>
      </c>
      <c r="T2919" s="14">
        <f>ROUND((9706-Todos!$P2919)/100, 0)</f>
        <v>79</v>
      </c>
      <c r="U2919" s="14" t="str" cm="1">
        <f t="array" ref="U2919">_xlfn.IFS(
    ISNUMBER(SEARCH("C", Q2919)), "Ciudad",
    ISNUMBER(SEARCH("T", Q2919)), "Pueblo",
    ISNUMBER(SEARCH("R", Q2919)), "Rural",
    ISNUMBER(SEARCH("S", Q2919)), "Suburbano",
    ISNUMBER(SEARCH("U", Q2919)), "Urbano"
)</f>
        <v>Suburbano</v>
      </c>
      <c r="V2919" s="25" t="str" cm="1">
        <f t="array" ref="V2919">_xlfn.LET(
    _xlpm.txt, _xlfn.TEXTJOIN("", TRUE, IF(ISNUMBER(--MID(Todos!$H2919, _xlfn.SEQUENCE(LEN(Todos!$H2919)), 1)), MID(Todos!$H2919, _xlfn.SEQUENCE(LEN(Todos!$H2919)), 1), "")),
    IF(ISNUMBER(--RIGHT(_xlpm.txt,1)), _xlpm.txt, LEFT(_xlpm.txt, LEN(_xlpm.txt)-1))
)</f>
        <v>33614</v>
      </c>
      <c r="W2919" s="14" t="str">
        <f>UPPER(LEFT(Todos!$B2919,2))</f>
        <v>CA</v>
      </c>
      <c r="X2919" s="15" t="str" cm="1">
        <f t="array" ref="X2919">+IF(Todos!$C2919 = "",MODE.MATCH(Todos!$C$2:$C$4029),Todos!$C2919)</f>
        <v>M</v>
      </c>
    </row>
    <row r="2920" spans="1:24" x14ac:dyDescent="0.35">
      <c r="A2920" s="19">
        <v>189027</v>
      </c>
      <c r="B2920" s="7" t="s">
        <v>16</v>
      </c>
      <c r="C2920" s="7" t="s">
        <v>17</v>
      </c>
      <c r="D2920" s="7">
        <v>606</v>
      </c>
      <c r="E2920" s="7">
        <v>339</v>
      </c>
      <c r="F2920" s="7">
        <v>421</v>
      </c>
      <c r="G2920" s="7">
        <v>0</v>
      </c>
      <c r="H2920" s="7">
        <v>13281</v>
      </c>
      <c r="I2920" s="7">
        <v>1</v>
      </c>
      <c r="J2920" s="7">
        <v>78</v>
      </c>
      <c r="K2920" s="7">
        <v>402</v>
      </c>
      <c r="L2920" s="7">
        <v>370</v>
      </c>
      <c r="M2920" s="7">
        <v>8.80952381</v>
      </c>
      <c r="N2920" s="7">
        <f>VLOOKUP(Todos!$A2920,vlookup_table[#All],2,FALSE)</f>
        <v>2</v>
      </c>
      <c r="O2920" s="7" t="str">
        <f>VLOOKUP(Todos!$A2920,vlookup_table[#All],3,FALSE)</f>
        <v>IL</v>
      </c>
      <c r="P2920" s="7">
        <f>VLOOKUP(Todos!$A2920,vlookup_table[#All],4,FALSE)</f>
        <v>1911</v>
      </c>
      <c r="Q2920" s="9" t="str">
        <f>VLOOKUP(Todos!$A2920,vlookup_table[#All],5,FALSE)</f>
        <v>R1</v>
      </c>
      <c r="R2920" s="9" t="str">
        <f>VLOOKUP(Todos!$A2920,vlookup_table[#All],6,FALSE)</f>
        <v>F</v>
      </c>
      <c r="S2920" s="9">
        <f>VLOOKUP(Todos!$A2920,vlookup_table[#All],7,FALSE)</f>
        <v>10</v>
      </c>
      <c r="T2920" s="9">
        <f>ROUND((9706-Todos!$P2920)/100, 0)</f>
        <v>78</v>
      </c>
      <c r="U2920" s="9" t="str" cm="1">
        <f t="array" ref="U2920">_xlfn.IFS(
    ISNUMBER(SEARCH("C", Q2920)), "Ciudad",
    ISNUMBER(SEARCH("T", Q2920)), "Pueblo",
    ISNUMBER(SEARCH("R", Q2920)), "Rural",
    ISNUMBER(SEARCH("S", Q2920)), "Suburbano",
    ISNUMBER(SEARCH("U", Q2920)), "Urbano"
)</f>
        <v>Rural</v>
      </c>
      <c r="V2920" s="24" t="str" cm="1">
        <f t="array" ref="V2920">_xlfn.LET(
    _xlpm.txt, _xlfn.TEXTJOIN("", TRUE, IF(ISNUMBER(--MID(Todos!$H2920, _xlfn.SEQUENCE(LEN(Todos!$H2920)), 1)), MID(Todos!$H2920, _xlfn.SEQUENCE(LEN(Todos!$H2920)), 1), "")),
    IF(ISNUMBER(--RIGHT(_xlpm.txt,1)), _xlpm.txt, LEFT(_xlpm.txt, LEN(_xlpm.txt)-1))
)</f>
        <v>13281</v>
      </c>
      <c r="W2920" s="9" t="str">
        <f>UPPER(LEFT(Todos!$B2920,2))</f>
        <v>IL</v>
      </c>
      <c r="X2920" s="10" t="str" cm="1">
        <f t="array" ref="X2920">+IF(Todos!$C2920 = "",MODE.MATCH(Todos!$C$2:$C$4029),Todos!$C2920)</f>
        <v>F</v>
      </c>
    </row>
    <row r="2921" spans="1:24" x14ac:dyDescent="0.35">
      <c r="A2921" s="18">
        <v>63107</v>
      </c>
      <c r="B2921" s="12" t="s">
        <v>34</v>
      </c>
      <c r="C2921" s="12" t="s">
        <v>14</v>
      </c>
      <c r="D2921" s="12">
        <v>578</v>
      </c>
      <c r="E2921" s="12">
        <v>310</v>
      </c>
      <c r="F2921" s="12">
        <v>427</v>
      </c>
      <c r="G2921" s="12">
        <v>0</v>
      </c>
      <c r="H2921" s="12">
        <v>19153</v>
      </c>
      <c r="I2921" s="12">
        <v>4</v>
      </c>
      <c r="J2921" s="12">
        <v>80</v>
      </c>
      <c r="K2921" s="12">
        <v>370</v>
      </c>
      <c r="L2921" s="12">
        <v>340</v>
      </c>
      <c r="M2921" s="12">
        <v>4.733333333</v>
      </c>
      <c r="N2921" s="12">
        <f>VLOOKUP(Todos!$A2921,vlookup_table[#All],2,FALSE)</f>
        <v>1</v>
      </c>
      <c r="O2921" s="12" t="str">
        <f>VLOOKUP(Todos!$A2921,vlookup_table[#All],3,FALSE)</f>
        <v>IN</v>
      </c>
      <c r="P2921" s="12">
        <f>VLOOKUP(Todos!$A2921,vlookup_table[#All],4,FALSE)</f>
        <v>2712</v>
      </c>
      <c r="Q2921" s="14" t="str">
        <f>VLOOKUP(Todos!$A2921,vlookup_table[#All],5,FALSE)</f>
        <v>T2</v>
      </c>
      <c r="R2921" s="14" t="str">
        <f>VLOOKUP(Todos!$A2921,vlookup_table[#All],6,FALSE)</f>
        <v>M</v>
      </c>
      <c r="S2921" s="14">
        <f>VLOOKUP(Todos!$A2921,vlookup_table[#All],7,FALSE)</f>
        <v>10</v>
      </c>
      <c r="T2921" s="14">
        <f>ROUND((9706-Todos!$P2921)/100, 0)</f>
        <v>70</v>
      </c>
      <c r="U2921" s="14" t="str" cm="1">
        <f t="array" ref="U2921">_xlfn.IFS(
    ISNUMBER(SEARCH("C", Q2921)), "Ciudad",
    ISNUMBER(SEARCH("T", Q2921)), "Pueblo",
    ISNUMBER(SEARCH("R", Q2921)), "Rural",
    ISNUMBER(SEARCH("S", Q2921)), "Suburbano",
    ISNUMBER(SEARCH("U", Q2921)), "Urbano"
)</f>
        <v>Pueblo</v>
      </c>
      <c r="V2921" s="25" t="str" cm="1">
        <f t="array" ref="V2921">_xlfn.LET(
    _xlpm.txt, _xlfn.TEXTJOIN("", TRUE, IF(ISNUMBER(--MID(Todos!$H2921, _xlfn.SEQUENCE(LEN(Todos!$H2921)), 1)), MID(Todos!$H2921, _xlfn.SEQUENCE(LEN(Todos!$H2921)), 1), "")),
    IF(ISNUMBER(--RIGHT(_xlpm.txt,1)), _xlpm.txt, LEFT(_xlpm.txt, LEN(_xlpm.txt)-1))
)</f>
        <v>19153</v>
      </c>
      <c r="W2921" s="14" t="str">
        <f>UPPER(LEFT(Todos!$B2921,2))</f>
        <v>IN</v>
      </c>
      <c r="X2921" s="15" t="str" cm="1">
        <f t="array" ref="X2921">+IF(Todos!$C2921 = "",MODE.MATCH(Todos!$C$2:$C$4029),Todos!$C2921)</f>
        <v>M</v>
      </c>
    </row>
    <row r="2922" spans="1:24" x14ac:dyDescent="0.35">
      <c r="A2922" s="19">
        <v>120366</v>
      </c>
      <c r="B2922" s="7" t="s">
        <v>21</v>
      </c>
      <c r="C2922" s="7" t="s">
        <v>14</v>
      </c>
      <c r="D2922" s="7">
        <v>914</v>
      </c>
      <c r="E2922" s="7">
        <v>445</v>
      </c>
      <c r="F2922" s="7">
        <v>541</v>
      </c>
      <c r="G2922" s="7">
        <v>0</v>
      </c>
      <c r="H2922" s="7">
        <v>22258</v>
      </c>
      <c r="I2922" s="7">
        <v>5</v>
      </c>
      <c r="J2922" s="7">
        <v>31</v>
      </c>
      <c r="K2922" s="7">
        <v>515</v>
      </c>
      <c r="L2922" s="7">
        <v>469</v>
      </c>
      <c r="M2922" s="7">
        <v>6.6666666670000003</v>
      </c>
      <c r="N2922" s="7">
        <f>VLOOKUP(Todos!$A2922,vlookup_table[#All],2,FALSE)</f>
        <v>0</v>
      </c>
      <c r="O2922" s="7" t="str">
        <f>VLOOKUP(Todos!$A2922,vlookup_table[#All],3,FALSE)</f>
        <v>TX</v>
      </c>
      <c r="P2922" s="7">
        <f>VLOOKUP(Todos!$A2922,vlookup_table[#All],4,FALSE)</f>
        <v>5201</v>
      </c>
      <c r="Q2922" s="9" t="str">
        <f>VLOOKUP(Todos!$A2922,vlookup_table[#All],5,FALSE)</f>
        <v>T2</v>
      </c>
      <c r="R2922" s="9" t="str">
        <f>VLOOKUP(Todos!$A2922,vlookup_table[#All],6,FALSE)</f>
        <v>M</v>
      </c>
      <c r="S2922" s="9">
        <f>VLOOKUP(Todos!$A2922,vlookup_table[#All],7,FALSE)</f>
        <v>9</v>
      </c>
      <c r="T2922" s="9">
        <f>ROUND((9706-Todos!$P2922)/100, 0)</f>
        <v>45</v>
      </c>
      <c r="U2922" s="9" t="str" cm="1">
        <f t="array" ref="U2922">_xlfn.IFS(
    ISNUMBER(SEARCH("C", Q2922)), "Ciudad",
    ISNUMBER(SEARCH("T", Q2922)), "Pueblo",
    ISNUMBER(SEARCH("R", Q2922)), "Rural",
    ISNUMBER(SEARCH("S", Q2922)), "Suburbano",
    ISNUMBER(SEARCH("U", Q2922)), "Urbano"
)</f>
        <v>Pueblo</v>
      </c>
      <c r="V2922" s="24" t="str" cm="1">
        <f t="array" ref="V2922">_xlfn.LET(
    _xlpm.txt, _xlfn.TEXTJOIN("", TRUE, IF(ISNUMBER(--MID(Todos!$H2922, _xlfn.SEQUENCE(LEN(Todos!$H2922)), 1)), MID(Todos!$H2922, _xlfn.SEQUENCE(LEN(Todos!$H2922)), 1), "")),
    IF(ISNUMBER(--RIGHT(_xlpm.txt,1)), _xlpm.txt, LEFT(_xlpm.txt, LEN(_xlpm.txt)-1))
)</f>
        <v>22258</v>
      </c>
      <c r="W2922" s="9" t="str">
        <f>UPPER(LEFT(Todos!$B2922,2))</f>
        <v>TX</v>
      </c>
      <c r="X2922" s="10" t="str" cm="1">
        <f t="array" ref="X2922">+IF(Todos!$C2922 = "",MODE.MATCH(Todos!$C$2:$C$4029),Todos!$C2922)</f>
        <v>M</v>
      </c>
    </row>
    <row r="2923" spans="1:24" x14ac:dyDescent="0.35">
      <c r="A2923" s="18">
        <v>4588</v>
      </c>
      <c r="B2923" s="12" t="s">
        <v>34</v>
      </c>
      <c r="C2923" s="12" t="s">
        <v>14</v>
      </c>
      <c r="D2923" s="12">
        <v>561</v>
      </c>
      <c r="E2923" s="12">
        <v>337</v>
      </c>
      <c r="F2923" s="12">
        <v>362</v>
      </c>
      <c r="G2923" s="12">
        <v>0</v>
      </c>
      <c r="H2923" s="12">
        <v>12185</v>
      </c>
      <c r="I2923" s="12">
        <v>0</v>
      </c>
      <c r="J2923" s="12">
        <v>78</v>
      </c>
      <c r="K2923" s="12">
        <v>357</v>
      </c>
      <c r="L2923" s="12">
        <v>334</v>
      </c>
      <c r="M2923" s="12">
        <v>12.4375</v>
      </c>
      <c r="N2923" s="12">
        <f>VLOOKUP(Todos!$A2923,vlookup_table[#All],2,FALSE)</f>
        <v>0</v>
      </c>
      <c r="O2923" s="12" t="str">
        <f>VLOOKUP(Todos!$A2923,vlookup_table[#All],3,FALSE)</f>
        <v>IN</v>
      </c>
      <c r="P2923" s="12">
        <f>VLOOKUP(Todos!$A2923,vlookup_table[#All],4,FALSE)</f>
        <v>1608</v>
      </c>
      <c r="Q2923" s="14" t="str">
        <f>VLOOKUP(Todos!$A2923,vlookup_table[#All],5,FALSE)</f>
        <v>R2</v>
      </c>
      <c r="R2923" s="14" t="str">
        <f>VLOOKUP(Todos!$A2923,vlookup_table[#All],6,FALSE)</f>
        <v>M</v>
      </c>
      <c r="S2923" s="14">
        <f>VLOOKUP(Todos!$A2923,vlookup_table[#All],7,FALSE)</f>
        <v>15</v>
      </c>
      <c r="T2923" s="14">
        <f>ROUND((9706-Todos!$P2923)/100, 0)</f>
        <v>81</v>
      </c>
      <c r="U2923" s="14" t="str" cm="1">
        <f t="array" ref="U2923">_xlfn.IFS(
    ISNUMBER(SEARCH("C", Q2923)), "Ciudad",
    ISNUMBER(SEARCH("T", Q2923)), "Pueblo",
    ISNUMBER(SEARCH("R", Q2923)), "Rural",
    ISNUMBER(SEARCH("S", Q2923)), "Suburbano",
    ISNUMBER(SEARCH("U", Q2923)), "Urbano"
)</f>
        <v>Rural</v>
      </c>
      <c r="V2923" s="25" t="str" cm="1">
        <f t="array" ref="V2923">_xlfn.LET(
    _xlpm.txt, _xlfn.TEXTJOIN("", TRUE, IF(ISNUMBER(--MID(Todos!$H2923, _xlfn.SEQUENCE(LEN(Todos!$H2923)), 1)), MID(Todos!$H2923, _xlfn.SEQUENCE(LEN(Todos!$H2923)), 1), "")),
    IF(ISNUMBER(--RIGHT(_xlpm.txt,1)), _xlpm.txt, LEFT(_xlpm.txt, LEN(_xlpm.txt)-1))
)</f>
        <v>12185</v>
      </c>
      <c r="W2923" s="14" t="str">
        <f>UPPER(LEFT(Todos!$B2923,2))</f>
        <v>IN</v>
      </c>
      <c r="X2923" s="15" t="str" cm="1">
        <f t="array" ref="X2923">+IF(Todos!$C2923 = "",MODE.MATCH(Todos!$C$2:$C$4029),Todos!$C2923)</f>
        <v>M</v>
      </c>
    </row>
    <row r="2924" spans="1:24" x14ac:dyDescent="0.35">
      <c r="A2924" s="19">
        <v>164899</v>
      </c>
      <c r="B2924" s="7" t="s">
        <v>22</v>
      </c>
      <c r="C2924" s="7" t="s">
        <v>17</v>
      </c>
      <c r="D2924" s="7">
        <v>2094</v>
      </c>
      <c r="E2924" s="7">
        <v>352</v>
      </c>
      <c r="F2924" s="7">
        <v>456</v>
      </c>
      <c r="G2924" s="7">
        <v>56</v>
      </c>
      <c r="H2924" s="7">
        <v>14963</v>
      </c>
      <c r="I2924" s="7">
        <v>12</v>
      </c>
      <c r="J2924" s="7">
        <v>66</v>
      </c>
      <c r="K2924" s="7">
        <v>401</v>
      </c>
      <c r="L2924" s="7">
        <v>395</v>
      </c>
      <c r="M2924" s="7">
        <v>23</v>
      </c>
      <c r="N2924" s="7">
        <f>VLOOKUP(Todos!$A2924,vlookup_table[#All],2,FALSE)</f>
        <v>0</v>
      </c>
      <c r="O2924" s="7" t="str">
        <f>VLOOKUP(Todos!$A2924,vlookup_table[#All],3,FALSE)</f>
        <v>CA</v>
      </c>
      <c r="P2924" s="7">
        <f>VLOOKUP(Todos!$A2924,vlookup_table[#All],4,FALSE)</f>
        <v>4101</v>
      </c>
      <c r="Q2924" s="9" t="str">
        <f>VLOOKUP(Todos!$A2924,vlookup_table[#All],5,FALSE)</f>
        <v>S2</v>
      </c>
      <c r="R2924" s="9" t="str">
        <f>VLOOKUP(Todos!$A2924,vlookup_table[#All],6,FALSE)</f>
        <v>F</v>
      </c>
      <c r="S2924" s="9">
        <f>VLOOKUP(Todos!$A2924,vlookup_table[#All],7,FALSE)</f>
        <v>23</v>
      </c>
      <c r="T2924" s="9">
        <f>ROUND((9706-Todos!$P2924)/100, 0)</f>
        <v>56</v>
      </c>
      <c r="U2924" s="9" t="str" cm="1">
        <f t="array" ref="U2924">_xlfn.IFS(
    ISNUMBER(SEARCH("C", Q2924)), "Ciudad",
    ISNUMBER(SEARCH("T", Q2924)), "Pueblo",
    ISNUMBER(SEARCH("R", Q2924)), "Rural",
    ISNUMBER(SEARCH("S", Q2924)), "Suburbano",
    ISNUMBER(SEARCH("U", Q2924)), "Urbano"
)</f>
        <v>Suburbano</v>
      </c>
      <c r="V2924" s="24" t="str" cm="1">
        <f t="array" ref="V2924">_xlfn.LET(
    _xlpm.txt, _xlfn.TEXTJOIN("", TRUE, IF(ISNUMBER(--MID(Todos!$H2924, _xlfn.SEQUENCE(LEN(Todos!$H2924)), 1)), MID(Todos!$H2924, _xlfn.SEQUENCE(LEN(Todos!$H2924)), 1), "")),
    IF(ISNUMBER(--RIGHT(_xlpm.txt,1)), _xlpm.txt, LEFT(_xlpm.txt, LEN(_xlpm.txt)-1))
)</f>
        <v>14963</v>
      </c>
      <c r="W2924" s="9" t="str">
        <f>UPPER(LEFT(Todos!$B2924,2))</f>
        <v>CA</v>
      </c>
      <c r="X2924" s="10" t="str" cm="1">
        <f t="array" ref="X2924">+IF(Todos!$C2924 = "",MODE.MATCH(Todos!$C$2:$C$4029),Todos!$C2924)</f>
        <v>F</v>
      </c>
    </row>
    <row r="2925" spans="1:24" x14ac:dyDescent="0.35">
      <c r="A2925" s="18">
        <v>129766</v>
      </c>
      <c r="B2925" s="12" t="s">
        <v>60</v>
      </c>
      <c r="C2925" s="12" t="s">
        <v>14</v>
      </c>
      <c r="D2925" s="12">
        <v>960</v>
      </c>
      <c r="E2925" s="12">
        <v>566</v>
      </c>
      <c r="F2925" s="12">
        <v>634</v>
      </c>
      <c r="G2925" s="12">
        <v>0</v>
      </c>
      <c r="H2925" s="12">
        <v>18502</v>
      </c>
      <c r="I2925" s="12">
        <v>2</v>
      </c>
      <c r="J2925" s="12">
        <v>49</v>
      </c>
      <c r="K2925" s="12">
        <v>587</v>
      </c>
      <c r="L2925" s="12">
        <v>600</v>
      </c>
      <c r="M2925" s="12">
        <v>15.28571429</v>
      </c>
      <c r="N2925" s="12">
        <f>VLOOKUP(Todos!$A2925,vlookup_table[#All],2,FALSE)</f>
        <v>0</v>
      </c>
      <c r="O2925" s="12" t="str">
        <f>VLOOKUP(Todos!$A2925,vlookup_table[#All],3,FALSE)</f>
        <v>NE</v>
      </c>
      <c r="P2925" s="12">
        <f>VLOOKUP(Todos!$A2925,vlookup_table[#All],4,FALSE)</f>
        <v>5201</v>
      </c>
      <c r="Q2925" s="14" t="str">
        <f>VLOOKUP(Todos!$A2925,vlookup_table[#All],5,FALSE)</f>
        <v>S2</v>
      </c>
      <c r="R2925" s="14" t="str">
        <f>VLOOKUP(Todos!$A2925,vlookup_table[#All],6,FALSE)</f>
        <v>M</v>
      </c>
      <c r="S2925" s="14">
        <f>VLOOKUP(Todos!$A2925,vlookup_table[#All],7,FALSE)</f>
        <v>20</v>
      </c>
      <c r="T2925" s="14">
        <f>ROUND((9706-Todos!$P2925)/100, 0)</f>
        <v>45</v>
      </c>
      <c r="U2925" s="14" t="str" cm="1">
        <f t="array" ref="U2925">_xlfn.IFS(
    ISNUMBER(SEARCH("C", Q2925)), "Ciudad",
    ISNUMBER(SEARCH("T", Q2925)), "Pueblo",
    ISNUMBER(SEARCH("R", Q2925)), "Rural",
    ISNUMBER(SEARCH("S", Q2925)), "Suburbano",
    ISNUMBER(SEARCH("U", Q2925)), "Urbano"
)</f>
        <v>Suburbano</v>
      </c>
      <c r="V2925" s="25" t="str" cm="1">
        <f t="array" ref="V2925">_xlfn.LET(
    _xlpm.txt, _xlfn.TEXTJOIN("", TRUE, IF(ISNUMBER(--MID(Todos!$H2925, _xlfn.SEQUENCE(LEN(Todos!$H2925)), 1)), MID(Todos!$H2925, _xlfn.SEQUENCE(LEN(Todos!$H2925)), 1), "")),
    IF(ISNUMBER(--RIGHT(_xlpm.txt,1)), _xlpm.txt, LEFT(_xlpm.txt, LEN(_xlpm.txt)-1))
)</f>
        <v>18502</v>
      </c>
      <c r="W2925" s="14" t="str">
        <f>UPPER(LEFT(Todos!$B2925,2))</f>
        <v>NE</v>
      </c>
      <c r="X2925" s="15" t="str" cm="1">
        <f t="array" ref="X2925">+IF(Todos!$C2925 = "",MODE.MATCH(Todos!$C$2:$C$4029),Todos!$C2925)</f>
        <v>M</v>
      </c>
    </row>
    <row r="2926" spans="1:24" x14ac:dyDescent="0.35">
      <c r="A2926" s="19">
        <v>1799</v>
      </c>
      <c r="B2926" s="7" t="s">
        <v>18</v>
      </c>
      <c r="C2926" s="7" t="s">
        <v>14</v>
      </c>
      <c r="D2926" s="7">
        <v>860</v>
      </c>
      <c r="E2926" s="7">
        <v>358</v>
      </c>
      <c r="F2926" s="7">
        <v>435</v>
      </c>
      <c r="G2926" s="7">
        <v>2</v>
      </c>
      <c r="H2926" s="7">
        <v>14984</v>
      </c>
      <c r="I2926" s="7">
        <v>3</v>
      </c>
      <c r="J2926" s="7">
        <v>63</v>
      </c>
      <c r="K2926" s="7">
        <v>395</v>
      </c>
      <c r="L2926" s="7">
        <v>393</v>
      </c>
      <c r="M2926" s="7">
        <v>9.2380952379999997</v>
      </c>
      <c r="N2926" s="7">
        <f>VLOOKUP(Todos!$A2926,vlookup_table[#All],2,FALSE)</f>
        <v>0</v>
      </c>
      <c r="O2926" s="7" t="str">
        <f>VLOOKUP(Todos!$A2926,vlookup_table[#All],3,FALSE)</f>
        <v>NC</v>
      </c>
      <c r="P2926" s="7">
        <f>VLOOKUP(Todos!$A2926,vlookup_table[#All],4,FALSE)</f>
        <v>0</v>
      </c>
      <c r="Q2926" s="9" t="str">
        <f>VLOOKUP(Todos!$A2926,vlookup_table[#All],5,FALSE)</f>
        <v>C2</v>
      </c>
      <c r="R2926" s="9" t="str">
        <f>VLOOKUP(Todos!$A2926,vlookup_table[#All],6,FALSE)</f>
        <v>M</v>
      </c>
      <c r="S2926" s="9">
        <f>VLOOKUP(Todos!$A2926,vlookup_table[#All],7,FALSE)</f>
        <v>10</v>
      </c>
      <c r="T2926" s="9">
        <f>ROUND((9706-Todos!$P2926)/100, 0)</f>
        <v>97</v>
      </c>
      <c r="U2926" s="9" t="str" cm="1">
        <f t="array" ref="U2926">_xlfn.IFS(
    ISNUMBER(SEARCH("C", Q2926)), "Ciudad",
    ISNUMBER(SEARCH("T", Q2926)), "Pueblo",
    ISNUMBER(SEARCH("R", Q2926)), "Rural",
    ISNUMBER(SEARCH("S", Q2926)), "Suburbano",
    ISNUMBER(SEARCH("U", Q2926)), "Urbano"
)</f>
        <v>Ciudad</v>
      </c>
      <c r="V2926" s="24" t="str" cm="1">
        <f t="array" ref="V2926">_xlfn.LET(
    _xlpm.txt, _xlfn.TEXTJOIN("", TRUE, IF(ISNUMBER(--MID(Todos!$H2926, _xlfn.SEQUENCE(LEN(Todos!$H2926)), 1)), MID(Todos!$H2926, _xlfn.SEQUENCE(LEN(Todos!$H2926)), 1), "")),
    IF(ISNUMBER(--RIGHT(_xlpm.txt,1)), _xlpm.txt, LEFT(_xlpm.txt, LEN(_xlpm.txt)-1))
)</f>
        <v>14984</v>
      </c>
      <c r="W2926" s="9" t="str">
        <f>UPPER(LEFT(Todos!$B2926,2))</f>
        <v>NC</v>
      </c>
      <c r="X2926" s="10" t="str" cm="1">
        <f t="array" ref="X2926">+IF(Todos!$C2926 = "",MODE.MATCH(Todos!$C$2:$C$4029),Todos!$C2926)</f>
        <v>M</v>
      </c>
    </row>
    <row r="2927" spans="1:24" x14ac:dyDescent="0.35">
      <c r="A2927" s="18">
        <v>151547</v>
      </c>
      <c r="B2927" s="12" t="s">
        <v>22</v>
      </c>
      <c r="C2927" s="12" t="s">
        <v>14</v>
      </c>
      <c r="D2927" s="12">
        <v>1463</v>
      </c>
      <c r="E2927" s="12">
        <v>228</v>
      </c>
      <c r="F2927" s="12">
        <v>351</v>
      </c>
      <c r="G2927" s="12">
        <v>7</v>
      </c>
      <c r="H2927" s="12">
        <v>11400</v>
      </c>
      <c r="I2927" s="12">
        <v>15</v>
      </c>
      <c r="J2927" s="12">
        <v>49</v>
      </c>
      <c r="K2927" s="12">
        <v>247</v>
      </c>
      <c r="L2927" s="12">
        <v>343</v>
      </c>
      <c r="M2927" s="12">
        <v>15</v>
      </c>
      <c r="N2927" s="12">
        <f>VLOOKUP(Todos!$A2927,vlookup_table[#All],2,FALSE)</f>
        <v>1</v>
      </c>
      <c r="O2927" s="12" t="str">
        <f>VLOOKUP(Todos!$A2927,vlookup_table[#All],3,FALSE)</f>
        <v>CA</v>
      </c>
      <c r="P2927" s="12">
        <f>VLOOKUP(Todos!$A2927,vlookup_table[#All],4,FALSE)</f>
        <v>3201</v>
      </c>
      <c r="Q2927" s="14" t="str">
        <f>VLOOKUP(Todos!$A2927,vlookup_table[#All],5,FALSE)</f>
        <v>U3</v>
      </c>
      <c r="R2927" s="14" t="str">
        <f>VLOOKUP(Todos!$A2927,vlookup_table[#All],6,FALSE)</f>
        <v>M</v>
      </c>
      <c r="S2927" s="14">
        <f>VLOOKUP(Todos!$A2927,vlookup_table[#All],7,FALSE)</f>
        <v>5</v>
      </c>
      <c r="T2927" s="14">
        <f>ROUND((9706-Todos!$P2927)/100, 0)</f>
        <v>65</v>
      </c>
      <c r="U2927" s="14" t="str" cm="1">
        <f t="array" ref="U2927">_xlfn.IFS(
    ISNUMBER(SEARCH("C", Q2927)), "Ciudad",
    ISNUMBER(SEARCH("T", Q2927)), "Pueblo",
    ISNUMBER(SEARCH("R", Q2927)), "Rural",
    ISNUMBER(SEARCH("S", Q2927)), "Suburbano",
    ISNUMBER(SEARCH("U", Q2927)), "Urbano"
)</f>
        <v>Urbano</v>
      </c>
      <c r="V2927" s="25" t="str" cm="1">
        <f t="array" ref="V2927">_xlfn.LET(
    _xlpm.txt, _xlfn.TEXTJOIN("", TRUE, IF(ISNUMBER(--MID(Todos!$H2927, _xlfn.SEQUENCE(LEN(Todos!$H2927)), 1)), MID(Todos!$H2927, _xlfn.SEQUENCE(LEN(Todos!$H2927)), 1), "")),
    IF(ISNUMBER(--RIGHT(_xlpm.txt,1)), _xlpm.txt, LEFT(_xlpm.txt, LEN(_xlpm.txt)-1))
)</f>
        <v>11400</v>
      </c>
      <c r="W2927" s="14" t="str">
        <f>UPPER(LEFT(Todos!$B2927,2))</f>
        <v>CA</v>
      </c>
      <c r="X2927" s="15" t="str" cm="1">
        <f t="array" ref="X2927">+IF(Todos!$C2927 = "",MODE.MATCH(Todos!$C$2:$C$4029),Todos!$C2927)</f>
        <v>M</v>
      </c>
    </row>
    <row r="2928" spans="1:24" x14ac:dyDescent="0.35">
      <c r="A2928" s="19">
        <v>169955</v>
      </c>
      <c r="B2928" s="7" t="s">
        <v>22</v>
      </c>
      <c r="C2928" s="7" t="s">
        <v>14</v>
      </c>
      <c r="D2928" s="7">
        <v>1588</v>
      </c>
      <c r="E2928" s="7">
        <v>238</v>
      </c>
      <c r="F2928" s="7">
        <v>369</v>
      </c>
      <c r="G2928" s="7">
        <v>33</v>
      </c>
      <c r="H2928" s="7">
        <v>14499</v>
      </c>
      <c r="I2928" s="7">
        <v>7</v>
      </c>
      <c r="J2928" s="7">
        <v>48</v>
      </c>
      <c r="K2928" s="7">
        <v>328</v>
      </c>
      <c r="L2928" s="7">
        <v>295</v>
      </c>
      <c r="M2928" s="7">
        <v>28.75</v>
      </c>
      <c r="N2928" s="7">
        <f>VLOOKUP(Todos!$A2928,vlookup_table[#All],2,FALSE)</f>
        <v>1</v>
      </c>
      <c r="O2928" s="7" t="str">
        <f>VLOOKUP(Todos!$A2928,vlookup_table[#All],3,FALSE)</f>
        <v>CA</v>
      </c>
      <c r="P2928" s="7">
        <f>VLOOKUP(Todos!$A2928,vlookup_table[#All],4,FALSE)</f>
        <v>2401</v>
      </c>
      <c r="Q2928" s="9" t="str">
        <f>VLOOKUP(Todos!$A2928,vlookup_table[#All],5,FALSE)</f>
        <v>R1</v>
      </c>
      <c r="R2928" s="9" t="str">
        <f>VLOOKUP(Todos!$A2928,vlookup_table[#All],6,FALSE)</f>
        <v>M</v>
      </c>
      <c r="S2928" s="9">
        <f>VLOOKUP(Todos!$A2928,vlookup_table[#All],7,FALSE)</f>
        <v>50</v>
      </c>
      <c r="T2928" s="9">
        <f>ROUND((9706-Todos!$P2928)/100, 0)</f>
        <v>73</v>
      </c>
      <c r="U2928" s="9" t="str" cm="1">
        <f t="array" ref="U2928">_xlfn.IFS(
    ISNUMBER(SEARCH("C", Q2928)), "Ciudad",
    ISNUMBER(SEARCH("T", Q2928)), "Pueblo",
    ISNUMBER(SEARCH("R", Q2928)), "Rural",
    ISNUMBER(SEARCH("S", Q2928)), "Suburbano",
    ISNUMBER(SEARCH("U", Q2928)), "Urbano"
)</f>
        <v>Rural</v>
      </c>
      <c r="V2928" s="24" t="str" cm="1">
        <f t="array" ref="V2928">_xlfn.LET(
    _xlpm.txt, _xlfn.TEXTJOIN("", TRUE, IF(ISNUMBER(--MID(Todos!$H2928, _xlfn.SEQUENCE(LEN(Todos!$H2928)), 1)), MID(Todos!$H2928, _xlfn.SEQUENCE(LEN(Todos!$H2928)), 1), "")),
    IF(ISNUMBER(--RIGHT(_xlpm.txt,1)), _xlpm.txt, LEFT(_xlpm.txt, LEN(_xlpm.txt)-1))
)</f>
        <v>14499</v>
      </c>
      <c r="W2928" s="9" t="str">
        <f>UPPER(LEFT(Todos!$B2928,2))</f>
        <v>CA</v>
      </c>
      <c r="X2928" s="10" t="str" cm="1">
        <f t="array" ref="X2928">+IF(Todos!$C2928 = "",MODE.MATCH(Todos!$C$2:$C$4029),Todos!$C2928)</f>
        <v>M</v>
      </c>
    </row>
    <row r="2929" spans="1:24" x14ac:dyDescent="0.35">
      <c r="A2929" s="18">
        <v>98275</v>
      </c>
      <c r="B2929" s="12" t="s">
        <v>16</v>
      </c>
      <c r="C2929" s="12" t="s">
        <v>45</v>
      </c>
      <c r="D2929" s="12">
        <v>284</v>
      </c>
      <c r="E2929" s="12">
        <v>224</v>
      </c>
      <c r="F2929" s="12">
        <v>326</v>
      </c>
      <c r="G2929" s="12">
        <v>0</v>
      </c>
      <c r="H2929" s="12">
        <v>11129</v>
      </c>
      <c r="I2929" s="12">
        <v>0</v>
      </c>
      <c r="J2929" s="12">
        <v>88</v>
      </c>
      <c r="K2929" s="12">
        <v>252</v>
      </c>
      <c r="L2929" s="12">
        <v>284</v>
      </c>
      <c r="M2929" s="12">
        <v>9.0714285710000002</v>
      </c>
      <c r="N2929" s="12">
        <f>VLOOKUP(Todos!$A2929,vlookup_table[#All],2,FALSE)</f>
        <v>1002</v>
      </c>
      <c r="O2929" s="12" t="str">
        <f>VLOOKUP(Todos!$A2929,vlookup_table[#All],3,FALSE)</f>
        <v>IL</v>
      </c>
      <c r="P2929" s="12">
        <f>VLOOKUP(Todos!$A2929,vlookup_table[#All],4,FALSE)</f>
        <v>0</v>
      </c>
      <c r="Q2929" s="14" t="str">
        <f>VLOOKUP(Todos!$A2929,vlookup_table[#All],5,FALSE)</f>
        <v>R2</v>
      </c>
      <c r="R2929" s="14" t="str">
        <f>VLOOKUP(Todos!$A2929,vlookup_table[#All],6,FALSE)</f>
        <v>J</v>
      </c>
      <c r="S2929" s="14">
        <f>VLOOKUP(Todos!$A2929,vlookup_table[#All],7,FALSE)</f>
        <v>9</v>
      </c>
      <c r="T2929" s="14">
        <f>ROUND((9706-Todos!$P2929)/100, 0)</f>
        <v>97</v>
      </c>
      <c r="U2929" s="14" t="str" cm="1">
        <f t="array" ref="U2929">_xlfn.IFS(
    ISNUMBER(SEARCH("C", Q2929)), "Ciudad",
    ISNUMBER(SEARCH("T", Q2929)), "Pueblo",
    ISNUMBER(SEARCH("R", Q2929)), "Rural",
    ISNUMBER(SEARCH("S", Q2929)), "Suburbano",
    ISNUMBER(SEARCH("U", Q2929)), "Urbano"
)</f>
        <v>Rural</v>
      </c>
      <c r="V2929" s="25" t="str" cm="1">
        <f t="array" ref="V2929">_xlfn.LET(
    _xlpm.txt, _xlfn.TEXTJOIN("", TRUE, IF(ISNUMBER(--MID(Todos!$H2929, _xlfn.SEQUENCE(LEN(Todos!$H2929)), 1)), MID(Todos!$H2929, _xlfn.SEQUENCE(LEN(Todos!$H2929)), 1), "")),
    IF(ISNUMBER(--RIGHT(_xlpm.txt,1)), _xlpm.txt, LEFT(_xlpm.txt, LEN(_xlpm.txt)-1))
)</f>
        <v>11129</v>
      </c>
      <c r="W2929" s="14" t="str">
        <f>UPPER(LEFT(Todos!$B2929,2))</f>
        <v>IL</v>
      </c>
      <c r="X2929" s="15" t="str" cm="1">
        <f t="array" ref="X2929">+IF(Todos!$C2929 = "",MODE.MATCH(Todos!$C$2:$C$4029),Todos!$C2929)</f>
        <v>J</v>
      </c>
    </row>
    <row r="2930" spans="1:24" x14ac:dyDescent="0.35">
      <c r="A2930" s="19">
        <v>6298</v>
      </c>
      <c r="B2930" s="7" t="s">
        <v>47</v>
      </c>
      <c r="C2930" s="7" t="s">
        <v>17</v>
      </c>
      <c r="D2930" s="7">
        <v>598</v>
      </c>
      <c r="E2930" s="7">
        <v>292</v>
      </c>
      <c r="F2930" s="7">
        <v>413</v>
      </c>
      <c r="G2930" s="7">
        <v>0</v>
      </c>
      <c r="H2930" s="7">
        <v>12864</v>
      </c>
      <c r="I2930" s="7">
        <v>0</v>
      </c>
      <c r="J2930" s="7">
        <v>82</v>
      </c>
      <c r="K2930" s="7">
        <v>426</v>
      </c>
      <c r="L2930" s="7">
        <v>352</v>
      </c>
      <c r="M2930" s="7">
        <v>6.84375</v>
      </c>
      <c r="N2930" s="7">
        <f>VLOOKUP(Todos!$A2930,vlookup_table[#All],2,FALSE)</f>
        <v>2</v>
      </c>
      <c r="O2930" s="7" t="str">
        <f>VLOOKUP(Todos!$A2930,vlookup_table[#All],3,FALSE)</f>
        <v>SC</v>
      </c>
      <c r="P2930" s="7">
        <f>VLOOKUP(Todos!$A2930,vlookup_table[#All],4,FALSE)</f>
        <v>2509</v>
      </c>
      <c r="Q2930" s="9" t="str">
        <f>VLOOKUP(Todos!$A2930,vlookup_table[#All],5,FALSE)</f>
        <v>T2</v>
      </c>
      <c r="R2930" s="9" t="str">
        <f>VLOOKUP(Todos!$A2930,vlookup_table[#All],6,FALSE)</f>
        <v>F</v>
      </c>
      <c r="S2930" s="9">
        <f>VLOOKUP(Todos!$A2930,vlookup_table[#All],7,FALSE)</f>
        <v>7</v>
      </c>
      <c r="T2930" s="9">
        <f>ROUND((9706-Todos!$P2930)/100, 0)</f>
        <v>72</v>
      </c>
      <c r="U2930" s="9" t="str" cm="1">
        <f t="array" ref="U2930">_xlfn.IFS(
    ISNUMBER(SEARCH("C", Q2930)), "Ciudad",
    ISNUMBER(SEARCH("T", Q2930)), "Pueblo",
    ISNUMBER(SEARCH("R", Q2930)), "Rural",
    ISNUMBER(SEARCH("S", Q2930)), "Suburbano",
    ISNUMBER(SEARCH("U", Q2930)), "Urbano"
)</f>
        <v>Pueblo</v>
      </c>
      <c r="V2930" s="24" t="str" cm="1">
        <f t="array" ref="V2930">_xlfn.LET(
    _xlpm.txt, _xlfn.TEXTJOIN("", TRUE, IF(ISNUMBER(--MID(Todos!$H2930, _xlfn.SEQUENCE(LEN(Todos!$H2930)), 1)), MID(Todos!$H2930, _xlfn.SEQUENCE(LEN(Todos!$H2930)), 1), "")),
    IF(ISNUMBER(--RIGHT(_xlpm.txt,1)), _xlpm.txt, LEFT(_xlpm.txt, LEN(_xlpm.txt)-1))
)</f>
        <v>12864</v>
      </c>
      <c r="W2930" s="9" t="str">
        <f>UPPER(LEFT(Todos!$B2930,2))</f>
        <v>SC</v>
      </c>
      <c r="X2930" s="10" t="str" cm="1">
        <f t="array" ref="X2930">+IF(Todos!$C2930 = "",MODE.MATCH(Todos!$C$2:$C$4029),Todos!$C2930)</f>
        <v>F</v>
      </c>
    </row>
    <row r="2931" spans="1:24" x14ac:dyDescent="0.35">
      <c r="A2931" s="18">
        <v>32880</v>
      </c>
      <c r="B2931" s="12" t="s">
        <v>13</v>
      </c>
      <c r="C2931" s="12" t="s">
        <v>17</v>
      </c>
      <c r="D2931" s="12">
        <v>695</v>
      </c>
      <c r="E2931" s="12">
        <v>304</v>
      </c>
      <c r="F2931" s="12">
        <v>346</v>
      </c>
      <c r="G2931" s="12">
        <v>7</v>
      </c>
      <c r="H2931" s="12">
        <v>15245</v>
      </c>
      <c r="I2931" s="12">
        <v>4</v>
      </c>
      <c r="J2931" s="12">
        <v>38</v>
      </c>
      <c r="K2931" s="12">
        <v>299</v>
      </c>
      <c r="L2931" s="12">
        <v>325</v>
      </c>
      <c r="M2931" s="12">
        <v>12.2</v>
      </c>
      <c r="N2931" s="12">
        <f>VLOOKUP(Todos!$A2931,vlookup_table[#All],2,FALSE)</f>
        <v>28</v>
      </c>
      <c r="O2931" s="12" t="str">
        <f>VLOOKUP(Todos!$A2931,vlookup_table[#All],3,FALSE)</f>
        <v>FL</v>
      </c>
      <c r="P2931" s="12">
        <f>VLOOKUP(Todos!$A2931,vlookup_table[#All],4,FALSE)</f>
        <v>4005</v>
      </c>
      <c r="Q2931" s="14" t="str">
        <f>VLOOKUP(Todos!$A2931,vlookup_table[#All],5,FALSE)</f>
        <v>S2</v>
      </c>
      <c r="R2931" s="14" t="str">
        <f>VLOOKUP(Todos!$A2931,vlookup_table[#All],6,FALSE)</f>
        <v>F</v>
      </c>
      <c r="S2931" s="14">
        <f>VLOOKUP(Todos!$A2931,vlookup_table[#All],7,FALSE)</f>
        <v>10</v>
      </c>
      <c r="T2931" s="14">
        <f>ROUND((9706-Todos!$P2931)/100, 0)</f>
        <v>57</v>
      </c>
      <c r="U2931" s="14" t="str" cm="1">
        <f t="array" ref="U2931">_xlfn.IFS(
    ISNUMBER(SEARCH("C", Q2931)), "Ciudad",
    ISNUMBER(SEARCH("T", Q2931)), "Pueblo",
    ISNUMBER(SEARCH("R", Q2931)), "Rural",
    ISNUMBER(SEARCH("S", Q2931)), "Suburbano",
    ISNUMBER(SEARCH("U", Q2931)), "Urbano"
)</f>
        <v>Suburbano</v>
      </c>
      <c r="V2931" s="25" t="str" cm="1">
        <f t="array" ref="V2931">_xlfn.LET(
    _xlpm.txt, _xlfn.TEXTJOIN("", TRUE, IF(ISNUMBER(--MID(Todos!$H2931, _xlfn.SEQUENCE(LEN(Todos!$H2931)), 1)), MID(Todos!$H2931, _xlfn.SEQUENCE(LEN(Todos!$H2931)), 1), "")),
    IF(ISNUMBER(--RIGHT(_xlpm.txt,1)), _xlpm.txt, LEFT(_xlpm.txt, LEN(_xlpm.txt)-1))
)</f>
        <v>15245</v>
      </c>
      <c r="W2931" s="14" t="str">
        <f>UPPER(LEFT(Todos!$B2931,2))</f>
        <v>FL</v>
      </c>
      <c r="X2931" s="15" t="str" cm="1">
        <f t="array" ref="X2931">+IF(Todos!$C2931 = "",MODE.MATCH(Todos!$C$2:$C$4029),Todos!$C2931)</f>
        <v>F</v>
      </c>
    </row>
    <row r="2932" spans="1:24" x14ac:dyDescent="0.35">
      <c r="A2932" s="19">
        <v>26669</v>
      </c>
      <c r="B2932" s="7" t="s">
        <v>40</v>
      </c>
      <c r="C2932" s="7" t="s">
        <v>17</v>
      </c>
      <c r="D2932" s="7">
        <v>477</v>
      </c>
      <c r="E2932" s="7">
        <v>301</v>
      </c>
      <c r="F2932" s="7">
        <v>389</v>
      </c>
      <c r="G2932" s="7">
        <v>1</v>
      </c>
      <c r="H2932" s="7">
        <v>13345</v>
      </c>
      <c r="I2932" s="7">
        <v>0</v>
      </c>
      <c r="J2932" s="7">
        <v>79</v>
      </c>
      <c r="K2932" s="7">
        <v>345</v>
      </c>
      <c r="L2932" s="7">
        <v>342</v>
      </c>
      <c r="M2932" s="7">
        <v>5.8333333329999997</v>
      </c>
      <c r="N2932" s="7">
        <f>VLOOKUP(Todos!$A2932,vlookup_table[#All],2,FALSE)</f>
        <v>2</v>
      </c>
      <c r="O2932" s="7" t="str">
        <f>VLOOKUP(Todos!$A2932,vlookup_table[#All],3,FALSE)</f>
        <v>GA</v>
      </c>
      <c r="P2932" s="7">
        <f>VLOOKUP(Todos!$A2932,vlookup_table[#All],4,FALSE)</f>
        <v>0</v>
      </c>
      <c r="Q2932" s="9" t="str">
        <f>VLOOKUP(Todos!$A2932,vlookup_table[#All],5,FALSE)</f>
        <v>R2</v>
      </c>
      <c r="R2932" s="9" t="str">
        <f>VLOOKUP(Todos!$A2932,vlookup_table[#All],6,FALSE)</f>
        <v>F</v>
      </c>
      <c r="S2932" s="9">
        <f>VLOOKUP(Todos!$A2932,vlookup_table[#All],7,FALSE)</f>
        <v>1</v>
      </c>
      <c r="T2932" s="9">
        <f>ROUND((9706-Todos!$P2932)/100, 0)</f>
        <v>97</v>
      </c>
      <c r="U2932" s="9" t="str" cm="1">
        <f t="array" ref="U2932">_xlfn.IFS(
    ISNUMBER(SEARCH("C", Q2932)), "Ciudad",
    ISNUMBER(SEARCH("T", Q2932)), "Pueblo",
    ISNUMBER(SEARCH("R", Q2932)), "Rural",
    ISNUMBER(SEARCH("S", Q2932)), "Suburbano",
    ISNUMBER(SEARCH("U", Q2932)), "Urbano"
)</f>
        <v>Rural</v>
      </c>
      <c r="V2932" s="24" t="str" cm="1">
        <f t="array" ref="V2932">_xlfn.LET(
    _xlpm.txt, _xlfn.TEXTJOIN("", TRUE, IF(ISNUMBER(--MID(Todos!$H2932, _xlfn.SEQUENCE(LEN(Todos!$H2932)), 1)), MID(Todos!$H2932, _xlfn.SEQUENCE(LEN(Todos!$H2932)), 1), "")),
    IF(ISNUMBER(--RIGHT(_xlpm.txt,1)), _xlpm.txt, LEFT(_xlpm.txt, LEN(_xlpm.txt)-1))
)</f>
        <v>13345</v>
      </c>
      <c r="W2932" s="9" t="str">
        <f>UPPER(LEFT(Todos!$B2932,2))</f>
        <v>GA</v>
      </c>
      <c r="X2932" s="10" t="str" cm="1">
        <f t="array" ref="X2932">+IF(Todos!$C2932 = "",MODE.MATCH(Todos!$C$2:$C$4029),Todos!$C2932)</f>
        <v>F</v>
      </c>
    </row>
    <row r="2933" spans="1:24" x14ac:dyDescent="0.35">
      <c r="A2933" s="18">
        <v>36081</v>
      </c>
      <c r="B2933" s="12" t="s">
        <v>13</v>
      </c>
      <c r="C2933" s="12" t="s">
        <v>14</v>
      </c>
      <c r="D2933" s="12">
        <v>1201</v>
      </c>
      <c r="E2933" s="12">
        <v>419</v>
      </c>
      <c r="F2933" s="12">
        <v>474</v>
      </c>
      <c r="G2933" s="12">
        <v>8</v>
      </c>
      <c r="H2933" s="12">
        <v>17269</v>
      </c>
      <c r="I2933" s="12">
        <v>2</v>
      </c>
      <c r="J2933" s="12">
        <v>36</v>
      </c>
      <c r="K2933" s="12">
        <v>465</v>
      </c>
      <c r="L2933" s="12">
        <v>449</v>
      </c>
      <c r="M2933" s="12">
        <v>6.3529411769999999</v>
      </c>
      <c r="N2933" s="12">
        <f>VLOOKUP(Todos!$A2933,vlookup_table[#All],2,FALSE)</f>
        <v>1</v>
      </c>
      <c r="O2933" s="12" t="str">
        <f>VLOOKUP(Todos!$A2933,vlookup_table[#All],3,FALSE)</f>
        <v>FL</v>
      </c>
      <c r="P2933" s="12">
        <f>VLOOKUP(Todos!$A2933,vlookup_table[#All],4,FALSE)</f>
        <v>3110</v>
      </c>
      <c r="Q2933" s="14" t="str">
        <f>VLOOKUP(Todos!$A2933,vlookup_table[#All],5,FALSE)</f>
        <v>C1</v>
      </c>
      <c r="R2933" s="14" t="str">
        <f>VLOOKUP(Todos!$A2933,vlookup_table[#All],6,FALSE)</f>
        <v>M</v>
      </c>
      <c r="S2933" s="14">
        <f>VLOOKUP(Todos!$A2933,vlookup_table[#All],7,FALSE)</f>
        <v>17</v>
      </c>
      <c r="T2933" s="14">
        <f>ROUND((9706-Todos!$P2933)/100, 0)</f>
        <v>66</v>
      </c>
      <c r="U2933" s="14" t="str" cm="1">
        <f t="array" ref="U2933">_xlfn.IFS(
    ISNUMBER(SEARCH("C", Q2933)), "Ciudad",
    ISNUMBER(SEARCH("T", Q2933)), "Pueblo",
    ISNUMBER(SEARCH("R", Q2933)), "Rural",
    ISNUMBER(SEARCH("S", Q2933)), "Suburbano",
    ISNUMBER(SEARCH("U", Q2933)), "Urbano"
)</f>
        <v>Ciudad</v>
      </c>
      <c r="V2933" s="25" t="str" cm="1">
        <f t="array" ref="V2933">_xlfn.LET(
    _xlpm.txt, _xlfn.TEXTJOIN("", TRUE, IF(ISNUMBER(--MID(Todos!$H2933, _xlfn.SEQUENCE(LEN(Todos!$H2933)), 1)), MID(Todos!$H2933, _xlfn.SEQUENCE(LEN(Todos!$H2933)), 1), "")),
    IF(ISNUMBER(--RIGHT(_xlpm.txt,1)), _xlpm.txt, LEFT(_xlpm.txt, LEN(_xlpm.txt)-1))
)</f>
        <v>17269</v>
      </c>
      <c r="W2933" s="14" t="str">
        <f>UPPER(LEFT(Todos!$B2933,2))</f>
        <v>FL</v>
      </c>
      <c r="X2933" s="15" t="str" cm="1">
        <f t="array" ref="X2933">+IF(Todos!$C2933 = "",MODE.MATCH(Todos!$C$2:$C$4029),Todos!$C2933)</f>
        <v>M</v>
      </c>
    </row>
    <row r="2934" spans="1:24" x14ac:dyDescent="0.35">
      <c r="A2934" s="19">
        <v>140928</v>
      </c>
      <c r="B2934" s="7" t="s">
        <v>24</v>
      </c>
      <c r="C2934" s="7" t="s">
        <v>17</v>
      </c>
      <c r="D2934" s="7">
        <v>1117</v>
      </c>
      <c r="E2934" s="7">
        <v>461</v>
      </c>
      <c r="F2934" s="7">
        <v>450</v>
      </c>
      <c r="G2934" s="7">
        <v>3</v>
      </c>
      <c r="H2934" s="7">
        <v>16614</v>
      </c>
      <c r="I2934" s="7">
        <v>6</v>
      </c>
      <c r="J2934" s="7">
        <v>28</v>
      </c>
      <c r="K2934" s="7">
        <v>461</v>
      </c>
      <c r="L2934" s="7">
        <v>461</v>
      </c>
      <c r="M2934" s="7">
        <v>20.944444440000002</v>
      </c>
      <c r="N2934" s="7">
        <f>VLOOKUP(Todos!$A2934,vlookup_table[#All],2,FALSE)</f>
        <v>2</v>
      </c>
      <c r="O2934" s="7" t="str">
        <f>VLOOKUP(Todos!$A2934,vlookup_table[#All],3,FALSE)</f>
        <v>NV</v>
      </c>
      <c r="P2934" s="7">
        <f>VLOOKUP(Todos!$A2934,vlookup_table[#All],4,FALSE)</f>
        <v>2801</v>
      </c>
      <c r="Q2934" s="9" t="str">
        <f>VLOOKUP(Todos!$A2934,vlookup_table[#All],5,FALSE)</f>
        <v>S2</v>
      </c>
      <c r="R2934" s="9" t="str">
        <f>VLOOKUP(Todos!$A2934,vlookup_table[#All],6,FALSE)</f>
        <v>F</v>
      </c>
      <c r="S2934" s="9">
        <f>VLOOKUP(Todos!$A2934,vlookup_table[#All],7,FALSE)</f>
        <v>21</v>
      </c>
      <c r="T2934" s="9">
        <f>ROUND((9706-Todos!$P2934)/100, 0)</f>
        <v>69</v>
      </c>
      <c r="U2934" s="9" t="str" cm="1">
        <f t="array" ref="U2934">_xlfn.IFS(
    ISNUMBER(SEARCH("C", Q2934)), "Ciudad",
    ISNUMBER(SEARCH("T", Q2934)), "Pueblo",
    ISNUMBER(SEARCH("R", Q2934)), "Rural",
    ISNUMBER(SEARCH("S", Q2934)), "Suburbano",
    ISNUMBER(SEARCH("U", Q2934)), "Urbano"
)</f>
        <v>Suburbano</v>
      </c>
      <c r="V2934" s="24" t="str" cm="1">
        <f t="array" ref="V2934">_xlfn.LET(
    _xlpm.txt, _xlfn.TEXTJOIN("", TRUE, IF(ISNUMBER(--MID(Todos!$H2934, _xlfn.SEQUENCE(LEN(Todos!$H2934)), 1)), MID(Todos!$H2934, _xlfn.SEQUENCE(LEN(Todos!$H2934)), 1), "")),
    IF(ISNUMBER(--RIGHT(_xlpm.txt,1)), _xlpm.txt, LEFT(_xlpm.txt, LEN(_xlpm.txt)-1))
)</f>
        <v>16614</v>
      </c>
      <c r="W2934" s="9" t="str">
        <f>UPPER(LEFT(Todos!$B2934,2))</f>
        <v>NV</v>
      </c>
      <c r="X2934" s="10" t="str" cm="1">
        <f t="array" ref="X2934">+IF(Todos!$C2934 = "",MODE.MATCH(Todos!$C$2:$C$4029),Todos!$C2934)</f>
        <v>F</v>
      </c>
    </row>
    <row r="2935" spans="1:24" x14ac:dyDescent="0.35">
      <c r="A2935" s="18">
        <v>84390</v>
      </c>
      <c r="B2935" s="12" t="s">
        <v>57</v>
      </c>
      <c r="C2935" s="12" t="s">
        <v>14</v>
      </c>
      <c r="D2935" s="12">
        <v>465</v>
      </c>
      <c r="E2935" s="12">
        <v>213</v>
      </c>
      <c r="F2935" s="12">
        <v>312</v>
      </c>
      <c r="G2935" s="12">
        <v>0</v>
      </c>
      <c r="H2935" s="12">
        <v>10736</v>
      </c>
      <c r="I2935" s="12">
        <v>1</v>
      </c>
      <c r="J2935" s="12">
        <v>80</v>
      </c>
      <c r="K2935" s="12">
        <v>281</v>
      </c>
      <c r="L2935" s="12">
        <v>259</v>
      </c>
      <c r="M2935" s="12">
        <v>7.5333333329999999</v>
      </c>
      <c r="N2935" s="12">
        <f>VLOOKUP(Todos!$A2935,vlookup_table[#All],2,FALSE)</f>
        <v>1</v>
      </c>
      <c r="O2935" s="12" t="str">
        <f>VLOOKUP(Todos!$A2935,vlookup_table[#All],3,FALSE)</f>
        <v>MN</v>
      </c>
      <c r="P2935" s="12">
        <f>VLOOKUP(Todos!$A2935,vlookup_table[#All],4,FALSE)</f>
        <v>1801</v>
      </c>
      <c r="Q2935" s="14" t="str">
        <f>VLOOKUP(Todos!$A2935,vlookup_table[#All],5,FALSE)</f>
        <v>R2</v>
      </c>
      <c r="R2935" s="14" t="str">
        <f>VLOOKUP(Todos!$A2935,vlookup_table[#All],6,FALSE)</f>
        <v>M</v>
      </c>
      <c r="S2935" s="14">
        <f>VLOOKUP(Todos!$A2935,vlookup_table[#All],7,FALSE)</f>
        <v>5</v>
      </c>
      <c r="T2935" s="14">
        <f>ROUND((9706-Todos!$P2935)/100, 0)</f>
        <v>79</v>
      </c>
      <c r="U2935" s="14" t="str" cm="1">
        <f t="array" ref="U2935">_xlfn.IFS(
    ISNUMBER(SEARCH("C", Q2935)), "Ciudad",
    ISNUMBER(SEARCH("T", Q2935)), "Pueblo",
    ISNUMBER(SEARCH("R", Q2935)), "Rural",
    ISNUMBER(SEARCH("S", Q2935)), "Suburbano",
    ISNUMBER(SEARCH("U", Q2935)), "Urbano"
)</f>
        <v>Rural</v>
      </c>
      <c r="V2935" s="25" t="str" cm="1">
        <f t="array" ref="V2935">_xlfn.LET(
    _xlpm.txt, _xlfn.TEXTJOIN("", TRUE, IF(ISNUMBER(--MID(Todos!$H2935, _xlfn.SEQUENCE(LEN(Todos!$H2935)), 1)), MID(Todos!$H2935, _xlfn.SEQUENCE(LEN(Todos!$H2935)), 1), "")),
    IF(ISNUMBER(--RIGHT(_xlpm.txt,1)), _xlpm.txt, LEFT(_xlpm.txt, LEN(_xlpm.txt)-1))
)</f>
        <v>10736</v>
      </c>
      <c r="W2935" s="14" t="str">
        <f>UPPER(LEFT(Todos!$B2935,2))</f>
        <v>MN</v>
      </c>
      <c r="X2935" s="15" t="str" cm="1">
        <f t="array" ref="X2935">+IF(Todos!$C2935 = "",MODE.MATCH(Todos!$C$2:$C$4029),Todos!$C2935)</f>
        <v>M</v>
      </c>
    </row>
    <row r="2936" spans="1:24" x14ac:dyDescent="0.35">
      <c r="A2936" s="19">
        <v>83709</v>
      </c>
      <c r="B2936" s="7" t="s">
        <v>57</v>
      </c>
      <c r="C2936" s="7" t="s">
        <v>14</v>
      </c>
      <c r="D2936" s="7">
        <v>680</v>
      </c>
      <c r="E2936" s="7">
        <v>335</v>
      </c>
      <c r="F2936" s="7">
        <v>357</v>
      </c>
      <c r="G2936" s="7">
        <v>0</v>
      </c>
      <c r="H2936" s="7">
        <v>13525</v>
      </c>
      <c r="I2936" s="7">
        <v>3</v>
      </c>
      <c r="J2936" s="7">
        <v>81</v>
      </c>
      <c r="K2936" s="7">
        <v>324</v>
      </c>
      <c r="L2936" s="7">
        <v>358</v>
      </c>
      <c r="M2936" s="7">
        <v>6.3636363640000004</v>
      </c>
      <c r="N2936" s="7">
        <f>VLOOKUP(Todos!$A2936,vlookup_table[#All],2,FALSE)</f>
        <v>2</v>
      </c>
      <c r="O2936" s="7" t="str">
        <f>VLOOKUP(Todos!$A2936,vlookup_table[#All],3,FALSE)</f>
        <v>MN</v>
      </c>
      <c r="P2936" s="7">
        <f>VLOOKUP(Todos!$A2936,vlookup_table[#All],4,FALSE)</f>
        <v>2512</v>
      </c>
      <c r="Q2936" s="9" t="str">
        <f>VLOOKUP(Todos!$A2936,vlookup_table[#All],5,FALSE)</f>
        <v>S2</v>
      </c>
      <c r="R2936" s="9" t="str">
        <f>VLOOKUP(Todos!$A2936,vlookup_table[#All],6,FALSE)</f>
        <v>M</v>
      </c>
      <c r="S2936" s="9">
        <f>VLOOKUP(Todos!$A2936,vlookup_table[#All],7,FALSE)</f>
        <v>10</v>
      </c>
      <c r="T2936" s="9">
        <f>ROUND((9706-Todos!$P2936)/100, 0)</f>
        <v>72</v>
      </c>
      <c r="U2936" s="9" t="str" cm="1">
        <f t="array" ref="U2936">_xlfn.IFS(
    ISNUMBER(SEARCH("C", Q2936)), "Ciudad",
    ISNUMBER(SEARCH("T", Q2936)), "Pueblo",
    ISNUMBER(SEARCH("R", Q2936)), "Rural",
    ISNUMBER(SEARCH("S", Q2936)), "Suburbano",
    ISNUMBER(SEARCH("U", Q2936)), "Urbano"
)</f>
        <v>Suburbano</v>
      </c>
      <c r="V2936" s="24" t="str" cm="1">
        <f t="array" ref="V2936">_xlfn.LET(
    _xlpm.txt, _xlfn.TEXTJOIN("", TRUE, IF(ISNUMBER(--MID(Todos!$H2936, _xlfn.SEQUENCE(LEN(Todos!$H2936)), 1)), MID(Todos!$H2936, _xlfn.SEQUENCE(LEN(Todos!$H2936)), 1), "")),
    IF(ISNUMBER(--RIGHT(_xlpm.txt,1)), _xlpm.txt, LEFT(_xlpm.txt, LEN(_xlpm.txt)-1))
)</f>
        <v>13525</v>
      </c>
      <c r="W2936" s="9" t="str">
        <f>UPPER(LEFT(Todos!$B2936,2))</f>
        <v>MN</v>
      </c>
      <c r="X2936" s="10" t="str" cm="1">
        <f t="array" ref="X2936">+IF(Todos!$C2936 = "",MODE.MATCH(Todos!$C$2:$C$4029),Todos!$C2936)</f>
        <v>M</v>
      </c>
    </row>
    <row r="2937" spans="1:24" x14ac:dyDescent="0.35">
      <c r="A2937" s="18">
        <v>27854</v>
      </c>
      <c r="B2937" s="12" t="s">
        <v>40</v>
      </c>
      <c r="C2937" s="12" t="s">
        <v>17</v>
      </c>
      <c r="D2937" s="12">
        <v>679</v>
      </c>
      <c r="E2937" s="12">
        <v>475</v>
      </c>
      <c r="F2937" s="12">
        <v>466</v>
      </c>
      <c r="G2937" s="12">
        <v>0</v>
      </c>
      <c r="H2937" s="12">
        <v>13724</v>
      </c>
      <c r="I2937" s="12">
        <v>2</v>
      </c>
      <c r="J2937" s="12">
        <v>50</v>
      </c>
      <c r="K2937" s="12">
        <v>468</v>
      </c>
      <c r="L2937" s="12">
        <v>477</v>
      </c>
      <c r="M2937" s="12">
        <v>5.5625</v>
      </c>
      <c r="N2937" s="12">
        <f>VLOOKUP(Todos!$A2937,vlookup_table[#All],2,FALSE)</f>
        <v>2</v>
      </c>
      <c r="O2937" s="12" t="str">
        <f>VLOOKUP(Todos!$A2937,vlookup_table[#All],3,FALSE)</f>
        <v>GA</v>
      </c>
      <c r="P2937" s="12">
        <f>VLOOKUP(Todos!$A2937,vlookup_table[#All],4,FALSE)</f>
        <v>3111</v>
      </c>
      <c r="Q2937" s="14" t="str">
        <f>VLOOKUP(Todos!$A2937,vlookup_table[#All],5,FALSE)</f>
        <v>C2</v>
      </c>
      <c r="R2937" s="14" t="str">
        <f>VLOOKUP(Todos!$A2937,vlookup_table[#All],6,FALSE)</f>
        <v>F</v>
      </c>
      <c r="S2937" s="14">
        <f>VLOOKUP(Todos!$A2937,vlookup_table[#All],7,FALSE)</f>
        <v>5</v>
      </c>
      <c r="T2937" s="14">
        <f>ROUND((9706-Todos!$P2937)/100, 0)</f>
        <v>66</v>
      </c>
      <c r="U2937" s="14" t="str" cm="1">
        <f t="array" ref="U2937">_xlfn.IFS(
    ISNUMBER(SEARCH("C", Q2937)), "Ciudad",
    ISNUMBER(SEARCH("T", Q2937)), "Pueblo",
    ISNUMBER(SEARCH("R", Q2937)), "Rural",
    ISNUMBER(SEARCH("S", Q2937)), "Suburbano",
    ISNUMBER(SEARCH("U", Q2937)), "Urbano"
)</f>
        <v>Ciudad</v>
      </c>
      <c r="V2937" s="25" t="str" cm="1">
        <f t="array" ref="V2937">_xlfn.LET(
    _xlpm.txt, _xlfn.TEXTJOIN("", TRUE, IF(ISNUMBER(--MID(Todos!$H2937, _xlfn.SEQUENCE(LEN(Todos!$H2937)), 1)), MID(Todos!$H2937, _xlfn.SEQUENCE(LEN(Todos!$H2937)), 1), "")),
    IF(ISNUMBER(--RIGHT(_xlpm.txt,1)), _xlpm.txt, LEFT(_xlpm.txt, LEN(_xlpm.txt)-1))
)</f>
        <v>13724</v>
      </c>
      <c r="W2937" s="14" t="str">
        <f>UPPER(LEFT(Todos!$B2937,2))</f>
        <v>GA</v>
      </c>
      <c r="X2937" s="15" t="str" cm="1">
        <f t="array" ref="X2937">+IF(Todos!$C2937 = "",MODE.MATCH(Todos!$C$2:$C$4029),Todos!$C2937)</f>
        <v>F</v>
      </c>
    </row>
    <row r="2938" spans="1:24" x14ac:dyDescent="0.35">
      <c r="A2938" s="19">
        <v>139302</v>
      </c>
      <c r="B2938" s="7" t="s">
        <v>55</v>
      </c>
      <c r="C2938" s="7" t="s">
        <v>14</v>
      </c>
      <c r="D2938" s="7">
        <v>592</v>
      </c>
      <c r="E2938" s="7">
        <v>273</v>
      </c>
      <c r="F2938" s="7">
        <v>315</v>
      </c>
      <c r="G2938" s="7">
        <v>0</v>
      </c>
      <c r="H2938" s="7">
        <v>7582</v>
      </c>
      <c r="I2938" s="7">
        <v>4</v>
      </c>
      <c r="J2938" s="7">
        <v>79</v>
      </c>
      <c r="K2938" s="7">
        <v>294</v>
      </c>
      <c r="L2938" s="7">
        <v>290</v>
      </c>
      <c r="M2938" s="7">
        <v>21.666666670000001</v>
      </c>
      <c r="N2938" s="7">
        <f>VLOOKUP(Todos!$A2938,vlookup_table[#All],2,FALSE)</f>
        <v>0</v>
      </c>
      <c r="O2938" s="7" t="str">
        <f>VLOOKUP(Todos!$A2938,vlookup_table[#All],3,FALSE)</f>
        <v>NM</v>
      </c>
      <c r="P2938" s="7">
        <f>VLOOKUP(Todos!$A2938,vlookup_table[#All],4,FALSE)</f>
        <v>4003</v>
      </c>
      <c r="Q2938" s="9" t="str">
        <f>VLOOKUP(Todos!$A2938,vlookup_table[#All],5,FALSE)</f>
        <v>S3</v>
      </c>
      <c r="R2938" s="9" t="str">
        <f>VLOOKUP(Todos!$A2938,vlookup_table[#All],6,FALSE)</f>
        <v>M</v>
      </c>
      <c r="S2938" s="9">
        <f>VLOOKUP(Todos!$A2938,vlookup_table[#All],7,FALSE)</f>
        <v>25</v>
      </c>
      <c r="T2938" s="9">
        <f>ROUND((9706-Todos!$P2938)/100, 0)</f>
        <v>57</v>
      </c>
      <c r="U2938" s="9" t="str" cm="1">
        <f t="array" ref="U2938">_xlfn.IFS(
    ISNUMBER(SEARCH("C", Q2938)), "Ciudad",
    ISNUMBER(SEARCH("T", Q2938)), "Pueblo",
    ISNUMBER(SEARCH("R", Q2938)), "Rural",
    ISNUMBER(SEARCH("S", Q2938)), "Suburbano",
    ISNUMBER(SEARCH("U", Q2938)), "Urbano"
)</f>
        <v>Suburbano</v>
      </c>
      <c r="V2938" s="24" t="str" cm="1">
        <f t="array" ref="V2938">_xlfn.LET(
    _xlpm.txt, _xlfn.TEXTJOIN("", TRUE, IF(ISNUMBER(--MID(Todos!$H2938, _xlfn.SEQUENCE(LEN(Todos!$H2938)), 1)), MID(Todos!$H2938, _xlfn.SEQUENCE(LEN(Todos!$H2938)), 1), "")),
    IF(ISNUMBER(--RIGHT(_xlpm.txt,1)), _xlpm.txt, LEFT(_xlpm.txt, LEN(_xlpm.txt)-1))
)</f>
        <v>7582</v>
      </c>
      <c r="W2938" s="9" t="str">
        <f>UPPER(LEFT(Todos!$B2938,2))</f>
        <v>NM</v>
      </c>
      <c r="X2938" s="10" t="str" cm="1">
        <f t="array" ref="X2938">+IF(Todos!$C2938 = "",MODE.MATCH(Todos!$C$2:$C$4029),Todos!$C2938)</f>
        <v>M</v>
      </c>
    </row>
    <row r="2939" spans="1:24" x14ac:dyDescent="0.35">
      <c r="A2939" s="18">
        <v>87538</v>
      </c>
      <c r="B2939" s="12" t="s">
        <v>35</v>
      </c>
      <c r="C2939" s="12" t="s">
        <v>20</v>
      </c>
      <c r="D2939" s="12">
        <v>561</v>
      </c>
      <c r="E2939" s="12">
        <v>189</v>
      </c>
      <c r="F2939" s="12">
        <v>282</v>
      </c>
      <c r="G2939" s="12">
        <v>0</v>
      </c>
      <c r="H2939" s="12">
        <v>9557</v>
      </c>
      <c r="I2939" s="12">
        <v>1</v>
      </c>
      <c r="J2939" s="12">
        <v>62</v>
      </c>
      <c r="K2939" s="12">
        <v>243</v>
      </c>
      <c r="L2939" s="12">
        <v>233</v>
      </c>
      <c r="M2939" s="12">
        <v>8.3333333330000006</v>
      </c>
      <c r="N2939" s="12">
        <f>VLOOKUP(Todos!$A2939,vlookup_table[#All],2,FALSE)</f>
        <v>0</v>
      </c>
      <c r="O2939" s="12" t="str">
        <f>VLOOKUP(Todos!$A2939,vlookup_table[#All],3,FALSE)</f>
        <v>MT</v>
      </c>
      <c r="P2939" s="12">
        <f>VLOOKUP(Todos!$A2939,vlookup_table[#All],4,FALSE)</f>
        <v>0</v>
      </c>
      <c r="Q2939" s="14" t="str">
        <f>VLOOKUP(Todos!$A2939,vlookup_table[#All],5,FALSE)</f>
        <v>R2</v>
      </c>
      <c r="R2939" s="14" t="str">
        <f>VLOOKUP(Todos!$A2939,vlookup_table[#All],6,FALSE)</f>
        <v>F</v>
      </c>
      <c r="S2939" s="14">
        <f>VLOOKUP(Todos!$A2939,vlookup_table[#All],7,FALSE)</f>
        <v>10</v>
      </c>
      <c r="T2939" s="14">
        <f>ROUND((9706-Todos!$P2939)/100, 0)</f>
        <v>97</v>
      </c>
      <c r="U2939" s="14" t="str" cm="1">
        <f t="array" ref="U2939">_xlfn.IFS(
    ISNUMBER(SEARCH("C", Q2939)), "Ciudad",
    ISNUMBER(SEARCH("T", Q2939)), "Pueblo",
    ISNUMBER(SEARCH("R", Q2939)), "Rural",
    ISNUMBER(SEARCH("S", Q2939)), "Suburbano",
    ISNUMBER(SEARCH("U", Q2939)), "Urbano"
)</f>
        <v>Rural</v>
      </c>
      <c r="V2939" s="25" t="str" cm="1">
        <f t="array" ref="V2939">_xlfn.LET(
    _xlpm.txt, _xlfn.TEXTJOIN("", TRUE, IF(ISNUMBER(--MID(Todos!$H2939, _xlfn.SEQUENCE(LEN(Todos!$H2939)), 1)), MID(Todos!$H2939, _xlfn.SEQUENCE(LEN(Todos!$H2939)), 1), "")),
    IF(ISNUMBER(--RIGHT(_xlpm.txt,1)), _xlpm.txt, LEFT(_xlpm.txt, LEN(_xlpm.txt)-1))
)</f>
        <v>9557</v>
      </c>
      <c r="W2939" s="14" t="str">
        <f>UPPER(LEFT(Todos!$B2939,2))</f>
        <v>MT</v>
      </c>
      <c r="X2939" s="15" t="str" cm="1">
        <f t="array" ref="X2939">+IF(Todos!$C2939 = "",MODE.MATCH(Todos!$C$2:$C$4029),Todos!$C2939)</f>
        <v>female</v>
      </c>
    </row>
    <row r="2940" spans="1:24" x14ac:dyDescent="0.35">
      <c r="A2940" s="19">
        <v>173571</v>
      </c>
      <c r="B2940" s="7" t="s">
        <v>38</v>
      </c>
      <c r="C2940" s="7" t="s">
        <v>14</v>
      </c>
      <c r="D2940" s="7">
        <v>2575</v>
      </c>
      <c r="E2940" s="7">
        <v>521</v>
      </c>
      <c r="F2940" s="7">
        <v>584</v>
      </c>
      <c r="G2940" s="7">
        <v>74</v>
      </c>
      <c r="H2940" s="7">
        <v>17578</v>
      </c>
      <c r="I2940" s="7">
        <v>5</v>
      </c>
      <c r="J2940" s="7">
        <v>80</v>
      </c>
      <c r="K2940" s="7">
        <v>551</v>
      </c>
      <c r="L2940" s="7">
        <v>561</v>
      </c>
      <c r="M2940" s="7">
        <v>17.5</v>
      </c>
      <c r="N2940" s="7">
        <f>VLOOKUP(Todos!$A2940,vlookup_table[#All],2,FALSE)</f>
        <v>0</v>
      </c>
      <c r="O2940" s="7" t="str">
        <f>VLOOKUP(Todos!$A2940,vlookup_table[#All],3,FALSE)</f>
        <v>HI</v>
      </c>
      <c r="P2940" s="7">
        <f>VLOOKUP(Todos!$A2940,vlookup_table[#All],4,FALSE)</f>
        <v>0</v>
      </c>
      <c r="Q2940" s="9" t="str">
        <f>VLOOKUP(Todos!$A2940,vlookup_table[#All],5,FALSE)</f>
        <v>T2</v>
      </c>
      <c r="R2940" s="9" t="str">
        <f>VLOOKUP(Todos!$A2940,vlookup_table[#All],6,FALSE)</f>
        <v>M</v>
      </c>
      <c r="S2940" s="9">
        <f>VLOOKUP(Todos!$A2940,vlookup_table[#All],7,FALSE)</f>
        <v>25</v>
      </c>
      <c r="T2940" s="9">
        <f>ROUND((9706-Todos!$P2940)/100, 0)</f>
        <v>97</v>
      </c>
      <c r="U2940" s="9" t="str" cm="1">
        <f t="array" ref="U2940">_xlfn.IFS(
    ISNUMBER(SEARCH("C", Q2940)), "Ciudad",
    ISNUMBER(SEARCH("T", Q2940)), "Pueblo",
    ISNUMBER(SEARCH("R", Q2940)), "Rural",
    ISNUMBER(SEARCH("S", Q2940)), "Suburbano",
    ISNUMBER(SEARCH("U", Q2940)), "Urbano"
)</f>
        <v>Pueblo</v>
      </c>
      <c r="V2940" s="24" t="str" cm="1">
        <f t="array" ref="V2940">_xlfn.LET(
    _xlpm.txt, _xlfn.TEXTJOIN("", TRUE, IF(ISNUMBER(--MID(Todos!$H2940, _xlfn.SEQUENCE(LEN(Todos!$H2940)), 1)), MID(Todos!$H2940, _xlfn.SEQUENCE(LEN(Todos!$H2940)), 1), "")),
    IF(ISNUMBER(--RIGHT(_xlpm.txt,1)), _xlpm.txt, LEFT(_xlpm.txt, LEN(_xlpm.txt)-1))
)</f>
        <v>17578</v>
      </c>
      <c r="W2940" s="9" t="str">
        <f>UPPER(LEFT(Todos!$B2940,2))</f>
        <v>HI</v>
      </c>
      <c r="X2940" s="10" t="str" cm="1">
        <f t="array" ref="X2940">+IF(Todos!$C2940 = "",MODE.MATCH(Todos!$C$2:$C$4029),Todos!$C2940)</f>
        <v>M</v>
      </c>
    </row>
    <row r="2941" spans="1:24" x14ac:dyDescent="0.35">
      <c r="A2941" s="18">
        <v>55091</v>
      </c>
      <c r="B2941" s="12" t="s">
        <v>63</v>
      </c>
      <c r="C2941" s="12" t="s">
        <v>20</v>
      </c>
      <c r="D2941" s="12">
        <v>364</v>
      </c>
      <c r="E2941" s="12">
        <v>187</v>
      </c>
      <c r="F2941" s="12">
        <v>263</v>
      </c>
      <c r="G2941" s="12">
        <v>1</v>
      </c>
      <c r="H2941" s="12">
        <v>8562</v>
      </c>
      <c r="I2941" s="12">
        <v>0</v>
      </c>
      <c r="J2941" s="12">
        <v>89</v>
      </c>
      <c r="K2941" s="12">
        <v>216</v>
      </c>
      <c r="L2941" s="12">
        <v>234</v>
      </c>
      <c r="M2941" s="12">
        <v>25</v>
      </c>
      <c r="N2941" s="12">
        <f>VLOOKUP(Todos!$A2941,vlookup_table[#All],2,FALSE)</f>
        <v>0</v>
      </c>
      <c r="O2941" s="12" t="str">
        <f>VLOOKUP(Todos!$A2941,vlookup_table[#All],3,FALSE)</f>
        <v>MS</v>
      </c>
      <c r="P2941" s="12">
        <f>VLOOKUP(Todos!$A2941,vlookup_table[#All],4,FALSE)</f>
        <v>5001</v>
      </c>
      <c r="Q2941" s="14" t="str">
        <f>VLOOKUP(Todos!$A2941,vlookup_table[#All],5,FALSE)</f>
        <v>R3</v>
      </c>
      <c r="R2941" s="14" t="str">
        <f>VLOOKUP(Todos!$A2941,vlookup_table[#All],6,FALSE)</f>
        <v>F</v>
      </c>
      <c r="S2941" s="14">
        <f>VLOOKUP(Todos!$A2941,vlookup_table[#All],7,FALSE)</f>
        <v>10</v>
      </c>
      <c r="T2941" s="14">
        <f>ROUND((9706-Todos!$P2941)/100, 0)</f>
        <v>47</v>
      </c>
      <c r="U2941" s="14" t="str" cm="1">
        <f t="array" ref="U2941">_xlfn.IFS(
    ISNUMBER(SEARCH("C", Q2941)), "Ciudad",
    ISNUMBER(SEARCH("T", Q2941)), "Pueblo",
    ISNUMBER(SEARCH("R", Q2941)), "Rural",
    ISNUMBER(SEARCH("S", Q2941)), "Suburbano",
    ISNUMBER(SEARCH("U", Q2941)), "Urbano"
)</f>
        <v>Rural</v>
      </c>
      <c r="V2941" s="25" t="str" cm="1">
        <f t="array" ref="V2941">_xlfn.LET(
    _xlpm.txt, _xlfn.TEXTJOIN("", TRUE, IF(ISNUMBER(--MID(Todos!$H2941, _xlfn.SEQUENCE(LEN(Todos!$H2941)), 1)), MID(Todos!$H2941, _xlfn.SEQUENCE(LEN(Todos!$H2941)), 1), "")),
    IF(ISNUMBER(--RIGHT(_xlpm.txt,1)), _xlpm.txt, LEFT(_xlpm.txt, LEN(_xlpm.txt)-1))
)</f>
        <v>8562</v>
      </c>
      <c r="W2941" s="14" t="str">
        <f>UPPER(LEFT(Todos!$B2941,2))</f>
        <v>MS</v>
      </c>
      <c r="X2941" s="15" t="str" cm="1">
        <f t="array" ref="X2941">+IF(Todos!$C2941 = "",MODE.MATCH(Todos!$C$2:$C$4029),Todos!$C2941)</f>
        <v>female</v>
      </c>
    </row>
    <row r="2942" spans="1:24" x14ac:dyDescent="0.35">
      <c r="A2942" s="19">
        <v>2861</v>
      </c>
      <c r="B2942" s="7" t="s">
        <v>41</v>
      </c>
      <c r="C2942" s="7" t="s">
        <v>52</v>
      </c>
      <c r="D2942" s="7">
        <v>817</v>
      </c>
      <c r="E2942" s="7">
        <v>388</v>
      </c>
      <c r="F2942" s="7">
        <v>422</v>
      </c>
      <c r="G2942" s="7">
        <v>0</v>
      </c>
      <c r="H2942" s="7">
        <v>13502</v>
      </c>
      <c r="I2942" s="7">
        <v>3</v>
      </c>
      <c r="J2942" s="7">
        <v>60</v>
      </c>
      <c r="K2942" s="7">
        <v>404</v>
      </c>
      <c r="L2942" s="7">
        <v>390</v>
      </c>
      <c r="M2942" s="7">
        <v>7.7857142860000002</v>
      </c>
      <c r="N2942" s="7">
        <f>VLOOKUP(Todos!$A2942,vlookup_table[#All],2,FALSE)</f>
        <v>0</v>
      </c>
      <c r="O2942" s="7" t="str">
        <f>VLOOKUP(Todos!$A2942,vlookup_table[#All],3,FALSE)</f>
        <v>WA</v>
      </c>
      <c r="P2942" s="7">
        <f>VLOOKUP(Todos!$A2942,vlookup_table[#All],4,FALSE)</f>
        <v>3701</v>
      </c>
      <c r="Q2942" s="9" t="str">
        <f>VLOOKUP(Todos!$A2942,vlookup_table[#All],5,FALSE)</f>
        <v>S2</v>
      </c>
      <c r="R2942" s="9" t="str">
        <f>VLOOKUP(Todos!$A2942,vlookup_table[#All],6,FALSE)</f>
        <v>M</v>
      </c>
      <c r="S2942" s="9">
        <f>VLOOKUP(Todos!$A2942,vlookup_table[#All],7,FALSE)</f>
        <v>7</v>
      </c>
      <c r="T2942" s="9">
        <f>ROUND((9706-Todos!$P2942)/100, 0)</f>
        <v>60</v>
      </c>
      <c r="U2942" s="9" t="str" cm="1">
        <f t="array" ref="U2942">_xlfn.IFS(
    ISNUMBER(SEARCH("C", Q2942)), "Ciudad",
    ISNUMBER(SEARCH("T", Q2942)), "Pueblo",
    ISNUMBER(SEARCH("R", Q2942)), "Rural",
    ISNUMBER(SEARCH("S", Q2942)), "Suburbano",
    ISNUMBER(SEARCH("U", Q2942)), "Urbano"
)</f>
        <v>Suburbano</v>
      </c>
      <c r="V2942" s="24" t="str" cm="1">
        <f t="array" ref="V2942">_xlfn.LET(
    _xlpm.txt, _xlfn.TEXTJOIN("", TRUE, IF(ISNUMBER(--MID(Todos!$H2942, _xlfn.SEQUENCE(LEN(Todos!$H2942)), 1)), MID(Todos!$H2942, _xlfn.SEQUENCE(LEN(Todos!$H2942)), 1), "")),
    IF(ISNUMBER(--RIGHT(_xlpm.txt,1)), _xlpm.txt, LEFT(_xlpm.txt, LEN(_xlpm.txt)-1))
)</f>
        <v>13502</v>
      </c>
      <c r="W2942" s="9" t="str">
        <f>UPPER(LEFT(Todos!$B2942,2))</f>
        <v>WA</v>
      </c>
      <c r="X2942" s="10" t="str" cm="1">
        <f t="array" ref="X2942">+IF(Todos!$C2942 = "",MODE.MATCH(Todos!$C$2:$C$4029),Todos!$C2942)</f>
        <v>male</v>
      </c>
    </row>
    <row r="2943" spans="1:24" x14ac:dyDescent="0.35">
      <c r="A2943" s="18">
        <v>141666</v>
      </c>
      <c r="B2943" s="12" t="s">
        <v>24</v>
      </c>
      <c r="C2943" s="12" t="s">
        <v>14</v>
      </c>
      <c r="D2943" s="12">
        <v>1105</v>
      </c>
      <c r="E2943" s="12">
        <v>229</v>
      </c>
      <c r="F2943" s="12">
        <v>374</v>
      </c>
      <c r="G2943" s="12">
        <v>7</v>
      </c>
      <c r="H2943" s="12">
        <v>15856</v>
      </c>
      <c r="I2943" s="12">
        <v>12</v>
      </c>
      <c r="J2943" s="12">
        <v>14</v>
      </c>
      <c r="K2943" s="12">
        <v>285</v>
      </c>
      <c r="L2943" s="12">
        <v>303</v>
      </c>
      <c r="M2943" s="12">
        <v>10.5</v>
      </c>
      <c r="N2943" s="12">
        <f>VLOOKUP(Todos!$A2943,vlookup_table[#All],2,FALSE)</f>
        <v>1</v>
      </c>
      <c r="O2943" s="12" t="str">
        <f>VLOOKUP(Todos!$A2943,vlookup_table[#All],3,FALSE)</f>
        <v>NV</v>
      </c>
      <c r="P2943" s="12">
        <f>VLOOKUP(Todos!$A2943,vlookup_table[#All],4,FALSE)</f>
        <v>0</v>
      </c>
      <c r="Q2943" s="14" t="str">
        <f>VLOOKUP(Todos!$A2943,vlookup_table[#All],5,FALSE)</f>
        <v>C1</v>
      </c>
      <c r="R2943" s="14" t="str">
        <f>VLOOKUP(Todos!$A2943,vlookup_table[#All],6,FALSE)</f>
        <v>M</v>
      </c>
      <c r="S2943" s="14">
        <f>VLOOKUP(Todos!$A2943,vlookup_table[#All],7,FALSE)</f>
        <v>16</v>
      </c>
      <c r="T2943" s="14">
        <f>ROUND((9706-Todos!$P2943)/100, 0)</f>
        <v>97</v>
      </c>
      <c r="U2943" s="14" t="str" cm="1">
        <f t="array" ref="U2943">_xlfn.IFS(
    ISNUMBER(SEARCH("C", Q2943)), "Ciudad",
    ISNUMBER(SEARCH("T", Q2943)), "Pueblo",
    ISNUMBER(SEARCH("R", Q2943)), "Rural",
    ISNUMBER(SEARCH("S", Q2943)), "Suburbano",
    ISNUMBER(SEARCH("U", Q2943)), "Urbano"
)</f>
        <v>Ciudad</v>
      </c>
      <c r="V2943" s="25" t="str" cm="1">
        <f t="array" ref="V2943">_xlfn.LET(
    _xlpm.txt, _xlfn.TEXTJOIN("", TRUE, IF(ISNUMBER(--MID(Todos!$H2943, _xlfn.SEQUENCE(LEN(Todos!$H2943)), 1)), MID(Todos!$H2943, _xlfn.SEQUENCE(LEN(Todos!$H2943)), 1), "")),
    IF(ISNUMBER(--RIGHT(_xlpm.txt,1)), _xlpm.txt, LEFT(_xlpm.txt, LEN(_xlpm.txt)-1))
)</f>
        <v>15856</v>
      </c>
      <c r="W2943" s="14" t="str">
        <f>UPPER(LEFT(Todos!$B2943,2))</f>
        <v>NV</v>
      </c>
      <c r="X2943" s="15" t="str" cm="1">
        <f t="array" ref="X2943">+IF(Todos!$C2943 = "",MODE.MATCH(Todos!$C$2:$C$4029),Todos!$C2943)</f>
        <v>M</v>
      </c>
    </row>
    <row r="2944" spans="1:24" x14ac:dyDescent="0.35">
      <c r="A2944" s="19">
        <v>165857</v>
      </c>
      <c r="B2944" s="7" t="s">
        <v>22</v>
      </c>
      <c r="C2944" s="7" t="s">
        <v>17</v>
      </c>
      <c r="D2944" s="7">
        <v>1269</v>
      </c>
      <c r="E2944" s="7">
        <v>409</v>
      </c>
      <c r="F2944" s="7">
        <v>490</v>
      </c>
      <c r="G2944" s="7">
        <v>3</v>
      </c>
      <c r="H2944" s="7">
        <v>17132</v>
      </c>
      <c r="I2944" s="7">
        <v>5</v>
      </c>
      <c r="J2944" s="7">
        <v>55</v>
      </c>
      <c r="K2944" s="7">
        <v>457</v>
      </c>
      <c r="L2944" s="7">
        <v>443</v>
      </c>
      <c r="M2944" s="7">
        <v>3.4</v>
      </c>
      <c r="N2944" s="7">
        <f>VLOOKUP(Todos!$A2944,vlookup_table[#All],2,FALSE)</f>
        <v>28</v>
      </c>
      <c r="O2944" s="7" t="str">
        <f>VLOOKUP(Todos!$A2944,vlookup_table[#All],3,FALSE)</f>
        <v>CA</v>
      </c>
      <c r="P2944" s="7">
        <f>VLOOKUP(Todos!$A2944,vlookup_table[#All],4,FALSE)</f>
        <v>2201</v>
      </c>
      <c r="Q2944" s="9" t="str">
        <f>VLOOKUP(Todos!$A2944,vlookup_table[#All],5,FALSE)</f>
        <v>C2</v>
      </c>
      <c r="R2944" s="9" t="str">
        <f>VLOOKUP(Todos!$A2944,vlookup_table[#All],6,FALSE)</f>
        <v>F</v>
      </c>
      <c r="S2944" s="9">
        <f>VLOOKUP(Todos!$A2944,vlookup_table[#All],7,FALSE)</f>
        <v>4</v>
      </c>
      <c r="T2944" s="9">
        <f>ROUND((9706-Todos!$P2944)/100, 0)</f>
        <v>75</v>
      </c>
      <c r="U2944" s="9" t="str" cm="1">
        <f t="array" ref="U2944">_xlfn.IFS(
    ISNUMBER(SEARCH("C", Q2944)), "Ciudad",
    ISNUMBER(SEARCH("T", Q2944)), "Pueblo",
    ISNUMBER(SEARCH("R", Q2944)), "Rural",
    ISNUMBER(SEARCH("S", Q2944)), "Suburbano",
    ISNUMBER(SEARCH("U", Q2944)), "Urbano"
)</f>
        <v>Ciudad</v>
      </c>
      <c r="V2944" s="24" t="str" cm="1">
        <f t="array" ref="V2944">_xlfn.LET(
    _xlpm.txt, _xlfn.TEXTJOIN("", TRUE, IF(ISNUMBER(--MID(Todos!$H2944, _xlfn.SEQUENCE(LEN(Todos!$H2944)), 1)), MID(Todos!$H2944, _xlfn.SEQUENCE(LEN(Todos!$H2944)), 1), "")),
    IF(ISNUMBER(--RIGHT(_xlpm.txt,1)), _xlpm.txt, LEFT(_xlpm.txt, LEN(_xlpm.txt)-1))
)</f>
        <v>17132</v>
      </c>
      <c r="W2944" s="9" t="str">
        <f>UPPER(LEFT(Todos!$B2944,2))</f>
        <v>CA</v>
      </c>
      <c r="X2944" s="10" t="str" cm="1">
        <f t="array" ref="X2944">+IF(Todos!$C2944 = "",MODE.MATCH(Todos!$C$2:$C$4029),Todos!$C2944)</f>
        <v>F</v>
      </c>
    </row>
    <row r="2945" spans="1:24" x14ac:dyDescent="0.35">
      <c r="A2945" s="18">
        <v>172464</v>
      </c>
      <c r="B2945" s="12" t="s">
        <v>22</v>
      </c>
      <c r="C2945" s="12" t="s">
        <v>14</v>
      </c>
      <c r="D2945" s="12">
        <v>1257</v>
      </c>
      <c r="E2945" s="12">
        <v>231</v>
      </c>
      <c r="F2945" s="12">
        <v>535</v>
      </c>
      <c r="G2945" s="12">
        <v>20</v>
      </c>
      <c r="H2945" s="12">
        <v>19180</v>
      </c>
      <c r="I2945" s="12">
        <v>10</v>
      </c>
      <c r="J2945" s="12">
        <v>54</v>
      </c>
      <c r="K2945" s="12">
        <v>509</v>
      </c>
      <c r="L2945" s="12">
        <v>350</v>
      </c>
      <c r="M2945" s="12">
        <v>5.625</v>
      </c>
      <c r="N2945" s="12">
        <f>VLOOKUP(Todos!$A2945,vlookup_table[#All],2,FALSE)</f>
        <v>0</v>
      </c>
      <c r="O2945" s="12" t="str">
        <f>VLOOKUP(Todos!$A2945,vlookup_table[#All],3,FALSE)</f>
        <v>CA</v>
      </c>
      <c r="P2945" s="12">
        <f>VLOOKUP(Todos!$A2945,vlookup_table[#All],4,FALSE)</f>
        <v>0</v>
      </c>
      <c r="Q2945" s="14" t="str">
        <f>VLOOKUP(Todos!$A2945,vlookup_table[#All],5,FALSE)</f>
        <v>T2</v>
      </c>
      <c r="R2945" s="14" t="str">
        <f>VLOOKUP(Todos!$A2945,vlookup_table[#All],6,FALSE)</f>
        <v>M</v>
      </c>
      <c r="S2945" s="14">
        <f>VLOOKUP(Todos!$A2945,vlookup_table[#All],7,FALSE)</f>
        <v>6</v>
      </c>
      <c r="T2945" s="14">
        <f>ROUND((9706-Todos!$P2945)/100, 0)</f>
        <v>97</v>
      </c>
      <c r="U2945" s="14" t="str" cm="1">
        <f t="array" ref="U2945">_xlfn.IFS(
    ISNUMBER(SEARCH("C", Q2945)), "Ciudad",
    ISNUMBER(SEARCH("T", Q2945)), "Pueblo",
    ISNUMBER(SEARCH("R", Q2945)), "Rural",
    ISNUMBER(SEARCH("S", Q2945)), "Suburbano",
    ISNUMBER(SEARCH("U", Q2945)), "Urbano"
)</f>
        <v>Pueblo</v>
      </c>
      <c r="V2945" s="25" t="str" cm="1">
        <f t="array" ref="V2945">_xlfn.LET(
    _xlpm.txt, _xlfn.TEXTJOIN("", TRUE, IF(ISNUMBER(--MID(Todos!$H2945, _xlfn.SEQUENCE(LEN(Todos!$H2945)), 1)), MID(Todos!$H2945, _xlfn.SEQUENCE(LEN(Todos!$H2945)), 1), "")),
    IF(ISNUMBER(--RIGHT(_xlpm.txt,1)), _xlpm.txt, LEFT(_xlpm.txt, LEN(_xlpm.txt)-1))
)</f>
        <v>19180</v>
      </c>
      <c r="W2945" s="14" t="str">
        <f>UPPER(LEFT(Todos!$B2945,2))</f>
        <v>CA</v>
      </c>
      <c r="X2945" s="15" t="str" cm="1">
        <f t="array" ref="X2945">+IF(Todos!$C2945 = "",MODE.MATCH(Todos!$C$2:$C$4029),Todos!$C2945)</f>
        <v>M</v>
      </c>
    </row>
    <row r="2946" spans="1:24" x14ac:dyDescent="0.35">
      <c r="A2946" s="19">
        <v>168171</v>
      </c>
      <c r="B2946" s="7" t="s">
        <v>22</v>
      </c>
      <c r="C2946" s="7" t="s">
        <v>17</v>
      </c>
      <c r="D2946" s="7">
        <v>3938</v>
      </c>
      <c r="E2946" s="7">
        <v>203</v>
      </c>
      <c r="F2946" s="7">
        <v>344</v>
      </c>
      <c r="G2946" s="7">
        <v>50</v>
      </c>
      <c r="H2946" s="7">
        <v>15598</v>
      </c>
      <c r="I2946" s="7">
        <v>10</v>
      </c>
      <c r="J2946" s="7">
        <v>38</v>
      </c>
      <c r="K2946" s="7">
        <v>325</v>
      </c>
      <c r="L2946" s="7">
        <v>271</v>
      </c>
      <c r="M2946" s="7">
        <v>13.57142857</v>
      </c>
      <c r="N2946" s="7">
        <f>VLOOKUP(Todos!$A2946,vlookup_table[#All],2,FALSE)</f>
        <v>0</v>
      </c>
      <c r="O2946" s="7" t="str">
        <f>VLOOKUP(Todos!$A2946,vlookup_table[#All],3,FALSE)</f>
        <v>CA</v>
      </c>
      <c r="P2946" s="7">
        <f>VLOOKUP(Todos!$A2946,vlookup_table[#All],4,FALSE)</f>
        <v>4511</v>
      </c>
      <c r="Q2946" s="9" t="str">
        <f>VLOOKUP(Todos!$A2946,vlookup_table[#All],5,FALSE)</f>
        <v>C2</v>
      </c>
      <c r="R2946" s="9" t="str">
        <f>VLOOKUP(Todos!$A2946,vlookup_table[#All],6,FALSE)</f>
        <v>F</v>
      </c>
      <c r="S2946" s="9">
        <f>VLOOKUP(Todos!$A2946,vlookup_table[#All],7,FALSE)</f>
        <v>10</v>
      </c>
      <c r="T2946" s="9">
        <f>ROUND((9706-Todos!$P2946)/100, 0)</f>
        <v>52</v>
      </c>
      <c r="U2946" s="9" t="str" cm="1">
        <f t="array" ref="U2946">_xlfn.IFS(
    ISNUMBER(SEARCH("C", Q2946)), "Ciudad",
    ISNUMBER(SEARCH("T", Q2946)), "Pueblo",
    ISNUMBER(SEARCH("R", Q2946)), "Rural",
    ISNUMBER(SEARCH("S", Q2946)), "Suburbano",
    ISNUMBER(SEARCH("U", Q2946)), "Urbano"
)</f>
        <v>Ciudad</v>
      </c>
      <c r="V2946" s="24" t="str" cm="1">
        <f t="array" ref="V2946">_xlfn.LET(
    _xlpm.txt, _xlfn.TEXTJOIN("", TRUE, IF(ISNUMBER(--MID(Todos!$H2946, _xlfn.SEQUENCE(LEN(Todos!$H2946)), 1)), MID(Todos!$H2946, _xlfn.SEQUENCE(LEN(Todos!$H2946)), 1), "")),
    IF(ISNUMBER(--RIGHT(_xlpm.txt,1)), _xlpm.txt, LEFT(_xlpm.txt, LEN(_xlpm.txt)-1))
)</f>
        <v>15598</v>
      </c>
      <c r="W2946" s="9" t="str">
        <f>UPPER(LEFT(Todos!$B2946,2))</f>
        <v>CA</v>
      </c>
      <c r="X2946" s="10" t="str" cm="1">
        <f t="array" ref="X2946">+IF(Todos!$C2946 = "",MODE.MATCH(Todos!$C$2:$C$4029),Todos!$C2946)</f>
        <v>F</v>
      </c>
    </row>
    <row r="2947" spans="1:24" x14ac:dyDescent="0.35">
      <c r="A2947" s="18">
        <v>68563</v>
      </c>
      <c r="B2947" s="12" t="s">
        <v>30</v>
      </c>
      <c r="C2947" s="12" t="s">
        <v>17</v>
      </c>
      <c r="D2947" s="12">
        <v>2119</v>
      </c>
      <c r="E2947" s="12">
        <v>956</v>
      </c>
      <c r="F2947" s="12">
        <v>987</v>
      </c>
      <c r="G2947" s="12">
        <v>58</v>
      </c>
      <c r="H2947" s="12">
        <v>50910</v>
      </c>
      <c r="I2947" s="12">
        <v>11</v>
      </c>
      <c r="J2947" s="12">
        <v>72</v>
      </c>
      <c r="K2947" s="12">
        <v>1010</v>
      </c>
      <c r="L2947" s="12">
        <v>964</v>
      </c>
      <c r="M2947" s="12">
        <v>22.5</v>
      </c>
      <c r="N2947" s="12">
        <f>VLOOKUP(Todos!$A2947,vlookup_table[#All],2,FALSE)</f>
        <v>0</v>
      </c>
      <c r="O2947" s="12" t="str">
        <f>VLOOKUP(Todos!$A2947,vlookup_table[#All],3,FALSE)</f>
        <v>MI</v>
      </c>
      <c r="P2947" s="12">
        <f>VLOOKUP(Todos!$A2947,vlookup_table[#All],4,FALSE)</f>
        <v>3601</v>
      </c>
      <c r="Q2947" s="14" t="str">
        <f>VLOOKUP(Todos!$A2947,vlookup_table[#All],5,FALSE)</f>
        <v>S1</v>
      </c>
      <c r="R2947" s="14" t="str">
        <f>VLOOKUP(Todos!$A2947,vlookup_table[#All],6,FALSE)</f>
        <v>F</v>
      </c>
      <c r="S2947" s="14">
        <f>VLOOKUP(Todos!$A2947,vlookup_table[#All],7,FALSE)</f>
        <v>30</v>
      </c>
      <c r="T2947" s="14">
        <f>ROUND((9706-Todos!$P2947)/100, 0)</f>
        <v>61</v>
      </c>
      <c r="U2947" s="14" t="str" cm="1">
        <f t="array" ref="U2947">_xlfn.IFS(
    ISNUMBER(SEARCH("C", Q2947)), "Ciudad",
    ISNUMBER(SEARCH("T", Q2947)), "Pueblo",
    ISNUMBER(SEARCH("R", Q2947)), "Rural",
    ISNUMBER(SEARCH("S", Q2947)), "Suburbano",
    ISNUMBER(SEARCH("U", Q2947)), "Urbano"
)</f>
        <v>Suburbano</v>
      </c>
      <c r="V2947" s="25" t="str" cm="1">
        <f t="array" ref="V2947">_xlfn.LET(
    _xlpm.txt, _xlfn.TEXTJOIN("", TRUE, IF(ISNUMBER(--MID(Todos!$H2947, _xlfn.SEQUENCE(LEN(Todos!$H2947)), 1)), MID(Todos!$H2947, _xlfn.SEQUENCE(LEN(Todos!$H2947)), 1), "")),
    IF(ISNUMBER(--RIGHT(_xlpm.txt,1)), _xlpm.txt, LEFT(_xlpm.txt, LEN(_xlpm.txt)-1))
)</f>
        <v>50910</v>
      </c>
      <c r="W2947" s="14" t="str">
        <f>UPPER(LEFT(Todos!$B2947,2))</f>
        <v>MI</v>
      </c>
      <c r="X2947" s="15" t="str" cm="1">
        <f t="array" ref="X2947">+IF(Todos!$C2947 = "",MODE.MATCH(Todos!$C$2:$C$4029),Todos!$C2947)</f>
        <v>F</v>
      </c>
    </row>
    <row r="2948" spans="1:24" x14ac:dyDescent="0.35">
      <c r="A2948" s="19">
        <v>7160</v>
      </c>
      <c r="B2948" s="7" t="s">
        <v>41</v>
      </c>
      <c r="C2948" s="7" t="s">
        <v>52</v>
      </c>
      <c r="D2948" s="7">
        <v>1117</v>
      </c>
      <c r="E2948" s="7">
        <v>376</v>
      </c>
      <c r="F2948" s="7">
        <v>439</v>
      </c>
      <c r="G2948" s="7">
        <v>9</v>
      </c>
      <c r="H2948" s="7">
        <v>14428</v>
      </c>
      <c r="I2948" s="7">
        <v>2</v>
      </c>
      <c r="J2948" s="7">
        <v>62</v>
      </c>
      <c r="K2948" s="7">
        <v>397</v>
      </c>
      <c r="L2948" s="7">
        <v>413</v>
      </c>
      <c r="M2948" s="7">
        <v>14.44444444</v>
      </c>
      <c r="N2948" s="7">
        <f>VLOOKUP(Todos!$A2948,vlookup_table[#All],2,FALSE)</f>
        <v>2</v>
      </c>
      <c r="O2948" s="7" t="str">
        <f>VLOOKUP(Todos!$A2948,vlookup_table[#All],3,FALSE)</f>
        <v>WA</v>
      </c>
      <c r="P2948" s="7">
        <f>VLOOKUP(Todos!$A2948,vlookup_table[#All],4,FALSE)</f>
        <v>906</v>
      </c>
      <c r="Q2948" s="9" t="str">
        <f>VLOOKUP(Todos!$A2948,vlookup_table[#All],5,FALSE)</f>
        <v>T2</v>
      </c>
      <c r="R2948" s="9" t="str">
        <f>VLOOKUP(Todos!$A2948,vlookup_table[#All],6,FALSE)</f>
        <v>M</v>
      </c>
      <c r="S2948" s="9">
        <f>VLOOKUP(Todos!$A2948,vlookup_table[#All],7,FALSE)</f>
        <v>14</v>
      </c>
      <c r="T2948" s="9">
        <f>ROUND((9706-Todos!$P2948)/100, 0)</f>
        <v>88</v>
      </c>
      <c r="U2948" s="9" t="str" cm="1">
        <f t="array" ref="U2948">_xlfn.IFS(
    ISNUMBER(SEARCH("C", Q2948)), "Ciudad",
    ISNUMBER(SEARCH("T", Q2948)), "Pueblo",
    ISNUMBER(SEARCH("R", Q2948)), "Rural",
    ISNUMBER(SEARCH("S", Q2948)), "Suburbano",
    ISNUMBER(SEARCH("U", Q2948)), "Urbano"
)</f>
        <v>Pueblo</v>
      </c>
      <c r="V2948" s="24" t="str" cm="1">
        <f t="array" ref="V2948">_xlfn.LET(
    _xlpm.txt, _xlfn.TEXTJOIN("", TRUE, IF(ISNUMBER(--MID(Todos!$H2948, _xlfn.SEQUENCE(LEN(Todos!$H2948)), 1)), MID(Todos!$H2948, _xlfn.SEQUENCE(LEN(Todos!$H2948)), 1), "")),
    IF(ISNUMBER(--RIGHT(_xlpm.txt,1)), _xlpm.txt, LEFT(_xlpm.txt, LEN(_xlpm.txt)-1))
)</f>
        <v>14428</v>
      </c>
      <c r="W2948" s="9" t="str">
        <f>UPPER(LEFT(Todos!$B2948,2))</f>
        <v>WA</v>
      </c>
      <c r="X2948" s="10" t="str" cm="1">
        <f t="array" ref="X2948">+IF(Todos!$C2948 = "",MODE.MATCH(Todos!$C$2:$C$4029),Todos!$C2948)</f>
        <v>male</v>
      </c>
    </row>
    <row r="2949" spans="1:24" x14ac:dyDescent="0.35">
      <c r="A2949" s="18">
        <v>129779</v>
      </c>
      <c r="B2949" s="12" t="s">
        <v>49</v>
      </c>
      <c r="C2949" s="12" t="s">
        <v>17</v>
      </c>
      <c r="D2949" s="12">
        <v>1200</v>
      </c>
      <c r="E2949" s="12">
        <v>529</v>
      </c>
      <c r="F2949" s="12">
        <v>529</v>
      </c>
      <c r="G2949" s="12">
        <v>2</v>
      </c>
      <c r="H2949" s="12">
        <v>18107</v>
      </c>
      <c r="I2949" s="12">
        <v>1</v>
      </c>
      <c r="J2949" s="12">
        <v>39</v>
      </c>
      <c r="K2949" s="12">
        <v>552</v>
      </c>
      <c r="L2949" s="12">
        <v>516</v>
      </c>
      <c r="M2949" s="12">
        <v>14.68421053</v>
      </c>
      <c r="N2949" s="12">
        <f>VLOOKUP(Todos!$A2949,vlookup_table[#All],2,FALSE)</f>
        <v>0</v>
      </c>
      <c r="O2949" s="12" t="str">
        <f>VLOOKUP(Todos!$A2949,vlookup_table[#All],3,FALSE)</f>
        <v>CO</v>
      </c>
      <c r="P2949" s="12">
        <f>VLOOKUP(Todos!$A2949,vlookup_table[#All],4,FALSE)</f>
        <v>3012</v>
      </c>
      <c r="Q2949" s="14" t="str">
        <f>VLOOKUP(Todos!$A2949,vlookup_table[#All],5,FALSE)</f>
        <v>S1</v>
      </c>
      <c r="R2949" s="14" t="str">
        <f>VLOOKUP(Todos!$A2949,vlookup_table[#All],6,FALSE)</f>
        <v>F</v>
      </c>
      <c r="S2949" s="14">
        <f>VLOOKUP(Todos!$A2949,vlookup_table[#All],7,FALSE)</f>
        <v>12</v>
      </c>
      <c r="T2949" s="14">
        <f>ROUND((9706-Todos!$P2949)/100, 0)</f>
        <v>67</v>
      </c>
      <c r="U2949" s="14" t="str" cm="1">
        <f t="array" ref="U2949">_xlfn.IFS(
    ISNUMBER(SEARCH("C", Q2949)), "Ciudad",
    ISNUMBER(SEARCH("T", Q2949)), "Pueblo",
    ISNUMBER(SEARCH("R", Q2949)), "Rural",
    ISNUMBER(SEARCH("S", Q2949)), "Suburbano",
    ISNUMBER(SEARCH("U", Q2949)), "Urbano"
)</f>
        <v>Suburbano</v>
      </c>
      <c r="V2949" s="25" t="str" cm="1">
        <f t="array" ref="V2949">_xlfn.LET(
    _xlpm.txt, _xlfn.TEXTJOIN("", TRUE, IF(ISNUMBER(--MID(Todos!$H2949, _xlfn.SEQUENCE(LEN(Todos!$H2949)), 1)), MID(Todos!$H2949, _xlfn.SEQUENCE(LEN(Todos!$H2949)), 1), "")),
    IF(ISNUMBER(--RIGHT(_xlpm.txt,1)), _xlpm.txt, LEFT(_xlpm.txt, LEN(_xlpm.txt)-1))
)</f>
        <v>18107</v>
      </c>
      <c r="W2949" s="14" t="str">
        <f>UPPER(LEFT(Todos!$B2949,2))</f>
        <v>CO</v>
      </c>
      <c r="X2949" s="15" t="str" cm="1">
        <f t="array" ref="X2949">+IF(Todos!$C2949 = "",MODE.MATCH(Todos!$C$2:$C$4029),Todos!$C2949)</f>
        <v>F</v>
      </c>
    </row>
    <row r="2950" spans="1:24" x14ac:dyDescent="0.35">
      <c r="A2950" s="19">
        <v>112504</v>
      </c>
      <c r="B2950" s="7" t="s">
        <v>33</v>
      </c>
      <c r="C2950" s="7" t="s">
        <v>61</v>
      </c>
      <c r="D2950" s="7">
        <v>773</v>
      </c>
      <c r="E2950" s="7">
        <v>521</v>
      </c>
      <c r="F2950" s="7">
        <v>566</v>
      </c>
      <c r="G2950" s="7">
        <v>0</v>
      </c>
      <c r="H2950" s="7">
        <v>18085</v>
      </c>
      <c r="I2950" s="7">
        <v>0</v>
      </c>
      <c r="J2950" s="7">
        <v>61</v>
      </c>
      <c r="K2950" s="7">
        <v>545</v>
      </c>
      <c r="L2950" s="7">
        <v>530</v>
      </c>
      <c r="M2950" s="7">
        <v>5.8333333329999997</v>
      </c>
      <c r="N2950" s="7">
        <f>VLOOKUP(Todos!$A2950,vlookup_table[#All],2,FALSE)</f>
        <v>0</v>
      </c>
      <c r="O2950" s="7" t="str">
        <f>VLOOKUP(Todos!$A2950,vlookup_table[#All],3,FALSE)</f>
        <v>AR</v>
      </c>
      <c r="P2950" s="7">
        <f>VLOOKUP(Todos!$A2950,vlookup_table[#All],4,FALSE)</f>
        <v>2401</v>
      </c>
      <c r="Q2950" s="9" t="str">
        <f>VLOOKUP(Todos!$A2950,vlookup_table[#All],5,FALSE)</f>
        <v>C1</v>
      </c>
      <c r="R2950" s="9" t="str">
        <f>VLOOKUP(Todos!$A2950,vlookup_table[#All],6,FALSE)</f>
        <v>F</v>
      </c>
      <c r="S2950" s="9">
        <f>VLOOKUP(Todos!$A2950,vlookup_table[#All],7,FALSE)</f>
        <v>10</v>
      </c>
      <c r="T2950" s="9">
        <f>ROUND((9706-Todos!$P2950)/100, 0)</f>
        <v>73</v>
      </c>
      <c r="U2950" s="9" t="str" cm="1">
        <f t="array" ref="U2950">_xlfn.IFS(
    ISNUMBER(SEARCH("C", Q2950)), "Ciudad",
    ISNUMBER(SEARCH("T", Q2950)), "Pueblo",
    ISNUMBER(SEARCH("R", Q2950)), "Rural",
    ISNUMBER(SEARCH("S", Q2950)), "Suburbano",
    ISNUMBER(SEARCH("U", Q2950)), "Urbano"
)</f>
        <v>Ciudad</v>
      </c>
      <c r="V2950" s="24" t="str" cm="1">
        <f t="array" ref="V2950">_xlfn.LET(
    _xlpm.txt, _xlfn.TEXTJOIN("", TRUE, IF(ISNUMBER(--MID(Todos!$H2950, _xlfn.SEQUENCE(LEN(Todos!$H2950)), 1)), MID(Todos!$H2950, _xlfn.SEQUENCE(LEN(Todos!$H2950)), 1), "")),
    IF(ISNUMBER(--RIGHT(_xlpm.txt,1)), _xlpm.txt, LEFT(_xlpm.txt, LEN(_xlpm.txt)-1))
)</f>
        <v>18085</v>
      </c>
      <c r="W2950" s="9" t="str">
        <f>UPPER(LEFT(Todos!$B2950,2))</f>
        <v>AR</v>
      </c>
      <c r="X2950" s="10" t="str" cm="1">
        <f t="array" ref="X2950">+IF(Todos!$C2950 = "",MODE.MATCH(Todos!$C$2:$C$4029),Todos!$C2950)</f>
        <v>Female</v>
      </c>
    </row>
    <row r="2951" spans="1:24" x14ac:dyDescent="0.35">
      <c r="A2951" s="18">
        <v>69536</v>
      </c>
      <c r="B2951" s="12" t="s">
        <v>30</v>
      </c>
      <c r="C2951" s="12"/>
      <c r="D2951" s="12">
        <v>394</v>
      </c>
      <c r="E2951" s="12">
        <v>228</v>
      </c>
      <c r="F2951" s="12">
        <v>276</v>
      </c>
      <c r="G2951" s="12">
        <v>0</v>
      </c>
      <c r="H2951" s="12">
        <v>9401</v>
      </c>
      <c r="I2951" s="12">
        <v>2</v>
      </c>
      <c r="J2951" s="12">
        <v>90</v>
      </c>
      <c r="K2951" s="12">
        <v>244</v>
      </c>
      <c r="L2951" s="12">
        <v>251</v>
      </c>
      <c r="M2951" s="12">
        <v>6</v>
      </c>
      <c r="N2951" s="12">
        <f>VLOOKUP(Todos!$A2951,vlookup_table[#All],2,FALSE)</f>
        <v>1</v>
      </c>
      <c r="O2951" s="12" t="str">
        <f>VLOOKUP(Todos!$A2951,vlookup_table[#All],3,FALSE)</f>
        <v>MI</v>
      </c>
      <c r="P2951" s="12">
        <f>VLOOKUP(Todos!$A2951,vlookup_table[#All],4,FALSE)</f>
        <v>1301</v>
      </c>
      <c r="Q2951" s="14" t="str">
        <f>VLOOKUP(Todos!$A2951,vlookup_table[#All],5,FALSE)</f>
        <v>R3</v>
      </c>
      <c r="R2951" s="14" t="str">
        <f>VLOOKUP(Todos!$A2951,vlookup_table[#All],6,FALSE)</f>
        <v/>
      </c>
      <c r="S2951" s="14">
        <f>VLOOKUP(Todos!$A2951,vlookup_table[#All],7,FALSE)</f>
        <v>8</v>
      </c>
      <c r="T2951" s="14">
        <f>ROUND((9706-Todos!$P2951)/100, 0)</f>
        <v>84</v>
      </c>
      <c r="U2951" s="14" t="str" cm="1">
        <f t="array" ref="U2951">_xlfn.IFS(
    ISNUMBER(SEARCH("C", Q2951)), "Ciudad",
    ISNUMBER(SEARCH("T", Q2951)), "Pueblo",
    ISNUMBER(SEARCH("R", Q2951)), "Rural",
    ISNUMBER(SEARCH("S", Q2951)), "Suburbano",
    ISNUMBER(SEARCH("U", Q2951)), "Urbano"
)</f>
        <v>Rural</v>
      </c>
      <c r="V2951" s="25" t="str" cm="1">
        <f t="array" ref="V2951">_xlfn.LET(
    _xlpm.txt, _xlfn.TEXTJOIN("", TRUE, IF(ISNUMBER(--MID(Todos!$H2951, _xlfn.SEQUENCE(LEN(Todos!$H2951)), 1)), MID(Todos!$H2951, _xlfn.SEQUENCE(LEN(Todos!$H2951)), 1), "")),
    IF(ISNUMBER(--RIGHT(_xlpm.txt,1)), _xlpm.txt, LEFT(_xlpm.txt, LEN(_xlpm.txt)-1))
)</f>
        <v>9401</v>
      </c>
      <c r="W2951" s="14" t="str">
        <f>UPPER(LEFT(Todos!$B2951,2))</f>
        <v>MI</v>
      </c>
      <c r="X2951" s="15" t="e" cm="1">
        <f t="array" aca="1" ref="X2951" ca="1">+IF(Todos!$C2951 = "",MODE.MATCH(Todos!$C$2:$C$4029),Todos!$C2951)</f>
        <v>#NAME?</v>
      </c>
    </row>
    <row r="2952" spans="1:24" x14ac:dyDescent="0.35">
      <c r="A2952" s="19">
        <v>5321</v>
      </c>
      <c r="B2952" s="7" t="s">
        <v>22</v>
      </c>
      <c r="C2952" s="7" t="s">
        <v>31</v>
      </c>
      <c r="D2952" s="7">
        <v>2220</v>
      </c>
      <c r="E2952" s="7">
        <v>550</v>
      </c>
      <c r="F2952" s="7">
        <v>636</v>
      </c>
      <c r="G2952" s="7">
        <v>67</v>
      </c>
      <c r="H2952" s="7">
        <v>19233</v>
      </c>
      <c r="I2952" s="7">
        <v>11</v>
      </c>
      <c r="J2952" s="7">
        <v>43</v>
      </c>
      <c r="K2952" s="7">
        <v>617</v>
      </c>
      <c r="L2952" s="7">
        <v>576</v>
      </c>
      <c r="M2952" s="7">
        <v>25</v>
      </c>
      <c r="N2952" s="7">
        <f>VLOOKUP(Todos!$A2952,vlookup_table[#All],2,FALSE)</f>
        <v>0</v>
      </c>
      <c r="O2952" s="7" t="str">
        <f>VLOOKUP(Todos!$A2952,vlookup_table[#All],3,FALSE)</f>
        <v>CA</v>
      </c>
      <c r="P2952" s="7">
        <f>VLOOKUP(Todos!$A2952,vlookup_table[#All],4,FALSE)</f>
        <v>5401</v>
      </c>
      <c r="Q2952" s="9" t="str">
        <f>VLOOKUP(Todos!$A2952,vlookup_table[#All],5,FALSE)</f>
        <v>S1</v>
      </c>
      <c r="R2952" s="9" t="str">
        <f>VLOOKUP(Todos!$A2952,vlookup_table[#All],6,FALSE)</f>
        <v>U</v>
      </c>
      <c r="S2952" s="9">
        <f>VLOOKUP(Todos!$A2952,vlookup_table[#All],7,FALSE)</f>
        <v>25</v>
      </c>
      <c r="T2952" s="9">
        <f>ROUND((9706-Todos!$P2952)/100, 0)</f>
        <v>43</v>
      </c>
      <c r="U2952" s="9" t="str" cm="1">
        <f t="array" ref="U2952">_xlfn.IFS(
    ISNUMBER(SEARCH("C", Q2952)), "Ciudad",
    ISNUMBER(SEARCH("T", Q2952)), "Pueblo",
    ISNUMBER(SEARCH("R", Q2952)), "Rural",
    ISNUMBER(SEARCH("S", Q2952)), "Suburbano",
    ISNUMBER(SEARCH("U", Q2952)), "Urbano"
)</f>
        <v>Suburbano</v>
      </c>
      <c r="V2952" s="24" t="str" cm="1">
        <f t="array" ref="V2952">_xlfn.LET(
    _xlpm.txt, _xlfn.TEXTJOIN("", TRUE, IF(ISNUMBER(--MID(Todos!$H2952, _xlfn.SEQUENCE(LEN(Todos!$H2952)), 1)), MID(Todos!$H2952, _xlfn.SEQUENCE(LEN(Todos!$H2952)), 1), "")),
    IF(ISNUMBER(--RIGHT(_xlpm.txt,1)), _xlpm.txt, LEFT(_xlpm.txt, LEN(_xlpm.txt)-1))
)</f>
        <v>19233</v>
      </c>
      <c r="W2952" s="9" t="str">
        <f>UPPER(LEFT(Todos!$B2952,2))</f>
        <v>CA</v>
      </c>
      <c r="X2952" s="10" t="str" cm="1">
        <f t="array" ref="X2952">+IF(Todos!$C2952 = "",MODE.MATCH(Todos!$C$2:$C$4029),Todos!$C2952)</f>
        <v>U</v>
      </c>
    </row>
    <row r="2953" spans="1:24" x14ac:dyDescent="0.35">
      <c r="A2953" s="18">
        <v>162849</v>
      </c>
      <c r="B2953" s="12" t="s">
        <v>22</v>
      </c>
      <c r="C2953" s="12" t="s">
        <v>17</v>
      </c>
      <c r="D2953" s="12">
        <v>3242</v>
      </c>
      <c r="E2953" s="12">
        <v>340</v>
      </c>
      <c r="F2953" s="12">
        <v>457</v>
      </c>
      <c r="G2953" s="12">
        <v>93</v>
      </c>
      <c r="H2953" s="12">
        <v>21061</v>
      </c>
      <c r="I2953" s="12">
        <v>14</v>
      </c>
      <c r="J2953" s="12">
        <v>40</v>
      </c>
      <c r="K2953" s="12">
        <v>408</v>
      </c>
      <c r="L2953" s="12">
        <v>398</v>
      </c>
      <c r="M2953" s="12">
        <v>3.25</v>
      </c>
      <c r="N2953" s="12">
        <f>VLOOKUP(Todos!$A2953,vlookup_table[#All],2,FALSE)</f>
        <v>0</v>
      </c>
      <c r="O2953" s="12" t="str">
        <f>VLOOKUP(Todos!$A2953,vlookup_table[#All],3,FALSE)</f>
        <v>CA</v>
      </c>
      <c r="P2953" s="12">
        <f>VLOOKUP(Todos!$A2953,vlookup_table[#All],4,FALSE)</f>
        <v>2909</v>
      </c>
      <c r="Q2953" s="14" t="str">
        <f>VLOOKUP(Todos!$A2953,vlookup_table[#All],5,FALSE)</f>
        <v>U1</v>
      </c>
      <c r="R2953" s="14" t="str">
        <f>VLOOKUP(Todos!$A2953,vlookup_table[#All],6,FALSE)</f>
        <v>F</v>
      </c>
      <c r="S2953" s="14">
        <f>VLOOKUP(Todos!$A2953,vlookup_table[#All],7,FALSE)</f>
        <v>9</v>
      </c>
      <c r="T2953" s="14">
        <f>ROUND((9706-Todos!$P2953)/100, 0)</f>
        <v>68</v>
      </c>
      <c r="U2953" s="14" t="str" cm="1">
        <f t="array" ref="U2953">_xlfn.IFS(
    ISNUMBER(SEARCH("C", Q2953)), "Ciudad",
    ISNUMBER(SEARCH("T", Q2953)), "Pueblo",
    ISNUMBER(SEARCH("R", Q2953)), "Rural",
    ISNUMBER(SEARCH("S", Q2953)), "Suburbano",
    ISNUMBER(SEARCH("U", Q2953)), "Urbano"
)</f>
        <v>Urbano</v>
      </c>
      <c r="V2953" s="25" t="str" cm="1">
        <f t="array" ref="V2953">_xlfn.LET(
    _xlpm.txt, _xlfn.TEXTJOIN("", TRUE, IF(ISNUMBER(--MID(Todos!$H2953, _xlfn.SEQUENCE(LEN(Todos!$H2953)), 1)), MID(Todos!$H2953, _xlfn.SEQUENCE(LEN(Todos!$H2953)), 1), "")),
    IF(ISNUMBER(--RIGHT(_xlpm.txt,1)), _xlpm.txt, LEFT(_xlpm.txt, LEN(_xlpm.txt)-1))
)</f>
        <v>21061</v>
      </c>
      <c r="W2953" s="14" t="str">
        <f>UPPER(LEFT(Todos!$B2953,2))</f>
        <v>CA</v>
      </c>
      <c r="X2953" s="15" t="str" cm="1">
        <f t="array" ref="X2953">+IF(Todos!$C2953 = "",MODE.MATCH(Todos!$C$2:$C$4029),Todos!$C2953)</f>
        <v>F</v>
      </c>
    </row>
    <row r="2954" spans="1:24" x14ac:dyDescent="0.35">
      <c r="A2954" s="19">
        <v>58079</v>
      </c>
      <c r="B2954" s="7" t="s">
        <v>58</v>
      </c>
      <c r="C2954" s="7" t="s">
        <v>17</v>
      </c>
      <c r="D2954" s="7">
        <v>253</v>
      </c>
      <c r="E2954" s="7">
        <v>89</v>
      </c>
      <c r="F2954" s="7">
        <v>167</v>
      </c>
      <c r="G2954" s="7">
        <v>0</v>
      </c>
      <c r="H2954" s="7">
        <v>5372</v>
      </c>
      <c r="I2954" s="7">
        <v>0</v>
      </c>
      <c r="J2954" s="7">
        <v>83</v>
      </c>
      <c r="K2954" s="7">
        <v>125</v>
      </c>
      <c r="L2954" s="7">
        <v>139</v>
      </c>
      <c r="M2954" s="7">
        <v>13.55555556</v>
      </c>
      <c r="N2954" s="7">
        <f>VLOOKUP(Todos!$A2954,vlookup_table[#All],2,FALSE)</f>
        <v>0</v>
      </c>
      <c r="O2954" s="7" t="str">
        <f>VLOOKUP(Todos!$A2954,vlookup_table[#All],3,FALSE)</f>
        <v>KY</v>
      </c>
      <c r="P2954" s="7">
        <f>VLOOKUP(Todos!$A2954,vlookup_table[#All],4,FALSE)</f>
        <v>0</v>
      </c>
      <c r="Q2954" s="9" t="str">
        <f>VLOOKUP(Todos!$A2954,vlookup_table[#All],5,FALSE)</f>
        <v>R3</v>
      </c>
      <c r="R2954" s="9" t="str">
        <f>VLOOKUP(Todos!$A2954,vlookup_table[#All],6,FALSE)</f>
        <v>F</v>
      </c>
      <c r="S2954" s="9">
        <f>VLOOKUP(Todos!$A2954,vlookup_table[#All],7,FALSE)</f>
        <v>10</v>
      </c>
      <c r="T2954" s="9">
        <f>ROUND((9706-Todos!$P2954)/100, 0)</f>
        <v>97</v>
      </c>
      <c r="U2954" s="9" t="str" cm="1">
        <f t="array" ref="U2954">_xlfn.IFS(
    ISNUMBER(SEARCH("C", Q2954)), "Ciudad",
    ISNUMBER(SEARCH("T", Q2954)), "Pueblo",
    ISNUMBER(SEARCH("R", Q2954)), "Rural",
    ISNUMBER(SEARCH("S", Q2954)), "Suburbano",
    ISNUMBER(SEARCH("U", Q2954)), "Urbano"
)</f>
        <v>Rural</v>
      </c>
      <c r="V2954" s="24" t="str" cm="1">
        <f t="array" ref="V2954">_xlfn.LET(
    _xlpm.txt, _xlfn.TEXTJOIN("", TRUE, IF(ISNUMBER(--MID(Todos!$H2954, _xlfn.SEQUENCE(LEN(Todos!$H2954)), 1)), MID(Todos!$H2954, _xlfn.SEQUENCE(LEN(Todos!$H2954)), 1), "")),
    IF(ISNUMBER(--RIGHT(_xlpm.txt,1)), _xlpm.txt, LEFT(_xlpm.txt, LEN(_xlpm.txt)-1))
)</f>
        <v>5372</v>
      </c>
      <c r="W2954" s="9" t="str">
        <f>UPPER(LEFT(Todos!$B2954,2))</f>
        <v>KY</v>
      </c>
      <c r="X2954" s="10" t="str" cm="1">
        <f t="array" ref="X2954">+IF(Todos!$C2954 = "",MODE.MATCH(Todos!$C$2:$C$4029),Todos!$C2954)</f>
        <v>F</v>
      </c>
    </row>
    <row r="2955" spans="1:24" x14ac:dyDescent="0.35">
      <c r="A2955" s="18">
        <v>54393</v>
      </c>
      <c r="B2955" s="12" t="s">
        <v>63</v>
      </c>
      <c r="C2955" s="12" t="s">
        <v>20</v>
      </c>
      <c r="D2955" s="12">
        <v>918</v>
      </c>
      <c r="E2955" s="12">
        <v>364</v>
      </c>
      <c r="F2955" s="12">
        <v>484</v>
      </c>
      <c r="G2955" s="12">
        <v>7</v>
      </c>
      <c r="H2955" s="12">
        <v>18685</v>
      </c>
      <c r="I2955" s="12">
        <v>0</v>
      </c>
      <c r="J2955" s="12">
        <v>68</v>
      </c>
      <c r="K2955" s="12">
        <v>390</v>
      </c>
      <c r="L2955" s="12">
        <v>464</v>
      </c>
      <c r="M2955" s="12">
        <v>13</v>
      </c>
      <c r="N2955" s="12">
        <f>VLOOKUP(Todos!$A2955,vlookup_table[#All],2,FALSE)</f>
        <v>2</v>
      </c>
      <c r="O2955" s="12" t="str">
        <f>VLOOKUP(Todos!$A2955,vlookup_table[#All],3,FALSE)</f>
        <v>MS</v>
      </c>
      <c r="P2955" s="12">
        <f>VLOOKUP(Todos!$A2955,vlookup_table[#All],4,FALSE)</f>
        <v>3001</v>
      </c>
      <c r="Q2955" s="14" t="str">
        <f>VLOOKUP(Todos!$A2955,vlookup_table[#All],5,FALSE)</f>
        <v>R1</v>
      </c>
      <c r="R2955" s="14" t="str">
        <f>VLOOKUP(Todos!$A2955,vlookup_table[#All],6,FALSE)</f>
        <v>F</v>
      </c>
      <c r="S2955" s="14">
        <f>VLOOKUP(Todos!$A2955,vlookup_table[#All],7,FALSE)</f>
        <v>23</v>
      </c>
      <c r="T2955" s="14">
        <f>ROUND((9706-Todos!$P2955)/100, 0)</f>
        <v>67</v>
      </c>
      <c r="U2955" s="14" t="str" cm="1">
        <f t="array" ref="U2955">_xlfn.IFS(
    ISNUMBER(SEARCH("C", Q2955)), "Ciudad",
    ISNUMBER(SEARCH("T", Q2955)), "Pueblo",
    ISNUMBER(SEARCH("R", Q2955)), "Rural",
    ISNUMBER(SEARCH("S", Q2955)), "Suburbano",
    ISNUMBER(SEARCH("U", Q2955)), "Urbano"
)</f>
        <v>Rural</v>
      </c>
      <c r="V2955" s="25" t="str" cm="1">
        <f t="array" ref="V2955">_xlfn.LET(
    _xlpm.txt, _xlfn.TEXTJOIN("", TRUE, IF(ISNUMBER(--MID(Todos!$H2955, _xlfn.SEQUENCE(LEN(Todos!$H2955)), 1)), MID(Todos!$H2955, _xlfn.SEQUENCE(LEN(Todos!$H2955)), 1), "")),
    IF(ISNUMBER(--RIGHT(_xlpm.txt,1)), _xlpm.txt, LEFT(_xlpm.txt, LEN(_xlpm.txt)-1))
)</f>
        <v>18685</v>
      </c>
      <c r="W2955" s="14" t="str">
        <f>UPPER(LEFT(Todos!$B2955,2))</f>
        <v>MS</v>
      </c>
      <c r="X2955" s="15" t="str" cm="1">
        <f t="array" ref="X2955">+IF(Todos!$C2955 = "",MODE.MATCH(Todos!$C$2:$C$4029),Todos!$C2955)</f>
        <v>female</v>
      </c>
    </row>
    <row r="2956" spans="1:24" x14ac:dyDescent="0.35">
      <c r="A2956" s="19">
        <v>162618</v>
      </c>
      <c r="B2956" s="7" t="s">
        <v>22</v>
      </c>
      <c r="C2956" s="7" t="s">
        <v>17</v>
      </c>
      <c r="D2956" s="7">
        <v>2670</v>
      </c>
      <c r="E2956" s="7">
        <v>427</v>
      </c>
      <c r="F2956" s="7">
        <v>551</v>
      </c>
      <c r="G2956" s="7">
        <v>88</v>
      </c>
      <c r="H2956" s="7">
        <v>15703</v>
      </c>
      <c r="I2956" s="7">
        <v>18</v>
      </c>
      <c r="J2956" s="7">
        <v>58</v>
      </c>
      <c r="K2956" s="7">
        <v>502</v>
      </c>
      <c r="L2956" s="7">
        <v>496</v>
      </c>
      <c r="M2956" s="7">
        <v>4.7142857139999998</v>
      </c>
      <c r="N2956" s="7">
        <f>VLOOKUP(Todos!$A2956,vlookup_table[#All],2,FALSE)</f>
        <v>2</v>
      </c>
      <c r="O2956" s="7" t="str">
        <f>VLOOKUP(Todos!$A2956,vlookup_table[#All],3,FALSE)</f>
        <v>CA</v>
      </c>
      <c r="P2956" s="7">
        <f>VLOOKUP(Todos!$A2956,vlookup_table[#All],4,FALSE)</f>
        <v>2201</v>
      </c>
      <c r="Q2956" s="9" t="str">
        <f>VLOOKUP(Todos!$A2956,vlookup_table[#All],5,FALSE)</f>
        <v>S2</v>
      </c>
      <c r="R2956" s="9" t="str">
        <f>VLOOKUP(Todos!$A2956,vlookup_table[#All],6,FALSE)</f>
        <v>F</v>
      </c>
      <c r="S2956" s="9">
        <f>VLOOKUP(Todos!$A2956,vlookup_table[#All],7,FALSE)</f>
        <v>4</v>
      </c>
      <c r="T2956" s="9">
        <f>ROUND((9706-Todos!$P2956)/100, 0)</f>
        <v>75</v>
      </c>
      <c r="U2956" s="9" t="str" cm="1">
        <f t="array" ref="U2956">_xlfn.IFS(
    ISNUMBER(SEARCH("C", Q2956)), "Ciudad",
    ISNUMBER(SEARCH("T", Q2956)), "Pueblo",
    ISNUMBER(SEARCH("R", Q2956)), "Rural",
    ISNUMBER(SEARCH("S", Q2956)), "Suburbano",
    ISNUMBER(SEARCH("U", Q2956)), "Urbano"
)</f>
        <v>Suburbano</v>
      </c>
      <c r="V2956" s="24" t="str" cm="1">
        <f t="array" ref="V2956">_xlfn.LET(
    _xlpm.txt, _xlfn.TEXTJOIN("", TRUE, IF(ISNUMBER(--MID(Todos!$H2956, _xlfn.SEQUENCE(LEN(Todos!$H2956)), 1)), MID(Todos!$H2956, _xlfn.SEQUENCE(LEN(Todos!$H2956)), 1), "")),
    IF(ISNUMBER(--RIGHT(_xlpm.txt,1)), _xlpm.txt, LEFT(_xlpm.txt, LEN(_xlpm.txt)-1))
)</f>
        <v>15703</v>
      </c>
      <c r="W2956" s="9" t="str">
        <f>UPPER(LEFT(Todos!$B2956,2))</f>
        <v>CA</v>
      </c>
      <c r="X2956" s="10" t="str" cm="1">
        <f t="array" ref="X2956">+IF(Todos!$C2956 = "",MODE.MATCH(Todos!$C$2:$C$4029),Todos!$C2956)</f>
        <v>F</v>
      </c>
    </row>
    <row r="2957" spans="1:24" x14ac:dyDescent="0.35">
      <c r="A2957" s="18">
        <v>80449</v>
      </c>
      <c r="B2957" s="12" t="s">
        <v>36</v>
      </c>
      <c r="C2957" s="12" t="s">
        <v>17</v>
      </c>
      <c r="D2957" s="12">
        <v>550</v>
      </c>
      <c r="E2957" s="12">
        <v>306</v>
      </c>
      <c r="F2957" s="12">
        <v>390</v>
      </c>
      <c r="G2957" s="12">
        <v>0</v>
      </c>
      <c r="H2957" s="12">
        <v>15148</v>
      </c>
      <c r="I2957" s="12">
        <v>2</v>
      </c>
      <c r="J2957" s="12">
        <v>85</v>
      </c>
      <c r="K2957" s="12">
        <v>360</v>
      </c>
      <c r="L2957" s="12">
        <v>349</v>
      </c>
      <c r="M2957" s="12">
        <v>5.8666666669999996</v>
      </c>
      <c r="N2957" s="12">
        <f>VLOOKUP(Todos!$A2957,vlookup_table[#All],2,FALSE)</f>
        <v>0</v>
      </c>
      <c r="O2957" s="12" t="str">
        <f>VLOOKUP(Todos!$A2957,vlookup_table[#All],3,FALSE)</f>
        <v>WI</v>
      </c>
      <c r="P2957" s="12">
        <f>VLOOKUP(Todos!$A2957,vlookup_table[#All],4,FALSE)</f>
        <v>5203</v>
      </c>
      <c r="Q2957" s="14" t="str">
        <f>VLOOKUP(Todos!$A2957,vlookup_table[#All],5,FALSE)</f>
        <v>C2</v>
      </c>
      <c r="R2957" s="14" t="str">
        <f>VLOOKUP(Todos!$A2957,vlookup_table[#All],6,FALSE)</f>
        <v>F</v>
      </c>
      <c r="S2957" s="14">
        <f>VLOOKUP(Todos!$A2957,vlookup_table[#All],7,FALSE)</f>
        <v>10</v>
      </c>
      <c r="T2957" s="14">
        <f>ROUND((9706-Todos!$P2957)/100, 0)</f>
        <v>45</v>
      </c>
      <c r="U2957" s="14" t="str" cm="1">
        <f t="array" ref="U2957">_xlfn.IFS(
    ISNUMBER(SEARCH("C", Q2957)), "Ciudad",
    ISNUMBER(SEARCH("T", Q2957)), "Pueblo",
    ISNUMBER(SEARCH("R", Q2957)), "Rural",
    ISNUMBER(SEARCH("S", Q2957)), "Suburbano",
    ISNUMBER(SEARCH("U", Q2957)), "Urbano"
)</f>
        <v>Ciudad</v>
      </c>
      <c r="V2957" s="25" t="str" cm="1">
        <f t="array" ref="V2957">_xlfn.LET(
    _xlpm.txt, _xlfn.TEXTJOIN("", TRUE, IF(ISNUMBER(--MID(Todos!$H2957, _xlfn.SEQUENCE(LEN(Todos!$H2957)), 1)), MID(Todos!$H2957, _xlfn.SEQUENCE(LEN(Todos!$H2957)), 1), "")),
    IF(ISNUMBER(--RIGHT(_xlpm.txt,1)), _xlpm.txt, LEFT(_xlpm.txt, LEN(_xlpm.txt)-1))
)</f>
        <v>15148</v>
      </c>
      <c r="W2957" s="14" t="str">
        <f>UPPER(LEFT(Todos!$B2957,2))</f>
        <v>WI</v>
      </c>
      <c r="X2957" s="15" t="str" cm="1">
        <f t="array" ref="X2957">+IF(Todos!$C2957 = "",MODE.MATCH(Todos!$C$2:$C$4029),Todos!$C2957)</f>
        <v>F</v>
      </c>
    </row>
    <row r="2958" spans="1:24" x14ac:dyDescent="0.35">
      <c r="A2958" s="19">
        <v>111142</v>
      </c>
      <c r="B2958" s="7" t="s">
        <v>33</v>
      </c>
      <c r="C2958" s="7" t="s">
        <v>61</v>
      </c>
      <c r="D2958" s="7">
        <v>505</v>
      </c>
      <c r="E2958" s="7">
        <v>222</v>
      </c>
      <c r="F2958" s="7">
        <v>374</v>
      </c>
      <c r="G2958" s="7">
        <v>0</v>
      </c>
      <c r="H2958" s="7">
        <v>14178</v>
      </c>
      <c r="I2958" s="7">
        <v>4</v>
      </c>
      <c r="J2958" s="7">
        <v>40</v>
      </c>
      <c r="K2958" s="7">
        <v>253</v>
      </c>
      <c r="L2958" s="7">
        <v>342</v>
      </c>
      <c r="M2958" s="7">
        <v>7.35</v>
      </c>
      <c r="N2958" s="7">
        <f>VLOOKUP(Todos!$A2958,vlookup_table[#All],2,FALSE)</f>
        <v>2</v>
      </c>
      <c r="O2958" s="7" t="str">
        <f>VLOOKUP(Todos!$A2958,vlookup_table[#All],3,FALSE)</f>
        <v>AR</v>
      </c>
      <c r="P2958" s="7">
        <f>VLOOKUP(Todos!$A2958,vlookup_table[#All],4,FALSE)</f>
        <v>2501</v>
      </c>
      <c r="Q2958" s="9" t="str">
        <f>VLOOKUP(Todos!$A2958,vlookup_table[#All],5,FALSE)</f>
        <v>T2</v>
      </c>
      <c r="R2958" s="9" t="str">
        <f>VLOOKUP(Todos!$A2958,vlookup_table[#All],6,FALSE)</f>
        <v>F</v>
      </c>
      <c r="S2958" s="9">
        <f>VLOOKUP(Todos!$A2958,vlookup_table[#All],7,FALSE)</f>
        <v>10</v>
      </c>
      <c r="T2958" s="9">
        <f>ROUND((9706-Todos!$P2958)/100, 0)</f>
        <v>72</v>
      </c>
      <c r="U2958" s="9" t="str" cm="1">
        <f t="array" ref="U2958">_xlfn.IFS(
    ISNUMBER(SEARCH("C", Q2958)), "Ciudad",
    ISNUMBER(SEARCH("T", Q2958)), "Pueblo",
    ISNUMBER(SEARCH("R", Q2958)), "Rural",
    ISNUMBER(SEARCH("S", Q2958)), "Suburbano",
    ISNUMBER(SEARCH("U", Q2958)), "Urbano"
)</f>
        <v>Pueblo</v>
      </c>
      <c r="V2958" s="24" t="str" cm="1">
        <f t="array" ref="V2958">_xlfn.LET(
    _xlpm.txt, _xlfn.TEXTJOIN("", TRUE, IF(ISNUMBER(--MID(Todos!$H2958, _xlfn.SEQUENCE(LEN(Todos!$H2958)), 1)), MID(Todos!$H2958, _xlfn.SEQUENCE(LEN(Todos!$H2958)), 1), "")),
    IF(ISNUMBER(--RIGHT(_xlpm.txt,1)), _xlpm.txt, LEFT(_xlpm.txt, LEN(_xlpm.txt)-1))
)</f>
        <v>14178</v>
      </c>
      <c r="W2958" s="9" t="str">
        <f>UPPER(LEFT(Todos!$B2958,2))</f>
        <v>AR</v>
      </c>
      <c r="X2958" s="10" t="str" cm="1">
        <f t="array" ref="X2958">+IF(Todos!$C2958 = "",MODE.MATCH(Todos!$C$2:$C$4029),Todos!$C2958)</f>
        <v>Female</v>
      </c>
    </row>
    <row r="2959" spans="1:24" x14ac:dyDescent="0.35">
      <c r="A2959" s="18">
        <v>109710</v>
      </c>
      <c r="B2959" s="12" t="s">
        <v>50</v>
      </c>
      <c r="C2959" s="12" t="s">
        <v>14</v>
      </c>
      <c r="D2959" s="12">
        <v>825</v>
      </c>
      <c r="E2959" s="12">
        <v>488</v>
      </c>
      <c r="F2959" s="12">
        <v>561</v>
      </c>
      <c r="G2959" s="12">
        <v>1</v>
      </c>
      <c r="H2959" s="12">
        <v>16933</v>
      </c>
      <c r="I2959" s="12">
        <v>0</v>
      </c>
      <c r="J2959" s="12">
        <v>71</v>
      </c>
      <c r="K2959" s="12">
        <v>522</v>
      </c>
      <c r="L2959" s="12">
        <v>518</v>
      </c>
      <c r="M2959" s="12">
        <v>6.1818181819999998</v>
      </c>
      <c r="N2959" s="12">
        <f>VLOOKUP(Todos!$A2959,vlookup_table[#All],2,FALSE)</f>
        <v>1</v>
      </c>
      <c r="O2959" s="12" t="str">
        <f>VLOOKUP(Todos!$A2959,vlookup_table[#All],3,FALSE)</f>
        <v>LA</v>
      </c>
      <c r="P2959" s="12">
        <f>VLOOKUP(Todos!$A2959,vlookup_table[#All],4,FALSE)</f>
        <v>4201</v>
      </c>
      <c r="Q2959" s="14" t="str">
        <f>VLOOKUP(Todos!$A2959,vlookup_table[#All],5,FALSE)</f>
        <v>T1</v>
      </c>
      <c r="R2959" s="14" t="str">
        <f>VLOOKUP(Todos!$A2959,vlookup_table[#All],6,FALSE)</f>
        <v>M</v>
      </c>
      <c r="S2959" s="14">
        <f>VLOOKUP(Todos!$A2959,vlookup_table[#All],7,FALSE)</f>
        <v>5</v>
      </c>
      <c r="T2959" s="14">
        <f>ROUND((9706-Todos!$P2959)/100, 0)</f>
        <v>55</v>
      </c>
      <c r="U2959" s="14" t="str" cm="1">
        <f t="array" ref="U2959">_xlfn.IFS(
    ISNUMBER(SEARCH("C", Q2959)), "Ciudad",
    ISNUMBER(SEARCH("T", Q2959)), "Pueblo",
    ISNUMBER(SEARCH("R", Q2959)), "Rural",
    ISNUMBER(SEARCH("S", Q2959)), "Suburbano",
    ISNUMBER(SEARCH("U", Q2959)), "Urbano"
)</f>
        <v>Pueblo</v>
      </c>
      <c r="V2959" s="25" t="str" cm="1">
        <f t="array" ref="V2959">_xlfn.LET(
    _xlpm.txt, _xlfn.TEXTJOIN("", TRUE, IF(ISNUMBER(--MID(Todos!$H2959, _xlfn.SEQUENCE(LEN(Todos!$H2959)), 1)), MID(Todos!$H2959, _xlfn.SEQUENCE(LEN(Todos!$H2959)), 1), "")),
    IF(ISNUMBER(--RIGHT(_xlpm.txt,1)), _xlpm.txt, LEFT(_xlpm.txt, LEN(_xlpm.txt)-1))
)</f>
        <v>16933</v>
      </c>
      <c r="W2959" s="14" t="str">
        <f>UPPER(LEFT(Todos!$B2959,2))</f>
        <v>LA</v>
      </c>
      <c r="X2959" s="15" t="str" cm="1">
        <f t="array" ref="X2959">+IF(Todos!$C2959 = "",MODE.MATCH(Todos!$C$2:$C$4029),Todos!$C2959)</f>
        <v>M</v>
      </c>
    </row>
    <row r="2960" spans="1:24" x14ac:dyDescent="0.35">
      <c r="A2960" s="19">
        <v>67000</v>
      </c>
      <c r="B2960" s="7" t="s">
        <v>30</v>
      </c>
      <c r="C2960" s="7" t="s">
        <v>17</v>
      </c>
      <c r="D2960" s="7">
        <v>914</v>
      </c>
      <c r="E2960" s="7">
        <v>406</v>
      </c>
      <c r="F2960" s="7">
        <v>423</v>
      </c>
      <c r="G2960" s="7">
        <v>1</v>
      </c>
      <c r="H2960" s="7">
        <v>13658</v>
      </c>
      <c r="I2960" s="7">
        <v>0</v>
      </c>
      <c r="J2960" s="7">
        <v>81</v>
      </c>
      <c r="K2960" s="7">
        <v>419</v>
      </c>
      <c r="L2960" s="7">
        <v>425</v>
      </c>
      <c r="M2960" s="7">
        <v>7.4545454549999999</v>
      </c>
      <c r="N2960" s="7">
        <f>VLOOKUP(Todos!$A2960,vlookup_table[#All],2,FALSE)</f>
        <v>0</v>
      </c>
      <c r="O2960" s="7" t="str">
        <f>VLOOKUP(Todos!$A2960,vlookup_table[#All],3,FALSE)</f>
        <v>MI</v>
      </c>
      <c r="P2960" s="7">
        <f>VLOOKUP(Todos!$A2960,vlookup_table[#All],4,FALSE)</f>
        <v>2601</v>
      </c>
      <c r="Q2960" s="9" t="str">
        <f>VLOOKUP(Todos!$A2960,vlookup_table[#All],5,FALSE)</f>
        <v>C2</v>
      </c>
      <c r="R2960" s="9" t="str">
        <f>VLOOKUP(Todos!$A2960,vlookup_table[#All],6,FALSE)</f>
        <v>F</v>
      </c>
      <c r="S2960" s="9">
        <f>VLOOKUP(Todos!$A2960,vlookup_table[#All],7,FALSE)</f>
        <v>9</v>
      </c>
      <c r="T2960" s="9">
        <f>ROUND((9706-Todos!$P2960)/100, 0)</f>
        <v>71</v>
      </c>
      <c r="U2960" s="9" t="str" cm="1">
        <f t="array" ref="U2960">_xlfn.IFS(
    ISNUMBER(SEARCH("C", Q2960)), "Ciudad",
    ISNUMBER(SEARCH("T", Q2960)), "Pueblo",
    ISNUMBER(SEARCH("R", Q2960)), "Rural",
    ISNUMBER(SEARCH("S", Q2960)), "Suburbano",
    ISNUMBER(SEARCH("U", Q2960)), "Urbano"
)</f>
        <v>Ciudad</v>
      </c>
      <c r="V2960" s="24" t="str" cm="1">
        <f t="array" ref="V2960">_xlfn.LET(
    _xlpm.txt, _xlfn.TEXTJOIN("", TRUE, IF(ISNUMBER(--MID(Todos!$H2960, _xlfn.SEQUENCE(LEN(Todos!$H2960)), 1)), MID(Todos!$H2960, _xlfn.SEQUENCE(LEN(Todos!$H2960)), 1), "")),
    IF(ISNUMBER(--RIGHT(_xlpm.txt,1)), _xlpm.txt, LEFT(_xlpm.txt, LEN(_xlpm.txt)-1))
)</f>
        <v>13658</v>
      </c>
      <c r="W2960" s="9" t="str">
        <f>UPPER(LEFT(Todos!$B2960,2))</f>
        <v>MI</v>
      </c>
      <c r="X2960" s="10" t="str" cm="1">
        <f t="array" ref="X2960">+IF(Todos!$C2960 = "",MODE.MATCH(Todos!$C$2:$C$4029),Todos!$C2960)</f>
        <v>F</v>
      </c>
    </row>
    <row r="2961" spans="1:24" x14ac:dyDescent="0.35">
      <c r="A2961" s="18">
        <v>124315</v>
      </c>
      <c r="B2961" s="12" t="s">
        <v>21</v>
      </c>
      <c r="C2961" s="12" t="s">
        <v>17</v>
      </c>
      <c r="D2961" s="12">
        <v>524</v>
      </c>
      <c r="E2961" s="12">
        <v>341</v>
      </c>
      <c r="F2961" s="12">
        <v>404</v>
      </c>
      <c r="G2961" s="12">
        <v>0</v>
      </c>
      <c r="H2961" s="12">
        <v>17305</v>
      </c>
      <c r="I2961" s="12">
        <v>12</v>
      </c>
      <c r="J2961" s="12">
        <v>54</v>
      </c>
      <c r="K2961" s="12">
        <v>357</v>
      </c>
      <c r="L2961" s="12">
        <v>384</v>
      </c>
      <c r="M2961" s="12">
        <v>9.6666666669999994</v>
      </c>
      <c r="N2961" s="12">
        <f>VLOOKUP(Todos!$A2961,vlookup_table[#All],2,FALSE)</f>
        <v>0</v>
      </c>
      <c r="O2961" s="12" t="str">
        <f>VLOOKUP(Todos!$A2961,vlookup_table[#All],3,FALSE)</f>
        <v>TX</v>
      </c>
      <c r="P2961" s="12">
        <f>VLOOKUP(Todos!$A2961,vlookup_table[#All],4,FALSE)</f>
        <v>6812</v>
      </c>
      <c r="Q2961" s="14" t="str">
        <f>VLOOKUP(Todos!$A2961,vlookup_table[#All],5,FALSE)</f>
        <v>C2</v>
      </c>
      <c r="R2961" s="14" t="str">
        <f>VLOOKUP(Todos!$A2961,vlookup_table[#All],6,FALSE)</f>
        <v>F</v>
      </c>
      <c r="S2961" s="14">
        <f>VLOOKUP(Todos!$A2961,vlookup_table[#All],7,FALSE)</f>
        <v>5</v>
      </c>
      <c r="T2961" s="14">
        <f>ROUND((9706-Todos!$P2961)/100, 0)</f>
        <v>29</v>
      </c>
      <c r="U2961" s="14" t="str" cm="1">
        <f t="array" ref="U2961">_xlfn.IFS(
    ISNUMBER(SEARCH("C", Q2961)), "Ciudad",
    ISNUMBER(SEARCH("T", Q2961)), "Pueblo",
    ISNUMBER(SEARCH("R", Q2961)), "Rural",
    ISNUMBER(SEARCH("S", Q2961)), "Suburbano",
    ISNUMBER(SEARCH("U", Q2961)), "Urbano"
)</f>
        <v>Ciudad</v>
      </c>
      <c r="V2961" s="25" t="str" cm="1">
        <f t="array" ref="V2961">_xlfn.LET(
    _xlpm.txt, _xlfn.TEXTJOIN("", TRUE, IF(ISNUMBER(--MID(Todos!$H2961, _xlfn.SEQUENCE(LEN(Todos!$H2961)), 1)), MID(Todos!$H2961, _xlfn.SEQUENCE(LEN(Todos!$H2961)), 1), "")),
    IF(ISNUMBER(--RIGHT(_xlpm.txt,1)), _xlpm.txt, LEFT(_xlpm.txt, LEN(_xlpm.txt)-1))
)</f>
        <v>17305</v>
      </c>
      <c r="W2961" s="14" t="str">
        <f>UPPER(LEFT(Todos!$B2961,2))</f>
        <v>TX</v>
      </c>
      <c r="X2961" s="15" t="str" cm="1">
        <f t="array" ref="X2961">+IF(Todos!$C2961 = "",MODE.MATCH(Todos!$C$2:$C$4029),Todos!$C2961)</f>
        <v>F</v>
      </c>
    </row>
    <row r="2962" spans="1:24" x14ac:dyDescent="0.35">
      <c r="A2962" s="19">
        <v>138239</v>
      </c>
      <c r="B2962" s="7" t="s">
        <v>56</v>
      </c>
      <c r="C2962" s="7" t="s">
        <v>61</v>
      </c>
      <c r="D2962" s="7">
        <v>2026</v>
      </c>
      <c r="E2962" s="7">
        <v>655</v>
      </c>
      <c r="F2962" s="7">
        <v>829</v>
      </c>
      <c r="G2962" s="7">
        <v>51</v>
      </c>
      <c r="H2962" s="7">
        <v>31520</v>
      </c>
      <c r="I2962" s="7">
        <v>7</v>
      </c>
      <c r="J2962" s="7">
        <v>29</v>
      </c>
      <c r="K2962" s="7">
        <v>711</v>
      </c>
      <c r="L2962" s="7">
        <v>756</v>
      </c>
      <c r="M2962" s="7">
        <v>12.5</v>
      </c>
      <c r="N2962" s="7">
        <f>VLOOKUP(Todos!$A2962,vlookup_table[#All],2,FALSE)</f>
        <v>0</v>
      </c>
      <c r="O2962" s="7" t="str">
        <f>VLOOKUP(Todos!$A2962,vlookup_table[#All],3,FALSE)</f>
        <v>AZ</v>
      </c>
      <c r="P2962" s="7">
        <f>VLOOKUP(Todos!$A2962,vlookup_table[#All],4,FALSE)</f>
        <v>5501</v>
      </c>
      <c r="Q2962" s="9" t="str">
        <f>VLOOKUP(Todos!$A2962,vlookup_table[#All],5,FALSE)</f>
        <v>S1</v>
      </c>
      <c r="R2962" s="9" t="str">
        <f>VLOOKUP(Todos!$A2962,vlookup_table[#All],6,FALSE)</f>
        <v>F</v>
      </c>
      <c r="S2962" s="9">
        <f>VLOOKUP(Todos!$A2962,vlookup_table[#All],7,FALSE)</f>
        <v>10</v>
      </c>
      <c r="T2962" s="9">
        <f>ROUND((9706-Todos!$P2962)/100, 0)</f>
        <v>42</v>
      </c>
      <c r="U2962" s="9" t="str" cm="1">
        <f t="array" ref="U2962">_xlfn.IFS(
    ISNUMBER(SEARCH("C", Q2962)), "Ciudad",
    ISNUMBER(SEARCH("T", Q2962)), "Pueblo",
    ISNUMBER(SEARCH("R", Q2962)), "Rural",
    ISNUMBER(SEARCH("S", Q2962)), "Suburbano",
    ISNUMBER(SEARCH("U", Q2962)), "Urbano"
)</f>
        <v>Suburbano</v>
      </c>
      <c r="V2962" s="24" t="str" cm="1">
        <f t="array" ref="V2962">_xlfn.LET(
    _xlpm.txt, _xlfn.TEXTJOIN("", TRUE, IF(ISNUMBER(--MID(Todos!$H2962, _xlfn.SEQUENCE(LEN(Todos!$H2962)), 1)), MID(Todos!$H2962, _xlfn.SEQUENCE(LEN(Todos!$H2962)), 1), "")),
    IF(ISNUMBER(--RIGHT(_xlpm.txt,1)), _xlpm.txt, LEFT(_xlpm.txt, LEN(_xlpm.txt)-1))
)</f>
        <v>31520</v>
      </c>
      <c r="W2962" s="9" t="str">
        <f>UPPER(LEFT(Todos!$B2962,2))</f>
        <v>AZ</v>
      </c>
      <c r="X2962" s="10" t="str" cm="1">
        <f t="array" ref="X2962">+IF(Todos!$C2962 = "",MODE.MATCH(Todos!$C$2:$C$4029),Todos!$C2962)</f>
        <v>Female</v>
      </c>
    </row>
    <row r="2963" spans="1:24" x14ac:dyDescent="0.35">
      <c r="A2963" s="18">
        <v>85894</v>
      </c>
      <c r="B2963" s="12" t="s">
        <v>53</v>
      </c>
      <c r="C2963" s="12" t="s">
        <v>14</v>
      </c>
      <c r="D2963" s="12">
        <v>396</v>
      </c>
      <c r="E2963" s="12">
        <v>248</v>
      </c>
      <c r="F2963" s="12">
        <v>304</v>
      </c>
      <c r="G2963" s="12">
        <v>1</v>
      </c>
      <c r="H2963" s="12">
        <v>10419</v>
      </c>
      <c r="I2963" s="12">
        <v>1</v>
      </c>
      <c r="J2963" s="12">
        <v>18</v>
      </c>
      <c r="K2963" s="12">
        <v>274</v>
      </c>
      <c r="L2963" s="12">
        <v>284</v>
      </c>
      <c r="M2963" s="12">
        <v>3.125</v>
      </c>
      <c r="N2963" s="12">
        <f>VLOOKUP(Todos!$A2963,vlookup_table[#All],2,FALSE)</f>
        <v>1002</v>
      </c>
      <c r="O2963" s="12" t="str">
        <f>VLOOKUP(Todos!$A2963,vlookup_table[#All],3,FALSE)</f>
        <v>SD</v>
      </c>
      <c r="P2963" s="12">
        <f>VLOOKUP(Todos!$A2963,vlookup_table[#All],4,FALSE)</f>
        <v>6101</v>
      </c>
      <c r="Q2963" s="14" t="str">
        <f>VLOOKUP(Todos!$A2963,vlookup_table[#All],5,FALSE)</f>
        <v>R2</v>
      </c>
      <c r="R2963" s="14" t="str">
        <f>VLOOKUP(Todos!$A2963,vlookup_table[#All],6,FALSE)</f>
        <v>M</v>
      </c>
      <c r="S2963" s="14">
        <f>VLOOKUP(Todos!$A2963,vlookup_table[#All],7,FALSE)</f>
        <v>3</v>
      </c>
      <c r="T2963" s="14">
        <f>ROUND((9706-Todos!$P2963)/100, 0)</f>
        <v>36</v>
      </c>
      <c r="U2963" s="14" t="str" cm="1">
        <f t="array" ref="U2963">_xlfn.IFS(
    ISNUMBER(SEARCH("C", Q2963)), "Ciudad",
    ISNUMBER(SEARCH("T", Q2963)), "Pueblo",
    ISNUMBER(SEARCH("R", Q2963)), "Rural",
    ISNUMBER(SEARCH("S", Q2963)), "Suburbano",
    ISNUMBER(SEARCH("U", Q2963)), "Urbano"
)</f>
        <v>Rural</v>
      </c>
      <c r="V2963" s="25" t="str" cm="1">
        <f t="array" ref="V2963">_xlfn.LET(
    _xlpm.txt, _xlfn.TEXTJOIN("", TRUE, IF(ISNUMBER(--MID(Todos!$H2963, _xlfn.SEQUENCE(LEN(Todos!$H2963)), 1)), MID(Todos!$H2963, _xlfn.SEQUENCE(LEN(Todos!$H2963)), 1), "")),
    IF(ISNUMBER(--RIGHT(_xlpm.txt,1)), _xlpm.txt, LEFT(_xlpm.txt, LEN(_xlpm.txt)-1))
)</f>
        <v>10419</v>
      </c>
      <c r="W2963" s="14" t="str">
        <f>UPPER(LEFT(Todos!$B2963,2))</f>
        <v>SD</v>
      </c>
      <c r="X2963" s="15" t="str" cm="1">
        <f t="array" ref="X2963">+IF(Todos!$C2963 = "",MODE.MATCH(Todos!$C$2:$C$4029),Todos!$C2963)</f>
        <v>M</v>
      </c>
    </row>
    <row r="2964" spans="1:24" x14ac:dyDescent="0.35">
      <c r="A2964" s="19">
        <v>184106</v>
      </c>
      <c r="B2964" s="7" t="s">
        <v>41</v>
      </c>
      <c r="C2964" s="7" t="s">
        <v>17</v>
      </c>
      <c r="D2964" s="7">
        <v>446</v>
      </c>
      <c r="E2964" s="7">
        <v>168</v>
      </c>
      <c r="F2964" s="7">
        <v>254</v>
      </c>
      <c r="G2964" s="7">
        <v>0</v>
      </c>
      <c r="H2964" s="7">
        <v>11971</v>
      </c>
      <c r="I2964" s="7">
        <v>8</v>
      </c>
      <c r="J2964" s="7">
        <v>51</v>
      </c>
      <c r="K2964" s="7">
        <v>201</v>
      </c>
      <c r="L2964" s="7">
        <v>218</v>
      </c>
      <c r="M2964" s="7">
        <v>5.8</v>
      </c>
      <c r="N2964" s="7">
        <f>VLOOKUP(Todos!$A2964,vlookup_table[#All],2,FALSE)</f>
        <v>0</v>
      </c>
      <c r="O2964" s="7" t="str">
        <f>VLOOKUP(Todos!$A2964,vlookup_table[#All],3,FALSE)</f>
        <v>WA</v>
      </c>
      <c r="P2964" s="7">
        <f>VLOOKUP(Todos!$A2964,vlookup_table[#All],4,FALSE)</f>
        <v>1601</v>
      </c>
      <c r="Q2964" s="9" t="str">
        <f>VLOOKUP(Todos!$A2964,vlookup_table[#All],5,FALSE)</f>
        <v>C3</v>
      </c>
      <c r="R2964" s="9" t="str">
        <f>VLOOKUP(Todos!$A2964,vlookup_table[#All],6,FALSE)</f>
        <v>F</v>
      </c>
      <c r="S2964" s="9">
        <f>VLOOKUP(Todos!$A2964,vlookup_table[#All],7,FALSE)</f>
        <v>6</v>
      </c>
      <c r="T2964" s="9">
        <f>ROUND((9706-Todos!$P2964)/100, 0)</f>
        <v>81</v>
      </c>
      <c r="U2964" s="9" t="str" cm="1">
        <f t="array" ref="U2964">_xlfn.IFS(
    ISNUMBER(SEARCH("C", Q2964)), "Ciudad",
    ISNUMBER(SEARCH("T", Q2964)), "Pueblo",
    ISNUMBER(SEARCH("R", Q2964)), "Rural",
    ISNUMBER(SEARCH("S", Q2964)), "Suburbano",
    ISNUMBER(SEARCH("U", Q2964)), "Urbano"
)</f>
        <v>Ciudad</v>
      </c>
      <c r="V2964" s="24" t="str" cm="1">
        <f t="array" ref="V2964">_xlfn.LET(
    _xlpm.txt, _xlfn.TEXTJOIN("", TRUE, IF(ISNUMBER(--MID(Todos!$H2964, _xlfn.SEQUENCE(LEN(Todos!$H2964)), 1)), MID(Todos!$H2964, _xlfn.SEQUENCE(LEN(Todos!$H2964)), 1), "")),
    IF(ISNUMBER(--RIGHT(_xlpm.txt,1)), _xlpm.txt, LEFT(_xlpm.txt, LEN(_xlpm.txt)-1))
)</f>
        <v>11971</v>
      </c>
      <c r="W2964" s="9" t="str">
        <f>UPPER(LEFT(Todos!$B2964,2))</f>
        <v>WA</v>
      </c>
      <c r="X2964" s="10" t="str" cm="1">
        <f t="array" ref="X2964">+IF(Todos!$C2964 = "",MODE.MATCH(Todos!$C$2:$C$4029),Todos!$C2964)</f>
        <v>F</v>
      </c>
    </row>
    <row r="2965" spans="1:24" x14ac:dyDescent="0.35">
      <c r="A2965" s="18">
        <v>95563</v>
      </c>
      <c r="B2965" s="12" t="s">
        <v>16</v>
      </c>
      <c r="C2965" s="12" t="s">
        <v>14</v>
      </c>
      <c r="D2965" s="12">
        <v>576</v>
      </c>
      <c r="E2965" s="12">
        <v>335</v>
      </c>
      <c r="F2965" s="12">
        <v>463</v>
      </c>
      <c r="G2965" s="12">
        <v>0</v>
      </c>
      <c r="H2965" s="12">
        <v>15332</v>
      </c>
      <c r="I2965" s="12">
        <v>2</v>
      </c>
      <c r="J2965" s="12">
        <v>66</v>
      </c>
      <c r="K2965" s="12">
        <v>386</v>
      </c>
      <c r="L2965" s="12">
        <v>407</v>
      </c>
      <c r="M2965" s="12">
        <v>3.1176470589999998</v>
      </c>
      <c r="N2965" s="12">
        <f>VLOOKUP(Todos!$A2965,vlookup_table[#All],2,FALSE)</f>
        <v>0</v>
      </c>
      <c r="O2965" s="12" t="str">
        <f>VLOOKUP(Todos!$A2965,vlookup_table[#All],3,FALSE)</f>
        <v>IL</v>
      </c>
      <c r="P2965" s="12">
        <f>VLOOKUP(Todos!$A2965,vlookup_table[#All],4,FALSE)</f>
        <v>3301</v>
      </c>
      <c r="Q2965" s="14" t="str">
        <f>VLOOKUP(Todos!$A2965,vlookup_table[#All],5,FALSE)</f>
        <v>S2</v>
      </c>
      <c r="R2965" s="14" t="str">
        <f>VLOOKUP(Todos!$A2965,vlookup_table[#All],6,FALSE)</f>
        <v>M</v>
      </c>
      <c r="S2965" s="14">
        <f>VLOOKUP(Todos!$A2965,vlookup_table[#All],7,FALSE)</f>
        <v>4</v>
      </c>
      <c r="T2965" s="14">
        <f>ROUND((9706-Todos!$P2965)/100, 0)</f>
        <v>64</v>
      </c>
      <c r="U2965" s="14" t="str" cm="1">
        <f t="array" ref="U2965">_xlfn.IFS(
    ISNUMBER(SEARCH("C", Q2965)), "Ciudad",
    ISNUMBER(SEARCH("T", Q2965)), "Pueblo",
    ISNUMBER(SEARCH("R", Q2965)), "Rural",
    ISNUMBER(SEARCH("S", Q2965)), "Suburbano",
    ISNUMBER(SEARCH("U", Q2965)), "Urbano"
)</f>
        <v>Suburbano</v>
      </c>
      <c r="V2965" s="25" t="str" cm="1">
        <f t="array" ref="V2965">_xlfn.LET(
    _xlpm.txt, _xlfn.TEXTJOIN("", TRUE, IF(ISNUMBER(--MID(Todos!$H2965, _xlfn.SEQUENCE(LEN(Todos!$H2965)), 1)), MID(Todos!$H2965, _xlfn.SEQUENCE(LEN(Todos!$H2965)), 1), "")),
    IF(ISNUMBER(--RIGHT(_xlpm.txt,1)), _xlpm.txt, LEFT(_xlpm.txt, LEN(_xlpm.txt)-1))
)</f>
        <v>15332</v>
      </c>
      <c r="W2965" s="14" t="str">
        <f>UPPER(LEFT(Todos!$B2965,2))</f>
        <v>IL</v>
      </c>
      <c r="X2965" s="15" t="str" cm="1">
        <f t="array" ref="X2965">+IF(Todos!$C2965 = "",MODE.MATCH(Todos!$C$2:$C$4029),Todos!$C2965)</f>
        <v>M</v>
      </c>
    </row>
    <row r="2966" spans="1:24" x14ac:dyDescent="0.35">
      <c r="A2966" s="19">
        <v>79747</v>
      </c>
      <c r="B2966" s="7" t="s">
        <v>36</v>
      </c>
      <c r="C2966" s="7" t="s">
        <v>52</v>
      </c>
      <c r="D2966" s="7">
        <v>329</v>
      </c>
      <c r="E2966" s="7">
        <v>211</v>
      </c>
      <c r="F2966" s="7">
        <v>303</v>
      </c>
      <c r="G2966" s="7">
        <v>0</v>
      </c>
      <c r="H2966" s="7">
        <v>9216</v>
      </c>
      <c r="I2966" s="7">
        <v>0</v>
      </c>
      <c r="J2966" s="7">
        <v>87</v>
      </c>
      <c r="K2966" s="7">
        <v>239</v>
      </c>
      <c r="L2966" s="7">
        <v>275</v>
      </c>
      <c r="M2966" s="7">
        <v>15</v>
      </c>
      <c r="N2966" s="7">
        <f>VLOOKUP(Todos!$A2966,vlookup_table[#All],2,FALSE)</f>
        <v>1</v>
      </c>
      <c r="O2966" s="7" t="str">
        <f>VLOOKUP(Todos!$A2966,vlookup_table[#All],3,FALSE)</f>
        <v>WI</v>
      </c>
      <c r="P2966" s="7">
        <f>VLOOKUP(Todos!$A2966,vlookup_table[#All],4,FALSE)</f>
        <v>1401</v>
      </c>
      <c r="Q2966" s="9" t="str">
        <f>VLOOKUP(Todos!$A2966,vlookup_table[#All],5,FALSE)</f>
        <v>R3</v>
      </c>
      <c r="R2966" s="9" t="str">
        <f>VLOOKUP(Todos!$A2966,vlookup_table[#All],6,FALSE)</f>
        <v>M</v>
      </c>
      <c r="S2966" s="9">
        <f>VLOOKUP(Todos!$A2966,vlookup_table[#All],7,FALSE)</f>
        <v>15</v>
      </c>
      <c r="T2966" s="9">
        <f>ROUND((9706-Todos!$P2966)/100, 0)</f>
        <v>83</v>
      </c>
      <c r="U2966" s="9" t="str" cm="1">
        <f t="array" ref="U2966">_xlfn.IFS(
    ISNUMBER(SEARCH("C", Q2966)), "Ciudad",
    ISNUMBER(SEARCH("T", Q2966)), "Pueblo",
    ISNUMBER(SEARCH("R", Q2966)), "Rural",
    ISNUMBER(SEARCH("S", Q2966)), "Suburbano",
    ISNUMBER(SEARCH("U", Q2966)), "Urbano"
)</f>
        <v>Rural</v>
      </c>
      <c r="V2966" s="24" t="str" cm="1">
        <f t="array" ref="V2966">_xlfn.LET(
    _xlpm.txt, _xlfn.TEXTJOIN("", TRUE, IF(ISNUMBER(--MID(Todos!$H2966, _xlfn.SEQUENCE(LEN(Todos!$H2966)), 1)), MID(Todos!$H2966, _xlfn.SEQUENCE(LEN(Todos!$H2966)), 1), "")),
    IF(ISNUMBER(--RIGHT(_xlpm.txt,1)), _xlpm.txt, LEFT(_xlpm.txt, LEN(_xlpm.txt)-1))
)</f>
        <v>9216</v>
      </c>
      <c r="W2966" s="9" t="str">
        <f>UPPER(LEFT(Todos!$B2966,2))</f>
        <v>WI</v>
      </c>
      <c r="X2966" s="10" t="str" cm="1">
        <f t="array" ref="X2966">+IF(Todos!$C2966 = "",MODE.MATCH(Todos!$C$2:$C$4029),Todos!$C2966)</f>
        <v>male</v>
      </c>
    </row>
    <row r="2967" spans="1:24" x14ac:dyDescent="0.35">
      <c r="A2967" s="18">
        <v>178275</v>
      </c>
      <c r="B2967" s="12" t="s">
        <v>41</v>
      </c>
      <c r="C2967" s="12" t="s">
        <v>17</v>
      </c>
      <c r="D2967" s="12">
        <v>2019</v>
      </c>
      <c r="E2967" s="12">
        <v>506</v>
      </c>
      <c r="F2967" s="12">
        <v>608</v>
      </c>
      <c r="G2967" s="12">
        <v>51</v>
      </c>
      <c r="H2967" s="12">
        <v>23545</v>
      </c>
      <c r="I2967" s="12">
        <v>11</v>
      </c>
      <c r="J2967" s="12">
        <v>55</v>
      </c>
      <c r="K2967" s="12">
        <v>535</v>
      </c>
      <c r="L2967" s="12">
        <v>551</v>
      </c>
      <c r="M2967" s="12">
        <v>5.3333333329999997</v>
      </c>
      <c r="N2967" s="12">
        <f>VLOOKUP(Todos!$A2967,vlookup_table[#All],2,FALSE)</f>
        <v>2</v>
      </c>
      <c r="O2967" s="12" t="str">
        <f>VLOOKUP(Todos!$A2967,vlookup_table[#All],3,FALSE)</f>
        <v>WA</v>
      </c>
      <c r="P2967" s="12">
        <f>VLOOKUP(Todos!$A2967,vlookup_table[#All],4,FALSE)</f>
        <v>2401</v>
      </c>
      <c r="Q2967" s="14" t="str">
        <f>VLOOKUP(Todos!$A2967,vlookup_table[#All],5,FALSE)</f>
        <v>S1</v>
      </c>
      <c r="R2967" s="14" t="str">
        <f>VLOOKUP(Todos!$A2967,vlookup_table[#All],6,FALSE)</f>
        <v>F</v>
      </c>
      <c r="S2967" s="14">
        <f>VLOOKUP(Todos!$A2967,vlookup_table[#All],7,FALSE)</f>
        <v>5</v>
      </c>
      <c r="T2967" s="14">
        <f>ROUND((9706-Todos!$P2967)/100, 0)</f>
        <v>73</v>
      </c>
      <c r="U2967" s="14" t="str" cm="1">
        <f t="array" ref="U2967">_xlfn.IFS(
    ISNUMBER(SEARCH("C", Q2967)), "Ciudad",
    ISNUMBER(SEARCH("T", Q2967)), "Pueblo",
    ISNUMBER(SEARCH("R", Q2967)), "Rural",
    ISNUMBER(SEARCH("S", Q2967)), "Suburbano",
    ISNUMBER(SEARCH("U", Q2967)), "Urbano"
)</f>
        <v>Suburbano</v>
      </c>
      <c r="V2967" s="25" t="str" cm="1">
        <f t="array" ref="V2967">_xlfn.LET(
    _xlpm.txt, _xlfn.TEXTJOIN("", TRUE, IF(ISNUMBER(--MID(Todos!$H2967, _xlfn.SEQUENCE(LEN(Todos!$H2967)), 1)), MID(Todos!$H2967, _xlfn.SEQUENCE(LEN(Todos!$H2967)), 1), "")),
    IF(ISNUMBER(--RIGHT(_xlpm.txt,1)), _xlpm.txt, LEFT(_xlpm.txt, LEN(_xlpm.txt)-1))
)</f>
        <v>23545</v>
      </c>
      <c r="W2967" s="14" t="str">
        <f>UPPER(LEFT(Todos!$B2967,2))</f>
        <v>WA</v>
      </c>
      <c r="X2967" s="15" t="str" cm="1">
        <f t="array" ref="X2967">+IF(Todos!$C2967 = "",MODE.MATCH(Todos!$C$2:$C$4029),Todos!$C2967)</f>
        <v>F</v>
      </c>
    </row>
    <row r="2968" spans="1:24" x14ac:dyDescent="0.35">
      <c r="A2968" s="19">
        <v>190754</v>
      </c>
      <c r="B2968" s="7" t="s">
        <v>22</v>
      </c>
      <c r="C2968" s="7" t="s">
        <v>17</v>
      </c>
      <c r="D2968" s="7">
        <v>3213</v>
      </c>
      <c r="E2968" s="7">
        <v>697</v>
      </c>
      <c r="F2968" s="7">
        <v>745</v>
      </c>
      <c r="G2968" s="7">
        <v>96</v>
      </c>
      <c r="H2968" s="7">
        <v>21605</v>
      </c>
      <c r="I2968" s="7">
        <v>12</v>
      </c>
      <c r="J2968" s="7">
        <v>56</v>
      </c>
      <c r="K2968" s="7">
        <v>703</v>
      </c>
      <c r="L2968" s="7">
        <v>735</v>
      </c>
      <c r="M2968" s="7">
        <v>28.041666670000001</v>
      </c>
      <c r="N2968" s="7">
        <f>VLOOKUP(Todos!$A2968,vlookup_table[#All],2,FALSE)</f>
        <v>2</v>
      </c>
      <c r="O2968" s="7" t="str">
        <f>VLOOKUP(Todos!$A2968,vlookup_table[#All],3,FALSE)</f>
        <v>CA</v>
      </c>
      <c r="P2968" s="7">
        <f>VLOOKUP(Todos!$A2968,vlookup_table[#All],4,FALSE)</f>
        <v>5009</v>
      </c>
      <c r="Q2968" s="9" t="str">
        <f>VLOOKUP(Todos!$A2968,vlookup_table[#All],5,FALSE)</f>
        <v>C1</v>
      </c>
      <c r="R2968" s="9" t="str">
        <f>VLOOKUP(Todos!$A2968,vlookup_table[#All],6,FALSE)</f>
        <v>F</v>
      </c>
      <c r="S2968" s="9">
        <f>VLOOKUP(Todos!$A2968,vlookup_table[#All],7,FALSE)</f>
        <v>25</v>
      </c>
      <c r="T2968" s="9">
        <f>ROUND((9706-Todos!$P2968)/100, 0)</f>
        <v>47</v>
      </c>
      <c r="U2968" s="9" t="str" cm="1">
        <f t="array" ref="U2968">_xlfn.IFS(
    ISNUMBER(SEARCH("C", Q2968)), "Ciudad",
    ISNUMBER(SEARCH("T", Q2968)), "Pueblo",
    ISNUMBER(SEARCH("R", Q2968)), "Rural",
    ISNUMBER(SEARCH("S", Q2968)), "Suburbano",
    ISNUMBER(SEARCH("U", Q2968)), "Urbano"
)</f>
        <v>Ciudad</v>
      </c>
      <c r="V2968" s="24" t="str" cm="1">
        <f t="array" ref="V2968">_xlfn.LET(
    _xlpm.txt, _xlfn.TEXTJOIN("", TRUE, IF(ISNUMBER(--MID(Todos!$H2968, _xlfn.SEQUENCE(LEN(Todos!$H2968)), 1)), MID(Todos!$H2968, _xlfn.SEQUENCE(LEN(Todos!$H2968)), 1), "")),
    IF(ISNUMBER(--RIGHT(_xlpm.txt,1)), _xlpm.txt, LEFT(_xlpm.txt, LEN(_xlpm.txt)-1))
)</f>
        <v>21605</v>
      </c>
      <c r="W2968" s="9" t="str">
        <f>UPPER(LEFT(Todos!$B2968,2))</f>
        <v>CA</v>
      </c>
      <c r="X2968" s="10" t="str" cm="1">
        <f t="array" ref="X2968">+IF(Todos!$C2968 = "",MODE.MATCH(Todos!$C$2:$C$4029),Todos!$C2968)</f>
        <v>F</v>
      </c>
    </row>
    <row r="2969" spans="1:24" x14ac:dyDescent="0.35">
      <c r="A2969" s="18">
        <v>2951</v>
      </c>
      <c r="B2969" s="12" t="s">
        <v>24</v>
      </c>
      <c r="C2969" s="12" t="s">
        <v>14</v>
      </c>
      <c r="D2969" s="12">
        <v>1330</v>
      </c>
      <c r="E2969" s="12">
        <v>367</v>
      </c>
      <c r="F2969" s="12">
        <v>488</v>
      </c>
      <c r="G2969" s="12">
        <v>16</v>
      </c>
      <c r="H2969" s="12">
        <v>18153</v>
      </c>
      <c r="I2969" s="12">
        <v>4</v>
      </c>
      <c r="J2969" s="12">
        <v>12</v>
      </c>
      <c r="K2969" s="12">
        <v>419</v>
      </c>
      <c r="L2969" s="12">
        <v>437</v>
      </c>
      <c r="M2969" s="12">
        <v>5.0833333329999997</v>
      </c>
      <c r="N2969" s="12">
        <f>VLOOKUP(Todos!$A2969,vlookup_table[#All],2,FALSE)</f>
        <v>1</v>
      </c>
      <c r="O2969" s="12" t="str">
        <f>VLOOKUP(Todos!$A2969,vlookup_table[#All],3,FALSE)</f>
        <v>NV</v>
      </c>
      <c r="P2969" s="12">
        <f>VLOOKUP(Todos!$A2969,vlookup_table[#All],4,FALSE)</f>
        <v>2301</v>
      </c>
      <c r="Q2969" s="14" t="str">
        <f>VLOOKUP(Todos!$A2969,vlookup_table[#All],5,FALSE)</f>
        <v>T2</v>
      </c>
      <c r="R2969" s="14" t="str">
        <f>VLOOKUP(Todos!$A2969,vlookup_table[#All],6,FALSE)</f>
        <v>M</v>
      </c>
      <c r="S2969" s="14">
        <f>VLOOKUP(Todos!$A2969,vlookup_table[#All],7,FALSE)</f>
        <v>5</v>
      </c>
      <c r="T2969" s="14">
        <f>ROUND((9706-Todos!$P2969)/100, 0)</f>
        <v>74</v>
      </c>
      <c r="U2969" s="14" t="str" cm="1">
        <f t="array" ref="U2969">_xlfn.IFS(
    ISNUMBER(SEARCH("C", Q2969)), "Ciudad",
    ISNUMBER(SEARCH("T", Q2969)), "Pueblo",
    ISNUMBER(SEARCH("R", Q2969)), "Rural",
    ISNUMBER(SEARCH("S", Q2969)), "Suburbano",
    ISNUMBER(SEARCH("U", Q2969)), "Urbano"
)</f>
        <v>Pueblo</v>
      </c>
      <c r="V2969" s="25" t="str" cm="1">
        <f t="array" ref="V2969">_xlfn.LET(
    _xlpm.txt, _xlfn.TEXTJOIN("", TRUE, IF(ISNUMBER(--MID(Todos!$H2969, _xlfn.SEQUENCE(LEN(Todos!$H2969)), 1)), MID(Todos!$H2969, _xlfn.SEQUENCE(LEN(Todos!$H2969)), 1), "")),
    IF(ISNUMBER(--RIGHT(_xlpm.txt,1)), _xlpm.txt, LEFT(_xlpm.txt, LEN(_xlpm.txt)-1))
)</f>
        <v>18153</v>
      </c>
      <c r="W2969" s="14" t="str">
        <f>UPPER(LEFT(Todos!$B2969,2))</f>
        <v>NV</v>
      </c>
      <c r="X2969" s="15" t="str" cm="1">
        <f t="array" ref="X2969">+IF(Todos!$C2969 = "",MODE.MATCH(Todos!$C$2:$C$4029),Todos!$C2969)</f>
        <v>M</v>
      </c>
    </row>
    <row r="2970" spans="1:24" x14ac:dyDescent="0.35">
      <c r="A2970" s="19">
        <v>60313</v>
      </c>
      <c r="B2970" s="7" t="s">
        <v>34</v>
      </c>
      <c r="C2970" s="7" t="s">
        <v>14</v>
      </c>
      <c r="D2970" s="7">
        <v>480</v>
      </c>
      <c r="E2970" s="7">
        <v>270</v>
      </c>
      <c r="F2970" s="7">
        <v>304</v>
      </c>
      <c r="G2970" s="7">
        <v>0</v>
      </c>
      <c r="H2970" s="7">
        <v>12144</v>
      </c>
      <c r="I2970" s="7">
        <v>1</v>
      </c>
      <c r="J2970" s="7">
        <v>69</v>
      </c>
      <c r="K2970" s="7">
        <v>288</v>
      </c>
      <c r="L2970" s="7">
        <v>302</v>
      </c>
      <c r="M2970" s="7">
        <v>15.375</v>
      </c>
      <c r="N2970" s="7">
        <f>VLOOKUP(Todos!$A2970,vlookup_table[#All],2,FALSE)</f>
        <v>2</v>
      </c>
      <c r="O2970" s="7" t="str">
        <f>VLOOKUP(Todos!$A2970,vlookup_table[#All],3,FALSE)</f>
        <v>IN</v>
      </c>
      <c r="P2970" s="7">
        <f>VLOOKUP(Todos!$A2970,vlookup_table[#All],4,FALSE)</f>
        <v>4401</v>
      </c>
      <c r="Q2970" s="9" t="str">
        <f>VLOOKUP(Todos!$A2970,vlookup_table[#All],5,FALSE)</f>
        <v>S2</v>
      </c>
      <c r="R2970" s="9" t="str">
        <f>VLOOKUP(Todos!$A2970,vlookup_table[#All],6,FALSE)</f>
        <v>M</v>
      </c>
      <c r="S2970" s="9">
        <f>VLOOKUP(Todos!$A2970,vlookup_table[#All],7,FALSE)</f>
        <v>10</v>
      </c>
      <c r="T2970" s="9">
        <f>ROUND((9706-Todos!$P2970)/100, 0)</f>
        <v>53</v>
      </c>
      <c r="U2970" s="9" t="str" cm="1">
        <f t="array" ref="U2970">_xlfn.IFS(
    ISNUMBER(SEARCH("C", Q2970)), "Ciudad",
    ISNUMBER(SEARCH("T", Q2970)), "Pueblo",
    ISNUMBER(SEARCH("R", Q2970)), "Rural",
    ISNUMBER(SEARCH("S", Q2970)), "Suburbano",
    ISNUMBER(SEARCH("U", Q2970)), "Urbano"
)</f>
        <v>Suburbano</v>
      </c>
      <c r="V2970" s="24" t="str" cm="1">
        <f t="array" ref="V2970">_xlfn.LET(
    _xlpm.txt, _xlfn.TEXTJOIN("", TRUE, IF(ISNUMBER(--MID(Todos!$H2970, _xlfn.SEQUENCE(LEN(Todos!$H2970)), 1)), MID(Todos!$H2970, _xlfn.SEQUENCE(LEN(Todos!$H2970)), 1), "")),
    IF(ISNUMBER(--RIGHT(_xlpm.txt,1)), _xlpm.txt, LEFT(_xlpm.txt, LEN(_xlpm.txt)-1))
)</f>
        <v>12144</v>
      </c>
      <c r="W2970" s="9" t="str">
        <f>UPPER(LEFT(Todos!$B2970,2))</f>
        <v>IN</v>
      </c>
      <c r="X2970" s="10" t="str" cm="1">
        <f t="array" ref="X2970">+IF(Todos!$C2970 = "",MODE.MATCH(Todos!$C$2:$C$4029),Todos!$C2970)</f>
        <v>M</v>
      </c>
    </row>
    <row r="2971" spans="1:24" x14ac:dyDescent="0.35">
      <c r="A2971" s="18">
        <v>138000</v>
      </c>
      <c r="B2971" s="12" t="s">
        <v>56</v>
      </c>
      <c r="C2971" s="12"/>
      <c r="D2971" s="12">
        <v>630</v>
      </c>
      <c r="E2971" s="12">
        <v>222</v>
      </c>
      <c r="F2971" s="12">
        <v>295</v>
      </c>
      <c r="G2971" s="12">
        <v>5</v>
      </c>
      <c r="H2971" s="12">
        <v>10306</v>
      </c>
      <c r="I2971" s="12">
        <v>12</v>
      </c>
      <c r="J2971" s="12">
        <v>34</v>
      </c>
      <c r="K2971" s="12">
        <v>224</v>
      </c>
      <c r="L2971" s="12">
        <v>296</v>
      </c>
      <c r="M2971" s="12">
        <v>4.2</v>
      </c>
      <c r="N2971" s="12">
        <f>VLOOKUP(Todos!$A2971,vlookup_table[#All],2,FALSE)</f>
        <v>0</v>
      </c>
      <c r="O2971" s="12" t="str">
        <f>VLOOKUP(Todos!$A2971,vlookup_table[#All],3,FALSE)</f>
        <v>AZ</v>
      </c>
      <c r="P2971" s="12">
        <f>VLOOKUP(Todos!$A2971,vlookup_table[#All],4,FALSE)</f>
        <v>0</v>
      </c>
      <c r="Q2971" s="14" t="str">
        <f>VLOOKUP(Todos!$A2971,vlookup_table[#All],5,FALSE)</f>
        <v>C3</v>
      </c>
      <c r="R2971" s="14" t="str">
        <f>VLOOKUP(Todos!$A2971,vlookup_table[#All],6,FALSE)</f>
        <v/>
      </c>
      <c r="S2971" s="14">
        <f>VLOOKUP(Todos!$A2971,vlookup_table[#All],7,FALSE)</f>
        <v>6</v>
      </c>
      <c r="T2971" s="14">
        <f>ROUND((9706-Todos!$P2971)/100, 0)</f>
        <v>97</v>
      </c>
      <c r="U2971" s="14" t="str" cm="1">
        <f t="array" ref="U2971">_xlfn.IFS(
    ISNUMBER(SEARCH("C", Q2971)), "Ciudad",
    ISNUMBER(SEARCH("T", Q2971)), "Pueblo",
    ISNUMBER(SEARCH("R", Q2971)), "Rural",
    ISNUMBER(SEARCH("S", Q2971)), "Suburbano",
    ISNUMBER(SEARCH("U", Q2971)), "Urbano"
)</f>
        <v>Ciudad</v>
      </c>
      <c r="V2971" s="25" t="str" cm="1">
        <f t="array" ref="V2971">_xlfn.LET(
    _xlpm.txt, _xlfn.TEXTJOIN("", TRUE, IF(ISNUMBER(--MID(Todos!$H2971, _xlfn.SEQUENCE(LEN(Todos!$H2971)), 1)), MID(Todos!$H2971, _xlfn.SEQUENCE(LEN(Todos!$H2971)), 1), "")),
    IF(ISNUMBER(--RIGHT(_xlpm.txt,1)), _xlpm.txt, LEFT(_xlpm.txt, LEN(_xlpm.txt)-1))
)</f>
        <v>10306</v>
      </c>
      <c r="W2971" s="14" t="str">
        <f>UPPER(LEFT(Todos!$B2971,2))</f>
        <v>AZ</v>
      </c>
      <c r="X2971" s="15" t="e" cm="1">
        <f t="array" aca="1" ref="X2971" ca="1">+IF(Todos!$C2971 = "",MODE.MATCH(Todos!$C$2:$C$4029),Todos!$C2971)</f>
        <v>#NAME?</v>
      </c>
    </row>
    <row r="2972" spans="1:24" x14ac:dyDescent="0.35">
      <c r="A2972" s="19">
        <v>160483</v>
      </c>
      <c r="B2972" s="7" t="s">
        <v>22</v>
      </c>
      <c r="C2972" s="7" t="s">
        <v>17</v>
      </c>
      <c r="D2972" s="7">
        <v>1286</v>
      </c>
      <c r="E2972" s="7">
        <v>366</v>
      </c>
      <c r="F2972" s="7">
        <v>391</v>
      </c>
      <c r="G2972" s="7">
        <v>0</v>
      </c>
      <c r="H2972" s="7">
        <v>12914</v>
      </c>
      <c r="I2972" s="7">
        <v>13</v>
      </c>
      <c r="J2972" s="7">
        <v>52</v>
      </c>
      <c r="K2972" s="7">
        <v>373</v>
      </c>
      <c r="L2972" s="7">
        <v>389</v>
      </c>
      <c r="M2972" s="7">
        <v>8.8000000000000007</v>
      </c>
      <c r="N2972" s="7">
        <f>VLOOKUP(Todos!$A2972,vlookup_table[#All],2,FALSE)</f>
        <v>0</v>
      </c>
      <c r="O2972" s="7" t="str">
        <f>VLOOKUP(Todos!$A2972,vlookup_table[#All],3,FALSE)</f>
        <v>CA</v>
      </c>
      <c r="P2972" s="7">
        <f>VLOOKUP(Todos!$A2972,vlookup_table[#All],4,FALSE)</f>
        <v>7001</v>
      </c>
      <c r="Q2972" s="9" t="str">
        <f>VLOOKUP(Todos!$A2972,vlookup_table[#All],5,FALSE)</f>
        <v>C2</v>
      </c>
      <c r="R2972" s="9" t="str">
        <f>VLOOKUP(Todos!$A2972,vlookup_table[#All],6,FALSE)</f>
        <v>F</v>
      </c>
      <c r="S2972" s="9">
        <f>VLOOKUP(Todos!$A2972,vlookup_table[#All],7,FALSE)</f>
        <v>9</v>
      </c>
      <c r="T2972" s="9">
        <f>ROUND((9706-Todos!$P2972)/100, 0)</f>
        <v>27</v>
      </c>
      <c r="U2972" s="9" t="str" cm="1">
        <f t="array" ref="U2972">_xlfn.IFS(
    ISNUMBER(SEARCH("C", Q2972)), "Ciudad",
    ISNUMBER(SEARCH("T", Q2972)), "Pueblo",
    ISNUMBER(SEARCH("R", Q2972)), "Rural",
    ISNUMBER(SEARCH("S", Q2972)), "Suburbano",
    ISNUMBER(SEARCH("U", Q2972)), "Urbano"
)</f>
        <v>Ciudad</v>
      </c>
      <c r="V2972" s="24" t="str" cm="1">
        <f t="array" ref="V2972">_xlfn.LET(
    _xlpm.txt, _xlfn.TEXTJOIN("", TRUE, IF(ISNUMBER(--MID(Todos!$H2972, _xlfn.SEQUENCE(LEN(Todos!$H2972)), 1)), MID(Todos!$H2972, _xlfn.SEQUENCE(LEN(Todos!$H2972)), 1), "")),
    IF(ISNUMBER(--RIGHT(_xlpm.txt,1)), _xlpm.txt, LEFT(_xlpm.txt, LEN(_xlpm.txt)-1))
)</f>
        <v>12914</v>
      </c>
      <c r="W2972" s="9" t="str">
        <f>UPPER(LEFT(Todos!$B2972,2))</f>
        <v>CA</v>
      </c>
      <c r="X2972" s="10" t="str" cm="1">
        <f t="array" ref="X2972">+IF(Todos!$C2972 = "",MODE.MATCH(Todos!$C$2:$C$4029),Todos!$C2972)</f>
        <v>F</v>
      </c>
    </row>
    <row r="2973" spans="1:24" x14ac:dyDescent="0.35">
      <c r="A2973" s="18">
        <v>149569</v>
      </c>
      <c r="B2973" s="12" t="s">
        <v>22</v>
      </c>
      <c r="C2973" s="12" t="s">
        <v>17</v>
      </c>
      <c r="D2973" s="12">
        <v>2500</v>
      </c>
      <c r="E2973" s="12">
        <v>272</v>
      </c>
      <c r="F2973" s="12">
        <v>278</v>
      </c>
      <c r="G2973" s="12">
        <v>71</v>
      </c>
      <c r="H2973" s="12">
        <v>15913</v>
      </c>
      <c r="I2973" s="12">
        <v>26</v>
      </c>
      <c r="J2973" s="12">
        <v>27</v>
      </c>
      <c r="K2973" s="12">
        <v>236</v>
      </c>
      <c r="L2973" s="12">
        <v>298</v>
      </c>
      <c r="M2973" s="12">
        <v>25.5</v>
      </c>
      <c r="N2973" s="12">
        <f>VLOOKUP(Todos!$A2973,vlookup_table[#All],2,FALSE)</f>
        <v>0</v>
      </c>
      <c r="O2973" s="12" t="str">
        <f>VLOOKUP(Todos!$A2973,vlookup_table[#All],3,FALSE)</f>
        <v>CA</v>
      </c>
      <c r="P2973" s="12">
        <f>VLOOKUP(Todos!$A2973,vlookup_table[#All],4,FALSE)</f>
        <v>0</v>
      </c>
      <c r="Q2973" s="14" t="str">
        <f>VLOOKUP(Todos!$A2973,vlookup_table[#All],5,FALSE)</f>
        <v>U2</v>
      </c>
      <c r="R2973" s="14" t="str">
        <f>VLOOKUP(Todos!$A2973,vlookup_table[#All],6,FALSE)</f>
        <v>F</v>
      </c>
      <c r="S2973" s="14">
        <f>VLOOKUP(Todos!$A2973,vlookup_table[#All],7,FALSE)</f>
        <v>28</v>
      </c>
      <c r="T2973" s="14">
        <f>ROUND((9706-Todos!$P2973)/100, 0)</f>
        <v>97</v>
      </c>
      <c r="U2973" s="14" t="str" cm="1">
        <f t="array" ref="U2973">_xlfn.IFS(
    ISNUMBER(SEARCH("C", Q2973)), "Ciudad",
    ISNUMBER(SEARCH("T", Q2973)), "Pueblo",
    ISNUMBER(SEARCH("R", Q2973)), "Rural",
    ISNUMBER(SEARCH("S", Q2973)), "Suburbano",
    ISNUMBER(SEARCH("U", Q2973)), "Urbano"
)</f>
        <v>Urbano</v>
      </c>
      <c r="V2973" s="25" t="str" cm="1">
        <f t="array" ref="V2973">_xlfn.LET(
    _xlpm.txt, _xlfn.TEXTJOIN("", TRUE, IF(ISNUMBER(--MID(Todos!$H2973, _xlfn.SEQUENCE(LEN(Todos!$H2973)), 1)), MID(Todos!$H2973, _xlfn.SEQUENCE(LEN(Todos!$H2973)), 1), "")),
    IF(ISNUMBER(--RIGHT(_xlpm.txt,1)), _xlpm.txt, LEFT(_xlpm.txt, LEN(_xlpm.txt)-1))
)</f>
        <v>15913</v>
      </c>
      <c r="W2973" s="14" t="str">
        <f>UPPER(LEFT(Todos!$B2973,2))</f>
        <v>CA</v>
      </c>
      <c r="X2973" s="15" t="str" cm="1">
        <f t="array" ref="X2973">+IF(Todos!$C2973 = "",MODE.MATCH(Todos!$C$2:$C$4029),Todos!$C2973)</f>
        <v>F</v>
      </c>
    </row>
    <row r="2974" spans="1:24" x14ac:dyDescent="0.35">
      <c r="A2974" s="19">
        <v>62349</v>
      </c>
      <c r="B2974" s="7" t="s">
        <v>34</v>
      </c>
      <c r="C2974" s="7" t="s">
        <v>14</v>
      </c>
      <c r="D2974" s="7">
        <v>643</v>
      </c>
      <c r="E2974" s="7">
        <v>273</v>
      </c>
      <c r="F2974" s="7">
        <v>321</v>
      </c>
      <c r="G2974" s="7">
        <v>0</v>
      </c>
      <c r="H2974" s="7">
        <v>13088</v>
      </c>
      <c r="I2974" s="7">
        <v>2</v>
      </c>
      <c r="J2974" s="7">
        <v>73</v>
      </c>
      <c r="K2974" s="7">
        <v>297</v>
      </c>
      <c r="L2974" s="7">
        <v>298</v>
      </c>
      <c r="M2974" s="7">
        <v>30</v>
      </c>
      <c r="N2974" s="7">
        <f>VLOOKUP(Todos!$A2974,vlookup_table[#All],2,FALSE)</f>
        <v>28</v>
      </c>
      <c r="O2974" s="7" t="str">
        <f>VLOOKUP(Todos!$A2974,vlookup_table[#All],3,FALSE)</f>
        <v>IN</v>
      </c>
      <c r="P2974" s="7">
        <f>VLOOKUP(Todos!$A2974,vlookup_table[#All],4,FALSE)</f>
        <v>3101</v>
      </c>
      <c r="Q2974" s="9" t="str">
        <f>VLOOKUP(Todos!$A2974,vlookup_table[#All],5,FALSE)</f>
        <v>S2</v>
      </c>
      <c r="R2974" s="9" t="str">
        <f>VLOOKUP(Todos!$A2974,vlookup_table[#All],6,FALSE)</f>
        <v>M</v>
      </c>
      <c r="S2974" s="9">
        <f>VLOOKUP(Todos!$A2974,vlookup_table[#All],7,FALSE)</f>
        <v>50</v>
      </c>
      <c r="T2974" s="9">
        <f>ROUND((9706-Todos!$P2974)/100, 0)</f>
        <v>66</v>
      </c>
      <c r="U2974" s="9" t="str" cm="1">
        <f t="array" ref="U2974">_xlfn.IFS(
    ISNUMBER(SEARCH("C", Q2974)), "Ciudad",
    ISNUMBER(SEARCH("T", Q2974)), "Pueblo",
    ISNUMBER(SEARCH("R", Q2974)), "Rural",
    ISNUMBER(SEARCH("S", Q2974)), "Suburbano",
    ISNUMBER(SEARCH("U", Q2974)), "Urbano"
)</f>
        <v>Suburbano</v>
      </c>
      <c r="V2974" s="24" t="str" cm="1">
        <f t="array" ref="V2974">_xlfn.LET(
    _xlpm.txt, _xlfn.TEXTJOIN("", TRUE, IF(ISNUMBER(--MID(Todos!$H2974, _xlfn.SEQUENCE(LEN(Todos!$H2974)), 1)), MID(Todos!$H2974, _xlfn.SEQUENCE(LEN(Todos!$H2974)), 1), "")),
    IF(ISNUMBER(--RIGHT(_xlpm.txt,1)), _xlpm.txt, LEFT(_xlpm.txt, LEN(_xlpm.txt)-1))
)</f>
        <v>13088</v>
      </c>
      <c r="W2974" s="9" t="str">
        <f>UPPER(LEFT(Todos!$B2974,2))</f>
        <v>IN</v>
      </c>
      <c r="X2974" s="10" t="str" cm="1">
        <f t="array" ref="X2974">+IF(Todos!$C2974 = "",MODE.MATCH(Todos!$C$2:$C$4029),Todos!$C2974)</f>
        <v>M</v>
      </c>
    </row>
    <row r="2975" spans="1:24" x14ac:dyDescent="0.35">
      <c r="A2975" s="18">
        <v>25073</v>
      </c>
      <c r="B2975" s="12" t="s">
        <v>47</v>
      </c>
      <c r="C2975" s="12" t="s">
        <v>14</v>
      </c>
      <c r="D2975" s="12">
        <v>524</v>
      </c>
      <c r="E2975" s="12">
        <v>217</v>
      </c>
      <c r="F2975" s="12">
        <v>343</v>
      </c>
      <c r="G2975" s="12">
        <v>1</v>
      </c>
      <c r="H2975" s="12">
        <v>11775</v>
      </c>
      <c r="I2975" s="12">
        <v>6</v>
      </c>
      <c r="J2975" s="12">
        <v>49</v>
      </c>
      <c r="K2975" s="12">
        <v>253</v>
      </c>
      <c r="L2975" s="12">
        <v>300</v>
      </c>
      <c r="M2975" s="12">
        <v>7.6666666670000003</v>
      </c>
      <c r="N2975" s="12">
        <f>VLOOKUP(Todos!$A2975,vlookup_table[#All],2,FALSE)</f>
        <v>1</v>
      </c>
      <c r="O2975" s="12" t="str">
        <f>VLOOKUP(Todos!$A2975,vlookup_table[#All],3,FALSE)</f>
        <v>SC</v>
      </c>
      <c r="P2975" s="12">
        <f>VLOOKUP(Todos!$A2975,vlookup_table[#All],4,FALSE)</f>
        <v>6201</v>
      </c>
      <c r="Q2975" s="14" t="str">
        <f>VLOOKUP(Todos!$A2975,vlookup_table[#All],5,FALSE)</f>
        <v>T2</v>
      </c>
      <c r="R2975" s="14" t="str">
        <f>VLOOKUP(Todos!$A2975,vlookup_table[#All],6,FALSE)</f>
        <v>M</v>
      </c>
      <c r="S2975" s="14">
        <f>VLOOKUP(Todos!$A2975,vlookup_table[#All],7,FALSE)</f>
        <v>21</v>
      </c>
      <c r="T2975" s="14">
        <f>ROUND((9706-Todos!$P2975)/100, 0)</f>
        <v>35</v>
      </c>
      <c r="U2975" s="14" t="str" cm="1">
        <f t="array" ref="U2975">_xlfn.IFS(
    ISNUMBER(SEARCH("C", Q2975)), "Ciudad",
    ISNUMBER(SEARCH("T", Q2975)), "Pueblo",
    ISNUMBER(SEARCH("R", Q2975)), "Rural",
    ISNUMBER(SEARCH("S", Q2975)), "Suburbano",
    ISNUMBER(SEARCH("U", Q2975)), "Urbano"
)</f>
        <v>Pueblo</v>
      </c>
      <c r="V2975" s="25" t="str" cm="1">
        <f t="array" ref="V2975">_xlfn.LET(
    _xlpm.txt, _xlfn.TEXTJOIN("", TRUE, IF(ISNUMBER(--MID(Todos!$H2975, _xlfn.SEQUENCE(LEN(Todos!$H2975)), 1)), MID(Todos!$H2975, _xlfn.SEQUENCE(LEN(Todos!$H2975)), 1), "")),
    IF(ISNUMBER(--RIGHT(_xlpm.txt,1)), _xlpm.txt, LEFT(_xlpm.txt, LEN(_xlpm.txt)-1))
)</f>
        <v>11775</v>
      </c>
      <c r="W2975" s="14" t="str">
        <f>UPPER(LEFT(Todos!$B2975,2))</f>
        <v>SC</v>
      </c>
      <c r="X2975" s="15" t="str" cm="1">
        <f t="array" ref="X2975">+IF(Todos!$C2975 = "",MODE.MATCH(Todos!$C$2:$C$4029),Todos!$C2975)</f>
        <v>M</v>
      </c>
    </row>
    <row r="2976" spans="1:24" x14ac:dyDescent="0.35">
      <c r="A2976" s="19">
        <v>47245</v>
      </c>
      <c r="B2976" s="7" t="s">
        <v>44</v>
      </c>
      <c r="C2976" s="7" t="s">
        <v>17</v>
      </c>
      <c r="D2976" s="7">
        <v>679</v>
      </c>
      <c r="E2976" s="7">
        <v>312</v>
      </c>
      <c r="F2976" s="7">
        <v>459</v>
      </c>
      <c r="G2976" s="7">
        <v>0</v>
      </c>
      <c r="H2976" s="7">
        <v>16088</v>
      </c>
      <c r="I2976" s="7">
        <v>1</v>
      </c>
      <c r="J2976" s="7">
        <v>88</v>
      </c>
      <c r="K2976" s="7">
        <v>393</v>
      </c>
      <c r="L2976" s="7">
        <v>408</v>
      </c>
      <c r="M2976" s="7">
        <v>5.1428571429999996</v>
      </c>
      <c r="N2976" s="7">
        <f>VLOOKUP(Todos!$A2976,vlookup_table[#All],2,FALSE)</f>
        <v>0</v>
      </c>
      <c r="O2976" s="7" t="str">
        <f>VLOOKUP(Todos!$A2976,vlookup_table[#All],3,FALSE)</f>
        <v>AL</v>
      </c>
      <c r="P2976" s="7">
        <f>VLOOKUP(Todos!$A2976,vlookup_table[#All],4,FALSE)</f>
        <v>0</v>
      </c>
      <c r="Q2976" s="9" t="str">
        <f>VLOOKUP(Todos!$A2976,vlookup_table[#All],5,FALSE)</f>
        <v>C3</v>
      </c>
      <c r="R2976" s="9" t="str">
        <f>VLOOKUP(Todos!$A2976,vlookup_table[#All],6,FALSE)</f>
        <v>F</v>
      </c>
      <c r="S2976" s="9">
        <f>VLOOKUP(Todos!$A2976,vlookup_table[#All],7,FALSE)</f>
        <v>5</v>
      </c>
      <c r="T2976" s="9">
        <f>ROUND((9706-Todos!$P2976)/100, 0)</f>
        <v>97</v>
      </c>
      <c r="U2976" s="9" t="str" cm="1">
        <f t="array" ref="U2976">_xlfn.IFS(
    ISNUMBER(SEARCH("C", Q2976)), "Ciudad",
    ISNUMBER(SEARCH("T", Q2976)), "Pueblo",
    ISNUMBER(SEARCH("R", Q2976)), "Rural",
    ISNUMBER(SEARCH("S", Q2976)), "Suburbano",
    ISNUMBER(SEARCH("U", Q2976)), "Urbano"
)</f>
        <v>Ciudad</v>
      </c>
      <c r="V2976" s="24" t="str" cm="1">
        <f t="array" ref="V2976">_xlfn.LET(
    _xlpm.txt, _xlfn.TEXTJOIN("", TRUE, IF(ISNUMBER(--MID(Todos!$H2976, _xlfn.SEQUENCE(LEN(Todos!$H2976)), 1)), MID(Todos!$H2976, _xlfn.SEQUENCE(LEN(Todos!$H2976)), 1), "")),
    IF(ISNUMBER(--RIGHT(_xlpm.txt,1)), _xlpm.txt, LEFT(_xlpm.txt, LEN(_xlpm.txt)-1))
)</f>
        <v>16088</v>
      </c>
      <c r="W2976" s="9" t="str">
        <f>UPPER(LEFT(Todos!$B2976,2))</f>
        <v>AL</v>
      </c>
      <c r="X2976" s="10" t="str" cm="1">
        <f t="array" ref="X2976">+IF(Todos!$C2976 = "",MODE.MATCH(Todos!$C$2:$C$4029),Todos!$C2976)</f>
        <v>F</v>
      </c>
    </row>
    <row r="2977" spans="1:24" x14ac:dyDescent="0.35">
      <c r="A2977" s="18">
        <v>166508</v>
      </c>
      <c r="B2977" s="12" t="s">
        <v>22</v>
      </c>
      <c r="C2977" s="12" t="s">
        <v>14</v>
      </c>
      <c r="D2977" s="12">
        <v>2901</v>
      </c>
      <c r="E2977" s="12">
        <v>459</v>
      </c>
      <c r="F2977" s="12">
        <v>711</v>
      </c>
      <c r="G2977" s="12">
        <v>91</v>
      </c>
      <c r="H2977" s="12">
        <v>25733</v>
      </c>
      <c r="I2977" s="12">
        <v>16</v>
      </c>
      <c r="J2977" s="12">
        <v>45</v>
      </c>
      <c r="K2977" s="12">
        <v>585</v>
      </c>
      <c r="L2977" s="12">
        <v>556</v>
      </c>
      <c r="M2977" s="12">
        <v>13.66666667</v>
      </c>
      <c r="N2977" s="12">
        <f>VLOOKUP(Todos!$A2977,vlookup_table[#All],2,FALSE)</f>
        <v>1</v>
      </c>
      <c r="O2977" s="12" t="str">
        <f>VLOOKUP(Todos!$A2977,vlookup_table[#All],3,FALSE)</f>
        <v>CA</v>
      </c>
      <c r="P2977" s="12">
        <f>VLOOKUP(Todos!$A2977,vlookup_table[#All],4,FALSE)</f>
        <v>4501</v>
      </c>
      <c r="Q2977" s="14" t="str">
        <f>VLOOKUP(Todos!$A2977,vlookup_table[#All],5,FALSE)</f>
        <v>U1</v>
      </c>
      <c r="R2977" s="14" t="str">
        <f>VLOOKUP(Todos!$A2977,vlookup_table[#All],6,FALSE)</f>
        <v>M</v>
      </c>
      <c r="S2977" s="14">
        <f>VLOOKUP(Todos!$A2977,vlookup_table[#All],7,FALSE)</f>
        <v>20</v>
      </c>
      <c r="T2977" s="14">
        <f>ROUND((9706-Todos!$P2977)/100, 0)</f>
        <v>52</v>
      </c>
      <c r="U2977" s="14" t="str" cm="1">
        <f t="array" ref="U2977">_xlfn.IFS(
    ISNUMBER(SEARCH("C", Q2977)), "Ciudad",
    ISNUMBER(SEARCH("T", Q2977)), "Pueblo",
    ISNUMBER(SEARCH("R", Q2977)), "Rural",
    ISNUMBER(SEARCH("S", Q2977)), "Suburbano",
    ISNUMBER(SEARCH("U", Q2977)), "Urbano"
)</f>
        <v>Urbano</v>
      </c>
      <c r="V2977" s="25" t="str" cm="1">
        <f t="array" ref="V2977">_xlfn.LET(
    _xlpm.txt, _xlfn.TEXTJOIN("", TRUE, IF(ISNUMBER(--MID(Todos!$H2977, _xlfn.SEQUENCE(LEN(Todos!$H2977)), 1)), MID(Todos!$H2977, _xlfn.SEQUENCE(LEN(Todos!$H2977)), 1), "")),
    IF(ISNUMBER(--RIGHT(_xlpm.txt,1)), _xlpm.txt, LEFT(_xlpm.txt, LEN(_xlpm.txt)-1))
)</f>
        <v>25733</v>
      </c>
      <c r="W2977" s="14" t="str">
        <f>UPPER(LEFT(Todos!$B2977,2))</f>
        <v>CA</v>
      </c>
      <c r="X2977" s="15" t="str" cm="1">
        <f t="array" ref="X2977">+IF(Todos!$C2977 = "",MODE.MATCH(Todos!$C$2:$C$4029),Todos!$C2977)</f>
        <v>M</v>
      </c>
    </row>
    <row r="2978" spans="1:24" x14ac:dyDescent="0.35">
      <c r="A2978" s="19">
        <v>33355</v>
      </c>
      <c r="B2978" s="7" t="s">
        <v>13</v>
      </c>
      <c r="C2978" s="7" t="s">
        <v>14</v>
      </c>
      <c r="D2978" s="7">
        <v>700</v>
      </c>
      <c r="E2978" s="7">
        <v>383</v>
      </c>
      <c r="F2978" s="7">
        <v>443</v>
      </c>
      <c r="G2978" s="7">
        <v>1</v>
      </c>
      <c r="H2978" s="7">
        <v>14917</v>
      </c>
      <c r="I2978" s="7">
        <v>5</v>
      </c>
      <c r="J2978" s="7">
        <v>47</v>
      </c>
      <c r="K2978" s="7">
        <v>412</v>
      </c>
      <c r="L2978" s="7">
        <v>421</v>
      </c>
      <c r="M2978" s="7">
        <v>12.92307692</v>
      </c>
      <c r="N2978" s="7">
        <f>VLOOKUP(Todos!$A2978,vlookup_table[#All],2,FALSE)</f>
        <v>1002</v>
      </c>
      <c r="O2978" s="7" t="str">
        <f>VLOOKUP(Todos!$A2978,vlookup_table[#All],3,FALSE)</f>
        <v>FL</v>
      </c>
      <c r="P2978" s="7">
        <f>VLOOKUP(Todos!$A2978,vlookup_table[#All],4,FALSE)</f>
        <v>0</v>
      </c>
      <c r="Q2978" s="9" t="str">
        <f>VLOOKUP(Todos!$A2978,vlookup_table[#All],5,FALSE)</f>
        <v>T2</v>
      </c>
      <c r="R2978" s="9" t="str">
        <f>VLOOKUP(Todos!$A2978,vlookup_table[#All],6,FALSE)</f>
        <v>M</v>
      </c>
      <c r="S2978" s="9">
        <f>VLOOKUP(Todos!$A2978,vlookup_table[#All],7,FALSE)</f>
        <v>15</v>
      </c>
      <c r="T2978" s="9">
        <f>ROUND((9706-Todos!$P2978)/100, 0)</f>
        <v>97</v>
      </c>
      <c r="U2978" s="9" t="str" cm="1">
        <f t="array" ref="U2978">_xlfn.IFS(
    ISNUMBER(SEARCH("C", Q2978)), "Ciudad",
    ISNUMBER(SEARCH("T", Q2978)), "Pueblo",
    ISNUMBER(SEARCH("R", Q2978)), "Rural",
    ISNUMBER(SEARCH("S", Q2978)), "Suburbano",
    ISNUMBER(SEARCH("U", Q2978)), "Urbano"
)</f>
        <v>Pueblo</v>
      </c>
      <c r="V2978" s="24" t="str" cm="1">
        <f t="array" ref="V2978">_xlfn.LET(
    _xlpm.txt, _xlfn.TEXTJOIN("", TRUE, IF(ISNUMBER(--MID(Todos!$H2978, _xlfn.SEQUENCE(LEN(Todos!$H2978)), 1)), MID(Todos!$H2978, _xlfn.SEQUENCE(LEN(Todos!$H2978)), 1), "")),
    IF(ISNUMBER(--RIGHT(_xlpm.txt,1)), _xlpm.txt, LEFT(_xlpm.txt, LEN(_xlpm.txt)-1))
)</f>
        <v>14917</v>
      </c>
      <c r="W2978" s="9" t="str">
        <f>UPPER(LEFT(Todos!$B2978,2))</f>
        <v>FL</v>
      </c>
      <c r="X2978" s="10" t="str" cm="1">
        <f t="array" ref="X2978">+IF(Todos!$C2978 = "",MODE.MATCH(Todos!$C$2:$C$4029),Todos!$C2978)</f>
        <v>M</v>
      </c>
    </row>
    <row r="2979" spans="1:24" x14ac:dyDescent="0.35">
      <c r="A2979" s="18">
        <v>118083</v>
      </c>
      <c r="B2979" s="12" t="s">
        <v>21</v>
      </c>
      <c r="C2979" s="12" t="s">
        <v>17</v>
      </c>
      <c r="D2979" s="12">
        <v>390</v>
      </c>
      <c r="E2979" s="12">
        <v>223</v>
      </c>
      <c r="F2979" s="12">
        <v>359</v>
      </c>
      <c r="G2979" s="12">
        <v>2</v>
      </c>
      <c r="H2979" s="12">
        <v>11982</v>
      </c>
      <c r="I2979" s="12">
        <v>8</v>
      </c>
      <c r="J2979" s="12">
        <v>73</v>
      </c>
      <c r="K2979" s="12">
        <v>309</v>
      </c>
      <c r="L2979" s="12">
        <v>290</v>
      </c>
      <c r="M2979" s="12">
        <v>13.75</v>
      </c>
      <c r="N2979" s="12">
        <f>VLOOKUP(Todos!$A2979,vlookup_table[#All],2,FALSE)</f>
        <v>0</v>
      </c>
      <c r="O2979" s="12" t="str">
        <f>VLOOKUP(Todos!$A2979,vlookup_table[#All],3,FALSE)</f>
        <v>TX</v>
      </c>
      <c r="P2979" s="12">
        <f>VLOOKUP(Todos!$A2979,vlookup_table[#All],4,FALSE)</f>
        <v>6005</v>
      </c>
      <c r="Q2979" s="14" t="str">
        <f>VLOOKUP(Todos!$A2979,vlookup_table[#All],5,FALSE)</f>
        <v>R2</v>
      </c>
      <c r="R2979" s="14" t="str">
        <f>VLOOKUP(Todos!$A2979,vlookup_table[#All],6,FALSE)</f>
        <v>F</v>
      </c>
      <c r="S2979" s="14">
        <f>VLOOKUP(Todos!$A2979,vlookup_table[#All],7,FALSE)</f>
        <v>15</v>
      </c>
      <c r="T2979" s="14">
        <f>ROUND((9706-Todos!$P2979)/100, 0)</f>
        <v>37</v>
      </c>
      <c r="U2979" s="14" t="str" cm="1">
        <f t="array" ref="U2979">_xlfn.IFS(
    ISNUMBER(SEARCH("C", Q2979)), "Ciudad",
    ISNUMBER(SEARCH("T", Q2979)), "Pueblo",
    ISNUMBER(SEARCH("R", Q2979)), "Rural",
    ISNUMBER(SEARCH("S", Q2979)), "Suburbano",
    ISNUMBER(SEARCH("U", Q2979)), "Urbano"
)</f>
        <v>Rural</v>
      </c>
      <c r="V2979" s="25" t="str" cm="1">
        <f t="array" ref="V2979">_xlfn.LET(
    _xlpm.txt, _xlfn.TEXTJOIN("", TRUE, IF(ISNUMBER(--MID(Todos!$H2979, _xlfn.SEQUENCE(LEN(Todos!$H2979)), 1)), MID(Todos!$H2979, _xlfn.SEQUENCE(LEN(Todos!$H2979)), 1), "")),
    IF(ISNUMBER(--RIGHT(_xlpm.txt,1)), _xlpm.txt, LEFT(_xlpm.txt, LEN(_xlpm.txt)-1))
)</f>
        <v>11982</v>
      </c>
      <c r="W2979" s="14" t="str">
        <f>UPPER(LEFT(Todos!$B2979,2))</f>
        <v>TX</v>
      </c>
      <c r="X2979" s="15" t="str" cm="1">
        <f t="array" ref="X2979">+IF(Todos!$C2979 = "",MODE.MATCH(Todos!$C$2:$C$4029),Todos!$C2979)</f>
        <v>F</v>
      </c>
    </row>
    <row r="2980" spans="1:24" x14ac:dyDescent="0.35">
      <c r="A2980" s="19">
        <v>19208</v>
      </c>
      <c r="B2980" s="7" t="s">
        <v>18</v>
      </c>
      <c r="C2980" s="7" t="s">
        <v>20</v>
      </c>
      <c r="D2980" s="7">
        <v>670</v>
      </c>
      <c r="E2980" s="7">
        <v>275</v>
      </c>
      <c r="F2980" s="7">
        <v>371</v>
      </c>
      <c r="G2980" s="7">
        <v>1</v>
      </c>
      <c r="H2980" s="7">
        <v>14984</v>
      </c>
      <c r="I2980" s="7">
        <v>1</v>
      </c>
      <c r="J2980" s="7">
        <v>71</v>
      </c>
      <c r="K2980" s="7">
        <v>325</v>
      </c>
      <c r="L2980" s="7">
        <v>322</v>
      </c>
      <c r="M2980" s="7">
        <v>11.08333333</v>
      </c>
      <c r="N2980" s="7">
        <f>VLOOKUP(Todos!$A2980,vlookup_table[#All],2,FALSE)</f>
        <v>0</v>
      </c>
      <c r="O2980" s="7" t="str">
        <f>VLOOKUP(Todos!$A2980,vlookup_table[#All],3,FALSE)</f>
        <v>NC</v>
      </c>
      <c r="P2980" s="7">
        <f>VLOOKUP(Todos!$A2980,vlookup_table[#All],4,FALSE)</f>
        <v>0</v>
      </c>
      <c r="Q2980" s="9" t="str">
        <f>VLOOKUP(Todos!$A2980,vlookup_table[#All],5,FALSE)</f>
        <v/>
      </c>
      <c r="R2980" s="9" t="str">
        <f>VLOOKUP(Todos!$A2980,vlookup_table[#All],6,FALSE)</f>
        <v>F</v>
      </c>
      <c r="S2980" s="9">
        <f>VLOOKUP(Todos!$A2980,vlookup_table[#All],7,FALSE)</f>
        <v>18</v>
      </c>
      <c r="T2980" s="9">
        <f>ROUND((9706-Todos!$P2980)/100, 0)</f>
        <v>97</v>
      </c>
      <c r="U2980" s="9" t="e" cm="1">
        <f t="array" ref="U2980">_xlfn.IFS(
    ISNUMBER(SEARCH("C", Q2980)), "Ciudad",
    ISNUMBER(SEARCH("T", Q2980)), "Pueblo",
    ISNUMBER(SEARCH("R", Q2980)), "Rural",
    ISNUMBER(SEARCH("S", Q2980)), "Suburbano",
    ISNUMBER(SEARCH("U", Q2980)), "Urbano"
)</f>
        <v>#N/A</v>
      </c>
      <c r="V2980" s="24" t="str" cm="1">
        <f t="array" ref="V2980">_xlfn.LET(
    _xlpm.txt, _xlfn.TEXTJOIN("", TRUE, IF(ISNUMBER(--MID(Todos!$H2980, _xlfn.SEQUENCE(LEN(Todos!$H2980)), 1)), MID(Todos!$H2980, _xlfn.SEQUENCE(LEN(Todos!$H2980)), 1), "")),
    IF(ISNUMBER(--RIGHT(_xlpm.txt,1)), _xlpm.txt, LEFT(_xlpm.txt, LEN(_xlpm.txt)-1))
)</f>
        <v>14984</v>
      </c>
      <c r="W2980" s="9" t="str">
        <f>UPPER(LEFT(Todos!$B2980,2))</f>
        <v>NC</v>
      </c>
      <c r="X2980" s="10" t="str" cm="1">
        <f t="array" ref="X2980">+IF(Todos!$C2980 = "",MODE.MATCH(Todos!$C$2:$C$4029),Todos!$C2980)</f>
        <v>female</v>
      </c>
    </row>
    <row r="2981" spans="1:24" x14ac:dyDescent="0.35">
      <c r="A2981" s="18">
        <v>18664</v>
      </c>
      <c r="B2981" s="12" t="s">
        <v>18</v>
      </c>
      <c r="C2981" s="12" t="s">
        <v>14</v>
      </c>
      <c r="D2981" s="12">
        <v>519</v>
      </c>
      <c r="E2981" s="12">
        <v>283</v>
      </c>
      <c r="F2981" s="12">
        <v>362</v>
      </c>
      <c r="G2981" s="12">
        <v>1</v>
      </c>
      <c r="H2981" s="12">
        <v>12386</v>
      </c>
      <c r="I2981" s="12">
        <v>0</v>
      </c>
      <c r="J2981" s="12">
        <v>80</v>
      </c>
      <c r="K2981" s="12">
        <v>310</v>
      </c>
      <c r="L2981" s="12">
        <v>337</v>
      </c>
      <c r="M2981" s="12">
        <v>20</v>
      </c>
      <c r="N2981" s="12">
        <f>VLOOKUP(Todos!$A2981,vlookup_table[#All],2,FALSE)</f>
        <v>1</v>
      </c>
      <c r="O2981" s="12" t="str">
        <f>VLOOKUP(Todos!$A2981,vlookup_table[#All],3,FALSE)</f>
        <v>NC</v>
      </c>
      <c r="P2981" s="12">
        <f>VLOOKUP(Todos!$A2981,vlookup_table[#All],4,FALSE)</f>
        <v>3801</v>
      </c>
      <c r="Q2981" s="14" t="str">
        <f>VLOOKUP(Todos!$A2981,vlookup_table[#All],5,FALSE)</f>
        <v>T2</v>
      </c>
      <c r="R2981" s="14" t="str">
        <f>VLOOKUP(Todos!$A2981,vlookup_table[#All],6,FALSE)</f>
        <v>M</v>
      </c>
      <c r="S2981" s="14">
        <f>VLOOKUP(Todos!$A2981,vlookup_table[#All],7,FALSE)</f>
        <v>15</v>
      </c>
      <c r="T2981" s="14">
        <f>ROUND((9706-Todos!$P2981)/100, 0)</f>
        <v>59</v>
      </c>
      <c r="U2981" s="14" t="str" cm="1">
        <f t="array" ref="U2981">_xlfn.IFS(
    ISNUMBER(SEARCH("C", Q2981)), "Ciudad",
    ISNUMBER(SEARCH("T", Q2981)), "Pueblo",
    ISNUMBER(SEARCH("R", Q2981)), "Rural",
    ISNUMBER(SEARCH("S", Q2981)), "Suburbano",
    ISNUMBER(SEARCH("U", Q2981)), "Urbano"
)</f>
        <v>Pueblo</v>
      </c>
      <c r="V2981" s="25" t="str" cm="1">
        <f t="array" ref="V2981">_xlfn.LET(
    _xlpm.txt, _xlfn.TEXTJOIN("", TRUE, IF(ISNUMBER(--MID(Todos!$H2981, _xlfn.SEQUENCE(LEN(Todos!$H2981)), 1)), MID(Todos!$H2981, _xlfn.SEQUENCE(LEN(Todos!$H2981)), 1), "")),
    IF(ISNUMBER(--RIGHT(_xlpm.txt,1)), _xlpm.txt, LEFT(_xlpm.txt, LEN(_xlpm.txt)-1))
)</f>
        <v>12386</v>
      </c>
      <c r="W2981" s="14" t="str">
        <f>UPPER(LEFT(Todos!$B2981,2))</f>
        <v>NC</v>
      </c>
      <c r="X2981" s="15" t="str" cm="1">
        <f t="array" ref="X2981">+IF(Todos!$C2981 = "",MODE.MATCH(Todos!$C$2:$C$4029),Todos!$C2981)</f>
        <v>M</v>
      </c>
    </row>
    <row r="2982" spans="1:24" x14ac:dyDescent="0.35">
      <c r="A2982" s="19">
        <v>137276</v>
      </c>
      <c r="B2982" s="7" t="s">
        <v>56</v>
      </c>
      <c r="C2982" s="7" t="s">
        <v>61</v>
      </c>
      <c r="D2982" s="7">
        <v>723</v>
      </c>
      <c r="E2982" s="7">
        <v>270</v>
      </c>
      <c r="F2982" s="7">
        <v>386</v>
      </c>
      <c r="G2982" s="7">
        <v>0</v>
      </c>
      <c r="H2982" s="7">
        <v>20233</v>
      </c>
      <c r="I2982" s="7">
        <v>8</v>
      </c>
      <c r="J2982" s="7">
        <v>1</v>
      </c>
      <c r="K2982" s="7">
        <v>335</v>
      </c>
      <c r="L2982" s="7">
        <v>321</v>
      </c>
      <c r="M2982" s="7">
        <v>10.10526316</v>
      </c>
      <c r="N2982" s="7">
        <f>VLOOKUP(Todos!$A2982,vlookup_table[#All],2,FALSE)</f>
        <v>0</v>
      </c>
      <c r="O2982" s="7" t="str">
        <f>VLOOKUP(Todos!$A2982,vlookup_table[#All],3,FALSE)</f>
        <v>AZ</v>
      </c>
      <c r="P2982" s="7">
        <f>VLOOKUP(Todos!$A2982,vlookup_table[#All],4,FALSE)</f>
        <v>1008</v>
      </c>
      <c r="Q2982" s="9" t="str">
        <f>VLOOKUP(Todos!$A2982,vlookup_table[#All],5,FALSE)</f>
        <v>C1</v>
      </c>
      <c r="R2982" s="9" t="str">
        <f>VLOOKUP(Todos!$A2982,vlookup_table[#All],6,FALSE)</f>
        <v>F</v>
      </c>
      <c r="S2982" s="9">
        <f>VLOOKUP(Todos!$A2982,vlookup_table[#All],7,FALSE)</f>
        <v>11</v>
      </c>
      <c r="T2982" s="9">
        <f>ROUND((9706-Todos!$P2982)/100, 0)</f>
        <v>87</v>
      </c>
      <c r="U2982" s="9" t="str" cm="1">
        <f t="array" ref="U2982">_xlfn.IFS(
    ISNUMBER(SEARCH("C", Q2982)), "Ciudad",
    ISNUMBER(SEARCH("T", Q2982)), "Pueblo",
    ISNUMBER(SEARCH("R", Q2982)), "Rural",
    ISNUMBER(SEARCH("S", Q2982)), "Suburbano",
    ISNUMBER(SEARCH("U", Q2982)), "Urbano"
)</f>
        <v>Ciudad</v>
      </c>
      <c r="V2982" s="24" t="str" cm="1">
        <f t="array" ref="V2982">_xlfn.LET(
    _xlpm.txt, _xlfn.TEXTJOIN("", TRUE, IF(ISNUMBER(--MID(Todos!$H2982, _xlfn.SEQUENCE(LEN(Todos!$H2982)), 1)), MID(Todos!$H2982, _xlfn.SEQUENCE(LEN(Todos!$H2982)), 1), "")),
    IF(ISNUMBER(--RIGHT(_xlpm.txt,1)), _xlpm.txt, LEFT(_xlpm.txt, LEN(_xlpm.txt)-1))
)</f>
        <v>20233</v>
      </c>
      <c r="W2982" s="9" t="str">
        <f>UPPER(LEFT(Todos!$B2982,2))</f>
        <v>AZ</v>
      </c>
      <c r="X2982" s="10" t="str" cm="1">
        <f t="array" ref="X2982">+IF(Todos!$C2982 = "",MODE.MATCH(Todos!$C$2:$C$4029),Todos!$C2982)</f>
        <v>Female</v>
      </c>
    </row>
    <row r="2983" spans="1:24" x14ac:dyDescent="0.35">
      <c r="A2983" s="18">
        <v>11254</v>
      </c>
      <c r="B2983" s="12" t="s">
        <v>16</v>
      </c>
      <c r="C2983" s="12" t="s">
        <v>17</v>
      </c>
      <c r="D2983" s="12">
        <v>931</v>
      </c>
      <c r="E2983" s="12">
        <v>470</v>
      </c>
      <c r="F2983" s="12">
        <v>519</v>
      </c>
      <c r="G2983" s="12">
        <v>0</v>
      </c>
      <c r="H2983" s="12">
        <v>15138</v>
      </c>
      <c r="I2983" s="12">
        <v>5</v>
      </c>
      <c r="J2983" s="12">
        <v>77</v>
      </c>
      <c r="K2983" s="12">
        <v>492</v>
      </c>
      <c r="L2983" s="12">
        <v>472</v>
      </c>
      <c r="M2983" s="12">
        <v>22.69230769</v>
      </c>
      <c r="N2983" s="12">
        <f>VLOOKUP(Todos!$A2983,vlookup_table[#All],2,FALSE)</f>
        <v>0</v>
      </c>
      <c r="O2983" s="12" t="str">
        <f>VLOOKUP(Todos!$A2983,vlookup_table[#All],3,FALSE)</f>
        <v>IL</v>
      </c>
      <c r="P2983" s="12">
        <f>VLOOKUP(Todos!$A2983,vlookup_table[#All],4,FALSE)</f>
        <v>3509</v>
      </c>
      <c r="Q2983" s="14" t="str">
        <f>VLOOKUP(Todos!$A2983,vlookup_table[#All],5,FALSE)</f>
        <v/>
      </c>
      <c r="R2983" s="14" t="str">
        <f>VLOOKUP(Todos!$A2983,vlookup_table[#All],6,FALSE)</f>
        <v>F</v>
      </c>
      <c r="S2983" s="14">
        <f>VLOOKUP(Todos!$A2983,vlookup_table[#All],7,FALSE)</f>
        <v>25</v>
      </c>
      <c r="T2983" s="14">
        <f>ROUND((9706-Todos!$P2983)/100, 0)</f>
        <v>62</v>
      </c>
      <c r="U2983" s="14" t="e" cm="1">
        <f t="array" ref="U2983">_xlfn.IFS(
    ISNUMBER(SEARCH("C", Q2983)), "Ciudad",
    ISNUMBER(SEARCH("T", Q2983)), "Pueblo",
    ISNUMBER(SEARCH("R", Q2983)), "Rural",
    ISNUMBER(SEARCH("S", Q2983)), "Suburbano",
    ISNUMBER(SEARCH("U", Q2983)), "Urbano"
)</f>
        <v>#N/A</v>
      </c>
      <c r="V2983" s="25" t="str" cm="1">
        <f t="array" ref="V2983">_xlfn.LET(
    _xlpm.txt, _xlfn.TEXTJOIN("", TRUE, IF(ISNUMBER(--MID(Todos!$H2983, _xlfn.SEQUENCE(LEN(Todos!$H2983)), 1)), MID(Todos!$H2983, _xlfn.SEQUENCE(LEN(Todos!$H2983)), 1), "")),
    IF(ISNUMBER(--RIGHT(_xlpm.txt,1)), _xlpm.txt, LEFT(_xlpm.txt, LEN(_xlpm.txt)-1))
)</f>
        <v>15138</v>
      </c>
      <c r="W2983" s="14" t="str">
        <f>UPPER(LEFT(Todos!$B2983,2))</f>
        <v>IL</v>
      </c>
      <c r="X2983" s="15" t="str" cm="1">
        <f t="array" ref="X2983">+IF(Todos!$C2983 = "",MODE.MATCH(Todos!$C$2:$C$4029),Todos!$C2983)</f>
        <v>F</v>
      </c>
    </row>
    <row r="2984" spans="1:24" x14ac:dyDescent="0.35">
      <c r="A2984" s="19">
        <v>47404</v>
      </c>
      <c r="B2984" s="7" t="s">
        <v>44</v>
      </c>
      <c r="C2984" s="7" t="s">
        <v>17</v>
      </c>
      <c r="D2984" s="7">
        <v>475</v>
      </c>
      <c r="E2984" s="7">
        <v>308</v>
      </c>
      <c r="F2984" s="7">
        <v>364</v>
      </c>
      <c r="G2984" s="7">
        <v>0</v>
      </c>
      <c r="H2984" s="7">
        <v>9853</v>
      </c>
      <c r="I2984" s="7">
        <v>0</v>
      </c>
      <c r="J2984" s="7">
        <v>99</v>
      </c>
      <c r="K2984" s="7">
        <v>319</v>
      </c>
      <c r="L2984" s="7">
        <v>325</v>
      </c>
      <c r="M2984" s="7">
        <v>5.2352941179999997</v>
      </c>
      <c r="N2984" s="7">
        <f>VLOOKUP(Todos!$A2984,vlookup_table[#All],2,FALSE)</f>
        <v>0</v>
      </c>
      <c r="O2984" s="7" t="str">
        <f>VLOOKUP(Todos!$A2984,vlookup_table[#All],3,FALSE)</f>
        <v>AL</v>
      </c>
      <c r="P2984" s="7">
        <f>VLOOKUP(Todos!$A2984,vlookup_table[#All],4,FALSE)</f>
        <v>4201</v>
      </c>
      <c r="Q2984" s="9" t="str">
        <f>VLOOKUP(Todos!$A2984,vlookup_table[#All],5,FALSE)</f>
        <v>T2</v>
      </c>
      <c r="R2984" s="9" t="str">
        <f>VLOOKUP(Todos!$A2984,vlookup_table[#All],6,FALSE)</f>
        <v>F</v>
      </c>
      <c r="S2984" s="9">
        <f>VLOOKUP(Todos!$A2984,vlookup_table[#All],7,FALSE)</f>
        <v>10</v>
      </c>
      <c r="T2984" s="9">
        <f>ROUND((9706-Todos!$P2984)/100, 0)</f>
        <v>55</v>
      </c>
      <c r="U2984" s="9" t="str" cm="1">
        <f t="array" ref="U2984">_xlfn.IFS(
    ISNUMBER(SEARCH("C", Q2984)), "Ciudad",
    ISNUMBER(SEARCH("T", Q2984)), "Pueblo",
    ISNUMBER(SEARCH("R", Q2984)), "Rural",
    ISNUMBER(SEARCH("S", Q2984)), "Suburbano",
    ISNUMBER(SEARCH("U", Q2984)), "Urbano"
)</f>
        <v>Pueblo</v>
      </c>
      <c r="V2984" s="24" t="str" cm="1">
        <f t="array" ref="V2984">_xlfn.LET(
    _xlpm.txt, _xlfn.TEXTJOIN("", TRUE, IF(ISNUMBER(--MID(Todos!$H2984, _xlfn.SEQUENCE(LEN(Todos!$H2984)), 1)), MID(Todos!$H2984, _xlfn.SEQUENCE(LEN(Todos!$H2984)), 1), "")),
    IF(ISNUMBER(--RIGHT(_xlpm.txt,1)), _xlpm.txt, LEFT(_xlpm.txt, LEN(_xlpm.txt)-1))
)</f>
        <v>9853</v>
      </c>
      <c r="W2984" s="9" t="str">
        <f>UPPER(LEFT(Todos!$B2984,2))</f>
        <v>AL</v>
      </c>
      <c r="X2984" s="10" t="str" cm="1">
        <f t="array" ref="X2984">+IF(Todos!$C2984 = "",MODE.MATCH(Todos!$C$2:$C$4029),Todos!$C2984)</f>
        <v>F</v>
      </c>
    </row>
    <row r="2985" spans="1:24" x14ac:dyDescent="0.35">
      <c r="A2985" s="18">
        <v>33615</v>
      </c>
      <c r="B2985" s="12" t="s">
        <v>13</v>
      </c>
      <c r="C2985" s="12" t="s">
        <v>14</v>
      </c>
      <c r="D2985" s="12">
        <v>563</v>
      </c>
      <c r="E2985" s="12">
        <v>216</v>
      </c>
      <c r="F2985" s="12">
        <v>297</v>
      </c>
      <c r="G2985" s="12">
        <v>1</v>
      </c>
      <c r="H2985" s="12">
        <v>10832</v>
      </c>
      <c r="I2985" s="12">
        <v>5</v>
      </c>
      <c r="J2985" s="12">
        <v>36</v>
      </c>
      <c r="K2985" s="12">
        <v>250</v>
      </c>
      <c r="L2985" s="12">
        <v>252</v>
      </c>
      <c r="M2985" s="12">
        <v>14.57142857</v>
      </c>
      <c r="N2985" s="12">
        <f>VLOOKUP(Todos!$A2985,vlookup_table[#All],2,FALSE)</f>
        <v>1</v>
      </c>
      <c r="O2985" s="12" t="str">
        <f>VLOOKUP(Todos!$A2985,vlookup_table[#All],3,FALSE)</f>
        <v>FL</v>
      </c>
      <c r="P2985" s="12">
        <f>VLOOKUP(Todos!$A2985,vlookup_table[#All],4,FALSE)</f>
        <v>3211</v>
      </c>
      <c r="Q2985" s="14" t="str">
        <f>VLOOKUP(Todos!$A2985,vlookup_table[#All],5,FALSE)</f>
        <v>C3</v>
      </c>
      <c r="R2985" s="14" t="str">
        <f>VLOOKUP(Todos!$A2985,vlookup_table[#All],6,FALSE)</f>
        <v>M</v>
      </c>
      <c r="S2985" s="14">
        <f>VLOOKUP(Todos!$A2985,vlookup_table[#All],7,FALSE)</f>
        <v>15</v>
      </c>
      <c r="T2985" s="14">
        <f>ROUND((9706-Todos!$P2985)/100, 0)</f>
        <v>65</v>
      </c>
      <c r="U2985" s="14" t="str" cm="1">
        <f t="array" ref="U2985">_xlfn.IFS(
    ISNUMBER(SEARCH("C", Q2985)), "Ciudad",
    ISNUMBER(SEARCH("T", Q2985)), "Pueblo",
    ISNUMBER(SEARCH("R", Q2985)), "Rural",
    ISNUMBER(SEARCH("S", Q2985)), "Suburbano",
    ISNUMBER(SEARCH("U", Q2985)), "Urbano"
)</f>
        <v>Ciudad</v>
      </c>
      <c r="V2985" s="25" t="str" cm="1">
        <f t="array" ref="V2985">_xlfn.LET(
    _xlpm.txt, _xlfn.TEXTJOIN("", TRUE, IF(ISNUMBER(--MID(Todos!$H2985, _xlfn.SEQUENCE(LEN(Todos!$H2985)), 1)), MID(Todos!$H2985, _xlfn.SEQUENCE(LEN(Todos!$H2985)), 1), "")),
    IF(ISNUMBER(--RIGHT(_xlpm.txt,1)), _xlpm.txt, LEFT(_xlpm.txt, LEN(_xlpm.txt)-1))
)</f>
        <v>10832</v>
      </c>
      <c r="W2985" s="14" t="str">
        <f>UPPER(LEFT(Todos!$B2985,2))</f>
        <v>FL</v>
      </c>
      <c r="X2985" s="15" t="str" cm="1">
        <f t="array" ref="X2985">+IF(Todos!$C2985 = "",MODE.MATCH(Todos!$C$2:$C$4029),Todos!$C2985)</f>
        <v>M</v>
      </c>
    </row>
    <row r="2986" spans="1:24" x14ac:dyDescent="0.35">
      <c r="A2986" s="19">
        <v>47738</v>
      </c>
      <c r="B2986" s="7" t="s">
        <v>44</v>
      </c>
      <c r="C2986" s="7" t="s">
        <v>17</v>
      </c>
      <c r="D2986" s="7">
        <v>419</v>
      </c>
      <c r="E2986" s="7">
        <v>212</v>
      </c>
      <c r="F2986" s="7">
        <v>306</v>
      </c>
      <c r="G2986" s="7">
        <v>0</v>
      </c>
      <c r="H2986" s="7">
        <v>10063</v>
      </c>
      <c r="I2986" s="7">
        <v>0</v>
      </c>
      <c r="J2986" s="7">
        <v>64</v>
      </c>
      <c r="K2986" s="7">
        <v>268</v>
      </c>
      <c r="L2986" s="7">
        <v>258</v>
      </c>
      <c r="M2986" s="7">
        <v>8.1666666669999994</v>
      </c>
      <c r="N2986" s="7">
        <f>VLOOKUP(Todos!$A2986,vlookup_table[#All],2,FALSE)</f>
        <v>2</v>
      </c>
      <c r="O2986" s="7" t="str">
        <f>VLOOKUP(Todos!$A2986,vlookup_table[#All],3,FALSE)</f>
        <v>AL</v>
      </c>
      <c r="P2986" s="7">
        <f>VLOOKUP(Todos!$A2986,vlookup_table[#All],4,FALSE)</f>
        <v>2401</v>
      </c>
      <c r="Q2986" s="9" t="str">
        <f>VLOOKUP(Todos!$A2986,vlookup_table[#All],5,FALSE)</f>
        <v>R3</v>
      </c>
      <c r="R2986" s="9" t="str">
        <f>VLOOKUP(Todos!$A2986,vlookup_table[#All],6,FALSE)</f>
        <v>F</v>
      </c>
      <c r="S2986" s="9">
        <f>VLOOKUP(Todos!$A2986,vlookup_table[#All],7,FALSE)</f>
        <v>12</v>
      </c>
      <c r="T2986" s="9">
        <f>ROUND((9706-Todos!$P2986)/100, 0)</f>
        <v>73</v>
      </c>
      <c r="U2986" s="9" t="str" cm="1">
        <f t="array" ref="U2986">_xlfn.IFS(
    ISNUMBER(SEARCH("C", Q2986)), "Ciudad",
    ISNUMBER(SEARCH("T", Q2986)), "Pueblo",
    ISNUMBER(SEARCH("R", Q2986)), "Rural",
    ISNUMBER(SEARCH("S", Q2986)), "Suburbano",
    ISNUMBER(SEARCH("U", Q2986)), "Urbano"
)</f>
        <v>Rural</v>
      </c>
      <c r="V2986" s="24" t="str" cm="1">
        <f t="array" ref="V2986">_xlfn.LET(
    _xlpm.txt, _xlfn.TEXTJOIN("", TRUE, IF(ISNUMBER(--MID(Todos!$H2986, _xlfn.SEQUENCE(LEN(Todos!$H2986)), 1)), MID(Todos!$H2986, _xlfn.SEQUENCE(LEN(Todos!$H2986)), 1), "")),
    IF(ISNUMBER(--RIGHT(_xlpm.txt,1)), _xlpm.txt, LEFT(_xlpm.txt, LEN(_xlpm.txt)-1))
)</f>
        <v>10063</v>
      </c>
      <c r="W2986" s="9" t="str">
        <f>UPPER(LEFT(Todos!$B2986,2))</f>
        <v>AL</v>
      </c>
      <c r="X2986" s="10" t="str" cm="1">
        <f t="array" ref="X2986">+IF(Todos!$C2986 = "",MODE.MATCH(Todos!$C$2:$C$4029),Todos!$C2986)</f>
        <v>F</v>
      </c>
    </row>
    <row r="2987" spans="1:24" x14ac:dyDescent="0.35">
      <c r="A2987" s="18">
        <v>144301</v>
      </c>
      <c r="B2987" s="12" t="s">
        <v>22</v>
      </c>
      <c r="C2987" s="12" t="s">
        <v>17</v>
      </c>
      <c r="D2987" s="12">
        <v>2448</v>
      </c>
      <c r="E2987" s="12">
        <v>498</v>
      </c>
      <c r="F2987" s="12">
        <v>575</v>
      </c>
      <c r="G2987" s="12">
        <v>72</v>
      </c>
      <c r="H2987" s="12">
        <v>22133</v>
      </c>
      <c r="I2987" s="12">
        <v>7</v>
      </c>
      <c r="J2987" s="12">
        <v>44</v>
      </c>
      <c r="K2987" s="12">
        <v>515</v>
      </c>
      <c r="L2987" s="12">
        <v>552</v>
      </c>
      <c r="M2987" s="12">
        <v>9.5454545460000002</v>
      </c>
      <c r="N2987" s="12">
        <f>VLOOKUP(Todos!$A2987,vlookup_table[#All],2,FALSE)</f>
        <v>0</v>
      </c>
      <c r="O2987" s="12" t="str">
        <f>VLOOKUP(Todos!$A2987,vlookup_table[#All],3,FALSE)</f>
        <v>CA</v>
      </c>
      <c r="P2987" s="12">
        <f>VLOOKUP(Todos!$A2987,vlookup_table[#All],4,FALSE)</f>
        <v>5104</v>
      </c>
      <c r="Q2987" s="14" t="str">
        <f>VLOOKUP(Todos!$A2987,vlookup_table[#All],5,FALSE)</f>
        <v>U1</v>
      </c>
      <c r="R2987" s="14" t="str">
        <f>VLOOKUP(Todos!$A2987,vlookup_table[#All],6,FALSE)</f>
        <v>F</v>
      </c>
      <c r="S2987" s="14">
        <f>VLOOKUP(Todos!$A2987,vlookup_table[#All],7,FALSE)</f>
        <v>11</v>
      </c>
      <c r="T2987" s="14">
        <f>ROUND((9706-Todos!$P2987)/100, 0)</f>
        <v>46</v>
      </c>
      <c r="U2987" s="14" t="str" cm="1">
        <f t="array" ref="U2987">_xlfn.IFS(
    ISNUMBER(SEARCH("C", Q2987)), "Ciudad",
    ISNUMBER(SEARCH("T", Q2987)), "Pueblo",
    ISNUMBER(SEARCH("R", Q2987)), "Rural",
    ISNUMBER(SEARCH("S", Q2987)), "Suburbano",
    ISNUMBER(SEARCH("U", Q2987)), "Urbano"
)</f>
        <v>Urbano</v>
      </c>
      <c r="V2987" s="25" t="str" cm="1">
        <f t="array" ref="V2987">_xlfn.LET(
    _xlpm.txt, _xlfn.TEXTJOIN("", TRUE, IF(ISNUMBER(--MID(Todos!$H2987, _xlfn.SEQUENCE(LEN(Todos!$H2987)), 1)), MID(Todos!$H2987, _xlfn.SEQUENCE(LEN(Todos!$H2987)), 1), "")),
    IF(ISNUMBER(--RIGHT(_xlpm.txt,1)), _xlpm.txt, LEFT(_xlpm.txt, LEN(_xlpm.txt)-1))
)</f>
        <v>22133</v>
      </c>
      <c r="W2987" s="14" t="str">
        <f>UPPER(LEFT(Todos!$B2987,2))</f>
        <v>CA</v>
      </c>
      <c r="X2987" s="15" t="str" cm="1">
        <f t="array" ref="X2987">+IF(Todos!$C2987 = "",MODE.MATCH(Todos!$C$2:$C$4029),Todos!$C2987)</f>
        <v>F</v>
      </c>
    </row>
    <row r="2988" spans="1:24" x14ac:dyDescent="0.35">
      <c r="A2988" s="19">
        <v>10491</v>
      </c>
      <c r="B2988" s="7" t="s">
        <v>24</v>
      </c>
      <c r="C2988" s="7" t="s">
        <v>17</v>
      </c>
      <c r="D2988" s="7">
        <v>1001</v>
      </c>
      <c r="E2988" s="7">
        <v>420</v>
      </c>
      <c r="F2988" s="7">
        <v>482</v>
      </c>
      <c r="G2988" s="7">
        <v>0</v>
      </c>
      <c r="H2988" s="7">
        <v>13472</v>
      </c>
      <c r="I2988" s="7">
        <v>2</v>
      </c>
      <c r="J2988" s="7">
        <v>26</v>
      </c>
      <c r="K2988" s="7">
        <v>455</v>
      </c>
      <c r="L2988" s="7">
        <v>447</v>
      </c>
      <c r="M2988" s="7">
        <v>7.05</v>
      </c>
      <c r="N2988" s="7">
        <f>VLOOKUP(Todos!$A2988,vlookup_table[#All],2,FALSE)</f>
        <v>0</v>
      </c>
      <c r="O2988" s="7" t="str">
        <f>VLOOKUP(Todos!$A2988,vlookup_table[#All],3,FALSE)</f>
        <v>NV</v>
      </c>
      <c r="P2988" s="7">
        <f>VLOOKUP(Todos!$A2988,vlookup_table[#All],4,FALSE)</f>
        <v>3507</v>
      </c>
      <c r="Q2988" s="9" t="str">
        <f>VLOOKUP(Todos!$A2988,vlookup_table[#All],5,FALSE)</f>
        <v>C2</v>
      </c>
      <c r="R2988" s="9" t="str">
        <f>VLOOKUP(Todos!$A2988,vlookup_table[#All],6,FALSE)</f>
        <v>F</v>
      </c>
      <c r="S2988" s="9">
        <f>VLOOKUP(Todos!$A2988,vlookup_table[#All],7,FALSE)</f>
        <v>5</v>
      </c>
      <c r="T2988" s="9">
        <f>ROUND((9706-Todos!$P2988)/100, 0)</f>
        <v>62</v>
      </c>
      <c r="U2988" s="9" t="str" cm="1">
        <f t="array" ref="U2988">_xlfn.IFS(
    ISNUMBER(SEARCH("C", Q2988)), "Ciudad",
    ISNUMBER(SEARCH("T", Q2988)), "Pueblo",
    ISNUMBER(SEARCH("R", Q2988)), "Rural",
    ISNUMBER(SEARCH("S", Q2988)), "Suburbano",
    ISNUMBER(SEARCH("U", Q2988)), "Urbano"
)</f>
        <v>Ciudad</v>
      </c>
      <c r="V2988" s="24" t="str" cm="1">
        <f t="array" ref="V2988">_xlfn.LET(
    _xlpm.txt, _xlfn.TEXTJOIN("", TRUE, IF(ISNUMBER(--MID(Todos!$H2988, _xlfn.SEQUENCE(LEN(Todos!$H2988)), 1)), MID(Todos!$H2988, _xlfn.SEQUENCE(LEN(Todos!$H2988)), 1), "")),
    IF(ISNUMBER(--RIGHT(_xlpm.txt,1)), _xlpm.txt, LEFT(_xlpm.txt, LEN(_xlpm.txt)-1))
)</f>
        <v>13472</v>
      </c>
      <c r="W2988" s="9" t="str">
        <f>UPPER(LEFT(Todos!$B2988,2))</f>
        <v>NV</v>
      </c>
      <c r="X2988" s="10" t="str" cm="1">
        <f t="array" ref="X2988">+IF(Todos!$C2988 = "",MODE.MATCH(Todos!$C$2:$C$4029),Todos!$C2988)</f>
        <v>F</v>
      </c>
    </row>
    <row r="2989" spans="1:24" x14ac:dyDescent="0.35">
      <c r="A2989" s="18">
        <v>189009</v>
      </c>
      <c r="B2989" s="12" t="s">
        <v>41</v>
      </c>
      <c r="C2989" s="12" t="s">
        <v>52</v>
      </c>
      <c r="D2989" s="12">
        <v>1347</v>
      </c>
      <c r="E2989" s="12">
        <v>192</v>
      </c>
      <c r="F2989" s="12">
        <v>408</v>
      </c>
      <c r="G2989" s="12">
        <v>9</v>
      </c>
      <c r="H2989" s="12">
        <v>16895</v>
      </c>
      <c r="I2989" s="12">
        <v>11</v>
      </c>
      <c r="J2989" s="12">
        <v>42</v>
      </c>
      <c r="K2989" s="12">
        <v>361</v>
      </c>
      <c r="L2989" s="12">
        <v>260</v>
      </c>
      <c r="M2989" s="12">
        <v>5.7777777779999999</v>
      </c>
      <c r="N2989" s="12">
        <f>VLOOKUP(Todos!$A2989,vlookup_table[#All],2,FALSE)</f>
        <v>2</v>
      </c>
      <c r="O2989" s="12" t="str">
        <f>VLOOKUP(Todos!$A2989,vlookup_table[#All],3,FALSE)</f>
        <v>WA</v>
      </c>
      <c r="P2989" s="12">
        <f>VLOOKUP(Todos!$A2989,vlookup_table[#All],4,FALSE)</f>
        <v>0</v>
      </c>
      <c r="Q2989" s="14" t="str">
        <f>VLOOKUP(Todos!$A2989,vlookup_table[#All],5,FALSE)</f>
        <v>U2</v>
      </c>
      <c r="R2989" s="14" t="str">
        <f>VLOOKUP(Todos!$A2989,vlookup_table[#All],6,FALSE)</f>
        <v>M</v>
      </c>
      <c r="S2989" s="14">
        <f>VLOOKUP(Todos!$A2989,vlookup_table[#All],7,FALSE)</f>
        <v>5</v>
      </c>
      <c r="T2989" s="14">
        <f>ROUND((9706-Todos!$P2989)/100, 0)</f>
        <v>97</v>
      </c>
      <c r="U2989" s="14" t="str" cm="1">
        <f t="array" ref="U2989">_xlfn.IFS(
    ISNUMBER(SEARCH("C", Q2989)), "Ciudad",
    ISNUMBER(SEARCH("T", Q2989)), "Pueblo",
    ISNUMBER(SEARCH("R", Q2989)), "Rural",
    ISNUMBER(SEARCH("S", Q2989)), "Suburbano",
    ISNUMBER(SEARCH("U", Q2989)), "Urbano"
)</f>
        <v>Urbano</v>
      </c>
      <c r="V2989" s="25" t="str" cm="1">
        <f t="array" ref="V2989">_xlfn.LET(
    _xlpm.txt, _xlfn.TEXTJOIN("", TRUE, IF(ISNUMBER(--MID(Todos!$H2989, _xlfn.SEQUENCE(LEN(Todos!$H2989)), 1)), MID(Todos!$H2989, _xlfn.SEQUENCE(LEN(Todos!$H2989)), 1), "")),
    IF(ISNUMBER(--RIGHT(_xlpm.txt,1)), _xlpm.txt, LEFT(_xlpm.txt, LEN(_xlpm.txt)-1))
)</f>
        <v>16895</v>
      </c>
      <c r="W2989" s="14" t="str">
        <f>UPPER(LEFT(Todos!$B2989,2))</f>
        <v>WA</v>
      </c>
      <c r="X2989" s="15" t="str" cm="1">
        <f t="array" ref="X2989">+IF(Todos!$C2989 = "",MODE.MATCH(Todos!$C$2:$C$4029),Todos!$C2989)</f>
        <v>male</v>
      </c>
    </row>
    <row r="2990" spans="1:24" x14ac:dyDescent="0.35">
      <c r="A2990" s="19">
        <v>68718</v>
      </c>
      <c r="B2990" s="7" t="s">
        <v>30</v>
      </c>
      <c r="C2990" s="7" t="s">
        <v>14</v>
      </c>
      <c r="D2990" s="7">
        <v>1114</v>
      </c>
      <c r="E2990" s="7">
        <v>623</v>
      </c>
      <c r="F2990" s="7">
        <v>621</v>
      </c>
      <c r="G2990" s="7">
        <v>1</v>
      </c>
      <c r="H2990" s="7">
        <v>17694</v>
      </c>
      <c r="I2990" s="7">
        <v>12</v>
      </c>
      <c r="J2990" s="7">
        <v>76</v>
      </c>
      <c r="K2990" s="7">
        <v>631</v>
      </c>
      <c r="L2990" s="7">
        <v>607</v>
      </c>
      <c r="M2990" s="7">
        <v>10.733333330000001</v>
      </c>
      <c r="N2990" s="7">
        <f>VLOOKUP(Todos!$A2990,vlookup_table[#All],2,FALSE)</f>
        <v>1002</v>
      </c>
      <c r="O2990" s="7" t="str">
        <f>VLOOKUP(Todos!$A2990,vlookup_table[#All],3,FALSE)</f>
        <v>MI</v>
      </c>
      <c r="P2990" s="7">
        <f>VLOOKUP(Todos!$A2990,vlookup_table[#All],4,FALSE)</f>
        <v>0</v>
      </c>
      <c r="Q2990" s="9" t="str">
        <f>VLOOKUP(Todos!$A2990,vlookup_table[#All],5,FALSE)</f>
        <v>S1</v>
      </c>
      <c r="R2990" s="9" t="str">
        <f>VLOOKUP(Todos!$A2990,vlookup_table[#All],6,FALSE)</f>
        <v>M</v>
      </c>
      <c r="S2990" s="9">
        <f>VLOOKUP(Todos!$A2990,vlookup_table[#All],7,FALSE)</f>
        <v>10</v>
      </c>
      <c r="T2990" s="9">
        <f>ROUND((9706-Todos!$P2990)/100, 0)</f>
        <v>97</v>
      </c>
      <c r="U2990" s="9" t="str" cm="1">
        <f t="array" ref="U2990">_xlfn.IFS(
    ISNUMBER(SEARCH("C", Q2990)), "Ciudad",
    ISNUMBER(SEARCH("T", Q2990)), "Pueblo",
    ISNUMBER(SEARCH("R", Q2990)), "Rural",
    ISNUMBER(SEARCH("S", Q2990)), "Suburbano",
    ISNUMBER(SEARCH("U", Q2990)), "Urbano"
)</f>
        <v>Suburbano</v>
      </c>
      <c r="V2990" s="24" t="str" cm="1">
        <f t="array" ref="V2990">_xlfn.LET(
    _xlpm.txt, _xlfn.TEXTJOIN("", TRUE, IF(ISNUMBER(--MID(Todos!$H2990, _xlfn.SEQUENCE(LEN(Todos!$H2990)), 1)), MID(Todos!$H2990, _xlfn.SEQUENCE(LEN(Todos!$H2990)), 1), "")),
    IF(ISNUMBER(--RIGHT(_xlpm.txt,1)), _xlpm.txt, LEFT(_xlpm.txt, LEN(_xlpm.txt)-1))
)</f>
        <v>17694</v>
      </c>
      <c r="W2990" s="9" t="str">
        <f>UPPER(LEFT(Todos!$B2990,2))</f>
        <v>MI</v>
      </c>
      <c r="X2990" s="10" t="str" cm="1">
        <f t="array" ref="X2990">+IF(Todos!$C2990 = "",MODE.MATCH(Todos!$C$2:$C$4029),Todos!$C2990)</f>
        <v>M</v>
      </c>
    </row>
    <row r="2991" spans="1:24" x14ac:dyDescent="0.35">
      <c r="A2991" s="18">
        <v>74673</v>
      </c>
      <c r="B2991" s="12" t="s">
        <v>30</v>
      </c>
      <c r="C2991" s="12" t="s">
        <v>17</v>
      </c>
      <c r="D2991" s="12">
        <v>368</v>
      </c>
      <c r="E2991" s="12">
        <v>168</v>
      </c>
      <c r="F2991" s="12">
        <v>260</v>
      </c>
      <c r="G2991" s="12">
        <v>0</v>
      </c>
      <c r="H2991" s="12">
        <v>8859</v>
      </c>
      <c r="I2991" s="12">
        <v>1</v>
      </c>
      <c r="J2991" s="12">
        <v>52</v>
      </c>
      <c r="K2991" s="12">
        <v>220</v>
      </c>
      <c r="L2991" s="12">
        <v>216</v>
      </c>
      <c r="M2991" s="12">
        <v>5.615384615</v>
      </c>
      <c r="N2991" s="12">
        <f>VLOOKUP(Todos!$A2991,vlookup_table[#All],2,FALSE)</f>
        <v>0</v>
      </c>
      <c r="O2991" s="12" t="str">
        <f>VLOOKUP(Todos!$A2991,vlookup_table[#All],3,FALSE)</f>
        <v>MI</v>
      </c>
      <c r="P2991" s="12">
        <f>VLOOKUP(Todos!$A2991,vlookup_table[#All],4,FALSE)</f>
        <v>3805</v>
      </c>
      <c r="Q2991" s="14" t="str">
        <f>VLOOKUP(Todos!$A2991,vlookup_table[#All],5,FALSE)</f>
        <v>R3</v>
      </c>
      <c r="R2991" s="14" t="str">
        <f>VLOOKUP(Todos!$A2991,vlookup_table[#All],6,FALSE)</f>
        <v>F</v>
      </c>
      <c r="S2991" s="14">
        <f>VLOOKUP(Todos!$A2991,vlookup_table[#All],7,FALSE)</f>
        <v>7</v>
      </c>
      <c r="T2991" s="14">
        <f>ROUND((9706-Todos!$P2991)/100, 0)</f>
        <v>59</v>
      </c>
      <c r="U2991" s="14" t="str" cm="1">
        <f t="array" ref="U2991">_xlfn.IFS(
    ISNUMBER(SEARCH("C", Q2991)), "Ciudad",
    ISNUMBER(SEARCH("T", Q2991)), "Pueblo",
    ISNUMBER(SEARCH("R", Q2991)), "Rural",
    ISNUMBER(SEARCH("S", Q2991)), "Suburbano",
    ISNUMBER(SEARCH("U", Q2991)), "Urbano"
)</f>
        <v>Rural</v>
      </c>
      <c r="V2991" s="25" t="str" cm="1">
        <f t="array" ref="V2991">_xlfn.LET(
    _xlpm.txt, _xlfn.TEXTJOIN("", TRUE, IF(ISNUMBER(--MID(Todos!$H2991, _xlfn.SEQUENCE(LEN(Todos!$H2991)), 1)), MID(Todos!$H2991, _xlfn.SEQUENCE(LEN(Todos!$H2991)), 1), "")),
    IF(ISNUMBER(--RIGHT(_xlpm.txt,1)), _xlpm.txt, LEFT(_xlpm.txt, LEN(_xlpm.txt)-1))
)</f>
        <v>8859</v>
      </c>
      <c r="W2991" s="14" t="str">
        <f>UPPER(LEFT(Todos!$B2991,2))</f>
        <v>MI</v>
      </c>
      <c r="X2991" s="15" t="str" cm="1">
        <f t="array" ref="X2991">+IF(Todos!$C2991 = "",MODE.MATCH(Todos!$C$2:$C$4029),Todos!$C2991)</f>
        <v>F</v>
      </c>
    </row>
    <row r="2992" spans="1:24" x14ac:dyDescent="0.35">
      <c r="A2992" s="19">
        <v>35328</v>
      </c>
      <c r="B2992" s="7" t="s">
        <v>13</v>
      </c>
      <c r="C2992" s="7" t="s">
        <v>14</v>
      </c>
      <c r="D2992" s="7">
        <v>1454</v>
      </c>
      <c r="E2992" s="7">
        <v>523</v>
      </c>
      <c r="F2992" s="7">
        <v>579</v>
      </c>
      <c r="G2992" s="7">
        <v>14</v>
      </c>
      <c r="H2992" s="7">
        <v>16035</v>
      </c>
      <c r="I2992" s="7">
        <v>7</v>
      </c>
      <c r="J2992" s="7">
        <v>28</v>
      </c>
      <c r="K2992" s="7">
        <v>526</v>
      </c>
      <c r="L2992" s="7">
        <v>575</v>
      </c>
      <c r="M2992" s="7">
        <v>11.64285714</v>
      </c>
      <c r="N2992" s="7">
        <f>VLOOKUP(Todos!$A2992,vlookup_table[#All],2,FALSE)</f>
        <v>1002</v>
      </c>
      <c r="O2992" s="7" t="str">
        <f>VLOOKUP(Todos!$A2992,vlookup_table[#All],3,FALSE)</f>
        <v>FL</v>
      </c>
      <c r="P2992" s="7">
        <f>VLOOKUP(Todos!$A2992,vlookup_table[#All],4,FALSE)</f>
        <v>5809</v>
      </c>
      <c r="Q2992" s="9" t="str">
        <f>VLOOKUP(Todos!$A2992,vlookup_table[#All],5,FALSE)</f>
        <v>C1</v>
      </c>
      <c r="R2992" s="9" t="str">
        <f>VLOOKUP(Todos!$A2992,vlookup_table[#All],6,FALSE)</f>
        <v>M</v>
      </c>
      <c r="S2992" s="9">
        <f>VLOOKUP(Todos!$A2992,vlookup_table[#All],7,FALSE)</f>
        <v>20</v>
      </c>
      <c r="T2992" s="9">
        <f>ROUND((9706-Todos!$P2992)/100, 0)</f>
        <v>39</v>
      </c>
      <c r="U2992" s="9" t="str" cm="1">
        <f t="array" ref="U2992">_xlfn.IFS(
    ISNUMBER(SEARCH("C", Q2992)), "Ciudad",
    ISNUMBER(SEARCH("T", Q2992)), "Pueblo",
    ISNUMBER(SEARCH("R", Q2992)), "Rural",
    ISNUMBER(SEARCH("S", Q2992)), "Suburbano",
    ISNUMBER(SEARCH("U", Q2992)), "Urbano"
)</f>
        <v>Ciudad</v>
      </c>
      <c r="V2992" s="24" t="str" cm="1">
        <f t="array" ref="V2992">_xlfn.LET(
    _xlpm.txt, _xlfn.TEXTJOIN("", TRUE, IF(ISNUMBER(--MID(Todos!$H2992, _xlfn.SEQUENCE(LEN(Todos!$H2992)), 1)), MID(Todos!$H2992, _xlfn.SEQUENCE(LEN(Todos!$H2992)), 1), "")),
    IF(ISNUMBER(--RIGHT(_xlpm.txt,1)), _xlpm.txt, LEFT(_xlpm.txt, LEN(_xlpm.txt)-1))
)</f>
        <v>16035</v>
      </c>
      <c r="W2992" s="9" t="str">
        <f>UPPER(LEFT(Todos!$B2992,2))</f>
        <v>FL</v>
      </c>
      <c r="X2992" s="10" t="str" cm="1">
        <f t="array" ref="X2992">+IF(Todos!$C2992 = "",MODE.MATCH(Todos!$C$2:$C$4029),Todos!$C2992)</f>
        <v>M</v>
      </c>
    </row>
    <row r="2993" spans="1:24" x14ac:dyDescent="0.35">
      <c r="A2993" s="18">
        <v>971</v>
      </c>
      <c r="B2993" s="12" t="s">
        <v>55</v>
      </c>
      <c r="C2993" s="12" t="s">
        <v>17</v>
      </c>
      <c r="D2993" s="12">
        <v>695</v>
      </c>
      <c r="E2993" s="12">
        <v>222</v>
      </c>
      <c r="F2993" s="12">
        <v>291</v>
      </c>
      <c r="G2993" s="12">
        <v>0</v>
      </c>
      <c r="H2993" s="12">
        <v>9991</v>
      </c>
      <c r="I2993" s="12">
        <v>3</v>
      </c>
      <c r="J2993" s="12">
        <v>28</v>
      </c>
      <c r="K2993" s="12">
        <v>304</v>
      </c>
      <c r="L2993" s="12">
        <v>279</v>
      </c>
      <c r="M2993" s="12">
        <v>7.5</v>
      </c>
      <c r="N2993" s="12">
        <f>VLOOKUP(Todos!$A2993,vlookup_table[#All],2,FALSE)</f>
        <v>3</v>
      </c>
      <c r="O2993" s="12" t="str">
        <f>VLOOKUP(Todos!$A2993,vlookup_table[#All],3,FALSE)</f>
        <v>NM</v>
      </c>
      <c r="P2993" s="12">
        <f>VLOOKUP(Todos!$A2993,vlookup_table[#All],4,FALSE)</f>
        <v>4001</v>
      </c>
      <c r="Q2993" s="14" t="str">
        <f>VLOOKUP(Todos!$A2993,vlookup_table[#All],5,FALSE)</f>
        <v>T2</v>
      </c>
      <c r="R2993" s="14" t="str">
        <f>VLOOKUP(Todos!$A2993,vlookup_table[#All],6,FALSE)</f>
        <v>F</v>
      </c>
      <c r="S2993" s="14">
        <f>VLOOKUP(Todos!$A2993,vlookup_table[#All],7,FALSE)</f>
        <v>8</v>
      </c>
      <c r="T2993" s="14">
        <f>ROUND((9706-Todos!$P2993)/100, 0)</f>
        <v>57</v>
      </c>
      <c r="U2993" s="14" t="str" cm="1">
        <f t="array" ref="U2993">_xlfn.IFS(
    ISNUMBER(SEARCH("C", Q2993)), "Ciudad",
    ISNUMBER(SEARCH("T", Q2993)), "Pueblo",
    ISNUMBER(SEARCH("R", Q2993)), "Rural",
    ISNUMBER(SEARCH("S", Q2993)), "Suburbano",
    ISNUMBER(SEARCH("U", Q2993)), "Urbano"
)</f>
        <v>Pueblo</v>
      </c>
      <c r="V2993" s="25" t="str" cm="1">
        <f t="array" ref="V2993">_xlfn.LET(
    _xlpm.txt, _xlfn.TEXTJOIN("", TRUE, IF(ISNUMBER(--MID(Todos!$H2993, _xlfn.SEQUENCE(LEN(Todos!$H2993)), 1)), MID(Todos!$H2993, _xlfn.SEQUENCE(LEN(Todos!$H2993)), 1), "")),
    IF(ISNUMBER(--RIGHT(_xlpm.txt,1)), _xlpm.txt, LEFT(_xlpm.txt, LEN(_xlpm.txt)-1))
)</f>
        <v>9991</v>
      </c>
      <c r="W2993" s="14" t="str">
        <f>UPPER(LEFT(Todos!$B2993,2))</f>
        <v>NM</v>
      </c>
      <c r="X2993" s="15" t="str" cm="1">
        <f t="array" ref="X2993">+IF(Todos!$C2993 = "",MODE.MATCH(Todos!$C$2:$C$4029),Todos!$C2993)</f>
        <v>F</v>
      </c>
    </row>
    <row r="2994" spans="1:24" x14ac:dyDescent="0.35">
      <c r="A2994" s="19">
        <v>18508</v>
      </c>
      <c r="B2994" s="7" t="s">
        <v>18</v>
      </c>
      <c r="C2994" s="7" t="s">
        <v>20</v>
      </c>
      <c r="D2994" s="7">
        <v>635</v>
      </c>
      <c r="E2994" s="7">
        <v>301</v>
      </c>
      <c r="F2994" s="7">
        <v>388</v>
      </c>
      <c r="G2994" s="7">
        <v>3</v>
      </c>
      <c r="H2994" s="7">
        <v>12754</v>
      </c>
      <c r="I2994" s="7">
        <v>2</v>
      </c>
      <c r="J2994" s="7">
        <v>73</v>
      </c>
      <c r="K2994" s="7">
        <v>342</v>
      </c>
      <c r="L2994" s="7">
        <v>338</v>
      </c>
      <c r="M2994" s="7">
        <v>6.6666666670000003</v>
      </c>
      <c r="N2994" s="7">
        <f>VLOOKUP(Todos!$A2994,vlookup_table[#All],2,FALSE)</f>
        <v>2</v>
      </c>
      <c r="O2994" s="7" t="str">
        <f>VLOOKUP(Todos!$A2994,vlookup_table[#All],3,FALSE)</f>
        <v>NC</v>
      </c>
      <c r="P2994" s="7">
        <f>VLOOKUP(Todos!$A2994,vlookup_table[#All],4,FALSE)</f>
        <v>0</v>
      </c>
      <c r="Q2994" s="9" t="str">
        <f>VLOOKUP(Todos!$A2994,vlookup_table[#All],5,FALSE)</f>
        <v>T2</v>
      </c>
      <c r="R2994" s="9" t="str">
        <f>VLOOKUP(Todos!$A2994,vlookup_table[#All],6,FALSE)</f>
        <v>F</v>
      </c>
      <c r="S2994" s="9">
        <f>VLOOKUP(Todos!$A2994,vlookup_table[#All],7,FALSE)</f>
        <v>6</v>
      </c>
      <c r="T2994" s="9">
        <f>ROUND((9706-Todos!$P2994)/100, 0)</f>
        <v>97</v>
      </c>
      <c r="U2994" s="9" t="str" cm="1">
        <f t="array" ref="U2994">_xlfn.IFS(
    ISNUMBER(SEARCH("C", Q2994)), "Ciudad",
    ISNUMBER(SEARCH("T", Q2994)), "Pueblo",
    ISNUMBER(SEARCH("R", Q2994)), "Rural",
    ISNUMBER(SEARCH("S", Q2994)), "Suburbano",
    ISNUMBER(SEARCH("U", Q2994)), "Urbano"
)</f>
        <v>Pueblo</v>
      </c>
      <c r="V2994" s="24" t="str" cm="1">
        <f t="array" ref="V2994">_xlfn.LET(
    _xlpm.txt, _xlfn.TEXTJOIN("", TRUE, IF(ISNUMBER(--MID(Todos!$H2994, _xlfn.SEQUENCE(LEN(Todos!$H2994)), 1)), MID(Todos!$H2994, _xlfn.SEQUENCE(LEN(Todos!$H2994)), 1), "")),
    IF(ISNUMBER(--RIGHT(_xlpm.txt,1)), _xlpm.txt, LEFT(_xlpm.txt, LEN(_xlpm.txt)-1))
)</f>
        <v>12754</v>
      </c>
      <c r="W2994" s="9" t="str">
        <f>UPPER(LEFT(Todos!$B2994,2))</f>
        <v>NC</v>
      </c>
      <c r="X2994" s="10" t="str" cm="1">
        <f t="array" ref="X2994">+IF(Todos!$C2994 = "",MODE.MATCH(Todos!$C$2:$C$4029),Todos!$C2994)</f>
        <v>female</v>
      </c>
    </row>
    <row r="2995" spans="1:24" x14ac:dyDescent="0.35">
      <c r="A2995" s="18">
        <v>93496</v>
      </c>
      <c r="B2995" s="12" t="s">
        <v>16</v>
      </c>
      <c r="C2995" s="12" t="s">
        <v>17</v>
      </c>
      <c r="D2995" s="12">
        <v>819</v>
      </c>
      <c r="E2995" s="12">
        <v>255</v>
      </c>
      <c r="F2995" s="12">
        <v>342</v>
      </c>
      <c r="G2995" s="12">
        <v>15</v>
      </c>
      <c r="H2995" s="12">
        <v>13588</v>
      </c>
      <c r="I2995" s="12">
        <v>16</v>
      </c>
      <c r="J2995" s="12">
        <v>62</v>
      </c>
      <c r="K2995" s="12">
        <v>263</v>
      </c>
      <c r="L2995" s="12">
        <v>323</v>
      </c>
      <c r="M2995" s="12">
        <v>4.4545454549999999</v>
      </c>
      <c r="N2995" s="12">
        <f>VLOOKUP(Todos!$A2995,vlookup_table[#All],2,FALSE)</f>
        <v>0</v>
      </c>
      <c r="O2995" s="12" t="str">
        <f>VLOOKUP(Todos!$A2995,vlookup_table[#All],3,FALSE)</f>
        <v>IL</v>
      </c>
      <c r="P2995" s="12">
        <f>VLOOKUP(Todos!$A2995,vlookup_table[#All],4,FALSE)</f>
        <v>1907</v>
      </c>
      <c r="Q2995" s="14" t="str">
        <f>VLOOKUP(Todos!$A2995,vlookup_table[#All],5,FALSE)</f>
        <v>U2</v>
      </c>
      <c r="R2995" s="14" t="str">
        <f>VLOOKUP(Todos!$A2995,vlookup_table[#All],6,FALSE)</f>
        <v>F</v>
      </c>
      <c r="S2995" s="14">
        <f>VLOOKUP(Todos!$A2995,vlookup_table[#All],7,FALSE)</f>
        <v>10</v>
      </c>
      <c r="T2995" s="14">
        <f>ROUND((9706-Todos!$P2995)/100, 0)</f>
        <v>78</v>
      </c>
      <c r="U2995" s="14" t="str" cm="1">
        <f t="array" ref="U2995">_xlfn.IFS(
    ISNUMBER(SEARCH("C", Q2995)), "Ciudad",
    ISNUMBER(SEARCH("T", Q2995)), "Pueblo",
    ISNUMBER(SEARCH("R", Q2995)), "Rural",
    ISNUMBER(SEARCH("S", Q2995)), "Suburbano",
    ISNUMBER(SEARCH("U", Q2995)), "Urbano"
)</f>
        <v>Urbano</v>
      </c>
      <c r="V2995" s="25" t="str" cm="1">
        <f t="array" ref="V2995">_xlfn.LET(
    _xlpm.txt, _xlfn.TEXTJOIN("", TRUE, IF(ISNUMBER(--MID(Todos!$H2995, _xlfn.SEQUENCE(LEN(Todos!$H2995)), 1)), MID(Todos!$H2995, _xlfn.SEQUENCE(LEN(Todos!$H2995)), 1), "")),
    IF(ISNUMBER(--RIGHT(_xlpm.txt,1)), _xlpm.txt, LEFT(_xlpm.txt, LEN(_xlpm.txt)-1))
)</f>
        <v>13588</v>
      </c>
      <c r="W2995" s="14" t="str">
        <f>UPPER(LEFT(Todos!$B2995,2))</f>
        <v>IL</v>
      </c>
      <c r="X2995" s="15" t="str" cm="1">
        <f t="array" ref="X2995">+IF(Todos!$C2995 = "",MODE.MATCH(Todos!$C$2:$C$4029),Todos!$C2995)</f>
        <v>F</v>
      </c>
    </row>
    <row r="2996" spans="1:24" x14ac:dyDescent="0.35">
      <c r="A2996" s="19">
        <v>92121</v>
      </c>
      <c r="B2996" s="7" t="s">
        <v>16</v>
      </c>
      <c r="C2996" s="7" t="s">
        <v>14</v>
      </c>
      <c r="D2996" s="7">
        <v>1216</v>
      </c>
      <c r="E2996" s="7">
        <v>449</v>
      </c>
      <c r="F2996" s="7">
        <v>514</v>
      </c>
      <c r="G2996" s="7">
        <v>9</v>
      </c>
      <c r="H2996" s="7">
        <v>16243</v>
      </c>
      <c r="I2996" s="7">
        <v>1</v>
      </c>
      <c r="J2996" s="7">
        <v>83</v>
      </c>
      <c r="K2996" s="7">
        <v>470</v>
      </c>
      <c r="L2996" s="7">
        <v>492</v>
      </c>
      <c r="M2996" s="7">
        <v>15</v>
      </c>
      <c r="N2996" s="7">
        <f>VLOOKUP(Todos!$A2996,vlookup_table[#All],2,FALSE)</f>
        <v>0</v>
      </c>
      <c r="O2996" s="7" t="str">
        <f>VLOOKUP(Todos!$A2996,vlookup_table[#All],3,FALSE)</f>
        <v>IL</v>
      </c>
      <c r="P2996" s="7">
        <f>VLOOKUP(Todos!$A2996,vlookup_table[#All],4,FALSE)</f>
        <v>6401</v>
      </c>
      <c r="Q2996" s="9" t="str">
        <f>VLOOKUP(Todos!$A2996,vlookup_table[#All],5,FALSE)</f>
        <v>T2</v>
      </c>
      <c r="R2996" s="9" t="str">
        <f>VLOOKUP(Todos!$A2996,vlookup_table[#All],6,FALSE)</f>
        <v>M</v>
      </c>
      <c r="S2996" s="9">
        <f>VLOOKUP(Todos!$A2996,vlookup_table[#All],7,FALSE)</f>
        <v>15</v>
      </c>
      <c r="T2996" s="9">
        <f>ROUND((9706-Todos!$P2996)/100, 0)</f>
        <v>33</v>
      </c>
      <c r="U2996" s="9" t="str" cm="1">
        <f t="array" ref="U2996">_xlfn.IFS(
    ISNUMBER(SEARCH("C", Q2996)), "Ciudad",
    ISNUMBER(SEARCH("T", Q2996)), "Pueblo",
    ISNUMBER(SEARCH("R", Q2996)), "Rural",
    ISNUMBER(SEARCH("S", Q2996)), "Suburbano",
    ISNUMBER(SEARCH("U", Q2996)), "Urbano"
)</f>
        <v>Pueblo</v>
      </c>
      <c r="V2996" s="24" t="str" cm="1">
        <f t="array" ref="V2996">_xlfn.LET(
    _xlpm.txt, _xlfn.TEXTJOIN("", TRUE, IF(ISNUMBER(--MID(Todos!$H2996, _xlfn.SEQUENCE(LEN(Todos!$H2996)), 1)), MID(Todos!$H2996, _xlfn.SEQUENCE(LEN(Todos!$H2996)), 1), "")),
    IF(ISNUMBER(--RIGHT(_xlpm.txt,1)), _xlpm.txt, LEFT(_xlpm.txt, LEN(_xlpm.txt)-1))
)</f>
        <v>16243</v>
      </c>
      <c r="W2996" s="9" t="str">
        <f>UPPER(LEFT(Todos!$B2996,2))</f>
        <v>IL</v>
      </c>
      <c r="X2996" s="10" t="str" cm="1">
        <f t="array" ref="X2996">+IF(Todos!$C2996 = "",MODE.MATCH(Todos!$C$2:$C$4029),Todos!$C2996)</f>
        <v>M</v>
      </c>
    </row>
    <row r="2997" spans="1:24" x14ac:dyDescent="0.35">
      <c r="A2997" s="18">
        <v>6649</v>
      </c>
      <c r="B2997" s="12" t="s">
        <v>56</v>
      </c>
      <c r="C2997" s="12" t="s">
        <v>61</v>
      </c>
      <c r="D2997" s="12">
        <v>2026</v>
      </c>
      <c r="E2997" s="12">
        <v>655</v>
      </c>
      <c r="F2997" s="12">
        <v>829</v>
      </c>
      <c r="G2997" s="12">
        <v>51</v>
      </c>
      <c r="H2997" s="12">
        <v>31520</v>
      </c>
      <c r="I2997" s="12">
        <v>7</v>
      </c>
      <c r="J2997" s="12">
        <v>29</v>
      </c>
      <c r="K2997" s="12">
        <v>711</v>
      </c>
      <c r="L2997" s="12">
        <v>756</v>
      </c>
      <c r="M2997" s="12">
        <v>32.416666669999998</v>
      </c>
      <c r="N2997" s="12">
        <f>VLOOKUP(Todos!$A2997,vlookup_table[#All],2,FALSE)</f>
        <v>1</v>
      </c>
      <c r="O2997" s="12" t="str">
        <f>VLOOKUP(Todos!$A2997,vlookup_table[#All],3,FALSE)</f>
        <v>AZ</v>
      </c>
      <c r="P2997" s="12">
        <f>VLOOKUP(Todos!$A2997,vlookup_table[#All],4,FALSE)</f>
        <v>0</v>
      </c>
      <c r="Q2997" s="14" t="str">
        <f>VLOOKUP(Todos!$A2997,vlookup_table[#All],5,FALSE)</f>
        <v/>
      </c>
      <c r="R2997" s="14" t="str">
        <f>VLOOKUP(Todos!$A2997,vlookup_table[#All],6,FALSE)</f>
        <v>F</v>
      </c>
      <c r="S2997" s="14">
        <f>VLOOKUP(Todos!$A2997,vlookup_table[#All],7,FALSE)</f>
        <v>50</v>
      </c>
      <c r="T2997" s="14">
        <f>ROUND((9706-Todos!$P2997)/100, 0)</f>
        <v>97</v>
      </c>
      <c r="U2997" s="14" t="e" cm="1">
        <f t="array" ref="U2997">_xlfn.IFS(
    ISNUMBER(SEARCH("C", Q2997)), "Ciudad",
    ISNUMBER(SEARCH("T", Q2997)), "Pueblo",
    ISNUMBER(SEARCH("R", Q2997)), "Rural",
    ISNUMBER(SEARCH("S", Q2997)), "Suburbano",
    ISNUMBER(SEARCH("U", Q2997)), "Urbano"
)</f>
        <v>#N/A</v>
      </c>
      <c r="V2997" s="25" t="str" cm="1">
        <f t="array" ref="V2997">_xlfn.LET(
    _xlpm.txt, _xlfn.TEXTJOIN("", TRUE, IF(ISNUMBER(--MID(Todos!$H2997, _xlfn.SEQUENCE(LEN(Todos!$H2997)), 1)), MID(Todos!$H2997, _xlfn.SEQUENCE(LEN(Todos!$H2997)), 1), "")),
    IF(ISNUMBER(--RIGHT(_xlpm.txt,1)), _xlpm.txt, LEFT(_xlpm.txt, LEN(_xlpm.txt)-1))
)</f>
        <v>31520</v>
      </c>
      <c r="W2997" s="14" t="str">
        <f>UPPER(LEFT(Todos!$B2997,2))</f>
        <v>AZ</v>
      </c>
      <c r="X2997" s="15" t="str" cm="1">
        <f t="array" ref="X2997">+IF(Todos!$C2997 = "",MODE.MATCH(Todos!$C$2:$C$4029),Todos!$C2997)</f>
        <v>Female</v>
      </c>
    </row>
    <row r="2998" spans="1:24" x14ac:dyDescent="0.35">
      <c r="A2998" s="19">
        <v>186993</v>
      </c>
      <c r="B2998" s="7" t="s">
        <v>21</v>
      </c>
      <c r="C2998" s="7" t="s">
        <v>14</v>
      </c>
      <c r="D2998" s="7">
        <v>567</v>
      </c>
      <c r="E2998" s="7">
        <v>201</v>
      </c>
      <c r="F2998" s="7">
        <v>313</v>
      </c>
      <c r="G2998" s="7">
        <v>1</v>
      </c>
      <c r="H2998" s="7">
        <v>10793</v>
      </c>
      <c r="I2998" s="7">
        <v>10</v>
      </c>
      <c r="J2998" s="7">
        <v>67</v>
      </c>
      <c r="K2998" s="7">
        <v>240</v>
      </c>
      <c r="L2998" s="7">
        <v>302</v>
      </c>
      <c r="M2998" s="7">
        <v>10.545454550000001</v>
      </c>
      <c r="N2998" s="7">
        <f>VLOOKUP(Todos!$A2998,vlookup_table[#All],2,FALSE)</f>
        <v>1</v>
      </c>
      <c r="O2998" s="7" t="str">
        <f>VLOOKUP(Todos!$A2998,vlookup_table[#All],3,FALSE)</f>
        <v>TX</v>
      </c>
      <c r="P2998" s="7">
        <f>VLOOKUP(Todos!$A2998,vlookup_table[#All],4,FALSE)</f>
        <v>0</v>
      </c>
      <c r="Q2998" s="9" t="str">
        <f>VLOOKUP(Todos!$A2998,vlookup_table[#All],5,FALSE)</f>
        <v/>
      </c>
      <c r="R2998" s="9" t="str">
        <f>VLOOKUP(Todos!$A2998,vlookup_table[#All],6,FALSE)</f>
        <v>M</v>
      </c>
      <c r="S2998" s="9">
        <f>VLOOKUP(Todos!$A2998,vlookup_table[#All],7,FALSE)</f>
        <v>10</v>
      </c>
      <c r="T2998" s="9">
        <f>ROUND((9706-Todos!$P2998)/100, 0)</f>
        <v>97</v>
      </c>
      <c r="U2998" s="9" t="e" cm="1">
        <f t="array" ref="U2998">_xlfn.IFS(
    ISNUMBER(SEARCH("C", Q2998)), "Ciudad",
    ISNUMBER(SEARCH("T", Q2998)), "Pueblo",
    ISNUMBER(SEARCH("R", Q2998)), "Rural",
    ISNUMBER(SEARCH("S", Q2998)), "Suburbano",
    ISNUMBER(SEARCH("U", Q2998)), "Urbano"
)</f>
        <v>#N/A</v>
      </c>
      <c r="V2998" s="24" t="str" cm="1">
        <f t="array" ref="V2998">_xlfn.LET(
    _xlpm.txt, _xlfn.TEXTJOIN("", TRUE, IF(ISNUMBER(--MID(Todos!$H2998, _xlfn.SEQUENCE(LEN(Todos!$H2998)), 1)), MID(Todos!$H2998, _xlfn.SEQUENCE(LEN(Todos!$H2998)), 1), "")),
    IF(ISNUMBER(--RIGHT(_xlpm.txt,1)), _xlpm.txt, LEFT(_xlpm.txt, LEN(_xlpm.txt)-1))
)</f>
        <v>10793</v>
      </c>
      <c r="W2998" s="9" t="str">
        <f>UPPER(LEFT(Todos!$B2998,2))</f>
        <v>TX</v>
      </c>
      <c r="X2998" s="10" t="str" cm="1">
        <f t="array" ref="X2998">+IF(Todos!$C2998 = "",MODE.MATCH(Todos!$C$2:$C$4029),Todos!$C2998)</f>
        <v>M</v>
      </c>
    </row>
    <row r="2999" spans="1:24" x14ac:dyDescent="0.35">
      <c r="A2999" s="18">
        <v>175935</v>
      </c>
      <c r="B2999" s="12" t="s">
        <v>51</v>
      </c>
      <c r="C2999" s="12" t="s">
        <v>17</v>
      </c>
      <c r="D2999" s="12">
        <v>541</v>
      </c>
      <c r="E2999" s="12">
        <v>171</v>
      </c>
      <c r="F2999" s="12">
        <v>283</v>
      </c>
      <c r="G2999" s="12">
        <v>0</v>
      </c>
      <c r="H2999" s="12">
        <v>9862</v>
      </c>
      <c r="I2999" s="12">
        <v>11</v>
      </c>
      <c r="J2999" s="12">
        <v>46</v>
      </c>
      <c r="K2999" s="12">
        <v>239</v>
      </c>
      <c r="L2999" s="12">
        <v>220</v>
      </c>
      <c r="M2999" s="12">
        <v>15</v>
      </c>
      <c r="N2999" s="12">
        <f>VLOOKUP(Todos!$A2999,vlookup_table[#All],2,FALSE)</f>
        <v>28</v>
      </c>
      <c r="O2999" s="12" t="str">
        <f>VLOOKUP(Todos!$A2999,vlookup_table[#All],3,FALSE)</f>
        <v>OR</v>
      </c>
      <c r="P2999" s="12">
        <f>VLOOKUP(Todos!$A2999,vlookup_table[#All],4,FALSE)</f>
        <v>0</v>
      </c>
      <c r="Q2999" s="14" t="str">
        <f>VLOOKUP(Todos!$A2999,vlookup_table[#All],5,FALSE)</f>
        <v>S2</v>
      </c>
      <c r="R2999" s="14" t="str">
        <f>VLOOKUP(Todos!$A2999,vlookup_table[#All],6,FALSE)</f>
        <v>F</v>
      </c>
      <c r="S2999" s="14">
        <f>VLOOKUP(Todos!$A2999,vlookup_table[#All],7,FALSE)</f>
        <v>15</v>
      </c>
      <c r="T2999" s="14">
        <f>ROUND((9706-Todos!$P2999)/100, 0)</f>
        <v>97</v>
      </c>
      <c r="U2999" s="14" t="str" cm="1">
        <f t="array" ref="U2999">_xlfn.IFS(
    ISNUMBER(SEARCH("C", Q2999)), "Ciudad",
    ISNUMBER(SEARCH("T", Q2999)), "Pueblo",
    ISNUMBER(SEARCH("R", Q2999)), "Rural",
    ISNUMBER(SEARCH("S", Q2999)), "Suburbano",
    ISNUMBER(SEARCH("U", Q2999)), "Urbano"
)</f>
        <v>Suburbano</v>
      </c>
      <c r="V2999" s="25" t="str" cm="1">
        <f t="array" ref="V2999">_xlfn.LET(
    _xlpm.txt, _xlfn.TEXTJOIN("", TRUE, IF(ISNUMBER(--MID(Todos!$H2999, _xlfn.SEQUENCE(LEN(Todos!$H2999)), 1)), MID(Todos!$H2999, _xlfn.SEQUENCE(LEN(Todos!$H2999)), 1), "")),
    IF(ISNUMBER(--RIGHT(_xlpm.txt,1)), _xlpm.txt, LEFT(_xlpm.txt, LEN(_xlpm.txt)-1))
)</f>
        <v>9862</v>
      </c>
      <c r="W2999" s="14" t="str">
        <f>UPPER(LEFT(Todos!$B2999,2))</f>
        <v>OR</v>
      </c>
      <c r="X2999" s="15" t="str" cm="1">
        <f t="array" ref="X2999">+IF(Todos!$C2999 = "",MODE.MATCH(Todos!$C$2:$C$4029),Todos!$C2999)</f>
        <v>F</v>
      </c>
    </row>
    <row r="3000" spans="1:24" x14ac:dyDescent="0.35">
      <c r="A3000" s="19">
        <v>133163</v>
      </c>
      <c r="B3000" s="7" t="s">
        <v>42</v>
      </c>
      <c r="C3000" s="7" t="s">
        <v>14</v>
      </c>
      <c r="D3000" s="7">
        <v>418</v>
      </c>
      <c r="E3000" s="7">
        <v>188</v>
      </c>
      <c r="F3000" s="7">
        <v>241</v>
      </c>
      <c r="G3000" s="7">
        <v>0</v>
      </c>
      <c r="H3000" s="7">
        <v>7470</v>
      </c>
      <c r="I3000" s="7">
        <v>2</v>
      </c>
      <c r="J3000" s="7">
        <v>58</v>
      </c>
      <c r="K3000" s="7">
        <v>227</v>
      </c>
      <c r="L3000" s="7">
        <v>220</v>
      </c>
      <c r="M3000" s="7">
        <v>15</v>
      </c>
      <c r="N3000" s="7">
        <f>VLOOKUP(Todos!$A3000,vlookup_table[#All],2,FALSE)</f>
        <v>1</v>
      </c>
      <c r="O3000" s="7" t="str">
        <f>VLOOKUP(Todos!$A3000,vlookup_table[#All],3,FALSE)</f>
        <v>ID</v>
      </c>
      <c r="P3000" s="7">
        <f>VLOOKUP(Todos!$A3000,vlookup_table[#All],4,FALSE)</f>
        <v>4501</v>
      </c>
      <c r="Q3000" s="9" t="str">
        <f>VLOOKUP(Todos!$A3000,vlookup_table[#All],5,FALSE)</f>
        <v>T2</v>
      </c>
      <c r="R3000" s="9" t="str">
        <f>VLOOKUP(Todos!$A3000,vlookup_table[#All],6,FALSE)</f>
        <v>M</v>
      </c>
      <c r="S3000" s="9">
        <f>VLOOKUP(Todos!$A3000,vlookup_table[#All],7,FALSE)</f>
        <v>15</v>
      </c>
      <c r="T3000" s="9">
        <f>ROUND((9706-Todos!$P3000)/100, 0)</f>
        <v>52</v>
      </c>
      <c r="U3000" s="9" t="str" cm="1">
        <f t="array" ref="U3000">_xlfn.IFS(
    ISNUMBER(SEARCH("C", Q3000)), "Ciudad",
    ISNUMBER(SEARCH("T", Q3000)), "Pueblo",
    ISNUMBER(SEARCH("R", Q3000)), "Rural",
    ISNUMBER(SEARCH("S", Q3000)), "Suburbano",
    ISNUMBER(SEARCH("U", Q3000)), "Urbano"
)</f>
        <v>Pueblo</v>
      </c>
      <c r="V3000" s="24" t="str" cm="1">
        <f t="array" ref="V3000">_xlfn.LET(
    _xlpm.txt, _xlfn.TEXTJOIN("", TRUE, IF(ISNUMBER(--MID(Todos!$H3000, _xlfn.SEQUENCE(LEN(Todos!$H3000)), 1)), MID(Todos!$H3000, _xlfn.SEQUENCE(LEN(Todos!$H3000)), 1), "")),
    IF(ISNUMBER(--RIGHT(_xlpm.txt,1)), _xlpm.txt, LEFT(_xlpm.txt, LEN(_xlpm.txt)-1))
)</f>
        <v>7470</v>
      </c>
      <c r="W3000" s="9" t="str">
        <f>UPPER(LEFT(Todos!$B3000,2))</f>
        <v>ID</v>
      </c>
      <c r="X3000" s="10" t="str" cm="1">
        <f t="array" ref="X3000">+IF(Todos!$C3000 = "",MODE.MATCH(Todos!$C$2:$C$4029),Todos!$C3000)</f>
        <v>M</v>
      </c>
    </row>
    <row r="3001" spans="1:24" x14ac:dyDescent="0.35">
      <c r="A3001" s="18">
        <v>12</v>
      </c>
      <c r="B3001" s="12" t="s">
        <v>37</v>
      </c>
      <c r="C3001" s="12" t="s">
        <v>14</v>
      </c>
      <c r="D3001" s="12">
        <v>334</v>
      </c>
      <c r="E3001" s="12">
        <v>212</v>
      </c>
      <c r="F3001" s="12">
        <v>305</v>
      </c>
      <c r="G3001" s="12">
        <v>0</v>
      </c>
      <c r="H3001" s="12">
        <v>10385</v>
      </c>
      <c r="I3001" s="12">
        <v>1</v>
      </c>
      <c r="J3001" s="12">
        <v>77</v>
      </c>
      <c r="K3001" s="12">
        <v>259</v>
      </c>
      <c r="L3001" s="12">
        <v>259</v>
      </c>
      <c r="M3001" s="12">
        <v>14.72</v>
      </c>
      <c r="N3001" s="12">
        <f>VLOOKUP(Todos!$A3001,vlookup_table[#All],2,FALSE)</f>
        <v>2</v>
      </c>
      <c r="O3001" s="12" t="str">
        <f>VLOOKUP(Todos!$A3001,vlookup_table[#All],3,FALSE)</f>
        <v>MO</v>
      </c>
      <c r="P3001" s="12">
        <f>VLOOKUP(Todos!$A3001,vlookup_table[#All],4,FALSE)</f>
        <v>1804</v>
      </c>
      <c r="Q3001" s="14" t="str">
        <f>VLOOKUP(Todos!$A3001,vlookup_table[#All],5,FALSE)</f>
        <v>R2</v>
      </c>
      <c r="R3001" s="14" t="str">
        <f>VLOOKUP(Todos!$A3001,vlookup_table[#All],6,FALSE)</f>
        <v>M</v>
      </c>
      <c r="S3001" s="14">
        <f>VLOOKUP(Todos!$A3001,vlookup_table[#All],7,FALSE)</f>
        <v>10</v>
      </c>
      <c r="T3001" s="14">
        <f>ROUND((9706-Todos!$P3001)/100, 0)</f>
        <v>79</v>
      </c>
      <c r="U3001" s="14" t="str" cm="1">
        <f t="array" ref="U3001">_xlfn.IFS(
    ISNUMBER(SEARCH("C", Q3001)), "Ciudad",
    ISNUMBER(SEARCH("T", Q3001)), "Pueblo",
    ISNUMBER(SEARCH("R", Q3001)), "Rural",
    ISNUMBER(SEARCH("S", Q3001)), "Suburbano",
    ISNUMBER(SEARCH("U", Q3001)), "Urbano"
)</f>
        <v>Rural</v>
      </c>
      <c r="V3001" s="25" t="str" cm="1">
        <f t="array" ref="V3001">_xlfn.LET(
    _xlpm.txt, _xlfn.TEXTJOIN("", TRUE, IF(ISNUMBER(--MID(Todos!$H3001, _xlfn.SEQUENCE(LEN(Todos!$H3001)), 1)), MID(Todos!$H3001, _xlfn.SEQUENCE(LEN(Todos!$H3001)), 1), "")),
    IF(ISNUMBER(--RIGHT(_xlpm.txt,1)), _xlpm.txt, LEFT(_xlpm.txt, LEN(_xlpm.txt)-1))
)</f>
        <v>10385</v>
      </c>
      <c r="W3001" s="14" t="str">
        <f>UPPER(LEFT(Todos!$B3001,2))</f>
        <v>MO</v>
      </c>
      <c r="X3001" s="15" t="str" cm="1">
        <f t="array" ref="X3001">+IF(Todos!$C3001 = "",MODE.MATCH(Todos!$C$2:$C$4029),Todos!$C3001)</f>
        <v>M</v>
      </c>
    </row>
    <row r="3002" spans="1:24" x14ac:dyDescent="0.35">
      <c r="A3002" s="19">
        <v>511</v>
      </c>
      <c r="B3002" s="7" t="s">
        <v>21</v>
      </c>
      <c r="C3002" s="7" t="s">
        <v>17</v>
      </c>
      <c r="D3002" s="7">
        <v>1024</v>
      </c>
      <c r="E3002" s="7">
        <v>225</v>
      </c>
      <c r="F3002" s="7">
        <v>393</v>
      </c>
      <c r="G3002" s="7">
        <v>2</v>
      </c>
      <c r="H3002" s="7">
        <v>16782</v>
      </c>
      <c r="I3002" s="7">
        <v>7</v>
      </c>
      <c r="J3002" s="7">
        <v>53</v>
      </c>
      <c r="K3002" s="7">
        <v>267</v>
      </c>
      <c r="L3002" s="7">
        <v>299</v>
      </c>
      <c r="M3002" s="7">
        <v>10</v>
      </c>
      <c r="N3002" s="7">
        <f>VLOOKUP(Todos!$A3002,vlookup_table[#All],2,FALSE)</f>
        <v>28</v>
      </c>
      <c r="O3002" s="7" t="str">
        <f>VLOOKUP(Todos!$A3002,vlookup_table[#All],3,FALSE)</f>
        <v>TX</v>
      </c>
      <c r="P3002" s="7">
        <f>VLOOKUP(Todos!$A3002,vlookup_table[#All],4,FALSE)</f>
        <v>1501</v>
      </c>
      <c r="Q3002" s="9" t="str">
        <f>VLOOKUP(Todos!$A3002,vlookup_table[#All],5,FALSE)</f>
        <v>S1</v>
      </c>
      <c r="R3002" s="9" t="str">
        <f>VLOOKUP(Todos!$A3002,vlookup_table[#All],6,FALSE)</f>
        <v>F</v>
      </c>
      <c r="S3002" s="9">
        <f>VLOOKUP(Todos!$A3002,vlookup_table[#All],7,FALSE)</f>
        <v>12</v>
      </c>
      <c r="T3002" s="9">
        <f>ROUND((9706-Todos!$P3002)/100, 0)</f>
        <v>82</v>
      </c>
      <c r="U3002" s="9" t="str" cm="1">
        <f t="array" ref="U3002">_xlfn.IFS(
    ISNUMBER(SEARCH("C", Q3002)), "Ciudad",
    ISNUMBER(SEARCH("T", Q3002)), "Pueblo",
    ISNUMBER(SEARCH("R", Q3002)), "Rural",
    ISNUMBER(SEARCH("S", Q3002)), "Suburbano",
    ISNUMBER(SEARCH("U", Q3002)), "Urbano"
)</f>
        <v>Suburbano</v>
      </c>
      <c r="V3002" s="24" t="str" cm="1">
        <f t="array" ref="V3002">_xlfn.LET(
    _xlpm.txt, _xlfn.TEXTJOIN("", TRUE, IF(ISNUMBER(--MID(Todos!$H3002, _xlfn.SEQUENCE(LEN(Todos!$H3002)), 1)), MID(Todos!$H3002, _xlfn.SEQUENCE(LEN(Todos!$H3002)), 1), "")),
    IF(ISNUMBER(--RIGHT(_xlpm.txt,1)), _xlpm.txt, LEFT(_xlpm.txt, LEN(_xlpm.txt)-1))
)</f>
        <v>16782</v>
      </c>
      <c r="W3002" s="9" t="str">
        <f>UPPER(LEFT(Todos!$B3002,2))</f>
        <v>TX</v>
      </c>
      <c r="X3002" s="10" t="str" cm="1">
        <f t="array" ref="X3002">+IF(Todos!$C3002 = "",MODE.MATCH(Todos!$C$2:$C$4029),Todos!$C3002)</f>
        <v>F</v>
      </c>
    </row>
    <row r="3003" spans="1:24" x14ac:dyDescent="0.35">
      <c r="A3003" s="18">
        <v>125013</v>
      </c>
      <c r="B3003" s="12" t="s">
        <v>21</v>
      </c>
      <c r="C3003" s="12" t="s">
        <v>17</v>
      </c>
      <c r="D3003" s="12">
        <v>644</v>
      </c>
      <c r="E3003" s="12">
        <v>275</v>
      </c>
      <c r="F3003" s="12">
        <v>331</v>
      </c>
      <c r="G3003" s="12">
        <v>2</v>
      </c>
      <c r="H3003" s="12">
        <v>11416</v>
      </c>
      <c r="I3003" s="12">
        <v>2</v>
      </c>
      <c r="J3003" s="12">
        <v>76</v>
      </c>
      <c r="K3003" s="12">
        <v>294</v>
      </c>
      <c r="L3003" s="12">
        <v>314</v>
      </c>
      <c r="M3003" s="12">
        <v>7.75</v>
      </c>
      <c r="N3003" s="12">
        <f>VLOOKUP(Todos!$A3003,vlookup_table[#All],2,FALSE)</f>
        <v>2</v>
      </c>
      <c r="O3003" s="12" t="str">
        <f>VLOOKUP(Todos!$A3003,vlookup_table[#All],3,FALSE)</f>
        <v>TX</v>
      </c>
      <c r="P3003" s="12">
        <f>VLOOKUP(Todos!$A3003,vlookup_table[#All],4,FALSE)</f>
        <v>0</v>
      </c>
      <c r="Q3003" s="14" t="str">
        <f>VLOOKUP(Todos!$A3003,vlookup_table[#All],5,FALSE)</f>
        <v>T2</v>
      </c>
      <c r="R3003" s="14" t="str">
        <f>VLOOKUP(Todos!$A3003,vlookup_table[#All],6,FALSE)</f>
        <v>F</v>
      </c>
      <c r="S3003" s="14">
        <f>VLOOKUP(Todos!$A3003,vlookup_table[#All],7,FALSE)</f>
        <v>15</v>
      </c>
      <c r="T3003" s="14">
        <f>ROUND((9706-Todos!$P3003)/100, 0)</f>
        <v>97</v>
      </c>
      <c r="U3003" s="14" t="str" cm="1">
        <f t="array" ref="U3003">_xlfn.IFS(
    ISNUMBER(SEARCH("C", Q3003)), "Ciudad",
    ISNUMBER(SEARCH("T", Q3003)), "Pueblo",
    ISNUMBER(SEARCH("R", Q3003)), "Rural",
    ISNUMBER(SEARCH("S", Q3003)), "Suburbano",
    ISNUMBER(SEARCH("U", Q3003)), "Urbano"
)</f>
        <v>Pueblo</v>
      </c>
      <c r="V3003" s="25" t="str" cm="1">
        <f t="array" ref="V3003">_xlfn.LET(
    _xlpm.txt, _xlfn.TEXTJOIN("", TRUE, IF(ISNUMBER(--MID(Todos!$H3003, _xlfn.SEQUENCE(LEN(Todos!$H3003)), 1)), MID(Todos!$H3003, _xlfn.SEQUENCE(LEN(Todos!$H3003)), 1), "")),
    IF(ISNUMBER(--RIGHT(_xlpm.txt,1)), _xlpm.txt, LEFT(_xlpm.txt, LEN(_xlpm.txt)-1))
)</f>
        <v>11416</v>
      </c>
      <c r="W3003" s="14" t="str">
        <f>UPPER(LEFT(Todos!$B3003,2))</f>
        <v>TX</v>
      </c>
      <c r="X3003" s="15" t="str" cm="1">
        <f t="array" ref="X3003">+IF(Todos!$C3003 = "",MODE.MATCH(Todos!$C$2:$C$4029),Todos!$C3003)</f>
        <v>F</v>
      </c>
    </row>
    <row r="3004" spans="1:24" x14ac:dyDescent="0.35">
      <c r="A3004" s="19">
        <v>138814</v>
      </c>
      <c r="B3004" s="7" t="s">
        <v>56</v>
      </c>
      <c r="C3004" s="7" t="s">
        <v>61</v>
      </c>
      <c r="D3004" s="7">
        <v>940</v>
      </c>
      <c r="E3004" s="7">
        <v>203</v>
      </c>
      <c r="F3004" s="7">
        <v>338</v>
      </c>
      <c r="G3004" s="7">
        <v>8</v>
      </c>
      <c r="H3004" s="7">
        <v>13487</v>
      </c>
      <c r="I3004" s="7">
        <v>6</v>
      </c>
      <c r="J3004" s="7">
        <v>32</v>
      </c>
      <c r="K3004" s="7">
        <v>244</v>
      </c>
      <c r="L3004" s="7">
        <v>303</v>
      </c>
      <c r="M3004" s="7">
        <v>9.6999999999999993</v>
      </c>
      <c r="N3004" s="7">
        <f>VLOOKUP(Todos!$A3004,vlookup_table[#All],2,FALSE)</f>
        <v>0</v>
      </c>
      <c r="O3004" s="7" t="str">
        <f>VLOOKUP(Todos!$A3004,vlookup_table[#All],3,FALSE)</f>
        <v>AZ</v>
      </c>
      <c r="P3004" s="7">
        <f>VLOOKUP(Todos!$A3004,vlookup_table[#All],4,FALSE)</f>
        <v>5401</v>
      </c>
      <c r="Q3004" s="9" t="str">
        <f>VLOOKUP(Todos!$A3004,vlookup_table[#All],5,FALSE)</f>
        <v>T2</v>
      </c>
      <c r="R3004" s="9" t="str">
        <f>VLOOKUP(Todos!$A3004,vlookup_table[#All],6,FALSE)</f>
        <v>F</v>
      </c>
      <c r="S3004" s="9">
        <f>VLOOKUP(Todos!$A3004,vlookup_table[#All],7,FALSE)</f>
        <v>20</v>
      </c>
      <c r="T3004" s="9">
        <f>ROUND((9706-Todos!$P3004)/100, 0)</f>
        <v>43</v>
      </c>
      <c r="U3004" s="9" t="str" cm="1">
        <f t="array" ref="U3004">_xlfn.IFS(
    ISNUMBER(SEARCH("C", Q3004)), "Ciudad",
    ISNUMBER(SEARCH("T", Q3004)), "Pueblo",
    ISNUMBER(SEARCH("R", Q3004)), "Rural",
    ISNUMBER(SEARCH("S", Q3004)), "Suburbano",
    ISNUMBER(SEARCH("U", Q3004)), "Urbano"
)</f>
        <v>Pueblo</v>
      </c>
      <c r="V3004" s="24" t="str" cm="1">
        <f t="array" ref="V3004">_xlfn.LET(
    _xlpm.txt, _xlfn.TEXTJOIN("", TRUE, IF(ISNUMBER(--MID(Todos!$H3004, _xlfn.SEQUENCE(LEN(Todos!$H3004)), 1)), MID(Todos!$H3004, _xlfn.SEQUENCE(LEN(Todos!$H3004)), 1), "")),
    IF(ISNUMBER(--RIGHT(_xlpm.txt,1)), _xlpm.txt, LEFT(_xlpm.txt, LEN(_xlpm.txt)-1))
)</f>
        <v>13487</v>
      </c>
      <c r="W3004" s="9" t="str">
        <f>UPPER(LEFT(Todos!$B3004,2))</f>
        <v>AZ</v>
      </c>
      <c r="X3004" s="10" t="str" cm="1">
        <f t="array" ref="X3004">+IF(Todos!$C3004 = "",MODE.MATCH(Todos!$C$2:$C$4029),Todos!$C3004)</f>
        <v>Female</v>
      </c>
    </row>
    <row r="3005" spans="1:24" x14ac:dyDescent="0.35">
      <c r="A3005" s="18">
        <v>101290</v>
      </c>
      <c r="B3005" s="12" t="s">
        <v>37</v>
      </c>
      <c r="C3005" s="12" t="s">
        <v>14</v>
      </c>
      <c r="D3005" s="12">
        <v>152</v>
      </c>
      <c r="E3005" s="12">
        <v>160</v>
      </c>
      <c r="F3005" s="12">
        <v>225</v>
      </c>
      <c r="G3005" s="12">
        <v>0</v>
      </c>
      <c r="H3005" s="12">
        <v>9249</v>
      </c>
      <c r="I3005" s="12">
        <v>0</v>
      </c>
      <c r="J3005" s="12">
        <v>80</v>
      </c>
      <c r="K3005" s="12">
        <v>174</v>
      </c>
      <c r="L3005" s="12">
        <v>195</v>
      </c>
      <c r="M3005" s="12">
        <v>3.25</v>
      </c>
      <c r="N3005" s="12">
        <f>VLOOKUP(Todos!$A3005,vlookup_table[#All],2,FALSE)</f>
        <v>1</v>
      </c>
      <c r="O3005" s="12" t="str">
        <f>VLOOKUP(Todos!$A3005,vlookup_table[#All],3,FALSE)</f>
        <v>MO</v>
      </c>
      <c r="P3005" s="12">
        <f>VLOOKUP(Todos!$A3005,vlookup_table[#All],4,FALSE)</f>
        <v>1401</v>
      </c>
      <c r="Q3005" s="14" t="str">
        <f>VLOOKUP(Todos!$A3005,vlookup_table[#All],5,FALSE)</f>
        <v>R3</v>
      </c>
      <c r="R3005" s="14" t="str">
        <f>VLOOKUP(Todos!$A3005,vlookup_table[#All],6,FALSE)</f>
        <v>M</v>
      </c>
      <c r="S3005" s="14">
        <f>VLOOKUP(Todos!$A3005,vlookup_table[#All],7,FALSE)</f>
        <v>3</v>
      </c>
      <c r="T3005" s="14">
        <f>ROUND((9706-Todos!$P3005)/100, 0)</f>
        <v>83</v>
      </c>
      <c r="U3005" s="14" t="str" cm="1">
        <f t="array" ref="U3005">_xlfn.IFS(
    ISNUMBER(SEARCH("C", Q3005)), "Ciudad",
    ISNUMBER(SEARCH("T", Q3005)), "Pueblo",
    ISNUMBER(SEARCH("R", Q3005)), "Rural",
    ISNUMBER(SEARCH("S", Q3005)), "Suburbano",
    ISNUMBER(SEARCH("U", Q3005)), "Urbano"
)</f>
        <v>Rural</v>
      </c>
      <c r="V3005" s="25" t="str" cm="1">
        <f t="array" ref="V3005">_xlfn.LET(
    _xlpm.txt, _xlfn.TEXTJOIN("", TRUE, IF(ISNUMBER(--MID(Todos!$H3005, _xlfn.SEQUENCE(LEN(Todos!$H3005)), 1)), MID(Todos!$H3005, _xlfn.SEQUENCE(LEN(Todos!$H3005)), 1), "")),
    IF(ISNUMBER(--RIGHT(_xlpm.txt,1)), _xlpm.txt, LEFT(_xlpm.txt, LEN(_xlpm.txt)-1))
)</f>
        <v>9249</v>
      </c>
      <c r="W3005" s="14" t="str">
        <f>UPPER(LEFT(Todos!$B3005,2))</f>
        <v>MO</v>
      </c>
      <c r="X3005" s="15" t="str" cm="1">
        <f t="array" ref="X3005">+IF(Todos!$C3005 = "",MODE.MATCH(Todos!$C$2:$C$4029),Todos!$C3005)</f>
        <v>M</v>
      </c>
    </row>
    <row r="3006" spans="1:24" x14ac:dyDescent="0.35">
      <c r="A3006" s="19">
        <v>22779</v>
      </c>
      <c r="B3006" s="7" t="s">
        <v>47</v>
      </c>
      <c r="C3006" s="7" t="s">
        <v>14</v>
      </c>
      <c r="D3006" s="7">
        <v>535</v>
      </c>
      <c r="E3006" s="7">
        <v>189</v>
      </c>
      <c r="F3006" s="7">
        <v>221</v>
      </c>
      <c r="G3006" s="7">
        <v>2</v>
      </c>
      <c r="H3006" s="7">
        <v>8017</v>
      </c>
      <c r="I3006" s="7">
        <v>0</v>
      </c>
      <c r="J3006" s="7">
        <v>75</v>
      </c>
      <c r="K3006" s="7">
        <v>192</v>
      </c>
      <c r="L3006" s="7">
        <v>204</v>
      </c>
      <c r="M3006" s="7">
        <v>12.53333333</v>
      </c>
      <c r="N3006" s="7">
        <f>VLOOKUP(Todos!$A3006,vlookup_table[#All],2,FALSE)</f>
        <v>0</v>
      </c>
      <c r="O3006" s="7" t="str">
        <f>VLOOKUP(Todos!$A3006,vlookup_table[#All],3,FALSE)</f>
        <v>SC</v>
      </c>
      <c r="P3006" s="7">
        <f>VLOOKUP(Todos!$A3006,vlookup_table[#All],4,FALSE)</f>
        <v>5701</v>
      </c>
      <c r="Q3006" s="9" t="str">
        <f>VLOOKUP(Todos!$A3006,vlookup_table[#All],5,FALSE)</f>
        <v>T2</v>
      </c>
      <c r="R3006" s="9" t="str">
        <f>VLOOKUP(Todos!$A3006,vlookup_table[#All],6,FALSE)</f>
        <v>M</v>
      </c>
      <c r="S3006" s="9">
        <f>VLOOKUP(Todos!$A3006,vlookup_table[#All],7,FALSE)</f>
        <v>20</v>
      </c>
      <c r="T3006" s="9">
        <f>ROUND((9706-Todos!$P3006)/100, 0)</f>
        <v>40</v>
      </c>
      <c r="U3006" s="9" t="str" cm="1">
        <f t="array" ref="U3006">_xlfn.IFS(
    ISNUMBER(SEARCH("C", Q3006)), "Ciudad",
    ISNUMBER(SEARCH("T", Q3006)), "Pueblo",
    ISNUMBER(SEARCH("R", Q3006)), "Rural",
    ISNUMBER(SEARCH("S", Q3006)), "Suburbano",
    ISNUMBER(SEARCH("U", Q3006)), "Urbano"
)</f>
        <v>Pueblo</v>
      </c>
      <c r="V3006" s="24" t="str" cm="1">
        <f t="array" ref="V3006">_xlfn.LET(
    _xlpm.txt, _xlfn.TEXTJOIN("", TRUE, IF(ISNUMBER(--MID(Todos!$H3006, _xlfn.SEQUENCE(LEN(Todos!$H3006)), 1)), MID(Todos!$H3006, _xlfn.SEQUENCE(LEN(Todos!$H3006)), 1), "")),
    IF(ISNUMBER(--RIGHT(_xlpm.txt,1)), _xlpm.txt, LEFT(_xlpm.txt, LEN(_xlpm.txt)-1))
)</f>
        <v>8017</v>
      </c>
      <c r="W3006" s="9" t="str">
        <f>UPPER(LEFT(Todos!$B3006,2))</f>
        <v>SC</v>
      </c>
      <c r="X3006" s="10" t="str" cm="1">
        <f t="array" ref="X3006">+IF(Todos!$C3006 = "",MODE.MATCH(Todos!$C$2:$C$4029),Todos!$C3006)</f>
        <v>M</v>
      </c>
    </row>
    <row r="3007" spans="1:24" x14ac:dyDescent="0.35">
      <c r="A3007" s="18">
        <v>138689</v>
      </c>
      <c r="B3007" s="12" t="s">
        <v>56</v>
      </c>
      <c r="C3007" s="12" t="s">
        <v>61</v>
      </c>
      <c r="D3007" s="12">
        <v>975</v>
      </c>
      <c r="E3007" s="12">
        <v>261</v>
      </c>
      <c r="F3007" s="12">
        <v>419</v>
      </c>
      <c r="G3007" s="12">
        <v>4</v>
      </c>
      <c r="H3007" s="12">
        <v>13670</v>
      </c>
      <c r="I3007" s="12">
        <v>2</v>
      </c>
      <c r="J3007" s="12">
        <v>38</v>
      </c>
      <c r="K3007" s="12">
        <v>335</v>
      </c>
      <c r="L3007" s="12">
        <v>325</v>
      </c>
      <c r="M3007" s="12">
        <v>13</v>
      </c>
      <c r="N3007" s="12">
        <f>VLOOKUP(Todos!$A3007,vlookup_table[#All],2,FALSE)</f>
        <v>28</v>
      </c>
      <c r="O3007" s="12" t="str">
        <f>VLOOKUP(Todos!$A3007,vlookup_table[#All],3,FALSE)</f>
        <v>AZ</v>
      </c>
      <c r="P3007" s="12">
        <f>VLOOKUP(Todos!$A3007,vlookup_table[#All],4,FALSE)</f>
        <v>0</v>
      </c>
      <c r="Q3007" s="14" t="str">
        <f>VLOOKUP(Todos!$A3007,vlookup_table[#All],5,FALSE)</f>
        <v>T1</v>
      </c>
      <c r="R3007" s="14" t="str">
        <f>VLOOKUP(Todos!$A3007,vlookup_table[#All],6,FALSE)</f>
        <v>F</v>
      </c>
      <c r="S3007" s="14">
        <f>VLOOKUP(Todos!$A3007,vlookup_table[#All],7,FALSE)</f>
        <v>25</v>
      </c>
      <c r="T3007" s="14">
        <f>ROUND((9706-Todos!$P3007)/100, 0)</f>
        <v>97</v>
      </c>
      <c r="U3007" s="14" t="str" cm="1">
        <f t="array" ref="U3007">_xlfn.IFS(
    ISNUMBER(SEARCH("C", Q3007)), "Ciudad",
    ISNUMBER(SEARCH("T", Q3007)), "Pueblo",
    ISNUMBER(SEARCH("R", Q3007)), "Rural",
    ISNUMBER(SEARCH("S", Q3007)), "Suburbano",
    ISNUMBER(SEARCH("U", Q3007)), "Urbano"
)</f>
        <v>Pueblo</v>
      </c>
      <c r="V3007" s="25" t="str" cm="1">
        <f t="array" ref="V3007">_xlfn.LET(
    _xlpm.txt, _xlfn.TEXTJOIN("", TRUE, IF(ISNUMBER(--MID(Todos!$H3007, _xlfn.SEQUENCE(LEN(Todos!$H3007)), 1)), MID(Todos!$H3007, _xlfn.SEQUENCE(LEN(Todos!$H3007)), 1), "")),
    IF(ISNUMBER(--RIGHT(_xlpm.txt,1)), _xlpm.txt, LEFT(_xlpm.txt, LEN(_xlpm.txt)-1))
)</f>
        <v>13670</v>
      </c>
      <c r="W3007" s="14" t="str">
        <f>UPPER(LEFT(Todos!$B3007,2))</f>
        <v>AZ</v>
      </c>
      <c r="X3007" s="15" t="str" cm="1">
        <f t="array" ref="X3007">+IF(Todos!$C3007 = "",MODE.MATCH(Todos!$C$2:$C$4029),Todos!$C3007)</f>
        <v>Female</v>
      </c>
    </row>
    <row r="3008" spans="1:24" x14ac:dyDescent="0.35">
      <c r="A3008" s="19">
        <v>99066</v>
      </c>
      <c r="B3008" s="7" t="s">
        <v>16</v>
      </c>
      <c r="C3008" s="7" t="s">
        <v>14</v>
      </c>
      <c r="D3008" s="7">
        <v>206</v>
      </c>
      <c r="E3008" s="7">
        <v>116</v>
      </c>
      <c r="F3008" s="7">
        <v>228</v>
      </c>
      <c r="G3008" s="7">
        <v>0</v>
      </c>
      <c r="H3008" s="7">
        <v>8204</v>
      </c>
      <c r="I3008" s="7">
        <v>1</v>
      </c>
      <c r="J3008" s="7">
        <v>63</v>
      </c>
      <c r="K3008" s="7">
        <v>164</v>
      </c>
      <c r="L3008" s="7">
        <v>194</v>
      </c>
      <c r="M3008" s="7">
        <v>4.434782609</v>
      </c>
      <c r="N3008" s="7">
        <f>VLOOKUP(Todos!$A3008,vlookup_table[#All],2,FALSE)</f>
        <v>1</v>
      </c>
      <c r="O3008" s="7" t="str">
        <f>VLOOKUP(Todos!$A3008,vlookup_table[#All],3,FALSE)</f>
        <v>IL</v>
      </c>
      <c r="P3008" s="7">
        <f>VLOOKUP(Todos!$A3008,vlookup_table[#All],4,FALSE)</f>
        <v>3006</v>
      </c>
      <c r="Q3008" s="9" t="str">
        <f>VLOOKUP(Todos!$A3008,vlookup_table[#All],5,FALSE)</f>
        <v>R3</v>
      </c>
      <c r="R3008" s="9" t="str">
        <f>VLOOKUP(Todos!$A3008,vlookup_table[#All],6,FALSE)</f>
        <v>M</v>
      </c>
      <c r="S3008" s="9">
        <f>VLOOKUP(Todos!$A3008,vlookup_table[#All],7,FALSE)</f>
        <v>5</v>
      </c>
      <c r="T3008" s="9">
        <f>ROUND((9706-Todos!$P3008)/100, 0)</f>
        <v>67</v>
      </c>
      <c r="U3008" s="9" t="str" cm="1">
        <f t="array" ref="U3008">_xlfn.IFS(
    ISNUMBER(SEARCH("C", Q3008)), "Ciudad",
    ISNUMBER(SEARCH("T", Q3008)), "Pueblo",
    ISNUMBER(SEARCH("R", Q3008)), "Rural",
    ISNUMBER(SEARCH("S", Q3008)), "Suburbano",
    ISNUMBER(SEARCH("U", Q3008)), "Urbano"
)</f>
        <v>Rural</v>
      </c>
      <c r="V3008" s="24" t="str" cm="1">
        <f t="array" ref="V3008">_xlfn.LET(
    _xlpm.txt, _xlfn.TEXTJOIN("", TRUE, IF(ISNUMBER(--MID(Todos!$H3008, _xlfn.SEQUENCE(LEN(Todos!$H3008)), 1)), MID(Todos!$H3008, _xlfn.SEQUENCE(LEN(Todos!$H3008)), 1), "")),
    IF(ISNUMBER(--RIGHT(_xlpm.txt,1)), _xlpm.txt, LEFT(_xlpm.txt, LEN(_xlpm.txt)-1))
)</f>
        <v>8204</v>
      </c>
      <c r="W3008" s="9" t="str">
        <f>UPPER(LEFT(Todos!$B3008,2))</f>
        <v>IL</v>
      </c>
      <c r="X3008" s="10" t="str" cm="1">
        <f t="array" ref="X3008">+IF(Todos!$C3008 = "",MODE.MATCH(Todos!$C$2:$C$4029),Todos!$C3008)</f>
        <v>M</v>
      </c>
    </row>
    <row r="3009" spans="1:24" x14ac:dyDescent="0.35">
      <c r="A3009" s="18">
        <v>148141</v>
      </c>
      <c r="B3009" s="12" t="s">
        <v>22</v>
      </c>
      <c r="C3009" s="12" t="s">
        <v>17</v>
      </c>
      <c r="D3009" s="12">
        <v>3576</v>
      </c>
      <c r="E3009" s="12">
        <v>661</v>
      </c>
      <c r="F3009" s="12">
        <v>826</v>
      </c>
      <c r="G3009" s="12">
        <v>96</v>
      </c>
      <c r="H3009" s="12">
        <v>29413</v>
      </c>
      <c r="I3009" s="12">
        <v>14</v>
      </c>
      <c r="J3009" s="12">
        <v>50</v>
      </c>
      <c r="K3009" s="12">
        <v>768</v>
      </c>
      <c r="L3009" s="12">
        <v>729</v>
      </c>
      <c r="M3009" s="12">
        <v>11</v>
      </c>
      <c r="N3009" s="12">
        <f>VLOOKUP(Todos!$A3009,vlookup_table[#All],2,FALSE)</f>
        <v>0</v>
      </c>
      <c r="O3009" s="12" t="str">
        <f>VLOOKUP(Todos!$A3009,vlookup_table[#All],3,FALSE)</f>
        <v>CA</v>
      </c>
      <c r="P3009" s="12">
        <f>VLOOKUP(Todos!$A3009,vlookup_table[#All],4,FALSE)</f>
        <v>4704</v>
      </c>
      <c r="Q3009" s="14" t="str">
        <f>VLOOKUP(Todos!$A3009,vlookup_table[#All],5,FALSE)</f>
        <v>C1</v>
      </c>
      <c r="R3009" s="14" t="str">
        <f>VLOOKUP(Todos!$A3009,vlookup_table[#All],6,FALSE)</f>
        <v>F</v>
      </c>
      <c r="S3009" s="14">
        <f>VLOOKUP(Todos!$A3009,vlookup_table[#All],7,FALSE)</f>
        <v>14</v>
      </c>
      <c r="T3009" s="14">
        <f>ROUND((9706-Todos!$P3009)/100, 0)</f>
        <v>50</v>
      </c>
      <c r="U3009" s="14" t="str" cm="1">
        <f t="array" ref="U3009">_xlfn.IFS(
    ISNUMBER(SEARCH("C", Q3009)), "Ciudad",
    ISNUMBER(SEARCH("T", Q3009)), "Pueblo",
    ISNUMBER(SEARCH("R", Q3009)), "Rural",
    ISNUMBER(SEARCH("S", Q3009)), "Suburbano",
    ISNUMBER(SEARCH("U", Q3009)), "Urbano"
)</f>
        <v>Ciudad</v>
      </c>
      <c r="V3009" s="25" t="str" cm="1">
        <f t="array" ref="V3009">_xlfn.LET(
    _xlpm.txt, _xlfn.TEXTJOIN("", TRUE, IF(ISNUMBER(--MID(Todos!$H3009, _xlfn.SEQUENCE(LEN(Todos!$H3009)), 1)), MID(Todos!$H3009, _xlfn.SEQUENCE(LEN(Todos!$H3009)), 1), "")),
    IF(ISNUMBER(--RIGHT(_xlpm.txt,1)), _xlpm.txt, LEFT(_xlpm.txt, LEN(_xlpm.txt)-1))
)</f>
        <v>29413</v>
      </c>
      <c r="W3009" s="14" t="str">
        <f>UPPER(LEFT(Todos!$B3009,2))</f>
        <v>CA</v>
      </c>
      <c r="X3009" s="15" t="str" cm="1">
        <f t="array" ref="X3009">+IF(Todos!$C3009 = "",MODE.MATCH(Todos!$C$2:$C$4029),Todos!$C3009)</f>
        <v>F</v>
      </c>
    </row>
    <row r="3010" spans="1:24" x14ac:dyDescent="0.35">
      <c r="A3010" s="19">
        <v>186456</v>
      </c>
      <c r="B3010" s="7" t="s">
        <v>51</v>
      </c>
      <c r="C3010" s="7" t="s">
        <v>17</v>
      </c>
      <c r="D3010" s="7">
        <v>589</v>
      </c>
      <c r="E3010" s="7">
        <v>277</v>
      </c>
      <c r="F3010" s="7">
        <v>364</v>
      </c>
      <c r="G3010" s="7">
        <v>1</v>
      </c>
      <c r="H3010" s="7">
        <v>12713</v>
      </c>
      <c r="I3010" s="7">
        <v>2</v>
      </c>
      <c r="J3010" s="7">
        <v>51</v>
      </c>
      <c r="K3010" s="7">
        <v>331</v>
      </c>
      <c r="L3010" s="7">
        <v>321</v>
      </c>
      <c r="M3010" s="7">
        <v>5.0882352940000004</v>
      </c>
      <c r="N3010" s="7">
        <f>VLOOKUP(Todos!$A3010,vlookup_table[#All],2,FALSE)</f>
        <v>0</v>
      </c>
      <c r="O3010" s="7" t="str">
        <f>VLOOKUP(Todos!$A3010,vlookup_table[#All],3,FALSE)</f>
        <v>OR</v>
      </c>
      <c r="P3010" s="7">
        <f>VLOOKUP(Todos!$A3010,vlookup_table[#All],4,FALSE)</f>
        <v>712</v>
      </c>
      <c r="Q3010" s="9" t="str">
        <f>VLOOKUP(Todos!$A3010,vlookup_table[#All],5,FALSE)</f>
        <v>C2</v>
      </c>
      <c r="R3010" s="9" t="str">
        <f>VLOOKUP(Todos!$A3010,vlookup_table[#All],6,FALSE)</f>
        <v>F</v>
      </c>
      <c r="S3010" s="9">
        <f>VLOOKUP(Todos!$A3010,vlookup_table[#All],7,FALSE)</f>
        <v>5</v>
      </c>
      <c r="T3010" s="9">
        <f>ROUND((9706-Todos!$P3010)/100, 0)</f>
        <v>90</v>
      </c>
      <c r="U3010" s="9" t="str" cm="1">
        <f t="array" ref="U3010">_xlfn.IFS(
    ISNUMBER(SEARCH("C", Q3010)), "Ciudad",
    ISNUMBER(SEARCH("T", Q3010)), "Pueblo",
    ISNUMBER(SEARCH("R", Q3010)), "Rural",
    ISNUMBER(SEARCH("S", Q3010)), "Suburbano",
    ISNUMBER(SEARCH("U", Q3010)), "Urbano"
)</f>
        <v>Ciudad</v>
      </c>
      <c r="V3010" s="24" t="str" cm="1">
        <f t="array" ref="V3010">_xlfn.LET(
    _xlpm.txt, _xlfn.TEXTJOIN("", TRUE, IF(ISNUMBER(--MID(Todos!$H3010, _xlfn.SEQUENCE(LEN(Todos!$H3010)), 1)), MID(Todos!$H3010, _xlfn.SEQUENCE(LEN(Todos!$H3010)), 1), "")),
    IF(ISNUMBER(--RIGHT(_xlpm.txt,1)), _xlpm.txt, LEFT(_xlpm.txt, LEN(_xlpm.txt)-1))
)</f>
        <v>12713</v>
      </c>
      <c r="W3010" s="9" t="str">
        <f>UPPER(LEFT(Todos!$B3010,2))</f>
        <v>OR</v>
      </c>
      <c r="X3010" s="10" t="str" cm="1">
        <f t="array" ref="X3010">+IF(Todos!$C3010 = "",MODE.MATCH(Todos!$C$2:$C$4029),Todos!$C3010)</f>
        <v>F</v>
      </c>
    </row>
    <row r="3011" spans="1:24" x14ac:dyDescent="0.35">
      <c r="A3011" s="18">
        <v>158935</v>
      </c>
      <c r="B3011" s="12" t="s">
        <v>22</v>
      </c>
      <c r="C3011" s="12" t="s">
        <v>17</v>
      </c>
      <c r="D3011" s="12">
        <v>1781</v>
      </c>
      <c r="E3011" s="12">
        <v>170</v>
      </c>
      <c r="F3011" s="12">
        <v>178</v>
      </c>
      <c r="G3011" s="12">
        <v>33</v>
      </c>
      <c r="H3011" s="12">
        <v>14039</v>
      </c>
      <c r="I3011" s="12">
        <v>59</v>
      </c>
      <c r="J3011" s="12">
        <v>24</v>
      </c>
      <c r="K3011" s="12">
        <v>186</v>
      </c>
      <c r="L3011" s="12">
        <v>252</v>
      </c>
      <c r="M3011" s="12">
        <v>7.230769231</v>
      </c>
      <c r="N3011" s="12">
        <f>VLOOKUP(Todos!$A3011,vlookup_table[#All],2,FALSE)</f>
        <v>0</v>
      </c>
      <c r="O3011" s="12" t="str">
        <f>VLOOKUP(Todos!$A3011,vlookup_table[#All],3,FALSE)</f>
        <v>CA</v>
      </c>
      <c r="P3011" s="12">
        <f>VLOOKUP(Todos!$A3011,vlookup_table[#All],4,FALSE)</f>
        <v>2001</v>
      </c>
      <c r="Q3011" s="14" t="str">
        <f>VLOOKUP(Todos!$A3011,vlookup_table[#All],5,FALSE)</f>
        <v>C3</v>
      </c>
      <c r="R3011" s="14" t="str">
        <f>VLOOKUP(Todos!$A3011,vlookup_table[#All],6,FALSE)</f>
        <v>F</v>
      </c>
      <c r="S3011" s="14">
        <f>VLOOKUP(Todos!$A3011,vlookup_table[#All],7,FALSE)</f>
        <v>5</v>
      </c>
      <c r="T3011" s="14">
        <f>ROUND((9706-Todos!$P3011)/100, 0)</f>
        <v>77</v>
      </c>
      <c r="U3011" s="14" t="str" cm="1">
        <f t="array" ref="U3011">_xlfn.IFS(
    ISNUMBER(SEARCH("C", Q3011)), "Ciudad",
    ISNUMBER(SEARCH("T", Q3011)), "Pueblo",
    ISNUMBER(SEARCH("R", Q3011)), "Rural",
    ISNUMBER(SEARCH("S", Q3011)), "Suburbano",
    ISNUMBER(SEARCH("U", Q3011)), "Urbano"
)</f>
        <v>Ciudad</v>
      </c>
      <c r="V3011" s="25" t="str" cm="1">
        <f t="array" ref="V3011">_xlfn.LET(
    _xlpm.txt, _xlfn.TEXTJOIN("", TRUE, IF(ISNUMBER(--MID(Todos!$H3011, _xlfn.SEQUENCE(LEN(Todos!$H3011)), 1)), MID(Todos!$H3011, _xlfn.SEQUENCE(LEN(Todos!$H3011)), 1), "")),
    IF(ISNUMBER(--RIGHT(_xlpm.txt,1)), _xlpm.txt, LEFT(_xlpm.txt, LEN(_xlpm.txt)-1))
)</f>
        <v>14039</v>
      </c>
      <c r="W3011" s="14" t="str">
        <f>UPPER(LEFT(Todos!$B3011,2))</f>
        <v>CA</v>
      </c>
      <c r="X3011" s="15" t="str" cm="1">
        <f t="array" ref="X3011">+IF(Todos!$C3011 = "",MODE.MATCH(Todos!$C$2:$C$4029),Todos!$C3011)</f>
        <v>F</v>
      </c>
    </row>
    <row r="3012" spans="1:24" x14ac:dyDescent="0.35">
      <c r="A3012" s="19">
        <v>145275</v>
      </c>
      <c r="B3012" s="7" t="s">
        <v>22</v>
      </c>
      <c r="C3012" s="7" t="s">
        <v>17</v>
      </c>
      <c r="D3012" s="7">
        <v>3833</v>
      </c>
      <c r="E3012" s="7">
        <v>365</v>
      </c>
      <c r="F3012" s="7">
        <v>508</v>
      </c>
      <c r="G3012" s="7">
        <v>93</v>
      </c>
      <c r="H3012" s="7">
        <v>31120</v>
      </c>
      <c r="I3012" s="7">
        <v>29</v>
      </c>
      <c r="J3012" s="7">
        <v>27</v>
      </c>
      <c r="K3012" s="7">
        <v>426</v>
      </c>
      <c r="L3012" s="7">
        <v>461</v>
      </c>
      <c r="M3012" s="7">
        <v>12.2</v>
      </c>
      <c r="N3012" s="7">
        <f>VLOOKUP(Todos!$A3012,vlookup_table[#All],2,FALSE)</f>
        <v>28</v>
      </c>
      <c r="O3012" s="7" t="str">
        <f>VLOOKUP(Todos!$A3012,vlookup_table[#All],3,FALSE)</f>
        <v>CA</v>
      </c>
      <c r="P3012" s="7">
        <f>VLOOKUP(Todos!$A3012,vlookup_table[#All],4,FALSE)</f>
        <v>3107</v>
      </c>
      <c r="Q3012" s="9" t="str">
        <f>VLOOKUP(Todos!$A3012,vlookup_table[#All],5,FALSE)</f>
        <v>U1</v>
      </c>
      <c r="R3012" s="9" t="str">
        <f>VLOOKUP(Todos!$A3012,vlookup_table[#All],6,FALSE)</f>
        <v>F</v>
      </c>
      <c r="S3012" s="9">
        <f>VLOOKUP(Todos!$A3012,vlookup_table[#All],7,FALSE)</f>
        <v>20</v>
      </c>
      <c r="T3012" s="9">
        <f>ROUND((9706-Todos!$P3012)/100, 0)</f>
        <v>66</v>
      </c>
      <c r="U3012" s="9" t="str" cm="1">
        <f t="array" ref="U3012">_xlfn.IFS(
    ISNUMBER(SEARCH("C", Q3012)), "Ciudad",
    ISNUMBER(SEARCH("T", Q3012)), "Pueblo",
    ISNUMBER(SEARCH("R", Q3012)), "Rural",
    ISNUMBER(SEARCH("S", Q3012)), "Suburbano",
    ISNUMBER(SEARCH("U", Q3012)), "Urbano"
)</f>
        <v>Urbano</v>
      </c>
      <c r="V3012" s="24" t="str" cm="1">
        <f t="array" ref="V3012">_xlfn.LET(
    _xlpm.txt, _xlfn.TEXTJOIN("", TRUE, IF(ISNUMBER(--MID(Todos!$H3012, _xlfn.SEQUENCE(LEN(Todos!$H3012)), 1)), MID(Todos!$H3012, _xlfn.SEQUENCE(LEN(Todos!$H3012)), 1), "")),
    IF(ISNUMBER(--RIGHT(_xlpm.txt,1)), _xlpm.txt, LEFT(_xlpm.txt, LEN(_xlpm.txt)-1))
)</f>
        <v>31120</v>
      </c>
      <c r="W3012" s="9" t="str">
        <f>UPPER(LEFT(Todos!$B3012,2))</f>
        <v>CA</v>
      </c>
      <c r="X3012" s="10" t="str" cm="1">
        <f t="array" ref="X3012">+IF(Todos!$C3012 = "",MODE.MATCH(Todos!$C$2:$C$4029),Todos!$C3012)</f>
        <v>F</v>
      </c>
    </row>
    <row r="3013" spans="1:24" x14ac:dyDescent="0.35">
      <c r="A3013" s="18">
        <v>173744</v>
      </c>
      <c r="B3013" s="12" t="s">
        <v>38</v>
      </c>
      <c r="C3013" s="12"/>
      <c r="D3013" s="12">
        <v>798</v>
      </c>
      <c r="E3013" s="12">
        <v>234</v>
      </c>
      <c r="F3013" s="12">
        <v>321</v>
      </c>
      <c r="G3013" s="12">
        <v>2</v>
      </c>
      <c r="H3013" s="12">
        <v>10082</v>
      </c>
      <c r="I3013" s="12">
        <v>14</v>
      </c>
      <c r="J3013" s="12">
        <v>55</v>
      </c>
      <c r="K3013" s="12">
        <v>252</v>
      </c>
      <c r="L3013" s="12">
        <v>297</v>
      </c>
      <c r="M3013" s="12">
        <v>20</v>
      </c>
      <c r="N3013" s="12">
        <f>VLOOKUP(Todos!$A3013,vlookup_table[#All],2,FALSE)</f>
        <v>0</v>
      </c>
      <c r="O3013" s="12" t="str">
        <f>VLOOKUP(Todos!$A3013,vlookup_table[#All],3,FALSE)</f>
        <v>HI</v>
      </c>
      <c r="P3013" s="12">
        <f>VLOOKUP(Todos!$A3013,vlookup_table[#All],4,FALSE)</f>
        <v>0</v>
      </c>
      <c r="Q3013" s="14" t="str">
        <f>VLOOKUP(Todos!$A3013,vlookup_table[#All],5,FALSE)</f>
        <v>R2</v>
      </c>
      <c r="R3013" s="14" t="str">
        <f>VLOOKUP(Todos!$A3013,vlookup_table[#All],6,FALSE)</f>
        <v/>
      </c>
      <c r="S3013" s="14">
        <f>VLOOKUP(Todos!$A3013,vlookup_table[#All],7,FALSE)</f>
        <v>20</v>
      </c>
      <c r="T3013" s="14">
        <f>ROUND((9706-Todos!$P3013)/100, 0)</f>
        <v>97</v>
      </c>
      <c r="U3013" s="14" t="str" cm="1">
        <f t="array" ref="U3013">_xlfn.IFS(
    ISNUMBER(SEARCH("C", Q3013)), "Ciudad",
    ISNUMBER(SEARCH("T", Q3013)), "Pueblo",
    ISNUMBER(SEARCH("R", Q3013)), "Rural",
    ISNUMBER(SEARCH("S", Q3013)), "Suburbano",
    ISNUMBER(SEARCH("U", Q3013)), "Urbano"
)</f>
        <v>Rural</v>
      </c>
      <c r="V3013" s="25" t="str" cm="1">
        <f t="array" ref="V3013">_xlfn.LET(
    _xlpm.txt, _xlfn.TEXTJOIN("", TRUE, IF(ISNUMBER(--MID(Todos!$H3013, _xlfn.SEQUENCE(LEN(Todos!$H3013)), 1)), MID(Todos!$H3013, _xlfn.SEQUENCE(LEN(Todos!$H3013)), 1), "")),
    IF(ISNUMBER(--RIGHT(_xlpm.txt,1)), _xlpm.txt, LEFT(_xlpm.txt, LEN(_xlpm.txt)-1))
)</f>
        <v>10082</v>
      </c>
      <c r="W3013" s="14" t="str">
        <f>UPPER(LEFT(Todos!$B3013,2))</f>
        <v>HI</v>
      </c>
      <c r="X3013" s="15" t="e" cm="1">
        <f t="array" aca="1" ref="X3013" ca="1">+IF(Todos!$C3013 = "",MODE.MATCH(Todos!$C$2:$C$4029),Todos!$C3013)</f>
        <v>#NAME?</v>
      </c>
    </row>
    <row r="3014" spans="1:24" x14ac:dyDescent="0.35">
      <c r="A3014" s="19">
        <v>179683</v>
      </c>
      <c r="B3014" s="7" t="s">
        <v>41</v>
      </c>
      <c r="C3014" s="7" t="s">
        <v>17</v>
      </c>
      <c r="D3014" s="7">
        <v>1108</v>
      </c>
      <c r="E3014" s="7">
        <v>371</v>
      </c>
      <c r="F3014" s="7">
        <v>408</v>
      </c>
      <c r="G3014" s="7">
        <v>4</v>
      </c>
      <c r="H3014" s="7">
        <v>13661</v>
      </c>
      <c r="I3014" s="7">
        <v>3</v>
      </c>
      <c r="J3014" s="7">
        <v>63</v>
      </c>
      <c r="K3014" s="7">
        <v>395</v>
      </c>
      <c r="L3014" s="7">
        <v>393</v>
      </c>
      <c r="M3014" s="7">
        <v>21.666666670000001</v>
      </c>
      <c r="N3014" s="7">
        <f>VLOOKUP(Todos!$A3014,vlookup_table[#All],2,FALSE)</f>
        <v>0</v>
      </c>
      <c r="O3014" s="7" t="str">
        <f>VLOOKUP(Todos!$A3014,vlookup_table[#All],3,FALSE)</f>
        <v>WA</v>
      </c>
      <c r="P3014" s="7">
        <f>VLOOKUP(Todos!$A3014,vlookup_table[#All],4,FALSE)</f>
        <v>5108</v>
      </c>
      <c r="Q3014" s="9" t="str">
        <f>VLOOKUP(Todos!$A3014,vlookup_table[#All],5,FALSE)</f>
        <v>S2</v>
      </c>
      <c r="R3014" s="9" t="str">
        <f>VLOOKUP(Todos!$A3014,vlookup_table[#All],6,FALSE)</f>
        <v>F</v>
      </c>
      <c r="S3014" s="9">
        <f>VLOOKUP(Todos!$A3014,vlookup_table[#All],7,FALSE)</f>
        <v>25</v>
      </c>
      <c r="T3014" s="9">
        <f>ROUND((9706-Todos!$P3014)/100, 0)</f>
        <v>46</v>
      </c>
      <c r="U3014" s="9" t="str" cm="1">
        <f t="array" ref="U3014">_xlfn.IFS(
    ISNUMBER(SEARCH("C", Q3014)), "Ciudad",
    ISNUMBER(SEARCH("T", Q3014)), "Pueblo",
    ISNUMBER(SEARCH("R", Q3014)), "Rural",
    ISNUMBER(SEARCH("S", Q3014)), "Suburbano",
    ISNUMBER(SEARCH("U", Q3014)), "Urbano"
)</f>
        <v>Suburbano</v>
      </c>
      <c r="V3014" s="24" t="str" cm="1">
        <f t="array" ref="V3014">_xlfn.LET(
    _xlpm.txt, _xlfn.TEXTJOIN("", TRUE, IF(ISNUMBER(--MID(Todos!$H3014, _xlfn.SEQUENCE(LEN(Todos!$H3014)), 1)), MID(Todos!$H3014, _xlfn.SEQUENCE(LEN(Todos!$H3014)), 1), "")),
    IF(ISNUMBER(--RIGHT(_xlpm.txt,1)), _xlpm.txt, LEFT(_xlpm.txt, LEN(_xlpm.txt)-1))
)</f>
        <v>13661</v>
      </c>
      <c r="W3014" s="9" t="str">
        <f>UPPER(LEFT(Todos!$B3014,2))</f>
        <v>WA</v>
      </c>
      <c r="X3014" s="10" t="str" cm="1">
        <f t="array" ref="X3014">+IF(Todos!$C3014 = "",MODE.MATCH(Todos!$C$2:$C$4029),Todos!$C3014)</f>
        <v>F</v>
      </c>
    </row>
    <row r="3015" spans="1:24" x14ac:dyDescent="0.35">
      <c r="A3015" s="18">
        <v>188421</v>
      </c>
      <c r="B3015" s="12" t="s">
        <v>51</v>
      </c>
      <c r="C3015" s="12" t="s">
        <v>14</v>
      </c>
      <c r="D3015" s="12">
        <v>704</v>
      </c>
      <c r="E3015" s="12">
        <v>359</v>
      </c>
      <c r="F3015" s="12">
        <v>405</v>
      </c>
      <c r="G3015" s="12">
        <v>0</v>
      </c>
      <c r="H3015" s="12">
        <v>13482</v>
      </c>
      <c r="I3015" s="12">
        <v>4</v>
      </c>
      <c r="J3015" s="12">
        <v>48</v>
      </c>
      <c r="K3015" s="12">
        <v>370</v>
      </c>
      <c r="L3015" s="12">
        <v>392</v>
      </c>
      <c r="M3015" s="12">
        <v>7.5</v>
      </c>
      <c r="N3015" s="12">
        <f>VLOOKUP(Todos!$A3015,vlookup_table[#All],2,FALSE)</f>
        <v>1</v>
      </c>
      <c r="O3015" s="12" t="str">
        <f>VLOOKUP(Todos!$A3015,vlookup_table[#All],3,FALSE)</f>
        <v>OR</v>
      </c>
      <c r="P3015" s="12">
        <f>VLOOKUP(Todos!$A3015,vlookup_table[#All],4,FALSE)</f>
        <v>2403</v>
      </c>
      <c r="Q3015" s="14" t="str">
        <f>VLOOKUP(Todos!$A3015,vlookup_table[#All],5,FALSE)</f>
        <v>S2</v>
      </c>
      <c r="R3015" s="14" t="str">
        <f>VLOOKUP(Todos!$A3015,vlookup_table[#All],6,FALSE)</f>
        <v>M</v>
      </c>
      <c r="S3015" s="14">
        <f>VLOOKUP(Todos!$A3015,vlookup_table[#All],7,FALSE)</f>
        <v>10</v>
      </c>
      <c r="T3015" s="14">
        <f>ROUND((9706-Todos!$P3015)/100, 0)</f>
        <v>73</v>
      </c>
      <c r="U3015" s="14" t="str" cm="1">
        <f t="array" ref="U3015">_xlfn.IFS(
    ISNUMBER(SEARCH("C", Q3015)), "Ciudad",
    ISNUMBER(SEARCH("T", Q3015)), "Pueblo",
    ISNUMBER(SEARCH("R", Q3015)), "Rural",
    ISNUMBER(SEARCH("S", Q3015)), "Suburbano",
    ISNUMBER(SEARCH("U", Q3015)), "Urbano"
)</f>
        <v>Suburbano</v>
      </c>
      <c r="V3015" s="25" t="str" cm="1">
        <f t="array" ref="V3015">_xlfn.LET(
    _xlpm.txt, _xlfn.TEXTJOIN("", TRUE, IF(ISNUMBER(--MID(Todos!$H3015, _xlfn.SEQUENCE(LEN(Todos!$H3015)), 1)), MID(Todos!$H3015, _xlfn.SEQUENCE(LEN(Todos!$H3015)), 1), "")),
    IF(ISNUMBER(--RIGHT(_xlpm.txt,1)), _xlpm.txt, LEFT(_xlpm.txt, LEN(_xlpm.txt)-1))
)</f>
        <v>13482</v>
      </c>
      <c r="W3015" s="14" t="str">
        <f>UPPER(LEFT(Todos!$B3015,2))</f>
        <v>OR</v>
      </c>
      <c r="X3015" s="15" t="str" cm="1">
        <f t="array" ref="X3015">+IF(Todos!$C3015 = "",MODE.MATCH(Todos!$C$2:$C$4029),Todos!$C3015)</f>
        <v>M</v>
      </c>
    </row>
    <row r="3016" spans="1:24" x14ac:dyDescent="0.35">
      <c r="A3016" s="19">
        <v>123699</v>
      </c>
      <c r="B3016" s="7" t="s">
        <v>21</v>
      </c>
      <c r="C3016" s="7" t="s">
        <v>17</v>
      </c>
      <c r="D3016" s="7">
        <v>1077</v>
      </c>
      <c r="E3016" s="7">
        <v>751</v>
      </c>
      <c r="F3016" s="7">
        <v>762</v>
      </c>
      <c r="G3016" s="7">
        <v>2</v>
      </c>
      <c r="H3016" s="7">
        <v>28799</v>
      </c>
      <c r="I3016" s="7">
        <v>5</v>
      </c>
      <c r="J3016" s="7">
        <v>55</v>
      </c>
      <c r="K3016" s="7">
        <v>733</v>
      </c>
      <c r="L3016" s="7">
        <v>766</v>
      </c>
      <c r="M3016" s="7">
        <v>7.8</v>
      </c>
      <c r="N3016" s="7">
        <f>VLOOKUP(Todos!$A3016,vlookup_table[#All],2,FALSE)</f>
        <v>0</v>
      </c>
      <c r="O3016" s="7" t="str">
        <f>VLOOKUP(Todos!$A3016,vlookup_table[#All],3,FALSE)</f>
        <v>TX</v>
      </c>
      <c r="P3016" s="7">
        <f>VLOOKUP(Todos!$A3016,vlookup_table[#All],4,FALSE)</f>
        <v>5101</v>
      </c>
      <c r="Q3016" s="9" t="str">
        <f>VLOOKUP(Todos!$A3016,vlookup_table[#All],5,FALSE)</f>
        <v>C1</v>
      </c>
      <c r="R3016" s="9" t="str">
        <f>VLOOKUP(Todos!$A3016,vlookup_table[#All],6,FALSE)</f>
        <v>F</v>
      </c>
      <c r="S3016" s="9">
        <f>VLOOKUP(Todos!$A3016,vlookup_table[#All],7,FALSE)</f>
        <v>10</v>
      </c>
      <c r="T3016" s="9">
        <f>ROUND((9706-Todos!$P3016)/100, 0)</f>
        <v>46</v>
      </c>
      <c r="U3016" s="9" t="str" cm="1">
        <f t="array" ref="U3016">_xlfn.IFS(
    ISNUMBER(SEARCH("C", Q3016)), "Ciudad",
    ISNUMBER(SEARCH("T", Q3016)), "Pueblo",
    ISNUMBER(SEARCH("R", Q3016)), "Rural",
    ISNUMBER(SEARCH("S", Q3016)), "Suburbano",
    ISNUMBER(SEARCH("U", Q3016)), "Urbano"
)</f>
        <v>Ciudad</v>
      </c>
      <c r="V3016" s="24" t="str" cm="1">
        <f t="array" ref="V3016">_xlfn.LET(
    _xlpm.txt, _xlfn.TEXTJOIN("", TRUE, IF(ISNUMBER(--MID(Todos!$H3016, _xlfn.SEQUENCE(LEN(Todos!$H3016)), 1)), MID(Todos!$H3016, _xlfn.SEQUENCE(LEN(Todos!$H3016)), 1), "")),
    IF(ISNUMBER(--RIGHT(_xlpm.txt,1)), _xlpm.txt, LEFT(_xlpm.txt, LEN(_xlpm.txt)-1))
)</f>
        <v>28799</v>
      </c>
      <c r="W3016" s="9" t="str">
        <f>UPPER(LEFT(Todos!$B3016,2))</f>
        <v>TX</v>
      </c>
      <c r="X3016" s="10" t="str" cm="1">
        <f t="array" ref="X3016">+IF(Todos!$C3016 = "",MODE.MATCH(Todos!$C$2:$C$4029),Todos!$C3016)</f>
        <v>F</v>
      </c>
    </row>
    <row r="3017" spans="1:24" x14ac:dyDescent="0.35">
      <c r="A3017" s="18">
        <v>23930</v>
      </c>
      <c r="B3017" s="12" t="s">
        <v>47</v>
      </c>
      <c r="C3017" s="12" t="s">
        <v>14</v>
      </c>
      <c r="D3017" s="12">
        <v>891</v>
      </c>
      <c r="E3017" s="12">
        <v>489</v>
      </c>
      <c r="F3017" s="12">
        <v>655</v>
      </c>
      <c r="G3017" s="12">
        <v>7</v>
      </c>
      <c r="H3017" s="12">
        <v>26220</v>
      </c>
      <c r="I3017" s="12">
        <v>2</v>
      </c>
      <c r="J3017" s="12">
        <v>60</v>
      </c>
      <c r="K3017" s="12">
        <v>516</v>
      </c>
      <c r="L3017" s="12">
        <v>595</v>
      </c>
      <c r="M3017" s="12">
        <v>4.2777777779999999</v>
      </c>
      <c r="N3017" s="12">
        <f>VLOOKUP(Todos!$A3017,vlookup_table[#All],2,FALSE)</f>
        <v>2</v>
      </c>
      <c r="O3017" s="12" t="str">
        <f>VLOOKUP(Todos!$A3017,vlookup_table[#All],3,FALSE)</f>
        <v>SC</v>
      </c>
      <c r="P3017" s="12">
        <f>VLOOKUP(Todos!$A3017,vlookup_table[#All],4,FALSE)</f>
        <v>2101</v>
      </c>
      <c r="Q3017" s="14" t="str">
        <f>VLOOKUP(Todos!$A3017,vlookup_table[#All],5,FALSE)</f>
        <v>C1</v>
      </c>
      <c r="R3017" s="14" t="str">
        <f>VLOOKUP(Todos!$A3017,vlookup_table[#All],6,FALSE)</f>
        <v>M</v>
      </c>
      <c r="S3017" s="14">
        <f>VLOOKUP(Todos!$A3017,vlookup_table[#All],7,FALSE)</f>
        <v>5</v>
      </c>
      <c r="T3017" s="14">
        <f>ROUND((9706-Todos!$P3017)/100, 0)</f>
        <v>76</v>
      </c>
      <c r="U3017" s="14" t="str" cm="1">
        <f t="array" ref="U3017">_xlfn.IFS(
    ISNUMBER(SEARCH("C", Q3017)), "Ciudad",
    ISNUMBER(SEARCH("T", Q3017)), "Pueblo",
    ISNUMBER(SEARCH("R", Q3017)), "Rural",
    ISNUMBER(SEARCH("S", Q3017)), "Suburbano",
    ISNUMBER(SEARCH("U", Q3017)), "Urbano"
)</f>
        <v>Ciudad</v>
      </c>
      <c r="V3017" s="25" t="str" cm="1">
        <f t="array" ref="V3017">_xlfn.LET(
    _xlpm.txt, _xlfn.TEXTJOIN("", TRUE, IF(ISNUMBER(--MID(Todos!$H3017, _xlfn.SEQUENCE(LEN(Todos!$H3017)), 1)), MID(Todos!$H3017, _xlfn.SEQUENCE(LEN(Todos!$H3017)), 1), "")),
    IF(ISNUMBER(--RIGHT(_xlpm.txt,1)), _xlpm.txt, LEFT(_xlpm.txt, LEN(_xlpm.txt)-1))
)</f>
        <v>26220</v>
      </c>
      <c r="W3017" s="14" t="str">
        <f>UPPER(LEFT(Todos!$B3017,2))</f>
        <v>SC</v>
      </c>
      <c r="X3017" s="15" t="str" cm="1">
        <f t="array" ref="X3017">+IF(Todos!$C3017 = "",MODE.MATCH(Todos!$C$2:$C$4029),Todos!$C3017)</f>
        <v>M</v>
      </c>
    </row>
    <row r="3018" spans="1:24" x14ac:dyDescent="0.35">
      <c r="A3018" s="19">
        <v>46153</v>
      </c>
      <c r="B3018" s="7" t="s">
        <v>13</v>
      </c>
      <c r="C3018" s="7" t="s">
        <v>17</v>
      </c>
      <c r="D3018" s="7">
        <v>933</v>
      </c>
      <c r="E3018" s="7">
        <v>224</v>
      </c>
      <c r="F3018" s="7">
        <v>406</v>
      </c>
      <c r="G3018" s="7">
        <v>5</v>
      </c>
      <c r="H3018" s="7">
        <v>14946</v>
      </c>
      <c r="I3018" s="7">
        <v>5</v>
      </c>
      <c r="J3018" s="7">
        <v>19</v>
      </c>
      <c r="K3018" s="7">
        <v>290</v>
      </c>
      <c r="L3018" s="7">
        <v>333</v>
      </c>
      <c r="M3018" s="7">
        <v>10</v>
      </c>
      <c r="N3018" s="7">
        <f>VLOOKUP(Todos!$A3018,vlookup_table[#All],2,FALSE)</f>
        <v>3</v>
      </c>
      <c r="O3018" s="7" t="str">
        <f>VLOOKUP(Todos!$A3018,vlookup_table[#All],3,FALSE)</f>
        <v>FL</v>
      </c>
      <c r="P3018" s="7">
        <f>VLOOKUP(Todos!$A3018,vlookup_table[#All],4,FALSE)</f>
        <v>6201</v>
      </c>
      <c r="Q3018" s="9" t="str">
        <f>VLOOKUP(Todos!$A3018,vlookup_table[#All],5,FALSE)</f>
        <v>T2</v>
      </c>
      <c r="R3018" s="9" t="str">
        <f>VLOOKUP(Todos!$A3018,vlookup_table[#All],6,FALSE)</f>
        <v>F</v>
      </c>
      <c r="S3018" s="9">
        <f>VLOOKUP(Todos!$A3018,vlookup_table[#All],7,FALSE)</f>
        <v>15</v>
      </c>
      <c r="T3018" s="9">
        <f>ROUND((9706-Todos!$P3018)/100, 0)</f>
        <v>35</v>
      </c>
      <c r="U3018" s="9" t="str" cm="1">
        <f t="array" ref="U3018">_xlfn.IFS(
    ISNUMBER(SEARCH("C", Q3018)), "Ciudad",
    ISNUMBER(SEARCH("T", Q3018)), "Pueblo",
    ISNUMBER(SEARCH("R", Q3018)), "Rural",
    ISNUMBER(SEARCH("S", Q3018)), "Suburbano",
    ISNUMBER(SEARCH("U", Q3018)), "Urbano"
)</f>
        <v>Pueblo</v>
      </c>
      <c r="V3018" s="24" t="str" cm="1">
        <f t="array" ref="V3018">_xlfn.LET(
    _xlpm.txt, _xlfn.TEXTJOIN("", TRUE, IF(ISNUMBER(--MID(Todos!$H3018, _xlfn.SEQUENCE(LEN(Todos!$H3018)), 1)), MID(Todos!$H3018, _xlfn.SEQUENCE(LEN(Todos!$H3018)), 1), "")),
    IF(ISNUMBER(--RIGHT(_xlpm.txt,1)), _xlpm.txt, LEFT(_xlpm.txt, LEN(_xlpm.txt)-1))
)</f>
        <v>14946</v>
      </c>
      <c r="W3018" s="9" t="str">
        <f>UPPER(LEFT(Todos!$B3018,2))</f>
        <v>FL</v>
      </c>
      <c r="X3018" s="10" t="str" cm="1">
        <f t="array" ref="X3018">+IF(Todos!$C3018 = "",MODE.MATCH(Todos!$C$2:$C$4029),Todos!$C3018)</f>
        <v>F</v>
      </c>
    </row>
    <row r="3019" spans="1:24" x14ac:dyDescent="0.35">
      <c r="A3019" s="18">
        <v>179863</v>
      </c>
      <c r="B3019" s="12" t="s">
        <v>41</v>
      </c>
      <c r="C3019" s="12" t="s">
        <v>52</v>
      </c>
      <c r="D3019" s="12">
        <v>1253</v>
      </c>
      <c r="E3019" s="12">
        <v>325</v>
      </c>
      <c r="F3019" s="12">
        <v>447</v>
      </c>
      <c r="G3019" s="12">
        <v>7</v>
      </c>
      <c r="H3019" s="12">
        <v>15635</v>
      </c>
      <c r="I3019" s="12">
        <v>12</v>
      </c>
      <c r="J3019" s="12">
        <v>57</v>
      </c>
      <c r="K3019" s="12">
        <v>454</v>
      </c>
      <c r="L3019" s="12">
        <v>374</v>
      </c>
      <c r="M3019" s="12">
        <v>9.1875</v>
      </c>
      <c r="N3019" s="12">
        <f>VLOOKUP(Todos!$A3019,vlookup_table[#All],2,FALSE)</f>
        <v>1</v>
      </c>
      <c r="O3019" s="12" t="str">
        <f>VLOOKUP(Todos!$A3019,vlookup_table[#All],3,FALSE)</f>
        <v>WA</v>
      </c>
      <c r="P3019" s="12">
        <f>VLOOKUP(Todos!$A3019,vlookup_table[#All],4,FALSE)</f>
        <v>4702</v>
      </c>
      <c r="Q3019" s="14" t="str">
        <f>VLOOKUP(Todos!$A3019,vlookup_table[#All],5,FALSE)</f>
        <v>U1</v>
      </c>
      <c r="R3019" s="14" t="str">
        <f>VLOOKUP(Todos!$A3019,vlookup_table[#All],6,FALSE)</f>
        <v>M</v>
      </c>
      <c r="S3019" s="14">
        <f>VLOOKUP(Todos!$A3019,vlookup_table[#All],7,FALSE)</f>
        <v>10</v>
      </c>
      <c r="T3019" s="14">
        <f>ROUND((9706-Todos!$P3019)/100, 0)</f>
        <v>50</v>
      </c>
      <c r="U3019" s="14" t="str" cm="1">
        <f t="array" ref="U3019">_xlfn.IFS(
    ISNUMBER(SEARCH("C", Q3019)), "Ciudad",
    ISNUMBER(SEARCH("T", Q3019)), "Pueblo",
    ISNUMBER(SEARCH("R", Q3019)), "Rural",
    ISNUMBER(SEARCH("S", Q3019)), "Suburbano",
    ISNUMBER(SEARCH("U", Q3019)), "Urbano"
)</f>
        <v>Urbano</v>
      </c>
      <c r="V3019" s="25" t="str" cm="1">
        <f t="array" ref="V3019">_xlfn.LET(
    _xlpm.txt, _xlfn.TEXTJOIN("", TRUE, IF(ISNUMBER(--MID(Todos!$H3019, _xlfn.SEQUENCE(LEN(Todos!$H3019)), 1)), MID(Todos!$H3019, _xlfn.SEQUENCE(LEN(Todos!$H3019)), 1), "")),
    IF(ISNUMBER(--RIGHT(_xlpm.txt,1)), _xlpm.txt, LEFT(_xlpm.txt, LEN(_xlpm.txt)-1))
)</f>
        <v>15635</v>
      </c>
      <c r="W3019" s="14" t="str">
        <f>UPPER(LEFT(Todos!$B3019,2))</f>
        <v>WA</v>
      </c>
      <c r="X3019" s="15" t="str" cm="1">
        <f t="array" ref="X3019">+IF(Todos!$C3019 = "",MODE.MATCH(Todos!$C$2:$C$4029),Todos!$C3019)</f>
        <v>male</v>
      </c>
    </row>
    <row r="3020" spans="1:24" x14ac:dyDescent="0.35">
      <c r="A3020" s="19">
        <v>87395</v>
      </c>
      <c r="B3020" s="7" t="s">
        <v>35</v>
      </c>
      <c r="C3020" s="7" t="s">
        <v>20</v>
      </c>
      <c r="D3020" s="7">
        <v>842</v>
      </c>
      <c r="E3020" s="7">
        <v>264</v>
      </c>
      <c r="F3020" s="7">
        <v>388</v>
      </c>
      <c r="G3020" s="7">
        <v>3</v>
      </c>
      <c r="H3020" s="7">
        <v>15084</v>
      </c>
      <c r="I3020" s="7">
        <v>2</v>
      </c>
      <c r="J3020" s="7">
        <v>50</v>
      </c>
      <c r="K3020" s="7">
        <v>286</v>
      </c>
      <c r="L3020" s="7">
        <v>370</v>
      </c>
      <c r="M3020" s="7">
        <v>15.1</v>
      </c>
      <c r="N3020" s="7">
        <f>VLOOKUP(Todos!$A3020,vlookup_table[#All],2,FALSE)</f>
        <v>0</v>
      </c>
      <c r="O3020" s="7" t="str">
        <f>VLOOKUP(Todos!$A3020,vlookup_table[#All],3,FALSE)</f>
        <v>MT</v>
      </c>
      <c r="P3020" s="7">
        <f>VLOOKUP(Todos!$A3020,vlookup_table[#All],4,FALSE)</f>
        <v>1701</v>
      </c>
      <c r="Q3020" s="9" t="str">
        <f>VLOOKUP(Todos!$A3020,vlookup_table[#All],5,FALSE)</f>
        <v>R1</v>
      </c>
      <c r="R3020" s="9" t="str">
        <f>VLOOKUP(Todos!$A3020,vlookup_table[#All],6,FALSE)</f>
        <v>F</v>
      </c>
      <c r="S3020" s="9">
        <f>VLOOKUP(Todos!$A3020,vlookup_table[#All],7,FALSE)</f>
        <v>20</v>
      </c>
      <c r="T3020" s="9">
        <f>ROUND((9706-Todos!$P3020)/100, 0)</f>
        <v>80</v>
      </c>
      <c r="U3020" s="9" t="str" cm="1">
        <f t="array" ref="U3020">_xlfn.IFS(
    ISNUMBER(SEARCH("C", Q3020)), "Ciudad",
    ISNUMBER(SEARCH("T", Q3020)), "Pueblo",
    ISNUMBER(SEARCH("R", Q3020)), "Rural",
    ISNUMBER(SEARCH("S", Q3020)), "Suburbano",
    ISNUMBER(SEARCH("U", Q3020)), "Urbano"
)</f>
        <v>Rural</v>
      </c>
      <c r="V3020" s="24" t="str" cm="1">
        <f t="array" ref="V3020">_xlfn.LET(
    _xlpm.txt, _xlfn.TEXTJOIN("", TRUE, IF(ISNUMBER(--MID(Todos!$H3020, _xlfn.SEQUENCE(LEN(Todos!$H3020)), 1)), MID(Todos!$H3020, _xlfn.SEQUENCE(LEN(Todos!$H3020)), 1), "")),
    IF(ISNUMBER(--RIGHT(_xlpm.txt,1)), _xlpm.txt, LEFT(_xlpm.txt, LEN(_xlpm.txt)-1))
)</f>
        <v>15084</v>
      </c>
      <c r="W3020" s="9" t="str">
        <f>UPPER(LEFT(Todos!$B3020,2))</f>
        <v>MT</v>
      </c>
      <c r="X3020" s="10" t="str" cm="1">
        <f t="array" ref="X3020">+IF(Todos!$C3020 = "",MODE.MATCH(Todos!$C$2:$C$4029),Todos!$C3020)</f>
        <v>female</v>
      </c>
    </row>
    <row r="3021" spans="1:24" x14ac:dyDescent="0.35">
      <c r="A3021" s="18">
        <v>86779</v>
      </c>
      <c r="B3021" s="12" t="s">
        <v>46</v>
      </c>
      <c r="C3021" s="12" t="s">
        <v>17</v>
      </c>
      <c r="D3021" s="12">
        <v>331</v>
      </c>
      <c r="E3021" s="12">
        <v>165</v>
      </c>
      <c r="F3021" s="12">
        <v>266</v>
      </c>
      <c r="G3021" s="12">
        <v>0</v>
      </c>
      <c r="H3021" s="12">
        <v>9324</v>
      </c>
      <c r="I3021" s="12">
        <v>1</v>
      </c>
      <c r="J3021" s="12">
        <v>61</v>
      </c>
      <c r="K3021" s="12">
        <v>172</v>
      </c>
      <c r="L3021" s="12">
        <v>232</v>
      </c>
      <c r="M3021" s="12">
        <v>10.66666667</v>
      </c>
      <c r="N3021" s="12">
        <f>VLOOKUP(Todos!$A3021,vlookup_table[#All],2,FALSE)</f>
        <v>28</v>
      </c>
      <c r="O3021" s="12" t="str">
        <f>VLOOKUP(Todos!$A3021,vlookup_table[#All],3,FALSE)</f>
        <v>ND</v>
      </c>
      <c r="P3021" s="12">
        <f>VLOOKUP(Todos!$A3021,vlookup_table[#All],4,FALSE)</f>
        <v>0</v>
      </c>
      <c r="Q3021" s="14" t="str">
        <f>VLOOKUP(Todos!$A3021,vlookup_table[#All],5,FALSE)</f>
        <v>T3</v>
      </c>
      <c r="R3021" s="14" t="str">
        <f>VLOOKUP(Todos!$A3021,vlookup_table[#All],6,FALSE)</f>
        <v>F</v>
      </c>
      <c r="S3021" s="14">
        <f>VLOOKUP(Todos!$A3021,vlookup_table[#All],7,FALSE)</f>
        <v>11</v>
      </c>
      <c r="T3021" s="14">
        <f>ROUND((9706-Todos!$P3021)/100, 0)</f>
        <v>97</v>
      </c>
      <c r="U3021" s="14" t="str" cm="1">
        <f t="array" ref="U3021">_xlfn.IFS(
    ISNUMBER(SEARCH("C", Q3021)), "Ciudad",
    ISNUMBER(SEARCH("T", Q3021)), "Pueblo",
    ISNUMBER(SEARCH("R", Q3021)), "Rural",
    ISNUMBER(SEARCH("S", Q3021)), "Suburbano",
    ISNUMBER(SEARCH("U", Q3021)), "Urbano"
)</f>
        <v>Pueblo</v>
      </c>
      <c r="V3021" s="25" t="str" cm="1">
        <f t="array" ref="V3021">_xlfn.LET(
    _xlpm.txt, _xlfn.TEXTJOIN("", TRUE, IF(ISNUMBER(--MID(Todos!$H3021, _xlfn.SEQUENCE(LEN(Todos!$H3021)), 1)), MID(Todos!$H3021, _xlfn.SEQUENCE(LEN(Todos!$H3021)), 1), "")),
    IF(ISNUMBER(--RIGHT(_xlpm.txt,1)), _xlpm.txt, LEFT(_xlpm.txt, LEN(_xlpm.txt)-1))
)</f>
        <v>9324</v>
      </c>
      <c r="W3021" s="14" t="str">
        <f>UPPER(LEFT(Todos!$B3021,2))</f>
        <v>ND</v>
      </c>
      <c r="X3021" s="15" t="str" cm="1">
        <f t="array" ref="X3021">+IF(Todos!$C3021 = "",MODE.MATCH(Todos!$C$2:$C$4029),Todos!$C3021)</f>
        <v>F</v>
      </c>
    </row>
    <row r="3022" spans="1:24" x14ac:dyDescent="0.35">
      <c r="A3022" s="19">
        <v>25214</v>
      </c>
      <c r="B3022" s="7" t="s">
        <v>18</v>
      </c>
      <c r="C3022" s="7" t="s">
        <v>20</v>
      </c>
      <c r="D3022" s="7">
        <v>1823</v>
      </c>
      <c r="E3022" s="7">
        <v>544</v>
      </c>
      <c r="F3022" s="7">
        <v>567</v>
      </c>
      <c r="G3022" s="7">
        <v>43</v>
      </c>
      <c r="H3022" s="7">
        <v>21265</v>
      </c>
      <c r="I3022" s="7">
        <v>1</v>
      </c>
      <c r="J3022" s="7">
        <v>62</v>
      </c>
      <c r="K3022" s="7">
        <v>552</v>
      </c>
      <c r="L3022" s="7">
        <v>552</v>
      </c>
      <c r="M3022" s="7">
        <v>12</v>
      </c>
      <c r="N3022" s="7">
        <f>VLOOKUP(Todos!$A3022,vlookup_table[#All],2,FALSE)</f>
        <v>28</v>
      </c>
      <c r="O3022" s="7" t="str">
        <f>VLOOKUP(Todos!$A3022,vlookup_table[#All],3,FALSE)</f>
        <v>NC</v>
      </c>
      <c r="P3022" s="7">
        <f>VLOOKUP(Todos!$A3022,vlookup_table[#All],4,FALSE)</f>
        <v>5111</v>
      </c>
      <c r="Q3022" s="9" t="str">
        <f>VLOOKUP(Todos!$A3022,vlookup_table[#All],5,FALSE)</f>
        <v>T1</v>
      </c>
      <c r="R3022" s="9" t="str">
        <f>VLOOKUP(Todos!$A3022,vlookup_table[#All],6,FALSE)</f>
        <v>F</v>
      </c>
      <c r="S3022" s="9">
        <f>VLOOKUP(Todos!$A3022,vlookup_table[#All],7,FALSE)</f>
        <v>25</v>
      </c>
      <c r="T3022" s="9">
        <f>ROUND((9706-Todos!$P3022)/100, 0)</f>
        <v>46</v>
      </c>
      <c r="U3022" s="9" t="str" cm="1">
        <f t="array" ref="U3022">_xlfn.IFS(
    ISNUMBER(SEARCH("C", Q3022)), "Ciudad",
    ISNUMBER(SEARCH("T", Q3022)), "Pueblo",
    ISNUMBER(SEARCH("R", Q3022)), "Rural",
    ISNUMBER(SEARCH("S", Q3022)), "Suburbano",
    ISNUMBER(SEARCH("U", Q3022)), "Urbano"
)</f>
        <v>Pueblo</v>
      </c>
      <c r="V3022" s="24" t="str" cm="1">
        <f t="array" ref="V3022">_xlfn.LET(
    _xlpm.txt, _xlfn.TEXTJOIN("", TRUE, IF(ISNUMBER(--MID(Todos!$H3022, _xlfn.SEQUENCE(LEN(Todos!$H3022)), 1)), MID(Todos!$H3022, _xlfn.SEQUENCE(LEN(Todos!$H3022)), 1), "")),
    IF(ISNUMBER(--RIGHT(_xlpm.txt,1)), _xlpm.txt, LEFT(_xlpm.txt, LEN(_xlpm.txt)-1))
)</f>
        <v>21265</v>
      </c>
      <c r="W3022" s="9" t="str">
        <f>UPPER(LEFT(Todos!$B3022,2))</f>
        <v>NC</v>
      </c>
      <c r="X3022" s="10" t="str" cm="1">
        <f t="array" ref="X3022">+IF(Todos!$C3022 = "",MODE.MATCH(Todos!$C$2:$C$4029),Todos!$C3022)</f>
        <v>female</v>
      </c>
    </row>
    <row r="3023" spans="1:24" x14ac:dyDescent="0.35">
      <c r="A3023" s="18">
        <v>79641</v>
      </c>
      <c r="B3023" s="12" t="s">
        <v>36</v>
      </c>
      <c r="C3023" s="12" t="s">
        <v>17</v>
      </c>
      <c r="D3023" s="12">
        <v>1244</v>
      </c>
      <c r="E3023" s="12">
        <v>672</v>
      </c>
      <c r="F3023" s="12">
        <v>776</v>
      </c>
      <c r="G3023" s="12">
        <v>25</v>
      </c>
      <c r="H3023" s="12">
        <v>25036</v>
      </c>
      <c r="I3023" s="12">
        <v>1</v>
      </c>
      <c r="J3023" s="12">
        <v>64</v>
      </c>
      <c r="K3023" s="12">
        <v>713</v>
      </c>
      <c r="L3023" s="12">
        <v>743</v>
      </c>
      <c r="M3023" s="12">
        <v>9.9375</v>
      </c>
      <c r="N3023" s="12">
        <f>VLOOKUP(Todos!$A3023,vlookup_table[#All],2,FALSE)</f>
        <v>0</v>
      </c>
      <c r="O3023" s="12" t="str">
        <f>VLOOKUP(Todos!$A3023,vlookup_table[#All],3,FALSE)</f>
        <v>WI</v>
      </c>
      <c r="P3023" s="12">
        <f>VLOOKUP(Todos!$A3023,vlookup_table[#All],4,FALSE)</f>
        <v>2310</v>
      </c>
      <c r="Q3023" s="14" t="str">
        <f>VLOOKUP(Todos!$A3023,vlookup_table[#All],5,FALSE)</f>
        <v>S1</v>
      </c>
      <c r="R3023" s="14" t="str">
        <f>VLOOKUP(Todos!$A3023,vlookup_table[#All],6,FALSE)</f>
        <v>F</v>
      </c>
      <c r="S3023" s="14">
        <f>VLOOKUP(Todos!$A3023,vlookup_table[#All],7,FALSE)</f>
        <v>12</v>
      </c>
      <c r="T3023" s="14">
        <f>ROUND((9706-Todos!$P3023)/100, 0)</f>
        <v>74</v>
      </c>
      <c r="U3023" s="14" t="str" cm="1">
        <f t="array" ref="U3023">_xlfn.IFS(
    ISNUMBER(SEARCH("C", Q3023)), "Ciudad",
    ISNUMBER(SEARCH("T", Q3023)), "Pueblo",
    ISNUMBER(SEARCH("R", Q3023)), "Rural",
    ISNUMBER(SEARCH("S", Q3023)), "Suburbano",
    ISNUMBER(SEARCH("U", Q3023)), "Urbano"
)</f>
        <v>Suburbano</v>
      </c>
      <c r="V3023" s="25" t="str" cm="1">
        <f t="array" ref="V3023">_xlfn.LET(
    _xlpm.txt, _xlfn.TEXTJOIN("", TRUE, IF(ISNUMBER(--MID(Todos!$H3023, _xlfn.SEQUENCE(LEN(Todos!$H3023)), 1)), MID(Todos!$H3023, _xlfn.SEQUENCE(LEN(Todos!$H3023)), 1), "")),
    IF(ISNUMBER(--RIGHT(_xlpm.txt,1)), _xlpm.txt, LEFT(_xlpm.txt, LEN(_xlpm.txt)-1))
)</f>
        <v>25036</v>
      </c>
      <c r="W3023" s="14" t="str">
        <f>UPPER(LEFT(Todos!$B3023,2))</f>
        <v>WI</v>
      </c>
      <c r="X3023" s="15" t="str" cm="1">
        <f t="array" ref="X3023">+IF(Todos!$C3023 = "",MODE.MATCH(Todos!$C$2:$C$4029),Todos!$C3023)</f>
        <v>F</v>
      </c>
    </row>
    <row r="3024" spans="1:24" x14ac:dyDescent="0.35">
      <c r="A3024" s="6">
        <v>186307</v>
      </c>
      <c r="B3024" s="7" t="s">
        <v>22</v>
      </c>
      <c r="C3024" s="7" t="s">
        <v>14</v>
      </c>
      <c r="D3024" s="7" t="s">
        <v>78</v>
      </c>
      <c r="E3024" s="7">
        <v>345</v>
      </c>
      <c r="F3024" s="7">
        <v>438</v>
      </c>
      <c r="G3024" s="7">
        <v>3</v>
      </c>
      <c r="H3024" s="7">
        <v>15915</v>
      </c>
      <c r="I3024" s="7">
        <v>2</v>
      </c>
      <c r="J3024" s="7">
        <v>58</v>
      </c>
      <c r="K3024" s="7">
        <v>388</v>
      </c>
      <c r="L3024" s="7">
        <v>417</v>
      </c>
      <c r="M3024" s="7">
        <v>16.14285714</v>
      </c>
      <c r="N3024" s="7">
        <f>VLOOKUP(Todos!$A3024,vlookup_table[#All],2,FALSE)</f>
        <v>1</v>
      </c>
      <c r="O3024" s="7" t="str">
        <f>VLOOKUP(Todos!$A3024,vlookup_table[#All],3,FALSE)</f>
        <v>CA</v>
      </c>
      <c r="P3024" s="7">
        <f>VLOOKUP(Todos!$A3024,vlookup_table[#All],4,FALSE)</f>
        <v>2511</v>
      </c>
      <c r="Q3024" s="9" t="str">
        <f>VLOOKUP(Todos!$A3024,vlookup_table[#All],5,FALSE)</f>
        <v>C2</v>
      </c>
      <c r="R3024" s="9" t="str">
        <f>VLOOKUP(Todos!$A3024,vlookup_table[#All],6,FALSE)</f>
        <v>M</v>
      </c>
      <c r="S3024" s="9">
        <f>VLOOKUP(Todos!$A3024,vlookup_table[#All],7,FALSE)</f>
        <v>20</v>
      </c>
      <c r="T3024" s="9">
        <f>ROUND((9706-Todos!$P3024)/100, 0)</f>
        <v>72</v>
      </c>
      <c r="U3024" s="9" t="str" cm="1">
        <f t="array" ref="U3024">_xlfn.IFS(
    ISNUMBER(SEARCH("C", Q3024)), "Ciudad",
    ISNUMBER(SEARCH("T", Q3024)), "Pueblo",
    ISNUMBER(SEARCH("R", Q3024)), "Rural",
    ISNUMBER(SEARCH("S", Q3024)), "Suburbano",
    ISNUMBER(SEARCH("U", Q3024)), "Urbano"
)</f>
        <v>Ciudad</v>
      </c>
      <c r="V3024" s="24" t="str" cm="1">
        <f t="array" ref="V3024">_xlfn.LET(
    _xlpm.txt, _xlfn.TEXTJOIN("", TRUE, IF(ISNUMBER(--MID(Todos!$H3024, _xlfn.SEQUENCE(LEN(Todos!$H3024)), 1)), MID(Todos!$H3024, _xlfn.SEQUENCE(LEN(Todos!$H3024)), 1), "")),
    IF(ISNUMBER(--RIGHT(_xlpm.txt,1)), _xlpm.txt, LEFT(_xlpm.txt, LEN(_xlpm.txt)-1))
)</f>
        <v>15915</v>
      </c>
      <c r="W3024" s="9" t="str">
        <f>UPPER(LEFT(Todos!$B3024,2))</f>
        <v>CA</v>
      </c>
      <c r="X3024" s="10" t="str" cm="1">
        <f t="array" ref="X3024">+IF(Todos!$C3024 = "",MODE.MATCH(Todos!$C$2:$C$4029),Todos!$C3024)</f>
        <v>M</v>
      </c>
    </row>
    <row r="3025" spans="1:24" x14ac:dyDescent="0.35">
      <c r="A3025" s="11">
        <v>34174</v>
      </c>
      <c r="B3025" s="12" t="s">
        <v>79</v>
      </c>
      <c r="C3025" s="12" t="s">
        <v>17</v>
      </c>
      <c r="D3025" s="12">
        <v>529</v>
      </c>
      <c r="E3025" s="12">
        <v>198</v>
      </c>
      <c r="F3025" s="12">
        <v>291</v>
      </c>
      <c r="G3025" s="12">
        <v>0</v>
      </c>
      <c r="H3025" s="12">
        <v>10816</v>
      </c>
      <c r="I3025" s="12">
        <v>0</v>
      </c>
      <c r="J3025" s="12">
        <v>80</v>
      </c>
      <c r="K3025" s="12">
        <v>218</v>
      </c>
      <c r="L3025" s="12">
        <v>257</v>
      </c>
      <c r="M3025" s="12">
        <v>6.0833333329999997</v>
      </c>
      <c r="N3025" s="12">
        <f>VLOOKUP(Todos!$A3025,vlookup_table[#All],2,FALSE)</f>
        <v>2</v>
      </c>
      <c r="O3025" s="12" t="str">
        <f>VLOOKUP(Todos!$A3025,vlookup_table[#All],3,FALSE)</f>
        <v>WV</v>
      </c>
      <c r="P3025" s="12">
        <f>VLOOKUP(Todos!$A3025,vlookup_table[#All],4,FALSE)</f>
        <v>3001</v>
      </c>
      <c r="Q3025" s="14" t="str">
        <f>VLOOKUP(Todos!$A3025,vlookup_table[#All],5,FALSE)</f>
        <v>T2</v>
      </c>
      <c r="R3025" s="14" t="str">
        <f>VLOOKUP(Todos!$A3025,vlookup_table[#All],6,FALSE)</f>
        <v>F</v>
      </c>
      <c r="S3025" s="14">
        <f>VLOOKUP(Todos!$A3025,vlookup_table[#All],7,FALSE)</f>
        <v>12</v>
      </c>
      <c r="T3025" s="14">
        <f>ROUND((9706-Todos!$P3025)/100, 0)</f>
        <v>67</v>
      </c>
      <c r="U3025" s="14" t="str" cm="1">
        <f t="array" ref="U3025">_xlfn.IFS(
    ISNUMBER(SEARCH("C", Q3025)), "Ciudad",
    ISNUMBER(SEARCH("T", Q3025)), "Pueblo",
    ISNUMBER(SEARCH("R", Q3025)), "Rural",
    ISNUMBER(SEARCH("S", Q3025)), "Suburbano",
    ISNUMBER(SEARCH("U", Q3025)), "Urbano"
)</f>
        <v>Pueblo</v>
      </c>
      <c r="V3025" s="25" t="str" cm="1">
        <f t="array" ref="V3025">_xlfn.LET(
    _xlpm.txt, _xlfn.TEXTJOIN("", TRUE, IF(ISNUMBER(--MID(Todos!$H3025, _xlfn.SEQUENCE(LEN(Todos!$H3025)), 1)), MID(Todos!$H3025, _xlfn.SEQUENCE(LEN(Todos!$H3025)), 1), "")),
    IF(ISNUMBER(--RIGHT(_xlpm.txt,1)), _xlpm.txt, LEFT(_xlpm.txt, LEN(_xlpm.txt)-1))
)</f>
        <v>10816</v>
      </c>
      <c r="W3025" s="14" t="str">
        <f>UPPER(LEFT(Todos!$B3025,2))</f>
        <v>WV</v>
      </c>
      <c r="X3025" s="15" t="str" cm="1">
        <f t="array" ref="X3025">+IF(Todos!$C3025 = "",MODE.MATCH(Todos!$C$2:$C$4029),Todos!$C3025)</f>
        <v>F</v>
      </c>
    </row>
    <row r="3026" spans="1:24" x14ac:dyDescent="0.35">
      <c r="A3026" s="6">
        <v>101388</v>
      </c>
      <c r="B3026" s="7" t="s">
        <v>37</v>
      </c>
      <c r="C3026" s="7" t="s">
        <v>14</v>
      </c>
      <c r="D3026" s="7">
        <v>526</v>
      </c>
      <c r="E3026" s="7">
        <v>340</v>
      </c>
      <c r="F3026" s="7">
        <v>342</v>
      </c>
      <c r="G3026" s="7">
        <v>0</v>
      </c>
      <c r="H3026" s="7">
        <v>9687</v>
      </c>
      <c r="I3026" s="7">
        <v>0</v>
      </c>
      <c r="J3026" s="7">
        <v>89</v>
      </c>
      <c r="K3026" s="7">
        <v>348</v>
      </c>
      <c r="L3026" s="7">
        <v>321</v>
      </c>
      <c r="M3026" s="7">
        <v>5.8</v>
      </c>
      <c r="N3026" s="7">
        <f>VLOOKUP(Todos!$A3026,vlookup_table[#All],2,FALSE)</f>
        <v>1</v>
      </c>
      <c r="O3026" s="7" t="str">
        <f>VLOOKUP(Todos!$A3026,vlookup_table[#All],3,FALSE)</f>
        <v>MO</v>
      </c>
      <c r="P3026" s="7">
        <f>VLOOKUP(Todos!$A3026,vlookup_table[#All],4,FALSE)</f>
        <v>5501</v>
      </c>
      <c r="Q3026" s="9" t="str">
        <f>VLOOKUP(Todos!$A3026,vlookup_table[#All],5,FALSE)</f>
        <v>R2</v>
      </c>
      <c r="R3026" s="9" t="str">
        <f>VLOOKUP(Todos!$A3026,vlookup_table[#All],6,FALSE)</f>
        <v>M</v>
      </c>
      <c r="S3026" s="9">
        <f>VLOOKUP(Todos!$A3026,vlookup_table[#All],7,FALSE)</f>
        <v>10</v>
      </c>
      <c r="T3026" s="9">
        <f>ROUND((9706-Todos!$P3026)/100, 0)</f>
        <v>42</v>
      </c>
      <c r="U3026" s="9" t="str" cm="1">
        <f t="array" ref="U3026">_xlfn.IFS(
    ISNUMBER(SEARCH("C", Q3026)), "Ciudad",
    ISNUMBER(SEARCH("T", Q3026)), "Pueblo",
    ISNUMBER(SEARCH("R", Q3026)), "Rural",
    ISNUMBER(SEARCH("S", Q3026)), "Suburbano",
    ISNUMBER(SEARCH("U", Q3026)), "Urbano"
)</f>
        <v>Rural</v>
      </c>
      <c r="V3026" s="24" t="str" cm="1">
        <f t="array" ref="V3026">_xlfn.LET(
    _xlpm.txt, _xlfn.TEXTJOIN("", TRUE, IF(ISNUMBER(--MID(Todos!$H3026, _xlfn.SEQUENCE(LEN(Todos!$H3026)), 1)), MID(Todos!$H3026, _xlfn.SEQUENCE(LEN(Todos!$H3026)), 1), "")),
    IF(ISNUMBER(--RIGHT(_xlpm.txt,1)), _xlpm.txt, LEFT(_xlpm.txt, LEN(_xlpm.txt)-1))
)</f>
        <v>9687</v>
      </c>
      <c r="W3026" s="9" t="str">
        <f>UPPER(LEFT(Todos!$B3026,2))</f>
        <v>MO</v>
      </c>
      <c r="X3026" s="10" t="str" cm="1">
        <f t="array" ref="X3026">+IF(Todos!$C3026 = "",MODE.MATCH(Todos!$C$2:$C$4029),Todos!$C3026)</f>
        <v>M</v>
      </c>
    </row>
    <row r="3027" spans="1:24" x14ac:dyDescent="0.35">
      <c r="A3027" s="11">
        <v>159472</v>
      </c>
      <c r="B3027" s="12" t="s">
        <v>22</v>
      </c>
      <c r="C3027" s="12" t="s">
        <v>17</v>
      </c>
      <c r="D3027" s="12">
        <v>621</v>
      </c>
      <c r="E3027" s="12">
        <v>231</v>
      </c>
      <c r="F3027" s="12">
        <v>279</v>
      </c>
      <c r="G3027" s="12">
        <v>0</v>
      </c>
      <c r="H3027" s="12">
        <v>6184</v>
      </c>
      <c r="I3027" s="12">
        <v>43</v>
      </c>
      <c r="J3027" s="12">
        <v>41</v>
      </c>
      <c r="K3027" s="12">
        <v>237</v>
      </c>
      <c r="L3027" s="12">
        <v>272</v>
      </c>
      <c r="M3027" s="12">
        <v>11.66666667</v>
      </c>
      <c r="N3027" s="12">
        <f>VLOOKUP(Todos!$A3027,vlookup_table[#All],2,FALSE)</f>
        <v>1</v>
      </c>
      <c r="O3027" s="12" t="str">
        <f>VLOOKUP(Todos!$A3027,vlookup_table[#All],3,FALSE)</f>
        <v>CA</v>
      </c>
      <c r="P3027" s="12">
        <f>VLOOKUP(Todos!$A3027,vlookup_table[#All],4,FALSE)</f>
        <v>1512</v>
      </c>
      <c r="Q3027" s="14" t="str">
        <f>VLOOKUP(Todos!$A3027,vlookup_table[#All],5,FALSE)</f>
        <v>R3</v>
      </c>
      <c r="R3027" s="14" t="str">
        <f>VLOOKUP(Todos!$A3027,vlookup_table[#All],6,FALSE)</f>
        <v>F</v>
      </c>
      <c r="S3027" s="14">
        <f>VLOOKUP(Todos!$A3027,vlookup_table[#All],7,FALSE)</f>
        <v>15</v>
      </c>
      <c r="T3027" s="14">
        <f>ROUND((9706-Todos!$P3027)/100, 0)</f>
        <v>82</v>
      </c>
      <c r="U3027" s="14" t="str" cm="1">
        <f t="array" ref="U3027">_xlfn.IFS(
    ISNUMBER(SEARCH("C", Q3027)), "Ciudad",
    ISNUMBER(SEARCH("T", Q3027)), "Pueblo",
    ISNUMBER(SEARCH("R", Q3027)), "Rural",
    ISNUMBER(SEARCH("S", Q3027)), "Suburbano",
    ISNUMBER(SEARCH("U", Q3027)), "Urbano"
)</f>
        <v>Rural</v>
      </c>
      <c r="V3027" s="25" t="str" cm="1">
        <f t="array" ref="V3027">_xlfn.LET(
    _xlpm.txt, _xlfn.TEXTJOIN("", TRUE, IF(ISNUMBER(--MID(Todos!$H3027, _xlfn.SEQUENCE(LEN(Todos!$H3027)), 1)), MID(Todos!$H3027, _xlfn.SEQUENCE(LEN(Todos!$H3027)), 1), "")),
    IF(ISNUMBER(--RIGHT(_xlpm.txt,1)), _xlpm.txt, LEFT(_xlpm.txt, LEN(_xlpm.txt)-1))
)</f>
        <v>6184</v>
      </c>
      <c r="W3027" s="14" t="str">
        <f>UPPER(LEFT(Todos!$B3027,2))</f>
        <v>CA</v>
      </c>
      <c r="X3027" s="15" t="str" cm="1">
        <f t="array" ref="X3027">+IF(Todos!$C3027 = "",MODE.MATCH(Todos!$C$2:$C$4029),Todos!$C3027)</f>
        <v>F</v>
      </c>
    </row>
    <row r="3028" spans="1:24" x14ac:dyDescent="0.35">
      <c r="A3028" s="6">
        <v>179143</v>
      </c>
      <c r="B3028" s="7" t="s">
        <v>41</v>
      </c>
      <c r="C3028" s="7" t="s">
        <v>52</v>
      </c>
      <c r="D3028" s="7">
        <v>1688</v>
      </c>
      <c r="E3028" s="7">
        <v>496</v>
      </c>
      <c r="F3028" s="7">
        <v>564</v>
      </c>
      <c r="G3028" s="7">
        <v>35</v>
      </c>
      <c r="H3028" s="7">
        <v>22963</v>
      </c>
      <c r="I3028" s="7">
        <v>2</v>
      </c>
      <c r="J3028" s="7">
        <v>63</v>
      </c>
      <c r="K3028" s="7">
        <v>520</v>
      </c>
      <c r="L3028" s="7">
        <v>521</v>
      </c>
      <c r="M3028" s="7">
        <v>23.9</v>
      </c>
      <c r="N3028" s="7">
        <f>VLOOKUP(Todos!$A3028,vlookup_table[#All],2,FALSE)</f>
        <v>1</v>
      </c>
      <c r="O3028" s="7" t="str">
        <f>VLOOKUP(Todos!$A3028,vlookup_table[#All],3,FALSE)</f>
        <v>WA</v>
      </c>
      <c r="P3028" s="7">
        <f>VLOOKUP(Todos!$A3028,vlookup_table[#All],4,FALSE)</f>
        <v>3709</v>
      </c>
      <c r="Q3028" s="9" t="str">
        <f>VLOOKUP(Todos!$A3028,vlookup_table[#All],5,FALSE)</f>
        <v>T1</v>
      </c>
      <c r="R3028" s="9" t="str">
        <f>VLOOKUP(Todos!$A3028,vlookup_table[#All],6,FALSE)</f>
        <v>M</v>
      </c>
      <c r="S3028" s="9">
        <f>VLOOKUP(Todos!$A3028,vlookup_table[#All],7,FALSE)</f>
        <v>25</v>
      </c>
      <c r="T3028" s="9">
        <f>ROUND((9706-Todos!$P3028)/100, 0)</f>
        <v>60</v>
      </c>
      <c r="U3028" s="9" t="str" cm="1">
        <f t="array" ref="U3028">_xlfn.IFS(
    ISNUMBER(SEARCH("C", Q3028)), "Ciudad",
    ISNUMBER(SEARCH("T", Q3028)), "Pueblo",
    ISNUMBER(SEARCH("R", Q3028)), "Rural",
    ISNUMBER(SEARCH("S", Q3028)), "Suburbano",
    ISNUMBER(SEARCH("U", Q3028)), "Urbano"
)</f>
        <v>Pueblo</v>
      </c>
      <c r="V3028" s="24" t="str" cm="1">
        <f t="array" ref="V3028">_xlfn.LET(
    _xlpm.txt, _xlfn.TEXTJOIN("", TRUE, IF(ISNUMBER(--MID(Todos!$H3028, _xlfn.SEQUENCE(LEN(Todos!$H3028)), 1)), MID(Todos!$H3028, _xlfn.SEQUENCE(LEN(Todos!$H3028)), 1), "")),
    IF(ISNUMBER(--RIGHT(_xlpm.txt,1)), _xlpm.txt, LEFT(_xlpm.txt, LEN(_xlpm.txt)-1))
)</f>
        <v>22963</v>
      </c>
      <c r="W3028" s="9" t="str">
        <f>UPPER(LEFT(Todos!$B3028,2))</f>
        <v>WA</v>
      </c>
      <c r="X3028" s="10" t="str" cm="1">
        <f t="array" ref="X3028">+IF(Todos!$C3028 = "",MODE.MATCH(Todos!$C$2:$C$4029),Todos!$C3028)</f>
        <v>male</v>
      </c>
    </row>
    <row r="3029" spans="1:24" x14ac:dyDescent="0.35">
      <c r="A3029" s="11">
        <v>150799</v>
      </c>
      <c r="B3029" s="12" t="s">
        <v>22</v>
      </c>
      <c r="C3029" s="12" t="s">
        <v>14</v>
      </c>
      <c r="D3029" s="12" t="s">
        <v>80</v>
      </c>
      <c r="E3029" s="12">
        <v>257</v>
      </c>
      <c r="F3029" s="12">
        <v>393</v>
      </c>
      <c r="G3029" s="12">
        <v>8</v>
      </c>
      <c r="H3029" s="12">
        <v>10990</v>
      </c>
      <c r="I3029" s="12">
        <v>19</v>
      </c>
      <c r="J3029" s="12">
        <v>51</v>
      </c>
      <c r="K3029" s="12">
        <v>275</v>
      </c>
      <c r="L3029" s="12">
        <v>376</v>
      </c>
      <c r="M3029" s="12">
        <v>7.625</v>
      </c>
      <c r="N3029" s="12">
        <f>VLOOKUP(Todos!$A3029,vlookup_table[#All],2,FALSE)</f>
        <v>1</v>
      </c>
      <c r="O3029" s="12" t="str">
        <f>VLOOKUP(Todos!$A3029,vlookup_table[#All],3,FALSE)</f>
        <v>CA</v>
      </c>
      <c r="P3029" s="12">
        <f>VLOOKUP(Todos!$A3029,vlookup_table[#All],4,FALSE)</f>
        <v>0</v>
      </c>
      <c r="Q3029" s="14" t="str">
        <f>VLOOKUP(Todos!$A3029,vlookup_table[#All],5,FALSE)</f>
        <v>U3</v>
      </c>
      <c r="R3029" s="14" t="str">
        <f>VLOOKUP(Todos!$A3029,vlookup_table[#All],6,FALSE)</f>
        <v>M</v>
      </c>
      <c r="S3029" s="14">
        <f>VLOOKUP(Todos!$A3029,vlookup_table[#All],7,FALSE)</f>
        <v>15</v>
      </c>
      <c r="T3029" s="14">
        <f>ROUND((9706-Todos!$P3029)/100, 0)</f>
        <v>97</v>
      </c>
      <c r="U3029" s="14" t="str" cm="1">
        <f t="array" ref="U3029">_xlfn.IFS(
    ISNUMBER(SEARCH("C", Q3029)), "Ciudad",
    ISNUMBER(SEARCH("T", Q3029)), "Pueblo",
    ISNUMBER(SEARCH("R", Q3029)), "Rural",
    ISNUMBER(SEARCH("S", Q3029)), "Suburbano",
    ISNUMBER(SEARCH("U", Q3029)), "Urbano"
)</f>
        <v>Urbano</v>
      </c>
      <c r="V3029" s="25" t="str" cm="1">
        <f t="array" ref="V3029">_xlfn.LET(
    _xlpm.txt, _xlfn.TEXTJOIN("", TRUE, IF(ISNUMBER(--MID(Todos!$H3029, _xlfn.SEQUENCE(LEN(Todos!$H3029)), 1)), MID(Todos!$H3029, _xlfn.SEQUENCE(LEN(Todos!$H3029)), 1), "")),
    IF(ISNUMBER(--RIGHT(_xlpm.txt,1)), _xlpm.txt, LEFT(_xlpm.txt, LEN(_xlpm.txt)-1))
)</f>
        <v>10990</v>
      </c>
      <c r="W3029" s="14" t="str">
        <f>UPPER(LEFT(Todos!$B3029,2))</f>
        <v>CA</v>
      </c>
      <c r="X3029" s="15" t="str" cm="1">
        <f t="array" ref="X3029">+IF(Todos!$C3029 = "",MODE.MATCH(Todos!$C$2:$C$4029),Todos!$C3029)</f>
        <v>M</v>
      </c>
    </row>
    <row r="3030" spans="1:24" x14ac:dyDescent="0.35">
      <c r="A3030" s="6">
        <v>135983</v>
      </c>
      <c r="B3030" s="7" t="s">
        <v>56</v>
      </c>
      <c r="C3030" s="7"/>
      <c r="D3030" s="7">
        <v>638</v>
      </c>
      <c r="E3030" s="7">
        <v>213</v>
      </c>
      <c r="F3030" s="7">
        <v>226</v>
      </c>
      <c r="G3030" s="7">
        <v>0</v>
      </c>
      <c r="H3030" s="7">
        <v>9836</v>
      </c>
      <c r="I3030" s="7">
        <v>0</v>
      </c>
      <c r="J3030" s="7">
        <v>26</v>
      </c>
      <c r="K3030" s="7">
        <v>236</v>
      </c>
      <c r="L3030" s="7">
        <v>220</v>
      </c>
      <c r="M3030" s="7">
        <v>4.6521739130000004</v>
      </c>
      <c r="N3030" s="7">
        <f>VLOOKUP(Todos!$A3030,vlookup_table[#All],2,FALSE)</f>
        <v>1</v>
      </c>
      <c r="O3030" s="7" t="str">
        <f>VLOOKUP(Todos!$A3030,vlookup_table[#All],3,FALSE)</f>
        <v>AZ</v>
      </c>
      <c r="P3030" s="7">
        <f>VLOOKUP(Todos!$A3030,vlookup_table[#All],4,FALSE)</f>
        <v>3201</v>
      </c>
      <c r="Q3030" s="9" t="str">
        <f>VLOOKUP(Todos!$A3030,vlookup_table[#All],5,FALSE)</f>
        <v>C3</v>
      </c>
      <c r="R3030" s="9" t="str">
        <f>VLOOKUP(Todos!$A3030,vlookup_table[#All],6,FALSE)</f>
        <v/>
      </c>
      <c r="S3030" s="9">
        <f>VLOOKUP(Todos!$A3030,vlookup_table[#All],7,FALSE)</f>
        <v>7</v>
      </c>
      <c r="T3030" s="9">
        <f>ROUND((9706-Todos!$P3030)/100, 0)</f>
        <v>65</v>
      </c>
      <c r="U3030" s="9" t="str" cm="1">
        <f t="array" ref="U3030">_xlfn.IFS(
    ISNUMBER(SEARCH("C", Q3030)), "Ciudad",
    ISNUMBER(SEARCH("T", Q3030)), "Pueblo",
    ISNUMBER(SEARCH("R", Q3030)), "Rural",
    ISNUMBER(SEARCH("S", Q3030)), "Suburbano",
    ISNUMBER(SEARCH("U", Q3030)), "Urbano"
)</f>
        <v>Ciudad</v>
      </c>
      <c r="V3030" s="24" t="str" cm="1">
        <f t="array" ref="V3030">_xlfn.LET(
    _xlpm.txt, _xlfn.TEXTJOIN("", TRUE, IF(ISNUMBER(--MID(Todos!$H3030, _xlfn.SEQUENCE(LEN(Todos!$H3030)), 1)), MID(Todos!$H3030, _xlfn.SEQUENCE(LEN(Todos!$H3030)), 1), "")),
    IF(ISNUMBER(--RIGHT(_xlpm.txt,1)), _xlpm.txt, LEFT(_xlpm.txt, LEN(_xlpm.txt)-1))
)</f>
        <v>9836</v>
      </c>
      <c r="W3030" s="9" t="str">
        <f>UPPER(LEFT(Todos!$B3030,2))</f>
        <v>AZ</v>
      </c>
      <c r="X3030" s="10" t="e" cm="1">
        <f t="array" aca="1" ref="X3030" ca="1">+IF(Todos!$C3030 = "",MODE.MATCH(Todos!$C$2:$C$4029),Todos!$C3030)</f>
        <v>#NAME?</v>
      </c>
    </row>
    <row r="3031" spans="1:24" x14ac:dyDescent="0.35">
      <c r="A3031" s="11">
        <v>22817</v>
      </c>
      <c r="B3031" s="12" t="s">
        <v>47</v>
      </c>
      <c r="C3031" s="12" t="s">
        <v>17</v>
      </c>
      <c r="D3031" s="12">
        <v>451</v>
      </c>
      <c r="E3031" s="12">
        <v>211</v>
      </c>
      <c r="F3031" s="12">
        <v>264</v>
      </c>
      <c r="G3031" s="12">
        <v>0</v>
      </c>
      <c r="H3031" s="12">
        <v>7676</v>
      </c>
      <c r="I3031" s="12">
        <v>0</v>
      </c>
      <c r="J3031" s="12">
        <v>96</v>
      </c>
      <c r="K3031" s="12">
        <v>227</v>
      </c>
      <c r="L3031" s="12">
        <v>245</v>
      </c>
      <c r="M3031" s="12">
        <v>16</v>
      </c>
      <c r="N3031" s="12">
        <f>VLOOKUP(Todos!$A3031,vlookup_table[#All],2,FALSE)</f>
        <v>0</v>
      </c>
      <c r="O3031" s="12" t="str">
        <f>VLOOKUP(Todos!$A3031,vlookup_table[#All],3,FALSE)</f>
        <v>SC</v>
      </c>
      <c r="P3031" s="12">
        <f>VLOOKUP(Todos!$A3031,vlookup_table[#All],4,FALSE)</f>
        <v>5009</v>
      </c>
      <c r="Q3031" s="14" t="str">
        <f>VLOOKUP(Todos!$A3031,vlookup_table[#All],5,FALSE)</f>
        <v>R3</v>
      </c>
      <c r="R3031" s="14" t="str">
        <f>VLOOKUP(Todos!$A3031,vlookup_table[#All],6,FALSE)</f>
        <v>F</v>
      </c>
      <c r="S3031" s="14">
        <f>VLOOKUP(Todos!$A3031,vlookup_table[#All],7,FALSE)</f>
        <v>10</v>
      </c>
      <c r="T3031" s="14">
        <f>ROUND((9706-Todos!$P3031)/100, 0)</f>
        <v>47</v>
      </c>
      <c r="U3031" s="14" t="str" cm="1">
        <f t="array" ref="U3031">_xlfn.IFS(
    ISNUMBER(SEARCH("C", Q3031)), "Ciudad",
    ISNUMBER(SEARCH("T", Q3031)), "Pueblo",
    ISNUMBER(SEARCH("R", Q3031)), "Rural",
    ISNUMBER(SEARCH("S", Q3031)), "Suburbano",
    ISNUMBER(SEARCH("U", Q3031)), "Urbano"
)</f>
        <v>Rural</v>
      </c>
      <c r="V3031" s="25" t="str" cm="1">
        <f t="array" ref="V3031">_xlfn.LET(
    _xlpm.txt, _xlfn.TEXTJOIN("", TRUE, IF(ISNUMBER(--MID(Todos!$H3031, _xlfn.SEQUENCE(LEN(Todos!$H3031)), 1)), MID(Todos!$H3031, _xlfn.SEQUENCE(LEN(Todos!$H3031)), 1), "")),
    IF(ISNUMBER(--RIGHT(_xlpm.txt,1)), _xlpm.txt, LEFT(_xlpm.txt, LEN(_xlpm.txt)-1))
)</f>
        <v>7676</v>
      </c>
      <c r="W3031" s="14" t="str">
        <f>UPPER(LEFT(Todos!$B3031,2))</f>
        <v>SC</v>
      </c>
      <c r="X3031" s="15" t="str" cm="1">
        <f t="array" ref="X3031">+IF(Todos!$C3031 = "",MODE.MATCH(Todos!$C$2:$C$4029),Todos!$C3031)</f>
        <v>F</v>
      </c>
    </row>
    <row r="3032" spans="1:24" x14ac:dyDescent="0.35">
      <c r="A3032" s="6">
        <v>123972</v>
      </c>
      <c r="B3032" s="7" t="s">
        <v>21</v>
      </c>
      <c r="C3032" s="7" t="s">
        <v>17</v>
      </c>
      <c r="D3032" s="7">
        <v>496</v>
      </c>
      <c r="E3032" s="7">
        <v>359</v>
      </c>
      <c r="F3032" s="7">
        <v>496</v>
      </c>
      <c r="G3032" s="7">
        <v>2</v>
      </c>
      <c r="H3032" s="7">
        <v>21791</v>
      </c>
      <c r="I3032" s="7">
        <v>2</v>
      </c>
      <c r="J3032" s="7">
        <v>74</v>
      </c>
      <c r="K3032" s="7">
        <v>405</v>
      </c>
      <c r="L3032" s="7">
        <v>462</v>
      </c>
      <c r="M3032" s="7">
        <v>5.8571428570000004</v>
      </c>
      <c r="N3032" s="7">
        <f>VLOOKUP(Todos!$A3032,vlookup_table[#All],2,FALSE)</f>
        <v>0</v>
      </c>
      <c r="O3032" s="7" t="str">
        <f>VLOOKUP(Todos!$A3032,vlookup_table[#All],3,FALSE)</f>
        <v>TX</v>
      </c>
      <c r="P3032" s="7">
        <f>VLOOKUP(Todos!$A3032,vlookup_table[#All],4,FALSE)</f>
        <v>1305</v>
      </c>
      <c r="Q3032" s="9" t="str">
        <f>VLOOKUP(Todos!$A3032,vlookup_table[#All],5,FALSE)</f>
        <v>C2</v>
      </c>
      <c r="R3032" s="9" t="str">
        <f>VLOOKUP(Todos!$A3032,vlookup_table[#All],6,FALSE)</f>
        <v>F</v>
      </c>
      <c r="S3032" s="9">
        <f>VLOOKUP(Todos!$A3032,vlookup_table[#All],7,FALSE)</f>
        <v>5</v>
      </c>
      <c r="T3032" s="9">
        <f>ROUND((9706-Todos!$P3032)/100, 0)</f>
        <v>84</v>
      </c>
      <c r="U3032" s="9" t="str" cm="1">
        <f t="array" ref="U3032">_xlfn.IFS(
    ISNUMBER(SEARCH("C", Q3032)), "Ciudad",
    ISNUMBER(SEARCH("T", Q3032)), "Pueblo",
    ISNUMBER(SEARCH("R", Q3032)), "Rural",
    ISNUMBER(SEARCH("S", Q3032)), "Suburbano",
    ISNUMBER(SEARCH("U", Q3032)), "Urbano"
)</f>
        <v>Ciudad</v>
      </c>
      <c r="V3032" s="24" t="str" cm="1">
        <f t="array" ref="V3032">_xlfn.LET(
    _xlpm.txt, _xlfn.TEXTJOIN("", TRUE, IF(ISNUMBER(--MID(Todos!$H3032, _xlfn.SEQUENCE(LEN(Todos!$H3032)), 1)), MID(Todos!$H3032, _xlfn.SEQUENCE(LEN(Todos!$H3032)), 1), "")),
    IF(ISNUMBER(--RIGHT(_xlpm.txt,1)), _xlpm.txt, LEFT(_xlpm.txt, LEN(_xlpm.txt)-1))
)</f>
        <v>21791</v>
      </c>
      <c r="W3032" s="9" t="str">
        <f>UPPER(LEFT(Todos!$B3032,2))</f>
        <v>TX</v>
      </c>
      <c r="X3032" s="10" t="str" cm="1">
        <f t="array" ref="X3032">+IF(Todos!$C3032 = "",MODE.MATCH(Todos!$C$2:$C$4029),Todos!$C3032)</f>
        <v>F</v>
      </c>
    </row>
    <row r="3033" spans="1:24" x14ac:dyDescent="0.35">
      <c r="A3033" s="11">
        <v>81520</v>
      </c>
      <c r="B3033" s="12" t="s">
        <v>36</v>
      </c>
      <c r="C3033" s="12" t="s">
        <v>17</v>
      </c>
      <c r="D3033" s="12">
        <v>428</v>
      </c>
      <c r="E3033" s="12">
        <v>215</v>
      </c>
      <c r="F3033" s="12">
        <v>308</v>
      </c>
      <c r="G3033" s="12">
        <v>0</v>
      </c>
      <c r="H3033" s="12">
        <v>10674</v>
      </c>
      <c r="I3033" s="12">
        <v>0</v>
      </c>
      <c r="J3033" s="12">
        <v>63</v>
      </c>
      <c r="K3033" s="12">
        <v>250</v>
      </c>
      <c r="L3033" s="12">
        <v>264</v>
      </c>
      <c r="M3033" s="12">
        <v>8.7333333329999991</v>
      </c>
      <c r="N3033" s="12">
        <f>VLOOKUP(Todos!$A3033,vlookup_table[#All],2,FALSE)</f>
        <v>0</v>
      </c>
      <c r="O3033" s="12" t="str">
        <f>VLOOKUP(Todos!$A3033,vlookup_table[#All],3,FALSE)</f>
        <v>WI</v>
      </c>
      <c r="P3033" s="12">
        <f>VLOOKUP(Todos!$A3033,vlookup_table[#All],4,FALSE)</f>
        <v>1710</v>
      </c>
      <c r="Q3033" s="14" t="str">
        <f>VLOOKUP(Todos!$A3033,vlookup_table[#All],5,FALSE)</f>
        <v>R3</v>
      </c>
      <c r="R3033" s="14" t="str">
        <f>VLOOKUP(Todos!$A3033,vlookup_table[#All],6,FALSE)</f>
        <v>F</v>
      </c>
      <c r="S3033" s="14">
        <f>VLOOKUP(Todos!$A3033,vlookup_table[#All],7,FALSE)</f>
        <v>10</v>
      </c>
      <c r="T3033" s="14">
        <f>ROUND((9706-Todos!$P3033)/100, 0)</f>
        <v>80</v>
      </c>
      <c r="U3033" s="14" t="str" cm="1">
        <f t="array" ref="U3033">_xlfn.IFS(
    ISNUMBER(SEARCH("C", Q3033)), "Ciudad",
    ISNUMBER(SEARCH("T", Q3033)), "Pueblo",
    ISNUMBER(SEARCH("R", Q3033)), "Rural",
    ISNUMBER(SEARCH("S", Q3033)), "Suburbano",
    ISNUMBER(SEARCH("U", Q3033)), "Urbano"
)</f>
        <v>Rural</v>
      </c>
      <c r="V3033" s="25" t="str" cm="1">
        <f t="array" ref="V3033">_xlfn.LET(
    _xlpm.txt, _xlfn.TEXTJOIN("", TRUE, IF(ISNUMBER(--MID(Todos!$H3033, _xlfn.SEQUENCE(LEN(Todos!$H3033)), 1)), MID(Todos!$H3033, _xlfn.SEQUENCE(LEN(Todos!$H3033)), 1), "")),
    IF(ISNUMBER(--RIGHT(_xlpm.txt,1)), _xlpm.txt, LEFT(_xlpm.txt, LEN(_xlpm.txt)-1))
)</f>
        <v>10674</v>
      </c>
      <c r="W3033" s="14" t="str">
        <f>UPPER(LEFT(Todos!$B3033,2))</f>
        <v>WI</v>
      </c>
      <c r="X3033" s="15" t="str" cm="1">
        <f t="array" ref="X3033">+IF(Todos!$C3033 = "",MODE.MATCH(Todos!$C$2:$C$4029),Todos!$C3033)</f>
        <v>F</v>
      </c>
    </row>
    <row r="3034" spans="1:24" x14ac:dyDescent="0.35">
      <c r="A3034" s="6">
        <v>185309</v>
      </c>
      <c r="B3034" s="7" t="s">
        <v>30</v>
      </c>
      <c r="C3034" s="7" t="s">
        <v>17</v>
      </c>
      <c r="D3034" s="7">
        <v>629</v>
      </c>
      <c r="E3034" s="7">
        <v>434</v>
      </c>
      <c r="F3034" s="7">
        <v>439</v>
      </c>
      <c r="G3034" s="7">
        <v>0</v>
      </c>
      <c r="H3034" s="7">
        <v>14381</v>
      </c>
      <c r="I3034" s="7">
        <v>6</v>
      </c>
      <c r="J3034" s="7">
        <v>69</v>
      </c>
      <c r="K3034" s="7">
        <v>444</v>
      </c>
      <c r="L3034" s="7">
        <v>445</v>
      </c>
      <c r="M3034" s="7">
        <v>5.2</v>
      </c>
      <c r="N3034" s="7">
        <f>VLOOKUP(Todos!$A3034,vlookup_table[#All],2,FALSE)</f>
        <v>2</v>
      </c>
      <c r="O3034" s="7" t="str">
        <f>VLOOKUP(Todos!$A3034,vlookup_table[#All],3,FALSE)</f>
        <v>MI</v>
      </c>
      <c r="P3034" s="7">
        <f>VLOOKUP(Todos!$A3034,vlookup_table[#All],4,FALSE)</f>
        <v>3209</v>
      </c>
      <c r="Q3034" s="9" t="str">
        <f>VLOOKUP(Todos!$A3034,vlookup_table[#All],5,FALSE)</f>
        <v>C2</v>
      </c>
      <c r="R3034" s="9" t="str">
        <f>VLOOKUP(Todos!$A3034,vlookup_table[#All],6,FALSE)</f>
        <v>F</v>
      </c>
      <c r="S3034" s="9">
        <f>VLOOKUP(Todos!$A3034,vlookup_table[#All],7,FALSE)</f>
        <v>7</v>
      </c>
      <c r="T3034" s="9">
        <f>ROUND((9706-Todos!$P3034)/100, 0)</f>
        <v>65</v>
      </c>
      <c r="U3034" s="9" t="str" cm="1">
        <f t="array" ref="U3034">_xlfn.IFS(
    ISNUMBER(SEARCH("C", Q3034)), "Ciudad",
    ISNUMBER(SEARCH("T", Q3034)), "Pueblo",
    ISNUMBER(SEARCH("R", Q3034)), "Rural",
    ISNUMBER(SEARCH("S", Q3034)), "Suburbano",
    ISNUMBER(SEARCH("U", Q3034)), "Urbano"
)</f>
        <v>Ciudad</v>
      </c>
      <c r="V3034" s="24" t="str" cm="1">
        <f t="array" ref="V3034">_xlfn.LET(
    _xlpm.txt, _xlfn.TEXTJOIN("", TRUE, IF(ISNUMBER(--MID(Todos!$H3034, _xlfn.SEQUENCE(LEN(Todos!$H3034)), 1)), MID(Todos!$H3034, _xlfn.SEQUENCE(LEN(Todos!$H3034)), 1), "")),
    IF(ISNUMBER(--RIGHT(_xlpm.txt,1)), _xlpm.txt, LEFT(_xlpm.txt, LEN(_xlpm.txt)-1))
)</f>
        <v>14381</v>
      </c>
      <c r="W3034" s="9" t="str">
        <f>UPPER(LEFT(Todos!$B3034,2))</f>
        <v>MI</v>
      </c>
      <c r="X3034" s="10" t="str" cm="1">
        <f t="array" ref="X3034">+IF(Todos!$C3034 = "",MODE.MATCH(Todos!$C$2:$C$4029),Todos!$C3034)</f>
        <v>F</v>
      </c>
    </row>
    <row r="3035" spans="1:24" x14ac:dyDescent="0.35">
      <c r="A3035" s="11">
        <v>6555</v>
      </c>
      <c r="B3035" s="12" t="s">
        <v>13</v>
      </c>
      <c r="C3035" s="12" t="s">
        <v>14</v>
      </c>
      <c r="D3035" s="12">
        <v>3125</v>
      </c>
      <c r="E3035" s="12">
        <v>616</v>
      </c>
      <c r="F3035" s="12">
        <v>817</v>
      </c>
      <c r="G3035" s="12">
        <v>90</v>
      </c>
      <c r="H3035" s="12">
        <v>37628</v>
      </c>
      <c r="I3035" s="12">
        <v>42</v>
      </c>
      <c r="J3035" s="12">
        <v>15</v>
      </c>
      <c r="K3035" s="12">
        <v>759</v>
      </c>
      <c r="L3035" s="12">
        <v>714</v>
      </c>
      <c r="M3035" s="12">
        <v>6.0989010989999999</v>
      </c>
      <c r="N3035" s="12">
        <f>VLOOKUP(Todos!$A3035,vlookup_table[#All],2,FALSE)</f>
        <v>1</v>
      </c>
      <c r="O3035" s="12" t="str">
        <f>VLOOKUP(Todos!$A3035,vlookup_table[#All],3,FALSE)</f>
        <v>FL</v>
      </c>
      <c r="P3035" s="12">
        <f>VLOOKUP(Todos!$A3035,vlookup_table[#All],4,FALSE)</f>
        <v>1808</v>
      </c>
      <c r="Q3035" s="14" t="str">
        <f>VLOOKUP(Todos!$A3035,vlookup_table[#All],5,FALSE)</f>
        <v>C1</v>
      </c>
      <c r="R3035" s="14" t="str">
        <f>VLOOKUP(Todos!$A3035,vlookup_table[#All],6,FALSE)</f>
        <v>M</v>
      </c>
      <c r="S3035" s="14">
        <f>VLOOKUP(Todos!$A3035,vlookup_table[#All],7,FALSE)</f>
        <v>10</v>
      </c>
      <c r="T3035" s="14">
        <f>ROUND((9706-Todos!$P3035)/100, 0)</f>
        <v>79</v>
      </c>
      <c r="U3035" s="14" t="str" cm="1">
        <f t="array" ref="U3035">_xlfn.IFS(
    ISNUMBER(SEARCH("C", Q3035)), "Ciudad",
    ISNUMBER(SEARCH("T", Q3035)), "Pueblo",
    ISNUMBER(SEARCH("R", Q3035)), "Rural",
    ISNUMBER(SEARCH("S", Q3035)), "Suburbano",
    ISNUMBER(SEARCH("U", Q3035)), "Urbano"
)</f>
        <v>Ciudad</v>
      </c>
      <c r="V3035" s="25" t="str" cm="1">
        <f t="array" ref="V3035">_xlfn.LET(
    _xlpm.txt, _xlfn.TEXTJOIN("", TRUE, IF(ISNUMBER(--MID(Todos!$H3035, _xlfn.SEQUENCE(LEN(Todos!$H3035)), 1)), MID(Todos!$H3035, _xlfn.SEQUENCE(LEN(Todos!$H3035)), 1), "")),
    IF(ISNUMBER(--RIGHT(_xlpm.txt,1)), _xlpm.txt, LEFT(_xlpm.txt, LEN(_xlpm.txt)-1))
)</f>
        <v>37628</v>
      </c>
      <c r="W3035" s="14" t="str">
        <f>UPPER(LEFT(Todos!$B3035,2))</f>
        <v>FL</v>
      </c>
      <c r="X3035" s="15" t="str" cm="1">
        <f t="array" ref="X3035">+IF(Todos!$C3035 = "",MODE.MATCH(Todos!$C$2:$C$4029),Todos!$C3035)</f>
        <v>M</v>
      </c>
    </row>
    <row r="3036" spans="1:24" x14ac:dyDescent="0.35">
      <c r="A3036" s="6">
        <v>20341</v>
      </c>
      <c r="B3036" s="7" t="s">
        <v>18</v>
      </c>
      <c r="C3036" s="7" t="s">
        <v>14</v>
      </c>
      <c r="D3036" s="7">
        <v>1427</v>
      </c>
      <c r="E3036" s="7">
        <v>367</v>
      </c>
      <c r="F3036" s="7">
        <v>525</v>
      </c>
      <c r="G3036" s="7">
        <v>27</v>
      </c>
      <c r="H3036" s="7">
        <v>24023</v>
      </c>
      <c r="I3036" s="7">
        <v>3</v>
      </c>
      <c r="J3036" s="7">
        <v>36</v>
      </c>
      <c r="K3036" s="7">
        <v>435</v>
      </c>
      <c r="L3036" s="7">
        <v>456</v>
      </c>
      <c r="M3036" s="7">
        <v>7.230769231</v>
      </c>
      <c r="N3036" s="7">
        <f>VLOOKUP(Todos!$A3036,vlookup_table[#All],2,FALSE)</f>
        <v>0</v>
      </c>
      <c r="O3036" s="7" t="str">
        <f>VLOOKUP(Todos!$A3036,vlookup_table[#All],3,FALSE)</f>
        <v>NC</v>
      </c>
      <c r="P3036" s="7">
        <f>VLOOKUP(Todos!$A3036,vlookup_table[#All],4,FALSE)</f>
        <v>4801</v>
      </c>
      <c r="Q3036" s="9" t="str">
        <f>VLOOKUP(Todos!$A3036,vlookup_table[#All],5,FALSE)</f>
        <v>C1</v>
      </c>
      <c r="R3036" s="9" t="str">
        <f>VLOOKUP(Todos!$A3036,vlookup_table[#All],6,FALSE)</f>
        <v>M</v>
      </c>
      <c r="S3036" s="9">
        <f>VLOOKUP(Todos!$A3036,vlookup_table[#All],7,FALSE)</f>
        <v>3</v>
      </c>
      <c r="T3036" s="9">
        <f>ROUND((9706-Todos!$P3036)/100, 0)</f>
        <v>49</v>
      </c>
      <c r="U3036" s="9" t="str" cm="1">
        <f t="array" ref="U3036">_xlfn.IFS(
    ISNUMBER(SEARCH("C", Q3036)), "Ciudad",
    ISNUMBER(SEARCH("T", Q3036)), "Pueblo",
    ISNUMBER(SEARCH("R", Q3036)), "Rural",
    ISNUMBER(SEARCH("S", Q3036)), "Suburbano",
    ISNUMBER(SEARCH("U", Q3036)), "Urbano"
)</f>
        <v>Ciudad</v>
      </c>
      <c r="V3036" s="24" t="str" cm="1">
        <f t="array" ref="V3036">_xlfn.LET(
    _xlpm.txt, _xlfn.TEXTJOIN("", TRUE, IF(ISNUMBER(--MID(Todos!$H3036, _xlfn.SEQUENCE(LEN(Todos!$H3036)), 1)), MID(Todos!$H3036, _xlfn.SEQUENCE(LEN(Todos!$H3036)), 1), "")),
    IF(ISNUMBER(--RIGHT(_xlpm.txt,1)), _xlpm.txt, LEFT(_xlpm.txt, LEN(_xlpm.txt)-1))
)</f>
        <v>24023</v>
      </c>
      <c r="W3036" s="9" t="str">
        <f>UPPER(LEFT(Todos!$B3036,2))</f>
        <v>NC</v>
      </c>
      <c r="X3036" s="10" t="str" cm="1">
        <f t="array" ref="X3036">+IF(Todos!$C3036 = "",MODE.MATCH(Todos!$C$2:$C$4029),Todos!$C3036)</f>
        <v>M</v>
      </c>
    </row>
    <row r="3037" spans="1:24" x14ac:dyDescent="0.35">
      <c r="A3037" s="11">
        <v>30629</v>
      </c>
      <c r="B3037" s="12" t="s">
        <v>40</v>
      </c>
      <c r="C3037" s="12" t="s">
        <v>17</v>
      </c>
      <c r="D3037" s="12">
        <v>680</v>
      </c>
      <c r="E3037" s="12">
        <v>248</v>
      </c>
      <c r="F3037" s="12">
        <v>383</v>
      </c>
      <c r="G3037" s="12">
        <v>0</v>
      </c>
      <c r="H3037" s="12">
        <v>15732</v>
      </c>
      <c r="I3037" s="12">
        <v>2</v>
      </c>
      <c r="J3037" s="12">
        <v>70</v>
      </c>
      <c r="K3037" s="12">
        <v>238</v>
      </c>
      <c r="L3037" s="12">
        <v>320</v>
      </c>
      <c r="M3037" s="12">
        <v>10</v>
      </c>
      <c r="N3037" s="12">
        <f>VLOOKUP(Todos!$A3037,vlookup_table[#All],2,FALSE)</f>
        <v>2</v>
      </c>
      <c r="O3037" s="12" t="str">
        <f>VLOOKUP(Todos!$A3037,vlookup_table[#All],3,FALSE)</f>
        <v>GA</v>
      </c>
      <c r="P3037" s="12">
        <f>VLOOKUP(Todos!$A3037,vlookup_table[#All],4,FALSE)</f>
        <v>1401</v>
      </c>
      <c r="Q3037" s="14" t="str">
        <f>VLOOKUP(Todos!$A3037,vlookup_table[#All],5,FALSE)</f>
        <v>C2</v>
      </c>
      <c r="R3037" s="14" t="str">
        <f>VLOOKUP(Todos!$A3037,vlookup_table[#All],6,FALSE)</f>
        <v>F</v>
      </c>
      <c r="S3037" s="14">
        <f>VLOOKUP(Todos!$A3037,vlookup_table[#All],7,FALSE)</f>
        <v>17</v>
      </c>
      <c r="T3037" s="14">
        <f>ROUND((9706-Todos!$P3037)/100, 0)</f>
        <v>83</v>
      </c>
      <c r="U3037" s="14" t="str" cm="1">
        <f t="array" ref="U3037">_xlfn.IFS(
    ISNUMBER(SEARCH("C", Q3037)), "Ciudad",
    ISNUMBER(SEARCH("T", Q3037)), "Pueblo",
    ISNUMBER(SEARCH("R", Q3037)), "Rural",
    ISNUMBER(SEARCH("S", Q3037)), "Suburbano",
    ISNUMBER(SEARCH("U", Q3037)), "Urbano"
)</f>
        <v>Ciudad</v>
      </c>
      <c r="V3037" s="25" t="str" cm="1">
        <f t="array" ref="V3037">_xlfn.LET(
    _xlpm.txt, _xlfn.TEXTJOIN("", TRUE, IF(ISNUMBER(--MID(Todos!$H3037, _xlfn.SEQUENCE(LEN(Todos!$H3037)), 1)), MID(Todos!$H3037, _xlfn.SEQUENCE(LEN(Todos!$H3037)), 1), "")),
    IF(ISNUMBER(--RIGHT(_xlpm.txt,1)), _xlpm.txt, LEFT(_xlpm.txt, LEN(_xlpm.txt)-1))
)</f>
        <v>15732</v>
      </c>
      <c r="W3037" s="14" t="str">
        <f>UPPER(LEFT(Todos!$B3037,2))</f>
        <v>GA</v>
      </c>
      <c r="X3037" s="15" t="str" cm="1">
        <f t="array" ref="X3037">+IF(Todos!$C3037 = "",MODE.MATCH(Todos!$C$2:$C$4029),Todos!$C3037)</f>
        <v>F</v>
      </c>
    </row>
    <row r="3038" spans="1:24" x14ac:dyDescent="0.35">
      <c r="A3038" s="6">
        <v>38392</v>
      </c>
      <c r="B3038" s="7" t="s">
        <v>13</v>
      </c>
      <c r="C3038" s="7" t="s">
        <v>17</v>
      </c>
      <c r="D3038" s="7" t="s">
        <v>81</v>
      </c>
      <c r="E3038" s="7">
        <v>408</v>
      </c>
      <c r="F3038" s="7">
        <v>464</v>
      </c>
      <c r="G3038" s="7">
        <v>11</v>
      </c>
      <c r="H3038" s="7">
        <v>13050</v>
      </c>
      <c r="I3038" s="7">
        <v>67</v>
      </c>
      <c r="J3038" s="7">
        <v>26</v>
      </c>
      <c r="K3038" s="7">
        <v>415</v>
      </c>
      <c r="L3038" s="7">
        <v>452</v>
      </c>
      <c r="M3038" s="7">
        <v>20</v>
      </c>
      <c r="N3038" s="7">
        <f>VLOOKUP(Todos!$A3038,vlookup_table[#All],2,FALSE)</f>
        <v>0</v>
      </c>
      <c r="O3038" s="7" t="str">
        <f>VLOOKUP(Todos!$A3038,vlookup_table[#All],3,FALSE)</f>
        <v>FL</v>
      </c>
      <c r="P3038" s="7">
        <f>VLOOKUP(Todos!$A3038,vlookup_table[#All],4,FALSE)</f>
        <v>3401</v>
      </c>
      <c r="Q3038" s="9" t="str">
        <f>VLOOKUP(Todos!$A3038,vlookup_table[#All],5,FALSE)</f>
        <v>U2</v>
      </c>
      <c r="R3038" s="9" t="str">
        <f>VLOOKUP(Todos!$A3038,vlookup_table[#All],6,FALSE)</f>
        <v>F</v>
      </c>
      <c r="S3038" s="9">
        <f>VLOOKUP(Todos!$A3038,vlookup_table[#All],7,FALSE)</f>
        <v>20</v>
      </c>
      <c r="T3038" s="9">
        <f>ROUND((9706-Todos!$P3038)/100, 0)</f>
        <v>63</v>
      </c>
      <c r="U3038" s="9" t="str" cm="1">
        <f t="array" ref="U3038">_xlfn.IFS(
    ISNUMBER(SEARCH("C", Q3038)), "Ciudad",
    ISNUMBER(SEARCH("T", Q3038)), "Pueblo",
    ISNUMBER(SEARCH("R", Q3038)), "Rural",
    ISNUMBER(SEARCH("S", Q3038)), "Suburbano",
    ISNUMBER(SEARCH("U", Q3038)), "Urbano"
)</f>
        <v>Urbano</v>
      </c>
      <c r="V3038" s="24" t="str" cm="1">
        <f t="array" ref="V3038">_xlfn.LET(
    _xlpm.txt, _xlfn.TEXTJOIN("", TRUE, IF(ISNUMBER(--MID(Todos!$H3038, _xlfn.SEQUENCE(LEN(Todos!$H3038)), 1)), MID(Todos!$H3038, _xlfn.SEQUENCE(LEN(Todos!$H3038)), 1), "")),
    IF(ISNUMBER(--RIGHT(_xlpm.txt,1)), _xlpm.txt, LEFT(_xlpm.txt, LEN(_xlpm.txt)-1))
)</f>
        <v>13050</v>
      </c>
      <c r="W3038" s="9" t="str">
        <f>UPPER(LEFT(Todos!$B3038,2))</f>
        <v>FL</v>
      </c>
      <c r="X3038" s="10" t="str" cm="1">
        <f t="array" ref="X3038">+IF(Todos!$C3038 = "",MODE.MATCH(Todos!$C$2:$C$4029),Todos!$C3038)</f>
        <v>F</v>
      </c>
    </row>
    <row r="3039" spans="1:24" x14ac:dyDescent="0.35">
      <c r="A3039" s="11">
        <v>122090</v>
      </c>
      <c r="B3039" s="12" t="s">
        <v>21</v>
      </c>
      <c r="C3039" s="12" t="s">
        <v>14</v>
      </c>
      <c r="D3039" s="12">
        <v>405</v>
      </c>
      <c r="E3039" s="12">
        <v>279</v>
      </c>
      <c r="F3039" s="12">
        <v>381</v>
      </c>
      <c r="G3039" s="12">
        <v>0</v>
      </c>
      <c r="H3039" s="12">
        <v>10716</v>
      </c>
      <c r="I3039" s="12">
        <v>6</v>
      </c>
      <c r="J3039" s="12">
        <v>65</v>
      </c>
      <c r="K3039" s="12">
        <v>340</v>
      </c>
      <c r="L3039" s="12">
        <v>349</v>
      </c>
      <c r="M3039" s="12">
        <v>4.7857142860000002</v>
      </c>
      <c r="N3039" s="12">
        <f>VLOOKUP(Todos!$A3039,vlookup_table[#All],2,FALSE)</f>
        <v>0</v>
      </c>
      <c r="O3039" s="12" t="str">
        <f>VLOOKUP(Todos!$A3039,vlookup_table[#All],3,FALSE)</f>
        <v>TX</v>
      </c>
      <c r="P3039" s="12">
        <f>VLOOKUP(Todos!$A3039,vlookup_table[#All],4,FALSE)</f>
        <v>5009</v>
      </c>
      <c r="Q3039" s="14" t="str">
        <f>VLOOKUP(Todos!$A3039,vlookup_table[#All],5,FALSE)</f>
        <v>S2</v>
      </c>
      <c r="R3039" s="14" t="str">
        <f>VLOOKUP(Todos!$A3039,vlookup_table[#All],6,FALSE)</f>
        <v>M</v>
      </c>
      <c r="S3039" s="14">
        <f>VLOOKUP(Todos!$A3039,vlookup_table[#All],7,FALSE)</f>
        <v>20</v>
      </c>
      <c r="T3039" s="14">
        <f>ROUND((9706-Todos!$P3039)/100, 0)</f>
        <v>47</v>
      </c>
      <c r="U3039" s="14" t="str" cm="1">
        <f t="array" ref="U3039">_xlfn.IFS(
    ISNUMBER(SEARCH("C", Q3039)), "Ciudad",
    ISNUMBER(SEARCH("T", Q3039)), "Pueblo",
    ISNUMBER(SEARCH("R", Q3039)), "Rural",
    ISNUMBER(SEARCH("S", Q3039)), "Suburbano",
    ISNUMBER(SEARCH("U", Q3039)), "Urbano"
)</f>
        <v>Suburbano</v>
      </c>
      <c r="V3039" s="25" t="str" cm="1">
        <f t="array" ref="V3039">_xlfn.LET(
    _xlpm.txt, _xlfn.TEXTJOIN("", TRUE, IF(ISNUMBER(--MID(Todos!$H3039, _xlfn.SEQUENCE(LEN(Todos!$H3039)), 1)), MID(Todos!$H3039, _xlfn.SEQUENCE(LEN(Todos!$H3039)), 1), "")),
    IF(ISNUMBER(--RIGHT(_xlpm.txt,1)), _xlpm.txt, LEFT(_xlpm.txt, LEN(_xlpm.txt)-1))
)</f>
        <v>10716</v>
      </c>
      <c r="W3039" s="14" t="str">
        <f>UPPER(LEFT(Todos!$B3039,2))</f>
        <v>TX</v>
      </c>
      <c r="X3039" s="15" t="str" cm="1">
        <f t="array" ref="X3039">+IF(Todos!$C3039 = "",MODE.MATCH(Todos!$C$2:$C$4029),Todos!$C3039)</f>
        <v>M</v>
      </c>
    </row>
    <row r="3040" spans="1:24" x14ac:dyDescent="0.35">
      <c r="A3040" s="6">
        <v>159623</v>
      </c>
      <c r="B3040" s="7" t="s">
        <v>36</v>
      </c>
      <c r="C3040" s="7" t="s">
        <v>17</v>
      </c>
      <c r="D3040" s="7">
        <v>397</v>
      </c>
      <c r="E3040" s="7">
        <v>217</v>
      </c>
      <c r="F3040" s="7">
        <v>315</v>
      </c>
      <c r="G3040" s="7">
        <v>0</v>
      </c>
      <c r="H3040" s="7">
        <v>11627</v>
      </c>
      <c r="I3040" s="7">
        <v>1</v>
      </c>
      <c r="J3040" s="7">
        <v>84</v>
      </c>
      <c r="K3040" s="7">
        <v>294</v>
      </c>
      <c r="L3040" s="7">
        <v>259</v>
      </c>
      <c r="M3040" s="7">
        <v>9.8000000000000007</v>
      </c>
      <c r="N3040" s="7">
        <f>VLOOKUP(Todos!$A3040,vlookup_table[#All],2,FALSE)</f>
        <v>28</v>
      </c>
      <c r="O3040" s="7" t="str">
        <f>VLOOKUP(Todos!$A3040,vlookup_table[#All],3,FALSE)</f>
        <v>WI</v>
      </c>
      <c r="P3040" s="7">
        <f>VLOOKUP(Todos!$A3040,vlookup_table[#All],4,FALSE)</f>
        <v>4801</v>
      </c>
      <c r="Q3040" s="9" t="str">
        <f>VLOOKUP(Todos!$A3040,vlookup_table[#All],5,FALSE)</f>
        <v>C2</v>
      </c>
      <c r="R3040" s="9" t="str">
        <f>VLOOKUP(Todos!$A3040,vlookup_table[#All],6,FALSE)</f>
        <v>F</v>
      </c>
      <c r="S3040" s="9">
        <f>VLOOKUP(Todos!$A3040,vlookup_table[#All],7,FALSE)</f>
        <v>20</v>
      </c>
      <c r="T3040" s="9">
        <f>ROUND((9706-Todos!$P3040)/100, 0)</f>
        <v>49</v>
      </c>
      <c r="U3040" s="9" t="str" cm="1">
        <f t="array" ref="U3040">_xlfn.IFS(
    ISNUMBER(SEARCH("C", Q3040)), "Ciudad",
    ISNUMBER(SEARCH("T", Q3040)), "Pueblo",
    ISNUMBER(SEARCH("R", Q3040)), "Rural",
    ISNUMBER(SEARCH("S", Q3040)), "Suburbano",
    ISNUMBER(SEARCH("U", Q3040)), "Urbano"
)</f>
        <v>Ciudad</v>
      </c>
      <c r="V3040" s="24" t="str" cm="1">
        <f t="array" ref="V3040">_xlfn.LET(
    _xlpm.txt, _xlfn.TEXTJOIN("", TRUE, IF(ISNUMBER(--MID(Todos!$H3040, _xlfn.SEQUENCE(LEN(Todos!$H3040)), 1)), MID(Todos!$H3040, _xlfn.SEQUENCE(LEN(Todos!$H3040)), 1), "")),
    IF(ISNUMBER(--RIGHT(_xlpm.txt,1)), _xlpm.txt, LEFT(_xlpm.txt, LEN(_xlpm.txt)-1))
)</f>
        <v>11627</v>
      </c>
      <c r="W3040" s="9" t="str">
        <f>UPPER(LEFT(Todos!$B3040,2))</f>
        <v>WI</v>
      </c>
      <c r="X3040" s="10" t="str" cm="1">
        <f t="array" ref="X3040">+IF(Todos!$C3040 = "",MODE.MATCH(Todos!$C$2:$C$4029),Todos!$C3040)</f>
        <v>F</v>
      </c>
    </row>
    <row r="3041" spans="1:24" x14ac:dyDescent="0.35">
      <c r="A3041" s="11">
        <v>103290</v>
      </c>
      <c r="B3041" s="12" t="s">
        <v>37</v>
      </c>
      <c r="C3041" s="12" t="s">
        <v>14</v>
      </c>
      <c r="D3041" s="12">
        <v>736</v>
      </c>
      <c r="E3041" s="12">
        <v>617</v>
      </c>
      <c r="F3041" s="12">
        <v>761</v>
      </c>
      <c r="G3041" s="12">
        <v>0</v>
      </c>
      <c r="H3041" s="12">
        <v>25623</v>
      </c>
      <c r="I3041" s="12">
        <v>4</v>
      </c>
      <c r="J3041" s="12">
        <v>62</v>
      </c>
      <c r="K3041" s="12">
        <v>646</v>
      </c>
      <c r="L3041" s="12">
        <v>654</v>
      </c>
      <c r="M3041" s="12">
        <v>9.6</v>
      </c>
      <c r="N3041" s="12">
        <f>VLOOKUP(Todos!$A3041,vlookup_table[#All],2,FALSE)</f>
        <v>1</v>
      </c>
      <c r="O3041" s="12" t="str">
        <f>VLOOKUP(Todos!$A3041,vlookup_table[#All],3,FALSE)</f>
        <v>MO</v>
      </c>
      <c r="P3041" s="12">
        <f>VLOOKUP(Todos!$A3041,vlookup_table[#All],4,FALSE)</f>
        <v>2601</v>
      </c>
      <c r="Q3041" s="14" t="str">
        <f>VLOOKUP(Todos!$A3041,vlookup_table[#All],5,FALSE)</f>
        <v>C1</v>
      </c>
      <c r="R3041" s="14" t="str">
        <f>VLOOKUP(Todos!$A3041,vlookup_table[#All],6,FALSE)</f>
        <v>M</v>
      </c>
      <c r="S3041" s="14">
        <f>VLOOKUP(Todos!$A3041,vlookup_table[#All],7,FALSE)</f>
        <v>16</v>
      </c>
      <c r="T3041" s="14">
        <f>ROUND((9706-Todos!$P3041)/100, 0)</f>
        <v>71</v>
      </c>
      <c r="U3041" s="14" t="str" cm="1">
        <f t="array" ref="U3041">_xlfn.IFS(
    ISNUMBER(SEARCH("C", Q3041)), "Ciudad",
    ISNUMBER(SEARCH("T", Q3041)), "Pueblo",
    ISNUMBER(SEARCH("R", Q3041)), "Rural",
    ISNUMBER(SEARCH("S", Q3041)), "Suburbano",
    ISNUMBER(SEARCH("U", Q3041)), "Urbano"
)</f>
        <v>Ciudad</v>
      </c>
      <c r="V3041" s="25" t="str" cm="1">
        <f t="array" ref="V3041">_xlfn.LET(
    _xlpm.txt, _xlfn.TEXTJOIN("", TRUE, IF(ISNUMBER(--MID(Todos!$H3041, _xlfn.SEQUENCE(LEN(Todos!$H3041)), 1)), MID(Todos!$H3041, _xlfn.SEQUENCE(LEN(Todos!$H3041)), 1), "")),
    IF(ISNUMBER(--RIGHT(_xlpm.txt,1)), _xlpm.txt, LEFT(_xlpm.txt, LEN(_xlpm.txt)-1))
)</f>
        <v>25623</v>
      </c>
      <c r="W3041" s="14" t="str">
        <f>UPPER(LEFT(Todos!$B3041,2))</f>
        <v>MO</v>
      </c>
      <c r="X3041" s="15" t="str" cm="1">
        <f t="array" ref="X3041">+IF(Todos!$C3041 = "",MODE.MATCH(Todos!$C$2:$C$4029),Todos!$C3041)</f>
        <v>M</v>
      </c>
    </row>
    <row r="3042" spans="1:24" x14ac:dyDescent="0.35">
      <c r="A3042" s="6">
        <v>154745</v>
      </c>
      <c r="B3042" s="7" t="s">
        <v>22</v>
      </c>
      <c r="C3042" s="7" t="s">
        <v>14</v>
      </c>
      <c r="D3042" s="7">
        <v>996</v>
      </c>
      <c r="E3042" s="7">
        <v>309</v>
      </c>
      <c r="F3042" s="7">
        <v>452</v>
      </c>
      <c r="G3042" s="7">
        <v>4</v>
      </c>
      <c r="H3042" s="7">
        <v>14797</v>
      </c>
      <c r="I3042" s="7">
        <v>2</v>
      </c>
      <c r="J3042" s="7">
        <v>60</v>
      </c>
      <c r="K3042" s="7">
        <v>419</v>
      </c>
      <c r="L3042" s="7">
        <v>382</v>
      </c>
      <c r="M3042" s="7">
        <v>10</v>
      </c>
      <c r="N3042" s="7">
        <f>VLOOKUP(Todos!$A3042,vlookup_table[#All],2,FALSE)</f>
        <v>1</v>
      </c>
      <c r="O3042" s="7" t="str">
        <f>VLOOKUP(Todos!$A3042,vlookup_table[#All],3,FALSE)</f>
        <v>CA</v>
      </c>
      <c r="P3042" s="7">
        <f>VLOOKUP(Todos!$A3042,vlookup_table[#All],4,FALSE)</f>
        <v>4201</v>
      </c>
      <c r="Q3042" s="9" t="str">
        <f>VLOOKUP(Todos!$A3042,vlookup_table[#All],5,FALSE)</f>
        <v>T2</v>
      </c>
      <c r="R3042" s="9" t="str">
        <f>VLOOKUP(Todos!$A3042,vlookup_table[#All],6,FALSE)</f>
        <v>M</v>
      </c>
      <c r="S3042" s="9">
        <f>VLOOKUP(Todos!$A3042,vlookup_table[#All],7,FALSE)</f>
        <v>5</v>
      </c>
      <c r="T3042" s="9">
        <f>ROUND((9706-Todos!$P3042)/100, 0)</f>
        <v>55</v>
      </c>
      <c r="U3042" s="9" t="str" cm="1">
        <f t="array" ref="U3042">_xlfn.IFS(
    ISNUMBER(SEARCH("C", Q3042)), "Ciudad",
    ISNUMBER(SEARCH("T", Q3042)), "Pueblo",
    ISNUMBER(SEARCH("R", Q3042)), "Rural",
    ISNUMBER(SEARCH("S", Q3042)), "Suburbano",
    ISNUMBER(SEARCH("U", Q3042)), "Urbano"
)</f>
        <v>Pueblo</v>
      </c>
      <c r="V3042" s="24" t="str" cm="1">
        <f t="array" ref="V3042">_xlfn.LET(
    _xlpm.txt, _xlfn.TEXTJOIN("", TRUE, IF(ISNUMBER(--MID(Todos!$H3042, _xlfn.SEQUENCE(LEN(Todos!$H3042)), 1)), MID(Todos!$H3042, _xlfn.SEQUENCE(LEN(Todos!$H3042)), 1), "")),
    IF(ISNUMBER(--RIGHT(_xlpm.txt,1)), _xlpm.txt, LEFT(_xlpm.txt, LEN(_xlpm.txt)-1))
)</f>
        <v>14797</v>
      </c>
      <c r="W3042" s="9" t="str">
        <f>UPPER(LEFT(Todos!$B3042,2))</f>
        <v>CA</v>
      </c>
      <c r="X3042" s="10" t="str" cm="1">
        <f t="array" ref="X3042">+IF(Todos!$C3042 = "",MODE.MATCH(Todos!$C$2:$C$4029),Todos!$C3042)</f>
        <v>M</v>
      </c>
    </row>
    <row r="3043" spans="1:24" x14ac:dyDescent="0.35">
      <c r="A3043" s="11">
        <v>184549</v>
      </c>
      <c r="B3043" s="12" t="s">
        <v>71</v>
      </c>
      <c r="C3043" s="12" t="s">
        <v>27</v>
      </c>
      <c r="D3043" s="12">
        <v>1040</v>
      </c>
      <c r="E3043" s="12">
        <v>507</v>
      </c>
      <c r="F3043" s="12">
        <v>590</v>
      </c>
      <c r="G3043" s="12">
        <v>0</v>
      </c>
      <c r="H3043" s="12">
        <v>21442</v>
      </c>
      <c r="I3043" s="12">
        <v>6</v>
      </c>
      <c r="J3043" s="12">
        <v>24</v>
      </c>
      <c r="K3043" s="12">
        <v>569</v>
      </c>
      <c r="L3043" s="12">
        <v>566</v>
      </c>
      <c r="M3043" s="12">
        <v>20.833333329999999</v>
      </c>
      <c r="N3043" s="12">
        <f>VLOOKUP(Todos!$A3043,vlookup_table[#All],2,FALSE)</f>
        <v>0</v>
      </c>
      <c r="O3043" s="12" t="str">
        <f>VLOOKUP(Todos!$A3043,vlookup_table[#All],3,FALSE)</f>
        <v>AK</v>
      </c>
      <c r="P3043" s="12">
        <f>VLOOKUP(Todos!$A3043,vlookup_table[#All],4,FALSE)</f>
        <v>4301</v>
      </c>
      <c r="Q3043" s="14" t="str">
        <f>VLOOKUP(Todos!$A3043,vlookup_table[#All],5,FALSE)</f>
        <v>C2</v>
      </c>
      <c r="R3043" s="14" t="str">
        <f>VLOOKUP(Todos!$A3043,vlookup_table[#All],6,FALSE)</f>
        <v>M</v>
      </c>
      <c r="S3043" s="14">
        <f>VLOOKUP(Todos!$A3043,vlookup_table[#All],7,FALSE)</f>
        <v>25</v>
      </c>
      <c r="T3043" s="14">
        <f>ROUND((9706-Todos!$P3043)/100, 0)</f>
        <v>54</v>
      </c>
      <c r="U3043" s="14" t="str" cm="1">
        <f t="array" ref="U3043">_xlfn.IFS(
    ISNUMBER(SEARCH("C", Q3043)), "Ciudad",
    ISNUMBER(SEARCH("T", Q3043)), "Pueblo",
    ISNUMBER(SEARCH("R", Q3043)), "Rural",
    ISNUMBER(SEARCH("S", Q3043)), "Suburbano",
    ISNUMBER(SEARCH("U", Q3043)), "Urbano"
)</f>
        <v>Ciudad</v>
      </c>
      <c r="V3043" s="25" t="str" cm="1">
        <f t="array" ref="V3043">_xlfn.LET(
    _xlpm.txt, _xlfn.TEXTJOIN("", TRUE, IF(ISNUMBER(--MID(Todos!$H3043, _xlfn.SEQUENCE(LEN(Todos!$H3043)), 1)), MID(Todos!$H3043, _xlfn.SEQUENCE(LEN(Todos!$H3043)), 1), "")),
    IF(ISNUMBER(--RIGHT(_xlpm.txt,1)), _xlpm.txt, LEFT(_xlpm.txt, LEN(_xlpm.txt)-1))
)</f>
        <v>21442</v>
      </c>
      <c r="W3043" s="14" t="str">
        <f>UPPER(LEFT(Todos!$B3043,2))</f>
        <v>AK</v>
      </c>
      <c r="X3043" s="15" t="str" cm="1">
        <f t="array" ref="X3043">+IF(Todos!$C3043 = "",MODE.MATCH(Todos!$C$2:$C$4029),Todos!$C3043)</f>
        <v>Male</v>
      </c>
    </row>
    <row r="3044" spans="1:24" x14ac:dyDescent="0.35">
      <c r="A3044" s="6">
        <v>162494</v>
      </c>
      <c r="B3044" s="7" t="s">
        <v>22</v>
      </c>
      <c r="C3044" s="7" t="s">
        <v>14</v>
      </c>
      <c r="D3044" s="7">
        <v>2375</v>
      </c>
      <c r="E3044" s="7">
        <v>435</v>
      </c>
      <c r="F3044" s="7">
        <v>514</v>
      </c>
      <c r="G3044" s="7">
        <v>88</v>
      </c>
      <c r="H3044" s="7">
        <v>17574</v>
      </c>
      <c r="I3044" s="7">
        <v>18</v>
      </c>
      <c r="J3044" s="7">
        <v>60</v>
      </c>
      <c r="K3044" s="7">
        <v>516</v>
      </c>
      <c r="L3044" s="7">
        <v>465</v>
      </c>
      <c r="M3044" s="7">
        <v>21.875</v>
      </c>
      <c r="N3044" s="7">
        <f>VLOOKUP(Todos!$A3044,vlookup_table[#All],2,FALSE)</f>
        <v>1</v>
      </c>
      <c r="O3044" s="7" t="str">
        <f>VLOOKUP(Todos!$A3044,vlookup_table[#All],3,FALSE)</f>
        <v>CA</v>
      </c>
      <c r="P3044" s="7">
        <f>VLOOKUP(Todos!$A3044,vlookup_table[#All],4,FALSE)</f>
        <v>5601</v>
      </c>
      <c r="Q3044" s="9" t="str">
        <f>VLOOKUP(Todos!$A3044,vlookup_table[#All],5,FALSE)</f>
        <v>S2</v>
      </c>
      <c r="R3044" s="9" t="str">
        <f>VLOOKUP(Todos!$A3044,vlookup_table[#All],6,FALSE)</f>
        <v>M</v>
      </c>
      <c r="S3044" s="9">
        <f>VLOOKUP(Todos!$A3044,vlookup_table[#All],7,FALSE)</f>
        <v>30</v>
      </c>
      <c r="T3044" s="9">
        <f>ROUND((9706-Todos!$P3044)/100, 0)</f>
        <v>41</v>
      </c>
      <c r="U3044" s="9" t="str" cm="1">
        <f t="array" ref="U3044">_xlfn.IFS(
    ISNUMBER(SEARCH("C", Q3044)), "Ciudad",
    ISNUMBER(SEARCH("T", Q3044)), "Pueblo",
    ISNUMBER(SEARCH("R", Q3044)), "Rural",
    ISNUMBER(SEARCH("S", Q3044)), "Suburbano",
    ISNUMBER(SEARCH("U", Q3044)), "Urbano"
)</f>
        <v>Suburbano</v>
      </c>
      <c r="V3044" s="24" t="str" cm="1">
        <f t="array" ref="V3044">_xlfn.LET(
    _xlpm.txt, _xlfn.TEXTJOIN("", TRUE, IF(ISNUMBER(--MID(Todos!$H3044, _xlfn.SEQUENCE(LEN(Todos!$H3044)), 1)), MID(Todos!$H3044, _xlfn.SEQUENCE(LEN(Todos!$H3044)), 1), "")),
    IF(ISNUMBER(--RIGHT(_xlpm.txt,1)), _xlpm.txt, LEFT(_xlpm.txt, LEN(_xlpm.txt)-1))
)</f>
        <v>17574</v>
      </c>
      <c r="W3044" s="9" t="str">
        <f>UPPER(LEFT(Todos!$B3044,2))</f>
        <v>CA</v>
      </c>
      <c r="X3044" s="10" t="str" cm="1">
        <f t="array" ref="X3044">+IF(Todos!$C3044 = "",MODE.MATCH(Todos!$C$2:$C$4029),Todos!$C3044)</f>
        <v>M</v>
      </c>
    </row>
    <row r="3045" spans="1:24" x14ac:dyDescent="0.35">
      <c r="A3045" s="11">
        <v>45873</v>
      </c>
      <c r="B3045" s="12" t="s">
        <v>13</v>
      </c>
      <c r="C3045" s="12" t="s">
        <v>17</v>
      </c>
      <c r="D3045" s="12">
        <v>402</v>
      </c>
      <c r="E3045" s="12">
        <v>168</v>
      </c>
      <c r="F3045" s="12">
        <v>240</v>
      </c>
      <c r="G3045" s="12">
        <v>0</v>
      </c>
      <c r="H3045" s="12">
        <v>10003</v>
      </c>
      <c r="I3045" s="12">
        <v>8</v>
      </c>
      <c r="J3045" s="12">
        <v>17</v>
      </c>
      <c r="K3045" s="12">
        <v>251</v>
      </c>
      <c r="L3045" s="12">
        <v>199</v>
      </c>
      <c r="M3045" s="12">
        <v>6.538461539</v>
      </c>
      <c r="N3045" s="12">
        <f>VLOOKUP(Todos!$A3045,vlookup_table[#All],2,FALSE)</f>
        <v>0</v>
      </c>
      <c r="O3045" s="12" t="str">
        <f>VLOOKUP(Todos!$A3045,vlookup_table[#All],3,FALSE)</f>
        <v>FL</v>
      </c>
      <c r="P3045" s="12">
        <f>VLOOKUP(Todos!$A3045,vlookup_table[#All],4,FALSE)</f>
        <v>1606</v>
      </c>
      <c r="Q3045" s="14" t="str">
        <f>VLOOKUP(Todos!$A3045,vlookup_table[#All],5,FALSE)</f>
        <v>C3</v>
      </c>
      <c r="R3045" s="14" t="str">
        <f>VLOOKUP(Todos!$A3045,vlookup_table[#All],6,FALSE)</f>
        <v>F</v>
      </c>
      <c r="S3045" s="14">
        <f>VLOOKUP(Todos!$A3045,vlookup_table[#All],7,FALSE)</f>
        <v>8</v>
      </c>
      <c r="T3045" s="14">
        <f>ROUND((9706-Todos!$P3045)/100, 0)</f>
        <v>81</v>
      </c>
      <c r="U3045" s="14" t="str" cm="1">
        <f t="array" ref="U3045">_xlfn.IFS(
    ISNUMBER(SEARCH("C", Q3045)), "Ciudad",
    ISNUMBER(SEARCH("T", Q3045)), "Pueblo",
    ISNUMBER(SEARCH("R", Q3045)), "Rural",
    ISNUMBER(SEARCH("S", Q3045)), "Suburbano",
    ISNUMBER(SEARCH("U", Q3045)), "Urbano"
)</f>
        <v>Ciudad</v>
      </c>
      <c r="V3045" s="25" t="str" cm="1">
        <f t="array" ref="V3045">_xlfn.LET(
    _xlpm.txt, _xlfn.TEXTJOIN("", TRUE, IF(ISNUMBER(--MID(Todos!$H3045, _xlfn.SEQUENCE(LEN(Todos!$H3045)), 1)), MID(Todos!$H3045, _xlfn.SEQUENCE(LEN(Todos!$H3045)), 1), "")),
    IF(ISNUMBER(--RIGHT(_xlpm.txt,1)), _xlpm.txt, LEFT(_xlpm.txt, LEN(_xlpm.txt)-1))
)</f>
        <v>10003</v>
      </c>
      <c r="W3045" s="14" t="str">
        <f>UPPER(LEFT(Todos!$B3045,2))</f>
        <v>FL</v>
      </c>
      <c r="X3045" s="15" t="str" cm="1">
        <f t="array" ref="X3045">+IF(Todos!$C3045 = "",MODE.MATCH(Todos!$C$2:$C$4029),Todos!$C3045)</f>
        <v>F</v>
      </c>
    </row>
    <row r="3046" spans="1:24" x14ac:dyDescent="0.35">
      <c r="A3046" s="6">
        <v>14831</v>
      </c>
      <c r="B3046" s="7" t="s">
        <v>33</v>
      </c>
      <c r="C3046" s="7" t="s">
        <v>61</v>
      </c>
      <c r="D3046" s="7">
        <v>374</v>
      </c>
      <c r="E3046" s="7">
        <v>223</v>
      </c>
      <c r="F3046" s="7">
        <v>276</v>
      </c>
      <c r="G3046" s="7">
        <v>0</v>
      </c>
      <c r="H3046" s="7">
        <v>9291</v>
      </c>
      <c r="I3046" s="7">
        <v>2</v>
      </c>
      <c r="J3046" s="7">
        <v>73</v>
      </c>
      <c r="K3046" s="7">
        <v>242</v>
      </c>
      <c r="L3046" s="7">
        <v>254</v>
      </c>
      <c r="M3046" s="7">
        <v>8.7857142859999993</v>
      </c>
      <c r="N3046" s="7">
        <f>VLOOKUP(Todos!$A3046,vlookup_table[#All],2,FALSE)</f>
        <v>0</v>
      </c>
      <c r="O3046" s="7" t="str">
        <f>VLOOKUP(Todos!$A3046,vlookup_table[#All],3,FALSE)</f>
        <v>AR</v>
      </c>
      <c r="P3046" s="7">
        <f>VLOOKUP(Todos!$A3046,vlookup_table[#All],4,FALSE)</f>
        <v>0</v>
      </c>
      <c r="Q3046" s="9" t="str">
        <f>VLOOKUP(Todos!$A3046,vlookup_table[#All],5,FALSE)</f>
        <v>R3</v>
      </c>
      <c r="R3046" s="9" t="str">
        <f>VLOOKUP(Todos!$A3046,vlookup_table[#All],6,FALSE)</f>
        <v>F</v>
      </c>
      <c r="S3046" s="9">
        <f>VLOOKUP(Todos!$A3046,vlookup_table[#All],7,FALSE)</f>
        <v>10</v>
      </c>
      <c r="T3046" s="9">
        <f>ROUND((9706-Todos!$P3046)/100, 0)</f>
        <v>97</v>
      </c>
      <c r="U3046" s="9" t="str" cm="1">
        <f t="array" ref="U3046">_xlfn.IFS(
    ISNUMBER(SEARCH("C", Q3046)), "Ciudad",
    ISNUMBER(SEARCH("T", Q3046)), "Pueblo",
    ISNUMBER(SEARCH("R", Q3046)), "Rural",
    ISNUMBER(SEARCH("S", Q3046)), "Suburbano",
    ISNUMBER(SEARCH("U", Q3046)), "Urbano"
)</f>
        <v>Rural</v>
      </c>
      <c r="V3046" s="24" t="str" cm="1">
        <f t="array" ref="V3046">_xlfn.LET(
    _xlpm.txt, _xlfn.TEXTJOIN("", TRUE, IF(ISNUMBER(--MID(Todos!$H3046, _xlfn.SEQUENCE(LEN(Todos!$H3046)), 1)), MID(Todos!$H3046, _xlfn.SEQUENCE(LEN(Todos!$H3046)), 1), "")),
    IF(ISNUMBER(--RIGHT(_xlpm.txt,1)), _xlpm.txt, LEFT(_xlpm.txt, LEN(_xlpm.txt)-1))
)</f>
        <v>9291</v>
      </c>
      <c r="W3046" s="9" t="str">
        <f>UPPER(LEFT(Todos!$B3046,2))</f>
        <v>AR</v>
      </c>
      <c r="X3046" s="10" t="str" cm="1">
        <f t="array" ref="X3046">+IF(Todos!$C3046 = "",MODE.MATCH(Todos!$C$2:$C$4029),Todos!$C3046)</f>
        <v>Female</v>
      </c>
    </row>
    <row r="3047" spans="1:24" x14ac:dyDescent="0.35">
      <c r="A3047" s="11">
        <v>160610</v>
      </c>
      <c r="B3047" s="12" t="s">
        <v>22</v>
      </c>
      <c r="C3047" s="12" t="s">
        <v>17</v>
      </c>
      <c r="D3047" s="12">
        <v>848</v>
      </c>
      <c r="E3047" s="12">
        <v>368</v>
      </c>
      <c r="F3047" s="12">
        <v>412</v>
      </c>
      <c r="G3047" s="12">
        <v>1</v>
      </c>
      <c r="H3047" s="12">
        <v>13741</v>
      </c>
      <c r="I3047" s="12">
        <v>7</v>
      </c>
      <c r="J3047" s="12">
        <v>39</v>
      </c>
      <c r="K3047" s="12">
        <v>397</v>
      </c>
      <c r="L3047" s="12">
        <v>392</v>
      </c>
      <c r="M3047" s="12">
        <v>15</v>
      </c>
      <c r="N3047" s="12">
        <f>VLOOKUP(Todos!$A3047,vlookup_table[#All],2,FALSE)</f>
        <v>28</v>
      </c>
      <c r="O3047" s="12" t="str">
        <f>VLOOKUP(Todos!$A3047,vlookup_table[#All],3,FALSE)</f>
        <v>CA</v>
      </c>
      <c r="P3047" s="12">
        <f>VLOOKUP(Todos!$A3047,vlookup_table[#All],4,FALSE)</f>
        <v>0</v>
      </c>
      <c r="Q3047" s="14" t="str">
        <f>VLOOKUP(Todos!$A3047,vlookup_table[#All],5,FALSE)</f>
        <v>R2</v>
      </c>
      <c r="R3047" s="14" t="str">
        <f>VLOOKUP(Todos!$A3047,vlookup_table[#All],6,FALSE)</f>
        <v>F</v>
      </c>
      <c r="S3047" s="14">
        <f>VLOOKUP(Todos!$A3047,vlookup_table[#All],7,FALSE)</f>
        <v>15</v>
      </c>
      <c r="T3047" s="14">
        <f>ROUND((9706-Todos!$P3047)/100, 0)</f>
        <v>97</v>
      </c>
      <c r="U3047" s="14" t="str" cm="1">
        <f t="array" ref="U3047">_xlfn.IFS(
    ISNUMBER(SEARCH("C", Q3047)), "Ciudad",
    ISNUMBER(SEARCH("T", Q3047)), "Pueblo",
    ISNUMBER(SEARCH("R", Q3047)), "Rural",
    ISNUMBER(SEARCH("S", Q3047)), "Suburbano",
    ISNUMBER(SEARCH("U", Q3047)), "Urbano"
)</f>
        <v>Rural</v>
      </c>
      <c r="V3047" s="25" t="str" cm="1">
        <f t="array" ref="V3047">_xlfn.LET(
    _xlpm.txt, _xlfn.TEXTJOIN("", TRUE, IF(ISNUMBER(--MID(Todos!$H3047, _xlfn.SEQUENCE(LEN(Todos!$H3047)), 1)), MID(Todos!$H3047, _xlfn.SEQUENCE(LEN(Todos!$H3047)), 1), "")),
    IF(ISNUMBER(--RIGHT(_xlpm.txt,1)), _xlpm.txt, LEFT(_xlpm.txt, LEN(_xlpm.txt)-1))
)</f>
        <v>13741</v>
      </c>
      <c r="W3047" s="14" t="str">
        <f>UPPER(LEFT(Todos!$B3047,2))</f>
        <v>CA</v>
      </c>
      <c r="X3047" s="15" t="str" cm="1">
        <f t="array" ref="X3047">+IF(Todos!$C3047 = "",MODE.MATCH(Todos!$C$2:$C$4029),Todos!$C3047)</f>
        <v>F</v>
      </c>
    </row>
    <row r="3048" spans="1:24" x14ac:dyDescent="0.35">
      <c r="A3048" s="6">
        <v>44243</v>
      </c>
      <c r="B3048" s="7" t="s">
        <v>13</v>
      </c>
      <c r="C3048" s="7" t="s">
        <v>17</v>
      </c>
      <c r="D3048" s="7">
        <v>1603</v>
      </c>
      <c r="E3048" s="7">
        <v>308</v>
      </c>
      <c r="F3048" s="7">
        <v>525</v>
      </c>
      <c r="G3048" s="7">
        <v>38</v>
      </c>
      <c r="H3048" s="7">
        <v>24259</v>
      </c>
      <c r="I3048" s="7">
        <v>7</v>
      </c>
      <c r="J3048" s="7">
        <v>13</v>
      </c>
      <c r="K3048" s="7">
        <v>346</v>
      </c>
      <c r="L3048" s="7">
        <v>445</v>
      </c>
      <c r="M3048" s="7">
        <v>12.66666667</v>
      </c>
      <c r="N3048" s="7">
        <f>VLOOKUP(Todos!$A3048,vlookup_table[#All],2,FALSE)</f>
        <v>2</v>
      </c>
      <c r="O3048" s="7" t="str">
        <f>VLOOKUP(Todos!$A3048,vlookup_table[#All],3,FALSE)</f>
        <v>FL</v>
      </c>
      <c r="P3048" s="7">
        <f>VLOOKUP(Todos!$A3048,vlookup_table[#All],4,FALSE)</f>
        <v>1601</v>
      </c>
      <c r="Q3048" s="9" t="str">
        <f>VLOOKUP(Todos!$A3048,vlookup_table[#All],5,FALSE)</f>
        <v>C1</v>
      </c>
      <c r="R3048" s="9" t="str">
        <f>VLOOKUP(Todos!$A3048,vlookup_table[#All],6,FALSE)</f>
        <v>F</v>
      </c>
      <c r="S3048" s="9">
        <f>VLOOKUP(Todos!$A3048,vlookup_table[#All],7,FALSE)</f>
        <v>20</v>
      </c>
      <c r="T3048" s="9">
        <f>ROUND((9706-Todos!$P3048)/100, 0)</f>
        <v>81</v>
      </c>
      <c r="U3048" s="9" t="str" cm="1">
        <f t="array" ref="U3048">_xlfn.IFS(
    ISNUMBER(SEARCH("C", Q3048)), "Ciudad",
    ISNUMBER(SEARCH("T", Q3048)), "Pueblo",
    ISNUMBER(SEARCH("R", Q3048)), "Rural",
    ISNUMBER(SEARCH("S", Q3048)), "Suburbano",
    ISNUMBER(SEARCH("U", Q3048)), "Urbano"
)</f>
        <v>Ciudad</v>
      </c>
      <c r="V3048" s="24" t="str" cm="1">
        <f t="array" ref="V3048">_xlfn.LET(
    _xlpm.txt, _xlfn.TEXTJOIN("", TRUE, IF(ISNUMBER(--MID(Todos!$H3048, _xlfn.SEQUENCE(LEN(Todos!$H3048)), 1)), MID(Todos!$H3048, _xlfn.SEQUENCE(LEN(Todos!$H3048)), 1), "")),
    IF(ISNUMBER(--RIGHT(_xlpm.txt,1)), _xlpm.txt, LEFT(_xlpm.txt, LEN(_xlpm.txt)-1))
)</f>
        <v>24259</v>
      </c>
      <c r="W3048" s="9" t="str">
        <f>UPPER(LEFT(Todos!$B3048,2))</f>
        <v>FL</v>
      </c>
      <c r="X3048" s="10" t="str" cm="1">
        <f t="array" ref="X3048">+IF(Todos!$C3048 = "",MODE.MATCH(Todos!$C$2:$C$4029),Todos!$C3048)</f>
        <v>F</v>
      </c>
    </row>
    <row r="3049" spans="1:24" x14ac:dyDescent="0.35">
      <c r="A3049" s="11">
        <v>41537</v>
      </c>
      <c r="B3049" s="12" t="s">
        <v>13</v>
      </c>
      <c r="C3049" s="12" t="s">
        <v>17</v>
      </c>
      <c r="D3049" s="12">
        <v>742</v>
      </c>
      <c r="E3049" s="12">
        <v>396</v>
      </c>
      <c r="F3049" s="12">
        <v>470</v>
      </c>
      <c r="G3049" s="12">
        <v>0</v>
      </c>
      <c r="H3049" s="12">
        <v>15356</v>
      </c>
      <c r="I3049" s="12">
        <v>7</v>
      </c>
      <c r="J3049" s="12">
        <v>37</v>
      </c>
      <c r="K3049" s="12">
        <v>424</v>
      </c>
      <c r="L3049" s="12">
        <v>450</v>
      </c>
      <c r="M3049" s="12">
        <v>14.28571429</v>
      </c>
      <c r="N3049" s="12">
        <f>VLOOKUP(Todos!$A3049,vlookup_table[#All],2,FALSE)</f>
        <v>2</v>
      </c>
      <c r="O3049" s="12" t="str">
        <f>VLOOKUP(Todos!$A3049,vlookup_table[#All],3,FALSE)</f>
        <v>FL</v>
      </c>
      <c r="P3049" s="12">
        <f>VLOOKUP(Todos!$A3049,vlookup_table[#All],4,FALSE)</f>
        <v>6101</v>
      </c>
      <c r="Q3049" s="14" t="str">
        <f>VLOOKUP(Todos!$A3049,vlookup_table[#All],5,FALSE)</f>
        <v>S2</v>
      </c>
      <c r="R3049" s="14" t="str">
        <f>VLOOKUP(Todos!$A3049,vlookup_table[#All],6,FALSE)</f>
        <v>F</v>
      </c>
      <c r="S3049" s="14">
        <f>VLOOKUP(Todos!$A3049,vlookup_table[#All],7,FALSE)</f>
        <v>50</v>
      </c>
      <c r="T3049" s="14">
        <f>ROUND((9706-Todos!$P3049)/100, 0)</f>
        <v>36</v>
      </c>
      <c r="U3049" s="14" t="str" cm="1">
        <f t="array" ref="U3049">_xlfn.IFS(
    ISNUMBER(SEARCH("C", Q3049)), "Ciudad",
    ISNUMBER(SEARCH("T", Q3049)), "Pueblo",
    ISNUMBER(SEARCH("R", Q3049)), "Rural",
    ISNUMBER(SEARCH("S", Q3049)), "Suburbano",
    ISNUMBER(SEARCH("U", Q3049)), "Urbano"
)</f>
        <v>Suburbano</v>
      </c>
      <c r="V3049" s="25" t="str" cm="1">
        <f t="array" ref="V3049">_xlfn.LET(
    _xlpm.txt, _xlfn.TEXTJOIN("", TRUE, IF(ISNUMBER(--MID(Todos!$H3049, _xlfn.SEQUENCE(LEN(Todos!$H3049)), 1)), MID(Todos!$H3049, _xlfn.SEQUENCE(LEN(Todos!$H3049)), 1), "")),
    IF(ISNUMBER(--RIGHT(_xlpm.txt,1)), _xlpm.txt, LEFT(_xlpm.txt, LEN(_xlpm.txt)-1))
)</f>
        <v>15356</v>
      </c>
      <c r="W3049" s="14" t="str">
        <f>UPPER(LEFT(Todos!$B3049,2))</f>
        <v>FL</v>
      </c>
      <c r="X3049" s="15" t="str" cm="1">
        <f t="array" ref="X3049">+IF(Todos!$C3049 = "",MODE.MATCH(Todos!$C$2:$C$4029),Todos!$C3049)</f>
        <v>F</v>
      </c>
    </row>
    <row r="3050" spans="1:24" x14ac:dyDescent="0.35">
      <c r="A3050" s="6">
        <v>56120</v>
      </c>
      <c r="B3050" s="7" t="s">
        <v>63</v>
      </c>
      <c r="C3050" s="7" t="s">
        <v>20</v>
      </c>
      <c r="D3050" s="7">
        <v>518</v>
      </c>
      <c r="E3050" s="7">
        <v>330</v>
      </c>
      <c r="F3050" s="7">
        <v>393</v>
      </c>
      <c r="G3050" s="7">
        <v>0</v>
      </c>
      <c r="H3050" s="7">
        <v>14374</v>
      </c>
      <c r="I3050" s="7">
        <v>1</v>
      </c>
      <c r="J3050" s="7">
        <v>58</v>
      </c>
      <c r="K3050" s="7">
        <v>370</v>
      </c>
      <c r="L3050" s="7">
        <v>353</v>
      </c>
      <c r="M3050" s="7">
        <v>6.6296296300000002</v>
      </c>
      <c r="N3050" s="7">
        <f>VLOOKUP(Todos!$A3050,vlookup_table[#All],2,FALSE)</f>
        <v>0</v>
      </c>
      <c r="O3050" s="7" t="str">
        <f>VLOOKUP(Todos!$A3050,vlookup_table[#All],3,FALSE)</f>
        <v>MS</v>
      </c>
      <c r="P3050" s="7">
        <f>VLOOKUP(Todos!$A3050,vlookup_table[#All],4,FALSE)</f>
        <v>0</v>
      </c>
      <c r="Q3050" s="9" t="str">
        <f>VLOOKUP(Todos!$A3050,vlookup_table[#All],5,FALSE)</f>
        <v>T3</v>
      </c>
      <c r="R3050" s="9" t="str">
        <f>VLOOKUP(Todos!$A3050,vlookup_table[#All],6,FALSE)</f>
        <v>F</v>
      </c>
      <c r="S3050" s="9">
        <f>VLOOKUP(Todos!$A3050,vlookup_table[#All],7,FALSE)</f>
        <v>15</v>
      </c>
      <c r="T3050" s="9">
        <f>ROUND((9706-Todos!$P3050)/100, 0)</f>
        <v>97</v>
      </c>
      <c r="U3050" s="9" t="str" cm="1">
        <f t="array" ref="U3050">_xlfn.IFS(
    ISNUMBER(SEARCH("C", Q3050)), "Ciudad",
    ISNUMBER(SEARCH("T", Q3050)), "Pueblo",
    ISNUMBER(SEARCH("R", Q3050)), "Rural",
    ISNUMBER(SEARCH("S", Q3050)), "Suburbano",
    ISNUMBER(SEARCH("U", Q3050)), "Urbano"
)</f>
        <v>Pueblo</v>
      </c>
      <c r="V3050" s="24" t="str" cm="1">
        <f t="array" ref="V3050">_xlfn.LET(
    _xlpm.txt, _xlfn.TEXTJOIN("", TRUE, IF(ISNUMBER(--MID(Todos!$H3050, _xlfn.SEQUENCE(LEN(Todos!$H3050)), 1)), MID(Todos!$H3050, _xlfn.SEQUENCE(LEN(Todos!$H3050)), 1), "")),
    IF(ISNUMBER(--RIGHT(_xlpm.txt,1)), _xlpm.txt, LEFT(_xlpm.txt, LEN(_xlpm.txt)-1))
)</f>
        <v>14374</v>
      </c>
      <c r="W3050" s="9" t="str">
        <f>UPPER(LEFT(Todos!$B3050,2))</f>
        <v>MS</v>
      </c>
      <c r="X3050" s="10" t="str" cm="1">
        <f t="array" ref="X3050">+IF(Todos!$C3050 = "",MODE.MATCH(Todos!$C$2:$C$4029),Todos!$C3050)</f>
        <v>female</v>
      </c>
    </row>
    <row r="3051" spans="1:24" x14ac:dyDescent="0.35">
      <c r="A3051" s="11">
        <v>15648</v>
      </c>
      <c r="B3051" s="12" t="s">
        <v>18</v>
      </c>
      <c r="C3051" s="12" t="s">
        <v>20</v>
      </c>
      <c r="D3051" s="12">
        <v>2490</v>
      </c>
      <c r="E3051" s="12">
        <v>379</v>
      </c>
      <c r="F3051" s="12">
        <v>649</v>
      </c>
      <c r="G3051" s="12">
        <v>57</v>
      </c>
      <c r="H3051" s="12">
        <v>26456</v>
      </c>
      <c r="I3051" s="12">
        <v>5</v>
      </c>
      <c r="J3051" s="12">
        <v>54</v>
      </c>
      <c r="K3051" s="12">
        <v>459</v>
      </c>
      <c r="L3051" s="12">
        <v>546</v>
      </c>
      <c r="M3051" s="12">
        <v>8.9545454549999999</v>
      </c>
      <c r="N3051" s="12">
        <f>VLOOKUP(Todos!$A3051,vlookup_table[#All],2,FALSE)</f>
        <v>2</v>
      </c>
      <c r="O3051" s="12" t="str">
        <f>VLOOKUP(Todos!$A3051,vlookup_table[#All],3,FALSE)</f>
        <v>NC</v>
      </c>
      <c r="P3051" s="12">
        <f>VLOOKUP(Todos!$A3051,vlookup_table[#All],4,FALSE)</f>
        <v>0</v>
      </c>
      <c r="Q3051" s="14" t="str">
        <f>VLOOKUP(Todos!$A3051,vlookup_table[#All],5,FALSE)</f>
        <v>C2</v>
      </c>
      <c r="R3051" s="14" t="str">
        <f>VLOOKUP(Todos!$A3051,vlookup_table[#All],6,FALSE)</f>
        <v>F</v>
      </c>
      <c r="S3051" s="14">
        <f>VLOOKUP(Todos!$A3051,vlookup_table[#All],7,FALSE)</f>
        <v>20</v>
      </c>
      <c r="T3051" s="14">
        <f>ROUND((9706-Todos!$P3051)/100, 0)</f>
        <v>97</v>
      </c>
      <c r="U3051" s="14" t="str" cm="1">
        <f t="array" ref="U3051">_xlfn.IFS(
    ISNUMBER(SEARCH("C", Q3051)), "Ciudad",
    ISNUMBER(SEARCH("T", Q3051)), "Pueblo",
    ISNUMBER(SEARCH("R", Q3051)), "Rural",
    ISNUMBER(SEARCH("S", Q3051)), "Suburbano",
    ISNUMBER(SEARCH("U", Q3051)), "Urbano"
)</f>
        <v>Ciudad</v>
      </c>
      <c r="V3051" s="25" t="str" cm="1">
        <f t="array" ref="V3051">_xlfn.LET(
    _xlpm.txt, _xlfn.TEXTJOIN("", TRUE, IF(ISNUMBER(--MID(Todos!$H3051, _xlfn.SEQUENCE(LEN(Todos!$H3051)), 1)), MID(Todos!$H3051, _xlfn.SEQUENCE(LEN(Todos!$H3051)), 1), "")),
    IF(ISNUMBER(--RIGHT(_xlpm.txt,1)), _xlpm.txt, LEFT(_xlpm.txt, LEN(_xlpm.txt)-1))
)</f>
        <v>26456</v>
      </c>
      <c r="W3051" s="14" t="str">
        <f>UPPER(LEFT(Todos!$B3051,2))</f>
        <v>NC</v>
      </c>
      <c r="X3051" s="15" t="str" cm="1">
        <f t="array" ref="X3051">+IF(Todos!$C3051 = "",MODE.MATCH(Todos!$C$2:$C$4029),Todos!$C3051)</f>
        <v>female</v>
      </c>
    </row>
    <row r="3052" spans="1:24" x14ac:dyDescent="0.35">
      <c r="A3052" s="6">
        <v>14608</v>
      </c>
      <c r="B3052" s="7" t="s">
        <v>22</v>
      </c>
      <c r="C3052" s="7" t="s">
        <v>17</v>
      </c>
      <c r="D3052" s="7">
        <v>2556</v>
      </c>
      <c r="E3052" s="7">
        <v>490</v>
      </c>
      <c r="F3052" s="7">
        <v>744</v>
      </c>
      <c r="G3052" s="7">
        <v>88</v>
      </c>
      <c r="H3052" s="7">
        <v>40178</v>
      </c>
      <c r="I3052" s="7">
        <v>14</v>
      </c>
      <c r="J3052" s="7">
        <v>27</v>
      </c>
      <c r="K3052" s="7">
        <v>670</v>
      </c>
      <c r="L3052" s="7">
        <v>610</v>
      </c>
      <c r="M3052" s="7">
        <v>12.09090909</v>
      </c>
      <c r="N3052" s="7">
        <f>VLOOKUP(Todos!$A3052,vlookup_table[#All],2,FALSE)</f>
        <v>2</v>
      </c>
      <c r="O3052" s="7" t="str">
        <f>VLOOKUP(Todos!$A3052,vlookup_table[#All],3,FALSE)</f>
        <v>CA</v>
      </c>
      <c r="P3052" s="7">
        <f>VLOOKUP(Todos!$A3052,vlookup_table[#All],4,FALSE)</f>
        <v>2601</v>
      </c>
      <c r="Q3052" s="9" t="str">
        <f>VLOOKUP(Todos!$A3052,vlookup_table[#All],5,FALSE)</f>
        <v>T1</v>
      </c>
      <c r="R3052" s="9" t="str">
        <f>VLOOKUP(Todos!$A3052,vlookup_table[#All],6,FALSE)</f>
        <v>F</v>
      </c>
      <c r="S3052" s="9">
        <f>VLOOKUP(Todos!$A3052,vlookup_table[#All],7,FALSE)</f>
        <v>15</v>
      </c>
      <c r="T3052" s="9">
        <f>ROUND((9706-Todos!$P3052)/100, 0)</f>
        <v>71</v>
      </c>
      <c r="U3052" s="9" t="str" cm="1">
        <f t="array" ref="U3052">_xlfn.IFS(
    ISNUMBER(SEARCH("C", Q3052)), "Ciudad",
    ISNUMBER(SEARCH("T", Q3052)), "Pueblo",
    ISNUMBER(SEARCH("R", Q3052)), "Rural",
    ISNUMBER(SEARCH("S", Q3052)), "Suburbano",
    ISNUMBER(SEARCH("U", Q3052)), "Urbano"
)</f>
        <v>Pueblo</v>
      </c>
      <c r="V3052" s="24" t="str" cm="1">
        <f t="array" ref="V3052">_xlfn.LET(
    _xlpm.txt, _xlfn.TEXTJOIN("", TRUE, IF(ISNUMBER(--MID(Todos!$H3052, _xlfn.SEQUENCE(LEN(Todos!$H3052)), 1)), MID(Todos!$H3052, _xlfn.SEQUENCE(LEN(Todos!$H3052)), 1), "")),
    IF(ISNUMBER(--RIGHT(_xlpm.txt,1)), _xlpm.txt, LEFT(_xlpm.txt, LEN(_xlpm.txt)-1))
)</f>
        <v>40178</v>
      </c>
      <c r="W3052" s="9" t="str">
        <f>UPPER(LEFT(Todos!$B3052,2))</f>
        <v>CA</v>
      </c>
      <c r="X3052" s="10" t="str" cm="1">
        <f t="array" ref="X3052">+IF(Todos!$C3052 = "",MODE.MATCH(Todos!$C$2:$C$4029),Todos!$C3052)</f>
        <v>F</v>
      </c>
    </row>
    <row r="3053" spans="1:24" x14ac:dyDescent="0.35">
      <c r="A3053" s="11">
        <v>9053</v>
      </c>
      <c r="B3053" s="12" t="s">
        <v>22</v>
      </c>
      <c r="C3053" s="12" t="s">
        <v>17</v>
      </c>
      <c r="D3053" s="12">
        <v>3081</v>
      </c>
      <c r="E3053" s="12">
        <v>446</v>
      </c>
      <c r="F3053" s="12">
        <v>510</v>
      </c>
      <c r="G3053" s="12">
        <v>89</v>
      </c>
      <c r="H3053" s="12">
        <v>15984</v>
      </c>
      <c r="I3053" s="12">
        <v>11</v>
      </c>
      <c r="J3053" s="12">
        <v>63</v>
      </c>
      <c r="K3053" s="12">
        <v>514</v>
      </c>
      <c r="L3053" s="12">
        <v>485</v>
      </c>
      <c r="M3053" s="12">
        <v>13.06666667</v>
      </c>
      <c r="N3053" s="12">
        <f>VLOOKUP(Todos!$A3053,vlookup_table[#All],2,FALSE)</f>
        <v>0</v>
      </c>
      <c r="O3053" s="12" t="str">
        <f>VLOOKUP(Todos!$A3053,vlookup_table[#All],3,FALSE)</f>
        <v>CA</v>
      </c>
      <c r="P3053" s="12">
        <f>VLOOKUP(Todos!$A3053,vlookup_table[#All],4,FALSE)</f>
        <v>1708</v>
      </c>
      <c r="Q3053" s="14" t="str">
        <f>VLOOKUP(Todos!$A3053,vlookup_table[#All],5,FALSE)</f>
        <v>S1</v>
      </c>
      <c r="R3053" s="14" t="str">
        <f>VLOOKUP(Todos!$A3053,vlookup_table[#All],6,FALSE)</f>
        <v>F</v>
      </c>
      <c r="S3053" s="14">
        <f>VLOOKUP(Todos!$A3053,vlookup_table[#All],7,FALSE)</f>
        <v>20</v>
      </c>
      <c r="T3053" s="14">
        <f>ROUND((9706-Todos!$P3053)/100, 0)</f>
        <v>80</v>
      </c>
      <c r="U3053" s="14" t="str" cm="1">
        <f t="array" ref="U3053">_xlfn.IFS(
    ISNUMBER(SEARCH("C", Q3053)), "Ciudad",
    ISNUMBER(SEARCH("T", Q3053)), "Pueblo",
    ISNUMBER(SEARCH("R", Q3053)), "Rural",
    ISNUMBER(SEARCH("S", Q3053)), "Suburbano",
    ISNUMBER(SEARCH("U", Q3053)), "Urbano"
)</f>
        <v>Suburbano</v>
      </c>
      <c r="V3053" s="25" t="str" cm="1">
        <f t="array" ref="V3053">_xlfn.LET(
    _xlpm.txt, _xlfn.TEXTJOIN("", TRUE, IF(ISNUMBER(--MID(Todos!$H3053, _xlfn.SEQUENCE(LEN(Todos!$H3053)), 1)), MID(Todos!$H3053, _xlfn.SEQUENCE(LEN(Todos!$H3053)), 1), "")),
    IF(ISNUMBER(--RIGHT(_xlpm.txt,1)), _xlpm.txt, LEFT(_xlpm.txt, LEN(_xlpm.txt)-1))
)</f>
        <v>15984</v>
      </c>
      <c r="W3053" s="14" t="str">
        <f>UPPER(LEFT(Todos!$B3053,2))</f>
        <v>CA</v>
      </c>
      <c r="X3053" s="15" t="str" cm="1">
        <f t="array" ref="X3053">+IF(Todos!$C3053 = "",MODE.MATCH(Todos!$C$2:$C$4029),Todos!$C3053)</f>
        <v>F</v>
      </c>
    </row>
    <row r="3054" spans="1:24" x14ac:dyDescent="0.35">
      <c r="A3054" s="6">
        <v>137971</v>
      </c>
      <c r="B3054" s="7" t="s">
        <v>56</v>
      </c>
      <c r="C3054" s="7" t="s">
        <v>61</v>
      </c>
      <c r="D3054" s="7">
        <v>582</v>
      </c>
      <c r="E3054" s="7">
        <v>163</v>
      </c>
      <c r="F3054" s="7">
        <v>229</v>
      </c>
      <c r="G3054" s="7">
        <v>0</v>
      </c>
      <c r="H3054" s="7">
        <v>8173</v>
      </c>
      <c r="I3054" s="7">
        <v>3</v>
      </c>
      <c r="J3054" s="7">
        <v>40</v>
      </c>
      <c r="K3054" s="7">
        <v>193</v>
      </c>
      <c r="L3054" s="7">
        <v>188</v>
      </c>
      <c r="M3054" s="7">
        <v>20</v>
      </c>
      <c r="N3054" s="7">
        <f>VLOOKUP(Todos!$A3054,vlookup_table[#All],2,FALSE)</f>
        <v>0</v>
      </c>
      <c r="O3054" s="7" t="str">
        <f>VLOOKUP(Todos!$A3054,vlookup_table[#All],3,FALSE)</f>
        <v>AZ</v>
      </c>
      <c r="P3054" s="7">
        <f>VLOOKUP(Todos!$A3054,vlookup_table[#All],4,FALSE)</f>
        <v>2801</v>
      </c>
      <c r="Q3054" s="9" t="str">
        <f>VLOOKUP(Todos!$A3054,vlookup_table[#All],5,FALSE)</f>
        <v>C3</v>
      </c>
      <c r="R3054" s="9" t="str">
        <f>VLOOKUP(Todos!$A3054,vlookup_table[#All],6,FALSE)</f>
        <v>F</v>
      </c>
      <c r="S3054" s="9">
        <f>VLOOKUP(Todos!$A3054,vlookup_table[#All],7,FALSE)</f>
        <v>25</v>
      </c>
      <c r="T3054" s="9">
        <f>ROUND((9706-Todos!$P3054)/100, 0)</f>
        <v>69</v>
      </c>
      <c r="U3054" s="9" t="str" cm="1">
        <f t="array" ref="U3054">_xlfn.IFS(
    ISNUMBER(SEARCH("C", Q3054)), "Ciudad",
    ISNUMBER(SEARCH("T", Q3054)), "Pueblo",
    ISNUMBER(SEARCH("R", Q3054)), "Rural",
    ISNUMBER(SEARCH("S", Q3054)), "Suburbano",
    ISNUMBER(SEARCH("U", Q3054)), "Urbano"
)</f>
        <v>Ciudad</v>
      </c>
      <c r="V3054" s="24" t="str" cm="1">
        <f t="array" ref="V3054">_xlfn.LET(
    _xlpm.txt, _xlfn.TEXTJOIN("", TRUE, IF(ISNUMBER(--MID(Todos!$H3054, _xlfn.SEQUENCE(LEN(Todos!$H3054)), 1)), MID(Todos!$H3054, _xlfn.SEQUENCE(LEN(Todos!$H3054)), 1), "")),
    IF(ISNUMBER(--RIGHT(_xlpm.txt,1)), _xlpm.txt, LEFT(_xlpm.txt, LEN(_xlpm.txt)-1))
)</f>
        <v>8173</v>
      </c>
      <c r="W3054" s="9" t="str">
        <f>UPPER(LEFT(Todos!$B3054,2))</f>
        <v>AZ</v>
      </c>
      <c r="X3054" s="10" t="str" cm="1">
        <f t="array" ref="X3054">+IF(Todos!$C3054 = "",MODE.MATCH(Todos!$C$2:$C$4029),Todos!$C3054)</f>
        <v>Female</v>
      </c>
    </row>
    <row r="3055" spans="1:24" x14ac:dyDescent="0.35">
      <c r="A3055" s="11">
        <v>83497</v>
      </c>
      <c r="B3055" s="12" t="s">
        <v>57</v>
      </c>
      <c r="C3055" s="12" t="s">
        <v>17</v>
      </c>
      <c r="D3055" s="12">
        <v>375</v>
      </c>
      <c r="E3055" s="12">
        <v>167</v>
      </c>
      <c r="F3055" s="12">
        <v>265</v>
      </c>
      <c r="G3055" s="12">
        <v>0</v>
      </c>
      <c r="H3055" s="12">
        <v>9007</v>
      </c>
      <c r="I3055" s="12">
        <v>1</v>
      </c>
      <c r="J3055" s="12">
        <v>82</v>
      </c>
      <c r="K3055" s="12">
        <v>215</v>
      </c>
      <c r="L3055" s="12">
        <v>216</v>
      </c>
      <c r="M3055" s="12">
        <v>15</v>
      </c>
      <c r="N3055" s="12">
        <f>VLOOKUP(Todos!$A3055,vlookup_table[#All],2,FALSE)</f>
        <v>0</v>
      </c>
      <c r="O3055" s="12" t="str">
        <f>VLOOKUP(Todos!$A3055,vlookup_table[#All],3,FALSE)</f>
        <v>MN</v>
      </c>
      <c r="P3055" s="12">
        <f>VLOOKUP(Todos!$A3055,vlookup_table[#All],4,FALSE)</f>
        <v>2801</v>
      </c>
      <c r="Q3055" s="14" t="str">
        <f>VLOOKUP(Todos!$A3055,vlookup_table[#All],5,FALSE)</f>
        <v>U3</v>
      </c>
      <c r="R3055" s="14" t="str">
        <f>VLOOKUP(Todos!$A3055,vlookup_table[#All],6,FALSE)</f>
        <v>F</v>
      </c>
      <c r="S3055" s="14">
        <f>VLOOKUP(Todos!$A3055,vlookup_table[#All],7,FALSE)</f>
        <v>15</v>
      </c>
      <c r="T3055" s="14">
        <f>ROUND((9706-Todos!$P3055)/100, 0)</f>
        <v>69</v>
      </c>
      <c r="U3055" s="14" t="str" cm="1">
        <f t="array" ref="U3055">_xlfn.IFS(
    ISNUMBER(SEARCH("C", Q3055)), "Ciudad",
    ISNUMBER(SEARCH("T", Q3055)), "Pueblo",
    ISNUMBER(SEARCH("R", Q3055)), "Rural",
    ISNUMBER(SEARCH("S", Q3055)), "Suburbano",
    ISNUMBER(SEARCH("U", Q3055)), "Urbano"
)</f>
        <v>Urbano</v>
      </c>
      <c r="V3055" s="25" t="str" cm="1">
        <f t="array" ref="V3055">_xlfn.LET(
    _xlpm.txt, _xlfn.TEXTJOIN("", TRUE, IF(ISNUMBER(--MID(Todos!$H3055, _xlfn.SEQUENCE(LEN(Todos!$H3055)), 1)), MID(Todos!$H3055, _xlfn.SEQUENCE(LEN(Todos!$H3055)), 1), "")),
    IF(ISNUMBER(--RIGHT(_xlpm.txt,1)), _xlpm.txt, LEFT(_xlpm.txt, LEN(_xlpm.txt)-1))
)</f>
        <v>9007</v>
      </c>
      <c r="W3055" s="14" t="str">
        <f>UPPER(LEFT(Todos!$B3055,2))</f>
        <v>MN</v>
      </c>
      <c r="X3055" s="15" t="str" cm="1">
        <f t="array" ref="X3055">+IF(Todos!$C3055 = "",MODE.MATCH(Todos!$C$2:$C$4029),Todos!$C3055)</f>
        <v>F</v>
      </c>
    </row>
    <row r="3056" spans="1:24" x14ac:dyDescent="0.35">
      <c r="A3056" s="6">
        <v>169640</v>
      </c>
      <c r="B3056" s="7" t="s">
        <v>22</v>
      </c>
      <c r="C3056" s="7" t="s">
        <v>17</v>
      </c>
      <c r="D3056" s="7">
        <v>1248</v>
      </c>
      <c r="E3056" s="7">
        <v>371</v>
      </c>
      <c r="F3056" s="7">
        <v>401</v>
      </c>
      <c r="G3056" s="7">
        <v>3</v>
      </c>
      <c r="H3056" s="7">
        <v>13104</v>
      </c>
      <c r="I3056" s="7">
        <v>14</v>
      </c>
      <c r="J3056" s="7">
        <v>58</v>
      </c>
      <c r="K3056" s="7">
        <v>394</v>
      </c>
      <c r="L3056" s="7">
        <v>384</v>
      </c>
      <c r="M3056" s="7">
        <v>6.3636363640000004</v>
      </c>
      <c r="N3056" s="7">
        <f>VLOOKUP(Todos!$A3056,vlookup_table[#All],2,FALSE)</f>
        <v>0</v>
      </c>
      <c r="O3056" s="7" t="str">
        <f>VLOOKUP(Todos!$A3056,vlookup_table[#All],3,FALSE)</f>
        <v>CA</v>
      </c>
      <c r="P3056" s="7">
        <f>VLOOKUP(Todos!$A3056,vlookup_table[#All],4,FALSE)</f>
        <v>2201</v>
      </c>
      <c r="Q3056" s="9" t="str">
        <f>VLOOKUP(Todos!$A3056,vlookup_table[#All],5,FALSE)</f>
        <v/>
      </c>
      <c r="R3056" s="9" t="str">
        <f>VLOOKUP(Todos!$A3056,vlookup_table[#All],6,FALSE)</f>
        <v>F</v>
      </c>
      <c r="S3056" s="9">
        <f>VLOOKUP(Todos!$A3056,vlookup_table[#All],7,FALSE)</f>
        <v>8</v>
      </c>
      <c r="T3056" s="9">
        <f>ROUND((9706-Todos!$P3056)/100, 0)</f>
        <v>75</v>
      </c>
      <c r="U3056" s="9" t="e" cm="1">
        <f t="array" ref="U3056">_xlfn.IFS(
    ISNUMBER(SEARCH("C", Q3056)), "Ciudad",
    ISNUMBER(SEARCH("T", Q3056)), "Pueblo",
    ISNUMBER(SEARCH("R", Q3056)), "Rural",
    ISNUMBER(SEARCH("S", Q3056)), "Suburbano",
    ISNUMBER(SEARCH("U", Q3056)), "Urbano"
)</f>
        <v>#N/A</v>
      </c>
      <c r="V3056" s="24" t="str" cm="1">
        <f t="array" ref="V3056">_xlfn.LET(
    _xlpm.txt, _xlfn.TEXTJOIN("", TRUE, IF(ISNUMBER(--MID(Todos!$H3056, _xlfn.SEQUENCE(LEN(Todos!$H3056)), 1)), MID(Todos!$H3056, _xlfn.SEQUENCE(LEN(Todos!$H3056)), 1), "")),
    IF(ISNUMBER(--RIGHT(_xlpm.txt,1)), _xlpm.txt, LEFT(_xlpm.txt, LEN(_xlpm.txt)-1))
)</f>
        <v>13104</v>
      </c>
      <c r="W3056" s="9" t="str">
        <f>UPPER(LEFT(Todos!$B3056,2))</f>
        <v>CA</v>
      </c>
      <c r="X3056" s="10" t="str" cm="1">
        <f t="array" ref="X3056">+IF(Todos!$C3056 = "",MODE.MATCH(Todos!$C$2:$C$4029),Todos!$C3056)</f>
        <v>F</v>
      </c>
    </row>
    <row r="3057" spans="1:24" x14ac:dyDescent="0.35">
      <c r="A3057" s="11">
        <v>169903</v>
      </c>
      <c r="B3057" s="12" t="s">
        <v>22</v>
      </c>
      <c r="C3057" s="12" t="s">
        <v>31</v>
      </c>
      <c r="D3057" s="12">
        <v>2598</v>
      </c>
      <c r="E3057" s="12">
        <v>470</v>
      </c>
      <c r="F3057" s="12">
        <v>661</v>
      </c>
      <c r="G3057" s="12">
        <v>74</v>
      </c>
      <c r="H3057" s="12">
        <v>31631</v>
      </c>
      <c r="I3057" s="12">
        <v>9</v>
      </c>
      <c r="J3057" s="12">
        <v>36</v>
      </c>
      <c r="K3057" s="12">
        <v>557</v>
      </c>
      <c r="L3057" s="12">
        <v>562</v>
      </c>
      <c r="M3057" s="12">
        <v>8.1071428569999995</v>
      </c>
      <c r="N3057" s="12">
        <f>VLOOKUP(Todos!$A3057,vlookup_table[#All],2,FALSE)</f>
        <v>2</v>
      </c>
      <c r="O3057" s="12" t="str">
        <f>VLOOKUP(Todos!$A3057,vlookup_table[#All],3,FALSE)</f>
        <v>CA</v>
      </c>
      <c r="P3057" s="12">
        <f>VLOOKUP(Todos!$A3057,vlookup_table[#All],4,FALSE)</f>
        <v>1701</v>
      </c>
      <c r="Q3057" s="14" t="str">
        <f>VLOOKUP(Todos!$A3057,vlookup_table[#All],5,FALSE)</f>
        <v>C1</v>
      </c>
      <c r="R3057" s="14" t="str">
        <f>VLOOKUP(Todos!$A3057,vlookup_table[#All],6,FALSE)</f>
        <v>U</v>
      </c>
      <c r="S3057" s="14">
        <f>VLOOKUP(Todos!$A3057,vlookup_table[#All],7,FALSE)</f>
        <v>15</v>
      </c>
      <c r="T3057" s="14">
        <f>ROUND((9706-Todos!$P3057)/100, 0)</f>
        <v>80</v>
      </c>
      <c r="U3057" s="14" t="str" cm="1">
        <f t="array" ref="U3057">_xlfn.IFS(
    ISNUMBER(SEARCH("C", Q3057)), "Ciudad",
    ISNUMBER(SEARCH("T", Q3057)), "Pueblo",
    ISNUMBER(SEARCH("R", Q3057)), "Rural",
    ISNUMBER(SEARCH("S", Q3057)), "Suburbano",
    ISNUMBER(SEARCH("U", Q3057)), "Urbano"
)</f>
        <v>Ciudad</v>
      </c>
      <c r="V3057" s="25" t="str" cm="1">
        <f t="array" ref="V3057">_xlfn.LET(
    _xlpm.txt, _xlfn.TEXTJOIN("", TRUE, IF(ISNUMBER(--MID(Todos!$H3057, _xlfn.SEQUENCE(LEN(Todos!$H3057)), 1)), MID(Todos!$H3057, _xlfn.SEQUENCE(LEN(Todos!$H3057)), 1), "")),
    IF(ISNUMBER(--RIGHT(_xlpm.txt,1)), _xlpm.txt, LEFT(_xlpm.txt, LEN(_xlpm.txt)-1))
)</f>
        <v>31631</v>
      </c>
      <c r="W3057" s="14" t="str">
        <f>UPPER(LEFT(Todos!$B3057,2))</f>
        <v>CA</v>
      </c>
      <c r="X3057" s="15" t="str" cm="1">
        <f t="array" ref="X3057">+IF(Todos!$C3057 = "",MODE.MATCH(Todos!$C$2:$C$4029),Todos!$C3057)</f>
        <v>U</v>
      </c>
    </row>
    <row r="3058" spans="1:24" x14ac:dyDescent="0.35">
      <c r="A3058" s="6">
        <v>172175</v>
      </c>
      <c r="B3058" s="7" t="s">
        <v>22</v>
      </c>
      <c r="C3058" s="7" t="s">
        <v>17</v>
      </c>
      <c r="D3058" s="7">
        <v>658</v>
      </c>
      <c r="E3058" s="7">
        <v>166</v>
      </c>
      <c r="F3058" s="7">
        <v>212</v>
      </c>
      <c r="G3058" s="7">
        <v>0</v>
      </c>
      <c r="H3058" s="7">
        <v>7704</v>
      </c>
      <c r="I3058" s="7">
        <v>16</v>
      </c>
      <c r="J3058" s="7">
        <v>59</v>
      </c>
      <c r="K3058" s="7">
        <v>143</v>
      </c>
      <c r="L3058" s="7">
        <v>206</v>
      </c>
      <c r="M3058" s="7">
        <v>11.33333333</v>
      </c>
      <c r="N3058" s="7">
        <f>VLOOKUP(Todos!$A3058,vlookup_table[#All],2,FALSE)</f>
        <v>0</v>
      </c>
      <c r="O3058" s="7" t="str">
        <f>VLOOKUP(Todos!$A3058,vlookup_table[#All],3,FALSE)</f>
        <v>CA</v>
      </c>
      <c r="P3058" s="7">
        <f>VLOOKUP(Todos!$A3058,vlookup_table[#All],4,FALSE)</f>
        <v>201</v>
      </c>
      <c r="Q3058" s="9" t="str">
        <f>VLOOKUP(Todos!$A3058,vlookup_table[#All],5,FALSE)</f>
        <v>C3</v>
      </c>
      <c r="R3058" s="9" t="str">
        <f>VLOOKUP(Todos!$A3058,vlookup_table[#All],6,FALSE)</f>
        <v>F</v>
      </c>
      <c r="S3058" s="9">
        <f>VLOOKUP(Todos!$A3058,vlookup_table[#All],7,FALSE)</f>
        <v>10</v>
      </c>
      <c r="T3058" s="9">
        <f>ROUND((9706-Todos!$P3058)/100, 0)</f>
        <v>95</v>
      </c>
      <c r="U3058" s="9" t="str" cm="1">
        <f t="array" ref="U3058">_xlfn.IFS(
    ISNUMBER(SEARCH("C", Q3058)), "Ciudad",
    ISNUMBER(SEARCH("T", Q3058)), "Pueblo",
    ISNUMBER(SEARCH("R", Q3058)), "Rural",
    ISNUMBER(SEARCH("S", Q3058)), "Suburbano",
    ISNUMBER(SEARCH("U", Q3058)), "Urbano"
)</f>
        <v>Ciudad</v>
      </c>
      <c r="V3058" s="24" t="str" cm="1">
        <f t="array" ref="V3058">_xlfn.LET(
    _xlpm.txt, _xlfn.TEXTJOIN("", TRUE, IF(ISNUMBER(--MID(Todos!$H3058, _xlfn.SEQUENCE(LEN(Todos!$H3058)), 1)), MID(Todos!$H3058, _xlfn.SEQUENCE(LEN(Todos!$H3058)), 1), "")),
    IF(ISNUMBER(--RIGHT(_xlpm.txt,1)), _xlpm.txt, LEFT(_xlpm.txt, LEN(_xlpm.txt)-1))
)</f>
        <v>7704</v>
      </c>
      <c r="W3058" s="9" t="str">
        <f>UPPER(LEFT(Todos!$B3058,2))</f>
        <v>CA</v>
      </c>
      <c r="X3058" s="10" t="str" cm="1">
        <f t="array" ref="X3058">+IF(Todos!$C3058 = "",MODE.MATCH(Todos!$C$2:$C$4029),Todos!$C3058)</f>
        <v>F</v>
      </c>
    </row>
    <row r="3059" spans="1:24" x14ac:dyDescent="0.35">
      <c r="A3059" s="11">
        <v>145905</v>
      </c>
      <c r="B3059" s="12" t="s">
        <v>22</v>
      </c>
      <c r="C3059" s="12" t="s">
        <v>14</v>
      </c>
      <c r="D3059" s="12">
        <v>2328</v>
      </c>
      <c r="E3059" s="12">
        <v>346</v>
      </c>
      <c r="F3059" s="12">
        <v>493</v>
      </c>
      <c r="G3059" s="12">
        <v>74</v>
      </c>
      <c r="H3059" s="12">
        <v>17417</v>
      </c>
      <c r="I3059" s="12">
        <v>20</v>
      </c>
      <c r="J3059" s="12">
        <v>47</v>
      </c>
      <c r="K3059" s="12">
        <v>469</v>
      </c>
      <c r="L3059" s="12">
        <v>434</v>
      </c>
      <c r="M3059" s="12">
        <v>25</v>
      </c>
      <c r="N3059" s="12">
        <f>VLOOKUP(Todos!$A3059,vlookup_table[#All],2,FALSE)</f>
        <v>1</v>
      </c>
      <c r="O3059" s="12" t="str">
        <f>VLOOKUP(Todos!$A3059,vlookup_table[#All],3,FALSE)</f>
        <v>CA</v>
      </c>
      <c r="P3059" s="12">
        <f>VLOOKUP(Todos!$A3059,vlookup_table[#All],4,FALSE)</f>
        <v>1101</v>
      </c>
      <c r="Q3059" s="14" t="str">
        <f>VLOOKUP(Todos!$A3059,vlookup_table[#All],5,FALSE)</f>
        <v>S1</v>
      </c>
      <c r="R3059" s="14" t="str">
        <f>VLOOKUP(Todos!$A3059,vlookup_table[#All],6,FALSE)</f>
        <v>M</v>
      </c>
      <c r="S3059" s="14">
        <f>VLOOKUP(Todos!$A3059,vlookup_table[#All],7,FALSE)</f>
        <v>20</v>
      </c>
      <c r="T3059" s="14">
        <f>ROUND((9706-Todos!$P3059)/100, 0)</f>
        <v>86</v>
      </c>
      <c r="U3059" s="14" t="str" cm="1">
        <f t="array" ref="U3059">_xlfn.IFS(
    ISNUMBER(SEARCH("C", Q3059)), "Ciudad",
    ISNUMBER(SEARCH("T", Q3059)), "Pueblo",
    ISNUMBER(SEARCH("R", Q3059)), "Rural",
    ISNUMBER(SEARCH("S", Q3059)), "Suburbano",
    ISNUMBER(SEARCH("U", Q3059)), "Urbano"
)</f>
        <v>Suburbano</v>
      </c>
      <c r="V3059" s="25" t="str" cm="1">
        <f t="array" ref="V3059">_xlfn.LET(
    _xlpm.txt, _xlfn.TEXTJOIN("", TRUE, IF(ISNUMBER(--MID(Todos!$H3059, _xlfn.SEQUENCE(LEN(Todos!$H3059)), 1)), MID(Todos!$H3059, _xlfn.SEQUENCE(LEN(Todos!$H3059)), 1), "")),
    IF(ISNUMBER(--RIGHT(_xlpm.txt,1)), _xlpm.txt, LEFT(_xlpm.txt, LEN(_xlpm.txt)-1))
)</f>
        <v>17417</v>
      </c>
      <c r="W3059" s="14" t="str">
        <f>UPPER(LEFT(Todos!$B3059,2))</f>
        <v>CA</v>
      </c>
      <c r="X3059" s="15" t="str" cm="1">
        <f t="array" ref="X3059">+IF(Todos!$C3059 = "",MODE.MATCH(Todos!$C$2:$C$4029),Todos!$C3059)</f>
        <v>M</v>
      </c>
    </row>
    <row r="3060" spans="1:24" x14ac:dyDescent="0.35">
      <c r="A3060" s="6">
        <v>136385</v>
      </c>
      <c r="B3060" s="7" t="s">
        <v>56</v>
      </c>
      <c r="C3060" s="7" t="s">
        <v>14</v>
      </c>
      <c r="D3060" s="7">
        <v>1239</v>
      </c>
      <c r="E3060" s="7">
        <v>241</v>
      </c>
      <c r="F3060" s="7">
        <v>382</v>
      </c>
      <c r="G3060" s="7">
        <v>15</v>
      </c>
      <c r="H3060" s="7">
        <v>14783</v>
      </c>
      <c r="I3060" s="7">
        <v>2</v>
      </c>
      <c r="J3060" s="7">
        <v>24</v>
      </c>
      <c r="K3060" s="7">
        <v>287</v>
      </c>
      <c r="L3060" s="7">
        <v>337</v>
      </c>
      <c r="M3060" s="7">
        <v>6.75</v>
      </c>
      <c r="N3060" s="7">
        <f>VLOOKUP(Todos!$A3060,vlookup_table[#All],2,FALSE)</f>
        <v>1</v>
      </c>
      <c r="O3060" s="7" t="str">
        <f>VLOOKUP(Todos!$A3060,vlookup_table[#All],3,FALSE)</f>
        <v>AZ</v>
      </c>
      <c r="P3060" s="7">
        <f>VLOOKUP(Todos!$A3060,vlookup_table[#All],4,FALSE)</f>
        <v>2407</v>
      </c>
      <c r="Q3060" s="9" t="str">
        <f>VLOOKUP(Todos!$A3060,vlookup_table[#All],5,FALSE)</f>
        <v>C1</v>
      </c>
      <c r="R3060" s="9" t="str">
        <f>VLOOKUP(Todos!$A3060,vlookup_table[#All],6,FALSE)</f>
        <v>M</v>
      </c>
      <c r="S3060" s="9">
        <f>VLOOKUP(Todos!$A3060,vlookup_table[#All],7,FALSE)</f>
        <v>5</v>
      </c>
      <c r="T3060" s="9">
        <f>ROUND((9706-Todos!$P3060)/100, 0)</f>
        <v>73</v>
      </c>
      <c r="U3060" s="9" t="str" cm="1">
        <f t="array" ref="U3060">_xlfn.IFS(
    ISNUMBER(SEARCH("C", Q3060)), "Ciudad",
    ISNUMBER(SEARCH("T", Q3060)), "Pueblo",
    ISNUMBER(SEARCH("R", Q3060)), "Rural",
    ISNUMBER(SEARCH("S", Q3060)), "Suburbano",
    ISNUMBER(SEARCH("U", Q3060)), "Urbano"
)</f>
        <v>Ciudad</v>
      </c>
      <c r="V3060" s="24" t="str" cm="1">
        <f t="array" ref="V3060">_xlfn.LET(
    _xlpm.txt, _xlfn.TEXTJOIN("", TRUE, IF(ISNUMBER(--MID(Todos!$H3060, _xlfn.SEQUENCE(LEN(Todos!$H3060)), 1)), MID(Todos!$H3060, _xlfn.SEQUENCE(LEN(Todos!$H3060)), 1), "")),
    IF(ISNUMBER(--RIGHT(_xlpm.txt,1)), _xlpm.txt, LEFT(_xlpm.txt, LEN(_xlpm.txt)-1))
)</f>
        <v>14783</v>
      </c>
      <c r="W3060" s="9" t="str">
        <f>UPPER(LEFT(Todos!$B3060,2))</f>
        <v>AZ</v>
      </c>
      <c r="X3060" s="10" t="str" cm="1">
        <f t="array" ref="X3060">+IF(Todos!$C3060 = "",MODE.MATCH(Todos!$C$2:$C$4029),Todos!$C3060)</f>
        <v>M</v>
      </c>
    </row>
    <row r="3061" spans="1:24" x14ac:dyDescent="0.35">
      <c r="A3061" s="11">
        <v>15038</v>
      </c>
      <c r="B3061" s="12" t="s">
        <v>18</v>
      </c>
      <c r="C3061" s="12" t="s">
        <v>14</v>
      </c>
      <c r="D3061" s="12">
        <v>849</v>
      </c>
      <c r="E3061" s="12">
        <v>457</v>
      </c>
      <c r="F3061" s="12">
        <v>519</v>
      </c>
      <c r="G3061" s="12">
        <v>0</v>
      </c>
      <c r="H3061" s="12">
        <v>16386</v>
      </c>
      <c r="I3061" s="12">
        <v>1</v>
      </c>
      <c r="J3061" s="12">
        <v>66</v>
      </c>
      <c r="K3061" s="12">
        <v>508</v>
      </c>
      <c r="L3061" s="12">
        <v>470</v>
      </c>
      <c r="M3061" s="12">
        <v>12.8</v>
      </c>
      <c r="N3061" s="12">
        <f>VLOOKUP(Todos!$A3061,vlookup_table[#All],2,FALSE)</f>
        <v>2</v>
      </c>
      <c r="O3061" s="12" t="str">
        <f>VLOOKUP(Todos!$A3061,vlookup_table[#All],3,FALSE)</f>
        <v>NC</v>
      </c>
      <c r="P3061" s="12">
        <f>VLOOKUP(Todos!$A3061,vlookup_table[#All],4,FALSE)</f>
        <v>2201</v>
      </c>
      <c r="Q3061" s="14" t="str">
        <f>VLOOKUP(Todos!$A3061,vlookup_table[#All],5,FALSE)</f>
        <v>T2</v>
      </c>
      <c r="R3061" s="14" t="str">
        <f>VLOOKUP(Todos!$A3061,vlookup_table[#All],6,FALSE)</f>
        <v>M</v>
      </c>
      <c r="S3061" s="14">
        <f>VLOOKUP(Todos!$A3061,vlookup_table[#All],7,FALSE)</f>
        <v>25</v>
      </c>
      <c r="T3061" s="14">
        <f>ROUND((9706-Todos!$P3061)/100, 0)</f>
        <v>75</v>
      </c>
      <c r="U3061" s="14" t="str" cm="1">
        <f t="array" ref="U3061">_xlfn.IFS(
    ISNUMBER(SEARCH("C", Q3061)), "Ciudad",
    ISNUMBER(SEARCH("T", Q3061)), "Pueblo",
    ISNUMBER(SEARCH("R", Q3061)), "Rural",
    ISNUMBER(SEARCH("S", Q3061)), "Suburbano",
    ISNUMBER(SEARCH("U", Q3061)), "Urbano"
)</f>
        <v>Pueblo</v>
      </c>
      <c r="V3061" s="25" t="str" cm="1">
        <f t="array" ref="V3061">_xlfn.LET(
    _xlpm.txt, _xlfn.TEXTJOIN("", TRUE, IF(ISNUMBER(--MID(Todos!$H3061, _xlfn.SEQUENCE(LEN(Todos!$H3061)), 1)), MID(Todos!$H3061, _xlfn.SEQUENCE(LEN(Todos!$H3061)), 1), "")),
    IF(ISNUMBER(--RIGHT(_xlpm.txt,1)), _xlpm.txt, LEFT(_xlpm.txt, LEN(_xlpm.txt)-1))
)</f>
        <v>16386</v>
      </c>
      <c r="W3061" s="14" t="str">
        <f>UPPER(LEFT(Todos!$B3061,2))</f>
        <v>NC</v>
      </c>
      <c r="X3061" s="15" t="str" cm="1">
        <f t="array" ref="X3061">+IF(Todos!$C3061 = "",MODE.MATCH(Todos!$C$2:$C$4029),Todos!$C3061)</f>
        <v>M</v>
      </c>
    </row>
    <row r="3062" spans="1:24" x14ac:dyDescent="0.35">
      <c r="A3062" s="6">
        <v>40786</v>
      </c>
      <c r="B3062" s="7" t="s">
        <v>13</v>
      </c>
      <c r="C3062" s="7" t="s">
        <v>14</v>
      </c>
      <c r="D3062" s="7">
        <v>1163</v>
      </c>
      <c r="E3062" s="7">
        <v>402</v>
      </c>
      <c r="F3062" s="7">
        <v>552</v>
      </c>
      <c r="G3062" s="7">
        <v>14</v>
      </c>
      <c r="H3062" s="7">
        <v>19090</v>
      </c>
      <c r="I3062" s="7">
        <v>8</v>
      </c>
      <c r="J3062" s="7">
        <v>33</v>
      </c>
      <c r="K3062" s="7">
        <v>446</v>
      </c>
      <c r="L3062" s="7">
        <v>495</v>
      </c>
      <c r="M3062" s="7">
        <v>11.375</v>
      </c>
      <c r="N3062" s="7">
        <f>VLOOKUP(Todos!$A3062,vlookup_table[#All],2,FALSE)</f>
        <v>1</v>
      </c>
      <c r="O3062" s="7" t="str">
        <f>VLOOKUP(Todos!$A3062,vlookup_table[#All],3,FALSE)</f>
        <v>FL</v>
      </c>
      <c r="P3062" s="7">
        <f>VLOOKUP(Todos!$A3062,vlookup_table[#All],4,FALSE)</f>
        <v>2504</v>
      </c>
      <c r="Q3062" s="9" t="str">
        <f>VLOOKUP(Todos!$A3062,vlookup_table[#All],5,FALSE)</f>
        <v>T2</v>
      </c>
      <c r="R3062" s="9" t="str">
        <f>VLOOKUP(Todos!$A3062,vlookup_table[#All],6,FALSE)</f>
        <v>M</v>
      </c>
      <c r="S3062" s="9">
        <f>VLOOKUP(Todos!$A3062,vlookup_table[#All],7,FALSE)</f>
        <v>5</v>
      </c>
      <c r="T3062" s="9">
        <f>ROUND((9706-Todos!$P3062)/100, 0)</f>
        <v>72</v>
      </c>
      <c r="U3062" s="9" t="str" cm="1">
        <f t="array" ref="U3062">_xlfn.IFS(
    ISNUMBER(SEARCH("C", Q3062)), "Ciudad",
    ISNUMBER(SEARCH("T", Q3062)), "Pueblo",
    ISNUMBER(SEARCH("R", Q3062)), "Rural",
    ISNUMBER(SEARCH("S", Q3062)), "Suburbano",
    ISNUMBER(SEARCH("U", Q3062)), "Urbano"
)</f>
        <v>Pueblo</v>
      </c>
      <c r="V3062" s="24" t="str" cm="1">
        <f t="array" ref="V3062">_xlfn.LET(
    _xlpm.txt, _xlfn.TEXTJOIN("", TRUE, IF(ISNUMBER(--MID(Todos!$H3062, _xlfn.SEQUENCE(LEN(Todos!$H3062)), 1)), MID(Todos!$H3062, _xlfn.SEQUENCE(LEN(Todos!$H3062)), 1), "")),
    IF(ISNUMBER(--RIGHT(_xlpm.txt,1)), _xlpm.txt, LEFT(_xlpm.txt, LEN(_xlpm.txt)-1))
)</f>
        <v>19090</v>
      </c>
      <c r="W3062" s="9" t="str">
        <f>UPPER(LEFT(Todos!$B3062,2))</f>
        <v>FL</v>
      </c>
      <c r="X3062" s="10" t="str" cm="1">
        <f t="array" ref="X3062">+IF(Todos!$C3062 = "",MODE.MATCH(Todos!$C$2:$C$4029),Todos!$C3062)</f>
        <v>M</v>
      </c>
    </row>
    <row r="3063" spans="1:24" x14ac:dyDescent="0.35">
      <c r="A3063" s="11">
        <v>2935</v>
      </c>
      <c r="B3063" s="12" t="s">
        <v>16</v>
      </c>
      <c r="C3063" s="12" t="s">
        <v>17</v>
      </c>
      <c r="D3063" s="12">
        <v>1609</v>
      </c>
      <c r="E3063" s="12">
        <v>504</v>
      </c>
      <c r="F3063" s="12">
        <v>663</v>
      </c>
      <c r="G3063" s="12">
        <v>33</v>
      </c>
      <c r="H3063" s="12">
        <v>23852</v>
      </c>
      <c r="I3063" s="12">
        <v>9</v>
      </c>
      <c r="J3063" s="12">
        <v>63</v>
      </c>
      <c r="K3063" s="12">
        <v>592</v>
      </c>
      <c r="L3063" s="12">
        <v>579</v>
      </c>
      <c r="M3063" s="12">
        <v>22.5</v>
      </c>
      <c r="N3063" s="12">
        <f>VLOOKUP(Todos!$A3063,vlookup_table[#All],2,FALSE)</f>
        <v>0</v>
      </c>
      <c r="O3063" s="12" t="str">
        <f>VLOOKUP(Todos!$A3063,vlookup_table[#All],3,FALSE)</f>
        <v>IL</v>
      </c>
      <c r="P3063" s="12">
        <f>VLOOKUP(Todos!$A3063,vlookup_table[#All],4,FALSE)</f>
        <v>0</v>
      </c>
      <c r="Q3063" s="14" t="str">
        <f>VLOOKUP(Todos!$A3063,vlookup_table[#All],5,FALSE)</f>
        <v/>
      </c>
      <c r="R3063" s="14" t="str">
        <f>VLOOKUP(Todos!$A3063,vlookup_table[#All],6,FALSE)</f>
        <v>F</v>
      </c>
      <c r="S3063" s="14">
        <f>VLOOKUP(Todos!$A3063,vlookup_table[#All],7,FALSE)</f>
        <v>25</v>
      </c>
      <c r="T3063" s="14">
        <f>ROUND((9706-Todos!$P3063)/100, 0)</f>
        <v>97</v>
      </c>
      <c r="U3063" s="14" t="e" cm="1">
        <f t="array" ref="U3063">_xlfn.IFS(
    ISNUMBER(SEARCH("C", Q3063)), "Ciudad",
    ISNUMBER(SEARCH("T", Q3063)), "Pueblo",
    ISNUMBER(SEARCH("R", Q3063)), "Rural",
    ISNUMBER(SEARCH("S", Q3063)), "Suburbano",
    ISNUMBER(SEARCH("U", Q3063)), "Urbano"
)</f>
        <v>#N/A</v>
      </c>
      <c r="V3063" s="25" t="str" cm="1">
        <f t="array" ref="V3063">_xlfn.LET(
    _xlpm.txt, _xlfn.TEXTJOIN("", TRUE, IF(ISNUMBER(--MID(Todos!$H3063, _xlfn.SEQUENCE(LEN(Todos!$H3063)), 1)), MID(Todos!$H3063, _xlfn.SEQUENCE(LEN(Todos!$H3063)), 1), "")),
    IF(ISNUMBER(--RIGHT(_xlpm.txt,1)), _xlpm.txt, LEFT(_xlpm.txt, LEN(_xlpm.txt)-1))
)</f>
        <v>23852</v>
      </c>
      <c r="W3063" s="14" t="str">
        <f>UPPER(LEFT(Todos!$B3063,2))</f>
        <v>IL</v>
      </c>
      <c r="X3063" s="15" t="str" cm="1">
        <f t="array" ref="X3063">+IF(Todos!$C3063 = "",MODE.MATCH(Todos!$C$2:$C$4029),Todos!$C3063)</f>
        <v>F</v>
      </c>
    </row>
    <row r="3064" spans="1:24" x14ac:dyDescent="0.35">
      <c r="A3064" s="6">
        <v>132983</v>
      </c>
      <c r="B3064" s="7" t="s">
        <v>67</v>
      </c>
      <c r="C3064" s="7" t="s">
        <v>52</v>
      </c>
      <c r="D3064" s="7">
        <v>1611</v>
      </c>
      <c r="E3064" s="7">
        <v>320</v>
      </c>
      <c r="F3064" s="7">
        <v>456</v>
      </c>
      <c r="G3064" s="7">
        <v>38</v>
      </c>
      <c r="H3064" s="7">
        <v>18475</v>
      </c>
      <c r="I3064" s="7">
        <v>2</v>
      </c>
      <c r="J3064" s="7">
        <v>25</v>
      </c>
      <c r="K3064" s="7">
        <v>404</v>
      </c>
      <c r="L3064" s="7">
        <v>404</v>
      </c>
      <c r="M3064" s="7">
        <v>10</v>
      </c>
      <c r="N3064" s="7">
        <f>VLOOKUP(Todos!$A3064,vlookup_table[#All],2,FALSE)</f>
        <v>2</v>
      </c>
      <c r="O3064" s="7" t="str">
        <f>VLOOKUP(Todos!$A3064,vlookup_table[#All],3,FALSE)</f>
        <v>WY</v>
      </c>
      <c r="P3064" s="7">
        <f>VLOOKUP(Todos!$A3064,vlookup_table[#All],4,FALSE)</f>
        <v>4401</v>
      </c>
      <c r="Q3064" s="9" t="str">
        <f>VLOOKUP(Todos!$A3064,vlookup_table[#All],5,FALSE)</f>
        <v>R1</v>
      </c>
      <c r="R3064" s="9" t="str">
        <f>VLOOKUP(Todos!$A3064,vlookup_table[#All],6,FALSE)</f>
        <v>M</v>
      </c>
      <c r="S3064" s="9">
        <f>VLOOKUP(Todos!$A3064,vlookup_table[#All],7,FALSE)</f>
        <v>15</v>
      </c>
      <c r="T3064" s="9">
        <f>ROUND((9706-Todos!$P3064)/100, 0)</f>
        <v>53</v>
      </c>
      <c r="U3064" s="9" t="str" cm="1">
        <f t="array" ref="U3064">_xlfn.IFS(
    ISNUMBER(SEARCH("C", Q3064)), "Ciudad",
    ISNUMBER(SEARCH("T", Q3064)), "Pueblo",
    ISNUMBER(SEARCH("R", Q3064)), "Rural",
    ISNUMBER(SEARCH("S", Q3064)), "Suburbano",
    ISNUMBER(SEARCH("U", Q3064)), "Urbano"
)</f>
        <v>Rural</v>
      </c>
      <c r="V3064" s="24" t="str" cm="1">
        <f t="array" ref="V3064">_xlfn.LET(
    _xlpm.txt, _xlfn.TEXTJOIN("", TRUE, IF(ISNUMBER(--MID(Todos!$H3064, _xlfn.SEQUENCE(LEN(Todos!$H3064)), 1)), MID(Todos!$H3064, _xlfn.SEQUENCE(LEN(Todos!$H3064)), 1), "")),
    IF(ISNUMBER(--RIGHT(_xlpm.txt,1)), _xlpm.txt, LEFT(_xlpm.txt, LEN(_xlpm.txt)-1))
)</f>
        <v>18475</v>
      </c>
      <c r="W3064" s="9" t="str">
        <f>UPPER(LEFT(Todos!$B3064,2))</f>
        <v>WY</v>
      </c>
      <c r="X3064" s="10" t="str" cm="1">
        <f t="array" ref="X3064">+IF(Todos!$C3064 = "",MODE.MATCH(Todos!$C$2:$C$4029),Todos!$C3064)</f>
        <v>male</v>
      </c>
    </row>
    <row r="3065" spans="1:24" x14ac:dyDescent="0.35">
      <c r="A3065" s="11">
        <v>104747</v>
      </c>
      <c r="B3065" s="12" t="s">
        <v>28</v>
      </c>
      <c r="C3065" s="12" t="s">
        <v>17</v>
      </c>
      <c r="D3065" s="12">
        <v>706</v>
      </c>
      <c r="E3065" s="12">
        <v>391</v>
      </c>
      <c r="F3065" s="12">
        <v>493</v>
      </c>
      <c r="G3065" s="12">
        <v>0</v>
      </c>
      <c r="H3065" s="12">
        <v>19160</v>
      </c>
      <c r="I3065" s="12">
        <v>3</v>
      </c>
      <c r="J3065" s="12">
        <v>31</v>
      </c>
      <c r="K3065" s="12">
        <v>458</v>
      </c>
      <c r="L3065" s="12">
        <v>434</v>
      </c>
      <c r="M3065" s="12">
        <v>8</v>
      </c>
      <c r="N3065" s="12">
        <f>VLOOKUP(Todos!$A3065,vlookup_table[#All],2,FALSE)</f>
        <v>2</v>
      </c>
      <c r="O3065" s="12" t="str">
        <f>VLOOKUP(Todos!$A3065,vlookup_table[#All],3,FALSE)</f>
        <v>KS</v>
      </c>
      <c r="P3065" s="12">
        <f>VLOOKUP(Todos!$A3065,vlookup_table[#All],4,FALSE)</f>
        <v>1303</v>
      </c>
      <c r="Q3065" s="14" t="str">
        <f>VLOOKUP(Todos!$A3065,vlookup_table[#All],5,FALSE)</f>
        <v>U1</v>
      </c>
      <c r="R3065" s="14" t="str">
        <f>VLOOKUP(Todos!$A3065,vlookup_table[#All],6,FALSE)</f>
        <v>F</v>
      </c>
      <c r="S3065" s="14">
        <f>VLOOKUP(Todos!$A3065,vlookup_table[#All],7,FALSE)</f>
        <v>10</v>
      </c>
      <c r="T3065" s="14">
        <f>ROUND((9706-Todos!$P3065)/100, 0)</f>
        <v>84</v>
      </c>
      <c r="U3065" s="14" t="str" cm="1">
        <f t="array" ref="U3065">_xlfn.IFS(
    ISNUMBER(SEARCH("C", Q3065)), "Ciudad",
    ISNUMBER(SEARCH("T", Q3065)), "Pueblo",
    ISNUMBER(SEARCH("R", Q3065)), "Rural",
    ISNUMBER(SEARCH("S", Q3065)), "Suburbano",
    ISNUMBER(SEARCH("U", Q3065)), "Urbano"
)</f>
        <v>Urbano</v>
      </c>
      <c r="V3065" s="25" t="str" cm="1">
        <f t="array" ref="V3065">_xlfn.LET(
    _xlpm.txt, _xlfn.TEXTJOIN("", TRUE, IF(ISNUMBER(--MID(Todos!$H3065, _xlfn.SEQUENCE(LEN(Todos!$H3065)), 1)), MID(Todos!$H3065, _xlfn.SEQUENCE(LEN(Todos!$H3065)), 1), "")),
    IF(ISNUMBER(--RIGHT(_xlpm.txt,1)), _xlpm.txt, LEFT(_xlpm.txt, LEN(_xlpm.txt)-1))
)</f>
        <v>19160</v>
      </c>
      <c r="W3065" s="14" t="str">
        <f>UPPER(LEFT(Todos!$B3065,2))</f>
        <v>KS</v>
      </c>
      <c r="X3065" s="15" t="str" cm="1">
        <f t="array" ref="X3065">+IF(Todos!$C3065 = "",MODE.MATCH(Todos!$C$2:$C$4029),Todos!$C3065)</f>
        <v>F</v>
      </c>
    </row>
    <row r="3066" spans="1:24" x14ac:dyDescent="0.35">
      <c r="A3066" s="6">
        <v>92772</v>
      </c>
      <c r="B3066" s="7" t="s">
        <v>13</v>
      </c>
      <c r="C3066" s="7" t="s">
        <v>17</v>
      </c>
      <c r="D3066" s="7">
        <v>860</v>
      </c>
      <c r="E3066" s="7">
        <v>294</v>
      </c>
      <c r="F3066" s="7">
        <v>348</v>
      </c>
      <c r="G3066" s="7">
        <v>0</v>
      </c>
      <c r="H3066" s="7">
        <v>15425</v>
      </c>
      <c r="I3066" s="7">
        <v>8</v>
      </c>
      <c r="J3066" s="7">
        <v>8</v>
      </c>
      <c r="K3066" s="7">
        <v>322</v>
      </c>
      <c r="L3066" s="7">
        <v>329</v>
      </c>
      <c r="M3066" s="7">
        <v>18</v>
      </c>
      <c r="N3066" s="7">
        <f>VLOOKUP(Todos!$A3066,vlookup_table[#All],2,FALSE)</f>
        <v>2</v>
      </c>
      <c r="O3066" s="7" t="str">
        <f>VLOOKUP(Todos!$A3066,vlookup_table[#All],3,FALSE)</f>
        <v>FL</v>
      </c>
      <c r="P3066" s="7">
        <f>VLOOKUP(Todos!$A3066,vlookup_table[#All],4,FALSE)</f>
        <v>4002</v>
      </c>
      <c r="Q3066" s="9" t="str">
        <f>VLOOKUP(Todos!$A3066,vlookup_table[#All],5,FALSE)</f>
        <v>S1</v>
      </c>
      <c r="R3066" s="9" t="str">
        <f>VLOOKUP(Todos!$A3066,vlookup_table[#All],6,FALSE)</f>
        <v>F</v>
      </c>
      <c r="S3066" s="9">
        <f>VLOOKUP(Todos!$A3066,vlookup_table[#All],7,FALSE)</f>
        <v>5</v>
      </c>
      <c r="T3066" s="9">
        <f>ROUND((9706-Todos!$P3066)/100, 0)</f>
        <v>57</v>
      </c>
      <c r="U3066" s="9" t="str" cm="1">
        <f t="array" ref="U3066">_xlfn.IFS(
    ISNUMBER(SEARCH("C", Q3066)), "Ciudad",
    ISNUMBER(SEARCH("T", Q3066)), "Pueblo",
    ISNUMBER(SEARCH("R", Q3066)), "Rural",
    ISNUMBER(SEARCH("S", Q3066)), "Suburbano",
    ISNUMBER(SEARCH("U", Q3066)), "Urbano"
)</f>
        <v>Suburbano</v>
      </c>
      <c r="V3066" s="24" t="str" cm="1">
        <f t="array" ref="V3066">_xlfn.LET(
    _xlpm.txt, _xlfn.TEXTJOIN("", TRUE, IF(ISNUMBER(--MID(Todos!$H3066, _xlfn.SEQUENCE(LEN(Todos!$H3066)), 1)), MID(Todos!$H3066, _xlfn.SEQUENCE(LEN(Todos!$H3066)), 1), "")),
    IF(ISNUMBER(--RIGHT(_xlpm.txt,1)), _xlpm.txt, LEFT(_xlpm.txt, LEN(_xlpm.txt)-1))
)</f>
        <v>15425</v>
      </c>
      <c r="W3066" s="9" t="str">
        <f>UPPER(LEFT(Todos!$B3066,2))</f>
        <v>FL</v>
      </c>
      <c r="X3066" s="10" t="str" cm="1">
        <f t="array" ref="X3066">+IF(Todos!$C3066 = "",MODE.MATCH(Todos!$C$2:$C$4029),Todos!$C3066)</f>
        <v>F</v>
      </c>
    </row>
    <row r="3067" spans="1:24" x14ac:dyDescent="0.35">
      <c r="A3067" s="11">
        <v>64522</v>
      </c>
      <c r="B3067" s="12" t="s">
        <v>34</v>
      </c>
      <c r="C3067" s="12" t="s">
        <v>14</v>
      </c>
      <c r="D3067" s="12">
        <v>648</v>
      </c>
      <c r="E3067" s="12">
        <v>304</v>
      </c>
      <c r="F3067" s="12">
        <v>396</v>
      </c>
      <c r="G3067" s="12">
        <v>3</v>
      </c>
      <c r="H3067" s="12">
        <v>14750</v>
      </c>
      <c r="I3067" s="12">
        <v>1</v>
      </c>
      <c r="J3067" s="12">
        <v>72</v>
      </c>
      <c r="K3067" s="12">
        <v>349</v>
      </c>
      <c r="L3067" s="12">
        <v>358</v>
      </c>
      <c r="M3067" s="12">
        <v>8</v>
      </c>
      <c r="N3067" s="12">
        <f>VLOOKUP(Todos!$A3067,vlookup_table[#All],2,FALSE)</f>
        <v>0</v>
      </c>
      <c r="O3067" s="12" t="str">
        <f>VLOOKUP(Todos!$A3067,vlookup_table[#All],3,FALSE)</f>
        <v>IN</v>
      </c>
      <c r="P3067" s="12">
        <f>VLOOKUP(Todos!$A3067,vlookup_table[#All],4,FALSE)</f>
        <v>3606</v>
      </c>
      <c r="Q3067" s="14" t="str">
        <f>VLOOKUP(Todos!$A3067,vlookup_table[#All],5,FALSE)</f>
        <v>R2</v>
      </c>
      <c r="R3067" s="14" t="str">
        <f>VLOOKUP(Todos!$A3067,vlookup_table[#All],6,FALSE)</f>
        <v>M</v>
      </c>
      <c r="S3067" s="14">
        <f>VLOOKUP(Todos!$A3067,vlookup_table[#All],7,FALSE)</f>
        <v>10</v>
      </c>
      <c r="T3067" s="14">
        <f>ROUND((9706-Todos!$P3067)/100, 0)</f>
        <v>61</v>
      </c>
      <c r="U3067" s="14" t="str" cm="1">
        <f t="array" ref="U3067">_xlfn.IFS(
    ISNUMBER(SEARCH("C", Q3067)), "Ciudad",
    ISNUMBER(SEARCH("T", Q3067)), "Pueblo",
    ISNUMBER(SEARCH("R", Q3067)), "Rural",
    ISNUMBER(SEARCH("S", Q3067)), "Suburbano",
    ISNUMBER(SEARCH("U", Q3067)), "Urbano"
)</f>
        <v>Rural</v>
      </c>
      <c r="V3067" s="25" t="str" cm="1">
        <f t="array" ref="V3067">_xlfn.LET(
    _xlpm.txt, _xlfn.TEXTJOIN("", TRUE, IF(ISNUMBER(--MID(Todos!$H3067, _xlfn.SEQUENCE(LEN(Todos!$H3067)), 1)), MID(Todos!$H3067, _xlfn.SEQUENCE(LEN(Todos!$H3067)), 1), "")),
    IF(ISNUMBER(--RIGHT(_xlpm.txt,1)), _xlpm.txt, LEFT(_xlpm.txt, LEN(_xlpm.txt)-1))
)</f>
        <v>14750</v>
      </c>
      <c r="W3067" s="14" t="str">
        <f>UPPER(LEFT(Todos!$B3067,2))</f>
        <v>IN</v>
      </c>
      <c r="X3067" s="15" t="str" cm="1">
        <f t="array" ref="X3067">+IF(Todos!$C3067 = "",MODE.MATCH(Todos!$C$2:$C$4029),Todos!$C3067)</f>
        <v>M</v>
      </c>
    </row>
    <row r="3068" spans="1:24" x14ac:dyDescent="0.35">
      <c r="A3068" s="6">
        <v>175719</v>
      </c>
      <c r="B3068" s="7" t="s">
        <v>51</v>
      </c>
      <c r="C3068" s="7" t="s">
        <v>14</v>
      </c>
      <c r="D3068" s="7">
        <v>749</v>
      </c>
      <c r="E3068" s="7">
        <v>316</v>
      </c>
      <c r="F3068" s="7">
        <v>412</v>
      </c>
      <c r="G3068" s="7">
        <v>0</v>
      </c>
      <c r="H3068" s="7">
        <v>15051</v>
      </c>
      <c r="I3068" s="7">
        <v>4</v>
      </c>
      <c r="J3068" s="7">
        <v>56</v>
      </c>
      <c r="K3068" s="7">
        <v>339</v>
      </c>
      <c r="L3068" s="7">
        <v>378</v>
      </c>
      <c r="M3068" s="7">
        <v>8.3333333330000006</v>
      </c>
      <c r="N3068" s="7">
        <f>VLOOKUP(Todos!$A3068,vlookup_table[#All],2,FALSE)</f>
        <v>0</v>
      </c>
      <c r="O3068" s="7" t="str">
        <f>VLOOKUP(Todos!$A3068,vlookup_table[#All],3,FALSE)</f>
        <v>OR</v>
      </c>
      <c r="P3068" s="7">
        <f>VLOOKUP(Todos!$A3068,vlookup_table[#All],4,FALSE)</f>
        <v>2502</v>
      </c>
      <c r="Q3068" s="9" t="str">
        <f>VLOOKUP(Todos!$A3068,vlookup_table[#All],5,FALSE)</f>
        <v>S2</v>
      </c>
      <c r="R3068" s="9" t="str">
        <f>VLOOKUP(Todos!$A3068,vlookup_table[#All],6,FALSE)</f>
        <v>M</v>
      </c>
      <c r="S3068" s="9">
        <f>VLOOKUP(Todos!$A3068,vlookup_table[#All],7,FALSE)</f>
        <v>5</v>
      </c>
      <c r="T3068" s="9">
        <f>ROUND((9706-Todos!$P3068)/100, 0)</f>
        <v>72</v>
      </c>
      <c r="U3068" s="9" t="str" cm="1">
        <f t="array" ref="U3068">_xlfn.IFS(
    ISNUMBER(SEARCH("C", Q3068)), "Ciudad",
    ISNUMBER(SEARCH("T", Q3068)), "Pueblo",
    ISNUMBER(SEARCH("R", Q3068)), "Rural",
    ISNUMBER(SEARCH("S", Q3068)), "Suburbano",
    ISNUMBER(SEARCH("U", Q3068)), "Urbano"
)</f>
        <v>Suburbano</v>
      </c>
      <c r="V3068" s="24" t="str" cm="1">
        <f t="array" ref="V3068">_xlfn.LET(
    _xlpm.txt, _xlfn.TEXTJOIN("", TRUE, IF(ISNUMBER(--MID(Todos!$H3068, _xlfn.SEQUENCE(LEN(Todos!$H3068)), 1)), MID(Todos!$H3068, _xlfn.SEQUENCE(LEN(Todos!$H3068)), 1), "")),
    IF(ISNUMBER(--RIGHT(_xlpm.txt,1)), _xlpm.txt, LEFT(_xlpm.txt, LEN(_xlpm.txt)-1))
)</f>
        <v>15051</v>
      </c>
      <c r="W3068" s="9" t="str">
        <f>UPPER(LEFT(Todos!$B3068,2))</f>
        <v>OR</v>
      </c>
      <c r="X3068" s="10" t="str" cm="1">
        <f t="array" ref="X3068">+IF(Todos!$C3068 = "",MODE.MATCH(Todos!$C$2:$C$4029),Todos!$C3068)</f>
        <v>M</v>
      </c>
    </row>
    <row r="3069" spans="1:24" x14ac:dyDescent="0.35">
      <c r="A3069" s="11">
        <v>56318</v>
      </c>
      <c r="B3069" s="12" t="s">
        <v>58</v>
      </c>
      <c r="C3069" s="12" t="s">
        <v>17</v>
      </c>
      <c r="D3069" s="12">
        <v>2008</v>
      </c>
      <c r="E3069" s="12">
        <v>788</v>
      </c>
      <c r="F3069" s="12">
        <v>832</v>
      </c>
      <c r="G3069" s="12">
        <v>50</v>
      </c>
      <c r="H3069" s="12">
        <v>39749</v>
      </c>
      <c r="I3069" s="12">
        <v>0</v>
      </c>
      <c r="J3069" s="12">
        <v>74</v>
      </c>
      <c r="K3069" s="12">
        <v>863</v>
      </c>
      <c r="L3069" s="12">
        <v>782</v>
      </c>
      <c r="M3069" s="12">
        <v>5.1666666670000003</v>
      </c>
      <c r="N3069" s="12">
        <f>VLOOKUP(Todos!$A3069,vlookup_table[#All],2,FALSE)</f>
        <v>28</v>
      </c>
      <c r="O3069" s="12" t="str">
        <f>VLOOKUP(Todos!$A3069,vlookup_table[#All],3,FALSE)</f>
        <v>KY</v>
      </c>
      <c r="P3069" s="12">
        <f>VLOOKUP(Todos!$A3069,vlookup_table[#All],4,FALSE)</f>
        <v>5801</v>
      </c>
      <c r="Q3069" s="14" t="str">
        <f>VLOOKUP(Todos!$A3069,vlookup_table[#All],5,FALSE)</f>
        <v>T1</v>
      </c>
      <c r="R3069" s="14" t="str">
        <f>VLOOKUP(Todos!$A3069,vlookup_table[#All],6,FALSE)</f>
        <v>F</v>
      </c>
      <c r="S3069" s="14">
        <f>VLOOKUP(Todos!$A3069,vlookup_table[#All],7,FALSE)</f>
        <v>5</v>
      </c>
      <c r="T3069" s="14">
        <f>ROUND((9706-Todos!$P3069)/100, 0)</f>
        <v>39</v>
      </c>
      <c r="U3069" s="14" t="str" cm="1">
        <f t="array" ref="U3069">_xlfn.IFS(
    ISNUMBER(SEARCH("C", Q3069)), "Ciudad",
    ISNUMBER(SEARCH("T", Q3069)), "Pueblo",
    ISNUMBER(SEARCH("R", Q3069)), "Rural",
    ISNUMBER(SEARCH("S", Q3069)), "Suburbano",
    ISNUMBER(SEARCH("U", Q3069)), "Urbano"
)</f>
        <v>Pueblo</v>
      </c>
      <c r="V3069" s="25" t="str" cm="1">
        <f t="array" ref="V3069">_xlfn.LET(
    _xlpm.txt, _xlfn.TEXTJOIN("", TRUE, IF(ISNUMBER(--MID(Todos!$H3069, _xlfn.SEQUENCE(LEN(Todos!$H3069)), 1)), MID(Todos!$H3069, _xlfn.SEQUENCE(LEN(Todos!$H3069)), 1), "")),
    IF(ISNUMBER(--RIGHT(_xlpm.txt,1)), _xlpm.txt, LEFT(_xlpm.txt, LEN(_xlpm.txt)-1))
)</f>
        <v>39749</v>
      </c>
      <c r="W3069" s="14" t="str">
        <f>UPPER(LEFT(Todos!$B3069,2))</f>
        <v>KY</v>
      </c>
      <c r="X3069" s="15" t="str" cm="1">
        <f t="array" ref="X3069">+IF(Todos!$C3069 = "",MODE.MATCH(Todos!$C$2:$C$4029),Todos!$C3069)</f>
        <v>F</v>
      </c>
    </row>
    <row r="3070" spans="1:24" x14ac:dyDescent="0.35">
      <c r="A3070" s="6">
        <v>113736</v>
      </c>
      <c r="B3070" s="7" t="s">
        <v>32</v>
      </c>
      <c r="C3070" s="7" t="s">
        <v>17</v>
      </c>
      <c r="D3070" s="7">
        <v>706</v>
      </c>
      <c r="E3070" s="7">
        <v>439</v>
      </c>
      <c r="F3070" s="7">
        <v>500</v>
      </c>
      <c r="G3070" s="7">
        <v>7</v>
      </c>
      <c r="H3070" s="7">
        <v>17192</v>
      </c>
      <c r="I3070" s="7">
        <v>0</v>
      </c>
      <c r="J3070" s="7">
        <v>68</v>
      </c>
      <c r="K3070" s="7">
        <v>470</v>
      </c>
      <c r="L3070" s="7">
        <v>467</v>
      </c>
      <c r="M3070" s="7">
        <v>12</v>
      </c>
      <c r="N3070" s="7">
        <f>VLOOKUP(Todos!$A3070,vlookup_table[#All],2,FALSE)</f>
        <v>0</v>
      </c>
      <c r="O3070" s="7" t="str">
        <f>VLOOKUP(Todos!$A3070,vlookup_table[#All],3,FALSE)</f>
        <v>OK</v>
      </c>
      <c r="P3070" s="7">
        <f>VLOOKUP(Todos!$A3070,vlookup_table[#All],4,FALSE)</f>
        <v>5701</v>
      </c>
      <c r="Q3070" s="9" t="str">
        <f>VLOOKUP(Todos!$A3070,vlookup_table[#All],5,FALSE)</f>
        <v>T1</v>
      </c>
      <c r="R3070" s="9" t="str">
        <f>VLOOKUP(Todos!$A3070,vlookup_table[#All],6,FALSE)</f>
        <v>F</v>
      </c>
      <c r="S3070" s="9">
        <f>VLOOKUP(Todos!$A3070,vlookup_table[#All],7,FALSE)</f>
        <v>20</v>
      </c>
      <c r="T3070" s="9">
        <f>ROUND((9706-Todos!$P3070)/100, 0)</f>
        <v>40</v>
      </c>
      <c r="U3070" s="9" t="str" cm="1">
        <f t="array" ref="U3070">_xlfn.IFS(
    ISNUMBER(SEARCH("C", Q3070)), "Ciudad",
    ISNUMBER(SEARCH("T", Q3070)), "Pueblo",
    ISNUMBER(SEARCH("R", Q3070)), "Rural",
    ISNUMBER(SEARCH("S", Q3070)), "Suburbano",
    ISNUMBER(SEARCH("U", Q3070)), "Urbano"
)</f>
        <v>Pueblo</v>
      </c>
      <c r="V3070" s="24" t="str" cm="1">
        <f t="array" ref="V3070">_xlfn.LET(
    _xlpm.txt, _xlfn.TEXTJOIN("", TRUE, IF(ISNUMBER(--MID(Todos!$H3070, _xlfn.SEQUENCE(LEN(Todos!$H3070)), 1)), MID(Todos!$H3070, _xlfn.SEQUENCE(LEN(Todos!$H3070)), 1), "")),
    IF(ISNUMBER(--RIGHT(_xlpm.txt,1)), _xlpm.txt, LEFT(_xlpm.txt, LEN(_xlpm.txt)-1))
)</f>
        <v>17192</v>
      </c>
      <c r="W3070" s="9" t="str">
        <f>UPPER(LEFT(Todos!$B3070,2))</f>
        <v>OK</v>
      </c>
      <c r="X3070" s="10" t="str" cm="1">
        <f t="array" ref="X3070">+IF(Todos!$C3070 = "",MODE.MATCH(Todos!$C$2:$C$4029),Todos!$C3070)</f>
        <v>F</v>
      </c>
    </row>
    <row r="3071" spans="1:24" x14ac:dyDescent="0.35">
      <c r="A3071" s="11">
        <v>165366</v>
      </c>
      <c r="B3071" s="12" t="s">
        <v>22</v>
      </c>
      <c r="C3071" s="12" t="s">
        <v>14</v>
      </c>
      <c r="D3071" s="12">
        <v>5567</v>
      </c>
      <c r="E3071" s="12">
        <v>1094</v>
      </c>
      <c r="F3071" s="12">
        <v>1093</v>
      </c>
      <c r="G3071" s="12">
        <v>99</v>
      </c>
      <c r="H3071" s="12">
        <v>52169</v>
      </c>
      <c r="I3071" s="12">
        <v>10</v>
      </c>
      <c r="J3071" s="12">
        <v>59</v>
      </c>
      <c r="K3071" s="12">
        <v>1189</v>
      </c>
      <c r="L3071" s="12">
        <v>1045</v>
      </c>
      <c r="M3071" s="12">
        <v>25</v>
      </c>
      <c r="N3071" s="12">
        <f>VLOOKUP(Todos!$A3071,vlookup_table[#All],2,FALSE)</f>
        <v>0</v>
      </c>
      <c r="O3071" s="12" t="str">
        <f>VLOOKUP(Todos!$A3071,vlookup_table[#All],3,FALSE)</f>
        <v>CA</v>
      </c>
      <c r="P3071" s="12">
        <f>VLOOKUP(Todos!$A3071,vlookup_table[#All],4,FALSE)</f>
        <v>0</v>
      </c>
      <c r="Q3071" s="14" t="str">
        <f>VLOOKUP(Todos!$A3071,vlookup_table[#All],5,FALSE)</f>
        <v>T1</v>
      </c>
      <c r="R3071" s="14" t="str">
        <f>VLOOKUP(Todos!$A3071,vlookup_table[#All],6,FALSE)</f>
        <v>M</v>
      </c>
      <c r="S3071" s="14">
        <f>VLOOKUP(Todos!$A3071,vlookup_table[#All],7,FALSE)</f>
        <v>30</v>
      </c>
      <c r="T3071" s="14">
        <f>ROUND((9706-Todos!$P3071)/100, 0)</f>
        <v>97</v>
      </c>
      <c r="U3071" s="14" t="str" cm="1">
        <f t="array" ref="U3071">_xlfn.IFS(
    ISNUMBER(SEARCH("C", Q3071)), "Ciudad",
    ISNUMBER(SEARCH("T", Q3071)), "Pueblo",
    ISNUMBER(SEARCH("R", Q3071)), "Rural",
    ISNUMBER(SEARCH("S", Q3071)), "Suburbano",
    ISNUMBER(SEARCH("U", Q3071)), "Urbano"
)</f>
        <v>Pueblo</v>
      </c>
      <c r="V3071" s="25" t="str" cm="1">
        <f t="array" ref="V3071">_xlfn.LET(
    _xlpm.txt, _xlfn.TEXTJOIN("", TRUE, IF(ISNUMBER(--MID(Todos!$H3071, _xlfn.SEQUENCE(LEN(Todos!$H3071)), 1)), MID(Todos!$H3071, _xlfn.SEQUENCE(LEN(Todos!$H3071)), 1), "")),
    IF(ISNUMBER(--RIGHT(_xlpm.txt,1)), _xlpm.txt, LEFT(_xlpm.txt, LEN(_xlpm.txt)-1))
)</f>
        <v>52169</v>
      </c>
      <c r="W3071" s="14" t="str">
        <f>UPPER(LEFT(Todos!$B3071,2))</f>
        <v>CA</v>
      </c>
      <c r="X3071" s="15" t="str" cm="1">
        <f t="array" ref="X3071">+IF(Todos!$C3071 = "",MODE.MATCH(Todos!$C$2:$C$4029),Todos!$C3071)</f>
        <v>M</v>
      </c>
    </row>
    <row r="3072" spans="1:24" x14ac:dyDescent="0.35">
      <c r="A3072" s="6">
        <v>73371</v>
      </c>
      <c r="B3072" s="7" t="s">
        <v>30</v>
      </c>
      <c r="C3072" s="7"/>
      <c r="D3072" s="7">
        <v>363</v>
      </c>
      <c r="E3072" s="7">
        <v>256</v>
      </c>
      <c r="F3072" s="7">
        <v>331</v>
      </c>
      <c r="G3072" s="7">
        <v>0</v>
      </c>
      <c r="H3072" s="7">
        <v>12080</v>
      </c>
      <c r="I3072" s="7">
        <v>1</v>
      </c>
      <c r="J3072" s="7">
        <v>89</v>
      </c>
      <c r="K3072" s="7">
        <v>298</v>
      </c>
      <c r="L3072" s="7">
        <v>288</v>
      </c>
      <c r="M3072" s="7">
        <v>5.125</v>
      </c>
      <c r="N3072" s="7">
        <f>VLOOKUP(Todos!$A3072,vlookup_table[#All],2,FALSE)</f>
        <v>1</v>
      </c>
      <c r="O3072" s="7" t="str">
        <f>VLOOKUP(Todos!$A3072,vlookup_table[#All],3,FALSE)</f>
        <v>MI</v>
      </c>
      <c r="P3072" s="7">
        <f>VLOOKUP(Todos!$A3072,vlookup_table[#All],4,FALSE)</f>
        <v>1901</v>
      </c>
      <c r="Q3072" s="9" t="str">
        <f>VLOOKUP(Todos!$A3072,vlookup_table[#All],5,FALSE)</f>
        <v>C3</v>
      </c>
      <c r="R3072" s="9" t="str">
        <f>VLOOKUP(Todos!$A3072,vlookup_table[#All],6,FALSE)</f>
        <v/>
      </c>
      <c r="S3072" s="9">
        <f>VLOOKUP(Todos!$A3072,vlookup_table[#All],7,FALSE)</f>
        <v>10</v>
      </c>
      <c r="T3072" s="9">
        <f>ROUND((9706-Todos!$P3072)/100, 0)</f>
        <v>78</v>
      </c>
      <c r="U3072" s="9" t="str" cm="1">
        <f t="array" ref="U3072">_xlfn.IFS(
    ISNUMBER(SEARCH("C", Q3072)), "Ciudad",
    ISNUMBER(SEARCH("T", Q3072)), "Pueblo",
    ISNUMBER(SEARCH("R", Q3072)), "Rural",
    ISNUMBER(SEARCH("S", Q3072)), "Suburbano",
    ISNUMBER(SEARCH("U", Q3072)), "Urbano"
)</f>
        <v>Ciudad</v>
      </c>
      <c r="V3072" s="24" t="str" cm="1">
        <f t="array" ref="V3072">_xlfn.LET(
    _xlpm.txt, _xlfn.TEXTJOIN("", TRUE, IF(ISNUMBER(--MID(Todos!$H3072, _xlfn.SEQUENCE(LEN(Todos!$H3072)), 1)), MID(Todos!$H3072, _xlfn.SEQUENCE(LEN(Todos!$H3072)), 1), "")),
    IF(ISNUMBER(--RIGHT(_xlpm.txt,1)), _xlpm.txt, LEFT(_xlpm.txt, LEN(_xlpm.txt)-1))
)</f>
        <v>12080</v>
      </c>
      <c r="W3072" s="9" t="str">
        <f>UPPER(LEFT(Todos!$B3072,2))</f>
        <v>MI</v>
      </c>
      <c r="X3072" s="10" t="e" cm="1">
        <f t="array" aca="1" ref="X3072" ca="1">+IF(Todos!$C3072 = "",MODE.MATCH(Todos!$C$2:$C$4029),Todos!$C3072)</f>
        <v>#NAME?</v>
      </c>
    </row>
    <row r="3073" spans="1:24" x14ac:dyDescent="0.35">
      <c r="A3073" s="11">
        <v>145895</v>
      </c>
      <c r="B3073" s="12" t="s">
        <v>22</v>
      </c>
      <c r="C3073" s="12" t="s">
        <v>17</v>
      </c>
      <c r="D3073" s="12">
        <v>2679</v>
      </c>
      <c r="E3073" s="12">
        <v>445</v>
      </c>
      <c r="F3073" s="12">
        <v>572</v>
      </c>
      <c r="G3073" s="12">
        <v>78</v>
      </c>
      <c r="H3073" s="12">
        <v>20693</v>
      </c>
      <c r="I3073" s="12">
        <v>11</v>
      </c>
      <c r="J3073" s="12">
        <v>55</v>
      </c>
      <c r="K3073" s="12">
        <v>470</v>
      </c>
      <c r="L3073" s="12">
        <v>535</v>
      </c>
      <c r="M3073" s="12">
        <v>9.75</v>
      </c>
      <c r="N3073" s="12">
        <f>VLOOKUP(Todos!$A3073,vlookup_table[#All],2,FALSE)</f>
        <v>0</v>
      </c>
      <c r="O3073" s="12" t="str">
        <f>VLOOKUP(Todos!$A3073,vlookup_table[#All],3,FALSE)</f>
        <v>CA</v>
      </c>
      <c r="P3073" s="12">
        <f>VLOOKUP(Todos!$A3073,vlookup_table[#All],4,FALSE)</f>
        <v>0</v>
      </c>
      <c r="Q3073" s="14" t="str">
        <f>VLOOKUP(Todos!$A3073,vlookup_table[#All],5,FALSE)</f>
        <v>S1</v>
      </c>
      <c r="R3073" s="14" t="str">
        <f>VLOOKUP(Todos!$A3073,vlookup_table[#All],6,FALSE)</f>
        <v>F</v>
      </c>
      <c r="S3073" s="14">
        <f>VLOOKUP(Todos!$A3073,vlookup_table[#All],7,FALSE)</f>
        <v>15</v>
      </c>
      <c r="T3073" s="14">
        <f>ROUND((9706-Todos!$P3073)/100, 0)</f>
        <v>97</v>
      </c>
      <c r="U3073" s="14" t="str" cm="1">
        <f t="array" ref="U3073">_xlfn.IFS(
    ISNUMBER(SEARCH("C", Q3073)), "Ciudad",
    ISNUMBER(SEARCH("T", Q3073)), "Pueblo",
    ISNUMBER(SEARCH("R", Q3073)), "Rural",
    ISNUMBER(SEARCH("S", Q3073)), "Suburbano",
    ISNUMBER(SEARCH("U", Q3073)), "Urbano"
)</f>
        <v>Suburbano</v>
      </c>
      <c r="V3073" s="25" t="str" cm="1">
        <f t="array" ref="V3073">_xlfn.LET(
    _xlpm.txt, _xlfn.TEXTJOIN("", TRUE, IF(ISNUMBER(--MID(Todos!$H3073, _xlfn.SEQUENCE(LEN(Todos!$H3073)), 1)), MID(Todos!$H3073, _xlfn.SEQUENCE(LEN(Todos!$H3073)), 1), "")),
    IF(ISNUMBER(--RIGHT(_xlpm.txt,1)), _xlpm.txt, LEFT(_xlpm.txt, LEN(_xlpm.txt)-1))
)</f>
        <v>20693</v>
      </c>
      <c r="W3073" s="14" t="str">
        <f>UPPER(LEFT(Todos!$B3073,2))</f>
        <v>CA</v>
      </c>
      <c r="X3073" s="15" t="str" cm="1">
        <f t="array" ref="X3073">+IF(Todos!$C3073 = "",MODE.MATCH(Todos!$C$2:$C$4029),Todos!$C3073)</f>
        <v>F</v>
      </c>
    </row>
    <row r="3074" spans="1:24" x14ac:dyDescent="0.35">
      <c r="A3074" s="6">
        <v>5366</v>
      </c>
      <c r="B3074" s="7" t="s">
        <v>22</v>
      </c>
      <c r="C3074" s="7" t="s">
        <v>17</v>
      </c>
      <c r="D3074" s="7">
        <v>1522</v>
      </c>
      <c r="E3074" s="7">
        <v>426</v>
      </c>
      <c r="F3074" s="7">
        <v>437</v>
      </c>
      <c r="G3074" s="7">
        <v>16</v>
      </c>
      <c r="H3074" s="7">
        <v>14334</v>
      </c>
      <c r="I3074" s="7">
        <v>6</v>
      </c>
      <c r="J3074" s="7">
        <v>55</v>
      </c>
      <c r="K3074" s="7">
        <v>425</v>
      </c>
      <c r="L3074" s="7">
        <v>462</v>
      </c>
      <c r="M3074" s="7">
        <v>13.875</v>
      </c>
      <c r="N3074" s="7">
        <f>VLOOKUP(Todos!$A3074,vlookup_table[#All],2,FALSE)</f>
        <v>0</v>
      </c>
      <c r="O3074" s="7" t="str">
        <f>VLOOKUP(Todos!$A3074,vlookup_table[#All],3,FALSE)</f>
        <v>CA</v>
      </c>
      <c r="P3074" s="7">
        <f>VLOOKUP(Todos!$A3074,vlookup_table[#All],4,FALSE)</f>
        <v>4901</v>
      </c>
      <c r="Q3074" s="9" t="str">
        <f>VLOOKUP(Todos!$A3074,vlookup_table[#All],5,FALSE)</f>
        <v>C2</v>
      </c>
      <c r="R3074" s="9" t="str">
        <f>VLOOKUP(Todos!$A3074,vlookup_table[#All],6,FALSE)</f>
        <v>F</v>
      </c>
      <c r="S3074" s="9">
        <f>VLOOKUP(Todos!$A3074,vlookup_table[#All],7,FALSE)</f>
        <v>20</v>
      </c>
      <c r="T3074" s="9">
        <f>ROUND((9706-Todos!$P3074)/100, 0)</f>
        <v>48</v>
      </c>
      <c r="U3074" s="9" t="str" cm="1">
        <f t="array" ref="U3074">_xlfn.IFS(
    ISNUMBER(SEARCH("C", Q3074)), "Ciudad",
    ISNUMBER(SEARCH("T", Q3074)), "Pueblo",
    ISNUMBER(SEARCH("R", Q3074)), "Rural",
    ISNUMBER(SEARCH("S", Q3074)), "Suburbano",
    ISNUMBER(SEARCH("U", Q3074)), "Urbano"
)</f>
        <v>Ciudad</v>
      </c>
      <c r="V3074" s="24" t="str" cm="1">
        <f t="array" ref="V3074">_xlfn.LET(
    _xlpm.txt, _xlfn.TEXTJOIN("", TRUE, IF(ISNUMBER(--MID(Todos!$H3074, _xlfn.SEQUENCE(LEN(Todos!$H3074)), 1)), MID(Todos!$H3074, _xlfn.SEQUENCE(LEN(Todos!$H3074)), 1), "")),
    IF(ISNUMBER(--RIGHT(_xlpm.txt,1)), _xlpm.txt, LEFT(_xlpm.txt, LEN(_xlpm.txt)-1))
)</f>
        <v>14334</v>
      </c>
      <c r="W3074" s="9" t="str">
        <f>UPPER(LEFT(Todos!$B3074,2))</f>
        <v>CA</v>
      </c>
      <c r="X3074" s="10" t="str" cm="1">
        <f t="array" ref="X3074">+IF(Todos!$C3074 = "",MODE.MATCH(Todos!$C$2:$C$4029),Todos!$C3074)</f>
        <v>F</v>
      </c>
    </row>
    <row r="3075" spans="1:24" x14ac:dyDescent="0.35">
      <c r="A3075" s="11">
        <v>37090</v>
      </c>
      <c r="B3075" s="12" t="s">
        <v>13</v>
      </c>
      <c r="C3075" s="12" t="s">
        <v>14</v>
      </c>
      <c r="D3075" s="12">
        <v>1363</v>
      </c>
      <c r="E3075" s="12">
        <v>491</v>
      </c>
      <c r="F3075" s="12">
        <v>616</v>
      </c>
      <c r="G3075" s="12">
        <v>24</v>
      </c>
      <c r="H3075" s="12">
        <v>23656</v>
      </c>
      <c r="I3075" s="12">
        <v>18</v>
      </c>
      <c r="J3075" s="12">
        <v>23</v>
      </c>
      <c r="K3075" s="12">
        <v>524</v>
      </c>
      <c r="L3075" s="12">
        <v>581</v>
      </c>
      <c r="M3075" s="12">
        <v>13.7</v>
      </c>
      <c r="N3075" s="12">
        <f>VLOOKUP(Todos!$A3075,vlookup_table[#All],2,FALSE)</f>
        <v>1</v>
      </c>
      <c r="O3075" s="12" t="str">
        <f>VLOOKUP(Todos!$A3075,vlookup_table[#All],3,FALSE)</f>
        <v>FL</v>
      </c>
      <c r="P3075" s="12">
        <f>VLOOKUP(Todos!$A3075,vlookup_table[#All],4,FALSE)</f>
        <v>3011</v>
      </c>
      <c r="Q3075" s="14" t="str">
        <f>VLOOKUP(Todos!$A3075,vlookup_table[#All],5,FALSE)</f>
        <v>S3</v>
      </c>
      <c r="R3075" s="14" t="str">
        <f>VLOOKUP(Todos!$A3075,vlookup_table[#All],6,FALSE)</f>
        <v>M</v>
      </c>
      <c r="S3075" s="14">
        <f>VLOOKUP(Todos!$A3075,vlookup_table[#All],7,FALSE)</f>
        <v>20</v>
      </c>
      <c r="T3075" s="14">
        <f>ROUND((9706-Todos!$P3075)/100, 0)</f>
        <v>67</v>
      </c>
      <c r="U3075" s="14" t="str" cm="1">
        <f t="array" ref="U3075">_xlfn.IFS(
    ISNUMBER(SEARCH("C", Q3075)), "Ciudad",
    ISNUMBER(SEARCH("T", Q3075)), "Pueblo",
    ISNUMBER(SEARCH("R", Q3075)), "Rural",
    ISNUMBER(SEARCH("S", Q3075)), "Suburbano",
    ISNUMBER(SEARCH("U", Q3075)), "Urbano"
)</f>
        <v>Suburbano</v>
      </c>
      <c r="V3075" s="25" t="str" cm="1">
        <f t="array" ref="V3075">_xlfn.LET(
    _xlpm.txt, _xlfn.TEXTJOIN("", TRUE, IF(ISNUMBER(--MID(Todos!$H3075, _xlfn.SEQUENCE(LEN(Todos!$H3075)), 1)), MID(Todos!$H3075, _xlfn.SEQUENCE(LEN(Todos!$H3075)), 1), "")),
    IF(ISNUMBER(--RIGHT(_xlpm.txt,1)), _xlpm.txt, LEFT(_xlpm.txt, LEN(_xlpm.txt)-1))
)</f>
        <v>23656</v>
      </c>
      <c r="W3075" s="14" t="str">
        <f>UPPER(LEFT(Todos!$B3075,2))</f>
        <v>FL</v>
      </c>
      <c r="X3075" s="15" t="str" cm="1">
        <f t="array" ref="X3075">+IF(Todos!$C3075 = "",MODE.MATCH(Todos!$C$2:$C$4029),Todos!$C3075)</f>
        <v>M</v>
      </c>
    </row>
    <row r="3076" spans="1:24" x14ac:dyDescent="0.35">
      <c r="A3076" s="6">
        <v>427</v>
      </c>
      <c r="B3076" s="7" t="s">
        <v>13</v>
      </c>
      <c r="C3076" s="7" t="s">
        <v>14</v>
      </c>
      <c r="D3076" s="7">
        <v>709</v>
      </c>
      <c r="E3076" s="7">
        <v>256</v>
      </c>
      <c r="F3076" s="7">
        <v>327</v>
      </c>
      <c r="G3076" s="7">
        <v>0</v>
      </c>
      <c r="H3076" s="7">
        <v>13576</v>
      </c>
      <c r="I3076" s="7">
        <v>3</v>
      </c>
      <c r="J3076" s="7">
        <v>8</v>
      </c>
      <c r="K3076" s="7">
        <v>271</v>
      </c>
      <c r="L3076" s="7">
        <v>291</v>
      </c>
      <c r="M3076" s="7">
        <v>9.5454545460000002</v>
      </c>
      <c r="N3076" s="7">
        <f>VLOOKUP(Todos!$A3076,vlookup_table[#All],2,FALSE)</f>
        <v>0</v>
      </c>
      <c r="O3076" s="7" t="str">
        <f>VLOOKUP(Todos!$A3076,vlookup_table[#All],3,FALSE)</f>
        <v>FL</v>
      </c>
      <c r="P3076" s="7">
        <f>VLOOKUP(Todos!$A3076,vlookup_table[#All],4,FALSE)</f>
        <v>0</v>
      </c>
      <c r="Q3076" s="9" t="str">
        <f>VLOOKUP(Todos!$A3076,vlookup_table[#All],5,FALSE)</f>
        <v>C2</v>
      </c>
      <c r="R3076" s="9" t="str">
        <f>VLOOKUP(Todos!$A3076,vlookup_table[#All],6,FALSE)</f>
        <v>M</v>
      </c>
      <c r="S3076" s="9">
        <f>VLOOKUP(Todos!$A3076,vlookup_table[#All],7,FALSE)</f>
        <v>10</v>
      </c>
      <c r="T3076" s="9">
        <f>ROUND((9706-Todos!$P3076)/100, 0)</f>
        <v>97</v>
      </c>
      <c r="U3076" s="9" t="str" cm="1">
        <f t="array" ref="U3076">_xlfn.IFS(
    ISNUMBER(SEARCH("C", Q3076)), "Ciudad",
    ISNUMBER(SEARCH("T", Q3076)), "Pueblo",
    ISNUMBER(SEARCH("R", Q3076)), "Rural",
    ISNUMBER(SEARCH("S", Q3076)), "Suburbano",
    ISNUMBER(SEARCH("U", Q3076)), "Urbano"
)</f>
        <v>Ciudad</v>
      </c>
      <c r="V3076" s="24" t="str" cm="1">
        <f t="array" ref="V3076">_xlfn.LET(
    _xlpm.txt, _xlfn.TEXTJOIN("", TRUE, IF(ISNUMBER(--MID(Todos!$H3076, _xlfn.SEQUENCE(LEN(Todos!$H3076)), 1)), MID(Todos!$H3076, _xlfn.SEQUENCE(LEN(Todos!$H3076)), 1), "")),
    IF(ISNUMBER(--RIGHT(_xlpm.txt,1)), _xlpm.txt, LEFT(_xlpm.txt, LEN(_xlpm.txt)-1))
)</f>
        <v>13576</v>
      </c>
      <c r="W3076" s="9" t="str">
        <f>UPPER(LEFT(Todos!$B3076,2))</f>
        <v>FL</v>
      </c>
      <c r="X3076" s="10" t="str" cm="1">
        <f t="array" ref="X3076">+IF(Todos!$C3076 = "",MODE.MATCH(Todos!$C$2:$C$4029),Todos!$C3076)</f>
        <v>M</v>
      </c>
    </row>
    <row r="3077" spans="1:24" x14ac:dyDescent="0.35">
      <c r="A3077" s="11">
        <v>220</v>
      </c>
      <c r="B3077" s="12" t="s">
        <v>16</v>
      </c>
      <c r="C3077" s="12" t="s">
        <v>14</v>
      </c>
      <c r="D3077" s="12">
        <v>550</v>
      </c>
      <c r="E3077" s="12">
        <v>387</v>
      </c>
      <c r="F3077" s="12">
        <v>502</v>
      </c>
      <c r="G3077" s="12">
        <v>0</v>
      </c>
      <c r="H3077" s="12">
        <v>20210</v>
      </c>
      <c r="I3077" s="12">
        <v>1</v>
      </c>
      <c r="J3077" s="12">
        <v>71</v>
      </c>
      <c r="K3077" s="12">
        <v>427</v>
      </c>
      <c r="L3077" s="12">
        <v>467</v>
      </c>
      <c r="M3077" s="12">
        <v>5.5454545450000001</v>
      </c>
      <c r="N3077" s="12">
        <f>VLOOKUP(Todos!$A3077,vlookup_table[#All],2,FALSE)</f>
        <v>1</v>
      </c>
      <c r="O3077" s="12" t="str">
        <f>VLOOKUP(Todos!$A3077,vlookup_table[#All],3,FALSE)</f>
        <v>IL</v>
      </c>
      <c r="P3077" s="12">
        <f>VLOOKUP(Todos!$A3077,vlookup_table[#All],4,FALSE)</f>
        <v>5205</v>
      </c>
      <c r="Q3077" s="14" t="str">
        <f>VLOOKUP(Todos!$A3077,vlookup_table[#All],5,FALSE)</f>
        <v>C3</v>
      </c>
      <c r="R3077" s="14" t="str">
        <f>VLOOKUP(Todos!$A3077,vlookup_table[#All],6,FALSE)</f>
        <v>M</v>
      </c>
      <c r="S3077" s="14">
        <f>VLOOKUP(Todos!$A3077,vlookup_table[#All],7,FALSE)</f>
        <v>8</v>
      </c>
      <c r="T3077" s="14">
        <f>ROUND((9706-Todos!$P3077)/100, 0)</f>
        <v>45</v>
      </c>
      <c r="U3077" s="14" t="str" cm="1">
        <f t="array" ref="U3077">_xlfn.IFS(
    ISNUMBER(SEARCH("C", Q3077)), "Ciudad",
    ISNUMBER(SEARCH("T", Q3077)), "Pueblo",
    ISNUMBER(SEARCH("R", Q3077)), "Rural",
    ISNUMBER(SEARCH("S", Q3077)), "Suburbano",
    ISNUMBER(SEARCH("U", Q3077)), "Urbano"
)</f>
        <v>Ciudad</v>
      </c>
      <c r="V3077" s="25" t="str" cm="1">
        <f t="array" ref="V3077">_xlfn.LET(
    _xlpm.txt, _xlfn.TEXTJOIN("", TRUE, IF(ISNUMBER(--MID(Todos!$H3077, _xlfn.SEQUENCE(LEN(Todos!$H3077)), 1)), MID(Todos!$H3077, _xlfn.SEQUENCE(LEN(Todos!$H3077)), 1), "")),
    IF(ISNUMBER(--RIGHT(_xlpm.txt,1)), _xlpm.txt, LEFT(_xlpm.txt, LEN(_xlpm.txt)-1))
)</f>
        <v>20210</v>
      </c>
      <c r="W3077" s="14" t="str">
        <f>UPPER(LEFT(Todos!$B3077,2))</f>
        <v>IL</v>
      </c>
      <c r="X3077" s="15" t="str" cm="1">
        <f t="array" ref="X3077">+IF(Todos!$C3077 = "",MODE.MATCH(Todos!$C$2:$C$4029),Todos!$C3077)</f>
        <v>M</v>
      </c>
    </row>
    <row r="3078" spans="1:24" x14ac:dyDescent="0.35">
      <c r="A3078" s="6">
        <v>39246</v>
      </c>
      <c r="B3078" s="7" t="s">
        <v>13</v>
      </c>
      <c r="C3078" s="7" t="s">
        <v>17</v>
      </c>
      <c r="D3078" s="7">
        <v>1093</v>
      </c>
      <c r="E3078" s="7">
        <v>364</v>
      </c>
      <c r="F3078" s="7">
        <v>441</v>
      </c>
      <c r="G3078" s="7">
        <v>2</v>
      </c>
      <c r="H3078" s="7">
        <v>15640</v>
      </c>
      <c r="I3078" s="7">
        <v>6</v>
      </c>
      <c r="J3078" s="7">
        <v>30</v>
      </c>
      <c r="K3078" s="7">
        <v>424</v>
      </c>
      <c r="L3078" s="7">
        <v>392</v>
      </c>
      <c r="M3078" s="7">
        <v>4.25</v>
      </c>
      <c r="N3078" s="7">
        <f>VLOOKUP(Todos!$A3078,vlookup_table[#All],2,FALSE)</f>
        <v>28</v>
      </c>
      <c r="O3078" s="7" t="str">
        <f>VLOOKUP(Todos!$A3078,vlookup_table[#All],3,FALSE)</f>
        <v>FL</v>
      </c>
      <c r="P3078" s="7">
        <f>VLOOKUP(Todos!$A3078,vlookup_table[#All],4,FALSE)</f>
        <v>2401</v>
      </c>
      <c r="Q3078" s="9" t="str">
        <f>VLOOKUP(Todos!$A3078,vlookup_table[#All],5,FALSE)</f>
        <v>S2</v>
      </c>
      <c r="R3078" s="9" t="str">
        <f>VLOOKUP(Todos!$A3078,vlookup_table[#All],6,FALSE)</f>
        <v>F</v>
      </c>
      <c r="S3078" s="9">
        <f>VLOOKUP(Todos!$A3078,vlookup_table[#All],7,FALSE)</f>
        <v>5</v>
      </c>
      <c r="T3078" s="9">
        <f>ROUND((9706-Todos!$P3078)/100, 0)</f>
        <v>73</v>
      </c>
      <c r="U3078" s="9" t="str" cm="1">
        <f t="array" ref="U3078">_xlfn.IFS(
    ISNUMBER(SEARCH("C", Q3078)), "Ciudad",
    ISNUMBER(SEARCH("T", Q3078)), "Pueblo",
    ISNUMBER(SEARCH("R", Q3078)), "Rural",
    ISNUMBER(SEARCH("S", Q3078)), "Suburbano",
    ISNUMBER(SEARCH("U", Q3078)), "Urbano"
)</f>
        <v>Suburbano</v>
      </c>
      <c r="V3078" s="24" t="str" cm="1">
        <f t="array" ref="V3078">_xlfn.LET(
    _xlpm.txt, _xlfn.TEXTJOIN("", TRUE, IF(ISNUMBER(--MID(Todos!$H3078, _xlfn.SEQUENCE(LEN(Todos!$H3078)), 1)), MID(Todos!$H3078, _xlfn.SEQUENCE(LEN(Todos!$H3078)), 1), "")),
    IF(ISNUMBER(--RIGHT(_xlpm.txt,1)), _xlpm.txt, LEFT(_xlpm.txt, LEN(_xlpm.txt)-1))
)</f>
        <v>15640</v>
      </c>
      <c r="W3078" s="9" t="str">
        <f>UPPER(LEFT(Todos!$B3078,2))</f>
        <v>FL</v>
      </c>
      <c r="X3078" s="10" t="str" cm="1">
        <f t="array" ref="X3078">+IF(Todos!$C3078 = "",MODE.MATCH(Todos!$C$2:$C$4029),Todos!$C3078)</f>
        <v>F</v>
      </c>
    </row>
    <row r="3079" spans="1:24" x14ac:dyDescent="0.35">
      <c r="A3079" s="11">
        <v>85853</v>
      </c>
      <c r="B3079" s="12" t="s">
        <v>57</v>
      </c>
      <c r="C3079" s="12" t="s">
        <v>14</v>
      </c>
      <c r="D3079" s="12">
        <v>542</v>
      </c>
      <c r="E3079" s="12">
        <v>280</v>
      </c>
      <c r="F3079" s="12">
        <v>320</v>
      </c>
      <c r="G3079" s="12">
        <v>0</v>
      </c>
      <c r="H3079" s="12">
        <v>10254</v>
      </c>
      <c r="I3079" s="12">
        <v>2</v>
      </c>
      <c r="J3079" s="12">
        <v>79</v>
      </c>
      <c r="K3079" s="12">
        <v>305</v>
      </c>
      <c r="L3079" s="12">
        <v>303</v>
      </c>
      <c r="M3079" s="12">
        <v>7</v>
      </c>
      <c r="N3079" s="12">
        <f>VLOOKUP(Todos!$A3079,vlookup_table[#All],2,FALSE)</f>
        <v>1002</v>
      </c>
      <c r="O3079" s="12" t="str">
        <f>VLOOKUP(Todos!$A3079,vlookup_table[#All],3,FALSE)</f>
        <v>MN</v>
      </c>
      <c r="P3079" s="12">
        <f>VLOOKUP(Todos!$A3079,vlookup_table[#All],4,FALSE)</f>
        <v>6001</v>
      </c>
      <c r="Q3079" s="14" t="str">
        <f>VLOOKUP(Todos!$A3079,vlookup_table[#All],5,FALSE)</f>
        <v>R2</v>
      </c>
      <c r="R3079" s="14" t="str">
        <f>VLOOKUP(Todos!$A3079,vlookup_table[#All],6,FALSE)</f>
        <v>M</v>
      </c>
      <c r="S3079" s="14">
        <f>VLOOKUP(Todos!$A3079,vlookup_table[#All],7,FALSE)</f>
        <v>20</v>
      </c>
      <c r="T3079" s="14">
        <f>ROUND((9706-Todos!$P3079)/100, 0)</f>
        <v>37</v>
      </c>
      <c r="U3079" s="14" t="str" cm="1">
        <f t="array" ref="U3079">_xlfn.IFS(
    ISNUMBER(SEARCH("C", Q3079)), "Ciudad",
    ISNUMBER(SEARCH("T", Q3079)), "Pueblo",
    ISNUMBER(SEARCH("R", Q3079)), "Rural",
    ISNUMBER(SEARCH("S", Q3079)), "Suburbano",
    ISNUMBER(SEARCH("U", Q3079)), "Urbano"
)</f>
        <v>Rural</v>
      </c>
      <c r="V3079" s="25" t="str" cm="1">
        <f t="array" ref="V3079">_xlfn.LET(
    _xlpm.txt, _xlfn.TEXTJOIN("", TRUE, IF(ISNUMBER(--MID(Todos!$H3079, _xlfn.SEQUENCE(LEN(Todos!$H3079)), 1)), MID(Todos!$H3079, _xlfn.SEQUENCE(LEN(Todos!$H3079)), 1), "")),
    IF(ISNUMBER(--RIGHT(_xlpm.txt,1)), _xlpm.txt, LEFT(_xlpm.txt, LEN(_xlpm.txt)-1))
)</f>
        <v>10254</v>
      </c>
      <c r="W3079" s="14" t="str">
        <f>UPPER(LEFT(Todos!$B3079,2))</f>
        <v>MN</v>
      </c>
      <c r="X3079" s="15" t="str" cm="1">
        <f t="array" ref="X3079">+IF(Todos!$C3079 = "",MODE.MATCH(Todos!$C$2:$C$4029),Todos!$C3079)</f>
        <v>M</v>
      </c>
    </row>
    <row r="3080" spans="1:24" x14ac:dyDescent="0.35">
      <c r="A3080" s="6">
        <v>97829</v>
      </c>
      <c r="B3080" s="7" t="s">
        <v>16</v>
      </c>
      <c r="C3080" s="7" t="s">
        <v>14</v>
      </c>
      <c r="D3080" s="7">
        <v>819</v>
      </c>
      <c r="E3080" s="7">
        <v>371</v>
      </c>
      <c r="F3080" s="7">
        <v>471</v>
      </c>
      <c r="G3080" s="7">
        <v>2</v>
      </c>
      <c r="H3080" s="7">
        <v>15719</v>
      </c>
      <c r="I3080" s="7">
        <v>1</v>
      </c>
      <c r="J3080" s="7">
        <v>65</v>
      </c>
      <c r="K3080" s="7">
        <v>432</v>
      </c>
      <c r="L3080" s="7">
        <v>407</v>
      </c>
      <c r="M3080" s="7">
        <v>4.7205882350000001</v>
      </c>
      <c r="N3080" s="7">
        <f>VLOOKUP(Todos!$A3080,vlookup_table[#All],2,FALSE)</f>
        <v>0</v>
      </c>
      <c r="O3080" s="7" t="str">
        <f>VLOOKUP(Todos!$A3080,vlookup_table[#All],3,FALSE)</f>
        <v>IL</v>
      </c>
      <c r="P3080" s="7">
        <f>VLOOKUP(Todos!$A3080,vlookup_table[#All],4,FALSE)</f>
        <v>5101</v>
      </c>
      <c r="Q3080" s="9" t="str">
        <f>VLOOKUP(Todos!$A3080,vlookup_table[#All],5,FALSE)</f>
        <v>T2</v>
      </c>
      <c r="R3080" s="9" t="str">
        <f>VLOOKUP(Todos!$A3080,vlookup_table[#All],6,FALSE)</f>
        <v>M</v>
      </c>
      <c r="S3080" s="9">
        <f>VLOOKUP(Todos!$A3080,vlookup_table[#All],7,FALSE)</f>
        <v>10</v>
      </c>
      <c r="T3080" s="9">
        <f>ROUND((9706-Todos!$P3080)/100, 0)</f>
        <v>46</v>
      </c>
      <c r="U3080" s="9" t="str" cm="1">
        <f t="array" ref="U3080">_xlfn.IFS(
    ISNUMBER(SEARCH("C", Q3080)), "Ciudad",
    ISNUMBER(SEARCH("T", Q3080)), "Pueblo",
    ISNUMBER(SEARCH("R", Q3080)), "Rural",
    ISNUMBER(SEARCH("S", Q3080)), "Suburbano",
    ISNUMBER(SEARCH("U", Q3080)), "Urbano"
)</f>
        <v>Pueblo</v>
      </c>
      <c r="V3080" s="24" t="str" cm="1">
        <f t="array" ref="V3080">_xlfn.LET(
    _xlpm.txt, _xlfn.TEXTJOIN("", TRUE, IF(ISNUMBER(--MID(Todos!$H3080, _xlfn.SEQUENCE(LEN(Todos!$H3080)), 1)), MID(Todos!$H3080, _xlfn.SEQUENCE(LEN(Todos!$H3080)), 1), "")),
    IF(ISNUMBER(--RIGHT(_xlpm.txt,1)), _xlpm.txt, LEFT(_xlpm.txt, LEN(_xlpm.txt)-1))
)</f>
        <v>15719</v>
      </c>
      <c r="W3080" s="9" t="str">
        <f>UPPER(LEFT(Todos!$B3080,2))</f>
        <v>IL</v>
      </c>
      <c r="X3080" s="10" t="str" cm="1">
        <f t="array" ref="X3080">+IF(Todos!$C3080 = "",MODE.MATCH(Todos!$C$2:$C$4029),Todos!$C3080)</f>
        <v>M</v>
      </c>
    </row>
    <row r="3081" spans="1:24" x14ac:dyDescent="0.35">
      <c r="A3081" s="11">
        <v>118831</v>
      </c>
      <c r="B3081" s="12" t="s">
        <v>21</v>
      </c>
      <c r="C3081" s="12" t="s">
        <v>17</v>
      </c>
      <c r="D3081" s="12">
        <v>850</v>
      </c>
      <c r="E3081" s="12">
        <v>440</v>
      </c>
      <c r="F3081" s="12">
        <v>511</v>
      </c>
      <c r="G3081" s="12">
        <v>0</v>
      </c>
      <c r="H3081" s="12">
        <v>17825</v>
      </c>
      <c r="I3081" s="12">
        <v>6</v>
      </c>
      <c r="J3081" s="12">
        <v>51</v>
      </c>
      <c r="K3081" s="12">
        <v>468</v>
      </c>
      <c r="L3081" s="12">
        <v>470</v>
      </c>
      <c r="M3081" s="12">
        <v>20</v>
      </c>
      <c r="N3081" s="12">
        <f>VLOOKUP(Todos!$A3081,vlookup_table[#All],2,FALSE)</f>
        <v>0</v>
      </c>
      <c r="O3081" s="12" t="str">
        <f>VLOOKUP(Todos!$A3081,vlookup_table[#All],3,FALSE)</f>
        <v>TX</v>
      </c>
      <c r="P3081" s="12">
        <f>VLOOKUP(Todos!$A3081,vlookup_table[#All],4,FALSE)</f>
        <v>6201</v>
      </c>
      <c r="Q3081" s="14" t="str">
        <f>VLOOKUP(Todos!$A3081,vlookup_table[#All],5,FALSE)</f>
        <v>S1</v>
      </c>
      <c r="R3081" s="14" t="str">
        <f>VLOOKUP(Todos!$A3081,vlookup_table[#All],6,FALSE)</f>
        <v>F</v>
      </c>
      <c r="S3081" s="14">
        <f>VLOOKUP(Todos!$A3081,vlookup_table[#All],7,FALSE)</f>
        <v>20</v>
      </c>
      <c r="T3081" s="14">
        <f>ROUND((9706-Todos!$P3081)/100, 0)</f>
        <v>35</v>
      </c>
      <c r="U3081" s="14" t="str" cm="1">
        <f t="array" ref="U3081">_xlfn.IFS(
    ISNUMBER(SEARCH("C", Q3081)), "Ciudad",
    ISNUMBER(SEARCH("T", Q3081)), "Pueblo",
    ISNUMBER(SEARCH("R", Q3081)), "Rural",
    ISNUMBER(SEARCH("S", Q3081)), "Suburbano",
    ISNUMBER(SEARCH("U", Q3081)), "Urbano"
)</f>
        <v>Suburbano</v>
      </c>
      <c r="V3081" s="25" t="str" cm="1">
        <f t="array" ref="V3081">_xlfn.LET(
    _xlpm.txt, _xlfn.TEXTJOIN("", TRUE, IF(ISNUMBER(--MID(Todos!$H3081, _xlfn.SEQUENCE(LEN(Todos!$H3081)), 1)), MID(Todos!$H3081, _xlfn.SEQUENCE(LEN(Todos!$H3081)), 1), "")),
    IF(ISNUMBER(--RIGHT(_xlpm.txt,1)), _xlpm.txt, LEFT(_xlpm.txt, LEN(_xlpm.txt)-1))
)</f>
        <v>17825</v>
      </c>
      <c r="W3081" s="14" t="str">
        <f>UPPER(LEFT(Todos!$B3081,2))</f>
        <v>TX</v>
      </c>
      <c r="X3081" s="15" t="str" cm="1">
        <f t="array" ref="X3081">+IF(Todos!$C3081 = "",MODE.MATCH(Todos!$C$2:$C$4029),Todos!$C3081)</f>
        <v>F</v>
      </c>
    </row>
    <row r="3082" spans="1:24" x14ac:dyDescent="0.35">
      <c r="A3082" s="6">
        <v>178597</v>
      </c>
      <c r="B3082" s="7" t="s">
        <v>41</v>
      </c>
      <c r="C3082" s="7" t="s">
        <v>17</v>
      </c>
      <c r="D3082" s="7">
        <v>2132</v>
      </c>
      <c r="E3082" s="7">
        <v>632</v>
      </c>
      <c r="F3082" s="7">
        <v>761</v>
      </c>
      <c r="G3082" s="7">
        <v>54</v>
      </c>
      <c r="H3082" s="7">
        <v>27547</v>
      </c>
      <c r="I3082" s="7">
        <v>6</v>
      </c>
      <c r="J3082" s="7">
        <v>53</v>
      </c>
      <c r="K3082" s="7">
        <v>714</v>
      </c>
      <c r="L3082" s="7">
        <v>721</v>
      </c>
      <c r="M3082" s="7">
        <v>13</v>
      </c>
      <c r="N3082" s="7">
        <f>VLOOKUP(Todos!$A3082,vlookup_table[#All],2,FALSE)</f>
        <v>2</v>
      </c>
      <c r="O3082" s="7" t="str">
        <f>VLOOKUP(Todos!$A3082,vlookup_table[#All],3,FALSE)</f>
        <v>WA</v>
      </c>
      <c r="P3082" s="7">
        <f>VLOOKUP(Todos!$A3082,vlookup_table[#All],4,FALSE)</f>
        <v>3201</v>
      </c>
      <c r="Q3082" s="9" t="str">
        <f>VLOOKUP(Todos!$A3082,vlookup_table[#All],5,FALSE)</f>
        <v>S1</v>
      </c>
      <c r="R3082" s="9" t="str">
        <f>VLOOKUP(Todos!$A3082,vlookup_table[#All],6,FALSE)</f>
        <v>F</v>
      </c>
      <c r="S3082" s="9">
        <f>VLOOKUP(Todos!$A3082,vlookup_table[#All],7,FALSE)</f>
        <v>22</v>
      </c>
      <c r="T3082" s="9">
        <f>ROUND((9706-Todos!$P3082)/100, 0)</f>
        <v>65</v>
      </c>
      <c r="U3082" s="9" t="str" cm="1">
        <f t="array" ref="U3082">_xlfn.IFS(
    ISNUMBER(SEARCH("C", Q3082)), "Ciudad",
    ISNUMBER(SEARCH("T", Q3082)), "Pueblo",
    ISNUMBER(SEARCH("R", Q3082)), "Rural",
    ISNUMBER(SEARCH("S", Q3082)), "Suburbano",
    ISNUMBER(SEARCH("U", Q3082)), "Urbano"
)</f>
        <v>Suburbano</v>
      </c>
      <c r="V3082" s="24" t="str" cm="1">
        <f t="array" ref="V3082">_xlfn.LET(
    _xlpm.txt, _xlfn.TEXTJOIN("", TRUE, IF(ISNUMBER(--MID(Todos!$H3082, _xlfn.SEQUENCE(LEN(Todos!$H3082)), 1)), MID(Todos!$H3082, _xlfn.SEQUENCE(LEN(Todos!$H3082)), 1), "")),
    IF(ISNUMBER(--RIGHT(_xlpm.txt,1)), _xlpm.txt, LEFT(_xlpm.txt, LEN(_xlpm.txt)-1))
)</f>
        <v>27547</v>
      </c>
      <c r="W3082" s="9" t="str">
        <f>UPPER(LEFT(Todos!$B3082,2))</f>
        <v>WA</v>
      </c>
      <c r="X3082" s="10" t="str" cm="1">
        <f t="array" ref="X3082">+IF(Todos!$C3082 = "",MODE.MATCH(Todos!$C$2:$C$4029),Todos!$C3082)</f>
        <v>F</v>
      </c>
    </row>
    <row r="3083" spans="1:24" x14ac:dyDescent="0.35">
      <c r="A3083" s="11">
        <v>152509</v>
      </c>
      <c r="B3083" s="12" t="s">
        <v>22</v>
      </c>
      <c r="C3083" s="12" t="s">
        <v>17</v>
      </c>
      <c r="D3083" s="12">
        <v>1725</v>
      </c>
      <c r="E3083" s="12">
        <v>394</v>
      </c>
      <c r="F3083" s="12">
        <v>444</v>
      </c>
      <c r="G3083" s="12">
        <v>24</v>
      </c>
      <c r="H3083" s="12">
        <v>14032</v>
      </c>
      <c r="I3083" s="12">
        <v>4</v>
      </c>
      <c r="J3083" s="12">
        <v>52</v>
      </c>
      <c r="K3083" s="12">
        <v>408</v>
      </c>
      <c r="L3083" s="12">
        <v>425</v>
      </c>
      <c r="M3083" s="12">
        <v>13.21428571</v>
      </c>
      <c r="N3083" s="12">
        <f>VLOOKUP(Todos!$A3083,vlookup_table[#All],2,FALSE)</f>
        <v>28</v>
      </c>
      <c r="O3083" s="12" t="str">
        <f>VLOOKUP(Todos!$A3083,vlookup_table[#All],3,FALSE)</f>
        <v>CA</v>
      </c>
      <c r="P3083" s="12">
        <f>VLOOKUP(Todos!$A3083,vlookup_table[#All],4,FALSE)</f>
        <v>0</v>
      </c>
      <c r="Q3083" s="14" t="str">
        <f>VLOOKUP(Todos!$A3083,vlookup_table[#All],5,FALSE)</f>
        <v>S2</v>
      </c>
      <c r="R3083" s="14" t="str">
        <f>VLOOKUP(Todos!$A3083,vlookup_table[#All],6,FALSE)</f>
        <v>F</v>
      </c>
      <c r="S3083" s="14">
        <f>VLOOKUP(Todos!$A3083,vlookup_table[#All],7,FALSE)</f>
        <v>20</v>
      </c>
      <c r="T3083" s="14">
        <f>ROUND((9706-Todos!$P3083)/100, 0)</f>
        <v>97</v>
      </c>
      <c r="U3083" s="14" t="str" cm="1">
        <f t="array" ref="U3083">_xlfn.IFS(
    ISNUMBER(SEARCH("C", Q3083)), "Ciudad",
    ISNUMBER(SEARCH("T", Q3083)), "Pueblo",
    ISNUMBER(SEARCH("R", Q3083)), "Rural",
    ISNUMBER(SEARCH("S", Q3083)), "Suburbano",
    ISNUMBER(SEARCH("U", Q3083)), "Urbano"
)</f>
        <v>Suburbano</v>
      </c>
      <c r="V3083" s="25" t="str" cm="1">
        <f t="array" ref="V3083">_xlfn.LET(
    _xlpm.txt, _xlfn.TEXTJOIN("", TRUE, IF(ISNUMBER(--MID(Todos!$H3083, _xlfn.SEQUENCE(LEN(Todos!$H3083)), 1)), MID(Todos!$H3083, _xlfn.SEQUENCE(LEN(Todos!$H3083)), 1), "")),
    IF(ISNUMBER(--RIGHT(_xlpm.txt,1)), _xlpm.txt, LEFT(_xlpm.txt, LEN(_xlpm.txt)-1))
)</f>
        <v>14032</v>
      </c>
      <c r="W3083" s="14" t="str">
        <f>UPPER(LEFT(Todos!$B3083,2))</f>
        <v>CA</v>
      </c>
      <c r="X3083" s="15" t="str" cm="1">
        <f t="array" ref="X3083">+IF(Todos!$C3083 = "",MODE.MATCH(Todos!$C$2:$C$4029),Todos!$C3083)</f>
        <v>F</v>
      </c>
    </row>
    <row r="3084" spans="1:24" x14ac:dyDescent="0.35">
      <c r="A3084" s="6">
        <v>61232</v>
      </c>
      <c r="B3084" s="7" t="s">
        <v>34</v>
      </c>
      <c r="C3084" s="7" t="s">
        <v>17</v>
      </c>
      <c r="D3084" s="7">
        <v>1057</v>
      </c>
      <c r="E3084" s="7">
        <v>425</v>
      </c>
      <c r="F3084" s="7">
        <v>530</v>
      </c>
      <c r="G3084" s="7">
        <v>2</v>
      </c>
      <c r="H3084" s="7">
        <v>17343</v>
      </c>
      <c r="I3084" s="7">
        <v>3</v>
      </c>
      <c r="J3084" s="7">
        <v>57</v>
      </c>
      <c r="K3084" s="7">
        <v>489</v>
      </c>
      <c r="L3084" s="7">
        <v>482</v>
      </c>
      <c r="M3084" s="7">
        <v>9.2535000000000007</v>
      </c>
      <c r="N3084" s="7">
        <f>VLOOKUP(Todos!$A3084,vlookup_table[#All],2,FALSE)</f>
        <v>0</v>
      </c>
      <c r="O3084" s="7" t="str">
        <f>VLOOKUP(Todos!$A3084,vlookup_table[#All],3,FALSE)</f>
        <v>IN</v>
      </c>
      <c r="P3084" s="7">
        <f>VLOOKUP(Todos!$A3084,vlookup_table[#All],4,FALSE)</f>
        <v>4501</v>
      </c>
      <c r="Q3084" s="9" t="str">
        <f>VLOOKUP(Todos!$A3084,vlookup_table[#All],5,FALSE)</f>
        <v>S1</v>
      </c>
      <c r="R3084" s="9" t="str">
        <f>VLOOKUP(Todos!$A3084,vlookup_table[#All],6,FALSE)</f>
        <v>F</v>
      </c>
      <c r="S3084" s="9">
        <f>VLOOKUP(Todos!$A3084,vlookup_table[#All],7,FALSE)</f>
        <v>10</v>
      </c>
      <c r="T3084" s="9">
        <f>ROUND((9706-Todos!$P3084)/100, 0)</f>
        <v>52</v>
      </c>
      <c r="U3084" s="9" t="str" cm="1">
        <f t="array" ref="U3084">_xlfn.IFS(
    ISNUMBER(SEARCH("C", Q3084)), "Ciudad",
    ISNUMBER(SEARCH("T", Q3084)), "Pueblo",
    ISNUMBER(SEARCH("R", Q3084)), "Rural",
    ISNUMBER(SEARCH("S", Q3084)), "Suburbano",
    ISNUMBER(SEARCH("U", Q3084)), "Urbano"
)</f>
        <v>Suburbano</v>
      </c>
      <c r="V3084" s="24" t="str" cm="1">
        <f t="array" ref="V3084">_xlfn.LET(
    _xlpm.txt, _xlfn.TEXTJOIN("", TRUE, IF(ISNUMBER(--MID(Todos!$H3084, _xlfn.SEQUENCE(LEN(Todos!$H3084)), 1)), MID(Todos!$H3084, _xlfn.SEQUENCE(LEN(Todos!$H3084)), 1), "")),
    IF(ISNUMBER(--RIGHT(_xlpm.txt,1)), _xlpm.txt, LEFT(_xlpm.txt, LEN(_xlpm.txt)-1))
)</f>
        <v>17343</v>
      </c>
      <c r="W3084" s="9" t="str">
        <f>UPPER(LEFT(Todos!$B3084,2))</f>
        <v>IN</v>
      </c>
      <c r="X3084" s="10" t="str" cm="1">
        <f t="array" ref="X3084">+IF(Todos!$C3084 = "",MODE.MATCH(Todos!$C$2:$C$4029),Todos!$C3084)</f>
        <v>F</v>
      </c>
    </row>
    <row r="3085" spans="1:24" x14ac:dyDescent="0.35">
      <c r="A3085" s="11">
        <v>27714</v>
      </c>
      <c r="B3085" s="12" t="s">
        <v>40</v>
      </c>
      <c r="C3085" s="12" t="s">
        <v>14</v>
      </c>
      <c r="D3085" s="12">
        <v>1458</v>
      </c>
      <c r="E3085" s="12">
        <v>643</v>
      </c>
      <c r="F3085" s="12">
        <v>688</v>
      </c>
      <c r="G3085" s="12">
        <v>10</v>
      </c>
      <c r="H3085" s="12">
        <v>21122</v>
      </c>
      <c r="I3085" s="12">
        <v>6</v>
      </c>
      <c r="J3085" s="12">
        <v>34</v>
      </c>
      <c r="K3085" s="12">
        <v>660</v>
      </c>
      <c r="L3085" s="12">
        <v>635</v>
      </c>
      <c r="M3085" s="12">
        <v>6.8333333329999997</v>
      </c>
      <c r="N3085" s="12">
        <f>VLOOKUP(Todos!$A3085,vlookup_table[#All],2,FALSE)</f>
        <v>1</v>
      </c>
      <c r="O3085" s="12" t="str">
        <f>VLOOKUP(Todos!$A3085,vlookup_table[#All],3,FALSE)</f>
        <v>GA</v>
      </c>
      <c r="P3085" s="12">
        <f>VLOOKUP(Todos!$A3085,vlookup_table[#All],4,FALSE)</f>
        <v>3801</v>
      </c>
      <c r="Q3085" s="14" t="str">
        <f>VLOOKUP(Todos!$A3085,vlookup_table[#All],5,FALSE)</f>
        <v>C1</v>
      </c>
      <c r="R3085" s="14" t="str">
        <f>VLOOKUP(Todos!$A3085,vlookup_table[#All],6,FALSE)</f>
        <v>M</v>
      </c>
      <c r="S3085" s="14">
        <f>VLOOKUP(Todos!$A3085,vlookup_table[#All],7,FALSE)</f>
        <v>9</v>
      </c>
      <c r="T3085" s="14">
        <f>ROUND((9706-Todos!$P3085)/100, 0)</f>
        <v>59</v>
      </c>
      <c r="U3085" s="14" t="str" cm="1">
        <f t="array" ref="U3085">_xlfn.IFS(
    ISNUMBER(SEARCH("C", Q3085)), "Ciudad",
    ISNUMBER(SEARCH("T", Q3085)), "Pueblo",
    ISNUMBER(SEARCH("R", Q3085)), "Rural",
    ISNUMBER(SEARCH("S", Q3085)), "Suburbano",
    ISNUMBER(SEARCH("U", Q3085)), "Urbano"
)</f>
        <v>Ciudad</v>
      </c>
      <c r="V3085" s="25" t="str" cm="1">
        <f t="array" ref="V3085">_xlfn.LET(
    _xlpm.txt, _xlfn.TEXTJOIN("", TRUE, IF(ISNUMBER(--MID(Todos!$H3085, _xlfn.SEQUENCE(LEN(Todos!$H3085)), 1)), MID(Todos!$H3085, _xlfn.SEQUENCE(LEN(Todos!$H3085)), 1), "")),
    IF(ISNUMBER(--RIGHT(_xlpm.txt,1)), _xlpm.txt, LEFT(_xlpm.txt, LEN(_xlpm.txt)-1))
)</f>
        <v>21122</v>
      </c>
      <c r="W3085" s="14" t="str">
        <f>UPPER(LEFT(Todos!$B3085,2))</f>
        <v>GA</v>
      </c>
      <c r="X3085" s="15" t="str" cm="1">
        <f t="array" ref="X3085">+IF(Todos!$C3085 = "",MODE.MATCH(Todos!$C$2:$C$4029),Todos!$C3085)</f>
        <v>M</v>
      </c>
    </row>
    <row r="3086" spans="1:24" x14ac:dyDescent="0.35">
      <c r="A3086" s="6">
        <v>170473</v>
      </c>
      <c r="B3086" s="7" t="s">
        <v>22</v>
      </c>
      <c r="C3086" s="7" t="s">
        <v>14</v>
      </c>
      <c r="D3086" s="7">
        <v>1194</v>
      </c>
      <c r="E3086" s="7">
        <v>247</v>
      </c>
      <c r="F3086" s="7">
        <v>349</v>
      </c>
      <c r="G3086" s="7">
        <v>21</v>
      </c>
      <c r="H3086" s="7">
        <v>13998</v>
      </c>
      <c r="I3086" s="7">
        <v>3</v>
      </c>
      <c r="J3086" s="7">
        <v>63</v>
      </c>
      <c r="K3086" s="7">
        <v>307</v>
      </c>
      <c r="L3086" s="7">
        <v>311</v>
      </c>
      <c r="M3086" s="7">
        <v>15.33333333</v>
      </c>
      <c r="N3086" s="7">
        <f>VLOOKUP(Todos!$A3086,vlookup_table[#All],2,FALSE)</f>
        <v>72</v>
      </c>
      <c r="O3086" s="7" t="str">
        <f>VLOOKUP(Todos!$A3086,vlookup_table[#All],3,FALSE)</f>
        <v>CA</v>
      </c>
      <c r="P3086" s="7">
        <f>VLOOKUP(Todos!$A3086,vlookup_table[#All],4,FALSE)</f>
        <v>5101</v>
      </c>
      <c r="Q3086" s="9" t="str">
        <f>VLOOKUP(Todos!$A3086,vlookup_table[#All],5,FALSE)</f>
        <v>R1</v>
      </c>
      <c r="R3086" s="9" t="str">
        <f>VLOOKUP(Todos!$A3086,vlookup_table[#All],6,FALSE)</f>
        <v>M</v>
      </c>
      <c r="S3086" s="9">
        <f>VLOOKUP(Todos!$A3086,vlookup_table[#All],7,FALSE)</f>
        <v>20</v>
      </c>
      <c r="T3086" s="9">
        <f>ROUND((9706-Todos!$P3086)/100, 0)</f>
        <v>46</v>
      </c>
      <c r="U3086" s="9" t="str" cm="1">
        <f t="array" ref="U3086">_xlfn.IFS(
    ISNUMBER(SEARCH("C", Q3086)), "Ciudad",
    ISNUMBER(SEARCH("T", Q3086)), "Pueblo",
    ISNUMBER(SEARCH("R", Q3086)), "Rural",
    ISNUMBER(SEARCH("S", Q3086)), "Suburbano",
    ISNUMBER(SEARCH("U", Q3086)), "Urbano"
)</f>
        <v>Rural</v>
      </c>
      <c r="V3086" s="24" t="str" cm="1">
        <f t="array" ref="V3086">_xlfn.LET(
    _xlpm.txt, _xlfn.TEXTJOIN("", TRUE, IF(ISNUMBER(--MID(Todos!$H3086, _xlfn.SEQUENCE(LEN(Todos!$H3086)), 1)), MID(Todos!$H3086, _xlfn.SEQUENCE(LEN(Todos!$H3086)), 1), "")),
    IF(ISNUMBER(--RIGHT(_xlpm.txt,1)), _xlpm.txt, LEFT(_xlpm.txt, LEN(_xlpm.txt)-1))
)</f>
        <v>13998</v>
      </c>
      <c r="W3086" s="9" t="str">
        <f>UPPER(LEFT(Todos!$B3086,2))</f>
        <v>CA</v>
      </c>
      <c r="X3086" s="10" t="str" cm="1">
        <f t="array" ref="X3086">+IF(Todos!$C3086 = "",MODE.MATCH(Todos!$C$2:$C$4029),Todos!$C3086)</f>
        <v>M</v>
      </c>
    </row>
    <row r="3087" spans="1:24" x14ac:dyDescent="0.35">
      <c r="A3087" s="11">
        <v>176454</v>
      </c>
      <c r="B3087" s="12" t="s">
        <v>51</v>
      </c>
      <c r="C3087" s="12" t="s">
        <v>17</v>
      </c>
      <c r="D3087" s="12">
        <v>426</v>
      </c>
      <c r="E3087" s="12">
        <v>213</v>
      </c>
      <c r="F3087" s="12">
        <v>272</v>
      </c>
      <c r="G3087" s="12">
        <v>0</v>
      </c>
      <c r="H3087" s="12">
        <v>9590</v>
      </c>
      <c r="I3087" s="12">
        <v>1</v>
      </c>
      <c r="J3087" s="12">
        <v>55</v>
      </c>
      <c r="K3087" s="12">
        <v>240</v>
      </c>
      <c r="L3087" s="12">
        <v>255</v>
      </c>
      <c r="M3087" s="12">
        <v>23</v>
      </c>
      <c r="N3087" s="12">
        <f>VLOOKUP(Todos!$A3087,vlookup_table[#All],2,FALSE)</f>
        <v>28</v>
      </c>
      <c r="O3087" s="12" t="str">
        <f>VLOOKUP(Todos!$A3087,vlookup_table[#All],3,FALSE)</f>
        <v>OR</v>
      </c>
      <c r="P3087" s="12">
        <f>VLOOKUP(Todos!$A3087,vlookup_table[#All],4,FALSE)</f>
        <v>0</v>
      </c>
      <c r="Q3087" s="14" t="str">
        <f>VLOOKUP(Todos!$A3087,vlookup_table[#All],5,FALSE)</f>
        <v>T3</v>
      </c>
      <c r="R3087" s="14" t="str">
        <f>VLOOKUP(Todos!$A3087,vlookup_table[#All],6,FALSE)</f>
        <v>F</v>
      </c>
      <c r="S3087" s="14">
        <f>VLOOKUP(Todos!$A3087,vlookup_table[#All],7,FALSE)</f>
        <v>23</v>
      </c>
      <c r="T3087" s="14">
        <f>ROUND((9706-Todos!$P3087)/100, 0)</f>
        <v>97</v>
      </c>
      <c r="U3087" s="14" t="str" cm="1">
        <f t="array" ref="U3087">_xlfn.IFS(
    ISNUMBER(SEARCH("C", Q3087)), "Ciudad",
    ISNUMBER(SEARCH("T", Q3087)), "Pueblo",
    ISNUMBER(SEARCH("R", Q3087)), "Rural",
    ISNUMBER(SEARCH("S", Q3087)), "Suburbano",
    ISNUMBER(SEARCH("U", Q3087)), "Urbano"
)</f>
        <v>Pueblo</v>
      </c>
      <c r="V3087" s="25" t="str" cm="1">
        <f t="array" ref="V3087">_xlfn.LET(
    _xlpm.txt, _xlfn.TEXTJOIN("", TRUE, IF(ISNUMBER(--MID(Todos!$H3087, _xlfn.SEQUENCE(LEN(Todos!$H3087)), 1)), MID(Todos!$H3087, _xlfn.SEQUENCE(LEN(Todos!$H3087)), 1), "")),
    IF(ISNUMBER(--RIGHT(_xlpm.txt,1)), _xlpm.txt, LEFT(_xlpm.txt, LEN(_xlpm.txt)-1))
)</f>
        <v>9590</v>
      </c>
      <c r="W3087" s="14" t="str">
        <f>UPPER(LEFT(Todos!$B3087,2))</f>
        <v>OR</v>
      </c>
      <c r="X3087" s="15" t="str" cm="1">
        <f t="array" ref="X3087">+IF(Todos!$C3087 = "",MODE.MATCH(Todos!$C$2:$C$4029),Todos!$C3087)</f>
        <v>F</v>
      </c>
    </row>
    <row r="3088" spans="1:24" x14ac:dyDescent="0.35">
      <c r="A3088" s="6">
        <v>73685</v>
      </c>
      <c r="B3088" s="7" t="s">
        <v>30</v>
      </c>
      <c r="C3088" s="7" t="s">
        <v>14</v>
      </c>
      <c r="D3088" s="7">
        <v>641</v>
      </c>
      <c r="E3088" s="7">
        <v>255</v>
      </c>
      <c r="F3088" s="7">
        <v>371</v>
      </c>
      <c r="G3088" s="7">
        <v>0</v>
      </c>
      <c r="H3088" s="7">
        <v>12503</v>
      </c>
      <c r="I3088" s="7">
        <v>2</v>
      </c>
      <c r="J3088" s="7">
        <v>87</v>
      </c>
      <c r="K3088" s="7">
        <v>336</v>
      </c>
      <c r="L3088" s="7">
        <v>317</v>
      </c>
      <c r="M3088" s="7">
        <v>8.5789473679999997</v>
      </c>
      <c r="N3088" s="7">
        <f>VLOOKUP(Todos!$A3088,vlookup_table[#All],2,FALSE)</f>
        <v>1</v>
      </c>
      <c r="O3088" s="7" t="str">
        <f>VLOOKUP(Todos!$A3088,vlookup_table[#All],3,FALSE)</f>
        <v>MI</v>
      </c>
      <c r="P3088" s="7">
        <f>VLOOKUP(Todos!$A3088,vlookup_table[#All],4,FALSE)</f>
        <v>1707</v>
      </c>
      <c r="Q3088" s="9" t="str">
        <f>VLOOKUP(Todos!$A3088,vlookup_table[#All],5,FALSE)</f>
        <v>S2</v>
      </c>
      <c r="R3088" s="9" t="str">
        <f>VLOOKUP(Todos!$A3088,vlookup_table[#All],6,FALSE)</f>
        <v>M</v>
      </c>
      <c r="S3088" s="9">
        <f>VLOOKUP(Todos!$A3088,vlookup_table[#All],7,FALSE)</f>
        <v>10</v>
      </c>
      <c r="T3088" s="9">
        <f>ROUND((9706-Todos!$P3088)/100, 0)</f>
        <v>80</v>
      </c>
      <c r="U3088" s="9" t="str" cm="1">
        <f t="array" ref="U3088">_xlfn.IFS(
    ISNUMBER(SEARCH("C", Q3088)), "Ciudad",
    ISNUMBER(SEARCH("T", Q3088)), "Pueblo",
    ISNUMBER(SEARCH("R", Q3088)), "Rural",
    ISNUMBER(SEARCH("S", Q3088)), "Suburbano",
    ISNUMBER(SEARCH("U", Q3088)), "Urbano"
)</f>
        <v>Suburbano</v>
      </c>
      <c r="V3088" s="24" t="str" cm="1">
        <f t="array" ref="V3088">_xlfn.LET(
    _xlpm.txt, _xlfn.TEXTJOIN("", TRUE, IF(ISNUMBER(--MID(Todos!$H3088, _xlfn.SEQUENCE(LEN(Todos!$H3088)), 1)), MID(Todos!$H3088, _xlfn.SEQUENCE(LEN(Todos!$H3088)), 1), "")),
    IF(ISNUMBER(--RIGHT(_xlpm.txt,1)), _xlpm.txt, LEFT(_xlpm.txt, LEN(_xlpm.txt)-1))
)</f>
        <v>12503</v>
      </c>
      <c r="W3088" s="9" t="str">
        <f>UPPER(LEFT(Todos!$B3088,2))</f>
        <v>MI</v>
      </c>
      <c r="X3088" s="10" t="str" cm="1">
        <f t="array" ref="X3088">+IF(Todos!$C3088 = "",MODE.MATCH(Todos!$C$2:$C$4029),Todos!$C3088)</f>
        <v>M</v>
      </c>
    </row>
    <row r="3089" spans="1:24" x14ac:dyDescent="0.35">
      <c r="A3089" s="11">
        <v>75153</v>
      </c>
      <c r="B3089" s="12" t="s">
        <v>48</v>
      </c>
      <c r="C3089" s="12" t="s">
        <v>14</v>
      </c>
      <c r="D3089" s="12">
        <v>750</v>
      </c>
      <c r="E3089" s="12">
        <v>118</v>
      </c>
      <c r="F3089" s="12">
        <v>325</v>
      </c>
      <c r="G3089" s="12">
        <v>25</v>
      </c>
      <c r="H3089" s="12">
        <v>11638</v>
      </c>
      <c r="I3089" s="12">
        <v>4</v>
      </c>
      <c r="J3089" s="12">
        <v>66</v>
      </c>
      <c r="K3089" s="12">
        <v>366</v>
      </c>
      <c r="L3089" s="12">
        <v>152</v>
      </c>
      <c r="M3089" s="12">
        <v>10.66666667</v>
      </c>
      <c r="N3089" s="12">
        <f>VLOOKUP(Todos!$A3089,vlookup_table[#All],2,FALSE)</f>
        <v>1</v>
      </c>
      <c r="O3089" s="12" t="str">
        <f>VLOOKUP(Todos!$A3089,vlookup_table[#All],3,FALSE)</f>
        <v>IA</v>
      </c>
      <c r="P3089" s="12">
        <f>VLOOKUP(Todos!$A3089,vlookup_table[#All],4,FALSE)</f>
        <v>1601</v>
      </c>
      <c r="Q3089" s="14" t="str">
        <f>VLOOKUP(Todos!$A3089,vlookup_table[#All],5,FALSE)</f>
        <v>C2</v>
      </c>
      <c r="R3089" s="14" t="str">
        <f>VLOOKUP(Todos!$A3089,vlookup_table[#All],6,FALSE)</f>
        <v>M</v>
      </c>
      <c r="S3089" s="14">
        <f>VLOOKUP(Todos!$A3089,vlookup_table[#All],7,FALSE)</f>
        <v>13</v>
      </c>
      <c r="T3089" s="14">
        <f>ROUND((9706-Todos!$P3089)/100, 0)</f>
        <v>81</v>
      </c>
      <c r="U3089" s="14" t="str" cm="1">
        <f t="array" ref="U3089">_xlfn.IFS(
    ISNUMBER(SEARCH("C", Q3089)), "Ciudad",
    ISNUMBER(SEARCH("T", Q3089)), "Pueblo",
    ISNUMBER(SEARCH("R", Q3089)), "Rural",
    ISNUMBER(SEARCH("S", Q3089)), "Suburbano",
    ISNUMBER(SEARCH("U", Q3089)), "Urbano"
)</f>
        <v>Ciudad</v>
      </c>
      <c r="V3089" s="25" t="str" cm="1">
        <f t="array" ref="V3089">_xlfn.LET(
    _xlpm.txt, _xlfn.TEXTJOIN("", TRUE, IF(ISNUMBER(--MID(Todos!$H3089, _xlfn.SEQUENCE(LEN(Todos!$H3089)), 1)), MID(Todos!$H3089, _xlfn.SEQUENCE(LEN(Todos!$H3089)), 1), "")),
    IF(ISNUMBER(--RIGHT(_xlpm.txt,1)), _xlpm.txt, LEFT(_xlpm.txt, LEN(_xlpm.txt)-1))
)</f>
        <v>11638</v>
      </c>
      <c r="W3089" s="14" t="str">
        <f>UPPER(LEFT(Todos!$B3089,2))</f>
        <v>IA</v>
      </c>
      <c r="X3089" s="15" t="str" cm="1">
        <f t="array" ref="X3089">+IF(Todos!$C3089 = "",MODE.MATCH(Todos!$C$2:$C$4029),Todos!$C3089)</f>
        <v>M</v>
      </c>
    </row>
    <row r="3090" spans="1:24" x14ac:dyDescent="0.35">
      <c r="A3090" s="6">
        <v>98731</v>
      </c>
      <c r="B3090" s="7" t="s">
        <v>16</v>
      </c>
      <c r="C3090" s="7" t="s">
        <v>17</v>
      </c>
      <c r="D3090" s="7">
        <v>1462</v>
      </c>
      <c r="E3090" s="7">
        <v>600</v>
      </c>
      <c r="F3090" s="7">
        <v>655</v>
      </c>
      <c r="G3090" s="7">
        <v>4</v>
      </c>
      <c r="H3090" s="7">
        <v>21328</v>
      </c>
      <c r="I3090" s="7">
        <v>8</v>
      </c>
      <c r="J3090" s="7">
        <v>57</v>
      </c>
      <c r="K3090" s="7">
        <v>639</v>
      </c>
      <c r="L3090" s="7">
        <v>627</v>
      </c>
      <c r="M3090" s="7">
        <v>15</v>
      </c>
      <c r="N3090" s="7">
        <f>VLOOKUP(Todos!$A3090,vlookup_table[#All],2,FALSE)</f>
        <v>28</v>
      </c>
      <c r="O3090" s="7" t="str">
        <f>VLOOKUP(Todos!$A3090,vlookup_table[#All],3,FALSE)</f>
        <v>IL</v>
      </c>
      <c r="P3090" s="7">
        <f>VLOOKUP(Todos!$A3090,vlookup_table[#All],4,FALSE)</f>
        <v>5801</v>
      </c>
      <c r="Q3090" s="9" t="str">
        <f>VLOOKUP(Todos!$A3090,vlookup_table[#All],5,FALSE)</f>
        <v>C1</v>
      </c>
      <c r="R3090" s="9" t="str">
        <f>VLOOKUP(Todos!$A3090,vlookup_table[#All],6,FALSE)</f>
        <v>F</v>
      </c>
      <c r="S3090" s="9">
        <f>VLOOKUP(Todos!$A3090,vlookup_table[#All],7,FALSE)</f>
        <v>15</v>
      </c>
      <c r="T3090" s="9">
        <f>ROUND((9706-Todos!$P3090)/100, 0)</f>
        <v>39</v>
      </c>
      <c r="U3090" s="9" t="str" cm="1">
        <f t="array" ref="U3090">_xlfn.IFS(
    ISNUMBER(SEARCH("C", Q3090)), "Ciudad",
    ISNUMBER(SEARCH("T", Q3090)), "Pueblo",
    ISNUMBER(SEARCH("R", Q3090)), "Rural",
    ISNUMBER(SEARCH("S", Q3090)), "Suburbano",
    ISNUMBER(SEARCH("U", Q3090)), "Urbano"
)</f>
        <v>Ciudad</v>
      </c>
      <c r="V3090" s="24" t="str" cm="1">
        <f t="array" ref="V3090">_xlfn.LET(
    _xlpm.txt, _xlfn.TEXTJOIN("", TRUE, IF(ISNUMBER(--MID(Todos!$H3090, _xlfn.SEQUENCE(LEN(Todos!$H3090)), 1)), MID(Todos!$H3090, _xlfn.SEQUENCE(LEN(Todos!$H3090)), 1), "")),
    IF(ISNUMBER(--RIGHT(_xlpm.txt,1)), _xlpm.txt, LEFT(_xlpm.txt, LEN(_xlpm.txt)-1))
)</f>
        <v>21328</v>
      </c>
      <c r="W3090" s="9" t="str">
        <f>UPPER(LEFT(Todos!$B3090,2))</f>
        <v>IL</v>
      </c>
      <c r="X3090" s="10" t="str" cm="1">
        <f t="array" ref="X3090">+IF(Todos!$C3090 = "",MODE.MATCH(Todos!$C$2:$C$4029),Todos!$C3090)</f>
        <v>F</v>
      </c>
    </row>
    <row r="3091" spans="1:24" x14ac:dyDescent="0.35">
      <c r="A3091" s="11">
        <v>81600</v>
      </c>
      <c r="B3091" s="12" t="s">
        <v>36</v>
      </c>
      <c r="C3091" s="12" t="s">
        <v>17</v>
      </c>
      <c r="D3091" s="12">
        <v>582</v>
      </c>
      <c r="E3091" s="12">
        <v>173</v>
      </c>
      <c r="F3091" s="12">
        <v>231</v>
      </c>
      <c r="G3091" s="12">
        <v>1</v>
      </c>
      <c r="H3091" s="12">
        <v>8740</v>
      </c>
      <c r="I3091" s="12">
        <v>0</v>
      </c>
      <c r="J3091" s="12">
        <v>54</v>
      </c>
      <c r="K3091" s="12">
        <v>195</v>
      </c>
      <c r="L3091" s="12">
        <v>212</v>
      </c>
      <c r="M3091" s="12">
        <v>9.7142857140000007</v>
      </c>
      <c r="N3091" s="12">
        <f>VLOOKUP(Todos!$A3091,vlookup_table[#All],2,FALSE)</f>
        <v>0</v>
      </c>
      <c r="O3091" s="12" t="str">
        <f>VLOOKUP(Todos!$A3091,vlookup_table[#All],3,FALSE)</f>
        <v>WI</v>
      </c>
      <c r="P3091" s="12">
        <f>VLOOKUP(Todos!$A3091,vlookup_table[#All],4,FALSE)</f>
        <v>0</v>
      </c>
      <c r="Q3091" s="14" t="str">
        <f>VLOOKUP(Todos!$A3091,vlookup_table[#All],5,FALSE)</f>
        <v>R2</v>
      </c>
      <c r="R3091" s="14" t="str">
        <f>VLOOKUP(Todos!$A3091,vlookup_table[#All],6,FALSE)</f>
        <v>F</v>
      </c>
      <c r="S3091" s="14">
        <f>VLOOKUP(Todos!$A3091,vlookup_table[#All],7,FALSE)</f>
        <v>5</v>
      </c>
      <c r="T3091" s="14">
        <f>ROUND((9706-Todos!$P3091)/100, 0)</f>
        <v>97</v>
      </c>
      <c r="U3091" s="14" t="str" cm="1">
        <f t="array" ref="U3091">_xlfn.IFS(
    ISNUMBER(SEARCH("C", Q3091)), "Ciudad",
    ISNUMBER(SEARCH("T", Q3091)), "Pueblo",
    ISNUMBER(SEARCH("R", Q3091)), "Rural",
    ISNUMBER(SEARCH("S", Q3091)), "Suburbano",
    ISNUMBER(SEARCH("U", Q3091)), "Urbano"
)</f>
        <v>Rural</v>
      </c>
      <c r="V3091" s="25" t="str" cm="1">
        <f t="array" ref="V3091">_xlfn.LET(
    _xlpm.txt, _xlfn.TEXTJOIN("", TRUE, IF(ISNUMBER(--MID(Todos!$H3091, _xlfn.SEQUENCE(LEN(Todos!$H3091)), 1)), MID(Todos!$H3091, _xlfn.SEQUENCE(LEN(Todos!$H3091)), 1), "")),
    IF(ISNUMBER(--RIGHT(_xlpm.txt,1)), _xlpm.txt, LEFT(_xlpm.txt, LEN(_xlpm.txt)-1))
)</f>
        <v>8740</v>
      </c>
      <c r="W3091" s="14" t="str">
        <f>UPPER(LEFT(Todos!$B3091,2))</f>
        <v>WI</v>
      </c>
      <c r="X3091" s="15" t="str" cm="1">
        <f t="array" ref="X3091">+IF(Todos!$C3091 = "",MODE.MATCH(Todos!$C$2:$C$4029),Todos!$C3091)</f>
        <v>F</v>
      </c>
    </row>
    <row r="3092" spans="1:24" x14ac:dyDescent="0.35">
      <c r="A3092" s="6">
        <v>104467</v>
      </c>
      <c r="B3092" s="7" t="s">
        <v>28</v>
      </c>
      <c r="C3092" s="7" t="s">
        <v>14</v>
      </c>
      <c r="D3092" s="7">
        <v>640</v>
      </c>
      <c r="E3092" s="7">
        <v>168</v>
      </c>
      <c r="F3092" s="7">
        <v>302</v>
      </c>
      <c r="G3092" s="7">
        <v>0</v>
      </c>
      <c r="H3092" s="7">
        <v>11377</v>
      </c>
      <c r="I3092" s="7">
        <v>3</v>
      </c>
      <c r="J3092" s="7">
        <v>31</v>
      </c>
      <c r="K3092" s="7">
        <v>292</v>
      </c>
      <c r="L3092" s="7">
        <v>232</v>
      </c>
      <c r="M3092" s="7">
        <v>3.5454545460000002</v>
      </c>
      <c r="N3092" s="7">
        <f>VLOOKUP(Todos!$A3092,vlookup_table[#All],2,FALSE)</f>
        <v>0</v>
      </c>
      <c r="O3092" s="7" t="str">
        <f>VLOOKUP(Todos!$A3092,vlookup_table[#All],3,FALSE)</f>
        <v>KS</v>
      </c>
      <c r="P3092" s="7">
        <f>VLOOKUP(Todos!$A3092,vlookup_table[#All],4,FALSE)</f>
        <v>3201</v>
      </c>
      <c r="Q3092" s="9" t="str">
        <f>VLOOKUP(Todos!$A3092,vlookup_table[#All],5,FALSE)</f>
        <v>C2</v>
      </c>
      <c r="R3092" s="9" t="str">
        <f>VLOOKUP(Todos!$A3092,vlookup_table[#All],6,FALSE)</f>
        <v>M</v>
      </c>
      <c r="S3092" s="9">
        <f>VLOOKUP(Todos!$A3092,vlookup_table[#All],7,FALSE)</f>
        <v>3</v>
      </c>
      <c r="T3092" s="9">
        <f>ROUND((9706-Todos!$P3092)/100, 0)</f>
        <v>65</v>
      </c>
      <c r="U3092" s="9" t="str" cm="1">
        <f t="array" ref="U3092">_xlfn.IFS(
    ISNUMBER(SEARCH("C", Q3092)), "Ciudad",
    ISNUMBER(SEARCH("T", Q3092)), "Pueblo",
    ISNUMBER(SEARCH("R", Q3092)), "Rural",
    ISNUMBER(SEARCH("S", Q3092)), "Suburbano",
    ISNUMBER(SEARCH("U", Q3092)), "Urbano"
)</f>
        <v>Ciudad</v>
      </c>
      <c r="V3092" s="24" t="str" cm="1">
        <f t="array" ref="V3092">_xlfn.LET(
    _xlpm.txt, _xlfn.TEXTJOIN("", TRUE, IF(ISNUMBER(--MID(Todos!$H3092, _xlfn.SEQUENCE(LEN(Todos!$H3092)), 1)), MID(Todos!$H3092, _xlfn.SEQUENCE(LEN(Todos!$H3092)), 1), "")),
    IF(ISNUMBER(--RIGHT(_xlpm.txt,1)), _xlpm.txt, LEFT(_xlpm.txt, LEN(_xlpm.txt)-1))
)</f>
        <v>11377</v>
      </c>
      <c r="W3092" s="9" t="str">
        <f>UPPER(LEFT(Todos!$B3092,2))</f>
        <v>KS</v>
      </c>
      <c r="X3092" s="10" t="str" cm="1">
        <f t="array" ref="X3092">+IF(Todos!$C3092 = "",MODE.MATCH(Todos!$C$2:$C$4029),Todos!$C3092)</f>
        <v>M</v>
      </c>
    </row>
    <row r="3093" spans="1:24" x14ac:dyDescent="0.35">
      <c r="A3093" s="11">
        <v>190647</v>
      </c>
      <c r="B3093" s="12" t="s">
        <v>57</v>
      </c>
      <c r="C3093" s="12" t="s">
        <v>17</v>
      </c>
      <c r="D3093" s="12">
        <v>460</v>
      </c>
      <c r="E3093" s="12">
        <v>200</v>
      </c>
      <c r="F3093" s="12">
        <v>321</v>
      </c>
      <c r="G3093" s="12">
        <v>0</v>
      </c>
      <c r="H3093" s="12">
        <v>10559</v>
      </c>
      <c r="I3093" s="12">
        <v>0</v>
      </c>
      <c r="J3093" s="12">
        <v>82</v>
      </c>
      <c r="K3093" s="12">
        <v>279</v>
      </c>
      <c r="L3093" s="12">
        <v>258</v>
      </c>
      <c r="M3093" s="12">
        <v>7.1666666670000003</v>
      </c>
      <c r="N3093" s="12">
        <f>VLOOKUP(Todos!$A3093,vlookup_table[#All],2,FALSE)</f>
        <v>2</v>
      </c>
      <c r="O3093" s="12" t="str">
        <f>VLOOKUP(Todos!$A3093,vlookup_table[#All],3,FALSE)</f>
        <v>MN</v>
      </c>
      <c r="P3093" s="12">
        <f>VLOOKUP(Todos!$A3093,vlookup_table[#All],4,FALSE)</f>
        <v>0</v>
      </c>
      <c r="Q3093" s="14" t="str">
        <f>VLOOKUP(Todos!$A3093,vlookup_table[#All],5,FALSE)</f>
        <v>R2</v>
      </c>
      <c r="R3093" s="14" t="str">
        <f>VLOOKUP(Todos!$A3093,vlookup_table[#All],6,FALSE)</f>
        <v>F</v>
      </c>
      <c r="S3093" s="14">
        <f>VLOOKUP(Todos!$A3093,vlookup_table[#All],7,FALSE)</f>
        <v>10</v>
      </c>
      <c r="T3093" s="14">
        <f>ROUND((9706-Todos!$P3093)/100, 0)</f>
        <v>97</v>
      </c>
      <c r="U3093" s="14" t="str" cm="1">
        <f t="array" ref="U3093">_xlfn.IFS(
    ISNUMBER(SEARCH("C", Q3093)), "Ciudad",
    ISNUMBER(SEARCH("T", Q3093)), "Pueblo",
    ISNUMBER(SEARCH("R", Q3093)), "Rural",
    ISNUMBER(SEARCH("S", Q3093)), "Suburbano",
    ISNUMBER(SEARCH("U", Q3093)), "Urbano"
)</f>
        <v>Rural</v>
      </c>
      <c r="V3093" s="25" t="str" cm="1">
        <f t="array" ref="V3093">_xlfn.LET(
    _xlpm.txt, _xlfn.TEXTJOIN("", TRUE, IF(ISNUMBER(--MID(Todos!$H3093, _xlfn.SEQUENCE(LEN(Todos!$H3093)), 1)), MID(Todos!$H3093, _xlfn.SEQUENCE(LEN(Todos!$H3093)), 1), "")),
    IF(ISNUMBER(--RIGHT(_xlpm.txt,1)), _xlpm.txt, LEFT(_xlpm.txt, LEN(_xlpm.txt)-1))
)</f>
        <v>10559</v>
      </c>
      <c r="W3093" s="14" t="str">
        <f>UPPER(LEFT(Todos!$B3093,2))</f>
        <v>MN</v>
      </c>
      <c r="X3093" s="15" t="str" cm="1">
        <f t="array" ref="X3093">+IF(Todos!$C3093 = "",MODE.MATCH(Todos!$C$2:$C$4029),Todos!$C3093)</f>
        <v>F</v>
      </c>
    </row>
    <row r="3094" spans="1:24" x14ac:dyDescent="0.35">
      <c r="A3094" s="6">
        <v>790</v>
      </c>
      <c r="B3094" s="7" t="s">
        <v>16</v>
      </c>
      <c r="C3094" s="7" t="s">
        <v>14</v>
      </c>
      <c r="D3094" s="7">
        <v>580</v>
      </c>
      <c r="E3094" s="7">
        <v>286</v>
      </c>
      <c r="F3094" s="7">
        <v>377</v>
      </c>
      <c r="G3094" s="7">
        <v>0</v>
      </c>
      <c r="H3094" s="7">
        <v>12400</v>
      </c>
      <c r="I3094" s="7">
        <v>0</v>
      </c>
      <c r="J3094" s="7">
        <v>86</v>
      </c>
      <c r="K3094" s="7">
        <v>343</v>
      </c>
      <c r="L3094" s="7">
        <v>324</v>
      </c>
      <c r="M3094" s="7">
        <v>8.3636363639999995</v>
      </c>
      <c r="N3094" s="7">
        <f>VLOOKUP(Todos!$A3094,vlookup_table[#All],2,FALSE)</f>
        <v>1</v>
      </c>
      <c r="O3094" s="7" t="str">
        <f>VLOOKUP(Todos!$A3094,vlookup_table[#All],3,FALSE)</f>
        <v>IL</v>
      </c>
      <c r="P3094" s="7">
        <f>VLOOKUP(Todos!$A3094,vlookup_table[#All],4,FALSE)</f>
        <v>2601</v>
      </c>
      <c r="Q3094" s="9" t="str">
        <f>VLOOKUP(Todos!$A3094,vlookup_table[#All],5,FALSE)</f>
        <v>R2</v>
      </c>
      <c r="R3094" s="9" t="str">
        <f>VLOOKUP(Todos!$A3094,vlookup_table[#All],6,FALSE)</f>
        <v>M</v>
      </c>
      <c r="S3094" s="9">
        <f>VLOOKUP(Todos!$A3094,vlookup_table[#All],7,FALSE)</f>
        <v>15</v>
      </c>
      <c r="T3094" s="9">
        <f>ROUND((9706-Todos!$P3094)/100, 0)</f>
        <v>71</v>
      </c>
      <c r="U3094" s="9" t="str" cm="1">
        <f t="array" ref="U3094">_xlfn.IFS(
    ISNUMBER(SEARCH("C", Q3094)), "Ciudad",
    ISNUMBER(SEARCH("T", Q3094)), "Pueblo",
    ISNUMBER(SEARCH("R", Q3094)), "Rural",
    ISNUMBER(SEARCH("S", Q3094)), "Suburbano",
    ISNUMBER(SEARCH("U", Q3094)), "Urbano"
)</f>
        <v>Rural</v>
      </c>
      <c r="V3094" s="24" t="str" cm="1">
        <f t="array" ref="V3094">_xlfn.LET(
    _xlpm.txt, _xlfn.TEXTJOIN("", TRUE, IF(ISNUMBER(--MID(Todos!$H3094, _xlfn.SEQUENCE(LEN(Todos!$H3094)), 1)), MID(Todos!$H3094, _xlfn.SEQUENCE(LEN(Todos!$H3094)), 1), "")),
    IF(ISNUMBER(--RIGHT(_xlpm.txt,1)), _xlpm.txt, LEFT(_xlpm.txt, LEN(_xlpm.txt)-1))
)</f>
        <v>12400</v>
      </c>
      <c r="W3094" s="9" t="str">
        <f>UPPER(LEFT(Todos!$B3094,2))</f>
        <v>IL</v>
      </c>
      <c r="X3094" s="10" t="str" cm="1">
        <f t="array" ref="X3094">+IF(Todos!$C3094 = "",MODE.MATCH(Todos!$C$2:$C$4029),Todos!$C3094)</f>
        <v>M</v>
      </c>
    </row>
    <row r="3095" spans="1:24" x14ac:dyDescent="0.35">
      <c r="A3095" s="11">
        <v>153319</v>
      </c>
      <c r="B3095" s="12" t="s">
        <v>22</v>
      </c>
      <c r="C3095" s="12" t="s">
        <v>17</v>
      </c>
      <c r="D3095" s="12">
        <v>1510</v>
      </c>
      <c r="E3095" s="12">
        <v>414</v>
      </c>
      <c r="F3095" s="12">
        <v>528</v>
      </c>
      <c r="G3095" s="12">
        <v>10</v>
      </c>
      <c r="H3095" s="12">
        <v>23110</v>
      </c>
      <c r="I3095" s="12">
        <v>15</v>
      </c>
      <c r="J3095" s="12">
        <v>26</v>
      </c>
      <c r="K3095" s="12">
        <v>522</v>
      </c>
      <c r="L3095" s="12">
        <v>450</v>
      </c>
      <c r="M3095" s="12">
        <v>20</v>
      </c>
      <c r="N3095" s="12">
        <f>VLOOKUP(Todos!$A3095,vlookup_table[#All],2,FALSE)</f>
        <v>0</v>
      </c>
      <c r="O3095" s="12" t="str">
        <f>VLOOKUP(Todos!$A3095,vlookup_table[#All],3,FALSE)</f>
        <v>CA</v>
      </c>
      <c r="P3095" s="12">
        <f>VLOOKUP(Todos!$A3095,vlookup_table[#All],4,FALSE)</f>
        <v>4601</v>
      </c>
      <c r="Q3095" s="14" t="str">
        <f>VLOOKUP(Todos!$A3095,vlookup_table[#All],5,FALSE)</f>
        <v>U1</v>
      </c>
      <c r="R3095" s="14" t="str">
        <f>VLOOKUP(Todos!$A3095,vlookup_table[#All],6,FALSE)</f>
        <v>F</v>
      </c>
      <c r="S3095" s="14">
        <f>VLOOKUP(Todos!$A3095,vlookup_table[#All],7,FALSE)</f>
        <v>35</v>
      </c>
      <c r="T3095" s="14">
        <f>ROUND((9706-Todos!$P3095)/100, 0)</f>
        <v>51</v>
      </c>
      <c r="U3095" s="14" t="str" cm="1">
        <f t="array" ref="U3095">_xlfn.IFS(
    ISNUMBER(SEARCH("C", Q3095)), "Ciudad",
    ISNUMBER(SEARCH("T", Q3095)), "Pueblo",
    ISNUMBER(SEARCH("R", Q3095)), "Rural",
    ISNUMBER(SEARCH("S", Q3095)), "Suburbano",
    ISNUMBER(SEARCH("U", Q3095)), "Urbano"
)</f>
        <v>Urbano</v>
      </c>
      <c r="V3095" s="25" t="str" cm="1">
        <f t="array" ref="V3095">_xlfn.LET(
    _xlpm.txt, _xlfn.TEXTJOIN("", TRUE, IF(ISNUMBER(--MID(Todos!$H3095, _xlfn.SEQUENCE(LEN(Todos!$H3095)), 1)), MID(Todos!$H3095, _xlfn.SEQUENCE(LEN(Todos!$H3095)), 1), "")),
    IF(ISNUMBER(--RIGHT(_xlpm.txt,1)), _xlpm.txt, LEFT(_xlpm.txt, LEN(_xlpm.txt)-1))
)</f>
        <v>23110</v>
      </c>
      <c r="W3095" s="14" t="str">
        <f>UPPER(LEFT(Todos!$B3095,2))</f>
        <v>CA</v>
      </c>
      <c r="X3095" s="15" t="str" cm="1">
        <f t="array" ref="X3095">+IF(Todos!$C3095 = "",MODE.MATCH(Todos!$C$2:$C$4029),Todos!$C3095)</f>
        <v>F</v>
      </c>
    </row>
    <row r="3096" spans="1:24" x14ac:dyDescent="0.35">
      <c r="A3096" s="6">
        <v>21769</v>
      </c>
      <c r="B3096" s="7" t="s">
        <v>18</v>
      </c>
      <c r="C3096" s="7" t="s">
        <v>14</v>
      </c>
      <c r="D3096" s="7">
        <v>598</v>
      </c>
      <c r="E3096" s="7">
        <v>253</v>
      </c>
      <c r="F3096" s="7">
        <v>338</v>
      </c>
      <c r="G3096" s="7">
        <v>1</v>
      </c>
      <c r="H3096" s="7">
        <v>11918</v>
      </c>
      <c r="I3096" s="7">
        <v>1</v>
      </c>
      <c r="J3096" s="7">
        <v>77</v>
      </c>
      <c r="K3096" s="7">
        <v>294</v>
      </c>
      <c r="L3096" s="7">
        <v>301</v>
      </c>
      <c r="M3096" s="7">
        <v>8</v>
      </c>
      <c r="N3096" s="7">
        <f>VLOOKUP(Todos!$A3096,vlookup_table[#All],2,FALSE)</f>
        <v>1</v>
      </c>
      <c r="O3096" s="7" t="str">
        <f>VLOOKUP(Todos!$A3096,vlookup_table[#All],3,FALSE)</f>
        <v>NC</v>
      </c>
      <c r="P3096" s="7">
        <f>VLOOKUP(Todos!$A3096,vlookup_table[#All],4,FALSE)</f>
        <v>0</v>
      </c>
      <c r="Q3096" s="9" t="str">
        <f>VLOOKUP(Todos!$A3096,vlookup_table[#All],5,FALSE)</f>
        <v>T2</v>
      </c>
      <c r="R3096" s="9" t="str">
        <f>VLOOKUP(Todos!$A3096,vlookup_table[#All],6,FALSE)</f>
        <v>M</v>
      </c>
      <c r="S3096" s="9">
        <f>VLOOKUP(Todos!$A3096,vlookup_table[#All],7,FALSE)</f>
        <v>9</v>
      </c>
      <c r="T3096" s="9">
        <f>ROUND((9706-Todos!$P3096)/100, 0)</f>
        <v>97</v>
      </c>
      <c r="U3096" s="9" t="str" cm="1">
        <f t="array" ref="U3096">_xlfn.IFS(
    ISNUMBER(SEARCH("C", Q3096)), "Ciudad",
    ISNUMBER(SEARCH("T", Q3096)), "Pueblo",
    ISNUMBER(SEARCH("R", Q3096)), "Rural",
    ISNUMBER(SEARCH("S", Q3096)), "Suburbano",
    ISNUMBER(SEARCH("U", Q3096)), "Urbano"
)</f>
        <v>Pueblo</v>
      </c>
      <c r="V3096" s="24" t="str" cm="1">
        <f t="array" ref="V3096">_xlfn.LET(
    _xlpm.txt, _xlfn.TEXTJOIN("", TRUE, IF(ISNUMBER(--MID(Todos!$H3096, _xlfn.SEQUENCE(LEN(Todos!$H3096)), 1)), MID(Todos!$H3096, _xlfn.SEQUENCE(LEN(Todos!$H3096)), 1), "")),
    IF(ISNUMBER(--RIGHT(_xlpm.txt,1)), _xlpm.txt, LEFT(_xlpm.txt, LEN(_xlpm.txt)-1))
)</f>
        <v>11918</v>
      </c>
      <c r="W3096" s="9" t="str">
        <f>UPPER(LEFT(Todos!$B3096,2))</f>
        <v>NC</v>
      </c>
      <c r="X3096" s="10" t="str" cm="1">
        <f t="array" ref="X3096">+IF(Todos!$C3096 = "",MODE.MATCH(Todos!$C$2:$C$4029),Todos!$C3096)</f>
        <v>M</v>
      </c>
    </row>
    <row r="3097" spans="1:24" x14ac:dyDescent="0.35">
      <c r="A3097" s="11">
        <v>57419</v>
      </c>
      <c r="B3097" s="12" t="s">
        <v>58</v>
      </c>
      <c r="C3097" s="12" t="s">
        <v>17</v>
      </c>
      <c r="D3097" s="12">
        <v>910</v>
      </c>
      <c r="E3097" s="12">
        <v>484</v>
      </c>
      <c r="F3097" s="12">
        <v>537</v>
      </c>
      <c r="G3097" s="12">
        <v>1</v>
      </c>
      <c r="H3097" s="12">
        <v>17977</v>
      </c>
      <c r="I3097" s="12">
        <v>2</v>
      </c>
      <c r="J3097" s="12">
        <v>56</v>
      </c>
      <c r="K3097" s="12">
        <v>492</v>
      </c>
      <c r="L3097" s="12">
        <v>525</v>
      </c>
      <c r="M3097" s="12">
        <v>7.5</v>
      </c>
      <c r="N3097" s="12">
        <f>VLOOKUP(Todos!$A3097,vlookup_table[#All],2,FALSE)</f>
        <v>0</v>
      </c>
      <c r="O3097" s="12" t="str">
        <f>VLOOKUP(Todos!$A3097,vlookup_table[#All],3,FALSE)</f>
        <v>KY</v>
      </c>
      <c r="P3097" s="12">
        <f>VLOOKUP(Todos!$A3097,vlookup_table[#All],4,FALSE)</f>
        <v>6201</v>
      </c>
      <c r="Q3097" s="14" t="str">
        <f>VLOOKUP(Todos!$A3097,vlookup_table[#All],5,FALSE)</f>
        <v>S1</v>
      </c>
      <c r="R3097" s="14" t="str">
        <f>VLOOKUP(Todos!$A3097,vlookup_table[#All],6,FALSE)</f>
        <v>F</v>
      </c>
      <c r="S3097" s="14">
        <f>VLOOKUP(Todos!$A3097,vlookup_table[#All],7,FALSE)</f>
        <v>10</v>
      </c>
      <c r="T3097" s="14">
        <f>ROUND((9706-Todos!$P3097)/100, 0)</f>
        <v>35</v>
      </c>
      <c r="U3097" s="14" t="str" cm="1">
        <f t="array" ref="U3097">_xlfn.IFS(
    ISNUMBER(SEARCH("C", Q3097)), "Ciudad",
    ISNUMBER(SEARCH("T", Q3097)), "Pueblo",
    ISNUMBER(SEARCH("R", Q3097)), "Rural",
    ISNUMBER(SEARCH("S", Q3097)), "Suburbano",
    ISNUMBER(SEARCH("U", Q3097)), "Urbano"
)</f>
        <v>Suburbano</v>
      </c>
      <c r="V3097" s="25" t="str" cm="1">
        <f t="array" ref="V3097">_xlfn.LET(
    _xlpm.txt, _xlfn.TEXTJOIN("", TRUE, IF(ISNUMBER(--MID(Todos!$H3097, _xlfn.SEQUENCE(LEN(Todos!$H3097)), 1)), MID(Todos!$H3097, _xlfn.SEQUENCE(LEN(Todos!$H3097)), 1), "")),
    IF(ISNUMBER(--RIGHT(_xlpm.txt,1)), _xlpm.txt, LEFT(_xlpm.txt, LEN(_xlpm.txt)-1))
)</f>
        <v>17977</v>
      </c>
      <c r="W3097" s="14" t="str">
        <f>UPPER(LEFT(Todos!$B3097,2))</f>
        <v>KY</v>
      </c>
      <c r="X3097" s="15" t="str" cm="1">
        <f t="array" ref="X3097">+IF(Todos!$C3097 = "",MODE.MATCH(Todos!$C$2:$C$4029),Todos!$C3097)</f>
        <v>F</v>
      </c>
    </row>
    <row r="3098" spans="1:24" x14ac:dyDescent="0.35">
      <c r="A3098" s="6">
        <v>107195</v>
      </c>
      <c r="B3098" s="7" t="s">
        <v>60</v>
      </c>
      <c r="C3098" s="7" t="s">
        <v>17</v>
      </c>
      <c r="D3098" s="7">
        <v>480</v>
      </c>
      <c r="E3098" s="7">
        <v>254</v>
      </c>
      <c r="F3098" s="7">
        <v>394</v>
      </c>
      <c r="G3098" s="7">
        <v>0</v>
      </c>
      <c r="H3098" s="7">
        <v>12217</v>
      </c>
      <c r="I3098" s="7">
        <v>1</v>
      </c>
      <c r="J3098" s="7">
        <v>62</v>
      </c>
      <c r="K3098" s="7">
        <v>359</v>
      </c>
      <c r="L3098" s="7">
        <v>306</v>
      </c>
      <c r="M3098" s="7">
        <v>15</v>
      </c>
      <c r="N3098" s="7">
        <f>VLOOKUP(Todos!$A3098,vlookup_table[#All],2,FALSE)</f>
        <v>2</v>
      </c>
      <c r="O3098" s="7" t="str">
        <f>VLOOKUP(Todos!$A3098,vlookup_table[#All],3,FALSE)</f>
        <v>NE</v>
      </c>
      <c r="P3098" s="7">
        <f>VLOOKUP(Todos!$A3098,vlookup_table[#All],4,FALSE)</f>
        <v>4801</v>
      </c>
      <c r="Q3098" s="9" t="str">
        <f>VLOOKUP(Todos!$A3098,vlookup_table[#All],5,FALSE)</f>
        <v>C2</v>
      </c>
      <c r="R3098" s="9" t="str">
        <f>VLOOKUP(Todos!$A3098,vlookup_table[#All],6,FALSE)</f>
        <v>F</v>
      </c>
      <c r="S3098" s="9">
        <f>VLOOKUP(Todos!$A3098,vlookup_table[#All],7,FALSE)</f>
        <v>10</v>
      </c>
      <c r="T3098" s="9">
        <f>ROUND((9706-Todos!$P3098)/100, 0)</f>
        <v>49</v>
      </c>
      <c r="U3098" s="9" t="str" cm="1">
        <f t="array" ref="U3098">_xlfn.IFS(
    ISNUMBER(SEARCH("C", Q3098)), "Ciudad",
    ISNUMBER(SEARCH("T", Q3098)), "Pueblo",
    ISNUMBER(SEARCH("R", Q3098)), "Rural",
    ISNUMBER(SEARCH("S", Q3098)), "Suburbano",
    ISNUMBER(SEARCH("U", Q3098)), "Urbano"
)</f>
        <v>Ciudad</v>
      </c>
      <c r="V3098" s="24" t="str" cm="1">
        <f t="array" ref="V3098">_xlfn.LET(
    _xlpm.txt, _xlfn.TEXTJOIN("", TRUE, IF(ISNUMBER(--MID(Todos!$H3098, _xlfn.SEQUENCE(LEN(Todos!$H3098)), 1)), MID(Todos!$H3098, _xlfn.SEQUENCE(LEN(Todos!$H3098)), 1), "")),
    IF(ISNUMBER(--RIGHT(_xlpm.txt,1)), _xlpm.txt, LEFT(_xlpm.txt, LEN(_xlpm.txt)-1))
)</f>
        <v>12217</v>
      </c>
      <c r="W3098" s="9" t="str">
        <f>UPPER(LEFT(Todos!$B3098,2))</f>
        <v>NE</v>
      </c>
      <c r="X3098" s="10" t="str" cm="1">
        <f t="array" ref="X3098">+IF(Todos!$C3098 = "",MODE.MATCH(Todos!$C$2:$C$4029),Todos!$C3098)</f>
        <v>F</v>
      </c>
    </row>
    <row r="3099" spans="1:24" x14ac:dyDescent="0.35">
      <c r="A3099" s="11">
        <v>139062</v>
      </c>
      <c r="B3099" s="12" t="s">
        <v>56</v>
      </c>
      <c r="C3099" s="12" t="s">
        <v>61</v>
      </c>
      <c r="D3099" s="12">
        <v>592</v>
      </c>
      <c r="E3099" s="12">
        <v>227</v>
      </c>
      <c r="F3099" s="12">
        <v>267</v>
      </c>
      <c r="G3099" s="12">
        <v>0</v>
      </c>
      <c r="H3099" s="12">
        <v>9711</v>
      </c>
      <c r="I3099" s="12">
        <v>2</v>
      </c>
      <c r="J3099" s="12">
        <v>19</v>
      </c>
      <c r="K3099" s="12">
        <v>210</v>
      </c>
      <c r="L3099" s="12">
        <v>264</v>
      </c>
      <c r="M3099" s="12">
        <v>10.30769231</v>
      </c>
      <c r="N3099" s="12">
        <f>VLOOKUP(Todos!$A3099,vlookup_table[#All],2,FALSE)</f>
        <v>0</v>
      </c>
      <c r="O3099" s="12" t="str">
        <f>VLOOKUP(Todos!$A3099,vlookup_table[#All],3,FALSE)</f>
        <v>AZ</v>
      </c>
      <c r="P3099" s="12">
        <f>VLOOKUP(Todos!$A3099,vlookup_table[#All],4,FALSE)</f>
        <v>3501</v>
      </c>
      <c r="Q3099" s="14" t="str">
        <f>VLOOKUP(Todos!$A3099,vlookup_table[#All],5,FALSE)</f>
        <v/>
      </c>
      <c r="R3099" s="14" t="str">
        <f>VLOOKUP(Todos!$A3099,vlookup_table[#All],6,FALSE)</f>
        <v>F</v>
      </c>
      <c r="S3099" s="14">
        <f>VLOOKUP(Todos!$A3099,vlookup_table[#All],7,FALSE)</f>
        <v>20</v>
      </c>
      <c r="T3099" s="14">
        <f>ROUND((9706-Todos!$P3099)/100, 0)</f>
        <v>62</v>
      </c>
      <c r="U3099" s="14" t="e" cm="1">
        <f t="array" ref="U3099">_xlfn.IFS(
    ISNUMBER(SEARCH("C", Q3099)), "Ciudad",
    ISNUMBER(SEARCH("T", Q3099)), "Pueblo",
    ISNUMBER(SEARCH("R", Q3099)), "Rural",
    ISNUMBER(SEARCH("S", Q3099)), "Suburbano",
    ISNUMBER(SEARCH("U", Q3099)), "Urbano"
)</f>
        <v>#N/A</v>
      </c>
      <c r="V3099" s="25" t="str" cm="1">
        <f t="array" ref="V3099">_xlfn.LET(
    _xlpm.txt, _xlfn.TEXTJOIN("", TRUE, IF(ISNUMBER(--MID(Todos!$H3099, _xlfn.SEQUENCE(LEN(Todos!$H3099)), 1)), MID(Todos!$H3099, _xlfn.SEQUENCE(LEN(Todos!$H3099)), 1), "")),
    IF(ISNUMBER(--RIGHT(_xlpm.txt,1)), _xlpm.txt, LEFT(_xlpm.txt, LEN(_xlpm.txt)-1))
)</f>
        <v>9711</v>
      </c>
      <c r="W3099" s="14" t="str">
        <f>UPPER(LEFT(Todos!$B3099,2))</f>
        <v>AZ</v>
      </c>
      <c r="X3099" s="15" t="str" cm="1">
        <f t="array" ref="X3099">+IF(Todos!$C3099 = "",MODE.MATCH(Todos!$C$2:$C$4029),Todos!$C3099)</f>
        <v>Female</v>
      </c>
    </row>
    <row r="3100" spans="1:24" x14ac:dyDescent="0.35">
      <c r="A3100" s="6">
        <v>147529</v>
      </c>
      <c r="B3100" s="7" t="s">
        <v>18</v>
      </c>
      <c r="C3100" s="7" t="s">
        <v>20</v>
      </c>
      <c r="D3100" s="7">
        <v>279</v>
      </c>
      <c r="E3100" s="7">
        <v>154</v>
      </c>
      <c r="F3100" s="7">
        <v>207</v>
      </c>
      <c r="G3100" s="7">
        <v>0</v>
      </c>
      <c r="H3100" s="7">
        <v>5922</v>
      </c>
      <c r="I3100" s="7">
        <v>0</v>
      </c>
      <c r="J3100" s="7">
        <v>88</v>
      </c>
      <c r="K3100" s="7">
        <v>163</v>
      </c>
      <c r="L3100" s="7">
        <v>194</v>
      </c>
      <c r="M3100" s="7">
        <v>25</v>
      </c>
      <c r="N3100" s="7">
        <f>VLOOKUP(Todos!$A3100,vlookup_table[#All],2,FALSE)</f>
        <v>1</v>
      </c>
      <c r="O3100" s="7" t="str">
        <f>VLOOKUP(Todos!$A3100,vlookup_table[#All],3,FALSE)</f>
        <v>NC</v>
      </c>
      <c r="P3100" s="7">
        <f>VLOOKUP(Todos!$A3100,vlookup_table[#All],4,FALSE)</f>
        <v>3810</v>
      </c>
      <c r="Q3100" s="9" t="str">
        <f>VLOOKUP(Todos!$A3100,vlookup_table[#All],5,FALSE)</f>
        <v>S1</v>
      </c>
      <c r="R3100" s="9" t="str">
        <f>VLOOKUP(Todos!$A3100,vlookup_table[#All],6,FALSE)</f>
        <v>F</v>
      </c>
      <c r="S3100" s="9">
        <f>VLOOKUP(Todos!$A3100,vlookup_table[#All],7,FALSE)</f>
        <v>20</v>
      </c>
      <c r="T3100" s="9">
        <f>ROUND((9706-Todos!$P3100)/100, 0)</f>
        <v>59</v>
      </c>
      <c r="U3100" s="9" t="str" cm="1">
        <f t="array" ref="U3100">_xlfn.IFS(
    ISNUMBER(SEARCH("C", Q3100)), "Ciudad",
    ISNUMBER(SEARCH("T", Q3100)), "Pueblo",
    ISNUMBER(SEARCH("R", Q3100)), "Rural",
    ISNUMBER(SEARCH("S", Q3100)), "Suburbano",
    ISNUMBER(SEARCH("U", Q3100)), "Urbano"
)</f>
        <v>Suburbano</v>
      </c>
      <c r="V3100" s="24" t="str" cm="1">
        <f t="array" ref="V3100">_xlfn.LET(
    _xlpm.txt, _xlfn.TEXTJOIN("", TRUE, IF(ISNUMBER(--MID(Todos!$H3100, _xlfn.SEQUENCE(LEN(Todos!$H3100)), 1)), MID(Todos!$H3100, _xlfn.SEQUENCE(LEN(Todos!$H3100)), 1), "")),
    IF(ISNUMBER(--RIGHT(_xlpm.txt,1)), _xlpm.txt, LEFT(_xlpm.txt, LEN(_xlpm.txt)-1))
)</f>
        <v>5922</v>
      </c>
      <c r="W3100" s="9" t="str">
        <f>UPPER(LEFT(Todos!$B3100,2))</f>
        <v>NC</v>
      </c>
      <c r="X3100" s="10" t="str" cm="1">
        <f t="array" ref="X3100">+IF(Todos!$C3100 = "",MODE.MATCH(Todos!$C$2:$C$4029),Todos!$C3100)</f>
        <v>female</v>
      </c>
    </row>
    <row r="3101" spans="1:24" x14ac:dyDescent="0.35">
      <c r="A3101" s="11">
        <v>52574</v>
      </c>
      <c r="B3101" s="12" t="s">
        <v>69</v>
      </c>
      <c r="C3101" s="12" t="s">
        <v>17</v>
      </c>
      <c r="D3101" s="12">
        <v>619</v>
      </c>
      <c r="E3101" s="12">
        <v>172</v>
      </c>
      <c r="F3101" s="12">
        <v>329</v>
      </c>
      <c r="G3101" s="12">
        <v>1</v>
      </c>
      <c r="H3101" s="12">
        <v>10705</v>
      </c>
      <c r="I3101" s="12">
        <v>4</v>
      </c>
      <c r="J3101" s="12">
        <v>67</v>
      </c>
      <c r="K3101" s="12">
        <v>247</v>
      </c>
      <c r="L3101" s="12">
        <v>277</v>
      </c>
      <c r="M3101" s="12">
        <v>8.2173913039999995</v>
      </c>
      <c r="N3101" s="12">
        <f>VLOOKUP(Todos!$A3101,vlookup_table[#All],2,FALSE)</f>
        <v>0</v>
      </c>
      <c r="O3101" s="12" t="str">
        <f>VLOOKUP(Todos!$A3101,vlookup_table[#All],3,FALSE)</f>
        <v>TN</v>
      </c>
      <c r="P3101" s="12">
        <f>VLOOKUP(Todos!$A3101,vlookup_table[#All],4,FALSE)</f>
        <v>4501</v>
      </c>
      <c r="Q3101" s="14" t="str">
        <f>VLOOKUP(Todos!$A3101,vlookup_table[#All],5,FALSE)</f>
        <v>R2</v>
      </c>
      <c r="R3101" s="14" t="str">
        <f>VLOOKUP(Todos!$A3101,vlookup_table[#All],6,FALSE)</f>
        <v>F</v>
      </c>
      <c r="S3101" s="14">
        <f>VLOOKUP(Todos!$A3101,vlookup_table[#All],7,FALSE)</f>
        <v>12</v>
      </c>
      <c r="T3101" s="14">
        <f>ROUND((9706-Todos!$P3101)/100, 0)</f>
        <v>52</v>
      </c>
      <c r="U3101" s="14" t="str" cm="1">
        <f t="array" ref="U3101">_xlfn.IFS(
    ISNUMBER(SEARCH("C", Q3101)), "Ciudad",
    ISNUMBER(SEARCH("T", Q3101)), "Pueblo",
    ISNUMBER(SEARCH("R", Q3101)), "Rural",
    ISNUMBER(SEARCH("S", Q3101)), "Suburbano",
    ISNUMBER(SEARCH("U", Q3101)), "Urbano"
)</f>
        <v>Rural</v>
      </c>
      <c r="V3101" s="25" t="str" cm="1">
        <f t="array" ref="V3101">_xlfn.LET(
    _xlpm.txt, _xlfn.TEXTJOIN("", TRUE, IF(ISNUMBER(--MID(Todos!$H3101, _xlfn.SEQUENCE(LEN(Todos!$H3101)), 1)), MID(Todos!$H3101, _xlfn.SEQUENCE(LEN(Todos!$H3101)), 1), "")),
    IF(ISNUMBER(--RIGHT(_xlpm.txt,1)), _xlpm.txt, LEFT(_xlpm.txt, LEN(_xlpm.txt)-1))
)</f>
        <v>10705</v>
      </c>
      <c r="W3101" s="14" t="str">
        <f>UPPER(LEFT(Todos!$B3101,2))</f>
        <v>TE</v>
      </c>
      <c r="X3101" s="15" t="str" cm="1">
        <f t="array" ref="X3101">+IF(Todos!$C3101 = "",MODE.MATCH(Todos!$C$2:$C$4029),Todos!$C3101)</f>
        <v>F</v>
      </c>
    </row>
    <row r="3102" spans="1:24" x14ac:dyDescent="0.35">
      <c r="A3102" s="6">
        <v>41482</v>
      </c>
      <c r="B3102" s="7" t="s">
        <v>13</v>
      </c>
      <c r="C3102" s="7" t="s">
        <v>17</v>
      </c>
      <c r="D3102" s="7">
        <v>513</v>
      </c>
      <c r="E3102" s="7">
        <v>210</v>
      </c>
      <c r="F3102" s="7">
        <v>283</v>
      </c>
      <c r="G3102" s="7">
        <v>1</v>
      </c>
      <c r="H3102" s="7">
        <v>9233</v>
      </c>
      <c r="I3102" s="7">
        <v>7</v>
      </c>
      <c r="J3102" s="7">
        <v>39</v>
      </c>
      <c r="K3102" s="7">
        <v>234</v>
      </c>
      <c r="L3102" s="7">
        <v>260</v>
      </c>
      <c r="M3102" s="7">
        <v>3.411764706</v>
      </c>
      <c r="N3102" s="7">
        <f>VLOOKUP(Todos!$A3102,vlookup_table[#All],2,FALSE)</f>
        <v>0</v>
      </c>
      <c r="O3102" s="7" t="str">
        <f>VLOOKUP(Todos!$A3102,vlookup_table[#All],3,FALSE)</f>
        <v>FL</v>
      </c>
      <c r="P3102" s="7">
        <f>VLOOKUP(Todos!$A3102,vlookup_table[#All],4,FALSE)</f>
        <v>2501</v>
      </c>
      <c r="Q3102" s="9" t="str">
        <f>VLOOKUP(Todos!$A3102,vlookup_table[#All],5,FALSE)</f>
        <v>C3</v>
      </c>
      <c r="R3102" s="9" t="str">
        <f>VLOOKUP(Todos!$A3102,vlookup_table[#All],6,FALSE)</f>
        <v>F</v>
      </c>
      <c r="S3102" s="9">
        <f>VLOOKUP(Todos!$A3102,vlookup_table[#All],7,FALSE)</f>
        <v>5</v>
      </c>
      <c r="T3102" s="9">
        <f>ROUND((9706-Todos!$P3102)/100, 0)</f>
        <v>72</v>
      </c>
      <c r="U3102" s="9" t="str" cm="1">
        <f t="array" ref="U3102">_xlfn.IFS(
    ISNUMBER(SEARCH("C", Q3102)), "Ciudad",
    ISNUMBER(SEARCH("T", Q3102)), "Pueblo",
    ISNUMBER(SEARCH("R", Q3102)), "Rural",
    ISNUMBER(SEARCH("S", Q3102)), "Suburbano",
    ISNUMBER(SEARCH("U", Q3102)), "Urbano"
)</f>
        <v>Ciudad</v>
      </c>
      <c r="V3102" s="24" t="str" cm="1">
        <f t="array" ref="V3102">_xlfn.LET(
    _xlpm.txt, _xlfn.TEXTJOIN("", TRUE, IF(ISNUMBER(--MID(Todos!$H3102, _xlfn.SEQUENCE(LEN(Todos!$H3102)), 1)), MID(Todos!$H3102, _xlfn.SEQUENCE(LEN(Todos!$H3102)), 1), "")),
    IF(ISNUMBER(--RIGHT(_xlpm.txt,1)), _xlpm.txt, LEFT(_xlpm.txt, LEN(_xlpm.txt)-1))
)</f>
        <v>9233</v>
      </c>
      <c r="W3102" s="9" t="str">
        <f>UPPER(LEFT(Todos!$B3102,2))</f>
        <v>FL</v>
      </c>
      <c r="X3102" s="10" t="str" cm="1">
        <f t="array" ref="X3102">+IF(Todos!$C3102 = "",MODE.MATCH(Todos!$C$2:$C$4029),Todos!$C3102)</f>
        <v>F</v>
      </c>
    </row>
    <row r="3103" spans="1:24" x14ac:dyDescent="0.35">
      <c r="A3103" s="11">
        <v>165287</v>
      </c>
      <c r="B3103" s="12" t="s">
        <v>22</v>
      </c>
      <c r="C3103" s="12" t="s">
        <v>14</v>
      </c>
      <c r="D3103" s="12">
        <v>2811</v>
      </c>
      <c r="E3103" s="12">
        <v>524</v>
      </c>
      <c r="F3103" s="12">
        <v>645</v>
      </c>
      <c r="G3103" s="12">
        <v>72</v>
      </c>
      <c r="H3103" s="12">
        <v>23861</v>
      </c>
      <c r="I3103" s="12">
        <v>8</v>
      </c>
      <c r="J3103" s="12">
        <v>60</v>
      </c>
      <c r="K3103" s="12">
        <v>577</v>
      </c>
      <c r="L3103" s="12">
        <v>599</v>
      </c>
      <c r="M3103" s="12">
        <v>17.25</v>
      </c>
      <c r="N3103" s="12">
        <f>VLOOKUP(Todos!$A3103,vlookup_table[#All],2,FALSE)</f>
        <v>1</v>
      </c>
      <c r="O3103" s="12" t="str">
        <f>VLOOKUP(Todos!$A3103,vlookup_table[#All],3,FALSE)</f>
        <v>CA</v>
      </c>
      <c r="P3103" s="12">
        <f>VLOOKUP(Todos!$A3103,vlookup_table[#All],4,FALSE)</f>
        <v>5401</v>
      </c>
      <c r="Q3103" s="14" t="str">
        <f>VLOOKUP(Todos!$A3103,vlookup_table[#All],5,FALSE)</f>
        <v>C1</v>
      </c>
      <c r="R3103" s="14" t="str">
        <f>VLOOKUP(Todos!$A3103,vlookup_table[#All],6,FALSE)</f>
        <v>M</v>
      </c>
      <c r="S3103" s="14">
        <f>VLOOKUP(Todos!$A3103,vlookup_table[#All],7,FALSE)</f>
        <v>22</v>
      </c>
      <c r="T3103" s="14">
        <f>ROUND((9706-Todos!$P3103)/100, 0)</f>
        <v>43</v>
      </c>
      <c r="U3103" s="14" t="str" cm="1">
        <f t="array" ref="U3103">_xlfn.IFS(
    ISNUMBER(SEARCH("C", Q3103)), "Ciudad",
    ISNUMBER(SEARCH("T", Q3103)), "Pueblo",
    ISNUMBER(SEARCH("R", Q3103)), "Rural",
    ISNUMBER(SEARCH("S", Q3103)), "Suburbano",
    ISNUMBER(SEARCH("U", Q3103)), "Urbano"
)</f>
        <v>Ciudad</v>
      </c>
      <c r="V3103" s="25" t="str" cm="1">
        <f t="array" ref="V3103">_xlfn.LET(
    _xlpm.txt, _xlfn.TEXTJOIN("", TRUE, IF(ISNUMBER(--MID(Todos!$H3103, _xlfn.SEQUENCE(LEN(Todos!$H3103)), 1)), MID(Todos!$H3103, _xlfn.SEQUENCE(LEN(Todos!$H3103)), 1), "")),
    IF(ISNUMBER(--RIGHT(_xlpm.txt,1)), _xlpm.txt, LEFT(_xlpm.txt, LEN(_xlpm.txt)-1))
)</f>
        <v>23861</v>
      </c>
      <c r="W3103" s="14" t="str">
        <f>UPPER(LEFT(Todos!$B3103,2))</f>
        <v>CA</v>
      </c>
      <c r="X3103" s="15" t="str" cm="1">
        <f t="array" ref="X3103">+IF(Todos!$C3103 = "",MODE.MATCH(Todos!$C$2:$C$4029),Todos!$C3103)</f>
        <v>M</v>
      </c>
    </row>
    <row r="3104" spans="1:24" x14ac:dyDescent="0.35">
      <c r="A3104" s="6">
        <v>41569</v>
      </c>
      <c r="B3104" s="7" t="s">
        <v>13</v>
      </c>
      <c r="C3104" s="7" t="s">
        <v>17</v>
      </c>
      <c r="D3104" s="7">
        <v>1079</v>
      </c>
      <c r="E3104" s="7">
        <v>347</v>
      </c>
      <c r="F3104" s="7">
        <v>756</v>
      </c>
      <c r="G3104" s="7">
        <v>2</v>
      </c>
      <c r="H3104" s="7">
        <v>24541</v>
      </c>
      <c r="I3104" s="7">
        <v>6</v>
      </c>
      <c r="J3104" s="7">
        <v>36</v>
      </c>
      <c r="K3104" s="7">
        <v>714</v>
      </c>
      <c r="L3104" s="7">
        <v>519</v>
      </c>
      <c r="M3104" s="7">
        <v>10</v>
      </c>
      <c r="N3104" s="7">
        <f>VLOOKUP(Todos!$A3104,vlookup_table[#All],2,FALSE)</f>
        <v>0</v>
      </c>
      <c r="O3104" s="7" t="str">
        <f>VLOOKUP(Todos!$A3104,vlookup_table[#All],3,FALSE)</f>
        <v>FL</v>
      </c>
      <c r="P3104" s="7">
        <f>VLOOKUP(Todos!$A3104,vlookup_table[#All],4,FALSE)</f>
        <v>2507</v>
      </c>
      <c r="Q3104" s="9" t="str">
        <f>VLOOKUP(Todos!$A3104,vlookup_table[#All],5,FALSE)</f>
        <v>U1</v>
      </c>
      <c r="R3104" s="9" t="str">
        <f>VLOOKUP(Todos!$A3104,vlookup_table[#All],6,FALSE)</f>
        <v>F</v>
      </c>
      <c r="S3104" s="9">
        <f>VLOOKUP(Todos!$A3104,vlookup_table[#All],7,FALSE)</f>
        <v>18</v>
      </c>
      <c r="T3104" s="9">
        <f>ROUND((9706-Todos!$P3104)/100, 0)</f>
        <v>72</v>
      </c>
      <c r="U3104" s="9" t="str" cm="1">
        <f t="array" ref="U3104">_xlfn.IFS(
    ISNUMBER(SEARCH("C", Q3104)), "Ciudad",
    ISNUMBER(SEARCH("T", Q3104)), "Pueblo",
    ISNUMBER(SEARCH("R", Q3104)), "Rural",
    ISNUMBER(SEARCH("S", Q3104)), "Suburbano",
    ISNUMBER(SEARCH("U", Q3104)), "Urbano"
)</f>
        <v>Urbano</v>
      </c>
      <c r="V3104" s="24" t="str" cm="1">
        <f t="array" ref="V3104">_xlfn.LET(
    _xlpm.txt, _xlfn.TEXTJOIN("", TRUE, IF(ISNUMBER(--MID(Todos!$H3104, _xlfn.SEQUENCE(LEN(Todos!$H3104)), 1)), MID(Todos!$H3104, _xlfn.SEQUENCE(LEN(Todos!$H3104)), 1), "")),
    IF(ISNUMBER(--RIGHT(_xlpm.txt,1)), _xlpm.txt, LEFT(_xlpm.txt, LEN(_xlpm.txt)-1))
)</f>
        <v>24541</v>
      </c>
      <c r="W3104" s="9" t="str">
        <f>UPPER(LEFT(Todos!$B3104,2))</f>
        <v>FL</v>
      </c>
      <c r="X3104" s="10" t="str" cm="1">
        <f t="array" ref="X3104">+IF(Todos!$C3104 = "",MODE.MATCH(Todos!$C$2:$C$4029),Todos!$C3104)</f>
        <v>F</v>
      </c>
    </row>
    <row r="3105" spans="1:24" x14ac:dyDescent="0.35">
      <c r="A3105" s="11">
        <v>1959</v>
      </c>
      <c r="B3105" s="12" t="s">
        <v>22</v>
      </c>
      <c r="C3105" s="12" t="s">
        <v>17</v>
      </c>
      <c r="D3105" s="12">
        <v>2670</v>
      </c>
      <c r="E3105" s="12">
        <v>394</v>
      </c>
      <c r="F3105" s="12">
        <v>574</v>
      </c>
      <c r="G3105" s="12">
        <v>82</v>
      </c>
      <c r="H3105" s="12">
        <v>24896</v>
      </c>
      <c r="I3105" s="12">
        <v>18</v>
      </c>
      <c r="J3105" s="12">
        <v>29</v>
      </c>
      <c r="K3105" s="12">
        <v>493</v>
      </c>
      <c r="L3105" s="12">
        <v>461</v>
      </c>
      <c r="M3105" s="12">
        <v>35</v>
      </c>
      <c r="N3105" s="12">
        <f>VLOOKUP(Todos!$A3105,vlookup_table[#All],2,FALSE)</f>
        <v>28</v>
      </c>
      <c r="O3105" s="12" t="str">
        <f>VLOOKUP(Todos!$A3105,vlookup_table[#All],3,FALSE)</f>
        <v>CA</v>
      </c>
      <c r="P3105" s="12">
        <f>VLOOKUP(Todos!$A3105,vlookup_table[#All],4,FALSE)</f>
        <v>5801</v>
      </c>
      <c r="Q3105" s="14" t="str">
        <f>VLOOKUP(Todos!$A3105,vlookup_table[#All],5,FALSE)</f>
        <v>S1</v>
      </c>
      <c r="R3105" s="14" t="str">
        <f>VLOOKUP(Todos!$A3105,vlookup_table[#All],6,FALSE)</f>
        <v>F</v>
      </c>
      <c r="S3105" s="14">
        <f>VLOOKUP(Todos!$A3105,vlookup_table[#All],7,FALSE)</f>
        <v>50</v>
      </c>
      <c r="T3105" s="14">
        <f>ROUND((9706-Todos!$P3105)/100, 0)</f>
        <v>39</v>
      </c>
      <c r="U3105" s="14" t="str" cm="1">
        <f t="array" ref="U3105">_xlfn.IFS(
    ISNUMBER(SEARCH("C", Q3105)), "Ciudad",
    ISNUMBER(SEARCH("T", Q3105)), "Pueblo",
    ISNUMBER(SEARCH("R", Q3105)), "Rural",
    ISNUMBER(SEARCH("S", Q3105)), "Suburbano",
    ISNUMBER(SEARCH("U", Q3105)), "Urbano"
)</f>
        <v>Suburbano</v>
      </c>
      <c r="V3105" s="25" t="str" cm="1">
        <f t="array" ref="V3105">_xlfn.LET(
    _xlpm.txt, _xlfn.TEXTJOIN("", TRUE, IF(ISNUMBER(--MID(Todos!$H3105, _xlfn.SEQUENCE(LEN(Todos!$H3105)), 1)), MID(Todos!$H3105, _xlfn.SEQUENCE(LEN(Todos!$H3105)), 1), "")),
    IF(ISNUMBER(--RIGHT(_xlpm.txt,1)), _xlpm.txt, LEFT(_xlpm.txt, LEN(_xlpm.txt)-1))
)</f>
        <v>24896</v>
      </c>
      <c r="W3105" s="14" t="str">
        <f>UPPER(LEFT(Todos!$B3105,2))</f>
        <v>CA</v>
      </c>
      <c r="X3105" s="15" t="str" cm="1">
        <f t="array" ref="X3105">+IF(Todos!$C3105 = "",MODE.MATCH(Todos!$C$2:$C$4029),Todos!$C3105)</f>
        <v>F</v>
      </c>
    </row>
    <row r="3106" spans="1:24" x14ac:dyDescent="0.35">
      <c r="A3106" s="6">
        <v>182490</v>
      </c>
      <c r="B3106" s="7" t="s">
        <v>82</v>
      </c>
      <c r="C3106" s="7" t="s">
        <v>14</v>
      </c>
      <c r="D3106" s="7">
        <v>0</v>
      </c>
      <c r="E3106" s="7">
        <v>0</v>
      </c>
      <c r="F3106" s="7">
        <v>0</v>
      </c>
      <c r="G3106" s="7">
        <v>0</v>
      </c>
      <c r="H3106" s="7">
        <v>0</v>
      </c>
      <c r="I3106" s="7">
        <v>0</v>
      </c>
      <c r="J3106" s="7">
        <v>0</v>
      </c>
      <c r="K3106" s="7">
        <v>0</v>
      </c>
      <c r="L3106" s="7">
        <v>0</v>
      </c>
      <c r="M3106" s="7">
        <v>6.25</v>
      </c>
      <c r="N3106" s="7">
        <f>VLOOKUP(Todos!$A3106,vlookup_table[#All],2,FALSE)</f>
        <v>1002</v>
      </c>
      <c r="O3106" s="7" t="str">
        <f>VLOOKUP(Todos!$A3106,vlookup_table[#All],3,FALSE)</f>
        <v>GU</v>
      </c>
      <c r="P3106" s="7">
        <f>VLOOKUP(Todos!$A3106,vlookup_table[#All],4,FALSE)</f>
        <v>6311</v>
      </c>
      <c r="Q3106" s="9" t="str">
        <f>VLOOKUP(Todos!$A3106,vlookup_table[#All],5,FALSE)</f>
        <v>T2</v>
      </c>
      <c r="R3106" s="9" t="str">
        <f>VLOOKUP(Todos!$A3106,vlookup_table[#All],6,FALSE)</f>
        <v>M</v>
      </c>
      <c r="S3106" s="9">
        <f>VLOOKUP(Todos!$A3106,vlookup_table[#All],7,FALSE)</f>
        <v>10</v>
      </c>
      <c r="T3106" s="9">
        <f>ROUND((9706-Todos!$P3106)/100, 0)</f>
        <v>34</v>
      </c>
      <c r="U3106" s="9" t="str" cm="1">
        <f t="array" ref="U3106">_xlfn.IFS(
    ISNUMBER(SEARCH("C", Q3106)), "Ciudad",
    ISNUMBER(SEARCH("T", Q3106)), "Pueblo",
    ISNUMBER(SEARCH("R", Q3106)), "Rural",
    ISNUMBER(SEARCH("S", Q3106)), "Suburbano",
    ISNUMBER(SEARCH("U", Q3106)), "Urbano"
)</f>
        <v>Pueblo</v>
      </c>
      <c r="V3106" s="24" t="str" cm="1">
        <f t="array" ref="V3106">_xlfn.LET(
    _xlpm.txt, _xlfn.TEXTJOIN("", TRUE, IF(ISNUMBER(--MID(Todos!$H3106, _xlfn.SEQUENCE(LEN(Todos!$H3106)), 1)), MID(Todos!$H3106, _xlfn.SEQUENCE(LEN(Todos!$H3106)), 1), "")),
    IF(ISNUMBER(--RIGHT(_xlpm.txt,1)), _xlpm.txt, LEFT(_xlpm.txt, LEN(_xlpm.txt)-1))
)</f>
        <v>0</v>
      </c>
      <c r="W3106" s="9" t="str">
        <f>UPPER(LEFT(Todos!$B3106,2))</f>
        <v>GU</v>
      </c>
      <c r="X3106" s="10" t="str" cm="1">
        <f t="array" ref="X3106">+IF(Todos!$C3106 = "",MODE.MATCH(Todos!$C$2:$C$4029),Todos!$C3106)</f>
        <v>M</v>
      </c>
    </row>
    <row r="3107" spans="1:24" x14ac:dyDescent="0.35">
      <c r="A3107" s="11">
        <v>87680</v>
      </c>
      <c r="B3107" s="12" t="s">
        <v>35</v>
      </c>
      <c r="C3107" s="12" t="s">
        <v>20</v>
      </c>
      <c r="D3107" s="12">
        <v>828</v>
      </c>
      <c r="E3107" s="12">
        <v>236</v>
      </c>
      <c r="F3107" s="12">
        <v>329</v>
      </c>
      <c r="G3107" s="12">
        <v>10</v>
      </c>
      <c r="H3107" s="12">
        <v>12366</v>
      </c>
      <c r="I3107" s="12">
        <v>2</v>
      </c>
      <c r="J3107" s="12">
        <v>46</v>
      </c>
      <c r="K3107" s="12">
        <v>264</v>
      </c>
      <c r="L3107" s="12">
        <v>306</v>
      </c>
      <c r="M3107" s="12">
        <v>8.0434782610000006</v>
      </c>
      <c r="N3107" s="12">
        <f>VLOOKUP(Todos!$A3107,vlookup_table[#All],2,FALSE)</f>
        <v>0</v>
      </c>
      <c r="O3107" s="12" t="str">
        <f>VLOOKUP(Todos!$A3107,vlookup_table[#All],3,FALSE)</f>
        <v>MT</v>
      </c>
      <c r="P3107" s="12">
        <f>VLOOKUP(Todos!$A3107,vlookup_table[#All],4,FALSE)</f>
        <v>0</v>
      </c>
      <c r="Q3107" s="14" t="str">
        <f>VLOOKUP(Todos!$A3107,vlookup_table[#All],5,FALSE)</f>
        <v>R2</v>
      </c>
      <c r="R3107" s="14" t="str">
        <f>VLOOKUP(Todos!$A3107,vlookup_table[#All],6,FALSE)</f>
        <v>F</v>
      </c>
      <c r="S3107" s="14">
        <f>VLOOKUP(Todos!$A3107,vlookup_table[#All],7,FALSE)</f>
        <v>12</v>
      </c>
      <c r="T3107" s="14">
        <f>ROUND((9706-Todos!$P3107)/100, 0)</f>
        <v>97</v>
      </c>
      <c r="U3107" s="14" t="str" cm="1">
        <f t="array" ref="U3107">_xlfn.IFS(
    ISNUMBER(SEARCH("C", Q3107)), "Ciudad",
    ISNUMBER(SEARCH("T", Q3107)), "Pueblo",
    ISNUMBER(SEARCH("R", Q3107)), "Rural",
    ISNUMBER(SEARCH("S", Q3107)), "Suburbano",
    ISNUMBER(SEARCH("U", Q3107)), "Urbano"
)</f>
        <v>Rural</v>
      </c>
      <c r="V3107" s="25" t="str" cm="1">
        <f t="array" ref="V3107">_xlfn.LET(
    _xlpm.txt, _xlfn.TEXTJOIN("", TRUE, IF(ISNUMBER(--MID(Todos!$H3107, _xlfn.SEQUENCE(LEN(Todos!$H3107)), 1)), MID(Todos!$H3107, _xlfn.SEQUENCE(LEN(Todos!$H3107)), 1), "")),
    IF(ISNUMBER(--RIGHT(_xlpm.txt,1)), _xlpm.txt, LEFT(_xlpm.txt, LEN(_xlpm.txt)-1))
)</f>
        <v>12366</v>
      </c>
      <c r="W3107" s="14" t="str">
        <f>UPPER(LEFT(Todos!$B3107,2))</f>
        <v>MT</v>
      </c>
      <c r="X3107" s="15" t="str" cm="1">
        <f t="array" ref="X3107">+IF(Todos!$C3107 = "",MODE.MATCH(Todos!$C$2:$C$4029),Todos!$C3107)</f>
        <v>female</v>
      </c>
    </row>
    <row r="3108" spans="1:24" x14ac:dyDescent="0.35">
      <c r="A3108" s="6">
        <v>16643</v>
      </c>
      <c r="B3108" s="7" t="s">
        <v>18</v>
      </c>
      <c r="C3108" s="7" t="s">
        <v>20</v>
      </c>
      <c r="D3108" s="7">
        <v>895</v>
      </c>
      <c r="E3108" s="7">
        <v>422</v>
      </c>
      <c r="F3108" s="7">
        <v>492</v>
      </c>
      <c r="G3108" s="7">
        <v>1</v>
      </c>
      <c r="H3108" s="7">
        <v>18352</v>
      </c>
      <c r="I3108" s="7">
        <v>2</v>
      </c>
      <c r="J3108" s="7">
        <v>58</v>
      </c>
      <c r="K3108" s="7">
        <v>458</v>
      </c>
      <c r="L3108" s="7">
        <v>452</v>
      </c>
      <c r="M3108" s="7">
        <v>13.66666667</v>
      </c>
      <c r="N3108" s="7">
        <f>VLOOKUP(Todos!$A3108,vlookup_table[#All],2,FALSE)</f>
        <v>0</v>
      </c>
      <c r="O3108" s="7" t="str">
        <f>VLOOKUP(Todos!$A3108,vlookup_table[#All],3,FALSE)</f>
        <v>NC</v>
      </c>
      <c r="P3108" s="7">
        <f>VLOOKUP(Todos!$A3108,vlookup_table[#All],4,FALSE)</f>
        <v>1401</v>
      </c>
      <c r="Q3108" s="9" t="str">
        <f>VLOOKUP(Todos!$A3108,vlookup_table[#All],5,FALSE)</f>
        <v>C1</v>
      </c>
      <c r="R3108" s="9" t="str">
        <f>VLOOKUP(Todos!$A3108,vlookup_table[#All],6,FALSE)</f>
        <v>F</v>
      </c>
      <c r="S3108" s="9">
        <f>VLOOKUP(Todos!$A3108,vlookup_table[#All],7,FALSE)</f>
        <v>125</v>
      </c>
      <c r="T3108" s="9">
        <f>ROUND((9706-Todos!$P3108)/100, 0)</f>
        <v>83</v>
      </c>
      <c r="U3108" s="9" t="str" cm="1">
        <f t="array" ref="U3108">_xlfn.IFS(
    ISNUMBER(SEARCH("C", Q3108)), "Ciudad",
    ISNUMBER(SEARCH("T", Q3108)), "Pueblo",
    ISNUMBER(SEARCH("R", Q3108)), "Rural",
    ISNUMBER(SEARCH("S", Q3108)), "Suburbano",
    ISNUMBER(SEARCH("U", Q3108)), "Urbano"
)</f>
        <v>Ciudad</v>
      </c>
      <c r="V3108" s="24" t="str" cm="1">
        <f t="array" ref="V3108">_xlfn.LET(
    _xlpm.txt, _xlfn.TEXTJOIN("", TRUE, IF(ISNUMBER(--MID(Todos!$H3108, _xlfn.SEQUENCE(LEN(Todos!$H3108)), 1)), MID(Todos!$H3108, _xlfn.SEQUENCE(LEN(Todos!$H3108)), 1), "")),
    IF(ISNUMBER(--RIGHT(_xlpm.txt,1)), _xlpm.txt, LEFT(_xlpm.txt, LEN(_xlpm.txt)-1))
)</f>
        <v>18352</v>
      </c>
      <c r="W3108" s="9" t="str">
        <f>UPPER(LEFT(Todos!$B3108,2))</f>
        <v>NC</v>
      </c>
      <c r="X3108" s="10" t="str" cm="1">
        <f t="array" ref="X3108">+IF(Todos!$C3108 = "",MODE.MATCH(Todos!$C$2:$C$4029),Todos!$C3108)</f>
        <v>female</v>
      </c>
    </row>
    <row r="3109" spans="1:24" x14ac:dyDescent="0.35">
      <c r="A3109" s="11">
        <v>27338</v>
      </c>
      <c r="B3109" s="12" t="s">
        <v>40</v>
      </c>
      <c r="C3109" s="12" t="s">
        <v>31</v>
      </c>
      <c r="D3109" s="12">
        <v>456</v>
      </c>
      <c r="E3109" s="12">
        <v>223</v>
      </c>
      <c r="F3109" s="12">
        <v>325</v>
      </c>
      <c r="G3109" s="12">
        <v>0</v>
      </c>
      <c r="H3109" s="12">
        <v>10736</v>
      </c>
      <c r="I3109" s="12">
        <v>0</v>
      </c>
      <c r="J3109" s="12">
        <v>50</v>
      </c>
      <c r="K3109" s="12">
        <v>267</v>
      </c>
      <c r="L3109" s="12">
        <v>272</v>
      </c>
      <c r="M3109" s="12">
        <v>5.6666666670000003</v>
      </c>
      <c r="N3109" s="12">
        <f>VLOOKUP(Todos!$A3109,vlookup_table[#All],2,FALSE)</f>
        <v>2</v>
      </c>
      <c r="O3109" s="12" t="str">
        <f>VLOOKUP(Todos!$A3109,vlookup_table[#All],3,FALSE)</f>
        <v>GA</v>
      </c>
      <c r="P3109" s="12">
        <f>VLOOKUP(Todos!$A3109,vlookup_table[#All],4,FALSE)</f>
        <v>0</v>
      </c>
      <c r="Q3109" s="14" t="str">
        <f>VLOOKUP(Todos!$A3109,vlookup_table[#All],5,FALSE)</f>
        <v>R3</v>
      </c>
      <c r="R3109" s="14" t="str">
        <f>VLOOKUP(Todos!$A3109,vlookup_table[#All],6,FALSE)</f>
        <v>U</v>
      </c>
      <c r="S3109" s="14">
        <f>VLOOKUP(Todos!$A3109,vlookup_table[#All],7,FALSE)</f>
        <v>7</v>
      </c>
      <c r="T3109" s="14">
        <f>ROUND((9706-Todos!$P3109)/100, 0)</f>
        <v>97</v>
      </c>
      <c r="U3109" s="14" t="str" cm="1">
        <f t="array" ref="U3109">_xlfn.IFS(
    ISNUMBER(SEARCH("C", Q3109)), "Ciudad",
    ISNUMBER(SEARCH("T", Q3109)), "Pueblo",
    ISNUMBER(SEARCH("R", Q3109)), "Rural",
    ISNUMBER(SEARCH("S", Q3109)), "Suburbano",
    ISNUMBER(SEARCH("U", Q3109)), "Urbano"
)</f>
        <v>Rural</v>
      </c>
      <c r="V3109" s="25" t="str" cm="1">
        <f t="array" ref="V3109">_xlfn.LET(
    _xlpm.txt, _xlfn.TEXTJOIN("", TRUE, IF(ISNUMBER(--MID(Todos!$H3109, _xlfn.SEQUENCE(LEN(Todos!$H3109)), 1)), MID(Todos!$H3109, _xlfn.SEQUENCE(LEN(Todos!$H3109)), 1), "")),
    IF(ISNUMBER(--RIGHT(_xlpm.txt,1)), _xlpm.txt, LEFT(_xlpm.txt, LEN(_xlpm.txt)-1))
)</f>
        <v>10736</v>
      </c>
      <c r="W3109" s="14" t="str">
        <f>UPPER(LEFT(Todos!$B3109,2))</f>
        <v>GA</v>
      </c>
      <c r="X3109" s="15" t="str" cm="1">
        <f t="array" ref="X3109">+IF(Todos!$C3109 = "",MODE.MATCH(Todos!$C$2:$C$4029),Todos!$C3109)</f>
        <v>U</v>
      </c>
    </row>
    <row r="3110" spans="1:24" x14ac:dyDescent="0.35">
      <c r="A3110" s="6">
        <v>155907</v>
      </c>
      <c r="B3110" s="7" t="s">
        <v>22</v>
      </c>
      <c r="C3110" s="7" t="s">
        <v>17</v>
      </c>
      <c r="D3110" s="7">
        <v>713</v>
      </c>
      <c r="E3110" s="7">
        <v>212</v>
      </c>
      <c r="F3110" s="7">
        <v>276</v>
      </c>
      <c r="G3110" s="7">
        <v>2</v>
      </c>
      <c r="H3110" s="7">
        <v>11909</v>
      </c>
      <c r="I3110" s="7">
        <v>10</v>
      </c>
      <c r="J3110" s="7">
        <v>23</v>
      </c>
      <c r="K3110" s="7">
        <v>235</v>
      </c>
      <c r="L3110" s="7">
        <v>237</v>
      </c>
      <c r="M3110" s="7">
        <v>13</v>
      </c>
      <c r="N3110" s="7">
        <f>VLOOKUP(Todos!$A3110,vlookup_table[#All],2,FALSE)</f>
        <v>2</v>
      </c>
      <c r="O3110" s="7" t="str">
        <f>VLOOKUP(Todos!$A3110,vlookup_table[#All],3,FALSE)</f>
        <v>CA</v>
      </c>
      <c r="P3110" s="7">
        <f>VLOOKUP(Todos!$A3110,vlookup_table[#All],4,FALSE)</f>
        <v>0</v>
      </c>
      <c r="Q3110" s="9" t="str">
        <f>VLOOKUP(Todos!$A3110,vlookup_table[#All],5,FALSE)</f>
        <v>T3</v>
      </c>
      <c r="R3110" s="9" t="str">
        <f>VLOOKUP(Todos!$A3110,vlookup_table[#All],6,FALSE)</f>
        <v>F</v>
      </c>
      <c r="S3110" s="9">
        <f>VLOOKUP(Todos!$A3110,vlookup_table[#All],7,FALSE)</f>
        <v>15</v>
      </c>
      <c r="T3110" s="9">
        <f>ROUND((9706-Todos!$P3110)/100, 0)</f>
        <v>97</v>
      </c>
      <c r="U3110" s="9" t="str" cm="1">
        <f t="array" ref="U3110">_xlfn.IFS(
    ISNUMBER(SEARCH("C", Q3110)), "Ciudad",
    ISNUMBER(SEARCH("T", Q3110)), "Pueblo",
    ISNUMBER(SEARCH("R", Q3110)), "Rural",
    ISNUMBER(SEARCH("S", Q3110)), "Suburbano",
    ISNUMBER(SEARCH("U", Q3110)), "Urbano"
)</f>
        <v>Pueblo</v>
      </c>
      <c r="V3110" s="24" t="str" cm="1">
        <f t="array" ref="V3110">_xlfn.LET(
    _xlpm.txt, _xlfn.TEXTJOIN("", TRUE, IF(ISNUMBER(--MID(Todos!$H3110, _xlfn.SEQUENCE(LEN(Todos!$H3110)), 1)), MID(Todos!$H3110, _xlfn.SEQUENCE(LEN(Todos!$H3110)), 1), "")),
    IF(ISNUMBER(--RIGHT(_xlpm.txt,1)), _xlpm.txt, LEFT(_xlpm.txt, LEN(_xlpm.txt)-1))
)</f>
        <v>11909</v>
      </c>
      <c r="W3110" s="9" t="str">
        <f>UPPER(LEFT(Todos!$B3110,2))</f>
        <v>CA</v>
      </c>
      <c r="X3110" s="10" t="str" cm="1">
        <f t="array" ref="X3110">+IF(Todos!$C3110 = "",MODE.MATCH(Todos!$C$2:$C$4029),Todos!$C3110)</f>
        <v>F</v>
      </c>
    </row>
    <row r="3111" spans="1:24" x14ac:dyDescent="0.35">
      <c r="A3111" s="11">
        <v>144050</v>
      </c>
      <c r="B3111" s="12" t="s">
        <v>22</v>
      </c>
      <c r="C3111" s="12" t="s">
        <v>14</v>
      </c>
      <c r="D3111" s="12">
        <v>5982</v>
      </c>
      <c r="E3111" s="12">
        <v>1500</v>
      </c>
      <c r="F3111" s="12">
        <v>1228</v>
      </c>
      <c r="G3111" s="12">
        <v>99</v>
      </c>
      <c r="H3111" s="12">
        <v>106273</v>
      </c>
      <c r="I3111" s="12">
        <v>34</v>
      </c>
      <c r="J3111" s="12">
        <v>41</v>
      </c>
      <c r="K3111" s="12">
        <v>1500</v>
      </c>
      <c r="L3111" s="12">
        <v>1214</v>
      </c>
      <c r="M3111" s="12">
        <v>22.5</v>
      </c>
      <c r="N3111" s="12">
        <f>VLOOKUP(Todos!$A3111,vlookup_table[#All],2,FALSE)</f>
        <v>1</v>
      </c>
      <c r="O3111" s="12" t="str">
        <f>VLOOKUP(Todos!$A3111,vlookup_table[#All],3,FALSE)</f>
        <v>CA</v>
      </c>
      <c r="P3111" s="12">
        <f>VLOOKUP(Todos!$A3111,vlookup_table[#All],4,FALSE)</f>
        <v>0</v>
      </c>
      <c r="Q3111" s="14" t="str">
        <f>VLOOKUP(Todos!$A3111,vlookup_table[#All],5,FALSE)</f>
        <v>S1</v>
      </c>
      <c r="R3111" s="14" t="str">
        <f>VLOOKUP(Todos!$A3111,vlookup_table[#All],6,FALSE)</f>
        <v>M</v>
      </c>
      <c r="S3111" s="14">
        <f>VLOOKUP(Todos!$A3111,vlookup_table[#All],7,FALSE)</f>
        <v>22</v>
      </c>
      <c r="T3111" s="14">
        <f>ROUND((9706-Todos!$P3111)/100, 0)</f>
        <v>97</v>
      </c>
      <c r="U3111" s="14" t="str" cm="1">
        <f t="array" ref="U3111">_xlfn.IFS(
    ISNUMBER(SEARCH("C", Q3111)), "Ciudad",
    ISNUMBER(SEARCH("T", Q3111)), "Pueblo",
    ISNUMBER(SEARCH("R", Q3111)), "Rural",
    ISNUMBER(SEARCH("S", Q3111)), "Suburbano",
    ISNUMBER(SEARCH("U", Q3111)), "Urbano"
)</f>
        <v>Suburbano</v>
      </c>
      <c r="V3111" s="25" t="str" cm="1">
        <f t="array" ref="V3111">_xlfn.LET(
    _xlpm.txt, _xlfn.TEXTJOIN("", TRUE, IF(ISNUMBER(--MID(Todos!$H3111, _xlfn.SEQUENCE(LEN(Todos!$H3111)), 1)), MID(Todos!$H3111, _xlfn.SEQUENCE(LEN(Todos!$H3111)), 1), "")),
    IF(ISNUMBER(--RIGHT(_xlpm.txt,1)), _xlpm.txt, LEFT(_xlpm.txt, LEN(_xlpm.txt)-1))
)</f>
        <v>106273</v>
      </c>
      <c r="W3111" s="14" t="str">
        <f>UPPER(LEFT(Todos!$B3111,2))</f>
        <v>CA</v>
      </c>
      <c r="X3111" s="15" t="str" cm="1">
        <f t="array" ref="X3111">+IF(Todos!$C3111 = "",MODE.MATCH(Todos!$C$2:$C$4029),Todos!$C3111)</f>
        <v>M</v>
      </c>
    </row>
    <row r="3112" spans="1:24" x14ac:dyDescent="0.35">
      <c r="A3112" s="6">
        <v>108420</v>
      </c>
      <c r="B3112" s="7" t="s">
        <v>50</v>
      </c>
      <c r="C3112" s="7" t="s">
        <v>17</v>
      </c>
      <c r="D3112" s="7">
        <v>650</v>
      </c>
      <c r="E3112" s="7">
        <v>139</v>
      </c>
      <c r="F3112" s="7">
        <v>238</v>
      </c>
      <c r="G3112" s="7">
        <v>0</v>
      </c>
      <c r="H3112" s="7">
        <v>9698</v>
      </c>
      <c r="I3112" s="7">
        <v>6</v>
      </c>
      <c r="J3112" s="7">
        <v>75</v>
      </c>
      <c r="K3112" s="7">
        <v>131</v>
      </c>
      <c r="L3112" s="7">
        <v>243</v>
      </c>
      <c r="M3112" s="7">
        <v>8.9090909089999997</v>
      </c>
      <c r="N3112" s="7">
        <f>VLOOKUP(Todos!$A3112,vlookup_table[#All],2,FALSE)</f>
        <v>0</v>
      </c>
      <c r="O3112" s="7" t="str">
        <f>VLOOKUP(Todos!$A3112,vlookup_table[#All],3,FALSE)</f>
        <v>LA</v>
      </c>
      <c r="P3112" s="7">
        <f>VLOOKUP(Todos!$A3112,vlookup_table[#All],4,FALSE)</f>
        <v>3306</v>
      </c>
      <c r="Q3112" s="9" t="str">
        <f>VLOOKUP(Todos!$A3112,vlookup_table[#All],5,FALSE)</f>
        <v>C2</v>
      </c>
      <c r="R3112" s="9" t="str">
        <f>VLOOKUP(Todos!$A3112,vlookup_table[#All],6,FALSE)</f>
        <v>F</v>
      </c>
      <c r="S3112" s="9">
        <f>VLOOKUP(Todos!$A3112,vlookup_table[#All],7,FALSE)</f>
        <v>13</v>
      </c>
      <c r="T3112" s="9">
        <f>ROUND((9706-Todos!$P3112)/100, 0)</f>
        <v>64</v>
      </c>
      <c r="U3112" s="9" t="str" cm="1">
        <f t="array" ref="U3112">_xlfn.IFS(
    ISNUMBER(SEARCH("C", Q3112)), "Ciudad",
    ISNUMBER(SEARCH("T", Q3112)), "Pueblo",
    ISNUMBER(SEARCH("R", Q3112)), "Rural",
    ISNUMBER(SEARCH("S", Q3112)), "Suburbano",
    ISNUMBER(SEARCH("U", Q3112)), "Urbano"
)</f>
        <v>Ciudad</v>
      </c>
      <c r="V3112" s="24" t="str" cm="1">
        <f t="array" ref="V3112">_xlfn.LET(
    _xlpm.txt, _xlfn.TEXTJOIN("", TRUE, IF(ISNUMBER(--MID(Todos!$H3112, _xlfn.SEQUENCE(LEN(Todos!$H3112)), 1)), MID(Todos!$H3112, _xlfn.SEQUENCE(LEN(Todos!$H3112)), 1), "")),
    IF(ISNUMBER(--RIGHT(_xlpm.txt,1)), _xlpm.txt, LEFT(_xlpm.txt, LEN(_xlpm.txt)-1))
)</f>
        <v>9698</v>
      </c>
      <c r="W3112" s="9" t="str">
        <f>UPPER(LEFT(Todos!$B3112,2))</f>
        <v>LA</v>
      </c>
      <c r="X3112" s="10" t="str" cm="1">
        <f t="array" ref="X3112">+IF(Todos!$C3112 = "",MODE.MATCH(Todos!$C$2:$C$4029),Todos!$C3112)</f>
        <v>F</v>
      </c>
    </row>
    <row r="3113" spans="1:24" x14ac:dyDescent="0.35">
      <c r="A3113" s="11">
        <v>21373</v>
      </c>
      <c r="B3113" s="12" t="s">
        <v>18</v>
      </c>
      <c r="C3113" s="12" t="s">
        <v>20</v>
      </c>
      <c r="D3113" s="12">
        <v>498</v>
      </c>
      <c r="E3113" s="12">
        <v>243</v>
      </c>
      <c r="F3113" s="12">
        <v>326</v>
      </c>
      <c r="G3113" s="12">
        <v>1</v>
      </c>
      <c r="H3113" s="12">
        <v>11462</v>
      </c>
      <c r="I3113" s="12">
        <v>0</v>
      </c>
      <c r="J3113" s="12">
        <v>86</v>
      </c>
      <c r="K3113" s="12">
        <v>284</v>
      </c>
      <c r="L3113" s="12">
        <v>285</v>
      </c>
      <c r="M3113" s="12">
        <v>5.1666666670000003</v>
      </c>
      <c r="N3113" s="12">
        <f>VLOOKUP(Todos!$A3113,vlookup_table[#All],2,FALSE)</f>
        <v>0</v>
      </c>
      <c r="O3113" s="12" t="str">
        <f>VLOOKUP(Todos!$A3113,vlookup_table[#All],3,FALSE)</f>
        <v>NC</v>
      </c>
      <c r="P3113" s="12">
        <f>VLOOKUP(Todos!$A3113,vlookup_table[#All],4,FALSE)</f>
        <v>5901</v>
      </c>
      <c r="Q3113" s="14" t="str">
        <f>VLOOKUP(Todos!$A3113,vlookup_table[#All],5,FALSE)</f>
        <v>T2</v>
      </c>
      <c r="R3113" s="14" t="str">
        <f>VLOOKUP(Todos!$A3113,vlookup_table[#All],6,FALSE)</f>
        <v>F</v>
      </c>
      <c r="S3113" s="14">
        <f>VLOOKUP(Todos!$A3113,vlookup_table[#All],7,FALSE)</f>
        <v>7</v>
      </c>
      <c r="T3113" s="14">
        <f>ROUND((9706-Todos!$P3113)/100, 0)</f>
        <v>38</v>
      </c>
      <c r="U3113" s="14" t="str" cm="1">
        <f t="array" ref="U3113">_xlfn.IFS(
    ISNUMBER(SEARCH("C", Q3113)), "Ciudad",
    ISNUMBER(SEARCH("T", Q3113)), "Pueblo",
    ISNUMBER(SEARCH("R", Q3113)), "Rural",
    ISNUMBER(SEARCH("S", Q3113)), "Suburbano",
    ISNUMBER(SEARCH("U", Q3113)), "Urbano"
)</f>
        <v>Pueblo</v>
      </c>
      <c r="V3113" s="25" t="str" cm="1">
        <f t="array" ref="V3113">_xlfn.LET(
    _xlpm.txt, _xlfn.TEXTJOIN("", TRUE, IF(ISNUMBER(--MID(Todos!$H3113, _xlfn.SEQUENCE(LEN(Todos!$H3113)), 1)), MID(Todos!$H3113, _xlfn.SEQUENCE(LEN(Todos!$H3113)), 1), "")),
    IF(ISNUMBER(--RIGHT(_xlpm.txt,1)), _xlpm.txt, LEFT(_xlpm.txt, LEN(_xlpm.txt)-1))
)</f>
        <v>11462</v>
      </c>
      <c r="W3113" s="14" t="str">
        <f>UPPER(LEFT(Todos!$B3113,2))</f>
        <v>NC</v>
      </c>
      <c r="X3113" s="15" t="str" cm="1">
        <f t="array" ref="X3113">+IF(Todos!$C3113 = "",MODE.MATCH(Todos!$C$2:$C$4029),Todos!$C3113)</f>
        <v>female</v>
      </c>
    </row>
    <row r="3114" spans="1:24" x14ac:dyDescent="0.35">
      <c r="A3114" s="6">
        <v>61108</v>
      </c>
      <c r="B3114" s="7" t="s">
        <v>34</v>
      </c>
      <c r="C3114" s="7" t="s">
        <v>14</v>
      </c>
      <c r="D3114" s="7">
        <v>399</v>
      </c>
      <c r="E3114" s="7">
        <v>217</v>
      </c>
      <c r="F3114" s="7">
        <v>347</v>
      </c>
      <c r="G3114" s="7">
        <v>0</v>
      </c>
      <c r="H3114" s="7">
        <v>11919</v>
      </c>
      <c r="I3114" s="7">
        <v>2</v>
      </c>
      <c r="J3114" s="7">
        <v>78</v>
      </c>
      <c r="K3114" s="7">
        <v>309</v>
      </c>
      <c r="L3114" s="7">
        <v>279</v>
      </c>
      <c r="M3114" s="7">
        <v>7.2</v>
      </c>
      <c r="N3114" s="7">
        <f>VLOOKUP(Todos!$A3114,vlookup_table[#All],2,FALSE)</f>
        <v>0</v>
      </c>
      <c r="O3114" s="7" t="str">
        <f>VLOOKUP(Todos!$A3114,vlookup_table[#All],3,FALSE)</f>
        <v>IN</v>
      </c>
      <c r="P3114" s="7">
        <f>VLOOKUP(Todos!$A3114,vlookup_table[#All],4,FALSE)</f>
        <v>3701</v>
      </c>
      <c r="Q3114" s="9" t="str">
        <f>VLOOKUP(Todos!$A3114,vlookup_table[#All],5,FALSE)</f>
        <v>C3</v>
      </c>
      <c r="R3114" s="9" t="str">
        <f>VLOOKUP(Todos!$A3114,vlookup_table[#All],6,FALSE)</f>
        <v>M</v>
      </c>
      <c r="S3114" s="9">
        <f>VLOOKUP(Todos!$A3114,vlookup_table[#All],7,FALSE)</f>
        <v>7</v>
      </c>
      <c r="T3114" s="9">
        <f>ROUND((9706-Todos!$P3114)/100, 0)</f>
        <v>60</v>
      </c>
      <c r="U3114" s="9" t="str" cm="1">
        <f t="array" ref="U3114">_xlfn.IFS(
    ISNUMBER(SEARCH("C", Q3114)), "Ciudad",
    ISNUMBER(SEARCH("T", Q3114)), "Pueblo",
    ISNUMBER(SEARCH("R", Q3114)), "Rural",
    ISNUMBER(SEARCH("S", Q3114)), "Suburbano",
    ISNUMBER(SEARCH("U", Q3114)), "Urbano"
)</f>
        <v>Ciudad</v>
      </c>
      <c r="V3114" s="24" t="str" cm="1">
        <f t="array" ref="V3114">_xlfn.LET(
    _xlpm.txt, _xlfn.TEXTJOIN("", TRUE, IF(ISNUMBER(--MID(Todos!$H3114, _xlfn.SEQUENCE(LEN(Todos!$H3114)), 1)), MID(Todos!$H3114, _xlfn.SEQUENCE(LEN(Todos!$H3114)), 1), "")),
    IF(ISNUMBER(--RIGHT(_xlpm.txt,1)), _xlpm.txt, LEFT(_xlpm.txt, LEN(_xlpm.txt)-1))
)</f>
        <v>11919</v>
      </c>
      <c r="W3114" s="9" t="str">
        <f>UPPER(LEFT(Todos!$B3114,2))</f>
        <v>IN</v>
      </c>
      <c r="X3114" s="10" t="str" cm="1">
        <f t="array" ref="X3114">+IF(Todos!$C3114 = "",MODE.MATCH(Todos!$C$2:$C$4029),Todos!$C3114)</f>
        <v>M</v>
      </c>
    </row>
    <row r="3115" spans="1:24" x14ac:dyDescent="0.35">
      <c r="A3115" s="11">
        <v>87024</v>
      </c>
      <c r="B3115" s="12" t="s">
        <v>35</v>
      </c>
      <c r="C3115" s="12" t="s">
        <v>20</v>
      </c>
      <c r="D3115" s="12">
        <v>395</v>
      </c>
      <c r="E3115" s="12">
        <v>135</v>
      </c>
      <c r="F3115" s="12">
        <v>186</v>
      </c>
      <c r="G3115" s="12">
        <v>0</v>
      </c>
      <c r="H3115" s="12">
        <v>5225</v>
      </c>
      <c r="I3115" s="12">
        <v>1</v>
      </c>
      <c r="J3115" s="12">
        <v>88</v>
      </c>
      <c r="K3115" s="12">
        <v>137</v>
      </c>
      <c r="L3115" s="12">
        <v>181</v>
      </c>
      <c r="M3115" s="12">
        <v>21.741111109999999</v>
      </c>
      <c r="N3115" s="12">
        <f>VLOOKUP(Todos!$A3115,vlookup_table[#All],2,FALSE)</f>
        <v>0</v>
      </c>
      <c r="O3115" s="12" t="str">
        <f>VLOOKUP(Todos!$A3115,vlookup_table[#All],3,FALSE)</f>
        <v>MT</v>
      </c>
      <c r="P3115" s="12">
        <f>VLOOKUP(Todos!$A3115,vlookup_table[#All],4,FALSE)</f>
        <v>0</v>
      </c>
      <c r="Q3115" s="14" t="str">
        <f>VLOOKUP(Todos!$A3115,vlookup_table[#All],5,FALSE)</f>
        <v>R2</v>
      </c>
      <c r="R3115" s="14" t="str">
        <f>VLOOKUP(Todos!$A3115,vlookup_table[#All],6,FALSE)</f>
        <v>F</v>
      </c>
      <c r="S3115" s="14">
        <f>VLOOKUP(Todos!$A3115,vlookup_table[#All],7,FALSE)</f>
        <v>5</v>
      </c>
      <c r="T3115" s="14">
        <f>ROUND((9706-Todos!$P3115)/100, 0)</f>
        <v>97</v>
      </c>
      <c r="U3115" s="14" t="str" cm="1">
        <f t="array" ref="U3115">_xlfn.IFS(
    ISNUMBER(SEARCH("C", Q3115)), "Ciudad",
    ISNUMBER(SEARCH("T", Q3115)), "Pueblo",
    ISNUMBER(SEARCH("R", Q3115)), "Rural",
    ISNUMBER(SEARCH("S", Q3115)), "Suburbano",
    ISNUMBER(SEARCH("U", Q3115)), "Urbano"
)</f>
        <v>Rural</v>
      </c>
      <c r="V3115" s="25" t="str" cm="1">
        <f t="array" ref="V3115">_xlfn.LET(
    _xlpm.txt, _xlfn.TEXTJOIN("", TRUE, IF(ISNUMBER(--MID(Todos!$H3115, _xlfn.SEQUENCE(LEN(Todos!$H3115)), 1)), MID(Todos!$H3115, _xlfn.SEQUENCE(LEN(Todos!$H3115)), 1), "")),
    IF(ISNUMBER(--RIGHT(_xlpm.txt,1)), _xlpm.txt, LEFT(_xlpm.txt, LEN(_xlpm.txt)-1))
)</f>
        <v>5225</v>
      </c>
      <c r="W3115" s="14" t="str">
        <f>UPPER(LEFT(Todos!$B3115,2))</f>
        <v>MT</v>
      </c>
      <c r="X3115" s="15" t="str" cm="1">
        <f t="array" ref="X3115">+IF(Todos!$C3115 = "",MODE.MATCH(Todos!$C$2:$C$4029),Todos!$C3115)</f>
        <v>female</v>
      </c>
    </row>
    <row r="3116" spans="1:24" x14ac:dyDescent="0.35">
      <c r="A3116" s="6">
        <v>179673</v>
      </c>
      <c r="B3116" s="7" t="s">
        <v>41</v>
      </c>
      <c r="C3116" s="7" t="s">
        <v>52</v>
      </c>
      <c r="D3116" s="7">
        <v>1546</v>
      </c>
      <c r="E3116" s="7">
        <v>416</v>
      </c>
      <c r="F3116" s="7">
        <v>534</v>
      </c>
      <c r="G3116" s="7">
        <v>12</v>
      </c>
      <c r="H3116" s="7">
        <v>20632</v>
      </c>
      <c r="I3116" s="7">
        <v>9</v>
      </c>
      <c r="J3116" s="7">
        <v>43</v>
      </c>
      <c r="K3116" s="7">
        <v>508</v>
      </c>
      <c r="L3116" s="7">
        <v>489</v>
      </c>
      <c r="M3116" s="7">
        <v>3.6428571430000001</v>
      </c>
      <c r="N3116" s="7">
        <f>VLOOKUP(Todos!$A3116,vlookup_table[#All],2,FALSE)</f>
        <v>1</v>
      </c>
      <c r="O3116" s="7" t="str">
        <f>VLOOKUP(Todos!$A3116,vlookup_table[#All],3,FALSE)</f>
        <v>WA</v>
      </c>
      <c r="P3116" s="7">
        <f>VLOOKUP(Todos!$A3116,vlookup_table[#All],4,FALSE)</f>
        <v>1701</v>
      </c>
      <c r="Q3116" s="9" t="str">
        <f>VLOOKUP(Todos!$A3116,vlookup_table[#All],5,FALSE)</f>
        <v>U1</v>
      </c>
      <c r="R3116" s="9" t="str">
        <f>VLOOKUP(Todos!$A3116,vlookup_table[#All],6,FALSE)</f>
        <v>M</v>
      </c>
      <c r="S3116" s="9">
        <f>VLOOKUP(Todos!$A3116,vlookup_table[#All],7,FALSE)</f>
        <v>5</v>
      </c>
      <c r="T3116" s="9">
        <f>ROUND((9706-Todos!$P3116)/100, 0)</f>
        <v>80</v>
      </c>
      <c r="U3116" s="9" t="str" cm="1">
        <f t="array" ref="U3116">_xlfn.IFS(
    ISNUMBER(SEARCH("C", Q3116)), "Ciudad",
    ISNUMBER(SEARCH("T", Q3116)), "Pueblo",
    ISNUMBER(SEARCH("R", Q3116)), "Rural",
    ISNUMBER(SEARCH("S", Q3116)), "Suburbano",
    ISNUMBER(SEARCH("U", Q3116)), "Urbano"
)</f>
        <v>Urbano</v>
      </c>
      <c r="V3116" s="24" t="str" cm="1">
        <f t="array" ref="V3116">_xlfn.LET(
    _xlpm.txt, _xlfn.TEXTJOIN("", TRUE, IF(ISNUMBER(--MID(Todos!$H3116, _xlfn.SEQUENCE(LEN(Todos!$H3116)), 1)), MID(Todos!$H3116, _xlfn.SEQUENCE(LEN(Todos!$H3116)), 1), "")),
    IF(ISNUMBER(--RIGHT(_xlpm.txt,1)), _xlpm.txt, LEFT(_xlpm.txt, LEN(_xlpm.txt)-1))
)</f>
        <v>20632</v>
      </c>
      <c r="W3116" s="9" t="str">
        <f>UPPER(LEFT(Todos!$B3116,2))</f>
        <v>WA</v>
      </c>
      <c r="X3116" s="10" t="str" cm="1">
        <f t="array" ref="X3116">+IF(Todos!$C3116 = "",MODE.MATCH(Todos!$C$2:$C$4029),Todos!$C3116)</f>
        <v>male</v>
      </c>
    </row>
    <row r="3117" spans="1:24" x14ac:dyDescent="0.35">
      <c r="A3117" s="11">
        <v>179606</v>
      </c>
      <c r="B3117" s="12" t="s">
        <v>41</v>
      </c>
      <c r="C3117" s="12" t="s">
        <v>17</v>
      </c>
      <c r="D3117" s="12">
        <v>1326</v>
      </c>
      <c r="E3117" s="12">
        <v>269</v>
      </c>
      <c r="F3117" s="12">
        <v>476</v>
      </c>
      <c r="G3117" s="12">
        <v>14</v>
      </c>
      <c r="H3117" s="12">
        <v>22329</v>
      </c>
      <c r="I3117" s="12">
        <v>6</v>
      </c>
      <c r="J3117" s="12">
        <v>42</v>
      </c>
      <c r="K3117" s="12">
        <v>401</v>
      </c>
      <c r="L3117" s="12">
        <v>347</v>
      </c>
      <c r="M3117" s="12">
        <v>7.25</v>
      </c>
      <c r="N3117" s="12">
        <f>VLOOKUP(Todos!$A3117,vlookup_table[#All],2,FALSE)</f>
        <v>28</v>
      </c>
      <c r="O3117" s="12" t="str">
        <f>VLOOKUP(Todos!$A3117,vlookup_table[#All],3,FALSE)</f>
        <v>WA</v>
      </c>
      <c r="P3117" s="12">
        <f>VLOOKUP(Todos!$A3117,vlookup_table[#All],4,FALSE)</f>
        <v>1910</v>
      </c>
      <c r="Q3117" s="14" t="str">
        <f>VLOOKUP(Todos!$A3117,vlookup_table[#All],5,FALSE)</f>
        <v>T1</v>
      </c>
      <c r="R3117" s="14" t="str">
        <f>VLOOKUP(Todos!$A3117,vlookup_table[#All],6,FALSE)</f>
        <v>F</v>
      </c>
      <c r="S3117" s="14">
        <f>VLOOKUP(Todos!$A3117,vlookup_table[#All],7,FALSE)</f>
        <v>15</v>
      </c>
      <c r="T3117" s="14">
        <f>ROUND((9706-Todos!$P3117)/100, 0)</f>
        <v>78</v>
      </c>
      <c r="U3117" s="14" t="str" cm="1">
        <f t="array" ref="U3117">_xlfn.IFS(
    ISNUMBER(SEARCH("C", Q3117)), "Ciudad",
    ISNUMBER(SEARCH("T", Q3117)), "Pueblo",
    ISNUMBER(SEARCH("R", Q3117)), "Rural",
    ISNUMBER(SEARCH("S", Q3117)), "Suburbano",
    ISNUMBER(SEARCH("U", Q3117)), "Urbano"
)</f>
        <v>Pueblo</v>
      </c>
      <c r="V3117" s="25" t="str" cm="1">
        <f t="array" ref="V3117">_xlfn.LET(
    _xlpm.txt, _xlfn.TEXTJOIN("", TRUE, IF(ISNUMBER(--MID(Todos!$H3117, _xlfn.SEQUENCE(LEN(Todos!$H3117)), 1)), MID(Todos!$H3117, _xlfn.SEQUENCE(LEN(Todos!$H3117)), 1), "")),
    IF(ISNUMBER(--RIGHT(_xlpm.txt,1)), _xlpm.txt, LEFT(_xlpm.txt, LEN(_xlpm.txt)-1))
)</f>
        <v>22329</v>
      </c>
      <c r="W3117" s="14" t="str">
        <f>UPPER(LEFT(Todos!$B3117,2))</f>
        <v>WA</v>
      </c>
      <c r="X3117" s="15" t="str" cm="1">
        <f t="array" ref="X3117">+IF(Todos!$C3117 = "",MODE.MATCH(Todos!$C$2:$C$4029),Todos!$C3117)</f>
        <v>F</v>
      </c>
    </row>
    <row r="3118" spans="1:24" x14ac:dyDescent="0.35">
      <c r="A3118" s="6">
        <v>144038</v>
      </c>
      <c r="B3118" s="7" t="s">
        <v>22</v>
      </c>
      <c r="C3118" s="7" t="s">
        <v>17</v>
      </c>
      <c r="D3118" s="7">
        <v>5000</v>
      </c>
      <c r="E3118" s="7">
        <v>405</v>
      </c>
      <c r="F3118" s="7">
        <v>711</v>
      </c>
      <c r="G3118" s="7">
        <v>98</v>
      </c>
      <c r="H3118" s="7">
        <v>33566</v>
      </c>
      <c r="I3118" s="7">
        <v>40</v>
      </c>
      <c r="J3118" s="7">
        <v>21</v>
      </c>
      <c r="K3118" s="7">
        <v>618</v>
      </c>
      <c r="L3118" s="7">
        <v>541</v>
      </c>
      <c r="M3118" s="7">
        <v>20</v>
      </c>
      <c r="N3118" s="7">
        <f>VLOOKUP(Todos!$A3118,vlookup_table[#All],2,FALSE)</f>
        <v>0</v>
      </c>
      <c r="O3118" s="7" t="str">
        <f>VLOOKUP(Todos!$A3118,vlookup_table[#All],3,FALSE)</f>
        <v>CA</v>
      </c>
      <c r="P3118" s="7">
        <f>VLOOKUP(Todos!$A3118,vlookup_table[#All],4,FALSE)</f>
        <v>0</v>
      </c>
      <c r="Q3118" s="9" t="str">
        <f>VLOOKUP(Todos!$A3118,vlookup_table[#All],5,FALSE)</f>
        <v>U4</v>
      </c>
      <c r="R3118" s="9" t="str">
        <f>VLOOKUP(Todos!$A3118,vlookup_table[#All],6,FALSE)</f>
        <v>F</v>
      </c>
      <c r="S3118" s="9">
        <f>VLOOKUP(Todos!$A3118,vlookup_table[#All],7,FALSE)</f>
        <v>50</v>
      </c>
      <c r="T3118" s="9">
        <f>ROUND((9706-Todos!$P3118)/100, 0)</f>
        <v>97</v>
      </c>
      <c r="U3118" s="9" t="str" cm="1">
        <f t="array" ref="U3118">_xlfn.IFS(
    ISNUMBER(SEARCH("C", Q3118)), "Ciudad",
    ISNUMBER(SEARCH("T", Q3118)), "Pueblo",
    ISNUMBER(SEARCH("R", Q3118)), "Rural",
    ISNUMBER(SEARCH("S", Q3118)), "Suburbano",
    ISNUMBER(SEARCH("U", Q3118)), "Urbano"
)</f>
        <v>Urbano</v>
      </c>
      <c r="V3118" s="24" t="str" cm="1">
        <f t="array" ref="V3118">_xlfn.LET(
    _xlpm.txt, _xlfn.TEXTJOIN("", TRUE, IF(ISNUMBER(--MID(Todos!$H3118, _xlfn.SEQUENCE(LEN(Todos!$H3118)), 1)), MID(Todos!$H3118, _xlfn.SEQUENCE(LEN(Todos!$H3118)), 1), "")),
    IF(ISNUMBER(--RIGHT(_xlpm.txt,1)), _xlpm.txt, LEFT(_xlpm.txt, LEN(_xlpm.txt)-1))
)</f>
        <v>33566</v>
      </c>
      <c r="W3118" s="9" t="str">
        <f>UPPER(LEFT(Todos!$B3118,2))</f>
        <v>CA</v>
      </c>
      <c r="X3118" s="10" t="str" cm="1">
        <f t="array" ref="X3118">+IF(Todos!$C3118 = "",MODE.MATCH(Todos!$C$2:$C$4029),Todos!$C3118)</f>
        <v>F</v>
      </c>
    </row>
    <row r="3119" spans="1:24" x14ac:dyDescent="0.35">
      <c r="A3119" s="11">
        <v>5496</v>
      </c>
      <c r="B3119" s="12" t="s">
        <v>58</v>
      </c>
      <c r="C3119" s="12" t="s">
        <v>14</v>
      </c>
      <c r="D3119" s="12">
        <v>323</v>
      </c>
      <c r="E3119" s="12">
        <v>125</v>
      </c>
      <c r="F3119" s="12">
        <v>201</v>
      </c>
      <c r="G3119" s="12">
        <v>0</v>
      </c>
      <c r="H3119" s="12">
        <v>7798</v>
      </c>
      <c r="I3119" s="12">
        <v>0</v>
      </c>
      <c r="J3119" s="12">
        <v>82</v>
      </c>
      <c r="K3119" s="12">
        <v>149</v>
      </c>
      <c r="L3119" s="12">
        <v>157</v>
      </c>
      <c r="M3119" s="12">
        <v>11.5</v>
      </c>
      <c r="N3119" s="12">
        <f>VLOOKUP(Todos!$A3119,vlookup_table[#All],2,FALSE)</f>
        <v>1</v>
      </c>
      <c r="O3119" s="12" t="str">
        <f>VLOOKUP(Todos!$A3119,vlookup_table[#All],3,FALSE)</f>
        <v>KY</v>
      </c>
      <c r="P3119" s="12">
        <f>VLOOKUP(Todos!$A3119,vlookup_table[#All],4,FALSE)</f>
        <v>1309</v>
      </c>
      <c r="Q3119" s="14" t="str">
        <f>VLOOKUP(Todos!$A3119,vlookup_table[#All],5,FALSE)</f>
        <v>R3</v>
      </c>
      <c r="R3119" s="14" t="str">
        <f>VLOOKUP(Todos!$A3119,vlookup_table[#All],6,FALSE)</f>
        <v>M</v>
      </c>
      <c r="S3119" s="14">
        <f>VLOOKUP(Todos!$A3119,vlookup_table[#All],7,FALSE)</f>
        <v>5</v>
      </c>
      <c r="T3119" s="14">
        <f>ROUND((9706-Todos!$P3119)/100, 0)</f>
        <v>84</v>
      </c>
      <c r="U3119" s="14" t="str" cm="1">
        <f t="array" ref="U3119">_xlfn.IFS(
    ISNUMBER(SEARCH("C", Q3119)), "Ciudad",
    ISNUMBER(SEARCH("T", Q3119)), "Pueblo",
    ISNUMBER(SEARCH("R", Q3119)), "Rural",
    ISNUMBER(SEARCH("S", Q3119)), "Suburbano",
    ISNUMBER(SEARCH("U", Q3119)), "Urbano"
)</f>
        <v>Rural</v>
      </c>
      <c r="V3119" s="25" t="str" cm="1">
        <f t="array" ref="V3119">_xlfn.LET(
    _xlpm.txt, _xlfn.TEXTJOIN("", TRUE, IF(ISNUMBER(--MID(Todos!$H3119, _xlfn.SEQUENCE(LEN(Todos!$H3119)), 1)), MID(Todos!$H3119, _xlfn.SEQUENCE(LEN(Todos!$H3119)), 1), "")),
    IF(ISNUMBER(--RIGHT(_xlpm.txt,1)), _xlpm.txt, LEFT(_xlpm.txt, LEN(_xlpm.txt)-1))
)</f>
        <v>7798</v>
      </c>
      <c r="W3119" s="14" t="str">
        <f>UPPER(LEFT(Todos!$B3119,2))</f>
        <v>KY</v>
      </c>
      <c r="X3119" s="15" t="str" cm="1">
        <f t="array" ref="X3119">+IF(Todos!$C3119 = "",MODE.MATCH(Todos!$C$2:$C$4029),Todos!$C3119)</f>
        <v>M</v>
      </c>
    </row>
    <row r="3120" spans="1:24" x14ac:dyDescent="0.35">
      <c r="A3120" s="6">
        <v>118805</v>
      </c>
      <c r="B3120" s="7" t="s">
        <v>21</v>
      </c>
      <c r="C3120" s="7" t="s">
        <v>17</v>
      </c>
      <c r="D3120" s="7">
        <v>1095</v>
      </c>
      <c r="E3120" s="7">
        <v>520</v>
      </c>
      <c r="F3120" s="7">
        <v>648</v>
      </c>
      <c r="G3120" s="7">
        <v>1</v>
      </c>
      <c r="H3120" s="7">
        <v>20341</v>
      </c>
      <c r="I3120" s="7">
        <v>1</v>
      </c>
      <c r="J3120" s="7">
        <v>56</v>
      </c>
      <c r="K3120" s="7">
        <v>600</v>
      </c>
      <c r="L3120" s="7">
        <v>584</v>
      </c>
      <c r="M3120" s="7">
        <v>10</v>
      </c>
      <c r="N3120" s="7">
        <f>VLOOKUP(Todos!$A3120,vlookup_table[#All],2,FALSE)</f>
        <v>2</v>
      </c>
      <c r="O3120" s="7" t="str">
        <f>VLOOKUP(Todos!$A3120,vlookup_table[#All],3,FALSE)</f>
        <v>TX</v>
      </c>
      <c r="P3120" s="7">
        <f>VLOOKUP(Todos!$A3120,vlookup_table[#All],4,FALSE)</f>
        <v>4304</v>
      </c>
      <c r="Q3120" s="9" t="str">
        <f>VLOOKUP(Todos!$A3120,vlookup_table[#All],5,FALSE)</f>
        <v>C1</v>
      </c>
      <c r="R3120" s="9" t="str">
        <f>VLOOKUP(Todos!$A3120,vlookup_table[#All],6,FALSE)</f>
        <v>F</v>
      </c>
      <c r="S3120" s="9">
        <f>VLOOKUP(Todos!$A3120,vlookup_table[#All],7,FALSE)</f>
        <v>20</v>
      </c>
      <c r="T3120" s="9">
        <f>ROUND((9706-Todos!$P3120)/100, 0)</f>
        <v>54</v>
      </c>
      <c r="U3120" s="9" t="str" cm="1">
        <f t="array" ref="U3120">_xlfn.IFS(
    ISNUMBER(SEARCH("C", Q3120)), "Ciudad",
    ISNUMBER(SEARCH("T", Q3120)), "Pueblo",
    ISNUMBER(SEARCH("R", Q3120)), "Rural",
    ISNUMBER(SEARCH("S", Q3120)), "Suburbano",
    ISNUMBER(SEARCH("U", Q3120)), "Urbano"
)</f>
        <v>Ciudad</v>
      </c>
      <c r="V3120" s="24" t="str" cm="1">
        <f t="array" ref="V3120">_xlfn.LET(
    _xlpm.txt, _xlfn.TEXTJOIN("", TRUE, IF(ISNUMBER(--MID(Todos!$H3120, _xlfn.SEQUENCE(LEN(Todos!$H3120)), 1)), MID(Todos!$H3120, _xlfn.SEQUENCE(LEN(Todos!$H3120)), 1), "")),
    IF(ISNUMBER(--RIGHT(_xlpm.txt,1)), _xlpm.txt, LEFT(_xlpm.txt, LEN(_xlpm.txt)-1))
)</f>
        <v>20341</v>
      </c>
      <c r="W3120" s="9" t="str">
        <f>UPPER(LEFT(Todos!$B3120,2))</f>
        <v>TX</v>
      </c>
      <c r="X3120" s="10" t="str" cm="1">
        <f t="array" ref="X3120">+IF(Todos!$C3120 = "",MODE.MATCH(Todos!$C$2:$C$4029),Todos!$C3120)</f>
        <v>F</v>
      </c>
    </row>
    <row r="3121" spans="1:24" x14ac:dyDescent="0.35">
      <c r="A3121" s="11">
        <v>66300</v>
      </c>
      <c r="B3121" s="12" t="s">
        <v>30</v>
      </c>
      <c r="C3121" s="12" t="s">
        <v>14</v>
      </c>
      <c r="D3121" s="12">
        <v>675</v>
      </c>
      <c r="E3121" s="12">
        <v>178</v>
      </c>
      <c r="F3121" s="12">
        <v>303</v>
      </c>
      <c r="G3121" s="12">
        <v>0</v>
      </c>
      <c r="H3121" s="12">
        <v>13159</v>
      </c>
      <c r="I3121" s="12">
        <v>4</v>
      </c>
      <c r="J3121" s="12">
        <v>79</v>
      </c>
      <c r="K3121" s="12">
        <v>249</v>
      </c>
      <c r="L3121" s="12">
        <v>254</v>
      </c>
      <c r="M3121" s="12">
        <v>11.53846154</v>
      </c>
      <c r="N3121" s="12">
        <f>VLOOKUP(Todos!$A3121,vlookup_table[#All],2,FALSE)</f>
        <v>1</v>
      </c>
      <c r="O3121" s="12" t="str">
        <f>VLOOKUP(Todos!$A3121,vlookup_table[#All],3,FALSE)</f>
        <v>MI</v>
      </c>
      <c r="P3121" s="12">
        <f>VLOOKUP(Todos!$A3121,vlookup_table[#All],4,FALSE)</f>
        <v>811</v>
      </c>
      <c r="Q3121" s="14" t="str">
        <f>VLOOKUP(Todos!$A3121,vlookup_table[#All],5,FALSE)</f>
        <v>U1</v>
      </c>
      <c r="R3121" s="14" t="str">
        <f>VLOOKUP(Todos!$A3121,vlookup_table[#All],6,FALSE)</f>
        <v>M</v>
      </c>
      <c r="S3121" s="14">
        <f>VLOOKUP(Todos!$A3121,vlookup_table[#All],7,FALSE)</f>
        <v>14</v>
      </c>
      <c r="T3121" s="14">
        <f>ROUND((9706-Todos!$P3121)/100, 0)</f>
        <v>89</v>
      </c>
      <c r="U3121" s="14" t="str" cm="1">
        <f t="array" ref="U3121">_xlfn.IFS(
    ISNUMBER(SEARCH("C", Q3121)), "Ciudad",
    ISNUMBER(SEARCH("T", Q3121)), "Pueblo",
    ISNUMBER(SEARCH("R", Q3121)), "Rural",
    ISNUMBER(SEARCH("S", Q3121)), "Suburbano",
    ISNUMBER(SEARCH("U", Q3121)), "Urbano"
)</f>
        <v>Urbano</v>
      </c>
      <c r="V3121" s="25" t="str" cm="1">
        <f t="array" ref="V3121">_xlfn.LET(
    _xlpm.txt, _xlfn.TEXTJOIN("", TRUE, IF(ISNUMBER(--MID(Todos!$H3121, _xlfn.SEQUENCE(LEN(Todos!$H3121)), 1)), MID(Todos!$H3121, _xlfn.SEQUENCE(LEN(Todos!$H3121)), 1), "")),
    IF(ISNUMBER(--RIGHT(_xlpm.txt,1)), _xlpm.txt, LEFT(_xlpm.txt, LEN(_xlpm.txt)-1))
)</f>
        <v>13159</v>
      </c>
      <c r="W3121" s="14" t="str">
        <f>UPPER(LEFT(Todos!$B3121,2))</f>
        <v>MI</v>
      </c>
      <c r="X3121" s="15" t="str" cm="1">
        <f t="array" ref="X3121">+IF(Todos!$C3121 = "",MODE.MATCH(Todos!$C$2:$C$4029),Todos!$C3121)</f>
        <v>M</v>
      </c>
    </row>
    <row r="3122" spans="1:24" x14ac:dyDescent="0.35">
      <c r="A3122" s="6">
        <v>168648</v>
      </c>
      <c r="B3122" s="7" t="s">
        <v>22</v>
      </c>
      <c r="C3122" s="7" t="s">
        <v>14</v>
      </c>
      <c r="D3122" s="7">
        <v>1685</v>
      </c>
      <c r="E3122" s="7">
        <v>265</v>
      </c>
      <c r="F3122" s="7">
        <v>408</v>
      </c>
      <c r="G3122" s="7">
        <v>34</v>
      </c>
      <c r="H3122" s="7">
        <v>18752</v>
      </c>
      <c r="I3122" s="7">
        <v>7</v>
      </c>
      <c r="J3122" s="7">
        <v>41</v>
      </c>
      <c r="K3122" s="7">
        <v>340</v>
      </c>
      <c r="L3122" s="7">
        <v>325</v>
      </c>
      <c r="M3122" s="7">
        <v>7.5454545450000001</v>
      </c>
      <c r="N3122" s="7">
        <f>VLOOKUP(Todos!$A3122,vlookup_table[#All],2,FALSE)</f>
        <v>1002</v>
      </c>
      <c r="O3122" s="7" t="str">
        <f>VLOOKUP(Todos!$A3122,vlookup_table[#All],3,FALSE)</f>
        <v>CA</v>
      </c>
      <c r="P3122" s="7">
        <f>VLOOKUP(Todos!$A3122,vlookup_table[#All],4,FALSE)</f>
        <v>4210</v>
      </c>
      <c r="Q3122" s="9" t="str">
        <f>VLOOKUP(Todos!$A3122,vlookup_table[#All],5,FALSE)</f>
        <v>S1</v>
      </c>
      <c r="R3122" s="9" t="str">
        <f>VLOOKUP(Todos!$A3122,vlookup_table[#All],6,FALSE)</f>
        <v>M</v>
      </c>
      <c r="S3122" s="9">
        <f>VLOOKUP(Todos!$A3122,vlookup_table[#All],7,FALSE)</f>
        <v>14</v>
      </c>
      <c r="T3122" s="9">
        <f>ROUND((9706-Todos!$P3122)/100, 0)</f>
        <v>55</v>
      </c>
      <c r="U3122" s="9" t="str" cm="1">
        <f t="array" ref="U3122">_xlfn.IFS(
    ISNUMBER(SEARCH("C", Q3122)), "Ciudad",
    ISNUMBER(SEARCH("T", Q3122)), "Pueblo",
    ISNUMBER(SEARCH("R", Q3122)), "Rural",
    ISNUMBER(SEARCH("S", Q3122)), "Suburbano",
    ISNUMBER(SEARCH("U", Q3122)), "Urbano"
)</f>
        <v>Suburbano</v>
      </c>
      <c r="V3122" s="24" t="str" cm="1">
        <f t="array" ref="V3122">_xlfn.LET(
    _xlpm.txt, _xlfn.TEXTJOIN("", TRUE, IF(ISNUMBER(--MID(Todos!$H3122, _xlfn.SEQUENCE(LEN(Todos!$H3122)), 1)), MID(Todos!$H3122, _xlfn.SEQUENCE(LEN(Todos!$H3122)), 1), "")),
    IF(ISNUMBER(--RIGHT(_xlpm.txt,1)), _xlpm.txt, LEFT(_xlpm.txt, LEN(_xlpm.txt)-1))
)</f>
        <v>18752</v>
      </c>
      <c r="W3122" s="9" t="str">
        <f>UPPER(LEFT(Todos!$B3122,2))</f>
        <v>CA</v>
      </c>
      <c r="X3122" s="10" t="str" cm="1">
        <f t="array" ref="X3122">+IF(Todos!$C3122 = "",MODE.MATCH(Todos!$C$2:$C$4029),Todos!$C3122)</f>
        <v>M</v>
      </c>
    </row>
    <row r="3123" spans="1:24" x14ac:dyDescent="0.35">
      <c r="A3123" s="11">
        <v>33420</v>
      </c>
      <c r="B3123" s="12" t="s">
        <v>13</v>
      </c>
      <c r="C3123" s="12" t="s">
        <v>14</v>
      </c>
      <c r="D3123" s="12">
        <v>702</v>
      </c>
      <c r="E3123" s="12">
        <v>403</v>
      </c>
      <c r="F3123" s="12">
        <v>468</v>
      </c>
      <c r="G3123" s="12">
        <v>1</v>
      </c>
      <c r="H3123" s="12">
        <v>14780</v>
      </c>
      <c r="I3123" s="12">
        <v>8</v>
      </c>
      <c r="J3123" s="12">
        <v>45</v>
      </c>
      <c r="K3123" s="12">
        <v>423</v>
      </c>
      <c r="L3123" s="12">
        <v>419</v>
      </c>
      <c r="M3123" s="12">
        <v>12.2195122</v>
      </c>
      <c r="N3123" s="12">
        <f>VLOOKUP(Todos!$A3123,vlookup_table[#All],2,FALSE)</f>
        <v>1</v>
      </c>
      <c r="O3123" s="12" t="str">
        <f>VLOOKUP(Todos!$A3123,vlookup_table[#All],3,FALSE)</f>
        <v>FL</v>
      </c>
      <c r="P3123" s="12">
        <f>VLOOKUP(Todos!$A3123,vlookup_table[#All],4,FALSE)</f>
        <v>4210</v>
      </c>
      <c r="Q3123" s="14" t="str">
        <f>VLOOKUP(Todos!$A3123,vlookup_table[#All],5,FALSE)</f>
        <v>C1</v>
      </c>
      <c r="R3123" s="14" t="str">
        <f>VLOOKUP(Todos!$A3123,vlookup_table[#All],6,FALSE)</f>
        <v>M</v>
      </c>
      <c r="S3123" s="14">
        <f>VLOOKUP(Todos!$A3123,vlookup_table[#All],7,FALSE)</f>
        <v>25</v>
      </c>
      <c r="T3123" s="14">
        <f>ROUND((9706-Todos!$P3123)/100, 0)</f>
        <v>55</v>
      </c>
      <c r="U3123" s="14" t="str" cm="1">
        <f t="array" ref="U3123">_xlfn.IFS(
    ISNUMBER(SEARCH("C", Q3123)), "Ciudad",
    ISNUMBER(SEARCH("T", Q3123)), "Pueblo",
    ISNUMBER(SEARCH("R", Q3123)), "Rural",
    ISNUMBER(SEARCH("S", Q3123)), "Suburbano",
    ISNUMBER(SEARCH("U", Q3123)), "Urbano"
)</f>
        <v>Ciudad</v>
      </c>
      <c r="V3123" s="25" t="str" cm="1">
        <f t="array" ref="V3123">_xlfn.LET(
    _xlpm.txt, _xlfn.TEXTJOIN("", TRUE, IF(ISNUMBER(--MID(Todos!$H3123, _xlfn.SEQUENCE(LEN(Todos!$H3123)), 1)), MID(Todos!$H3123, _xlfn.SEQUENCE(LEN(Todos!$H3123)), 1), "")),
    IF(ISNUMBER(--RIGHT(_xlpm.txt,1)), _xlpm.txt, LEFT(_xlpm.txt, LEN(_xlpm.txt)-1))
)</f>
        <v>14780</v>
      </c>
      <c r="W3123" s="14" t="str">
        <f>UPPER(LEFT(Todos!$B3123,2))</f>
        <v>FL</v>
      </c>
      <c r="X3123" s="15" t="str" cm="1">
        <f t="array" ref="X3123">+IF(Todos!$C3123 = "",MODE.MATCH(Todos!$C$2:$C$4029),Todos!$C3123)</f>
        <v>M</v>
      </c>
    </row>
    <row r="3124" spans="1:24" x14ac:dyDescent="0.35">
      <c r="A3124" s="6">
        <v>139141</v>
      </c>
      <c r="B3124" s="7" t="s">
        <v>55</v>
      </c>
      <c r="C3124" s="7" t="s">
        <v>14</v>
      </c>
      <c r="D3124" s="7">
        <v>601</v>
      </c>
      <c r="E3124" s="7">
        <v>206</v>
      </c>
      <c r="F3124" s="7">
        <v>289</v>
      </c>
      <c r="G3124" s="7">
        <v>1</v>
      </c>
      <c r="H3124" s="7">
        <v>9801</v>
      </c>
      <c r="I3124" s="7">
        <v>1</v>
      </c>
      <c r="J3124" s="7">
        <v>69</v>
      </c>
      <c r="K3124" s="7">
        <v>225</v>
      </c>
      <c r="L3124" s="7">
        <v>251</v>
      </c>
      <c r="M3124" s="7">
        <v>13</v>
      </c>
      <c r="N3124" s="7">
        <f>VLOOKUP(Todos!$A3124,vlookup_table[#All],2,FALSE)</f>
        <v>1</v>
      </c>
      <c r="O3124" s="7" t="str">
        <f>VLOOKUP(Todos!$A3124,vlookup_table[#All],3,FALSE)</f>
        <v>NM</v>
      </c>
      <c r="P3124" s="7">
        <f>VLOOKUP(Todos!$A3124,vlookup_table[#All],4,FALSE)</f>
        <v>5801</v>
      </c>
      <c r="Q3124" s="9" t="str">
        <f>VLOOKUP(Todos!$A3124,vlookup_table[#All],5,FALSE)</f>
        <v>T2</v>
      </c>
      <c r="R3124" s="9" t="str">
        <f>VLOOKUP(Todos!$A3124,vlookup_table[#All],6,FALSE)</f>
        <v>M</v>
      </c>
      <c r="S3124" s="9">
        <f>VLOOKUP(Todos!$A3124,vlookup_table[#All],7,FALSE)</f>
        <v>25</v>
      </c>
      <c r="T3124" s="9">
        <f>ROUND((9706-Todos!$P3124)/100, 0)</f>
        <v>39</v>
      </c>
      <c r="U3124" s="9" t="str" cm="1">
        <f t="array" ref="U3124">_xlfn.IFS(
    ISNUMBER(SEARCH("C", Q3124)), "Ciudad",
    ISNUMBER(SEARCH("T", Q3124)), "Pueblo",
    ISNUMBER(SEARCH("R", Q3124)), "Rural",
    ISNUMBER(SEARCH("S", Q3124)), "Suburbano",
    ISNUMBER(SEARCH("U", Q3124)), "Urbano"
)</f>
        <v>Pueblo</v>
      </c>
      <c r="V3124" s="24" t="str" cm="1">
        <f t="array" ref="V3124">_xlfn.LET(
    _xlpm.txt, _xlfn.TEXTJOIN("", TRUE, IF(ISNUMBER(--MID(Todos!$H3124, _xlfn.SEQUENCE(LEN(Todos!$H3124)), 1)), MID(Todos!$H3124, _xlfn.SEQUENCE(LEN(Todos!$H3124)), 1), "")),
    IF(ISNUMBER(--RIGHT(_xlpm.txt,1)), _xlpm.txt, LEFT(_xlpm.txt, LEN(_xlpm.txt)-1))
)</f>
        <v>9801</v>
      </c>
      <c r="W3124" s="9" t="str">
        <f>UPPER(LEFT(Todos!$B3124,2))</f>
        <v>NM</v>
      </c>
      <c r="X3124" s="10" t="str" cm="1">
        <f t="array" ref="X3124">+IF(Todos!$C3124 = "",MODE.MATCH(Todos!$C$2:$C$4029),Todos!$C3124)</f>
        <v>M</v>
      </c>
    </row>
    <row r="3125" spans="1:24" x14ac:dyDescent="0.35">
      <c r="A3125" s="11">
        <v>182056</v>
      </c>
      <c r="B3125" s="12" t="s">
        <v>41</v>
      </c>
      <c r="C3125" s="12" t="s">
        <v>52</v>
      </c>
      <c r="D3125" s="12">
        <v>558</v>
      </c>
      <c r="E3125" s="12">
        <v>211</v>
      </c>
      <c r="F3125" s="12">
        <v>285</v>
      </c>
      <c r="G3125" s="12">
        <v>0</v>
      </c>
      <c r="H3125" s="12">
        <v>8733</v>
      </c>
      <c r="I3125" s="12">
        <v>6</v>
      </c>
      <c r="J3125" s="12">
        <v>56</v>
      </c>
      <c r="K3125" s="12">
        <v>227</v>
      </c>
      <c r="L3125" s="12">
        <v>247</v>
      </c>
      <c r="M3125" s="12">
        <v>2.4634146339999998</v>
      </c>
      <c r="N3125" s="12">
        <f>VLOOKUP(Todos!$A3125,vlookup_table[#All],2,FALSE)</f>
        <v>1</v>
      </c>
      <c r="O3125" s="12" t="str">
        <f>VLOOKUP(Todos!$A3125,vlookup_table[#All],3,FALSE)</f>
        <v>WA</v>
      </c>
      <c r="P3125" s="12">
        <f>VLOOKUP(Todos!$A3125,vlookup_table[#All],4,FALSE)</f>
        <v>3002</v>
      </c>
      <c r="Q3125" s="14" t="str">
        <f>VLOOKUP(Todos!$A3125,vlookup_table[#All],5,FALSE)</f>
        <v>U3</v>
      </c>
      <c r="R3125" s="14" t="str">
        <f>VLOOKUP(Todos!$A3125,vlookup_table[#All],6,FALSE)</f>
        <v>M</v>
      </c>
      <c r="S3125" s="14">
        <f>VLOOKUP(Todos!$A3125,vlookup_table[#All],7,FALSE)</f>
        <v>5</v>
      </c>
      <c r="T3125" s="14">
        <f>ROUND((9706-Todos!$P3125)/100, 0)</f>
        <v>67</v>
      </c>
      <c r="U3125" s="14" t="str" cm="1">
        <f t="array" ref="U3125">_xlfn.IFS(
    ISNUMBER(SEARCH("C", Q3125)), "Ciudad",
    ISNUMBER(SEARCH("T", Q3125)), "Pueblo",
    ISNUMBER(SEARCH("R", Q3125)), "Rural",
    ISNUMBER(SEARCH("S", Q3125)), "Suburbano",
    ISNUMBER(SEARCH("U", Q3125)), "Urbano"
)</f>
        <v>Urbano</v>
      </c>
      <c r="V3125" s="25" t="str" cm="1">
        <f t="array" ref="V3125">_xlfn.LET(
    _xlpm.txt, _xlfn.TEXTJOIN("", TRUE, IF(ISNUMBER(--MID(Todos!$H3125, _xlfn.SEQUENCE(LEN(Todos!$H3125)), 1)), MID(Todos!$H3125, _xlfn.SEQUENCE(LEN(Todos!$H3125)), 1), "")),
    IF(ISNUMBER(--RIGHT(_xlpm.txt,1)), _xlpm.txt, LEFT(_xlpm.txt, LEN(_xlpm.txt)-1))
)</f>
        <v>8733</v>
      </c>
      <c r="W3125" s="14" t="str">
        <f>UPPER(LEFT(Todos!$B3125,2))</f>
        <v>WA</v>
      </c>
      <c r="X3125" s="15" t="str" cm="1">
        <f t="array" ref="X3125">+IF(Todos!$C3125 = "",MODE.MATCH(Todos!$C$2:$C$4029),Todos!$C3125)</f>
        <v>male</v>
      </c>
    </row>
    <row r="3126" spans="1:24" x14ac:dyDescent="0.35">
      <c r="A3126" s="6">
        <v>15384</v>
      </c>
      <c r="B3126" s="7" t="s">
        <v>18</v>
      </c>
      <c r="C3126" s="7" t="s">
        <v>20</v>
      </c>
      <c r="D3126" s="7">
        <v>452</v>
      </c>
      <c r="E3126" s="7">
        <v>219</v>
      </c>
      <c r="F3126" s="7">
        <v>268</v>
      </c>
      <c r="G3126" s="7">
        <v>0</v>
      </c>
      <c r="H3126" s="7">
        <v>8728</v>
      </c>
      <c r="I3126" s="7">
        <v>0</v>
      </c>
      <c r="J3126" s="7">
        <v>88</v>
      </c>
      <c r="K3126" s="7">
        <v>246</v>
      </c>
      <c r="L3126" s="7">
        <v>261</v>
      </c>
      <c r="M3126" s="7">
        <v>10</v>
      </c>
      <c r="N3126" s="7">
        <f>VLOOKUP(Todos!$A3126,vlookup_table[#All],2,FALSE)</f>
        <v>28</v>
      </c>
      <c r="O3126" s="7" t="str">
        <f>VLOOKUP(Todos!$A3126,vlookup_table[#All],3,FALSE)</f>
        <v>NC</v>
      </c>
      <c r="P3126" s="7">
        <f>VLOOKUP(Todos!$A3126,vlookup_table[#All],4,FALSE)</f>
        <v>3801</v>
      </c>
      <c r="Q3126" s="9" t="str">
        <f>VLOOKUP(Todos!$A3126,vlookup_table[#All],5,FALSE)</f>
        <v>C2</v>
      </c>
      <c r="R3126" s="9" t="str">
        <f>VLOOKUP(Todos!$A3126,vlookup_table[#All],6,FALSE)</f>
        <v>F</v>
      </c>
      <c r="S3126" s="9">
        <f>VLOOKUP(Todos!$A3126,vlookup_table[#All],7,FALSE)</f>
        <v>15</v>
      </c>
      <c r="T3126" s="9">
        <f>ROUND((9706-Todos!$P3126)/100, 0)</f>
        <v>59</v>
      </c>
      <c r="U3126" s="9" t="str" cm="1">
        <f t="array" ref="U3126">_xlfn.IFS(
    ISNUMBER(SEARCH("C", Q3126)), "Ciudad",
    ISNUMBER(SEARCH("T", Q3126)), "Pueblo",
    ISNUMBER(SEARCH("R", Q3126)), "Rural",
    ISNUMBER(SEARCH("S", Q3126)), "Suburbano",
    ISNUMBER(SEARCH("U", Q3126)), "Urbano"
)</f>
        <v>Ciudad</v>
      </c>
      <c r="V3126" s="24" t="str" cm="1">
        <f t="array" ref="V3126">_xlfn.LET(
    _xlpm.txt, _xlfn.TEXTJOIN("", TRUE, IF(ISNUMBER(--MID(Todos!$H3126, _xlfn.SEQUENCE(LEN(Todos!$H3126)), 1)), MID(Todos!$H3126, _xlfn.SEQUENCE(LEN(Todos!$H3126)), 1), "")),
    IF(ISNUMBER(--RIGHT(_xlpm.txt,1)), _xlpm.txt, LEFT(_xlpm.txt, LEN(_xlpm.txt)-1))
)</f>
        <v>8728</v>
      </c>
      <c r="W3126" s="9" t="str">
        <f>UPPER(LEFT(Todos!$B3126,2))</f>
        <v>NC</v>
      </c>
      <c r="X3126" s="10" t="str" cm="1">
        <f t="array" ref="X3126">+IF(Todos!$C3126 = "",MODE.MATCH(Todos!$C$2:$C$4029),Todos!$C3126)</f>
        <v>female</v>
      </c>
    </row>
    <row r="3127" spans="1:24" x14ac:dyDescent="0.35">
      <c r="A3127" s="11">
        <v>171083</v>
      </c>
      <c r="B3127" s="12" t="s">
        <v>22</v>
      </c>
      <c r="C3127" s="12" t="s">
        <v>17</v>
      </c>
      <c r="D3127" s="12">
        <v>882</v>
      </c>
      <c r="E3127" s="12">
        <v>349</v>
      </c>
      <c r="F3127" s="12">
        <v>410</v>
      </c>
      <c r="G3127" s="12">
        <v>0</v>
      </c>
      <c r="H3127" s="12">
        <v>13153</v>
      </c>
      <c r="I3127" s="12">
        <v>9</v>
      </c>
      <c r="J3127" s="12">
        <v>45</v>
      </c>
      <c r="K3127" s="12">
        <v>373</v>
      </c>
      <c r="L3127" s="12">
        <v>372</v>
      </c>
      <c r="M3127" s="12">
        <v>16.518518520000001</v>
      </c>
      <c r="N3127" s="12">
        <f>VLOOKUP(Todos!$A3127,vlookup_table[#All],2,FALSE)</f>
        <v>0</v>
      </c>
      <c r="O3127" s="12" t="str">
        <f>VLOOKUP(Todos!$A3127,vlookup_table[#All],3,FALSE)</f>
        <v>CA</v>
      </c>
      <c r="P3127" s="12">
        <f>VLOOKUP(Todos!$A3127,vlookup_table[#All],4,FALSE)</f>
        <v>4301</v>
      </c>
      <c r="Q3127" s="14" t="str">
        <f>VLOOKUP(Todos!$A3127,vlookup_table[#All],5,FALSE)</f>
        <v>S2</v>
      </c>
      <c r="R3127" s="14" t="str">
        <f>VLOOKUP(Todos!$A3127,vlookup_table[#All],6,FALSE)</f>
        <v>F</v>
      </c>
      <c r="S3127" s="14">
        <f>VLOOKUP(Todos!$A3127,vlookup_table[#All],7,FALSE)</f>
        <v>25</v>
      </c>
      <c r="T3127" s="14">
        <f>ROUND((9706-Todos!$P3127)/100, 0)</f>
        <v>54</v>
      </c>
      <c r="U3127" s="14" t="str" cm="1">
        <f t="array" ref="U3127">_xlfn.IFS(
    ISNUMBER(SEARCH("C", Q3127)), "Ciudad",
    ISNUMBER(SEARCH("T", Q3127)), "Pueblo",
    ISNUMBER(SEARCH("R", Q3127)), "Rural",
    ISNUMBER(SEARCH("S", Q3127)), "Suburbano",
    ISNUMBER(SEARCH("U", Q3127)), "Urbano"
)</f>
        <v>Suburbano</v>
      </c>
      <c r="V3127" s="25" t="str" cm="1">
        <f t="array" ref="V3127">_xlfn.LET(
    _xlpm.txt, _xlfn.TEXTJOIN("", TRUE, IF(ISNUMBER(--MID(Todos!$H3127, _xlfn.SEQUENCE(LEN(Todos!$H3127)), 1)), MID(Todos!$H3127, _xlfn.SEQUENCE(LEN(Todos!$H3127)), 1), "")),
    IF(ISNUMBER(--RIGHT(_xlpm.txt,1)), _xlpm.txt, LEFT(_xlpm.txt, LEN(_xlpm.txt)-1))
)</f>
        <v>13153</v>
      </c>
      <c r="W3127" s="14" t="str">
        <f>UPPER(LEFT(Todos!$B3127,2))</f>
        <v>CA</v>
      </c>
      <c r="X3127" s="15" t="str" cm="1">
        <f t="array" ref="X3127">+IF(Todos!$C3127 = "",MODE.MATCH(Todos!$C$2:$C$4029),Todos!$C3127)</f>
        <v>F</v>
      </c>
    </row>
    <row r="3128" spans="1:24" x14ac:dyDescent="0.35">
      <c r="A3128" s="6">
        <v>171581</v>
      </c>
      <c r="B3128" s="7" t="s">
        <v>22</v>
      </c>
      <c r="C3128" s="7" t="s">
        <v>14</v>
      </c>
      <c r="D3128" s="7">
        <v>2644</v>
      </c>
      <c r="E3128" s="7">
        <v>440</v>
      </c>
      <c r="F3128" s="7">
        <v>566</v>
      </c>
      <c r="G3128" s="7">
        <v>56</v>
      </c>
      <c r="H3128" s="7">
        <v>18944</v>
      </c>
      <c r="I3128" s="7">
        <v>4</v>
      </c>
      <c r="J3128" s="7">
        <v>58</v>
      </c>
      <c r="K3128" s="7">
        <v>447</v>
      </c>
      <c r="L3128" s="7">
        <v>555</v>
      </c>
      <c r="M3128" s="7">
        <v>12.5</v>
      </c>
      <c r="N3128" s="7">
        <f>VLOOKUP(Todos!$A3128,vlookup_table[#All],2,FALSE)</f>
        <v>1</v>
      </c>
      <c r="O3128" s="7" t="str">
        <f>VLOOKUP(Todos!$A3128,vlookup_table[#All],3,FALSE)</f>
        <v>CA</v>
      </c>
      <c r="P3128" s="7">
        <f>VLOOKUP(Todos!$A3128,vlookup_table[#All],4,FALSE)</f>
        <v>1001</v>
      </c>
      <c r="Q3128" s="9" t="str">
        <f>VLOOKUP(Todos!$A3128,vlookup_table[#All],5,FALSE)</f>
        <v>S1</v>
      </c>
      <c r="R3128" s="9" t="str">
        <f>VLOOKUP(Todos!$A3128,vlookup_table[#All],6,FALSE)</f>
        <v>M</v>
      </c>
      <c r="S3128" s="9">
        <f>VLOOKUP(Todos!$A3128,vlookup_table[#All],7,FALSE)</f>
        <v>5</v>
      </c>
      <c r="T3128" s="9">
        <f>ROUND((9706-Todos!$P3128)/100, 0)</f>
        <v>87</v>
      </c>
      <c r="U3128" s="9" t="str" cm="1">
        <f t="array" ref="U3128">_xlfn.IFS(
    ISNUMBER(SEARCH("C", Q3128)), "Ciudad",
    ISNUMBER(SEARCH("T", Q3128)), "Pueblo",
    ISNUMBER(SEARCH("R", Q3128)), "Rural",
    ISNUMBER(SEARCH("S", Q3128)), "Suburbano",
    ISNUMBER(SEARCH("U", Q3128)), "Urbano"
)</f>
        <v>Suburbano</v>
      </c>
      <c r="V3128" s="24" t="str" cm="1">
        <f t="array" ref="V3128">_xlfn.LET(
    _xlpm.txt, _xlfn.TEXTJOIN("", TRUE, IF(ISNUMBER(--MID(Todos!$H3128, _xlfn.SEQUENCE(LEN(Todos!$H3128)), 1)), MID(Todos!$H3128, _xlfn.SEQUENCE(LEN(Todos!$H3128)), 1), "")),
    IF(ISNUMBER(--RIGHT(_xlpm.txt,1)), _xlpm.txt, LEFT(_xlpm.txt, LEN(_xlpm.txt)-1))
)</f>
        <v>18944</v>
      </c>
      <c r="W3128" s="9" t="str">
        <f>UPPER(LEFT(Todos!$B3128,2))</f>
        <v>CA</v>
      </c>
      <c r="X3128" s="10" t="str" cm="1">
        <f t="array" ref="X3128">+IF(Todos!$C3128 = "",MODE.MATCH(Todos!$C$2:$C$4029),Todos!$C3128)</f>
        <v>M</v>
      </c>
    </row>
    <row r="3129" spans="1:24" x14ac:dyDescent="0.35">
      <c r="A3129" s="11">
        <v>13288</v>
      </c>
      <c r="B3129" s="12" t="s">
        <v>13</v>
      </c>
      <c r="C3129" s="12" t="s">
        <v>17</v>
      </c>
      <c r="D3129" s="12">
        <v>896</v>
      </c>
      <c r="E3129" s="12">
        <v>392</v>
      </c>
      <c r="F3129" s="12">
        <v>520</v>
      </c>
      <c r="G3129" s="12">
        <v>7</v>
      </c>
      <c r="H3129" s="12">
        <v>21975</v>
      </c>
      <c r="I3129" s="12">
        <v>6</v>
      </c>
      <c r="J3129" s="12">
        <v>16</v>
      </c>
      <c r="K3129" s="12">
        <v>430</v>
      </c>
      <c r="L3129" s="12">
        <v>466</v>
      </c>
      <c r="M3129" s="12">
        <v>15.3</v>
      </c>
      <c r="N3129" s="12">
        <f>VLOOKUP(Todos!$A3129,vlookup_table[#All],2,FALSE)</f>
        <v>0</v>
      </c>
      <c r="O3129" s="12" t="str">
        <f>VLOOKUP(Todos!$A3129,vlookup_table[#All],3,FALSE)</f>
        <v>FL</v>
      </c>
      <c r="P3129" s="12">
        <f>VLOOKUP(Todos!$A3129,vlookup_table[#All],4,FALSE)</f>
        <v>4901</v>
      </c>
      <c r="Q3129" s="14" t="str">
        <f>VLOOKUP(Todos!$A3129,vlookup_table[#All],5,FALSE)</f>
        <v>C2</v>
      </c>
      <c r="R3129" s="14" t="str">
        <f>VLOOKUP(Todos!$A3129,vlookup_table[#All],6,FALSE)</f>
        <v>F</v>
      </c>
      <c r="S3129" s="14">
        <f>VLOOKUP(Todos!$A3129,vlookup_table[#All],7,FALSE)</f>
        <v>20</v>
      </c>
      <c r="T3129" s="14">
        <f>ROUND((9706-Todos!$P3129)/100, 0)</f>
        <v>48</v>
      </c>
      <c r="U3129" s="14" t="str" cm="1">
        <f t="array" ref="U3129">_xlfn.IFS(
    ISNUMBER(SEARCH("C", Q3129)), "Ciudad",
    ISNUMBER(SEARCH("T", Q3129)), "Pueblo",
    ISNUMBER(SEARCH("R", Q3129)), "Rural",
    ISNUMBER(SEARCH("S", Q3129)), "Suburbano",
    ISNUMBER(SEARCH("U", Q3129)), "Urbano"
)</f>
        <v>Ciudad</v>
      </c>
      <c r="V3129" s="25" t="str" cm="1">
        <f t="array" ref="V3129">_xlfn.LET(
    _xlpm.txt, _xlfn.TEXTJOIN("", TRUE, IF(ISNUMBER(--MID(Todos!$H3129, _xlfn.SEQUENCE(LEN(Todos!$H3129)), 1)), MID(Todos!$H3129, _xlfn.SEQUENCE(LEN(Todos!$H3129)), 1), "")),
    IF(ISNUMBER(--RIGHT(_xlpm.txt,1)), _xlpm.txt, LEFT(_xlpm.txt, LEN(_xlpm.txt)-1))
)</f>
        <v>21975</v>
      </c>
      <c r="W3129" s="14" t="str">
        <f>UPPER(LEFT(Todos!$B3129,2))</f>
        <v>FL</v>
      </c>
      <c r="X3129" s="15" t="str" cm="1">
        <f t="array" ref="X3129">+IF(Todos!$C3129 = "",MODE.MATCH(Todos!$C$2:$C$4029),Todos!$C3129)</f>
        <v>F</v>
      </c>
    </row>
    <row r="3130" spans="1:24" x14ac:dyDescent="0.35">
      <c r="A3130" s="6">
        <v>102589</v>
      </c>
      <c r="B3130" s="7" t="s">
        <v>37</v>
      </c>
      <c r="C3130" s="7" t="s">
        <v>14</v>
      </c>
      <c r="D3130" s="7">
        <v>465</v>
      </c>
      <c r="E3130" s="7">
        <v>266</v>
      </c>
      <c r="F3130" s="7">
        <v>313</v>
      </c>
      <c r="G3130" s="7">
        <v>0</v>
      </c>
      <c r="H3130" s="7">
        <v>10037</v>
      </c>
      <c r="I3130" s="7">
        <v>1</v>
      </c>
      <c r="J3130" s="7">
        <v>79</v>
      </c>
      <c r="K3130" s="7">
        <v>292</v>
      </c>
      <c r="L3130" s="7">
        <v>285</v>
      </c>
      <c r="M3130" s="7">
        <v>7.733333333</v>
      </c>
      <c r="N3130" s="7">
        <f>VLOOKUP(Todos!$A3130,vlookup_table[#All],2,FALSE)</f>
        <v>0</v>
      </c>
      <c r="O3130" s="7" t="str">
        <f>VLOOKUP(Todos!$A3130,vlookup_table[#All],3,FALSE)</f>
        <v>MO</v>
      </c>
      <c r="P3130" s="7">
        <f>VLOOKUP(Todos!$A3130,vlookup_table[#All],4,FALSE)</f>
        <v>2607</v>
      </c>
      <c r="Q3130" s="9" t="str">
        <f>VLOOKUP(Todos!$A3130,vlookup_table[#All],5,FALSE)</f>
        <v>R2</v>
      </c>
      <c r="R3130" s="9" t="str">
        <f>VLOOKUP(Todos!$A3130,vlookup_table[#All],6,FALSE)</f>
        <v>M</v>
      </c>
      <c r="S3130" s="9">
        <f>VLOOKUP(Todos!$A3130,vlookup_table[#All],7,FALSE)</f>
        <v>100</v>
      </c>
      <c r="T3130" s="9">
        <f>ROUND((9706-Todos!$P3130)/100, 0)</f>
        <v>71</v>
      </c>
      <c r="U3130" s="9" t="str" cm="1">
        <f t="array" ref="U3130">_xlfn.IFS(
    ISNUMBER(SEARCH("C", Q3130)), "Ciudad",
    ISNUMBER(SEARCH("T", Q3130)), "Pueblo",
    ISNUMBER(SEARCH("R", Q3130)), "Rural",
    ISNUMBER(SEARCH("S", Q3130)), "Suburbano",
    ISNUMBER(SEARCH("U", Q3130)), "Urbano"
)</f>
        <v>Rural</v>
      </c>
      <c r="V3130" s="24" t="str" cm="1">
        <f t="array" ref="V3130">_xlfn.LET(
    _xlpm.txt, _xlfn.TEXTJOIN("", TRUE, IF(ISNUMBER(--MID(Todos!$H3130, _xlfn.SEQUENCE(LEN(Todos!$H3130)), 1)), MID(Todos!$H3130, _xlfn.SEQUENCE(LEN(Todos!$H3130)), 1), "")),
    IF(ISNUMBER(--RIGHT(_xlpm.txt,1)), _xlpm.txt, LEFT(_xlpm.txt, LEN(_xlpm.txt)-1))
)</f>
        <v>10037</v>
      </c>
      <c r="W3130" s="9" t="str">
        <f>UPPER(LEFT(Todos!$B3130,2))</f>
        <v>MO</v>
      </c>
      <c r="X3130" s="10" t="str" cm="1">
        <f t="array" ref="X3130">+IF(Todos!$C3130 = "",MODE.MATCH(Todos!$C$2:$C$4029),Todos!$C3130)</f>
        <v>M</v>
      </c>
    </row>
    <row r="3131" spans="1:24" x14ac:dyDescent="0.35">
      <c r="A3131" s="11">
        <v>43119</v>
      </c>
      <c r="B3131" s="12" t="s">
        <v>13</v>
      </c>
      <c r="C3131" s="12" t="s">
        <v>17</v>
      </c>
      <c r="D3131" s="12">
        <v>845</v>
      </c>
      <c r="E3131" s="12">
        <v>334</v>
      </c>
      <c r="F3131" s="12">
        <v>511</v>
      </c>
      <c r="G3131" s="12">
        <v>13</v>
      </c>
      <c r="H3131" s="12">
        <v>25715</v>
      </c>
      <c r="I3131" s="12">
        <v>6</v>
      </c>
      <c r="J3131" s="12">
        <v>10</v>
      </c>
      <c r="K3131" s="12">
        <v>351</v>
      </c>
      <c r="L3131" s="12">
        <v>496</v>
      </c>
      <c r="M3131" s="12">
        <v>6.25</v>
      </c>
      <c r="N3131" s="12">
        <f>VLOOKUP(Todos!$A3131,vlookup_table[#All],2,FALSE)</f>
        <v>0</v>
      </c>
      <c r="O3131" s="12" t="str">
        <f>VLOOKUP(Todos!$A3131,vlookup_table[#All],3,FALSE)</f>
        <v>FL</v>
      </c>
      <c r="P3131" s="12">
        <f>VLOOKUP(Todos!$A3131,vlookup_table[#All],4,FALSE)</f>
        <v>0</v>
      </c>
      <c r="Q3131" s="14" t="str">
        <f>VLOOKUP(Todos!$A3131,vlookup_table[#All],5,FALSE)</f>
        <v>C2</v>
      </c>
      <c r="R3131" s="14" t="str">
        <f>VLOOKUP(Todos!$A3131,vlookup_table[#All],6,FALSE)</f>
        <v>F</v>
      </c>
      <c r="S3131" s="14">
        <f>VLOOKUP(Todos!$A3131,vlookup_table[#All],7,FALSE)</f>
        <v>9</v>
      </c>
      <c r="T3131" s="14">
        <f>ROUND((9706-Todos!$P3131)/100, 0)</f>
        <v>97</v>
      </c>
      <c r="U3131" s="14" t="str" cm="1">
        <f t="array" ref="U3131">_xlfn.IFS(
    ISNUMBER(SEARCH("C", Q3131)), "Ciudad",
    ISNUMBER(SEARCH("T", Q3131)), "Pueblo",
    ISNUMBER(SEARCH("R", Q3131)), "Rural",
    ISNUMBER(SEARCH("S", Q3131)), "Suburbano",
    ISNUMBER(SEARCH("U", Q3131)), "Urbano"
)</f>
        <v>Ciudad</v>
      </c>
      <c r="V3131" s="25" t="str" cm="1">
        <f t="array" ref="V3131">_xlfn.LET(
    _xlpm.txt, _xlfn.TEXTJOIN("", TRUE, IF(ISNUMBER(--MID(Todos!$H3131, _xlfn.SEQUENCE(LEN(Todos!$H3131)), 1)), MID(Todos!$H3131, _xlfn.SEQUENCE(LEN(Todos!$H3131)), 1), "")),
    IF(ISNUMBER(--RIGHT(_xlpm.txt,1)), _xlpm.txt, LEFT(_xlpm.txt, LEN(_xlpm.txt)-1))
)</f>
        <v>25715</v>
      </c>
      <c r="W3131" s="14" t="str">
        <f>UPPER(LEFT(Todos!$B3131,2))</f>
        <v>FL</v>
      </c>
      <c r="X3131" s="15" t="str" cm="1">
        <f t="array" ref="X3131">+IF(Todos!$C3131 = "",MODE.MATCH(Todos!$C$2:$C$4029),Todos!$C3131)</f>
        <v>F</v>
      </c>
    </row>
    <row r="3132" spans="1:24" x14ac:dyDescent="0.35">
      <c r="A3132" s="6">
        <v>167202</v>
      </c>
      <c r="B3132" s="7" t="s">
        <v>22</v>
      </c>
      <c r="C3132" s="7" t="s">
        <v>17</v>
      </c>
      <c r="D3132" s="7">
        <v>2907</v>
      </c>
      <c r="E3132" s="7">
        <v>420</v>
      </c>
      <c r="F3132" s="7">
        <v>547</v>
      </c>
      <c r="G3132" s="7">
        <v>88</v>
      </c>
      <c r="H3132" s="7">
        <v>18195</v>
      </c>
      <c r="I3132" s="7">
        <v>1</v>
      </c>
      <c r="J3132" s="7">
        <v>59</v>
      </c>
      <c r="K3132" s="7">
        <v>514</v>
      </c>
      <c r="L3132" s="7">
        <v>463</v>
      </c>
      <c r="M3132" s="7">
        <v>9</v>
      </c>
      <c r="N3132" s="7">
        <f>VLOOKUP(Todos!$A3132,vlookup_table[#All],2,FALSE)</f>
        <v>0</v>
      </c>
      <c r="O3132" s="7" t="str">
        <f>VLOOKUP(Todos!$A3132,vlookup_table[#All],3,FALSE)</f>
        <v>CA</v>
      </c>
      <c r="P3132" s="7">
        <f>VLOOKUP(Todos!$A3132,vlookup_table[#All],4,FALSE)</f>
        <v>1101</v>
      </c>
      <c r="Q3132" s="9" t="str">
        <f>VLOOKUP(Todos!$A3132,vlookup_table[#All],5,FALSE)</f>
        <v>S1</v>
      </c>
      <c r="R3132" s="9" t="str">
        <f>VLOOKUP(Todos!$A3132,vlookup_table[#All],6,FALSE)</f>
        <v>F</v>
      </c>
      <c r="S3132" s="9">
        <f>VLOOKUP(Todos!$A3132,vlookup_table[#All],7,FALSE)</f>
        <v>15</v>
      </c>
      <c r="T3132" s="9">
        <f>ROUND((9706-Todos!$P3132)/100, 0)</f>
        <v>86</v>
      </c>
      <c r="U3132" s="9" t="str" cm="1">
        <f t="array" ref="U3132">_xlfn.IFS(
    ISNUMBER(SEARCH("C", Q3132)), "Ciudad",
    ISNUMBER(SEARCH("T", Q3132)), "Pueblo",
    ISNUMBER(SEARCH("R", Q3132)), "Rural",
    ISNUMBER(SEARCH("S", Q3132)), "Suburbano",
    ISNUMBER(SEARCH("U", Q3132)), "Urbano"
)</f>
        <v>Suburbano</v>
      </c>
      <c r="V3132" s="24" t="str" cm="1">
        <f t="array" ref="V3132">_xlfn.LET(
    _xlpm.txt, _xlfn.TEXTJOIN("", TRUE, IF(ISNUMBER(--MID(Todos!$H3132, _xlfn.SEQUENCE(LEN(Todos!$H3132)), 1)), MID(Todos!$H3132, _xlfn.SEQUENCE(LEN(Todos!$H3132)), 1), "")),
    IF(ISNUMBER(--RIGHT(_xlpm.txt,1)), _xlpm.txt, LEFT(_xlpm.txt, LEN(_xlpm.txt)-1))
)</f>
        <v>18195</v>
      </c>
      <c r="W3132" s="9" t="str">
        <f>UPPER(LEFT(Todos!$B3132,2))</f>
        <v>CA</v>
      </c>
      <c r="X3132" s="10" t="str" cm="1">
        <f t="array" ref="X3132">+IF(Todos!$C3132 = "",MODE.MATCH(Todos!$C$2:$C$4029),Todos!$C3132)</f>
        <v>F</v>
      </c>
    </row>
    <row r="3133" spans="1:24" x14ac:dyDescent="0.35">
      <c r="A3133" s="11">
        <v>143332</v>
      </c>
      <c r="B3133" s="12" t="s">
        <v>22</v>
      </c>
      <c r="C3133" s="12" t="s">
        <v>14</v>
      </c>
      <c r="D3133" s="12">
        <v>1964</v>
      </c>
      <c r="E3133" s="12">
        <v>401</v>
      </c>
      <c r="F3133" s="12">
        <v>540</v>
      </c>
      <c r="G3133" s="12">
        <v>48</v>
      </c>
      <c r="H3133" s="12">
        <v>15640</v>
      </c>
      <c r="I3133" s="12">
        <v>22</v>
      </c>
      <c r="J3133" s="12">
        <v>47</v>
      </c>
      <c r="K3133" s="12">
        <v>487</v>
      </c>
      <c r="L3133" s="12">
        <v>419</v>
      </c>
      <c r="M3133" s="12">
        <v>10.16666667</v>
      </c>
      <c r="N3133" s="12">
        <f>VLOOKUP(Todos!$A3133,vlookup_table[#All],2,FALSE)</f>
        <v>1</v>
      </c>
      <c r="O3133" s="12" t="str">
        <f>VLOOKUP(Todos!$A3133,vlookup_table[#All],3,FALSE)</f>
        <v>CA</v>
      </c>
      <c r="P3133" s="12">
        <f>VLOOKUP(Todos!$A3133,vlookup_table[#All],4,FALSE)</f>
        <v>3101</v>
      </c>
      <c r="Q3133" s="14" t="str">
        <f>VLOOKUP(Todos!$A3133,vlookup_table[#All],5,FALSE)</f>
        <v>U1</v>
      </c>
      <c r="R3133" s="14" t="str">
        <f>VLOOKUP(Todos!$A3133,vlookup_table[#All],6,FALSE)</f>
        <v>M</v>
      </c>
      <c r="S3133" s="14">
        <f>VLOOKUP(Todos!$A3133,vlookup_table[#All],7,FALSE)</f>
        <v>13</v>
      </c>
      <c r="T3133" s="14">
        <f>ROUND((9706-Todos!$P3133)/100, 0)</f>
        <v>66</v>
      </c>
      <c r="U3133" s="14" t="str" cm="1">
        <f t="array" ref="U3133">_xlfn.IFS(
    ISNUMBER(SEARCH("C", Q3133)), "Ciudad",
    ISNUMBER(SEARCH("T", Q3133)), "Pueblo",
    ISNUMBER(SEARCH("R", Q3133)), "Rural",
    ISNUMBER(SEARCH("S", Q3133)), "Suburbano",
    ISNUMBER(SEARCH("U", Q3133)), "Urbano"
)</f>
        <v>Urbano</v>
      </c>
      <c r="V3133" s="25" t="str" cm="1">
        <f t="array" ref="V3133">_xlfn.LET(
    _xlpm.txt, _xlfn.TEXTJOIN("", TRUE, IF(ISNUMBER(--MID(Todos!$H3133, _xlfn.SEQUENCE(LEN(Todos!$H3133)), 1)), MID(Todos!$H3133, _xlfn.SEQUENCE(LEN(Todos!$H3133)), 1), "")),
    IF(ISNUMBER(--RIGHT(_xlpm.txt,1)), _xlpm.txt, LEFT(_xlpm.txt, LEN(_xlpm.txt)-1))
)</f>
        <v>15640</v>
      </c>
      <c r="W3133" s="14" t="str">
        <f>UPPER(LEFT(Todos!$B3133,2))</f>
        <v>CA</v>
      </c>
      <c r="X3133" s="15" t="str" cm="1">
        <f t="array" ref="X3133">+IF(Todos!$C3133 = "",MODE.MATCH(Todos!$C$2:$C$4029),Todos!$C3133)</f>
        <v>M</v>
      </c>
    </row>
    <row r="3134" spans="1:24" x14ac:dyDescent="0.35">
      <c r="A3134" s="6">
        <v>126945</v>
      </c>
      <c r="B3134" s="7" t="s">
        <v>21</v>
      </c>
      <c r="C3134" s="7" t="s">
        <v>14</v>
      </c>
      <c r="D3134" s="7">
        <v>783</v>
      </c>
      <c r="E3134" s="7">
        <v>319</v>
      </c>
      <c r="F3134" s="7">
        <v>350</v>
      </c>
      <c r="G3134" s="7">
        <v>0</v>
      </c>
      <c r="H3134" s="7">
        <v>10631</v>
      </c>
      <c r="I3134" s="7">
        <v>0</v>
      </c>
      <c r="J3134" s="7">
        <v>71</v>
      </c>
      <c r="K3134" s="7">
        <v>350</v>
      </c>
      <c r="L3134" s="7">
        <v>340</v>
      </c>
      <c r="M3134" s="7">
        <v>10.45454546</v>
      </c>
      <c r="N3134" s="7">
        <f>VLOOKUP(Todos!$A3134,vlookup_table[#All],2,FALSE)</f>
        <v>1</v>
      </c>
      <c r="O3134" s="7" t="str">
        <f>VLOOKUP(Todos!$A3134,vlookup_table[#All],3,FALSE)</f>
        <v>TX</v>
      </c>
      <c r="P3134" s="7">
        <f>VLOOKUP(Todos!$A3134,vlookup_table[#All],4,FALSE)</f>
        <v>5504</v>
      </c>
      <c r="Q3134" s="9" t="str">
        <f>VLOOKUP(Todos!$A3134,vlookup_table[#All],5,FALSE)</f>
        <v>T1</v>
      </c>
      <c r="R3134" s="9" t="str">
        <f>VLOOKUP(Todos!$A3134,vlookup_table[#All],6,FALSE)</f>
        <v>M</v>
      </c>
      <c r="S3134" s="9">
        <f>VLOOKUP(Todos!$A3134,vlookup_table[#All],7,FALSE)</f>
        <v>10</v>
      </c>
      <c r="T3134" s="9">
        <f>ROUND((9706-Todos!$P3134)/100, 0)</f>
        <v>42</v>
      </c>
      <c r="U3134" s="9" t="str" cm="1">
        <f t="array" ref="U3134">_xlfn.IFS(
    ISNUMBER(SEARCH("C", Q3134)), "Ciudad",
    ISNUMBER(SEARCH("T", Q3134)), "Pueblo",
    ISNUMBER(SEARCH("R", Q3134)), "Rural",
    ISNUMBER(SEARCH("S", Q3134)), "Suburbano",
    ISNUMBER(SEARCH("U", Q3134)), "Urbano"
)</f>
        <v>Pueblo</v>
      </c>
      <c r="V3134" s="24" t="str" cm="1">
        <f t="array" ref="V3134">_xlfn.LET(
    _xlpm.txt, _xlfn.TEXTJOIN("", TRUE, IF(ISNUMBER(--MID(Todos!$H3134, _xlfn.SEQUENCE(LEN(Todos!$H3134)), 1)), MID(Todos!$H3134, _xlfn.SEQUENCE(LEN(Todos!$H3134)), 1), "")),
    IF(ISNUMBER(--RIGHT(_xlpm.txt,1)), _xlpm.txt, LEFT(_xlpm.txt, LEN(_xlpm.txt)-1))
)</f>
        <v>10631</v>
      </c>
      <c r="W3134" s="9" t="str">
        <f>UPPER(LEFT(Todos!$B3134,2))</f>
        <v>TX</v>
      </c>
      <c r="X3134" s="10" t="str" cm="1">
        <f t="array" ref="X3134">+IF(Todos!$C3134 = "",MODE.MATCH(Todos!$C$2:$C$4029),Todos!$C3134)</f>
        <v>M</v>
      </c>
    </row>
    <row r="3135" spans="1:24" x14ac:dyDescent="0.35">
      <c r="A3135" s="11">
        <v>137900</v>
      </c>
      <c r="B3135" s="12" t="s">
        <v>56</v>
      </c>
      <c r="C3135" s="12" t="s">
        <v>14</v>
      </c>
      <c r="D3135" s="12">
        <v>483</v>
      </c>
      <c r="E3135" s="12">
        <v>198</v>
      </c>
      <c r="F3135" s="12">
        <v>283</v>
      </c>
      <c r="G3135" s="12">
        <v>0</v>
      </c>
      <c r="H3135" s="12">
        <v>9290</v>
      </c>
      <c r="I3135" s="12">
        <v>7</v>
      </c>
      <c r="J3135" s="12">
        <v>46</v>
      </c>
      <c r="K3135" s="12">
        <v>231</v>
      </c>
      <c r="L3135" s="12">
        <v>245</v>
      </c>
      <c r="M3135" s="12">
        <v>4.8333333329999997</v>
      </c>
      <c r="N3135" s="12">
        <f>VLOOKUP(Todos!$A3135,vlookup_table[#All],2,FALSE)</f>
        <v>2</v>
      </c>
      <c r="O3135" s="12" t="str">
        <f>VLOOKUP(Todos!$A3135,vlookup_table[#All],3,FALSE)</f>
        <v>AZ</v>
      </c>
      <c r="P3135" s="12">
        <f>VLOOKUP(Todos!$A3135,vlookup_table[#All],4,FALSE)</f>
        <v>3008</v>
      </c>
      <c r="Q3135" s="14" t="str">
        <f>VLOOKUP(Todos!$A3135,vlookup_table[#All],5,FALSE)</f>
        <v>R2</v>
      </c>
      <c r="R3135" s="14" t="str">
        <f>VLOOKUP(Todos!$A3135,vlookup_table[#All],6,FALSE)</f>
        <v>M</v>
      </c>
      <c r="S3135" s="14">
        <f>VLOOKUP(Todos!$A3135,vlookup_table[#All],7,FALSE)</f>
        <v>5</v>
      </c>
      <c r="T3135" s="14">
        <f>ROUND((9706-Todos!$P3135)/100, 0)</f>
        <v>67</v>
      </c>
      <c r="U3135" s="14" t="str" cm="1">
        <f t="array" ref="U3135">_xlfn.IFS(
    ISNUMBER(SEARCH("C", Q3135)), "Ciudad",
    ISNUMBER(SEARCH("T", Q3135)), "Pueblo",
    ISNUMBER(SEARCH("R", Q3135)), "Rural",
    ISNUMBER(SEARCH("S", Q3135)), "Suburbano",
    ISNUMBER(SEARCH("U", Q3135)), "Urbano"
)</f>
        <v>Rural</v>
      </c>
      <c r="V3135" s="25" t="str" cm="1">
        <f t="array" ref="V3135">_xlfn.LET(
    _xlpm.txt, _xlfn.TEXTJOIN("", TRUE, IF(ISNUMBER(--MID(Todos!$H3135, _xlfn.SEQUENCE(LEN(Todos!$H3135)), 1)), MID(Todos!$H3135, _xlfn.SEQUENCE(LEN(Todos!$H3135)), 1), "")),
    IF(ISNUMBER(--RIGHT(_xlpm.txt,1)), _xlpm.txt, LEFT(_xlpm.txt, LEN(_xlpm.txt)-1))
)</f>
        <v>9290</v>
      </c>
      <c r="W3135" s="14" t="str">
        <f>UPPER(LEFT(Todos!$B3135,2))</f>
        <v>AZ</v>
      </c>
      <c r="X3135" s="15" t="str" cm="1">
        <f t="array" ref="X3135">+IF(Todos!$C3135 = "",MODE.MATCH(Todos!$C$2:$C$4029),Todos!$C3135)</f>
        <v>M</v>
      </c>
    </row>
    <row r="3136" spans="1:24" x14ac:dyDescent="0.35">
      <c r="A3136" s="6">
        <v>47161</v>
      </c>
      <c r="B3136" s="7" t="s">
        <v>44</v>
      </c>
      <c r="C3136" s="7" t="s">
        <v>27</v>
      </c>
      <c r="D3136" s="7">
        <v>661</v>
      </c>
      <c r="E3136" s="7">
        <v>332</v>
      </c>
      <c r="F3136" s="7">
        <v>415</v>
      </c>
      <c r="G3136" s="7">
        <v>0</v>
      </c>
      <c r="H3136" s="7">
        <v>15892</v>
      </c>
      <c r="I3136" s="7">
        <v>0</v>
      </c>
      <c r="J3136" s="7">
        <v>80</v>
      </c>
      <c r="K3136" s="7">
        <v>347</v>
      </c>
      <c r="L3136" s="7">
        <v>380</v>
      </c>
      <c r="M3136" s="7">
        <v>8.8000000000000007</v>
      </c>
      <c r="N3136" s="7">
        <f>VLOOKUP(Todos!$A3136,vlookup_table[#All],2,FALSE)</f>
        <v>1</v>
      </c>
      <c r="O3136" s="7" t="str">
        <f>VLOOKUP(Todos!$A3136,vlookup_table[#All],3,FALSE)</f>
        <v>AL</v>
      </c>
      <c r="P3136" s="7">
        <f>VLOOKUP(Todos!$A3136,vlookup_table[#All],4,FALSE)</f>
        <v>1911</v>
      </c>
      <c r="Q3136" s="9" t="str">
        <f>VLOOKUP(Todos!$A3136,vlookup_table[#All],5,FALSE)</f>
        <v>S1</v>
      </c>
      <c r="R3136" s="9" t="str">
        <f>VLOOKUP(Todos!$A3136,vlookup_table[#All],6,FALSE)</f>
        <v>M</v>
      </c>
      <c r="S3136" s="9">
        <f>VLOOKUP(Todos!$A3136,vlookup_table[#All],7,FALSE)</f>
        <v>10</v>
      </c>
      <c r="T3136" s="9">
        <f>ROUND((9706-Todos!$P3136)/100, 0)</f>
        <v>78</v>
      </c>
      <c r="U3136" s="9" t="str" cm="1">
        <f t="array" ref="U3136">_xlfn.IFS(
    ISNUMBER(SEARCH("C", Q3136)), "Ciudad",
    ISNUMBER(SEARCH("T", Q3136)), "Pueblo",
    ISNUMBER(SEARCH("R", Q3136)), "Rural",
    ISNUMBER(SEARCH("S", Q3136)), "Suburbano",
    ISNUMBER(SEARCH("U", Q3136)), "Urbano"
)</f>
        <v>Suburbano</v>
      </c>
      <c r="V3136" s="24" t="str" cm="1">
        <f t="array" ref="V3136">_xlfn.LET(
    _xlpm.txt, _xlfn.TEXTJOIN("", TRUE, IF(ISNUMBER(--MID(Todos!$H3136, _xlfn.SEQUENCE(LEN(Todos!$H3136)), 1)), MID(Todos!$H3136, _xlfn.SEQUENCE(LEN(Todos!$H3136)), 1), "")),
    IF(ISNUMBER(--RIGHT(_xlpm.txt,1)), _xlpm.txt, LEFT(_xlpm.txt, LEN(_xlpm.txt)-1))
)</f>
        <v>15892</v>
      </c>
      <c r="W3136" s="9" t="str">
        <f>UPPER(LEFT(Todos!$B3136,2))</f>
        <v>AL</v>
      </c>
      <c r="X3136" s="10" t="str" cm="1">
        <f t="array" ref="X3136">+IF(Todos!$C3136 = "",MODE.MATCH(Todos!$C$2:$C$4029),Todos!$C3136)</f>
        <v>Male</v>
      </c>
    </row>
    <row r="3137" spans="1:24" x14ac:dyDescent="0.35">
      <c r="A3137" s="11">
        <v>48551</v>
      </c>
      <c r="B3137" s="12" t="s">
        <v>44</v>
      </c>
      <c r="C3137" s="12" t="s">
        <v>17</v>
      </c>
      <c r="D3137" s="12">
        <v>380</v>
      </c>
      <c r="E3137" s="12">
        <v>152</v>
      </c>
      <c r="F3137" s="12">
        <v>261</v>
      </c>
      <c r="G3137" s="12">
        <v>1</v>
      </c>
      <c r="H3137" s="12">
        <v>8807</v>
      </c>
      <c r="I3137" s="12">
        <v>2</v>
      </c>
      <c r="J3137" s="12">
        <v>88</v>
      </c>
      <c r="K3137" s="12">
        <v>179</v>
      </c>
      <c r="L3137" s="12">
        <v>227</v>
      </c>
      <c r="M3137" s="12">
        <v>15</v>
      </c>
      <c r="N3137" s="12">
        <f>VLOOKUP(Todos!$A3137,vlookup_table[#All],2,FALSE)</f>
        <v>0</v>
      </c>
      <c r="O3137" s="12" t="str">
        <f>VLOOKUP(Todos!$A3137,vlookup_table[#All],3,FALSE)</f>
        <v>AL</v>
      </c>
      <c r="P3137" s="12">
        <f>VLOOKUP(Todos!$A3137,vlookup_table[#All],4,FALSE)</f>
        <v>4401</v>
      </c>
      <c r="Q3137" s="14" t="str">
        <f>VLOOKUP(Todos!$A3137,vlookup_table[#All],5,FALSE)</f>
        <v>R3</v>
      </c>
      <c r="R3137" s="14" t="str">
        <f>VLOOKUP(Todos!$A3137,vlookup_table[#All],6,FALSE)</f>
        <v>F</v>
      </c>
      <c r="S3137" s="14">
        <f>VLOOKUP(Todos!$A3137,vlookup_table[#All],7,FALSE)</f>
        <v>20</v>
      </c>
      <c r="T3137" s="14">
        <f>ROUND((9706-Todos!$P3137)/100, 0)</f>
        <v>53</v>
      </c>
      <c r="U3137" s="14" t="str" cm="1">
        <f t="array" ref="U3137">_xlfn.IFS(
    ISNUMBER(SEARCH("C", Q3137)), "Ciudad",
    ISNUMBER(SEARCH("T", Q3137)), "Pueblo",
    ISNUMBER(SEARCH("R", Q3137)), "Rural",
    ISNUMBER(SEARCH("S", Q3137)), "Suburbano",
    ISNUMBER(SEARCH("U", Q3137)), "Urbano"
)</f>
        <v>Rural</v>
      </c>
      <c r="V3137" s="25" t="str" cm="1">
        <f t="array" ref="V3137">_xlfn.LET(
    _xlpm.txt, _xlfn.TEXTJOIN("", TRUE, IF(ISNUMBER(--MID(Todos!$H3137, _xlfn.SEQUENCE(LEN(Todos!$H3137)), 1)), MID(Todos!$H3137, _xlfn.SEQUENCE(LEN(Todos!$H3137)), 1), "")),
    IF(ISNUMBER(--RIGHT(_xlpm.txt,1)), _xlpm.txt, LEFT(_xlpm.txt, LEN(_xlpm.txt)-1))
)</f>
        <v>8807</v>
      </c>
      <c r="W3137" s="14" t="str">
        <f>UPPER(LEFT(Todos!$B3137,2))</f>
        <v>AL</v>
      </c>
      <c r="X3137" s="15" t="str" cm="1">
        <f t="array" ref="X3137">+IF(Todos!$C3137 = "",MODE.MATCH(Todos!$C$2:$C$4029),Todos!$C3137)</f>
        <v>F</v>
      </c>
    </row>
    <row r="3138" spans="1:24" x14ac:dyDescent="0.35">
      <c r="A3138" s="6">
        <v>186482</v>
      </c>
      <c r="B3138" s="7" t="s">
        <v>60</v>
      </c>
      <c r="C3138" s="7" t="s">
        <v>14</v>
      </c>
      <c r="D3138" s="7">
        <v>670</v>
      </c>
      <c r="E3138" s="7">
        <v>410</v>
      </c>
      <c r="F3138" s="7">
        <v>433</v>
      </c>
      <c r="G3138" s="7">
        <v>0</v>
      </c>
      <c r="H3138" s="7">
        <v>13151</v>
      </c>
      <c r="I3138" s="7">
        <v>0</v>
      </c>
      <c r="J3138" s="7">
        <v>65</v>
      </c>
      <c r="K3138" s="7">
        <v>413</v>
      </c>
      <c r="L3138" s="7">
        <v>432</v>
      </c>
      <c r="M3138" s="7">
        <v>7.8333333329999997</v>
      </c>
      <c r="N3138" s="7">
        <f>VLOOKUP(Todos!$A3138,vlookup_table[#All],2,FALSE)</f>
        <v>1</v>
      </c>
      <c r="O3138" s="7" t="str">
        <f>VLOOKUP(Todos!$A3138,vlookup_table[#All],3,FALSE)</f>
        <v>NE</v>
      </c>
      <c r="P3138" s="7">
        <f>VLOOKUP(Todos!$A3138,vlookup_table[#All],4,FALSE)</f>
        <v>5101</v>
      </c>
      <c r="Q3138" s="9" t="str">
        <f>VLOOKUP(Todos!$A3138,vlookup_table[#All],5,FALSE)</f>
        <v>S2</v>
      </c>
      <c r="R3138" s="9" t="str">
        <f>VLOOKUP(Todos!$A3138,vlookup_table[#All],6,FALSE)</f>
        <v>M</v>
      </c>
      <c r="S3138" s="9">
        <f>VLOOKUP(Todos!$A3138,vlookup_table[#All],7,FALSE)</f>
        <v>15</v>
      </c>
      <c r="T3138" s="9">
        <f>ROUND((9706-Todos!$P3138)/100, 0)</f>
        <v>46</v>
      </c>
      <c r="U3138" s="9" t="str" cm="1">
        <f t="array" ref="U3138">_xlfn.IFS(
    ISNUMBER(SEARCH("C", Q3138)), "Ciudad",
    ISNUMBER(SEARCH("T", Q3138)), "Pueblo",
    ISNUMBER(SEARCH("R", Q3138)), "Rural",
    ISNUMBER(SEARCH("S", Q3138)), "Suburbano",
    ISNUMBER(SEARCH("U", Q3138)), "Urbano"
)</f>
        <v>Suburbano</v>
      </c>
      <c r="V3138" s="24" t="str" cm="1">
        <f t="array" ref="V3138">_xlfn.LET(
    _xlpm.txt, _xlfn.TEXTJOIN("", TRUE, IF(ISNUMBER(--MID(Todos!$H3138, _xlfn.SEQUENCE(LEN(Todos!$H3138)), 1)), MID(Todos!$H3138, _xlfn.SEQUENCE(LEN(Todos!$H3138)), 1), "")),
    IF(ISNUMBER(--RIGHT(_xlpm.txt,1)), _xlpm.txt, LEFT(_xlpm.txt, LEN(_xlpm.txt)-1))
)</f>
        <v>13151</v>
      </c>
      <c r="W3138" s="9" t="str">
        <f>UPPER(LEFT(Todos!$B3138,2))</f>
        <v>NE</v>
      </c>
      <c r="X3138" s="10" t="str" cm="1">
        <f t="array" ref="X3138">+IF(Todos!$C3138 = "",MODE.MATCH(Todos!$C$2:$C$4029),Todos!$C3138)</f>
        <v>M</v>
      </c>
    </row>
    <row r="3139" spans="1:24" x14ac:dyDescent="0.35">
      <c r="A3139" s="11">
        <v>97537</v>
      </c>
      <c r="B3139" s="12" t="s">
        <v>16</v>
      </c>
      <c r="C3139" s="12" t="s">
        <v>14</v>
      </c>
      <c r="D3139" s="12">
        <v>316</v>
      </c>
      <c r="E3139" s="12">
        <v>200</v>
      </c>
      <c r="F3139" s="12">
        <v>278</v>
      </c>
      <c r="G3139" s="12">
        <v>0</v>
      </c>
      <c r="H3139" s="12">
        <v>9619</v>
      </c>
      <c r="I3139" s="12">
        <v>1</v>
      </c>
      <c r="J3139" s="12">
        <v>86</v>
      </c>
      <c r="K3139" s="12">
        <v>256</v>
      </c>
      <c r="L3139" s="12">
        <v>237</v>
      </c>
      <c r="M3139" s="12">
        <v>4.1428571429999996</v>
      </c>
      <c r="N3139" s="12">
        <f>VLOOKUP(Todos!$A3139,vlookup_table[#All],2,FALSE)</f>
        <v>1</v>
      </c>
      <c r="O3139" s="12" t="str">
        <f>VLOOKUP(Todos!$A3139,vlookup_table[#All],3,FALSE)</f>
        <v>IL</v>
      </c>
      <c r="P3139" s="12">
        <f>VLOOKUP(Todos!$A3139,vlookup_table[#All],4,FALSE)</f>
        <v>7001</v>
      </c>
      <c r="Q3139" s="14" t="str">
        <f>VLOOKUP(Todos!$A3139,vlookup_table[#All],5,FALSE)</f>
        <v>T3</v>
      </c>
      <c r="R3139" s="14" t="str">
        <f>VLOOKUP(Todos!$A3139,vlookup_table[#All],6,FALSE)</f>
        <v>M</v>
      </c>
      <c r="S3139" s="14">
        <f>VLOOKUP(Todos!$A3139,vlookup_table[#All],7,FALSE)</f>
        <v>4</v>
      </c>
      <c r="T3139" s="14">
        <f>ROUND((9706-Todos!$P3139)/100, 0)</f>
        <v>27</v>
      </c>
      <c r="U3139" s="14" t="str" cm="1">
        <f t="array" ref="U3139">_xlfn.IFS(
    ISNUMBER(SEARCH("C", Q3139)), "Ciudad",
    ISNUMBER(SEARCH("T", Q3139)), "Pueblo",
    ISNUMBER(SEARCH("R", Q3139)), "Rural",
    ISNUMBER(SEARCH("S", Q3139)), "Suburbano",
    ISNUMBER(SEARCH("U", Q3139)), "Urbano"
)</f>
        <v>Pueblo</v>
      </c>
      <c r="V3139" s="25" t="str" cm="1">
        <f t="array" ref="V3139">_xlfn.LET(
    _xlpm.txt, _xlfn.TEXTJOIN("", TRUE, IF(ISNUMBER(--MID(Todos!$H3139, _xlfn.SEQUENCE(LEN(Todos!$H3139)), 1)), MID(Todos!$H3139, _xlfn.SEQUENCE(LEN(Todos!$H3139)), 1), "")),
    IF(ISNUMBER(--RIGHT(_xlpm.txt,1)), _xlpm.txt, LEFT(_xlpm.txt, LEN(_xlpm.txt)-1))
)</f>
        <v>9619</v>
      </c>
      <c r="W3139" s="14" t="str">
        <f>UPPER(LEFT(Todos!$B3139,2))</f>
        <v>IL</v>
      </c>
      <c r="X3139" s="15" t="str" cm="1">
        <f t="array" ref="X3139">+IF(Todos!$C3139 = "",MODE.MATCH(Todos!$C$2:$C$4029),Todos!$C3139)</f>
        <v>M</v>
      </c>
    </row>
    <row r="3140" spans="1:24" x14ac:dyDescent="0.35">
      <c r="A3140" s="6">
        <v>175782</v>
      </c>
      <c r="B3140" s="7" t="s">
        <v>51</v>
      </c>
      <c r="C3140" s="7" t="s">
        <v>17</v>
      </c>
      <c r="D3140" s="7">
        <v>953</v>
      </c>
      <c r="E3140" s="7">
        <v>319</v>
      </c>
      <c r="F3140" s="7">
        <v>455</v>
      </c>
      <c r="G3140" s="7">
        <v>1</v>
      </c>
      <c r="H3140" s="7">
        <v>15729</v>
      </c>
      <c r="I3140" s="7">
        <v>3</v>
      </c>
      <c r="J3140" s="7">
        <v>45</v>
      </c>
      <c r="K3140" s="7">
        <v>379</v>
      </c>
      <c r="L3140" s="7">
        <v>387</v>
      </c>
      <c r="M3140" s="7">
        <v>15</v>
      </c>
      <c r="N3140" s="7">
        <f>VLOOKUP(Todos!$A3140,vlookup_table[#All],2,FALSE)</f>
        <v>0</v>
      </c>
      <c r="O3140" s="7" t="str">
        <f>VLOOKUP(Todos!$A3140,vlookup_table[#All],3,FALSE)</f>
        <v>OR</v>
      </c>
      <c r="P3140" s="7">
        <f>VLOOKUP(Todos!$A3140,vlookup_table[#All],4,FALSE)</f>
        <v>0</v>
      </c>
      <c r="Q3140" s="9" t="str">
        <f>VLOOKUP(Todos!$A3140,vlookup_table[#All],5,FALSE)</f>
        <v>S2</v>
      </c>
      <c r="R3140" s="9" t="str">
        <f>VLOOKUP(Todos!$A3140,vlookup_table[#All],6,FALSE)</f>
        <v>F</v>
      </c>
      <c r="S3140" s="9">
        <f>VLOOKUP(Todos!$A3140,vlookup_table[#All],7,FALSE)</f>
        <v>21</v>
      </c>
      <c r="T3140" s="9">
        <f>ROUND((9706-Todos!$P3140)/100, 0)</f>
        <v>97</v>
      </c>
      <c r="U3140" s="9" t="str" cm="1">
        <f t="array" ref="U3140">_xlfn.IFS(
    ISNUMBER(SEARCH("C", Q3140)), "Ciudad",
    ISNUMBER(SEARCH("T", Q3140)), "Pueblo",
    ISNUMBER(SEARCH("R", Q3140)), "Rural",
    ISNUMBER(SEARCH("S", Q3140)), "Suburbano",
    ISNUMBER(SEARCH("U", Q3140)), "Urbano"
)</f>
        <v>Suburbano</v>
      </c>
      <c r="V3140" s="24" t="str" cm="1">
        <f t="array" ref="V3140">_xlfn.LET(
    _xlpm.txt, _xlfn.TEXTJOIN("", TRUE, IF(ISNUMBER(--MID(Todos!$H3140, _xlfn.SEQUENCE(LEN(Todos!$H3140)), 1)), MID(Todos!$H3140, _xlfn.SEQUENCE(LEN(Todos!$H3140)), 1), "")),
    IF(ISNUMBER(--RIGHT(_xlpm.txt,1)), _xlpm.txt, LEFT(_xlpm.txt, LEN(_xlpm.txt)-1))
)</f>
        <v>15729</v>
      </c>
      <c r="W3140" s="9" t="str">
        <f>UPPER(LEFT(Todos!$B3140,2))</f>
        <v>OR</v>
      </c>
      <c r="X3140" s="10" t="str" cm="1">
        <f t="array" ref="X3140">+IF(Todos!$C3140 = "",MODE.MATCH(Todos!$C$2:$C$4029),Todos!$C3140)</f>
        <v>F</v>
      </c>
    </row>
    <row r="3141" spans="1:24" x14ac:dyDescent="0.35">
      <c r="A3141" s="11">
        <v>2691</v>
      </c>
      <c r="B3141" s="12" t="s">
        <v>24</v>
      </c>
      <c r="C3141" s="12"/>
      <c r="D3141" s="12">
        <v>834</v>
      </c>
      <c r="E3141" s="12">
        <v>260</v>
      </c>
      <c r="F3141" s="12">
        <v>340</v>
      </c>
      <c r="G3141" s="12">
        <v>0</v>
      </c>
      <c r="H3141" s="12">
        <v>13687</v>
      </c>
      <c r="I3141" s="12">
        <v>9</v>
      </c>
      <c r="J3141" s="12">
        <v>26</v>
      </c>
      <c r="K3141" s="12">
        <v>311</v>
      </c>
      <c r="L3141" s="12">
        <v>297</v>
      </c>
      <c r="M3141" s="12">
        <v>10.25</v>
      </c>
      <c r="N3141" s="12">
        <f>VLOOKUP(Todos!$A3141,vlookup_table[#All],2,FALSE)</f>
        <v>1</v>
      </c>
      <c r="O3141" s="12" t="str">
        <f>VLOOKUP(Todos!$A3141,vlookup_table[#All],3,FALSE)</f>
        <v>NV</v>
      </c>
      <c r="P3141" s="12">
        <f>VLOOKUP(Todos!$A3141,vlookup_table[#All],4,FALSE)</f>
        <v>0</v>
      </c>
      <c r="Q3141" s="14" t="str">
        <f>VLOOKUP(Todos!$A3141,vlookup_table[#All],5,FALSE)</f>
        <v>C2</v>
      </c>
      <c r="R3141" s="14" t="str">
        <f>VLOOKUP(Todos!$A3141,vlookup_table[#All],6,FALSE)</f>
        <v/>
      </c>
      <c r="S3141" s="14">
        <f>VLOOKUP(Todos!$A3141,vlookup_table[#All],7,FALSE)</f>
        <v>16</v>
      </c>
      <c r="T3141" s="14">
        <f>ROUND((9706-Todos!$P3141)/100, 0)</f>
        <v>97</v>
      </c>
      <c r="U3141" s="14" t="str" cm="1">
        <f t="array" ref="U3141">_xlfn.IFS(
    ISNUMBER(SEARCH("C", Q3141)), "Ciudad",
    ISNUMBER(SEARCH("T", Q3141)), "Pueblo",
    ISNUMBER(SEARCH("R", Q3141)), "Rural",
    ISNUMBER(SEARCH("S", Q3141)), "Suburbano",
    ISNUMBER(SEARCH("U", Q3141)), "Urbano"
)</f>
        <v>Ciudad</v>
      </c>
      <c r="V3141" s="25" t="str" cm="1">
        <f t="array" ref="V3141">_xlfn.LET(
    _xlpm.txt, _xlfn.TEXTJOIN("", TRUE, IF(ISNUMBER(--MID(Todos!$H3141, _xlfn.SEQUENCE(LEN(Todos!$H3141)), 1)), MID(Todos!$H3141, _xlfn.SEQUENCE(LEN(Todos!$H3141)), 1), "")),
    IF(ISNUMBER(--RIGHT(_xlpm.txt,1)), _xlpm.txt, LEFT(_xlpm.txt, LEN(_xlpm.txt)-1))
)</f>
        <v>13687</v>
      </c>
      <c r="W3141" s="14" t="str">
        <f>UPPER(LEFT(Todos!$B3141,2))</f>
        <v>NV</v>
      </c>
      <c r="X3141" s="15" t="e" cm="1">
        <f t="array" aca="1" ref="X3141" ca="1">+IF(Todos!$C3141 = "",MODE.MATCH(Todos!$C$2:$C$4029),Todos!$C3141)</f>
        <v>#NAME?</v>
      </c>
    </row>
    <row r="3142" spans="1:24" x14ac:dyDescent="0.35">
      <c r="A3142" s="6">
        <v>39031</v>
      </c>
      <c r="B3142" s="7" t="s">
        <v>13</v>
      </c>
      <c r="C3142" s="7" t="s">
        <v>17</v>
      </c>
      <c r="D3142" s="7">
        <v>1200</v>
      </c>
      <c r="E3142" s="7">
        <v>537</v>
      </c>
      <c r="F3142" s="7">
        <v>643</v>
      </c>
      <c r="G3142" s="7">
        <v>4</v>
      </c>
      <c r="H3142" s="7">
        <v>22219</v>
      </c>
      <c r="I3142" s="7">
        <v>9</v>
      </c>
      <c r="J3142" s="7">
        <v>26</v>
      </c>
      <c r="K3142" s="7">
        <v>613</v>
      </c>
      <c r="L3142" s="7">
        <v>576</v>
      </c>
      <c r="M3142" s="7">
        <v>7.8571428570000004</v>
      </c>
      <c r="N3142" s="7">
        <f>VLOOKUP(Todos!$A3142,vlookup_table[#All],2,FALSE)</f>
        <v>0</v>
      </c>
      <c r="O3142" s="7" t="str">
        <f>VLOOKUP(Todos!$A3142,vlookup_table[#All],3,FALSE)</f>
        <v>FL</v>
      </c>
      <c r="P3142" s="7">
        <f>VLOOKUP(Todos!$A3142,vlookup_table[#All],4,FALSE)</f>
        <v>5401</v>
      </c>
      <c r="Q3142" s="9" t="str">
        <f>VLOOKUP(Todos!$A3142,vlookup_table[#All],5,FALSE)</f>
        <v>U1</v>
      </c>
      <c r="R3142" s="9" t="str">
        <f>VLOOKUP(Todos!$A3142,vlookup_table[#All],6,FALSE)</f>
        <v>F</v>
      </c>
      <c r="S3142" s="9">
        <f>VLOOKUP(Todos!$A3142,vlookup_table[#All],7,FALSE)</f>
        <v>15</v>
      </c>
      <c r="T3142" s="9">
        <f>ROUND((9706-Todos!$P3142)/100, 0)</f>
        <v>43</v>
      </c>
      <c r="U3142" s="9" t="str" cm="1">
        <f t="array" ref="U3142">_xlfn.IFS(
    ISNUMBER(SEARCH("C", Q3142)), "Ciudad",
    ISNUMBER(SEARCH("T", Q3142)), "Pueblo",
    ISNUMBER(SEARCH("R", Q3142)), "Rural",
    ISNUMBER(SEARCH("S", Q3142)), "Suburbano",
    ISNUMBER(SEARCH("U", Q3142)), "Urbano"
)</f>
        <v>Urbano</v>
      </c>
      <c r="V3142" s="24" t="str" cm="1">
        <f t="array" ref="V3142">_xlfn.LET(
    _xlpm.txt, _xlfn.TEXTJOIN("", TRUE, IF(ISNUMBER(--MID(Todos!$H3142, _xlfn.SEQUENCE(LEN(Todos!$H3142)), 1)), MID(Todos!$H3142, _xlfn.SEQUENCE(LEN(Todos!$H3142)), 1), "")),
    IF(ISNUMBER(--RIGHT(_xlpm.txt,1)), _xlpm.txt, LEFT(_xlpm.txt, LEN(_xlpm.txt)-1))
)</f>
        <v>22219</v>
      </c>
      <c r="W3142" s="9" t="str">
        <f>UPPER(LEFT(Todos!$B3142,2))</f>
        <v>FL</v>
      </c>
      <c r="X3142" s="10" t="str" cm="1">
        <f t="array" ref="X3142">+IF(Todos!$C3142 = "",MODE.MATCH(Todos!$C$2:$C$4029),Todos!$C3142)</f>
        <v>F</v>
      </c>
    </row>
    <row r="3143" spans="1:24" x14ac:dyDescent="0.35">
      <c r="A3143" s="11">
        <v>94902</v>
      </c>
      <c r="B3143" s="12" t="s">
        <v>16</v>
      </c>
      <c r="C3143" s="12" t="s">
        <v>14</v>
      </c>
      <c r="D3143" s="12">
        <v>1031</v>
      </c>
      <c r="E3143" s="12">
        <v>305</v>
      </c>
      <c r="F3143" s="12">
        <v>437</v>
      </c>
      <c r="G3143" s="12">
        <v>0</v>
      </c>
      <c r="H3143" s="12">
        <v>15146</v>
      </c>
      <c r="I3143" s="12">
        <v>34</v>
      </c>
      <c r="J3143" s="12">
        <v>56</v>
      </c>
      <c r="K3143" s="12">
        <v>390</v>
      </c>
      <c r="L3143" s="12">
        <v>383</v>
      </c>
      <c r="M3143" s="12">
        <v>30</v>
      </c>
      <c r="N3143" s="12">
        <f>VLOOKUP(Todos!$A3143,vlookup_table[#All],2,FALSE)</f>
        <v>1</v>
      </c>
      <c r="O3143" s="12" t="str">
        <f>VLOOKUP(Todos!$A3143,vlookup_table[#All],3,FALSE)</f>
        <v>IL</v>
      </c>
      <c r="P3143" s="12">
        <f>VLOOKUP(Todos!$A3143,vlookup_table[#All],4,FALSE)</f>
        <v>0</v>
      </c>
      <c r="Q3143" s="14" t="str">
        <f>VLOOKUP(Todos!$A3143,vlookup_table[#All],5,FALSE)</f>
        <v>U1</v>
      </c>
      <c r="R3143" s="14" t="str">
        <f>VLOOKUP(Todos!$A3143,vlookup_table[#All],6,FALSE)</f>
        <v>M</v>
      </c>
      <c r="S3143" s="14">
        <f>VLOOKUP(Todos!$A3143,vlookup_table[#All],7,FALSE)</f>
        <v>30</v>
      </c>
      <c r="T3143" s="14">
        <f>ROUND((9706-Todos!$P3143)/100, 0)</f>
        <v>97</v>
      </c>
      <c r="U3143" s="14" t="str" cm="1">
        <f t="array" ref="U3143">_xlfn.IFS(
    ISNUMBER(SEARCH("C", Q3143)), "Ciudad",
    ISNUMBER(SEARCH("T", Q3143)), "Pueblo",
    ISNUMBER(SEARCH("R", Q3143)), "Rural",
    ISNUMBER(SEARCH("S", Q3143)), "Suburbano",
    ISNUMBER(SEARCH("U", Q3143)), "Urbano"
)</f>
        <v>Urbano</v>
      </c>
      <c r="V3143" s="25" t="str" cm="1">
        <f t="array" ref="V3143">_xlfn.LET(
    _xlpm.txt, _xlfn.TEXTJOIN("", TRUE, IF(ISNUMBER(--MID(Todos!$H3143, _xlfn.SEQUENCE(LEN(Todos!$H3143)), 1)), MID(Todos!$H3143, _xlfn.SEQUENCE(LEN(Todos!$H3143)), 1), "")),
    IF(ISNUMBER(--RIGHT(_xlpm.txt,1)), _xlpm.txt, LEFT(_xlpm.txt, LEN(_xlpm.txt)-1))
)</f>
        <v>15146</v>
      </c>
      <c r="W3143" s="14" t="str">
        <f>UPPER(LEFT(Todos!$B3143,2))</f>
        <v>IL</v>
      </c>
      <c r="X3143" s="15" t="str" cm="1">
        <f t="array" ref="X3143">+IF(Todos!$C3143 = "",MODE.MATCH(Todos!$C$2:$C$4029),Todos!$C3143)</f>
        <v>M</v>
      </c>
    </row>
    <row r="3144" spans="1:24" x14ac:dyDescent="0.35">
      <c r="A3144" s="6">
        <v>60104</v>
      </c>
      <c r="B3144" s="7" t="s">
        <v>24</v>
      </c>
      <c r="C3144" s="7" t="s">
        <v>17</v>
      </c>
      <c r="D3144" s="7">
        <v>891</v>
      </c>
      <c r="E3144" s="7">
        <v>442</v>
      </c>
      <c r="F3144" s="7">
        <v>440</v>
      </c>
      <c r="G3144" s="7">
        <v>0</v>
      </c>
      <c r="H3144" s="7">
        <v>13070</v>
      </c>
      <c r="I3144" s="7">
        <v>3</v>
      </c>
      <c r="J3144" s="7">
        <v>18</v>
      </c>
      <c r="K3144" s="7">
        <v>446</v>
      </c>
      <c r="L3144" s="7">
        <v>439</v>
      </c>
      <c r="M3144" s="7">
        <v>8.7142857140000007</v>
      </c>
      <c r="N3144" s="7">
        <f>VLOOKUP(Todos!$A3144,vlookup_table[#All],2,FALSE)</f>
        <v>28</v>
      </c>
      <c r="O3144" s="7" t="str">
        <f>VLOOKUP(Todos!$A3144,vlookup_table[#All],3,FALSE)</f>
        <v>NV</v>
      </c>
      <c r="P3144" s="7">
        <f>VLOOKUP(Todos!$A3144,vlookup_table[#All],4,FALSE)</f>
        <v>0</v>
      </c>
      <c r="Q3144" s="9" t="str">
        <f>VLOOKUP(Todos!$A3144,vlookup_table[#All],5,FALSE)</f>
        <v>S2</v>
      </c>
      <c r="R3144" s="9" t="str">
        <f>VLOOKUP(Todos!$A3144,vlookup_table[#All],6,FALSE)</f>
        <v>F</v>
      </c>
      <c r="S3144" s="9">
        <f>VLOOKUP(Todos!$A3144,vlookup_table[#All],7,FALSE)</f>
        <v>5</v>
      </c>
      <c r="T3144" s="9">
        <f>ROUND((9706-Todos!$P3144)/100, 0)</f>
        <v>97</v>
      </c>
      <c r="U3144" s="9" t="str" cm="1">
        <f t="array" ref="U3144">_xlfn.IFS(
    ISNUMBER(SEARCH("C", Q3144)), "Ciudad",
    ISNUMBER(SEARCH("T", Q3144)), "Pueblo",
    ISNUMBER(SEARCH("R", Q3144)), "Rural",
    ISNUMBER(SEARCH("S", Q3144)), "Suburbano",
    ISNUMBER(SEARCH("U", Q3144)), "Urbano"
)</f>
        <v>Suburbano</v>
      </c>
      <c r="V3144" s="24" t="str" cm="1">
        <f t="array" ref="V3144">_xlfn.LET(
    _xlpm.txt, _xlfn.TEXTJOIN("", TRUE, IF(ISNUMBER(--MID(Todos!$H3144, _xlfn.SEQUENCE(LEN(Todos!$H3144)), 1)), MID(Todos!$H3144, _xlfn.SEQUENCE(LEN(Todos!$H3144)), 1), "")),
    IF(ISNUMBER(--RIGHT(_xlpm.txt,1)), _xlpm.txt, LEFT(_xlpm.txt, LEN(_xlpm.txt)-1))
)</f>
        <v>13070</v>
      </c>
      <c r="W3144" s="9" t="str">
        <f>UPPER(LEFT(Todos!$B3144,2))</f>
        <v>NV</v>
      </c>
      <c r="X3144" s="10" t="str" cm="1">
        <f t="array" ref="X3144">+IF(Todos!$C3144 = "",MODE.MATCH(Todos!$C$2:$C$4029),Todos!$C3144)</f>
        <v>F</v>
      </c>
    </row>
    <row r="3145" spans="1:24" x14ac:dyDescent="0.35">
      <c r="A3145" s="11">
        <v>163843</v>
      </c>
      <c r="B3145" s="12" t="s">
        <v>22</v>
      </c>
      <c r="C3145" s="12" t="s">
        <v>14</v>
      </c>
      <c r="D3145" s="12">
        <v>3543</v>
      </c>
      <c r="E3145" s="12">
        <v>484</v>
      </c>
      <c r="F3145" s="12">
        <v>624</v>
      </c>
      <c r="G3145" s="12">
        <v>92</v>
      </c>
      <c r="H3145" s="12">
        <v>21140</v>
      </c>
      <c r="I3145" s="12">
        <v>28</v>
      </c>
      <c r="J3145" s="12">
        <v>44</v>
      </c>
      <c r="K3145" s="12">
        <v>575</v>
      </c>
      <c r="L3145" s="12">
        <v>556</v>
      </c>
      <c r="M3145" s="12">
        <v>10.6</v>
      </c>
      <c r="N3145" s="12">
        <f>VLOOKUP(Todos!$A3145,vlookup_table[#All],2,FALSE)</f>
        <v>1</v>
      </c>
      <c r="O3145" s="12" t="str">
        <f>VLOOKUP(Todos!$A3145,vlookup_table[#All],3,FALSE)</f>
        <v>CA</v>
      </c>
      <c r="P3145" s="12">
        <f>VLOOKUP(Todos!$A3145,vlookup_table[#All],4,FALSE)</f>
        <v>4609</v>
      </c>
      <c r="Q3145" s="14" t="str">
        <f>VLOOKUP(Todos!$A3145,vlookup_table[#All],5,FALSE)</f>
        <v>S1</v>
      </c>
      <c r="R3145" s="14" t="str">
        <f>VLOOKUP(Todos!$A3145,vlookup_table[#All],6,FALSE)</f>
        <v>M</v>
      </c>
      <c r="S3145" s="14">
        <f>VLOOKUP(Todos!$A3145,vlookup_table[#All],7,FALSE)</f>
        <v>16</v>
      </c>
      <c r="T3145" s="14">
        <f>ROUND((9706-Todos!$P3145)/100, 0)</f>
        <v>51</v>
      </c>
      <c r="U3145" s="14" t="str" cm="1">
        <f t="array" ref="U3145">_xlfn.IFS(
    ISNUMBER(SEARCH("C", Q3145)), "Ciudad",
    ISNUMBER(SEARCH("T", Q3145)), "Pueblo",
    ISNUMBER(SEARCH("R", Q3145)), "Rural",
    ISNUMBER(SEARCH("S", Q3145)), "Suburbano",
    ISNUMBER(SEARCH("U", Q3145)), "Urbano"
)</f>
        <v>Suburbano</v>
      </c>
      <c r="V3145" s="25" t="str" cm="1">
        <f t="array" ref="V3145">_xlfn.LET(
    _xlpm.txt, _xlfn.TEXTJOIN("", TRUE, IF(ISNUMBER(--MID(Todos!$H3145, _xlfn.SEQUENCE(LEN(Todos!$H3145)), 1)), MID(Todos!$H3145, _xlfn.SEQUENCE(LEN(Todos!$H3145)), 1), "")),
    IF(ISNUMBER(--RIGHT(_xlpm.txt,1)), _xlpm.txt, LEFT(_xlpm.txt, LEN(_xlpm.txt)-1))
)</f>
        <v>21140</v>
      </c>
      <c r="W3145" s="14" t="str">
        <f>UPPER(LEFT(Todos!$B3145,2))</f>
        <v>CA</v>
      </c>
      <c r="X3145" s="15" t="str" cm="1">
        <f t="array" ref="X3145">+IF(Todos!$C3145 = "",MODE.MATCH(Todos!$C$2:$C$4029),Todos!$C3145)</f>
        <v>M</v>
      </c>
    </row>
    <row r="3146" spans="1:24" x14ac:dyDescent="0.35">
      <c r="A3146" s="6">
        <v>8768</v>
      </c>
      <c r="B3146" s="7" t="s">
        <v>22</v>
      </c>
      <c r="C3146" s="7" t="s">
        <v>14</v>
      </c>
      <c r="D3146" s="7">
        <v>1547</v>
      </c>
      <c r="E3146" s="7">
        <v>516</v>
      </c>
      <c r="F3146" s="7">
        <v>526</v>
      </c>
      <c r="G3146" s="7">
        <v>16</v>
      </c>
      <c r="H3146" s="7">
        <v>13896</v>
      </c>
      <c r="I3146" s="7">
        <v>15</v>
      </c>
      <c r="J3146" s="7">
        <v>60</v>
      </c>
      <c r="K3146" s="7">
        <v>522</v>
      </c>
      <c r="L3146" s="7">
        <v>529</v>
      </c>
      <c r="M3146" s="7">
        <v>12.6</v>
      </c>
      <c r="N3146" s="7">
        <f>VLOOKUP(Todos!$A3146,vlookup_table[#All],2,FALSE)</f>
        <v>2</v>
      </c>
      <c r="O3146" s="7" t="str">
        <f>VLOOKUP(Todos!$A3146,vlookup_table[#All],3,FALSE)</f>
        <v>CA</v>
      </c>
      <c r="P3146" s="7">
        <f>VLOOKUP(Todos!$A3146,vlookup_table[#All],4,FALSE)</f>
        <v>1901</v>
      </c>
      <c r="Q3146" s="9" t="str">
        <f>VLOOKUP(Todos!$A3146,vlookup_table[#All],5,FALSE)</f>
        <v/>
      </c>
      <c r="R3146" s="9" t="str">
        <f>VLOOKUP(Todos!$A3146,vlookup_table[#All],6,FALSE)</f>
        <v>M</v>
      </c>
      <c r="S3146" s="9">
        <f>VLOOKUP(Todos!$A3146,vlookup_table[#All],7,FALSE)</f>
        <v>15</v>
      </c>
      <c r="T3146" s="9">
        <f>ROUND((9706-Todos!$P3146)/100, 0)</f>
        <v>78</v>
      </c>
      <c r="U3146" s="9" t="e" cm="1">
        <f t="array" ref="U3146">_xlfn.IFS(
    ISNUMBER(SEARCH("C", Q3146)), "Ciudad",
    ISNUMBER(SEARCH("T", Q3146)), "Pueblo",
    ISNUMBER(SEARCH("R", Q3146)), "Rural",
    ISNUMBER(SEARCH("S", Q3146)), "Suburbano",
    ISNUMBER(SEARCH("U", Q3146)), "Urbano"
)</f>
        <v>#N/A</v>
      </c>
      <c r="V3146" s="24" t="str" cm="1">
        <f t="array" ref="V3146">_xlfn.LET(
    _xlpm.txt, _xlfn.TEXTJOIN("", TRUE, IF(ISNUMBER(--MID(Todos!$H3146, _xlfn.SEQUENCE(LEN(Todos!$H3146)), 1)), MID(Todos!$H3146, _xlfn.SEQUENCE(LEN(Todos!$H3146)), 1), "")),
    IF(ISNUMBER(--RIGHT(_xlpm.txt,1)), _xlpm.txt, LEFT(_xlpm.txt, LEN(_xlpm.txt)-1))
)</f>
        <v>13896</v>
      </c>
      <c r="W3146" s="9" t="str">
        <f>UPPER(LEFT(Todos!$B3146,2))</f>
        <v>CA</v>
      </c>
      <c r="X3146" s="10" t="str" cm="1">
        <f t="array" ref="X3146">+IF(Todos!$C3146 = "",MODE.MATCH(Todos!$C$2:$C$4029),Todos!$C3146)</f>
        <v>M</v>
      </c>
    </row>
    <row r="3147" spans="1:24" x14ac:dyDescent="0.35">
      <c r="A3147" s="11">
        <v>190626</v>
      </c>
      <c r="B3147" s="12" t="s">
        <v>13</v>
      </c>
      <c r="C3147" s="12" t="s">
        <v>14</v>
      </c>
      <c r="D3147" s="12">
        <v>768</v>
      </c>
      <c r="E3147" s="12">
        <v>174</v>
      </c>
      <c r="F3147" s="12">
        <v>249</v>
      </c>
      <c r="G3147" s="12">
        <v>7</v>
      </c>
      <c r="H3147" s="12">
        <v>7802</v>
      </c>
      <c r="I3147" s="12">
        <v>6</v>
      </c>
      <c r="J3147" s="12">
        <v>41</v>
      </c>
      <c r="K3147" s="12">
        <v>201</v>
      </c>
      <c r="L3147" s="12">
        <v>220</v>
      </c>
      <c r="M3147" s="12">
        <v>8.7857142859999993</v>
      </c>
      <c r="N3147" s="12">
        <f>VLOOKUP(Todos!$A3147,vlookup_table[#All],2,FALSE)</f>
        <v>0</v>
      </c>
      <c r="O3147" s="12" t="str">
        <f>VLOOKUP(Todos!$A3147,vlookup_table[#All],3,FALSE)</f>
        <v>FL</v>
      </c>
      <c r="P3147" s="12">
        <f>VLOOKUP(Todos!$A3147,vlookup_table[#All],4,FALSE)</f>
        <v>2904</v>
      </c>
      <c r="Q3147" s="14" t="str">
        <f>VLOOKUP(Todos!$A3147,vlookup_table[#All],5,FALSE)</f>
        <v>C3</v>
      </c>
      <c r="R3147" s="14" t="str">
        <f>VLOOKUP(Todos!$A3147,vlookup_table[#All],6,FALSE)</f>
        <v>M</v>
      </c>
      <c r="S3147" s="14">
        <f>VLOOKUP(Todos!$A3147,vlookup_table[#All],7,FALSE)</f>
        <v>10</v>
      </c>
      <c r="T3147" s="14">
        <f>ROUND((9706-Todos!$P3147)/100, 0)</f>
        <v>68</v>
      </c>
      <c r="U3147" s="14" t="str" cm="1">
        <f t="array" ref="U3147">_xlfn.IFS(
    ISNUMBER(SEARCH("C", Q3147)), "Ciudad",
    ISNUMBER(SEARCH("T", Q3147)), "Pueblo",
    ISNUMBER(SEARCH("R", Q3147)), "Rural",
    ISNUMBER(SEARCH("S", Q3147)), "Suburbano",
    ISNUMBER(SEARCH("U", Q3147)), "Urbano"
)</f>
        <v>Ciudad</v>
      </c>
      <c r="V3147" s="25" t="str" cm="1">
        <f t="array" ref="V3147">_xlfn.LET(
    _xlpm.txt, _xlfn.TEXTJOIN("", TRUE, IF(ISNUMBER(--MID(Todos!$H3147, _xlfn.SEQUENCE(LEN(Todos!$H3147)), 1)), MID(Todos!$H3147, _xlfn.SEQUENCE(LEN(Todos!$H3147)), 1), "")),
    IF(ISNUMBER(--RIGHT(_xlpm.txt,1)), _xlpm.txt, LEFT(_xlpm.txt, LEN(_xlpm.txt)-1))
)</f>
        <v>7802</v>
      </c>
      <c r="W3147" s="14" t="str">
        <f>UPPER(LEFT(Todos!$B3147,2))</f>
        <v>FL</v>
      </c>
      <c r="X3147" s="15" t="str" cm="1">
        <f t="array" ref="X3147">+IF(Todos!$C3147 = "",MODE.MATCH(Todos!$C$2:$C$4029),Todos!$C3147)</f>
        <v>M</v>
      </c>
    </row>
    <row r="3148" spans="1:24" x14ac:dyDescent="0.35">
      <c r="A3148" s="6">
        <v>145786</v>
      </c>
      <c r="B3148" s="7" t="s">
        <v>22</v>
      </c>
      <c r="C3148" s="7" t="s">
        <v>14</v>
      </c>
      <c r="D3148" s="7">
        <v>2126</v>
      </c>
      <c r="E3148" s="7">
        <v>498</v>
      </c>
      <c r="F3148" s="7">
        <v>523</v>
      </c>
      <c r="G3148" s="7">
        <v>63</v>
      </c>
      <c r="H3148" s="7">
        <v>13783</v>
      </c>
      <c r="I3148" s="7">
        <v>7</v>
      </c>
      <c r="J3148" s="7">
        <v>61</v>
      </c>
      <c r="K3148" s="7">
        <v>510</v>
      </c>
      <c r="L3148" s="7">
        <v>489</v>
      </c>
      <c r="M3148" s="7">
        <v>7.3</v>
      </c>
      <c r="N3148" s="7">
        <f>VLOOKUP(Todos!$A3148,vlookup_table[#All],2,FALSE)</f>
        <v>1</v>
      </c>
      <c r="O3148" s="7" t="str">
        <f>VLOOKUP(Todos!$A3148,vlookup_table[#All],3,FALSE)</f>
        <v>CA</v>
      </c>
      <c r="P3148" s="7">
        <f>VLOOKUP(Todos!$A3148,vlookup_table[#All],4,FALSE)</f>
        <v>1904</v>
      </c>
      <c r="Q3148" s="9" t="str">
        <f>VLOOKUP(Todos!$A3148,vlookup_table[#All],5,FALSE)</f>
        <v>U2</v>
      </c>
      <c r="R3148" s="9" t="str">
        <f>VLOOKUP(Todos!$A3148,vlookup_table[#All],6,FALSE)</f>
        <v>M</v>
      </c>
      <c r="S3148" s="9">
        <f>VLOOKUP(Todos!$A3148,vlookup_table[#All],7,FALSE)</f>
        <v>20</v>
      </c>
      <c r="T3148" s="9">
        <f>ROUND((9706-Todos!$P3148)/100, 0)</f>
        <v>78</v>
      </c>
      <c r="U3148" s="9" t="str" cm="1">
        <f t="array" ref="U3148">_xlfn.IFS(
    ISNUMBER(SEARCH("C", Q3148)), "Ciudad",
    ISNUMBER(SEARCH("T", Q3148)), "Pueblo",
    ISNUMBER(SEARCH("R", Q3148)), "Rural",
    ISNUMBER(SEARCH("S", Q3148)), "Suburbano",
    ISNUMBER(SEARCH("U", Q3148)), "Urbano"
)</f>
        <v>Urbano</v>
      </c>
      <c r="V3148" s="24" t="str" cm="1">
        <f t="array" ref="V3148">_xlfn.LET(
    _xlpm.txt, _xlfn.TEXTJOIN("", TRUE, IF(ISNUMBER(--MID(Todos!$H3148, _xlfn.SEQUENCE(LEN(Todos!$H3148)), 1)), MID(Todos!$H3148, _xlfn.SEQUENCE(LEN(Todos!$H3148)), 1), "")),
    IF(ISNUMBER(--RIGHT(_xlpm.txt,1)), _xlpm.txt, LEFT(_xlpm.txt, LEN(_xlpm.txt)-1))
)</f>
        <v>13783</v>
      </c>
      <c r="W3148" s="9" t="str">
        <f>UPPER(LEFT(Todos!$B3148,2))</f>
        <v>CA</v>
      </c>
      <c r="X3148" s="10" t="str" cm="1">
        <f t="array" ref="X3148">+IF(Todos!$C3148 = "",MODE.MATCH(Todos!$C$2:$C$4029),Todos!$C3148)</f>
        <v>M</v>
      </c>
    </row>
    <row r="3149" spans="1:24" x14ac:dyDescent="0.35">
      <c r="A3149" s="11">
        <v>1927</v>
      </c>
      <c r="B3149" s="12" t="s">
        <v>41</v>
      </c>
      <c r="C3149" s="12" t="s">
        <v>17</v>
      </c>
      <c r="D3149" s="12">
        <v>1133</v>
      </c>
      <c r="E3149" s="12">
        <v>615</v>
      </c>
      <c r="F3149" s="12">
        <v>681</v>
      </c>
      <c r="G3149" s="12">
        <v>6</v>
      </c>
      <c r="H3149" s="12">
        <v>22163</v>
      </c>
      <c r="I3149" s="12">
        <v>3</v>
      </c>
      <c r="J3149" s="12">
        <v>36</v>
      </c>
      <c r="K3149" s="12">
        <v>626</v>
      </c>
      <c r="L3149" s="12">
        <v>651</v>
      </c>
      <c r="M3149" s="12">
        <v>13.33333333</v>
      </c>
      <c r="N3149" s="12">
        <f>VLOOKUP(Todos!$A3149,vlookup_table[#All],2,FALSE)</f>
        <v>0</v>
      </c>
      <c r="O3149" s="12" t="str">
        <f>VLOOKUP(Todos!$A3149,vlookup_table[#All],3,FALSE)</f>
        <v>WA</v>
      </c>
      <c r="P3149" s="12">
        <f>VLOOKUP(Todos!$A3149,vlookup_table[#All],4,FALSE)</f>
        <v>5801</v>
      </c>
      <c r="Q3149" s="14" t="str">
        <f>VLOOKUP(Todos!$A3149,vlookup_table[#All],5,FALSE)</f>
        <v>T1</v>
      </c>
      <c r="R3149" s="14" t="str">
        <f>VLOOKUP(Todos!$A3149,vlookup_table[#All],6,FALSE)</f>
        <v>F</v>
      </c>
      <c r="S3149" s="14">
        <f>VLOOKUP(Todos!$A3149,vlookup_table[#All],7,FALSE)</f>
        <v>15</v>
      </c>
      <c r="T3149" s="14">
        <f>ROUND((9706-Todos!$P3149)/100, 0)</f>
        <v>39</v>
      </c>
      <c r="U3149" s="14" t="str" cm="1">
        <f t="array" ref="U3149">_xlfn.IFS(
    ISNUMBER(SEARCH("C", Q3149)), "Ciudad",
    ISNUMBER(SEARCH("T", Q3149)), "Pueblo",
    ISNUMBER(SEARCH("R", Q3149)), "Rural",
    ISNUMBER(SEARCH("S", Q3149)), "Suburbano",
    ISNUMBER(SEARCH("U", Q3149)), "Urbano"
)</f>
        <v>Pueblo</v>
      </c>
      <c r="V3149" s="25" t="str" cm="1">
        <f t="array" ref="V3149">_xlfn.LET(
    _xlpm.txt, _xlfn.TEXTJOIN("", TRUE, IF(ISNUMBER(--MID(Todos!$H3149, _xlfn.SEQUENCE(LEN(Todos!$H3149)), 1)), MID(Todos!$H3149, _xlfn.SEQUENCE(LEN(Todos!$H3149)), 1), "")),
    IF(ISNUMBER(--RIGHT(_xlpm.txt,1)), _xlpm.txt, LEFT(_xlpm.txt, LEN(_xlpm.txt)-1))
)</f>
        <v>22163</v>
      </c>
      <c r="W3149" s="14" t="str">
        <f>UPPER(LEFT(Todos!$B3149,2))</f>
        <v>WA</v>
      </c>
      <c r="X3149" s="15" t="str" cm="1">
        <f t="array" ref="X3149">+IF(Todos!$C3149 = "",MODE.MATCH(Todos!$C$2:$C$4029),Todos!$C3149)</f>
        <v>F</v>
      </c>
    </row>
    <row r="3150" spans="1:24" x14ac:dyDescent="0.35">
      <c r="A3150" s="6">
        <v>157100</v>
      </c>
      <c r="B3150" s="7" t="s">
        <v>22</v>
      </c>
      <c r="C3150" s="7" t="s">
        <v>17</v>
      </c>
      <c r="D3150" s="7">
        <v>2556</v>
      </c>
      <c r="E3150" s="7">
        <v>490</v>
      </c>
      <c r="F3150" s="7">
        <v>744</v>
      </c>
      <c r="G3150" s="7">
        <v>88</v>
      </c>
      <c r="H3150" s="7">
        <v>40178</v>
      </c>
      <c r="I3150" s="7">
        <v>14</v>
      </c>
      <c r="J3150" s="7">
        <v>27</v>
      </c>
      <c r="K3150" s="7">
        <v>670</v>
      </c>
      <c r="L3150" s="7">
        <v>610</v>
      </c>
      <c r="M3150" s="7">
        <v>17.272727270000001</v>
      </c>
      <c r="N3150" s="7">
        <f>VLOOKUP(Todos!$A3150,vlookup_table[#All],2,FALSE)</f>
        <v>0</v>
      </c>
      <c r="O3150" s="7" t="str">
        <f>VLOOKUP(Todos!$A3150,vlookup_table[#All],3,FALSE)</f>
        <v>CA</v>
      </c>
      <c r="P3150" s="7">
        <f>VLOOKUP(Todos!$A3150,vlookup_table[#All],4,FALSE)</f>
        <v>4703</v>
      </c>
      <c r="Q3150" s="9" t="str">
        <f>VLOOKUP(Todos!$A3150,vlookup_table[#All],5,FALSE)</f>
        <v>T1</v>
      </c>
      <c r="R3150" s="9" t="str">
        <f>VLOOKUP(Todos!$A3150,vlookup_table[#All],6,FALSE)</f>
        <v>F</v>
      </c>
      <c r="S3150" s="9">
        <f>VLOOKUP(Todos!$A3150,vlookup_table[#All],7,FALSE)</f>
        <v>27</v>
      </c>
      <c r="T3150" s="9">
        <f>ROUND((9706-Todos!$P3150)/100, 0)</f>
        <v>50</v>
      </c>
      <c r="U3150" s="9" t="str" cm="1">
        <f t="array" ref="U3150">_xlfn.IFS(
    ISNUMBER(SEARCH("C", Q3150)), "Ciudad",
    ISNUMBER(SEARCH("T", Q3150)), "Pueblo",
    ISNUMBER(SEARCH("R", Q3150)), "Rural",
    ISNUMBER(SEARCH("S", Q3150)), "Suburbano",
    ISNUMBER(SEARCH("U", Q3150)), "Urbano"
)</f>
        <v>Pueblo</v>
      </c>
      <c r="V3150" s="24" t="str" cm="1">
        <f t="array" ref="V3150">_xlfn.LET(
    _xlpm.txt, _xlfn.TEXTJOIN("", TRUE, IF(ISNUMBER(--MID(Todos!$H3150, _xlfn.SEQUENCE(LEN(Todos!$H3150)), 1)), MID(Todos!$H3150, _xlfn.SEQUENCE(LEN(Todos!$H3150)), 1), "")),
    IF(ISNUMBER(--RIGHT(_xlpm.txt,1)), _xlpm.txt, LEFT(_xlpm.txt, LEN(_xlpm.txt)-1))
)</f>
        <v>40178</v>
      </c>
      <c r="W3150" s="9" t="str">
        <f>UPPER(LEFT(Todos!$B3150,2))</f>
        <v>CA</v>
      </c>
      <c r="X3150" s="10" t="str" cm="1">
        <f t="array" ref="X3150">+IF(Todos!$C3150 = "",MODE.MATCH(Todos!$C$2:$C$4029),Todos!$C3150)</f>
        <v>F</v>
      </c>
    </row>
    <row r="3151" spans="1:24" x14ac:dyDescent="0.35">
      <c r="A3151" s="11">
        <v>166870</v>
      </c>
      <c r="B3151" s="12" t="s">
        <v>22</v>
      </c>
      <c r="C3151" s="12" t="s">
        <v>17</v>
      </c>
      <c r="D3151" s="12">
        <v>3700</v>
      </c>
      <c r="E3151" s="12">
        <v>444</v>
      </c>
      <c r="F3151" s="12">
        <v>667</v>
      </c>
      <c r="G3151" s="12">
        <v>91</v>
      </c>
      <c r="H3151" s="12">
        <v>31003</v>
      </c>
      <c r="I3151" s="12">
        <v>14</v>
      </c>
      <c r="J3151" s="12">
        <v>58</v>
      </c>
      <c r="K3151" s="12">
        <v>583</v>
      </c>
      <c r="L3151" s="12">
        <v>559</v>
      </c>
      <c r="M3151" s="12">
        <v>12.5</v>
      </c>
      <c r="N3151" s="12">
        <f>VLOOKUP(Todos!$A3151,vlookup_table[#All],2,FALSE)</f>
        <v>28</v>
      </c>
      <c r="O3151" s="12" t="str">
        <f>VLOOKUP(Todos!$A3151,vlookup_table[#All],3,FALSE)</f>
        <v>CA</v>
      </c>
      <c r="P3151" s="12">
        <f>VLOOKUP(Todos!$A3151,vlookup_table[#All],4,FALSE)</f>
        <v>0</v>
      </c>
      <c r="Q3151" s="14" t="str">
        <f>VLOOKUP(Todos!$A3151,vlookup_table[#All],5,FALSE)</f>
        <v>S1</v>
      </c>
      <c r="R3151" s="14" t="str">
        <f>VLOOKUP(Todos!$A3151,vlookup_table[#All],6,FALSE)</f>
        <v>F</v>
      </c>
      <c r="S3151" s="14">
        <f>VLOOKUP(Todos!$A3151,vlookup_table[#All],7,FALSE)</f>
        <v>14</v>
      </c>
      <c r="T3151" s="14">
        <f>ROUND((9706-Todos!$P3151)/100, 0)</f>
        <v>97</v>
      </c>
      <c r="U3151" s="14" t="str" cm="1">
        <f t="array" ref="U3151">_xlfn.IFS(
    ISNUMBER(SEARCH("C", Q3151)), "Ciudad",
    ISNUMBER(SEARCH("T", Q3151)), "Pueblo",
    ISNUMBER(SEARCH("R", Q3151)), "Rural",
    ISNUMBER(SEARCH("S", Q3151)), "Suburbano",
    ISNUMBER(SEARCH("U", Q3151)), "Urbano"
)</f>
        <v>Suburbano</v>
      </c>
      <c r="V3151" s="25" t="str" cm="1">
        <f t="array" ref="V3151">_xlfn.LET(
    _xlpm.txt, _xlfn.TEXTJOIN("", TRUE, IF(ISNUMBER(--MID(Todos!$H3151, _xlfn.SEQUENCE(LEN(Todos!$H3151)), 1)), MID(Todos!$H3151, _xlfn.SEQUENCE(LEN(Todos!$H3151)), 1), "")),
    IF(ISNUMBER(--RIGHT(_xlpm.txt,1)), _xlpm.txt, LEFT(_xlpm.txt, LEN(_xlpm.txt)-1))
)</f>
        <v>31003</v>
      </c>
      <c r="W3151" s="14" t="str">
        <f>UPPER(LEFT(Todos!$B3151,2))</f>
        <v>CA</v>
      </c>
      <c r="X3151" s="15" t="str" cm="1">
        <f t="array" ref="X3151">+IF(Todos!$C3151 = "",MODE.MATCH(Todos!$C$2:$C$4029),Todos!$C3151)</f>
        <v>F</v>
      </c>
    </row>
    <row r="3152" spans="1:24" x14ac:dyDescent="0.35">
      <c r="A3152" s="6">
        <v>108724</v>
      </c>
      <c r="B3152" s="7" t="s">
        <v>50</v>
      </c>
      <c r="C3152" s="7" t="s">
        <v>14</v>
      </c>
      <c r="D3152" s="7">
        <v>565</v>
      </c>
      <c r="E3152" s="7">
        <v>259</v>
      </c>
      <c r="F3152" s="7">
        <v>339</v>
      </c>
      <c r="G3152" s="7">
        <v>4</v>
      </c>
      <c r="H3152" s="7">
        <v>11314</v>
      </c>
      <c r="I3152" s="7">
        <v>0</v>
      </c>
      <c r="J3152" s="7">
        <v>89</v>
      </c>
      <c r="K3152" s="7">
        <v>293</v>
      </c>
      <c r="L3152" s="7">
        <v>305</v>
      </c>
      <c r="M3152" s="7">
        <v>6.846153846</v>
      </c>
      <c r="N3152" s="7">
        <f>VLOOKUP(Todos!$A3152,vlookup_table[#All],2,FALSE)</f>
        <v>1002</v>
      </c>
      <c r="O3152" s="7" t="str">
        <f>VLOOKUP(Todos!$A3152,vlookup_table[#All],3,FALSE)</f>
        <v>LA</v>
      </c>
      <c r="P3152" s="7">
        <f>VLOOKUP(Todos!$A3152,vlookup_table[#All],4,FALSE)</f>
        <v>4001</v>
      </c>
      <c r="Q3152" s="9" t="str">
        <f>VLOOKUP(Todos!$A3152,vlookup_table[#All],5,FALSE)</f>
        <v>T2</v>
      </c>
      <c r="R3152" s="9" t="str">
        <f>VLOOKUP(Todos!$A3152,vlookup_table[#All],6,FALSE)</f>
        <v>M</v>
      </c>
      <c r="S3152" s="9">
        <f>VLOOKUP(Todos!$A3152,vlookup_table[#All],7,FALSE)</f>
        <v>12</v>
      </c>
      <c r="T3152" s="9">
        <f>ROUND((9706-Todos!$P3152)/100, 0)</f>
        <v>57</v>
      </c>
      <c r="U3152" s="9" t="str" cm="1">
        <f t="array" ref="U3152">_xlfn.IFS(
    ISNUMBER(SEARCH("C", Q3152)), "Ciudad",
    ISNUMBER(SEARCH("T", Q3152)), "Pueblo",
    ISNUMBER(SEARCH("R", Q3152)), "Rural",
    ISNUMBER(SEARCH("S", Q3152)), "Suburbano",
    ISNUMBER(SEARCH("U", Q3152)), "Urbano"
)</f>
        <v>Pueblo</v>
      </c>
      <c r="V3152" s="24" t="str" cm="1">
        <f t="array" ref="V3152">_xlfn.LET(
    _xlpm.txt, _xlfn.TEXTJOIN("", TRUE, IF(ISNUMBER(--MID(Todos!$H3152, _xlfn.SEQUENCE(LEN(Todos!$H3152)), 1)), MID(Todos!$H3152, _xlfn.SEQUENCE(LEN(Todos!$H3152)), 1), "")),
    IF(ISNUMBER(--RIGHT(_xlpm.txt,1)), _xlpm.txt, LEFT(_xlpm.txt, LEN(_xlpm.txt)-1))
)</f>
        <v>11314</v>
      </c>
      <c r="W3152" s="9" t="str">
        <f>UPPER(LEFT(Todos!$B3152,2))</f>
        <v>LA</v>
      </c>
      <c r="X3152" s="10" t="str" cm="1">
        <f t="array" ref="X3152">+IF(Todos!$C3152 = "",MODE.MATCH(Todos!$C$2:$C$4029),Todos!$C3152)</f>
        <v>M</v>
      </c>
    </row>
    <row r="3153" spans="1:24" x14ac:dyDescent="0.35">
      <c r="A3153" s="11">
        <v>62400</v>
      </c>
      <c r="B3153" s="12" t="s">
        <v>34</v>
      </c>
      <c r="C3153" s="12" t="s">
        <v>17</v>
      </c>
      <c r="D3153" s="12">
        <v>975</v>
      </c>
      <c r="E3153" s="12">
        <v>301</v>
      </c>
      <c r="F3153" s="12">
        <v>393</v>
      </c>
      <c r="G3153" s="12">
        <v>1</v>
      </c>
      <c r="H3153" s="12">
        <v>17572</v>
      </c>
      <c r="I3153" s="12">
        <v>4</v>
      </c>
      <c r="J3153" s="12">
        <v>51</v>
      </c>
      <c r="K3153" s="12">
        <v>366</v>
      </c>
      <c r="L3153" s="12">
        <v>322</v>
      </c>
      <c r="M3153" s="12">
        <v>3.407407407</v>
      </c>
      <c r="N3153" s="12">
        <f>VLOOKUP(Todos!$A3153,vlookup_table[#All],2,FALSE)</f>
        <v>0</v>
      </c>
      <c r="O3153" s="12" t="str">
        <f>VLOOKUP(Todos!$A3153,vlookup_table[#All],3,FALSE)</f>
        <v>IN</v>
      </c>
      <c r="P3153" s="12">
        <f>VLOOKUP(Todos!$A3153,vlookup_table[#All],4,FALSE)</f>
        <v>1801</v>
      </c>
      <c r="Q3153" s="14" t="str">
        <f>VLOOKUP(Todos!$A3153,vlookup_table[#All],5,FALSE)</f>
        <v>S2</v>
      </c>
      <c r="R3153" s="14" t="str">
        <f>VLOOKUP(Todos!$A3153,vlookup_table[#All],6,FALSE)</f>
        <v>F</v>
      </c>
      <c r="S3153" s="14">
        <f>VLOOKUP(Todos!$A3153,vlookup_table[#All],7,FALSE)</f>
        <v>3</v>
      </c>
      <c r="T3153" s="14">
        <f>ROUND((9706-Todos!$P3153)/100, 0)</f>
        <v>79</v>
      </c>
      <c r="U3153" s="14" t="str" cm="1">
        <f t="array" ref="U3153">_xlfn.IFS(
    ISNUMBER(SEARCH("C", Q3153)), "Ciudad",
    ISNUMBER(SEARCH("T", Q3153)), "Pueblo",
    ISNUMBER(SEARCH("R", Q3153)), "Rural",
    ISNUMBER(SEARCH("S", Q3153)), "Suburbano",
    ISNUMBER(SEARCH("U", Q3153)), "Urbano"
)</f>
        <v>Suburbano</v>
      </c>
      <c r="V3153" s="25" t="str" cm="1">
        <f t="array" ref="V3153">_xlfn.LET(
    _xlpm.txt, _xlfn.TEXTJOIN("", TRUE, IF(ISNUMBER(--MID(Todos!$H3153, _xlfn.SEQUENCE(LEN(Todos!$H3153)), 1)), MID(Todos!$H3153, _xlfn.SEQUENCE(LEN(Todos!$H3153)), 1), "")),
    IF(ISNUMBER(--RIGHT(_xlpm.txt,1)), _xlpm.txt, LEFT(_xlpm.txt, LEN(_xlpm.txt)-1))
)</f>
        <v>17572</v>
      </c>
      <c r="W3153" s="14" t="str">
        <f>UPPER(LEFT(Todos!$B3153,2))</f>
        <v>IN</v>
      </c>
      <c r="X3153" s="15" t="str" cm="1">
        <f t="array" ref="X3153">+IF(Todos!$C3153 = "",MODE.MATCH(Todos!$C$2:$C$4029),Todos!$C3153)</f>
        <v>F</v>
      </c>
    </row>
    <row r="3154" spans="1:24" x14ac:dyDescent="0.35">
      <c r="A3154" s="6">
        <v>19864</v>
      </c>
      <c r="B3154" s="7" t="s">
        <v>18</v>
      </c>
      <c r="C3154" s="7" t="s">
        <v>14</v>
      </c>
      <c r="D3154" s="7">
        <v>632</v>
      </c>
      <c r="E3154" s="7">
        <v>343</v>
      </c>
      <c r="F3154" s="7">
        <v>340</v>
      </c>
      <c r="G3154" s="7">
        <v>0</v>
      </c>
      <c r="H3154" s="7">
        <v>10586</v>
      </c>
      <c r="I3154" s="7">
        <v>11</v>
      </c>
      <c r="J3154" s="7">
        <v>36</v>
      </c>
      <c r="K3154" s="7">
        <v>316</v>
      </c>
      <c r="L3154" s="7">
        <v>344</v>
      </c>
      <c r="M3154" s="7">
        <v>5.2857142860000002</v>
      </c>
      <c r="N3154" s="7">
        <f>VLOOKUP(Todos!$A3154,vlookup_table[#All],2,FALSE)</f>
        <v>1</v>
      </c>
      <c r="O3154" s="7" t="str">
        <f>VLOOKUP(Todos!$A3154,vlookup_table[#All],3,FALSE)</f>
        <v>NC</v>
      </c>
      <c r="P3154" s="7">
        <f>VLOOKUP(Todos!$A3154,vlookup_table[#All],4,FALSE)</f>
        <v>4001</v>
      </c>
      <c r="Q3154" s="9" t="str">
        <f>VLOOKUP(Todos!$A3154,vlookup_table[#All],5,FALSE)</f>
        <v>C2</v>
      </c>
      <c r="R3154" s="9" t="str">
        <f>VLOOKUP(Todos!$A3154,vlookup_table[#All],6,FALSE)</f>
        <v>M</v>
      </c>
      <c r="S3154" s="9">
        <f>VLOOKUP(Todos!$A3154,vlookup_table[#All],7,FALSE)</f>
        <v>5</v>
      </c>
      <c r="T3154" s="9">
        <f>ROUND((9706-Todos!$P3154)/100, 0)</f>
        <v>57</v>
      </c>
      <c r="U3154" s="9" t="str" cm="1">
        <f t="array" ref="U3154">_xlfn.IFS(
    ISNUMBER(SEARCH("C", Q3154)), "Ciudad",
    ISNUMBER(SEARCH("T", Q3154)), "Pueblo",
    ISNUMBER(SEARCH("R", Q3154)), "Rural",
    ISNUMBER(SEARCH("S", Q3154)), "Suburbano",
    ISNUMBER(SEARCH("U", Q3154)), "Urbano"
)</f>
        <v>Ciudad</v>
      </c>
      <c r="V3154" s="24" t="str" cm="1">
        <f t="array" ref="V3154">_xlfn.LET(
    _xlpm.txt, _xlfn.TEXTJOIN("", TRUE, IF(ISNUMBER(--MID(Todos!$H3154, _xlfn.SEQUENCE(LEN(Todos!$H3154)), 1)), MID(Todos!$H3154, _xlfn.SEQUENCE(LEN(Todos!$H3154)), 1), "")),
    IF(ISNUMBER(--RIGHT(_xlpm.txt,1)), _xlpm.txt, LEFT(_xlpm.txt, LEN(_xlpm.txt)-1))
)</f>
        <v>10586</v>
      </c>
      <c r="W3154" s="9" t="str">
        <f>UPPER(LEFT(Todos!$B3154,2))</f>
        <v>NC</v>
      </c>
      <c r="X3154" s="10" t="str" cm="1">
        <f t="array" ref="X3154">+IF(Todos!$C3154 = "",MODE.MATCH(Todos!$C$2:$C$4029),Todos!$C3154)</f>
        <v>M</v>
      </c>
    </row>
    <row r="3155" spans="1:24" x14ac:dyDescent="0.35">
      <c r="A3155" s="11">
        <v>11961</v>
      </c>
      <c r="B3155" s="12" t="s">
        <v>22</v>
      </c>
      <c r="C3155" s="12" t="s">
        <v>17</v>
      </c>
      <c r="D3155" s="12">
        <v>2645</v>
      </c>
      <c r="E3155" s="12">
        <v>644</v>
      </c>
      <c r="F3155" s="12">
        <v>697</v>
      </c>
      <c r="G3155" s="12">
        <v>87</v>
      </c>
      <c r="H3155" s="12">
        <v>20782</v>
      </c>
      <c r="I3155" s="12">
        <v>26</v>
      </c>
      <c r="J3155" s="12">
        <v>46</v>
      </c>
      <c r="K3155" s="12">
        <v>655</v>
      </c>
      <c r="L3155" s="12">
        <v>682</v>
      </c>
      <c r="M3155" s="12">
        <v>21.6</v>
      </c>
      <c r="N3155" s="12">
        <f>VLOOKUP(Todos!$A3155,vlookup_table[#All],2,FALSE)</f>
        <v>0</v>
      </c>
      <c r="O3155" s="12" t="str">
        <f>VLOOKUP(Todos!$A3155,vlookup_table[#All],3,FALSE)</f>
        <v>CA</v>
      </c>
      <c r="P3155" s="12">
        <f>VLOOKUP(Todos!$A3155,vlookup_table[#All],4,FALSE)</f>
        <v>5801</v>
      </c>
      <c r="Q3155" s="14" t="str">
        <f>VLOOKUP(Todos!$A3155,vlookup_table[#All],5,FALSE)</f>
        <v>S1</v>
      </c>
      <c r="R3155" s="14" t="str">
        <f>VLOOKUP(Todos!$A3155,vlookup_table[#All],6,FALSE)</f>
        <v>F</v>
      </c>
      <c r="S3155" s="14">
        <f>VLOOKUP(Todos!$A3155,vlookup_table[#All],7,FALSE)</f>
        <v>25</v>
      </c>
      <c r="T3155" s="14">
        <f>ROUND((9706-Todos!$P3155)/100, 0)</f>
        <v>39</v>
      </c>
      <c r="U3155" s="14" t="str" cm="1">
        <f t="array" ref="U3155">_xlfn.IFS(
    ISNUMBER(SEARCH("C", Q3155)), "Ciudad",
    ISNUMBER(SEARCH("T", Q3155)), "Pueblo",
    ISNUMBER(SEARCH("R", Q3155)), "Rural",
    ISNUMBER(SEARCH("S", Q3155)), "Suburbano",
    ISNUMBER(SEARCH("U", Q3155)), "Urbano"
)</f>
        <v>Suburbano</v>
      </c>
      <c r="V3155" s="25" t="str" cm="1">
        <f t="array" ref="V3155">_xlfn.LET(
    _xlpm.txt, _xlfn.TEXTJOIN("", TRUE, IF(ISNUMBER(--MID(Todos!$H3155, _xlfn.SEQUENCE(LEN(Todos!$H3155)), 1)), MID(Todos!$H3155, _xlfn.SEQUENCE(LEN(Todos!$H3155)), 1), "")),
    IF(ISNUMBER(--RIGHT(_xlpm.txt,1)), _xlpm.txt, LEFT(_xlpm.txt, LEN(_xlpm.txt)-1))
)</f>
        <v>20782</v>
      </c>
      <c r="W3155" s="14" t="str">
        <f>UPPER(LEFT(Todos!$B3155,2))</f>
        <v>CA</v>
      </c>
      <c r="X3155" s="15" t="str" cm="1">
        <f t="array" ref="X3155">+IF(Todos!$C3155 = "",MODE.MATCH(Todos!$C$2:$C$4029),Todos!$C3155)</f>
        <v>F</v>
      </c>
    </row>
    <row r="3156" spans="1:24" x14ac:dyDescent="0.35">
      <c r="A3156" s="6">
        <v>20302</v>
      </c>
      <c r="B3156" s="7" t="s">
        <v>18</v>
      </c>
      <c r="C3156" s="7" t="s">
        <v>31</v>
      </c>
      <c r="D3156" s="7">
        <v>401</v>
      </c>
      <c r="E3156" s="7">
        <v>202</v>
      </c>
      <c r="F3156" s="7">
        <v>289</v>
      </c>
      <c r="G3156" s="7">
        <v>0</v>
      </c>
      <c r="H3156" s="7">
        <v>9283</v>
      </c>
      <c r="I3156" s="7">
        <v>1</v>
      </c>
      <c r="J3156" s="7">
        <v>89</v>
      </c>
      <c r="K3156" s="7">
        <v>259</v>
      </c>
      <c r="L3156" s="7">
        <v>243</v>
      </c>
      <c r="M3156" s="7">
        <v>3.8235294120000001</v>
      </c>
      <c r="N3156" s="7">
        <f>VLOOKUP(Todos!$A3156,vlookup_table[#All],2,FALSE)</f>
        <v>0</v>
      </c>
      <c r="O3156" s="7" t="str">
        <f>VLOOKUP(Todos!$A3156,vlookup_table[#All],3,FALSE)</f>
        <v>NC</v>
      </c>
      <c r="P3156" s="7">
        <f>VLOOKUP(Todos!$A3156,vlookup_table[#All],4,FALSE)</f>
        <v>0</v>
      </c>
      <c r="Q3156" s="9" t="str">
        <f>VLOOKUP(Todos!$A3156,vlookup_table[#All],5,FALSE)</f>
        <v>R3</v>
      </c>
      <c r="R3156" s="9" t="str">
        <f>VLOOKUP(Todos!$A3156,vlookup_table[#All],6,FALSE)</f>
        <v>U</v>
      </c>
      <c r="S3156" s="9">
        <f>VLOOKUP(Todos!$A3156,vlookup_table[#All],7,FALSE)</f>
        <v>1</v>
      </c>
      <c r="T3156" s="9">
        <f>ROUND((9706-Todos!$P3156)/100, 0)</f>
        <v>97</v>
      </c>
      <c r="U3156" s="9" t="str" cm="1">
        <f t="array" ref="U3156">_xlfn.IFS(
    ISNUMBER(SEARCH("C", Q3156)), "Ciudad",
    ISNUMBER(SEARCH("T", Q3156)), "Pueblo",
    ISNUMBER(SEARCH("R", Q3156)), "Rural",
    ISNUMBER(SEARCH("S", Q3156)), "Suburbano",
    ISNUMBER(SEARCH("U", Q3156)), "Urbano"
)</f>
        <v>Rural</v>
      </c>
      <c r="V3156" s="24" t="str" cm="1">
        <f t="array" ref="V3156">_xlfn.LET(
    _xlpm.txt, _xlfn.TEXTJOIN("", TRUE, IF(ISNUMBER(--MID(Todos!$H3156, _xlfn.SEQUENCE(LEN(Todos!$H3156)), 1)), MID(Todos!$H3156, _xlfn.SEQUENCE(LEN(Todos!$H3156)), 1), "")),
    IF(ISNUMBER(--RIGHT(_xlpm.txt,1)), _xlpm.txt, LEFT(_xlpm.txt, LEN(_xlpm.txt)-1))
)</f>
        <v>9283</v>
      </c>
      <c r="W3156" s="9" t="str">
        <f>UPPER(LEFT(Todos!$B3156,2))</f>
        <v>NC</v>
      </c>
      <c r="X3156" s="10" t="str" cm="1">
        <f t="array" ref="X3156">+IF(Todos!$C3156 = "",MODE.MATCH(Todos!$C$2:$C$4029),Todos!$C3156)</f>
        <v>U</v>
      </c>
    </row>
    <row r="3157" spans="1:24" x14ac:dyDescent="0.35">
      <c r="A3157" s="11">
        <v>188190</v>
      </c>
      <c r="B3157" s="12" t="s">
        <v>47</v>
      </c>
      <c r="C3157" s="12" t="s">
        <v>17</v>
      </c>
      <c r="D3157" s="12">
        <v>918</v>
      </c>
      <c r="E3157" s="12">
        <v>315</v>
      </c>
      <c r="F3157" s="12">
        <v>398</v>
      </c>
      <c r="G3157" s="12">
        <v>3</v>
      </c>
      <c r="H3157" s="12">
        <v>16983</v>
      </c>
      <c r="I3157" s="12">
        <v>1</v>
      </c>
      <c r="J3157" s="12">
        <v>26</v>
      </c>
      <c r="K3157" s="12">
        <v>335</v>
      </c>
      <c r="L3157" s="12">
        <v>349</v>
      </c>
      <c r="M3157" s="12">
        <v>5.766666667</v>
      </c>
      <c r="N3157" s="12">
        <f>VLOOKUP(Todos!$A3157,vlookup_table[#All],2,FALSE)</f>
        <v>0</v>
      </c>
      <c r="O3157" s="12" t="str">
        <f>VLOOKUP(Todos!$A3157,vlookup_table[#All],3,FALSE)</f>
        <v>SC</v>
      </c>
      <c r="P3157" s="12">
        <f>VLOOKUP(Todos!$A3157,vlookup_table[#All],4,FALSE)</f>
        <v>2001</v>
      </c>
      <c r="Q3157" s="14" t="str">
        <f>VLOOKUP(Todos!$A3157,vlookup_table[#All],5,FALSE)</f>
        <v>T3</v>
      </c>
      <c r="R3157" s="14" t="str">
        <f>VLOOKUP(Todos!$A3157,vlookup_table[#All],6,FALSE)</f>
        <v>F</v>
      </c>
      <c r="S3157" s="14">
        <f>VLOOKUP(Todos!$A3157,vlookup_table[#All],7,FALSE)</f>
        <v>5</v>
      </c>
      <c r="T3157" s="14">
        <f>ROUND((9706-Todos!$P3157)/100, 0)</f>
        <v>77</v>
      </c>
      <c r="U3157" s="14" t="str" cm="1">
        <f t="array" ref="U3157">_xlfn.IFS(
    ISNUMBER(SEARCH("C", Q3157)), "Ciudad",
    ISNUMBER(SEARCH("T", Q3157)), "Pueblo",
    ISNUMBER(SEARCH("R", Q3157)), "Rural",
    ISNUMBER(SEARCH("S", Q3157)), "Suburbano",
    ISNUMBER(SEARCH("U", Q3157)), "Urbano"
)</f>
        <v>Pueblo</v>
      </c>
      <c r="V3157" s="25" t="str" cm="1">
        <f t="array" ref="V3157">_xlfn.LET(
    _xlpm.txt, _xlfn.TEXTJOIN("", TRUE, IF(ISNUMBER(--MID(Todos!$H3157, _xlfn.SEQUENCE(LEN(Todos!$H3157)), 1)), MID(Todos!$H3157, _xlfn.SEQUENCE(LEN(Todos!$H3157)), 1), "")),
    IF(ISNUMBER(--RIGHT(_xlpm.txt,1)), _xlpm.txt, LEFT(_xlpm.txt, LEN(_xlpm.txt)-1))
)</f>
        <v>16983</v>
      </c>
      <c r="W3157" s="14" t="str">
        <f>UPPER(LEFT(Todos!$B3157,2))</f>
        <v>SC</v>
      </c>
      <c r="X3157" s="15" t="str" cm="1">
        <f t="array" ref="X3157">+IF(Todos!$C3157 = "",MODE.MATCH(Todos!$C$2:$C$4029),Todos!$C3157)</f>
        <v>F</v>
      </c>
    </row>
    <row r="3158" spans="1:24" x14ac:dyDescent="0.35">
      <c r="A3158" s="6">
        <v>174974</v>
      </c>
      <c r="B3158" s="7" t="s">
        <v>51</v>
      </c>
      <c r="C3158" s="7" t="s">
        <v>14</v>
      </c>
      <c r="D3158" s="7">
        <v>515</v>
      </c>
      <c r="E3158" s="7">
        <v>203</v>
      </c>
      <c r="F3158" s="7">
        <v>301</v>
      </c>
      <c r="G3158" s="7">
        <v>1</v>
      </c>
      <c r="H3158" s="7">
        <v>11169</v>
      </c>
      <c r="I3158" s="7">
        <v>2</v>
      </c>
      <c r="J3158" s="7">
        <v>56</v>
      </c>
      <c r="K3158" s="7">
        <v>256</v>
      </c>
      <c r="L3158" s="7">
        <v>265</v>
      </c>
      <c r="M3158" s="7">
        <v>7.2727272730000001</v>
      </c>
      <c r="N3158" s="7">
        <f>VLOOKUP(Todos!$A3158,vlookup_table[#All],2,FALSE)</f>
        <v>0</v>
      </c>
      <c r="O3158" s="7" t="str">
        <f>VLOOKUP(Todos!$A3158,vlookup_table[#All],3,FALSE)</f>
        <v>OR</v>
      </c>
      <c r="P3158" s="7">
        <f>VLOOKUP(Todos!$A3158,vlookup_table[#All],4,FALSE)</f>
        <v>2603</v>
      </c>
      <c r="Q3158" s="9" t="str">
        <f>VLOOKUP(Todos!$A3158,vlookup_table[#All],5,FALSE)</f>
        <v>R2</v>
      </c>
      <c r="R3158" s="9" t="str">
        <f>VLOOKUP(Todos!$A3158,vlookup_table[#All],6,FALSE)</f>
        <v>M</v>
      </c>
      <c r="S3158" s="9">
        <f>VLOOKUP(Todos!$A3158,vlookup_table[#All],7,FALSE)</f>
        <v>10</v>
      </c>
      <c r="T3158" s="9">
        <f>ROUND((9706-Todos!$P3158)/100, 0)</f>
        <v>71</v>
      </c>
      <c r="U3158" s="9" t="str" cm="1">
        <f t="array" ref="U3158">_xlfn.IFS(
    ISNUMBER(SEARCH("C", Q3158)), "Ciudad",
    ISNUMBER(SEARCH("T", Q3158)), "Pueblo",
    ISNUMBER(SEARCH("R", Q3158)), "Rural",
    ISNUMBER(SEARCH("S", Q3158)), "Suburbano",
    ISNUMBER(SEARCH("U", Q3158)), "Urbano"
)</f>
        <v>Rural</v>
      </c>
      <c r="V3158" s="24" t="str" cm="1">
        <f t="array" ref="V3158">_xlfn.LET(
    _xlpm.txt, _xlfn.TEXTJOIN("", TRUE, IF(ISNUMBER(--MID(Todos!$H3158, _xlfn.SEQUENCE(LEN(Todos!$H3158)), 1)), MID(Todos!$H3158, _xlfn.SEQUENCE(LEN(Todos!$H3158)), 1), "")),
    IF(ISNUMBER(--RIGHT(_xlpm.txt,1)), _xlpm.txt, LEFT(_xlpm.txt, LEN(_xlpm.txt)-1))
)</f>
        <v>11169</v>
      </c>
      <c r="W3158" s="9" t="str">
        <f>UPPER(LEFT(Todos!$B3158,2))</f>
        <v>OR</v>
      </c>
      <c r="X3158" s="10" t="str" cm="1">
        <f t="array" ref="X3158">+IF(Todos!$C3158 = "",MODE.MATCH(Todos!$C$2:$C$4029),Todos!$C3158)</f>
        <v>M</v>
      </c>
    </row>
    <row r="3159" spans="1:24" x14ac:dyDescent="0.35">
      <c r="A3159" s="11">
        <v>97315</v>
      </c>
      <c r="B3159" s="12" t="s">
        <v>16</v>
      </c>
      <c r="C3159" s="12" t="s">
        <v>14</v>
      </c>
      <c r="D3159" s="12">
        <v>875</v>
      </c>
      <c r="E3159" s="12">
        <v>221</v>
      </c>
      <c r="F3159" s="12">
        <v>241</v>
      </c>
      <c r="G3159" s="12">
        <v>0</v>
      </c>
      <c r="H3159" s="12">
        <v>8941</v>
      </c>
      <c r="I3159" s="12">
        <v>0</v>
      </c>
      <c r="J3159" s="12">
        <v>79</v>
      </c>
      <c r="K3159" s="12">
        <v>218</v>
      </c>
      <c r="L3159" s="12">
        <v>243</v>
      </c>
      <c r="M3159" s="12">
        <v>7.6</v>
      </c>
      <c r="N3159" s="12">
        <f>VLOOKUP(Todos!$A3159,vlookup_table[#All],2,FALSE)</f>
        <v>1</v>
      </c>
      <c r="O3159" s="12" t="str">
        <f>VLOOKUP(Todos!$A3159,vlookup_table[#All],3,FALSE)</f>
        <v>IL</v>
      </c>
      <c r="P3159" s="12">
        <f>VLOOKUP(Todos!$A3159,vlookup_table[#All],4,FALSE)</f>
        <v>2801</v>
      </c>
      <c r="Q3159" s="14" t="str">
        <f>VLOOKUP(Todos!$A3159,vlookup_table[#All],5,FALSE)</f>
        <v>C3</v>
      </c>
      <c r="R3159" s="14" t="str">
        <f>VLOOKUP(Todos!$A3159,vlookup_table[#All],6,FALSE)</f>
        <v>M</v>
      </c>
      <c r="S3159" s="14">
        <f>VLOOKUP(Todos!$A3159,vlookup_table[#All],7,FALSE)</f>
        <v>14</v>
      </c>
      <c r="T3159" s="14">
        <f>ROUND((9706-Todos!$P3159)/100, 0)</f>
        <v>69</v>
      </c>
      <c r="U3159" s="14" t="str" cm="1">
        <f t="array" ref="U3159">_xlfn.IFS(
    ISNUMBER(SEARCH("C", Q3159)), "Ciudad",
    ISNUMBER(SEARCH("T", Q3159)), "Pueblo",
    ISNUMBER(SEARCH("R", Q3159)), "Rural",
    ISNUMBER(SEARCH("S", Q3159)), "Suburbano",
    ISNUMBER(SEARCH("U", Q3159)), "Urbano"
)</f>
        <v>Ciudad</v>
      </c>
      <c r="V3159" s="25" t="str" cm="1">
        <f t="array" ref="V3159">_xlfn.LET(
    _xlpm.txt, _xlfn.TEXTJOIN("", TRUE, IF(ISNUMBER(--MID(Todos!$H3159, _xlfn.SEQUENCE(LEN(Todos!$H3159)), 1)), MID(Todos!$H3159, _xlfn.SEQUENCE(LEN(Todos!$H3159)), 1), "")),
    IF(ISNUMBER(--RIGHT(_xlpm.txt,1)), _xlpm.txt, LEFT(_xlpm.txt, LEN(_xlpm.txt)-1))
)</f>
        <v>8941</v>
      </c>
      <c r="W3159" s="14" t="str">
        <f>UPPER(LEFT(Todos!$B3159,2))</f>
        <v>IL</v>
      </c>
      <c r="X3159" s="15" t="str" cm="1">
        <f t="array" ref="X3159">+IF(Todos!$C3159 = "",MODE.MATCH(Todos!$C$2:$C$4029),Todos!$C3159)</f>
        <v>M</v>
      </c>
    </row>
    <row r="3160" spans="1:24" x14ac:dyDescent="0.35">
      <c r="A3160" s="6">
        <v>111981</v>
      </c>
      <c r="B3160" s="7" t="s">
        <v>33</v>
      </c>
      <c r="C3160" s="7" t="s">
        <v>61</v>
      </c>
      <c r="D3160" s="7">
        <v>439</v>
      </c>
      <c r="E3160" s="7">
        <v>192</v>
      </c>
      <c r="F3160" s="7">
        <v>249</v>
      </c>
      <c r="G3160" s="7">
        <v>0</v>
      </c>
      <c r="H3160" s="7">
        <v>10106</v>
      </c>
      <c r="I3160" s="7">
        <v>1</v>
      </c>
      <c r="J3160" s="7">
        <v>31</v>
      </c>
      <c r="K3160" s="7">
        <v>226</v>
      </c>
      <c r="L3160" s="7">
        <v>217</v>
      </c>
      <c r="M3160" s="7">
        <v>8</v>
      </c>
      <c r="N3160" s="7">
        <f>VLOOKUP(Todos!$A3160,vlookup_table[#All],2,FALSE)</f>
        <v>2</v>
      </c>
      <c r="O3160" s="7" t="str">
        <f>VLOOKUP(Todos!$A3160,vlookup_table[#All],3,FALSE)</f>
        <v>AR</v>
      </c>
      <c r="P3160" s="7">
        <f>VLOOKUP(Todos!$A3160,vlookup_table[#All],4,FALSE)</f>
        <v>0</v>
      </c>
      <c r="Q3160" s="9" t="str">
        <f>VLOOKUP(Todos!$A3160,vlookup_table[#All],5,FALSE)</f>
        <v>R2</v>
      </c>
      <c r="R3160" s="9" t="str">
        <f>VLOOKUP(Todos!$A3160,vlookup_table[#All],6,FALSE)</f>
        <v>F</v>
      </c>
      <c r="S3160" s="9">
        <f>VLOOKUP(Todos!$A3160,vlookup_table[#All],7,FALSE)</f>
        <v>20</v>
      </c>
      <c r="T3160" s="9">
        <f>ROUND((9706-Todos!$P3160)/100, 0)</f>
        <v>97</v>
      </c>
      <c r="U3160" s="9" t="str" cm="1">
        <f t="array" ref="U3160">_xlfn.IFS(
    ISNUMBER(SEARCH("C", Q3160)), "Ciudad",
    ISNUMBER(SEARCH("T", Q3160)), "Pueblo",
    ISNUMBER(SEARCH("R", Q3160)), "Rural",
    ISNUMBER(SEARCH("S", Q3160)), "Suburbano",
    ISNUMBER(SEARCH("U", Q3160)), "Urbano"
)</f>
        <v>Rural</v>
      </c>
      <c r="V3160" s="24" t="str" cm="1">
        <f t="array" ref="V3160">_xlfn.LET(
    _xlpm.txt, _xlfn.TEXTJOIN("", TRUE, IF(ISNUMBER(--MID(Todos!$H3160, _xlfn.SEQUENCE(LEN(Todos!$H3160)), 1)), MID(Todos!$H3160, _xlfn.SEQUENCE(LEN(Todos!$H3160)), 1), "")),
    IF(ISNUMBER(--RIGHT(_xlpm.txt,1)), _xlpm.txt, LEFT(_xlpm.txt, LEN(_xlpm.txt)-1))
)</f>
        <v>10106</v>
      </c>
      <c r="W3160" s="9" t="str">
        <f>UPPER(LEFT(Todos!$B3160,2))</f>
        <v>AR</v>
      </c>
      <c r="X3160" s="10" t="str" cm="1">
        <f t="array" ref="X3160">+IF(Todos!$C3160 = "",MODE.MATCH(Todos!$C$2:$C$4029),Todos!$C3160)</f>
        <v>Female</v>
      </c>
    </row>
    <row r="3161" spans="1:24" x14ac:dyDescent="0.35">
      <c r="A3161" s="11">
        <v>118361</v>
      </c>
      <c r="B3161" s="12" t="s">
        <v>21</v>
      </c>
      <c r="C3161" s="12" t="s">
        <v>17</v>
      </c>
      <c r="D3161" s="12">
        <v>962</v>
      </c>
      <c r="E3161" s="12">
        <v>389</v>
      </c>
      <c r="F3161" s="12">
        <v>409</v>
      </c>
      <c r="G3161" s="12">
        <v>3</v>
      </c>
      <c r="H3161" s="12">
        <v>15980</v>
      </c>
      <c r="I3161" s="12">
        <v>0</v>
      </c>
      <c r="J3161" s="12">
        <v>45</v>
      </c>
      <c r="K3161" s="12">
        <v>369</v>
      </c>
      <c r="L3161" s="12">
        <v>415</v>
      </c>
      <c r="M3161" s="12">
        <v>9.2777777780000008</v>
      </c>
      <c r="N3161" s="12">
        <f>VLOOKUP(Todos!$A3161,vlookup_table[#All],2,FALSE)</f>
        <v>2</v>
      </c>
      <c r="O3161" s="12" t="str">
        <f>VLOOKUP(Todos!$A3161,vlookup_table[#All],3,FALSE)</f>
        <v>TX</v>
      </c>
      <c r="P3161" s="12">
        <f>VLOOKUP(Todos!$A3161,vlookup_table[#All],4,FALSE)</f>
        <v>2209</v>
      </c>
      <c r="Q3161" s="14" t="str">
        <f>VLOOKUP(Todos!$A3161,vlookup_table[#All],5,FALSE)</f>
        <v>R1</v>
      </c>
      <c r="R3161" s="14" t="str">
        <f>VLOOKUP(Todos!$A3161,vlookup_table[#All],6,FALSE)</f>
        <v>F</v>
      </c>
      <c r="S3161" s="14">
        <f>VLOOKUP(Todos!$A3161,vlookup_table[#All],7,FALSE)</f>
        <v>10</v>
      </c>
      <c r="T3161" s="14">
        <f>ROUND((9706-Todos!$P3161)/100, 0)</f>
        <v>75</v>
      </c>
      <c r="U3161" s="14" t="str" cm="1">
        <f t="array" ref="U3161">_xlfn.IFS(
    ISNUMBER(SEARCH("C", Q3161)), "Ciudad",
    ISNUMBER(SEARCH("T", Q3161)), "Pueblo",
    ISNUMBER(SEARCH("R", Q3161)), "Rural",
    ISNUMBER(SEARCH("S", Q3161)), "Suburbano",
    ISNUMBER(SEARCH("U", Q3161)), "Urbano"
)</f>
        <v>Rural</v>
      </c>
      <c r="V3161" s="25" t="str" cm="1">
        <f t="array" ref="V3161">_xlfn.LET(
    _xlpm.txt, _xlfn.TEXTJOIN("", TRUE, IF(ISNUMBER(--MID(Todos!$H3161, _xlfn.SEQUENCE(LEN(Todos!$H3161)), 1)), MID(Todos!$H3161, _xlfn.SEQUENCE(LEN(Todos!$H3161)), 1), "")),
    IF(ISNUMBER(--RIGHT(_xlpm.txt,1)), _xlpm.txt, LEFT(_xlpm.txt, LEN(_xlpm.txt)-1))
)</f>
        <v>15980</v>
      </c>
      <c r="W3161" s="14" t="str">
        <f>UPPER(LEFT(Todos!$B3161,2))</f>
        <v>TX</v>
      </c>
      <c r="X3161" s="15" t="str" cm="1">
        <f t="array" ref="X3161">+IF(Todos!$C3161 = "",MODE.MATCH(Todos!$C$2:$C$4029),Todos!$C3161)</f>
        <v>F</v>
      </c>
    </row>
    <row r="3162" spans="1:24" x14ac:dyDescent="0.35">
      <c r="A3162" s="6">
        <v>131434</v>
      </c>
      <c r="B3162" s="7" t="s">
        <v>49</v>
      </c>
      <c r="C3162" s="7" t="s">
        <v>17</v>
      </c>
      <c r="D3162" s="7">
        <v>862</v>
      </c>
      <c r="E3162" s="7">
        <v>247</v>
      </c>
      <c r="F3162" s="7">
        <v>316</v>
      </c>
      <c r="G3162" s="7">
        <v>1</v>
      </c>
      <c r="H3162" s="7">
        <v>11640</v>
      </c>
      <c r="I3162" s="7">
        <v>5</v>
      </c>
      <c r="J3162" s="7">
        <v>25</v>
      </c>
      <c r="K3162" s="7">
        <v>301</v>
      </c>
      <c r="L3162" s="7">
        <v>283</v>
      </c>
      <c r="M3162" s="7">
        <v>20</v>
      </c>
      <c r="N3162" s="7">
        <f>VLOOKUP(Todos!$A3162,vlookup_table[#All],2,FALSE)</f>
        <v>0</v>
      </c>
      <c r="O3162" s="7" t="str">
        <f>VLOOKUP(Todos!$A3162,vlookup_table[#All],3,FALSE)</f>
        <v>CO</v>
      </c>
      <c r="P3162" s="7">
        <f>VLOOKUP(Todos!$A3162,vlookup_table[#All],4,FALSE)</f>
        <v>2601</v>
      </c>
      <c r="Q3162" s="9" t="str">
        <f>VLOOKUP(Todos!$A3162,vlookup_table[#All],5,FALSE)</f>
        <v>R1</v>
      </c>
      <c r="R3162" s="9" t="str">
        <f>VLOOKUP(Todos!$A3162,vlookup_table[#All],6,FALSE)</f>
        <v>F</v>
      </c>
      <c r="S3162" s="9">
        <f>VLOOKUP(Todos!$A3162,vlookup_table[#All],7,FALSE)</f>
        <v>20</v>
      </c>
      <c r="T3162" s="9">
        <f>ROUND((9706-Todos!$P3162)/100, 0)</f>
        <v>71</v>
      </c>
      <c r="U3162" s="9" t="str" cm="1">
        <f t="array" ref="U3162">_xlfn.IFS(
    ISNUMBER(SEARCH("C", Q3162)), "Ciudad",
    ISNUMBER(SEARCH("T", Q3162)), "Pueblo",
    ISNUMBER(SEARCH("R", Q3162)), "Rural",
    ISNUMBER(SEARCH("S", Q3162)), "Suburbano",
    ISNUMBER(SEARCH("U", Q3162)), "Urbano"
)</f>
        <v>Rural</v>
      </c>
      <c r="V3162" s="24" t="str" cm="1">
        <f t="array" ref="V3162">_xlfn.LET(
    _xlpm.txt, _xlfn.TEXTJOIN("", TRUE, IF(ISNUMBER(--MID(Todos!$H3162, _xlfn.SEQUENCE(LEN(Todos!$H3162)), 1)), MID(Todos!$H3162, _xlfn.SEQUENCE(LEN(Todos!$H3162)), 1), "")),
    IF(ISNUMBER(--RIGHT(_xlpm.txt,1)), _xlpm.txt, LEFT(_xlpm.txt, LEN(_xlpm.txt)-1))
)</f>
        <v>11640</v>
      </c>
      <c r="W3162" s="9" t="str">
        <f>UPPER(LEFT(Todos!$B3162,2))</f>
        <v>CO</v>
      </c>
      <c r="X3162" s="10" t="str" cm="1">
        <f t="array" ref="X3162">+IF(Todos!$C3162 = "",MODE.MATCH(Todos!$C$2:$C$4029),Todos!$C3162)</f>
        <v>F</v>
      </c>
    </row>
    <row r="3163" spans="1:24" x14ac:dyDescent="0.35">
      <c r="A3163" s="11">
        <v>55503</v>
      </c>
      <c r="B3163" s="12" t="s">
        <v>63</v>
      </c>
      <c r="C3163" s="12" t="s">
        <v>14</v>
      </c>
      <c r="D3163" s="12">
        <v>506</v>
      </c>
      <c r="E3163" s="12">
        <v>155</v>
      </c>
      <c r="F3163" s="12">
        <v>289</v>
      </c>
      <c r="G3163" s="12">
        <v>1</v>
      </c>
      <c r="H3163" s="12">
        <v>7983</v>
      </c>
      <c r="I3163" s="12">
        <v>0</v>
      </c>
      <c r="J3163" s="12">
        <v>84</v>
      </c>
      <c r="K3163" s="12">
        <v>245</v>
      </c>
      <c r="L3163" s="12">
        <v>231</v>
      </c>
      <c r="M3163" s="12">
        <v>8.4</v>
      </c>
      <c r="N3163" s="12">
        <f>VLOOKUP(Todos!$A3163,vlookup_table[#All],2,FALSE)</f>
        <v>0</v>
      </c>
      <c r="O3163" s="12" t="str">
        <f>VLOOKUP(Todos!$A3163,vlookup_table[#All],3,FALSE)</f>
        <v>MS</v>
      </c>
      <c r="P3163" s="12">
        <f>VLOOKUP(Todos!$A3163,vlookup_table[#All],4,FALSE)</f>
        <v>1401</v>
      </c>
      <c r="Q3163" s="14" t="str">
        <f>VLOOKUP(Todos!$A3163,vlookup_table[#All],5,FALSE)</f>
        <v>R2</v>
      </c>
      <c r="R3163" s="14" t="str">
        <f>VLOOKUP(Todos!$A3163,vlookup_table[#All],6,FALSE)</f>
        <v>M</v>
      </c>
      <c r="S3163" s="14">
        <f>VLOOKUP(Todos!$A3163,vlookup_table[#All],7,FALSE)</f>
        <v>10</v>
      </c>
      <c r="T3163" s="14">
        <f>ROUND((9706-Todos!$P3163)/100, 0)</f>
        <v>83</v>
      </c>
      <c r="U3163" s="14" t="str" cm="1">
        <f t="array" ref="U3163">_xlfn.IFS(
    ISNUMBER(SEARCH("C", Q3163)), "Ciudad",
    ISNUMBER(SEARCH("T", Q3163)), "Pueblo",
    ISNUMBER(SEARCH("R", Q3163)), "Rural",
    ISNUMBER(SEARCH("S", Q3163)), "Suburbano",
    ISNUMBER(SEARCH("U", Q3163)), "Urbano"
)</f>
        <v>Rural</v>
      </c>
      <c r="V3163" s="25" t="str" cm="1">
        <f t="array" ref="V3163">_xlfn.LET(
    _xlpm.txt, _xlfn.TEXTJOIN("", TRUE, IF(ISNUMBER(--MID(Todos!$H3163, _xlfn.SEQUENCE(LEN(Todos!$H3163)), 1)), MID(Todos!$H3163, _xlfn.SEQUENCE(LEN(Todos!$H3163)), 1), "")),
    IF(ISNUMBER(--RIGHT(_xlpm.txt,1)), _xlpm.txt, LEFT(_xlpm.txt, LEN(_xlpm.txt)-1))
)</f>
        <v>7983</v>
      </c>
      <c r="W3163" s="14" t="str">
        <f>UPPER(LEFT(Todos!$B3163,2))</f>
        <v>MS</v>
      </c>
      <c r="X3163" s="15" t="str" cm="1">
        <f t="array" ref="X3163">+IF(Todos!$C3163 = "",MODE.MATCH(Todos!$C$2:$C$4029),Todos!$C3163)</f>
        <v>M</v>
      </c>
    </row>
    <row r="3164" spans="1:24" x14ac:dyDescent="0.35">
      <c r="A3164" s="6">
        <v>106862</v>
      </c>
      <c r="B3164" s="7" t="s">
        <v>60</v>
      </c>
      <c r="C3164" s="7" t="s">
        <v>17</v>
      </c>
      <c r="D3164" s="7">
        <v>600</v>
      </c>
      <c r="E3164" s="7">
        <v>362</v>
      </c>
      <c r="F3164" s="7">
        <v>426</v>
      </c>
      <c r="G3164" s="7">
        <v>1</v>
      </c>
      <c r="H3164" s="7">
        <v>13652</v>
      </c>
      <c r="I3164" s="7">
        <v>1</v>
      </c>
      <c r="J3164" s="7">
        <v>62</v>
      </c>
      <c r="K3164" s="7">
        <v>377</v>
      </c>
      <c r="L3164" s="7">
        <v>392</v>
      </c>
      <c r="M3164" s="7">
        <v>3.7619047619999999</v>
      </c>
      <c r="N3164" s="7">
        <f>VLOOKUP(Todos!$A3164,vlookup_table[#All],2,FALSE)</f>
        <v>0</v>
      </c>
      <c r="O3164" s="7" t="str">
        <f>VLOOKUP(Todos!$A3164,vlookup_table[#All],3,FALSE)</f>
        <v>NE</v>
      </c>
      <c r="P3164" s="7">
        <f>VLOOKUP(Todos!$A3164,vlookup_table[#All],4,FALSE)</f>
        <v>5101</v>
      </c>
      <c r="Q3164" s="9" t="str">
        <f>VLOOKUP(Todos!$A3164,vlookup_table[#All],5,FALSE)</f>
        <v>S2</v>
      </c>
      <c r="R3164" s="9" t="str">
        <f>VLOOKUP(Todos!$A3164,vlookup_table[#All],6,FALSE)</f>
        <v>F</v>
      </c>
      <c r="S3164" s="9">
        <f>VLOOKUP(Todos!$A3164,vlookup_table[#All],7,FALSE)</f>
        <v>10</v>
      </c>
      <c r="T3164" s="9">
        <f>ROUND((9706-Todos!$P3164)/100, 0)</f>
        <v>46</v>
      </c>
      <c r="U3164" s="9" t="str" cm="1">
        <f t="array" ref="U3164">_xlfn.IFS(
    ISNUMBER(SEARCH("C", Q3164)), "Ciudad",
    ISNUMBER(SEARCH("T", Q3164)), "Pueblo",
    ISNUMBER(SEARCH("R", Q3164)), "Rural",
    ISNUMBER(SEARCH("S", Q3164)), "Suburbano",
    ISNUMBER(SEARCH("U", Q3164)), "Urbano"
)</f>
        <v>Suburbano</v>
      </c>
      <c r="V3164" s="24" t="str" cm="1">
        <f t="array" ref="V3164">_xlfn.LET(
    _xlpm.txt, _xlfn.TEXTJOIN("", TRUE, IF(ISNUMBER(--MID(Todos!$H3164, _xlfn.SEQUENCE(LEN(Todos!$H3164)), 1)), MID(Todos!$H3164, _xlfn.SEQUENCE(LEN(Todos!$H3164)), 1), "")),
    IF(ISNUMBER(--RIGHT(_xlpm.txt,1)), _xlpm.txt, LEFT(_xlpm.txt, LEN(_xlpm.txt)-1))
)</f>
        <v>13652</v>
      </c>
      <c r="W3164" s="9" t="str">
        <f>UPPER(LEFT(Todos!$B3164,2))</f>
        <v>NE</v>
      </c>
      <c r="X3164" s="10" t="str" cm="1">
        <f t="array" ref="X3164">+IF(Todos!$C3164 = "",MODE.MATCH(Todos!$C$2:$C$4029),Todos!$C3164)</f>
        <v>F</v>
      </c>
    </row>
    <row r="3165" spans="1:24" x14ac:dyDescent="0.35">
      <c r="A3165" s="11">
        <v>119315</v>
      </c>
      <c r="B3165" s="12" t="s">
        <v>21</v>
      </c>
      <c r="C3165" s="12" t="s">
        <v>17</v>
      </c>
      <c r="D3165" s="12">
        <v>345</v>
      </c>
      <c r="E3165" s="12">
        <v>202</v>
      </c>
      <c r="F3165" s="12">
        <v>209</v>
      </c>
      <c r="G3165" s="12">
        <v>0</v>
      </c>
      <c r="H3165" s="12">
        <v>5623</v>
      </c>
      <c r="I3165" s="12">
        <v>28</v>
      </c>
      <c r="J3165" s="12">
        <v>62</v>
      </c>
      <c r="K3165" s="12">
        <v>206</v>
      </c>
      <c r="L3165" s="12">
        <v>208</v>
      </c>
      <c r="M3165" s="12">
        <v>8.8333333330000006</v>
      </c>
      <c r="N3165" s="12">
        <f>VLOOKUP(Todos!$A3165,vlookup_table[#All],2,FALSE)</f>
        <v>0</v>
      </c>
      <c r="O3165" s="12" t="str">
        <f>VLOOKUP(Todos!$A3165,vlookup_table[#All],3,FALSE)</f>
        <v>TX</v>
      </c>
      <c r="P3165" s="12">
        <f>VLOOKUP(Todos!$A3165,vlookup_table[#All],4,FALSE)</f>
        <v>7301</v>
      </c>
      <c r="Q3165" s="14" t="str">
        <f>VLOOKUP(Todos!$A3165,vlookup_table[#All],5,FALSE)</f>
        <v>C3</v>
      </c>
      <c r="R3165" s="14" t="str">
        <f>VLOOKUP(Todos!$A3165,vlookup_table[#All],6,FALSE)</f>
        <v>F</v>
      </c>
      <c r="S3165" s="14">
        <f>VLOOKUP(Todos!$A3165,vlookup_table[#All],7,FALSE)</f>
        <v>13</v>
      </c>
      <c r="T3165" s="14">
        <f>ROUND((9706-Todos!$P3165)/100, 0)</f>
        <v>24</v>
      </c>
      <c r="U3165" s="14" t="str" cm="1">
        <f t="array" ref="U3165">_xlfn.IFS(
    ISNUMBER(SEARCH("C", Q3165)), "Ciudad",
    ISNUMBER(SEARCH("T", Q3165)), "Pueblo",
    ISNUMBER(SEARCH("R", Q3165)), "Rural",
    ISNUMBER(SEARCH("S", Q3165)), "Suburbano",
    ISNUMBER(SEARCH("U", Q3165)), "Urbano"
)</f>
        <v>Ciudad</v>
      </c>
      <c r="V3165" s="25" t="str" cm="1">
        <f t="array" ref="V3165">_xlfn.LET(
    _xlpm.txt, _xlfn.TEXTJOIN("", TRUE, IF(ISNUMBER(--MID(Todos!$H3165, _xlfn.SEQUENCE(LEN(Todos!$H3165)), 1)), MID(Todos!$H3165, _xlfn.SEQUENCE(LEN(Todos!$H3165)), 1), "")),
    IF(ISNUMBER(--RIGHT(_xlpm.txt,1)), _xlpm.txt, LEFT(_xlpm.txt, LEN(_xlpm.txt)-1))
)</f>
        <v>5623</v>
      </c>
      <c r="W3165" s="14" t="str">
        <f>UPPER(LEFT(Todos!$B3165,2))</f>
        <v>TX</v>
      </c>
      <c r="X3165" s="15" t="str" cm="1">
        <f t="array" ref="X3165">+IF(Todos!$C3165 = "",MODE.MATCH(Todos!$C$2:$C$4029),Todos!$C3165)</f>
        <v>F</v>
      </c>
    </row>
    <row r="3166" spans="1:24" x14ac:dyDescent="0.35">
      <c r="A3166" s="6">
        <v>27010</v>
      </c>
      <c r="B3166" s="7" t="s">
        <v>40</v>
      </c>
      <c r="C3166" s="7" t="s">
        <v>31</v>
      </c>
      <c r="D3166" s="7">
        <v>952</v>
      </c>
      <c r="E3166" s="7">
        <v>468</v>
      </c>
      <c r="F3166" s="7">
        <v>565</v>
      </c>
      <c r="G3166" s="7">
        <v>1</v>
      </c>
      <c r="H3166" s="7">
        <v>18812</v>
      </c>
      <c r="I3166" s="7">
        <v>2</v>
      </c>
      <c r="J3166" s="7">
        <v>46</v>
      </c>
      <c r="K3166" s="7">
        <v>521</v>
      </c>
      <c r="L3166" s="7">
        <v>526</v>
      </c>
      <c r="M3166" s="7">
        <v>10.375</v>
      </c>
      <c r="N3166" s="7">
        <f>VLOOKUP(Todos!$A3166,vlookup_table[#All],2,FALSE)</f>
        <v>0</v>
      </c>
      <c r="O3166" s="7" t="str">
        <f>VLOOKUP(Todos!$A3166,vlookup_table[#All],3,FALSE)</f>
        <v>GA</v>
      </c>
      <c r="P3166" s="7">
        <f>VLOOKUP(Todos!$A3166,vlookup_table[#All],4,FALSE)</f>
        <v>0</v>
      </c>
      <c r="Q3166" s="9" t="str">
        <f>VLOOKUP(Todos!$A3166,vlookup_table[#All],5,FALSE)</f>
        <v>T2</v>
      </c>
      <c r="R3166" s="9" t="str">
        <f>VLOOKUP(Todos!$A3166,vlookup_table[#All],6,FALSE)</f>
        <v>U</v>
      </c>
      <c r="S3166" s="9">
        <f>VLOOKUP(Todos!$A3166,vlookup_table[#All],7,FALSE)</f>
        <v>16</v>
      </c>
      <c r="T3166" s="9">
        <f>ROUND((9706-Todos!$P3166)/100, 0)</f>
        <v>97</v>
      </c>
      <c r="U3166" s="9" t="str" cm="1">
        <f t="array" ref="U3166">_xlfn.IFS(
    ISNUMBER(SEARCH("C", Q3166)), "Ciudad",
    ISNUMBER(SEARCH("T", Q3166)), "Pueblo",
    ISNUMBER(SEARCH("R", Q3166)), "Rural",
    ISNUMBER(SEARCH("S", Q3166)), "Suburbano",
    ISNUMBER(SEARCH("U", Q3166)), "Urbano"
)</f>
        <v>Pueblo</v>
      </c>
      <c r="V3166" s="24" t="str" cm="1">
        <f t="array" ref="V3166">_xlfn.LET(
    _xlpm.txt, _xlfn.TEXTJOIN("", TRUE, IF(ISNUMBER(--MID(Todos!$H3166, _xlfn.SEQUENCE(LEN(Todos!$H3166)), 1)), MID(Todos!$H3166, _xlfn.SEQUENCE(LEN(Todos!$H3166)), 1), "")),
    IF(ISNUMBER(--RIGHT(_xlpm.txt,1)), _xlpm.txt, LEFT(_xlpm.txt, LEN(_xlpm.txt)-1))
)</f>
        <v>18812</v>
      </c>
      <c r="W3166" s="9" t="str">
        <f>UPPER(LEFT(Todos!$B3166,2))</f>
        <v>GA</v>
      </c>
      <c r="X3166" s="10" t="str" cm="1">
        <f t="array" ref="X3166">+IF(Todos!$C3166 = "",MODE.MATCH(Todos!$C$2:$C$4029),Todos!$C3166)</f>
        <v>U</v>
      </c>
    </row>
    <row r="3167" spans="1:24" x14ac:dyDescent="0.35">
      <c r="A3167" s="11">
        <v>186448</v>
      </c>
      <c r="B3167" s="12" t="s">
        <v>22</v>
      </c>
      <c r="C3167" s="12" t="s">
        <v>14</v>
      </c>
      <c r="D3167" s="12">
        <v>5725</v>
      </c>
      <c r="E3167" s="12">
        <v>610</v>
      </c>
      <c r="F3167" s="12">
        <v>807</v>
      </c>
      <c r="G3167" s="12">
        <v>97</v>
      </c>
      <c r="H3167" s="12">
        <v>53158</v>
      </c>
      <c r="I3167" s="12">
        <v>13</v>
      </c>
      <c r="J3167" s="12">
        <v>22</v>
      </c>
      <c r="K3167" s="12">
        <v>763</v>
      </c>
      <c r="L3167" s="12">
        <v>698</v>
      </c>
      <c r="M3167" s="12">
        <v>5.6060606059999998</v>
      </c>
      <c r="N3167" s="12">
        <f>VLOOKUP(Todos!$A3167,vlookup_table[#All],2,FALSE)</f>
        <v>2</v>
      </c>
      <c r="O3167" s="12" t="str">
        <f>VLOOKUP(Todos!$A3167,vlookup_table[#All],3,FALSE)</f>
        <v>CA</v>
      </c>
      <c r="P3167" s="12">
        <f>VLOOKUP(Todos!$A3167,vlookup_table[#All],4,FALSE)</f>
        <v>0</v>
      </c>
      <c r="Q3167" s="14" t="str">
        <f>VLOOKUP(Todos!$A3167,vlookup_table[#All],5,FALSE)</f>
        <v>S1</v>
      </c>
      <c r="R3167" s="14" t="str">
        <f>VLOOKUP(Todos!$A3167,vlookup_table[#All],6,FALSE)</f>
        <v>M</v>
      </c>
      <c r="S3167" s="14">
        <f>VLOOKUP(Todos!$A3167,vlookup_table[#All],7,FALSE)</f>
        <v>10</v>
      </c>
      <c r="T3167" s="14">
        <f>ROUND((9706-Todos!$P3167)/100, 0)</f>
        <v>97</v>
      </c>
      <c r="U3167" s="14" t="str" cm="1">
        <f t="array" ref="U3167">_xlfn.IFS(
    ISNUMBER(SEARCH("C", Q3167)), "Ciudad",
    ISNUMBER(SEARCH("T", Q3167)), "Pueblo",
    ISNUMBER(SEARCH("R", Q3167)), "Rural",
    ISNUMBER(SEARCH("S", Q3167)), "Suburbano",
    ISNUMBER(SEARCH("U", Q3167)), "Urbano"
)</f>
        <v>Suburbano</v>
      </c>
      <c r="V3167" s="25" t="str" cm="1">
        <f t="array" ref="V3167">_xlfn.LET(
    _xlpm.txt, _xlfn.TEXTJOIN("", TRUE, IF(ISNUMBER(--MID(Todos!$H3167, _xlfn.SEQUENCE(LEN(Todos!$H3167)), 1)), MID(Todos!$H3167, _xlfn.SEQUENCE(LEN(Todos!$H3167)), 1), "")),
    IF(ISNUMBER(--RIGHT(_xlpm.txt,1)), _xlpm.txt, LEFT(_xlpm.txt, LEN(_xlpm.txt)-1))
)</f>
        <v>53158</v>
      </c>
      <c r="W3167" s="14" t="str">
        <f>UPPER(LEFT(Todos!$B3167,2))</f>
        <v>CA</v>
      </c>
      <c r="X3167" s="15" t="str" cm="1">
        <f t="array" ref="X3167">+IF(Todos!$C3167 = "",MODE.MATCH(Todos!$C$2:$C$4029),Todos!$C3167)</f>
        <v>M</v>
      </c>
    </row>
    <row r="3168" spans="1:24" x14ac:dyDescent="0.35">
      <c r="A3168" s="6">
        <v>92348</v>
      </c>
      <c r="B3168" s="7" t="s">
        <v>16</v>
      </c>
      <c r="C3168" s="7" t="s">
        <v>17</v>
      </c>
      <c r="D3168" s="7">
        <v>2016</v>
      </c>
      <c r="E3168" s="7">
        <v>618</v>
      </c>
      <c r="F3168" s="7">
        <v>725</v>
      </c>
      <c r="G3168" s="7">
        <v>51</v>
      </c>
      <c r="H3168" s="7">
        <v>26626</v>
      </c>
      <c r="I3168" s="7">
        <v>5</v>
      </c>
      <c r="J3168" s="7">
        <v>79</v>
      </c>
      <c r="K3168" s="7">
        <v>633</v>
      </c>
      <c r="L3168" s="7">
        <v>700</v>
      </c>
      <c r="M3168" s="7">
        <v>8.6</v>
      </c>
      <c r="N3168" s="7">
        <f>VLOOKUP(Todos!$A3168,vlookup_table[#All],2,FALSE)</f>
        <v>0</v>
      </c>
      <c r="O3168" s="7" t="str">
        <f>VLOOKUP(Todos!$A3168,vlookup_table[#All],3,FALSE)</f>
        <v>IL</v>
      </c>
      <c r="P3168" s="7">
        <f>VLOOKUP(Todos!$A3168,vlookup_table[#All],4,FALSE)</f>
        <v>4201</v>
      </c>
      <c r="Q3168" s="9" t="str">
        <f>VLOOKUP(Todos!$A3168,vlookup_table[#All],5,FALSE)</f>
        <v>S1</v>
      </c>
      <c r="R3168" s="9" t="str">
        <f>VLOOKUP(Todos!$A3168,vlookup_table[#All],6,FALSE)</f>
        <v>F</v>
      </c>
      <c r="S3168" s="9">
        <f>VLOOKUP(Todos!$A3168,vlookup_table[#All],7,FALSE)</f>
        <v>10</v>
      </c>
      <c r="T3168" s="9">
        <f>ROUND((9706-Todos!$P3168)/100, 0)</f>
        <v>55</v>
      </c>
      <c r="U3168" s="9" t="str" cm="1">
        <f t="array" ref="U3168">_xlfn.IFS(
    ISNUMBER(SEARCH("C", Q3168)), "Ciudad",
    ISNUMBER(SEARCH("T", Q3168)), "Pueblo",
    ISNUMBER(SEARCH("R", Q3168)), "Rural",
    ISNUMBER(SEARCH("S", Q3168)), "Suburbano",
    ISNUMBER(SEARCH("U", Q3168)), "Urbano"
)</f>
        <v>Suburbano</v>
      </c>
      <c r="V3168" s="24" t="str" cm="1">
        <f t="array" ref="V3168">_xlfn.LET(
    _xlpm.txt, _xlfn.TEXTJOIN("", TRUE, IF(ISNUMBER(--MID(Todos!$H3168, _xlfn.SEQUENCE(LEN(Todos!$H3168)), 1)), MID(Todos!$H3168, _xlfn.SEQUENCE(LEN(Todos!$H3168)), 1), "")),
    IF(ISNUMBER(--RIGHT(_xlpm.txt,1)), _xlpm.txt, LEFT(_xlpm.txt, LEN(_xlpm.txt)-1))
)</f>
        <v>26626</v>
      </c>
      <c r="W3168" s="9" t="str">
        <f>UPPER(LEFT(Todos!$B3168,2))</f>
        <v>IL</v>
      </c>
      <c r="X3168" s="10" t="str" cm="1">
        <f t="array" ref="X3168">+IF(Todos!$C3168 = "",MODE.MATCH(Todos!$C$2:$C$4029),Todos!$C3168)</f>
        <v>F</v>
      </c>
    </row>
    <row r="3169" spans="1:24" x14ac:dyDescent="0.35">
      <c r="A3169" s="11">
        <v>115179</v>
      </c>
      <c r="B3169" s="12" t="s">
        <v>32</v>
      </c>
      <c r="C3169" s="12" t="s">
        <v>17</v>
      </c>
      <c r="D3169" s="12">
        <v>660</v>
      </c>
      <c r="E3169" s="12">
        <v>328</v>
      </c>
      <c r="F3169" s="12">
        <v>394</v>
      </c>
      <c r="G3169" s="12">
        <v>0</v>
      </c>
      <c r="H3169" s="12">
        <v>13846</v>
      </c>
      <c r="I3169" s="12">
        <v>2</v>
      </c>
      <c r="J3169" s="12">
        <v>59</v>
      </c>
      <c r="K3169" s="12">
        <v>405</v>
      </c>
      <c r="L3169" s="12">
        <v>375</v>
      </c>
      <c r="M3169" s="12">
        <v>15</v>
      </c>
      <c r="N3169" s="12">
        <f>VLOOKUP(Todos!$A3169,vlookup_table[#All],2,FALSE)</f>
        <v>0</v>
      </c>
      <c r="O3169" s="12" t="str">
        <f>VLOOKUP(Todos!$A3169,vlookup_table[#All],3,FALSE)</f>
        <v>OK</v>
      </c>
      <c r="P3169" s="12">
        <f>VLOOKUP(Todos!$A3169,vlookup_table[#All],4,FALSE)</f>
        <v>6601</v>
      </c>
      <c r="Q3169" s="14" t="str">
        <f>VLOOKUP(Todos!$A3169,vlookup_table[#All],5,FALSE)</f>
        <v>T2</v>
      </c>
      <c r="R3169" s="14" t="str">
        <f>VLOOKUP(Todos!$A3169,vlookup_table[#All],6,FALSE)</f>
        <v>F</v>
      </c>
      <c r="S3169" s="14">
        <f>VLOOKUP(Todos!$A3169,vlookup_table[#All],7,FALSE)</f>
        <v>10</v>
      </c>
      <c r="T3169" s="14">
        <f>ROUND((9706-Todos!$P3169)/100, 0)</f>
        <v>31</v>
      </c>
      <c r="U3169" s="14" t="str" cm="1">
        <f t="array" ref="U3169">_xlfn.IFS(
    ISNUMBER(SEARCH("C", Q3169)), "Ciudad",
    ISNUMBER(SEARCH("T", Q3169)), "Pueblo",
    ISNUMBER(SEARCH("R", Q3169)), "Rural",
    ISNUMBER(SEARCH("S", Q3169)), "Suburbano",
    ISNUMBER(SEARCH("U", Q3169)), "Urbano"
)</f>
        <v>Pueblo</v>
      </c>
      <c r="V3169" s="25" t="str" cm="1">
        <f t="array" ref="V3169">_xlfn.LET(
    _xlpm.txt, _xlfn.TEXTJOIN("", TRUE, IF(ISNUMBER(--MID(Todos!$H3169, _xlfn.SEQUENCE(LEN(Todos!$H3169)), 1)), MID(Todos!$H3169, _xlfn.SEQUENCE(LEN(Todos!$H3169)), 1), "")),
    IF(ISNUMBER(--RIGHT(_xlpm.txt,1)), _xlpm.txt, LEFT(_xlpm.txt, LEN(_xlpm.txt)-1))
)</f>
        <v>13846</v>
      </c>
      <c r="W3169" s="14" t="str">
        <f>UPPER(LEFT(Todos!$B3169,2))</f>
        <v>OK</v>
      </c>
      <c r="X3169" s="15" t="str" cm="1">
        <f t="array" ref="X3169">+IF(Todos!$C3169 = "",MODE.MATCH(Todos!$C$2:$C$4029),Todos!$C3169)</f>
        <v>F</v>
      </c>
    </row>
    <row r="3170" spans="1:24" x14ac:dyDescent="0.35">
      <c r="A3170" s="6">
        <v>27039</v>
      </c>
      <c r="B3170" s="7" t="s">
        <v>40</v>
      </c>
      <c r="C3170" s="7" t="s">
        <v>17</v>
      </c>
      <c r="D3170" s="7">
        <v>562</v>
      </c>
      <c r="E3170" s="7">
        <v>280</v>
      </c>
      <c r="F3170" s="7">
        <v>341</v>
      </c>
      <c r="G3170" s="7">
        <v>1</v>
      </c>
      <c r="H3170" s="7">
        <v>10622</v>
      </c>
      <c r="I3170" s="7">
        <v>0</v>
      </c>
      <c r="J3170" s="7">
        <v>75</v>
      </c>
      <c r="K3170" s="7">
        <v>300</v>
      </c>
      <c r="L3170" s="7">
        <v>311</v>
      </c>
      <c r="M3170" s="7">
        <v>15</v>
      </c>
      <c r="N3170" s="7">
        <f>VLOOKUP(Todos!$A3170,vlookup_table[#All],2,FALSE)</f>
        <v>2</v>
      </c>
      <c r="O3170" s="7" t="str">
        <f>VLOOKUP(Todos!$A3170,vlookup_table[#All],3,FALSE)</f>
        <v>GA</v>
      </c>
      <c r="P3170" s="7">
        <f>VLOOKUP(Todos!$A3170,vlookup_table[#All],4,FALSE)</f>
        <v>0</v>
      </c>
      <c r="Q3170" s="9" t="str">
        <f>VLOOKUP(Todos!$A3170,vlookup_table[#All],5,FALSE)</f>
        <v>R2</v>
      </c>
      <c r="R3170" s="9" t="str">
        <f>VLOOKUP(Todos!$A3170,vlookup_table[#All],6,FALSE)</f>
        <v>F</v>
      </c>
      <c r="S3170" s="9">
        <f>VLOOKUP(Todos!$A3170,vlookup_table[#All],7,FALSE)</f>
        <v>15</v>
      </c>
      <c r="T3170" s="9">
        <f>ROUND((9706-Todos!$P3170)/100, 0)</f>
        <v>97</v>
      </c>
      <c r="U3170" s="9" t="str" cm="1">
        <f t="array" ref="U3170">_xlfn.IFS(
    ISNUMBER(SEARCH("C", Q3170)), "Ciudad",
    ISNUMBER(SEARCH("T", Q3170)), "Pueblo",
    ISNUMBER(SEARCH("R", Q3170)), "Rural",
    ISNUMBER(SEARCH("S", Q3170)), "Suburbano",
    ISNUMBER(SEARCH("U", Q3170)), "Urbano"
)</f>
        <v>Rural</v>
      </c>
      <c r="V3170" s="24" t="str" cm="1">
        <f t="array" ref="V3170">_xlfn.LET(
    _xlpm.txt, _xlfn.TEXTJOIN("", TRUE, IF(ISNUMBER(--MID(Todos!$H3170, _xlfn.SEQUENCE(LEN(Todos!$H3170)), 1)), MID(Todos!$H3170, _xlfn.SEQUENCE(LEN(Todos!$H3170)), 1), "")),
    IF(ISNUMBER(--RIGHT(_xlpm.txt,1)), _xlpm.txt, LEFT(_xlpm.txt, LEN(_xlpm.txt)-1))
)</f>
        <v>10622</v>
      </c>
      <c r="W3170" s="9" t="str">
        <f>UPPER(LEFT(Todos!$B3170,2))</f>
        <v>GA</v>
      </c>
      <c r="X3170" s="10" t="str" cm="1">
        <f t="array" ref="X3170">+IF(Todos!$C3170 = "",MODE.MATCH(Todos!$C$2:$C$4029),Todos!$C3170)</f>
        <v>F</v>
      </c>
    </row>
    <row r="3171" spans="1:24" x14ac:dyDescent="0.35">
      <c r="A3171" s="11">
        <v>27968</v>
      </c>
      <c r="B3171" s="12" t="s">
        <v>40</v>
      </c>
      <c r="C3171" s="12" t="s">
        <v>17</v>
      </c>
      <c r="D3171" s="12">
        <v>3077</v>
      </c>
      <c r="E3171" s="12">
        <v>620</v>
      </c>
      <c r="F3171" s="12">
        <v>692</v>
      </c>
      <c r="G3171" s="12">
        <v>70</v>
      </c>
      <c r="H3171" s="12">
        <v>29524</v>
      </c>
      <c r="I3171" s="12">
        <v>8</v>
      </c>
      <c r="J3171" s="12">
        <v>10</v>
      </c>
      <c r="K3171" s="12">
        <v>754</v>
      </c>
      <c r="L3171" s="12">
        <v>617</v>
      </c>
      <c r="M3171" s="12">
        <v>5.2727272730000001</v>
      </c>
      <c r="N3171" s="12">
        <f>VLOOKUP(Todos!$A3171,vlookup_table[#All],2,FALSE)</f>
        <v>2</v>
      </c>
      <c r="O3171" s="12" t="str">
        <f>VLOOKUP(Todos!$A3171,vlookup_table[#All],3,FALSE)</f>
        <v>GA</v>
      </c>
      <c r="P3171" s="12">
        <f>VLOOKUP(Todos!$A3171,vlookup_table[#All],4,FALSE)</f>
        <v>0</v>
      </c>
      <c r="Q3171" s="14" t="str">
        <f>VLOOKUP(Todos!$A3171,vlookup_table[#All],5,FALSE)</f>
        <v>R2</v>
      </c>
      <c r="R3171" s="14" t="str">
        <f>VLOOKUP(Todos!$A3171,vlookup_table[#All],6,FALSE)</f>
        <v>F</v>
      </c>
      <c r="S3171" s="14">
        <f>VLOOKUP(Todos!$A3171,vlookup_table[#All],7,FALSE)</f>
        <v>5</v>
      </c>
      <c r="T3171" s="14">
        <f>ROUND((9706-Todos!$P3171)/100, 0)</f>
        <v>97</v>
      </c>
      <c r="U3171" s="14" t="str" cm="1">
        <f t="array" ref="U3171">_xlfn.IFS(
    ISNUMBER(SEARCH("C", Q3171)), "Ciudad",
    ISNUMBER(SEARCH("T", Q3171)), "Pueblo",
    ISNUMBER(SEARCH("R", Q3171)), "Rural",
    ISNUMBER(SEARCH("S", Q3171)), "Suburbano",
    ISNUMBER(SEARCH("U", Q3171)), "Urbano"
)</f>
        <v>Rural</v>
      </c>
      <c r="V3171" s="25" t="str" cm="1">
        <f t="array" ref="V3171">_xlfn.LET(
    _xlpm.txt, _xlfn.TEXTJOIN("", TRUE, IF(ISNUMBER(--MID(Todos!$H3171, _xlfn.SEQUENCE(LEN(Todos!$H3171)), 1)), MID(Todos!$H3171, _xlfn.SEQUENCE(LEN(Todos!$H3171)), 1), "")),
    IF(ISNUMBER(--RIGHT(_xlpm.txt,1)), _xlpm.txt, LEFT(_xlpm.txt, LEN(_xlpm.txt)-1))
)</f>
        <v>29524</v>
      </c>
      <c r="W3171" s="14" t="str">
        <f>UPPER(LEFT(Todos!$B3171,2))</f>
        <v>GA</v>
      </c>
      <c r="X3171" s="15" t="str" cm="1">
        <f t="array" ref="X3171">+IF(Todos!$C3171 = "",MODE.MATCH(Todos!$C$2:$C$4029),Todos!$C3171)</f>
        <v>F</v>
      </c>
    </row>
    <row r="3172" spans="1:24" x14ac:dyDescent="0.35">
      <c r="A3172" s="6">
        <v>86985</v>
      </c>
      <c r="B3172" s="7" t="s">
        <v>35</v>
      </c>
      <c r="C3172" s="7" t="s">
        <v>20</v>
      </c>
      <c r="D3172" s="7">
        <v>832</v>
      </c>
      <c r="E3172" s="7">
        <v>419</v>
      </c>
      <c r="F3172" s="7">
        <v>476</v>
      </c>
      <c r="G3172" s="7">
        <v>1</v>
      </c>
      <c r="H3172" s="7">
        <v>15659</v>
      </c>
      <c r="I3172" s="7">
        <v>0</v>
      </c>
      <c r="J3172" s="7">
        <v>57</v>
      </c>
      <c r="K3172" s="7">
        <v>433</v>
      </c>
      <c r="L3172" s="7">
        <v>480</v>
      </c>
      <c r="M3172" s="7">
        <v>9.153846154</v>
      </c>
      <c r="N3172" s="7">
        <f>VLOOKUP(Todos!$A3172,vlookup_table[#All],2,FALSE)</f>
        <v>0</v>
      </c>
      <c r="O3172" s="7" t="str">
        <f>VLOOKUP(Todos!$A3172,vlookup_table[#All],3,FALSE)</f>
        <v>MT</v>
      </c>
      <c r="P3172" s="7">
        <f>VLOOKUP(Todos!$A3172,vlookup_table[#All],4,FALSE)</f>
        <v>4401</v>
      </c>
      <c r="Q3172" s="9" t="str">
        <f>VLOOKUP(Todos!$A3172,vlookup_table[#All],5,FALSE)</f>
        <v>C2</v>
      </c>
      <c r="R3172" s="9" t="str">
        <f>VLOOKUP(Todos!$A3172,vlookup_table[#All],6,FALSE)</f>
        <v>F</v>
      </c>
      <c r="S3172" s="9">
        <f>VLOOKUP(Todos!$A3172,vlookup_table[#All],7,FALSE)</f>
        <v>15</v>
      </c>
      <c r="T3172" s="9">
        <f>ROUND((9706-Todos!$P3172)/100, 0)</f>
        <v>53</v>
      </c>
      <c r="U3172" s="9" t="str" cm="1">
        <f t="array" ref="U3172">_xlfn.IFS(
    ISNUMBER(SEARCH("C", Q3172)), "Ciudad",
    ISNUMBER(SEARCH("T", Q3172)), "Pueblo",
    ISNUMBER(SEARCH("R", Q3172)), "Rural",
    ISNUMBER(SEARCH("S", Q3172)), "Suburbano",
    ISNUMBER(SEARCH("U", Q3172)), "Urbano"
)</f>
        <v>Ciudad</v>
      </c>
      <c r="V3172" s="24" t="str" cm="1">
        <f t="array" ref="V3172">_xlfn.LET(
    _xlpm.txt, _xlfn.TEXTJOIN("", TRUE, IF(ISNUMBER(--MID(Todos!$H3172, _xlfn.SEQUENCE(LEN(Todos!$H3172)), 1)), MID(Todos!$H3172, _xlfn.SEQUENCE(LEN(Todos!$H3172)), 1), "")),
    IF(ISNUMBER(--RIGHT(_xlpm.txt,1)), _xlpm.txt, LEFT(_xlpm.txt, LEN(_xlpm.txt)-1))
)</f>
        <v>15659</v>
      </c>
      <c r="W3172" s="9" t="str">
        <f>UPPER(LEFT(Todos!$B3172,2))</f>
        <v>MT</v>
      </c>
      <c r="X3172" s="10" t="str" cm="1">
        <f t="array" ref="X3172">+IF(Todos!$C3172 = "",MODE.MATCH(Todos!$C$2:$C$4029),Todos!$C3172)</f>
        <v>female</v>
      </c>
    </row>
    <row r="3173" spans="1:24" x14ac:dyDescent="0.35">
      <c r="A3173" s="11">
        <v>23989</v>
      </c>
      <c r="B3173" s="12" t="s">
        <v>47</v>
      </c>
      <c r="C3173" s="12" t="s">
        <v>17</v>
      </c>
      <c r="D3173" s="12">
        <v>517</v>
      </c>
      <c r="E3173" s="12">
        <v>197</v>
      </c>
      <c r="F3173" s="12">
        <v>317</v>
      </c>
      <c r="G3173" s="12">
        <v>0</v>
      </c>
      <c r="H3173" s="12">
        <v>11616</v>
      </c>
      <c r="I3173" s="12">
        <v>0</v>
      </c>
      <c r="J3173" s="12">
        <v>83</v>
      </c>
      <c r="K3173" s="12">
        <v>266</v>
      </c>
      <c r="L3173" s="12">
        <v>243</v>
      </c>
      <c r="M3173" s="12">
        <v>8.3333333330000006</v>
      </c>
      <c r="N3173" s="12">
        <f>VLOOKUP(Todos!$A3173,vlookup_table[#All],2,FALSE)</f>
        <v>2</v>
      </c>
      <c r="O3173" s="12" t="str">
        <f>VLOOKUP(Todos!$A3173,vlookup_table[#All],3,FALSE)</f>
        <v>SC</v>
      </c>
      <c r="P3173" s="12">
        <f>VLOOKUP(Todos!$A3173,vlookup_table[#All],4,FALSE)</f>
        <v>2501</v>
      </c>
      <c r="Q3173" s="14" t="str">
        <f>VLOOKUP(Todos!$A3173,vlookup_table[#All],5,FALSE)</f>
        <v>T2</v>
      </c>
      <c r="R3173" s="14" t="str">
        <f>VLOOKUP(Todos!$A3173,vlookup_table[#All],6,FALSE)</f>
        <v>F</v>
      </c>
      <c r="S3173" s="14">
        <f>VLOOKUP(Todos!$A3173,vlookup_table[#All],7,FALSE)</f>
        <v>15</v>
      </c>
      <c r="T3173" s="14">
        <f>ROUND((9706-Todos!$P3173)/100, 0)</f>
        <v>72</v>
      </c>
      <c r="U3173" s="14" t="str" cm="1">
        <f t="array" ref="U3173">_xlfn.IFS(
    ISNUMBER(SEARCH("C", Q3173)), "Ciudad",
    ISNUMBER(SEARCH("T", Q3173)), "Pueblo",
    ISNUMBER(SEARCH("R", Q3173)), "Rural",
    ISNUMBER(SEARCH("S", Q3173)), "Suburbano",
    ISNUMBER(SEARCH("U", Q3173)), "Urbano"
)</f>
        <v>Pueblo</v>
      </c>
      <c r="V3173" s="25" t="str" cm="1">
        <f t="array" ref="V3173">_xlfn.LET(
    _xlpm.txt, _xlfn.TEXTJOIN("", TRUE, IF(ISNUMBER(--MID(Todos!$H3173, _xlfn.SEQUENCE(LEN(Todos!$H3173)), 1)), MID(Todos!$H3173, _xlfn.SEQUENCE(LEN(Todos!$H3173)), 1), "")),
    IF(ISNUMBER(--RIGHT(_xlpm.txt,1)), _xlpm.txt, LEFT(_xlpm.txt, LEN(_xlpm.txt)-1))
)</f>
        <v>11616</v>
      </c>
      <c r="W3173" s="14" t="str">
        <f>UPPER(LEFT(Todos!$B3173,2))</f>
        <v>SC</v>
      </c>
      <c r="X3173" s="15" t="str" cm="1">
        <f t="array" ref="X3173">+IF(Todos!$C3173 = "",MODE.MATCH(Todos!$C$2:$C$4029),Todos!$C3173)</f>
        <v>F</v>
      </c>
    </row>
    <row r="3174" spans="1:24" x14ac:dyDescent="0.35">
      <c r="A3174" s="6">
        <v>155114</v>
      </c>
      <c r="B3174" s="7" t="s">
        <v>22</v>
      </c>
      <c r="C3174" s="7"/>
      <c r="D3174" s="7">
        <v>1176</v>
      </c>
      <c r="E3174" s="7">
        <v>251</v>
      </c>
      <c r="F3174" s="7">
        <v>373</v>
      </c>
      <c r="G3174" s="7">
        <v>10</v>
      </c>
      <c r="H3174" s="7">
        <v>13924</v>
      </c>
      <c r="I3174" s="7">
        <v>2</v>
      </c>
      <c r="J3174" s="7">
        <v>54</v>
      </c>
      <c r="K3174" s="7">
        <v>314</v>
      </c>
      <c r="L3174" s="7">
        <v>308</v>
      </c>
      <c r="M3174" s="7">
        <v>9.1111111109999996</v>
      </c>
      <c r="N3174" s="7">
        <f>VLOOKUP(Todos!$A3174,vlookup_table[#All],2,FALSE)</f>
        <v>0</v>
      </c>
      <c r="O3174" s="7" t="str">
        <f>VLOOKUP(Todos!$A3174,vlookup_table[#All],3,FALSE)</f>
        <v>CA</v>
      </c>
      <c r="P3174" s="7">
        <f>VLOOKUP(Todos!$A3174,vlookup_table[#All],4,FALSE)</f>
        <v>8108</v>
      </c>
      <c r="Q3174" s="9" t="str">
        <f>VLOOKUP(Todos!$A3174,vlookup_table[#All],5,FALSE)</f>
        <v>S2</v>
      </c>
      <c r="R3174" s="9" t="str">
        <f>VLOOKUP(Todos!$A3174,vlookup_table[#All],6,FALSE)</f>
        <v/>
      </c>
      <c r="S3174" s="9">
        <f>VLOOKUP(Todos!$A3174,vlookup_table[#All],7,FALSE)</f>
        <v>14</v>
      </c>
      <c r="T3174" s="9">
        <f>ROUND((9706-Todos!$P3174)/100, 0)</f>
        <v>16</v>
      </c>
      <c r="U3174" s="9" t="str" cm="1">
        <f t="array" ref="U3174">_xlfn.IFS(
    ISNUMBER(SEARCH("C", Q3174)), "Ciudad",
    ISNUMBER(SEARCH("T", Q3174)), "Pueblo",
    ISNUMBER(SEARCH("R", Q3174)), "Rural",
    ISNUMBER(SEARCH("S", Q3174)), "Suburbano",
    ISNUMBER(SEARCH("U", Q3174)), "Urbano"
)</f>
        <v>Suburbano</v>
      </c>
      <c r="V3174" s="24" t="str" cm="1">
        <f t="array" ref="V3174">_xlfn.LET(
    _xlpm.txt, _xlfn.TEXTJOIN("", TRUE, IF(ISNUMBER(--MID(Todos!$H3174, _xlfn.SEQUENCE(LEN(Todos!$H3174)), 1)), MID(Todos!$H3174, _xlfn.SEQUENCE(LEN(Todos!$H3174)), 1), "")),
    IF(ISNUMBER(--RIGHT(_xlpm.txt,1)), _xlpm.txt, LEFT(_xlpm.txt, LEN(_xlpm.txt)-1))
)</f>
        <v>13924</v>
      </c>
      <c r="W3174" s="9" t="str">
        <f>UPPER(LEFT(Todos!$B3174,2))</f>
        <v>CA</v>
      </c>
      <c r="X3174" s="10" t="e" cm="1">
        <f t="array" aca="1" ref="X3174" ca="1">+IF(Todos!$C3174 = "",MODE.MATCH(Todos!$C$2:$C$4029),Todos!$C3174)</f>
        <v>#NAME?</v>
      </c>
    </row>
    <row r="3175" spans="1:24" x14ac:dyDescent="0.35">
      <c r="A3175" s="11">
        <v>35914</v>
      </c>
      <c r="B3175" s="12" t="s">
        <v>13</v>
      </c>
      <c r="C3175" s="12" t="s">
        <v>14</v>
      </c>
      <c r="D3175" s="12">
        <v>693</v>
      </c>
      <c r="E3175" s="12">
        <v>373</v>
      </c>
      <c r="F3175" s="12">
        <v>463</v>
      </c>
      <c r="G3175" s="12">
        <v>7</v>
      </c>
      <c r="H3175" s="12">
        <v>16854</v>
      </c>
      <c r="I3175" s="12">
        <v>1</v>
      </c>
      <c r="J3175" s="12">
        <v>24</v>
      </c>
      <c r="K3175" s="12">
        <v>457</v>
      </c>
      <c r="L3175" s="12">
        <v>413</v>
      </c>
      <c r="M3175" s="12">
        <v>4.3</v>
      </c>
      <c r="N3175" s="12">
        <f>VLOOKUP(Todos!$A3175,vlookup_table[#All],2,FALSE)</f>
        <v>1</v>
      </c>
      <c r="O3175" s="12" t="str">
        <f>VLOOKUP(Todos!$A3175,vlookup_table[#All],3,FALSE)</f>
        <v>FL</v>
      </c>
      <c r="P3175" s="12">
        <f>VLOOKUP(Todos!$A3175,vlookup_table[#All],4,FALSE)</f>
        <v>2802</v>
      </c>
      <c r="Q3175" s="14" t="str">
        <f>VLOOKUP(Todos!$A3175,vlookup_table[#All],5,FALSE)</f>
        <v>S2</v>
      </c>
      <c r="R3175" s="14" t="str">
        <f>VLOOKUP(Todos!$A3175,vlookup_table[#All],6,FALSE)</f>
        <v>M</v>
      </c>
      <c r="S3175" s="14">
        <f>VLOOKUP(Todos!$A3175,vlookup_table[#All],7,FALSE)</f>
        <v>2</v>
      </c>
      <c r="T3175" s="14">
        <f>ROUND((9706-Todos!$P3175)/100, 0)</f>
        <v>69</v>
      </c>
      <c r="U3175" s="14" t="str" cm="1">
        <f t="array" ref="U3175">_xlfn.IFS(
    ISNUMBER(SEARCH("C", Q3175)), "Ciudad",
    ISNUMBER(SEARCH("T", Q3175)), "Pueblo",
    ISNUMBER(SEARCH("R", Q3175)), "Rural",
    ISNUMBER(SEARCH("S", Q3175)), "Suburbano",
    ISNUMBER(SEARCH("U", Q3175)), "Urbano"
)</f>
        <v>Suburbano</v>
      </c>
      <c r="V3175" s="25" t="str" cm="1">
        <f t="array" ref="V3175">_xlfn.LET(
    _xlpm.txt, _xlfn.TEXTJOIN("", TRUE, IF(ISNUMBER(--MID(Todos!$H3175, _xlfn.SEQUENCE(LEN(Todos!$H3175)), 1)), MID(Todos!$H3175, _xlfn.SEQUENCE(LEN(Todos!$H3175)), 1), "")),
    IF(ISNUMBER(--RIGHT(_xlpm.txt,1)), _xlpm.txt, LEFT(_xlpm.txt, LEN(_xlpm.txt)-1))
)</f>
        <v>16854</v>
      </c>
      <c r="W3175" s="14" t="str">
        <f>UPPER(LEFT(Todos!$B3175,2))</f>
        <v>FL</v>
      </c>
      <c r="X3175" s="15" t="str" cm="1">
        <f t="array" ref="X3175">+IF(Todos!$C3175 = "",MODE.MATCH(Todos!$C$2:$C$4029),Todos!$C3175)</f>
        <v>M</v>
      </c>
    </row>
    <row r="3176" spans="1:24" x14ac:dyDescent="0.35">
      <c r="A3176" s="6">
        <v>92148</v>
      </c>
      <c r="B3176" s="7" t="s">
        <v>16</v>
      </c>
      <c r="C3176" s="7" t="s">
        <v>14</v>
      </c>
      <c r="D3176" s="7">
        <v>1418</v>
      </c>
      <c r="E3176" s="7">
        <v>415</v>
      </c>
      <c r="F3176" s="7">
        <v>551</v>
      </c>
      <c r="G3176" s="7">
        <v>23</v>
      </c>
      <c r="H3176" s="7">
        <v>26282</v>
      </c>
      <c r="I3176" s="7">
        <v>3</v>
      </c>
      <c r="J3176" s="7">
        <v>68</v>
      </c>
      <c r="K3176" s="7">
        <v>507</v>
      </c>
      <c r="L3176" s="7">
        <v>467</v>
      </c>
      <c r="M3176" s="7">
        <v>16.5</v>
      </c>
      <c r="N3176" s="7">
        <f>VLOOKUP(Todos!$A3176,vlookup_table[#All],2,FALSE)</f>
        <v>1</v>
      </c>
      <c r="O3176" s="7" t="str">
        <f>VLOOKUP(Todos!$A3176,vlookup_table[#All],3,FALSE)</f>
        <v>IL</v>
      </c>
      <c r="P3176" s="7">
        <f>VLOOKUP(Todos!$A3176,vlookup_table[#All],4,FALSE)</f>
        <v>6001</v>
      </c>
      <c r="Q3176" s="9" t="str">
        <f>VLOOKUP(Todos!$A3176,vlookup_table[#All],5,FALSE)</f>
        <v>C1</v>
      </c>
      <c r="R3176" s="9" t="str">
        <f>VLOOKUP(Todos!$A3176,vlookup_table[#All],6,FALSE)</f>
        <v>M</v>
      </c>
      <c r="S3176" s="9">
        <f>VLOOKUP(Todos!$A3176,vlookup_table[#All],7,FALSE)</f>
        <v>25</v>
      </c>
      <c r="T3176" s="9">
        <f>ROUND((9706-Todos!$P3176)/100, 0)</f>
        <v>37</v>
      </c>
      <c r="U3176" s="9" t="str" cm="1">
        <f t="array" ref="U3176">_xlfn.IFS(
    ISNUMBER(SEARCH("C", Q3176)), "Ciudad",
    ISNUMBER(SEARCH("T", Q3176)), "Pueblo",
    ISNUMBER(SEARCH("R", Q3176)), "Rural",
    ISNUMBER(SEARCH("S", Q3176)), "Suburbano",
    ISNUMBER(SEARCH("U", Q3176)), "Urbano"
)</f>
        <v>Ciudad</v>
      </c>
      <c r="V3176" s="24" t="str" cm="1">
        <f t="array" ref="V3176">_xlfn.LET(
    _xlpm.txt, _xlfn.TEXTJOIN("", TRUE, IF(ISNUMBER(--MID(Todos!$H3176, _xlfn.SEQUENCE(LEN(Todos!$H3176)), 1)), MID(Todos!$H3176, _xlfn.SEQUENCE(LEN(Todos!$H3176)), 1), "")),
    IF(ISNUMBER(--RIGHT(_xlpm.txt,1)), _xlpm.txt, LEFT(_xlpm.txt, LEN(_xlpm.txt)-1))
)</f>
        <v>26282</v>
      </c>
      <c r="W3176" s="9" t="str">
        <f>UPPER(LEFT(Todos!$B3176,2))</f>
        <v>IL</v>
      </c>
      <c r="X3176" s="10" t="str" cm="1">
        <f t="array" ref="X3176">+IF(Todos!$C3176 = "",MODE.MATCH(Todos!$C$2:$C$4029),Todos!$C3176)</f>
        <v>M</v>
      </c>
    </row>
    <row r="3177" spans="1:24" x14ac:dyDescent="0.35">
      <c r="A3177" s="11">
        <v>94177</v>
      </c>
      <c r="B3177" s="12" t="s">
        <v>16</v>
      </c>
      <c r="C3177" s="12" t="s">
        <v>17</v>
      </c>
      <c r="D3177" s="12">
        <v>904</v>
      </c>
      <c r="E3177" s="12">
        <v>339</v>
      </c>
      <c r="F3177" s="12">
        <v>435</v>
      </c>
      <c r="G3177" s="12">
        <v>0</v>
      </c>
      <c r="H3177" s="12">
        <v>16711</v>
      </c>
      <c r="I3177" s="12">
        <v>10</v>
      </c>
      <c r="J3177" s="12">
        <v>78</v>
      </c>
      <c r="K3177" s="12">
        <v>394</v>
      </c>
      <c r="L3177" s="12">
        <v>391</v>
      </c>
      <c r="M3177" s="12">
        <v>5.5625</v>
      </c>
      <c r="N3177" s="12">
        <f>VLOOKUP(Todos!$A3177,vlookup_table[#All],2,FALSE)</f>
        <v>28</v>
      </c>
      <c r="O3177" s="12" t="str">
        <f>VLOOKUP(Todos!$A3177,vlookup_table[#All],3,FALSE)</f>
        <v>IL</v>
      </c>
      <c r="P3177" s="12">
        <f>VLOOKUP(Todos!$A3177,vlookup_table[#All],4,FALSE)</f>
        <v>3203</v>
      </c>
      <c r="Q3177" s="14" t="str">
        <f>VLOOKUP(Todos!$A3177,vlookup_table[#All],5,FALSE)</f>
        <v>S2</v>
      </c>
      <c r="R3177" s="14" t="str">
        <f>VLOOKUP(Todos!$A3177,vlookup_table[#All],6,FALSE)</f>
        <v>F</v>
      </c>
      <c r="S3177" s="14">
        <f>VLOOKUP(Todos!$A3177,vlookup_table[#All],7,FALSE)</f>
        <v>11</v>
      </c>
      <c r="T3177" s="14">
        <f>ROUND((9706-Todos!$P3177)/100, 0)</f>
        <v>65</v>
      </c>
      <c r="U3177" s="14" t="str" cm="1">
        <f t="array" ref="U3177">_xlfn.IFS(
    ISNUMBER(SEARCH("C", Q3177)), "Ciudad",
    ISNUMBER(SEARCH("T", Q3177)), "Pueblo",
    ISNUMBER(SEARCH("R", Q3177)), "Rural",
    ISNUMBER(SEARCH("S", Q3177)), "Suburbano",
    ISNUMBER(SEARCH("U", Q3177)), "Urbano"
)</f>
        <v>Suburbano</v>
      </c>
      <c r="V3177" s="25" t="str" cm="1">
        <f t="array" ref="V3177">_xlfn.LET(
    _xlpm.txt, _xlfn.TEXTJOIN("", TRUE, IF(ISNUMBER(--MID(Todos!$H3177, _xlfn.SEQUENCE(LEN(Todos!$H3177)), 1)), MID(Todos!$H3177, _xlfn.SEQUENCE(LEN(Todos!$H3177)), 1), "")),
    IF(ISNUMBER(--RIGHT(_xlpm.txt,1)), _xlpm.txt, LEFT(_xlpm.txt, LEN(_xlpm.txt)-1))
)</f>
        <v>16711</v>
      </c>
      <c r="W3177" s="14" t="str">
        <f>UPPER(LEFT(Todos!$B3177,2))</f>
        <v>IL</v>
      </c>
      <c r="X3177" s="15" t="str" cm="1">
        <f t="array" ref="X3177">+IF(Todos!$C3177 = "",MODE.MATCH(Todos!$C$2:$C$4029),Todos!$C3177)</f>
        <v>F</v>
      </c>
    </row>
    <row r="3178" spans="1:24" x14ac:dyDescent="0.35">
      <c r="A3178" s="6">
        <v>24902</v>
      </c>
      <c r="B3178" s="7" t="s">
        <v>47</v>
      </c>
      <c r="C3178" s="7" t="s">
        <v>14</v>
      </c>
      <c r="D3178" s="7">
        <v>473</v>
      </c>
      <c r="E3178" s="7">
        <v>259</v>
      </c>
      <c r="F3178" s="7">
        <v>356</v>
      </c>
      <c r="G3178" s="7">
        <v>0</v>
      </c>
      <c r="H3178" s="7">
        <v>11727</v>
      </c>
      <c r="I3178" s="7">
        <v>0</v>
      </c>
      <c r="J3178" s="7">
        <v>83</v>
      </c>
      <c r="K3178" s="7">
        <v>296</v>
      </c>
      <c r="L3178" s="7">
        <v>287</v>
      </c>
      <c r="M3178" s="7">
        <v>7.1666666670000003</v>
      </c>
      <c r="N3178" s="7">
        <f>VLOOKUP(Todos!$A3178,vlookup_table[#All],2,FALSE)</f>
        <v>0</v>
      </c>
      <c r="O3178" s="7" t="str">
        <f>VLOOKUP(Todos!$A3178,vlookup_table[#All],3,FALSE)</f>
        <v>SC</v>
      </c>
      <c r="P3178" s="7">
        <f>VLOOKUP(Todos!$A3178,vlookup_table[#All],4,FALSE)</f>
        <v>0</v>
      </c>
      <c r="Q3178" s="9" t="str">
        <f>VLOOKUP(Todos!$A3178,vlookup_table[#All],5,FALSE)</f>
        <v>T2</v>
      </c>
      <c r="R3178" s="9" t="str">
        <f>VLOOKUP(Todos!$A3178,vlookup_table[#All],6,FALSE)</f>
        <v>M</v>
      </c>
      <c r="S3178" s="9">
        <f>VLOOKUP(Todos!$A3178,vlookup_table[#All],7,FALSE)</f>
        <v>8</v>
      </c>
      <c r="T3178" s="9">
        <f>ROUND((9706-Todos!$P3178)/100, 0)</f>
        <v>97</v>
      </c>
      <c r="U3178" s="9" t="str" cm="1">
        <f t="array" ref="U3178">_xlfn.IFS(
    ISNUMBER(SEARCH("C", Q3178)), "Ciudad",
    ISNUMBER(SEARCH("T", Q3178)), "Pueblo",
    ISNUMBER(SEARCH("R", Q3178)), "Rural",
    ISNUMBER(SEARCH("S", Q3178)), "Suburbano",
    ISNUMBER(SEARCH("U", Q3178)), "Urbano"
)</f>
        <v>Pueblo</v>
      </c>
      <c r="V3178" s="24" t="str" cm="1">
        <f t="array" ref="V3178">_xlfn.LET(
    _xlpm.txt, _xlfn.TEXTJOIN("", TRUE, IF(ISNUMBER(--MID(Todos!$H3178, _xlfn.SEQUENCE(LEN(Todos!$H3178)), 1)), MID(Todos!$H3178, _xlfn.SEQUENCE(LEN(Todos!$H3178)), 1), "")),
    IF(ISNUMBER(--RIGHT(_xlpm.txt,1)), _xlpm.txt, LEFT(_xlpm.txt, LEN(_xlpm.txt)-1))
)</f>
        <v>11727</v>
      </c>
      <c r="W3178" s="9" t="str">
        <f>UPPER(LEFT(Todos!$B3178,2))</f>
        <v>SC</v>
      </c>
      <c r="X3178" s="10" t="str" cm="1">
        <f t="array" ref="X3178">+IF(Todos!$C3178 = "",MODE.MATCH(Todos!$C$2:$C$4029),Todos!$C3178)</f>
        <v>M</v>
      </c>
    </row>
    <row r="3179" spans="1:24" x14ac:dyDescent="0.35">
      <c r="A3179" s="11">
        <v>178433</v>
      </c>
      <c r="B3179" s="12" t="s">
        <v>42</v>
      </c>
      <c r="C3179" s="12" t="s">
        <v>14</v>
      </c>
      <c r="D3179" s="12">
        <v>605</v>
      </c>
      <c r="E3179" s="12">
        <v>213</v>
      </c>
      <c r="F3179" s="12">
        <v>303</v>
      </c>
      <c r="G3179" s="12">
        <v>3</v>
      </c>
      <c r="H3179" s="12">
        <v>10788</v>
      </c>
      <c r="I3179" s="12">
        <v>2</v>
      </c>
      <c r="J3179" s="12">
        <v>38</v>
      </c>
      <c r="K3179" s="12">
        <v>241</v>
      </c>
      <c r="L3179" s="12">
        <v>269</v>
      </c>
      <c r="M3179" s="12">
        <v>19.600000000000001</v>
      </c>
      <c r="N3179" s="12">
        <f>VLOOKUP(Todos!$A3179,vlookup_table[#All],2,FALSE)</f>
        <v>2</v>
      </c>
      <c r="O3179" s="12" t="str">
        <f>VLOOKUP(Todos!$A3179,vlookup_table[#All],3,FALSE)</f>
        <v>ID</v>
      </c>
      <c r="P3179" s="12">
        <f>VLOOKUP(Todos!$A3179,vlookup_table[#All],4,FALSE)</f>
        <v>3503</v>
      </c>
      <c r="Q3179" s="14" t="str">
        <f>VLOOKUP(Todos!$A3179,vlookup_table[#All],5,FALSE)</f>
        <v>S1</v>
      </c>
      <c r="R3179" s="14" t="str">
        <f>VLOOKUP(Todos!$A3179,vlookup_table[#All],6,FALSE)</f>
        <v>M</v>
      </c>
      <c r="S3179" s="14">
        <f>VLOOKUP(Todos!$A3179,vlookup_table[#All],7,FALSE)</f>
        <v>35</v>
      </c>
      <c r="T3179" s="14">
        <f>ROUND((9706-Todos!$P3179)/100, 0)</f>
        <v>62</v>
      </c>
      <c r="U3179" s="14" t="str" cm="1">
        <f t="array" ref="U3179">_xlfn.IFS(
    ISNUMBER(SEARCH("C", Q3179)), "Ciudad",
    ISNUMBER(SEARCH("T", Q3179)), "Pueblo",
    ISNUMBER(SEARCH("R", Q3179)), "Rural",
    ISNUMBER(SEARCH("S", Q3179)), "Suburbano",
    ISNUMBER(SEARCH("U", Q3179)), "Urbano"
)</f>
        <v>Suburbano</v>
      </c>
      <c r="V3179" s="25" t="str" cm="1">
        <f t="array" ref="V3179">_xlfn.LET(
    _xlpm.txt, _xlfn.TEXTJOIN("", TRUE, IF(ISNUMBER(--MID(Todos!$H3179, _xlfn.SEQUENCE(LEN(Todos!$H3179)), 1)), MID(Todos!$H3179, _xlfn.SEQUENCE(LEN(Todos!$H3179)), 1), "")),
    IF(ISNUMBER(--RIGHT(_xlpm.txt,1)), _xlpm.txt, LEFT(_xlpm.txt, LEN(_xlpm.txt)-1))
)</f>
        <v>10788</v>
      </c>
      <c r="W3179" s="14" t="str">
        <f>UPPER(LEFT(Todos!$B3179,2))</f>
        <v>ID</v>
      </c>
      <c r="X3179" s="15" t="str" cm="1">
        <f t="array" ref="X3179">+IF(Todos!$C3179 = "",MODE.MATCH(Todos!$C$2:$C$4029),Todos!$C3179)</f>
        <v>M</v>
      </c>
    </row>
    <row r="3180" spans="1:24" x14ac:dyDescent="0.35">
      <c r="A3180" s="6">
        <v>18466</v>
      </c>
      <c r="B3180" s="7" t="s">
        <v>18</v>
      </c>
      <c r="C3180" s="7" t="s">
        <v>20</v>
      </c>
      <c r="D3180" s="7">
        <v>594</v>
      </c>
      <c r="E3180" s="7">
        <v>267</v>
      </c>
      <c r="F3180" s="7">
        <v>309</v>
      </c>
      <c r="G3180" s="7">
        <v>2</v>
      </c>
      <c r="H3180" s="7">
        <v>10466</v>
      </c>
      <c r="I3180" s="7">
        <v>1</v>
      </c>
      <c r="J3180" s="7">
        <v>71</v>
      </c>
      <c r="K3180" s="7">
        <v>287</v>
      </c>
      <c r="L3180" s="7">
        <v>287</v>
      </c>
      <c r="M3180" s="7">
        <v>3.9285714289999998</v>
      </c>
      <c r="N3180" s="7">
        <f>VLOOKUP(Todos!$A3180,vlookup_table[#All],2,FALSE)</f>
        <v>2</v>
      </c>
      <c r="O3180" s="7" t="str">
        <f>VLOOKUP(Todos!$A3180,vlookup_table[#All],3,FALSE)</f>
        <v>NC</v>
      </c>
      <c r="P3180" s="7">
        <f>VLOOKUP(Todos!$A3180,vlookup_table[#All],4,FALSE)</f>
        <v>5801</v>
      </c>
      <c r="Q3180" s="9" t="str">
        <f>VLOOKUP(Todos!$A3180,vlookup_table[#All],5,FALSE)</f>
        <v>R2</v>
      </c>
      <c r="R3180" s="9" t="str">
        <f>VLOOKUP(Todos!$A3180,vlookup_table[#All],6,FALSE)</f>
        <v>F</v>
      </c>
      <c r="S3180" s="9">
        <f>VLOOKUP(Todos!$A3180,vlookup_table[#All],7,FALSE)</f>
        <v>6</v>
      </c>
      <c r="T3180" s="9">
        <f>ROUND((9706-Todos!$P3180)/100, 0)</f>
        <v>39</v>
      </c>
      <c r="U3180" s="9" t="str" cm="1">
        <f t="array" ref="U3180">_xlfn.IFS(
    ISNUMBER(SEARCH("C", Q3180)), "Ciudad",
    ISNUMBER(SEARCH("T", Q3180)), "Pueblo",
    ISNUMBER(SEARCH("R", Q3180)), "Rural",
    ISNUMBER(SEARCH("S", Q3180)), "Suburbano",
    ISNUMBER(SEARCH("U", Q3180)), "Urbano"
)</f>
        <v>Rural</v>
      </c>
      <c r="V3180" s="24" t="str" cm="1">
        <f t="array" ref="V3180">_xlfn.LET(
    _xlpm.txt, _xlfn.TEXTJOIN("", TRUE, IF(ISNUMBER(--MID(Todos!$H3180, _xlfn.SEQUENCE(LEN(Todos!$H3180)), 1)), MID(Todos!$H3180, _xlfn.SEQUENCE(LEN(Todos!$H3180)), 1), "")),
    IF(ISNUMBER(--RIGHT(_xlpm.txt,1)), _xlpm.txt, LEFT(_xlpm.txt, LEN(_xlpm.txt)-1))
)</f>
        <v>10466</v>
      </c>
      <c r="W3180" s="9" t="str">
        <f>UPPER(LEFT(Todos!$B3180,2))</f>
        <v>NC</v>
      </c>
      <c r="X3180" s="10" t="str" cm="1">
        <f t="array" ref="X3180">+IF(Todos!$C3180 = "",MODE.MATCH(Todos!$C$2:$C$4029),Todos!$C3180)</f>
        <v>female</v>
      </c>
    </row>
    <row r="3181" spans="1:24" x14ac:dyDescent="0.35">
      <c r="A3181" s="11">
        <v>157425</v>
      </c>
      <c r="B3181" s="12" t="s">
        <v>22</v>
      </c>
      <c r="C3181" s="12" t="s">
        <v>14</v>
      </c>
      <c r="D3181" s="12">
        <v>0</v>
      </c>
      <c r="E3181" s="12">
        <v>0</v>
      </c>
      <c r="F3181" s="12">
        <v>0</v>
      </c>
      <c r="G3181" s="12">
        <v>0</v>
      </c>
      <c r="H3181" s="12">
        <v>0</v>
      </c>
      <c r="I3181" s="12">
        <v>0</v>
      </c>
      <c r="J3181" s="12">
        <v>0</v>
      </c>
      <c r="K3181" s="12">
        <v>0</v>
      </c>
      <c r="L3181" s="12">
        <v>0</v>
      </c>
      <c r="M3181" s="12">
        <v>22.5</v>
      </c>
      <c r="N3181" s="12">
        <f>VLOOKUP(Todos!$A3181,vlookup_table[#All],2,FALSE)</f>
        <v>1</v>
      </c>
      <c r="O3181" s="12" t="str">
        <f>VLOOKUP(Todos!$A3181,vlookup_table[#All],3,FALSE)</f>
        <v>CA</v>
      </c>
      <c r="P3181" s="12">
        <f>VLOOKUP(Todos!$A3181,vlookup_table[#All],4,FALSE)</f>
        <v>4501</v>
      </c>
      <c r="Q3181" s="14" t="str">
        <f>VLOOKUP(Todos!$A3181,vlookup_table[#All],5,FALSE)</f>
        <v/>
      </c>
      <c r="R3181" s="14" t="str">
        <f>VLOOKUP(Todos!$A3181,vlookup_table[#All],6,FALSE)</f>
        <v>M</v>
      </c>
      <c r="S3181" s="14">
        <f>VLOOKUP(Todos!$A3181,vlookup_table[#All],7,FALSE)</f>
        <v>25</v>
      </c>
      <c r="T3181" s="14">
        <f>ROUND((9706-Todos!$P3181)/100, 0)</f>
        <v>52</v>
      </c>
      <c r="U3181" s="14" t="e" cm="1">
        <f t="array" ref="U3181">_xlfn.IFS(
    ISNUMBER(SEARCH("C", Q3181)), "Ciudad",
    ISNUMBER(SEARCH("T", Q3181)), "Pueblo",
    ISNUMBER(SEARCH("R", Q3181)), "Rural",
    ISNUMBER(SEARCH("S", Q3181)), "Suburbano",
    ISNUMBER(SEARCH("U", Q3181)), "Urbano"
)</f>
        <v>#N/A</v>
      </c>
      <c r="V3181" s="25" t="str" cm="1">
        <f t="array" ref="V3181">_xlfn.LET(
    _xlpm.txt, _xlfn.TEXTJOIN("", TRUE, IF(ISNUMBER(--MID(Todos!$H3181, _xlfn.SEQUENCE(LEN(Todos!$H3181)), 1)), MID(Todos!$H3181, _xlfn.SEQUENCE(LEN(Todos!$H3181)), 1), "")),
    IF(ISNUMBER(--RIGHT(_xlpm.txt,1)), _xlpm.txt, LEFT(_xlpm.txt, LEN(_xlpm.txt)-1))
)</f>
        <v>0</v>
      </c>
      <c r="W3181" s="14" t="str">
        <f>UPPER(LEFT(Todos!$B3181,2))</f>
        <v>CA</v>
      </c>
      <c r="X3181" s="15" t="str" cm="1">
        <f t="array" ref="X3181">+IF(Todos!$C3181 = "",MODE.MATCH(Todos!$C$2:$C$4029),Todos!$C3181)</f>
        <v>M</v>
      </c>
    </row>
    <row r="3182" spans="1:24" x14ac:dyDescent="0.35">
      <c r="A3182" s="6">
        <v>166891</v>
      </c>
      <c r="B3182" s="7" t="s">
        <v>22</v>
      </c>
      <c r="C3182" s="7" t="s">
        <v>14</v>
      </c>
      <c r="D3182" s="7">
        <v>4244</v>
      </c>
      <c r="E3182" s="7">
        <v>613</v>
      </c>
      <c r="F3182" s="7">
        <v>845</v>
      </c>
      <c r="G3182" s="7">
        <v>94</v>
      </c>
      <c r="H3182" s="7">
        <v>31903</v>
      </c>
      <c r="I3182" s="7">
        <v>4</v>
      </c>
      <c r="J3182" s="7">
        <v>49</v>
      </c>
      <c r="K3182" s="7">
        <v>818</v>
      </c>
      <c r="L3182" s="7">
        <v>708</v>
      </c>
      <c r="M3182" s="7">
        <v>7.3571428570000004</v>
      </c>
      <c r="N3182" s="7">
        <f>VLOOKUP(Todos!$A3182,vlookup_table[#All],2,FALSE)</f>
        <v>2</v>
      </c>
      <c r="O3182" s="7" t="str">
        <f>VLOOKUP(Todos!$A3182,vlookup_table[#All],3,FALSE)</f>
        <v>CA</v>
      </c>
      <c r="P3182" s="7">
        <f>VLOOKUP(Todos!$A3182,vlookup_table[#All],4,FALSE)</f>
        <v>2906</v>
      </c>
      <c r="Q3182" s="9" t="str">
        <f>VLOOKUP(Todos!$A3182,vlookup_table[#All],5,FALSE)</f>
        <v>S1</v>
      </c>
      <c r="R3182" s="9" t="str">
        <f>VLOOKUP(Todos!$A3182,vlookup_table[#All],6,FALSE)</f>
        <v>M</v>
      </c>
      <c r="S3182" s="9">
        <f>VLOOKUP(Todos!$A3182,vlookup_table[#All],7,FALSE)</f>
        <v>10</v>
      </c>
      <c r="T3182" s="9">
        <f>ROUND((9706-Todos!$P3182)/100, 0)</f>
        <v>68</v>
      </c>
      <c r="U3182" s="9" t="str" cm="1">
        <f t="array" ref="U3182">_xlfn.IFS(
    ISNUMBER(SEARCH("C", Q3182)), "Ciudad",
    ISNUMBER(SEARCH("T", Q3182)), "Pueblo",
    ISNUMBER(SEARCH("R", Q3182)), "Rural",
    ISNUMBER(SEARCH("S", Q3182)), "Suburbano",
    ISNUMBER(SEARCH("U", Q3182)), "Urbano"
)</f>
        <v>Suburbano</v>
      </c>
      <c r="V3182" s="24" t="str" cm="1">
        <f t="array" ref="V3182">_xlfn.LET(
    _xlpm.txt, _xlfn.TEXTJOIN("", TRUE, IF(ISNUMBER(--MID(Todos!$H3182, _xlfn.SEQUENCE(LEN(Todos!$H3182)), 1)), MID(Todos!$H3182, _xlfn.SEQUENCE(LEN(Todos!$H3182)), 1), "")),
    IF(ISNUMBER(--RIGHT(_xlpm.txt,1)), _xlpm.txt, LEFT(_xlpm.txt, LEN(_xlpm.txt)-1))
)</f>
        <v>31903</v>
      </c>
      <c r="W3182" s="9" t="str">
        <f>UPPER(LEFT(Todos!$B3182,2))</f>
        <v>CA</v>
      </c>
      <c r="X3182" s="10" t="str" cm="1">
        <f t="array" ref="X3182">+IF(Todos!$C3182 = "",MODE.MATCH(Todos!$C$2:$C$4029),Todos!$C3182)</f>
        <v>M</v>
      </c>
    </row>
    <row r="3183" spans="1:24" x14ac:dyDescent="0.35">
      <c r="A3183" s="11">
        <v>54530</v>
      </c>
      <c r="B3183" s="12" t="s">
        <v>63</v>
      </c>
      <c r="C3183" s="12" t="s">
        <v>14</v>
      </c>
      <c r="D3183" s="12">
        <v>448</v>
      </c>
      <c r="E3183" s="12">
        <v>195</v>
      </c>
      <c r="F3183" s="12">
        <v>286</v>
      </c>
      <c r="G3183" s="12">
        <v>0</v>
      </c>
      <c r="H3183" s="12">
        <v>8183</v>
      </c>
      <c r="I3183" s="12">
        <v>0</v>
      </c>
      <c r="J3183" s="12">
        <v>64</v>
      </c>
      <c r="K3183" s="12">
        <v>224</v>
      </c>
      <c r="L3183" s="12">
        <v>247</v>
      </c>
      <c r="M3183" s="12">
        <v>9.9166666669999994</v>
      </c>
      <c r="N3183" s="12">
        <f>VLOOKUP(Todos!$A3183,vlookup_table[#All],2,FALSE)</f>
        <v>1</v>
      </c>
      <c r="O3183" s="12" t="str">
        <f>VLOOKUP(Todos!$A3183,vlookup_table[#All],3,FALSE)</f>
        <v>MS</v>
      </c>
      <c r="P3183" s="12">
        <f>VLOOKUP(Todos!$A3183,vlookup_table[#All],4,FALSE)</f>
        <v>0</v>
      </c>
      <c r="Q3183" s="14" t="str">
        <f>VLOOKUP(Todos!$A3183,vlookup_table[#All],5,FALSE)</f>
        <v>R3</v>
      </c>
      <c r="R3183" s="14" t="str">
        <f>VLOOKUP(Todos!$A3183,vlookup_table[#All],6,FALSE)</f>
        <v>M</v>
      </c>
      <c r="S3183" s="14">
        <f>VLOOKUP(Todos!$A3183,vlookup_table[#All],7,FALSE)</f>
        <v>10</v>
      </c>
      <c r="T3183" s="14">
        <f>ROUND((9706-Todos!$P3183)/100, 0)</f>
        <v>97</v>
      </c>
      <c r="U3183" s="14" t="str" cm="1">
        <f t="array" ref="U3183">_xlfn.IFS(
    ISNUMBER(SEARCH("C", Q3183)), "Ciudad",
    ISNUMBER(SEARCH("T", Q3183)), "Pueblo",
    ISNUMBER(SEARCH("R", Q3183)), "Rural",
    ISNUMBER(SEARCH("S", Q3183)), "Suburbano",
    ISNUMBER(SEARCH("U", Q3183)), "Urbano"
)</f>
        <v>Rural</v>
      </c>
      <c r="V3183" s="25" t="str" cm="1">
        <f t="array" ref="V3183">_xlfn.LET(
    _xlpm.txt, _xlfn.TEXTJOIN("", TRUE, IF(ISNUMBER(--MID(Todos!$H3183, _xlfn.SEQUENCE(LEN(Todos!$H3183)), 1)), MID(Todos!$H3183, _xlfn.SEQUENCE(LEN(Todos!$H3183)), 1), "")),
    IF(ISNUMBER(--RIGHT(_xlpm.txt,1)), _xlpm.txt, LEFT(_xlpm.txt, LEN(_xlpm.txt)-1))
)</f>
        <v>8183</v>
      </c>
      <c r="W3183" s="14" t="str">
        <f>UPPER(LEFT(Todos!$B3183,2))</f>
        <v>MS</v>
      </c>
      <c r="X3183" s="15" t="str" cm="1">
        <f t="array" ref="X3183">+IF(Todos!$C3183 = "",MODE.MATCH(Todos!$C$2:$C$4029),Todos!$C3183)</f>
        <v>M</v>
      </c>
    </row>
    <row r="3184" spans="1:24" x14ac:dyDescent="0.35">
      <c r="A3184" s="6">
        <v>41819</v>
      </c>
      <c r="B3184" s="7" t="s">
        <v>13</v>
      </c>
      <c r="C3184" s="7" t="s">
        <v>14</v>
      </c>
      <c r="D3184" s="7">
        <v>467</v>
      </c>
      <c r="E3184" s="7">
        <v>192</v>
      </c>
      <c r="F3184" s="7">
        <v>323</v>
      </c>
      <c r="G3184" s="7">
        <v>0</v>
      </c>
      <c r="H3184" s="7">
        <v>10376</v>
      </c>
      <c r="I3184" s="7">
        <v>6</v>
      </c>
      <c r="J3184" s="7">
        <v>33</v>
      </c>
      <c r="K3184" s="7">
        <v>261</v>
      </c>
      <c r="L3184" s="7">
        <v>261</v>
      </c>
      <c r="M3184" s="7">
        <v>10</v>
      </c>
      <c r="N3184" s="7">
        <f>VLOOKUP(Todos!$A3184,vlookup_table[#All],2,FALSE)</f>
        <v>1</v>
      </c>
      <c r="O3184" s="7" t="str">
        <f>VLOOKUP(Todos!$A3184,vlookup_table[#All],3,FALSE)</f>
        <v>FL</v>
      </c>
      <c r="P3184" s="7">
        <f>VLOOKUP(Todos!$A3184,vlookup_table[#All],4,FALSE)</f>
        <v>4801</v>
      </c>
      <c r="Q3184" s="9" t="str">
        <f>VLOOKUP(Todos!$A3184,vlookup_table[#All],5,FALSE)</f>
        <v>U4</v>
      </c>
      <c r="R3184" s="9" t="str">
        <f>VLOOKUP(Todos!$A3184,vlookup_table[#All],6,FALSE)</f>
        <v>M</v>
      </c>
      <c r="S3184" s="9">
        <f>VLOOKUP(Todos!$A3184,vlookup_table[#All],7,FALSE)</f>
        <v>15</v>
      </c>
      <c r="T3184" s="9">
        <f>ROUND((9706-Todos!$P3184)/100, 0)</f>
        <v>49</v>
      </c>
      <c r="U3184" s="9" t="str" cm="1">
        <f t="array" ref="U3184">_xlfn.IFS(
    ISNUMBER(SEARCH("C", Q3184)), "Ciudad",
    ISNUMBER(SEARCH("T", Q3184)), "Pueblo",
    ISNUMBER(SEARCH("R", Q3184)), "Rural",
    ISNUMBER(SEARCH("S", Q3184)), "Suburbano",
    ISNUMBER(SEARCH("U", Q3184)), "Urbano"
)</f>
        <v>Urbano</v>
      </c>
      <c r="V3184" s="24" t="str" cm="1">
        <f t="array" ref="V3184">_xlfn.LET(
    _xlpm.txt, _xlfn.TEXTJOIN("", TRUE, IF(ISNUMBER(--MID(Todos!$H3184, _xlfn.SEQUENCE(LEN(Todos!$H3184)), 1)), MID(Todos!$H3184, _xlfn.SEQUENCE(LEN(Todos!$H3184)), 1), "")),
    IF(ISNUMBER(--RIGHT(_xlpm.txt,1)), _xlpm.txt, LEFT(_xlpm.txt, LEN(_xlpm.txt)-1))
)</f>
        <v>10376</v>
      </c>
      <c r="W3184" s="9" t="str">
        <f>UPPER(LEFT(Todos!$B3184,2))</f>
        <v>FL</v>
      </c>
      <c r="X3184" s="10" t="str" cm="1">
        <f t="array" ref="X3184">+IF(Todos!$C3184 = "",MODE.MATCH(Todos!$C$2:$C$4029),Todos!$C3184)</f>
        <v>M</v>
      </c>
    </row>
    <row r="3185" spans="1:24" x14ac:dyDescent="0.35">
      <c r="A3185" s="11">
        <v>148636</v>
      </c>
      <c r="B3185" s="12" t="s">
        <v>22</v>
      </c>
      <c r="C3185" s="12" t="s">
        <v>17</v>
      </c>
      <c r="D3185" s="12">
        <v>2392</v>
      </c>
      <c r="E3185" s="12">
        <v>257</v>
      </c>
      <c r="F3185" s="12">
        <v>406</v>
      </c>
      <c r="G3185" s="12">
        <v>74</v>
      </c>
      <c r="H3185" s="12">
        <v>13896</v>
      </c>
      <c r="I3185" s="12">
        <v>43</v>
      </c>
      <c r="J3185" s="12">
        <v>27</v>
      </c>
      <c r="K3185" s="12">
        <v>365</v>
      </c>
      <c r="L3185" s="12">
        <v>316</v>
      </c>
      <c r="M3185" s="12">
        <v>11</v>
      </c>
      <c r="N3185" s="12">
        <f>VLOOKUP(Todos!$A3185,vlookup_table[#All],2,FALSE)</f>
        <v>0</v>
      </c>
      <c r="O3185" s="12" t="str">
        <f>VLOOKUP(Todos!$A3185,vlookup_table[#All],3,FALSE)</f>
        <v>CA</v>
      </c>
      <c r="P3185" s="12">
        <f>VLOOKUP(Todos!$A3185,vlookup_table[#All],4,FALSE)</f>
        <v>1201</v>
      </c>
      <c r="Q3185" s="14" t="str">
        <f>VLOOKUP(Todos!$A3185,vlookup_table[#All],5,FALSE)</f>
        <v>U2</v>
      </c>
      <c r="R3185" s="14" t="str">
        <f>VLOOKUP(Todos!$A3185,vlookup_table[#All],6,FALSE)</f>
        <v>F</v>
      </c>
      <c r="S3185" s="14">
        <f>VLOOKUP(Todos!$A3185,vlookup_table[#All],7,FALSE)</f>
        <v>10</v>
      </c>
      <c r="T3185" s="14">
        <f>ROUND((9706-Todos!$P3185)/100, 0)</f>
        <v>85</v>
      </c>
      <c r="U3185" s="14" t="str" cm="1">
        <f t="array" ref="U3185">_xlfn.IFS(
    ISNUMBER(SEARCH("C", Q3185)), "Ciudad",
    ISNUMBER(SEARCH("T", Q3185)), "Pueblo",
    ISNUMBER(SEARCH("R", Q3185)), "Rural",
    ISNUMBER(SEARCH("S", Q3185)), "Suburbano",
    ISNUMBER(SEARCH("U", Q3185)), "Urbano"
)</f>
        <v>Urbano</v>
      </c>
      <c r="V3185" s="25" t="str" cm="1">
        <f t="array" ref="V3185">_xlfn.LET(
    _xlpm.txt, _xlfn.TEXTJOIN("", TRUE, IF(ISNUMBER(--MID(Todos!$H3185, _xlfn.SEQUENCE(LEN(Todos!$H3185)), 1)), MID(Todos!$H3185, _xlfn.SEQUENCE(LEN(Todos!$H3185)), 1), "")),
    IF(ISNUMBER(--RIGHT(_xlpm.txt,1)), _xlpm.txt, LEFT(_xlpm.txt, LEN(_xlpm.txt)-1))
)</f>
        <v>13896</v>
      </c>
      <c r="W3185" s="14" t="str">
        <f>UPPER(LEFT(Todos!$B3185,2))</f>
        <v>CA</v>
      </c>
      <c r="X3185" s="15" t="str" cm="1">
        <f t="array" ref="X3185">+IF(Todos!$C3185 = "",MODE.MATCH(Todos!$C$2:$C$4029),Todos!$C3185)</f>
        <v>F</v>
      </c>
    </row>
    <row r="3186" spans="1:24" x14ac:dyDescent="0.35">
      <c r="A3186" s="6">
        <v>70090</v>
      </c>
      <c r="B3186" s="7" t="s">
        <v>30</v>
      </c>
      <c r="C3186" s="7" t="s">
        <v>17</v>
      </c>
      <c r="D3186" s="7">
        <v>313</v>
      </c>
      <c r="E3186" s="7">
        <v>284</v>
      </c>
      <c r="F3186" s="7">
        <v>329</v>
      </c>
      <c r="G3186" s="7">
        <v>0</v>
      </c>
      <c r="H3186" s="7">
        <v>14328</v>
      </c>
      <c r="I3186" s="7">
        <v>0</v>
      </c>
      <c r="J3186" s="7">
        <v>68</v>
      </c>
      <c r="K3186" s="7">
        <v>281</v>
      </c>
      <c r="L3186" s="7">
        <v>292</v>
      </c>
      <c r="M3186" s="7">
        <v>11.5</v>
      </c>
      <c r="N3186" s="7">
        <f>VLOOKUP(Todos!$A3186,vlookup_table[#All],2,FALSE)</f>
        <v>0</v>
      </c>
      <c r="O3186" s="7" t="str">
        <f>VLOOKUP(Todos!$A3186,vlookup_table[#All],3,FALSE)</f>
        <v>MI</v>
      </c>
      <c r="P3186" s="7">
        <f>VLOOKUP(Todos!$A3186,vlookup_table[#All],4,FALSE)</f>
        <v>4611</v>
      </c>
      <c r="Q3186" s="9" t="str">
        <f>VLOOKUP(Todos!$A3186,vlookup_table[#All],5,FALSE)</f>
        <v>C3</v>
      </c>
      <c r="R3186" s="9" t="str">
        <f>VLOOKUP(Todos!$A3186,vlookup_table[#All],6,FALSE)</f>
        <v>F</v>
      </c>
      <c r="S3186" s="9">
        <f>VLOOKUP(Todos!$A3186,vlookup_table[#All],7,FALSE)</f>
        <v>21</v>
      </c>
      <c r="T3186" s="9">
        <f>ROUND((9706-Todos!$P3186)/100, 0)</f>
        <v>51</v>
      </c>
      <c r="U3186" s="9" t="str" cm="1">
        <f t="array" ref="U3186">_xlfn.IFS(
    ISNUMBER(SEARCH("C", Q3186)), "Ciudad",
    ISNUMBER(SEARCH("T", Q3186)), "Pueblo",
    ISNUMBER(SEARCH("R", Q3186)), "Rural",
    ISNUMBER(SEARCH("S", Q3186)), "Suburbano",
    ISNUMBER(SEARCH("U", Q3186)), "Urbano"
)</f>
        <v>Ciudad</v>
      </c>
      <c r="V3186" s="24" t="str" cm="1">
        <f t="array" ref="V3186">_xlfn.LET(
    _xlpm.txt, _xlfn.TEXTJOIN("", TRUE, IF(ISNUMBER(--MID(Todos!$H3186, _xlfn.SEQUENCE(LEN(Todos!$H3186)), 1)), MID(Todos!$H3186, _xlfn.SEQUENCE(LEN(Todos!$H3186)), 1), "")),
    IF(ISNUMBER(--RIGHT(_xlpm.txt,1)), _xlpm.txt, LEFT(_xlpm.txt, LEN(_xlpm.txt)-1))
)</f>
        <v>14328</v>
      </c>
      <c r="W3186" s="9" t="str">
        <f>UPPER(LEFT(Todos!$B3186,2))</f>
        <v>MI</v>
      </c>
      <c r="X3186" s="10" t="str" cm="1">
        <f t="array" ref="X3186">+IF(Todos!$C3186 = "",MODE.MATCH(Todos!$C$2:$C$4029),Todos!$C3186)</f>
        <v>F</v>
      </c>
    </row>
    <row r="3187" spans="1:24" x14ac:dyDescent="0.35">
      <c r="A3187" s="11">
        <v>11704</v>
      </c>
      <c r="B3187" s="12" t="s">
        <v>16</v>
      </c>
      <c r="C3187" s="12" t="s">
        <v>14</v>
      </c>
      <c r="D3187" s="12">
        <v>128</v>
      </c>
      <c r="E3187" s="12">
        <v>309</v>
      </c>
      <c r="F3187" s="12">
        <v>363</v>
      </c>
      <c r="G3187" s="12">
        <v>0</v>
      </c>
      <c r="H3187" s="12">
        <v>13164</v>
      </c>
      <c r="I3187" s="12">
        <v>7</v>
      </c>
      <c r="J3187" s="12">
        <v>76</v>
      </c>
      <c r="K3187" s="12">
        <v>345</v>
      </c>
      <c r="L3187" s="12">
        <v>340</v>
      </c>
      <c r="M3187" s="12">
        <v>8.615384615</v>
      </c>
      <c r="N3187" s="12">
        <f>VLOOKUP(Todos!$A3187,vlookup_table[#All],2,FALSE)</f>
        <v>1</v>
      </c>
      <c r="O3187" s="12" t="str">
        <f>VLOOKUP(Todos!$A3187,vlookup_table[#All],3,FALSE)</f>
        <v>IL</v>
      </c>
      <c r="P3187" s="12">
        <f>VLOOKUP(Todos!$A3187,vlookup_table[#All],4,FALSE)</f>
        <v>2603</v>
      </c>
      <c r="Q3187" s="14" t="str">
        <f>VLOOKUP(Todos!$A3187,vlookup_table[#All],5,FALSE)</f>
        <v>S2</v>
      </c>
      <c r="R3187" s="14" t="str">
        <f>VLOOKUP(Todos!$A3187,vlookup_table[#All],6,FALSE)</f>
        <v>M</v>
      </c>
      <c r="S3187" s="14">
        <f>VLOOKUP(Todos!$A3187,vlookup_table[#All],7,FALSE)</f>
        <v>10</v>
      </c>
      <c r="T3187" s="14">
        <f>ROUND((9706-Todos!$P3187)/100, 0)</f>
        <v>71</v>
      </c>
      <c r="U3187" s="14" t="str" cm="1">
        <f t="array" ref="U3187">_xlfn.IFS(
    ISNUMBER(SEARCH("C", Q3187)), "Ciudad",
    ISNUMBER(SEARCH("T", Q3187)), "Pueblo",
    ISNUMBER(SEARCH("R", Q3187)), "Rural",
    ISNUMBER(SEARCH("S", Q3187)), "Suburbano",
    ISNUMBER(SEARCH("U", Q3187)), "Urbano"
)</f>
        <v>Suburbano</v>
      </c>
      <c r="V3187" s="25" t="str" cm="1">
        <f t="array" ref="V3187">_xlfn.LET(
    _xlpm.txt, _xlfn.TEXTJOIN("", TRUE, IF(ISNUMBER(--MID(Todos!$H3187, _xlfn.SEQUENCE(LEN(Todos!$H3187)), 1)), MID(Todos!$H3187, _xlfn.SEQUENCE(LEN(Todos!$H3187)), 1), "")),
    IF(ISNUMBER(--RIGHT(_xlpm.txt,1)), _xlpm.txt, LEFT(_xlpm.txt, LEN(_xlpm.txt)-1))
)</f>
        <v>13164</v>
      </c>
      <c r="W3187" s="14" t="str">
        <f>UPPER(LEFT(Todos!$B3187,2))</f>
        <v>IL</v>
      </c>
      <c r="X3187" s="15" t="str" cm="1">
        <f t="array" ref="X3187">+IF(Todos!$C3187 = "",MODE.MATCH(Todos!$C$2:$C$4029),Todos!$C3187)</f>
        <v>M</v>
      </c>
    </row>
    <row r="3188" spans="1:24" x14ac:dyDescent="0.35">
      <c r="A3188" s="6">
        <v>86775</v>
      </c>
      <c r="B3188" s="7" t="s">
        <v>46</v>
      </c>
      <c r="C3188" s="7" t="s">
        <v>14</v>
      </c>
      <c r="D3188" s="7">
        <v>253</v>
      </c>
      <c r="E3188" s="7">
        <v>195</v>
      </c>
      <c r="F3188" s="7">
        <v>261</v>
      </c>
      <c r="G3188" s="7">
        <v>0</v>
      </c>
      <c r="H3188" s="7">
        <v>8988</v>
      </c>
      <c r="I3188" s="7">
        <v>1</v>
      </c>
      <c r="J3188" s="7">
        <v>89</v>
      </c>
      <c r="K3188" s="7">
        <v>215</v>
      </c>
      <c r="L3188" s="7">
        <v>234</v>
      </c>
      <c r="M3188" s="7">
        <v>4.230769231</v>
      </c>
      <c r="N3188" s="7">
        <f>VLOOKUP(Todos!$A3188,vlookup_table[#All],2,FALSE)</f>
        <v>1</v>
      </c>
      <c r="O3188" s="7" t="str">
        <f>VLOOKUP(Todos!$A3188,vlookup_table[#All],3,FALSE)</f>
        <v>ND</v>
      </c>
      <c r="P3188" s="7">
        <f>VLOOKUP(Todos!$A3188,vlookup_table[#All],4,FALSE)</f>
        <v>0</v>
      </c>
      <c r="Q3188" s="9" t="str">
        <f>VLOOKUP(Todos!$A3188,vlookup_table[#All],5,FALSE)</f>
        <v>R3</v>
      </c>
      <c r="R3188" s="9" t="str">
        <f>VLOOKUP(Todos!$A3188,vlookup_table[#All],6,FALSE)</f>
        <v>M</v>
      </c>
      <c r="S3188" s="9">
        <f>VLOOKUP(Todos!$A3188,vlookup_table[#All],7,FALSE)</f>
        <v>10</v>
      </c>
      <c r="T3188" s="9">
        <f>ROUND((9706-Todos!$P3188)/100, 0)</f>
        <v>97</v>
      </c>
      <c r="U3188" s="9" t="str" cm="1">
        <f t="array" ref="U3188">_xlfn.IFS(
    ISNUMBER(SEARCH("C", Q3188)), "Ciudad",
    ISNUMBER(SEARCH("T", Q3188)), "Pueblo",
    ISNUMBER(SEARCH("R", Q3188)), "Rural",
    ISNUMBER(SEARCH("S", Q3188)), "Suburbano",
    ISNUMBER(SEARCH("U", Q3188)), "Urbano"
)</f>
        <v>Rural</v>
      </c>
      <c r="V3188" s="24" t="str" cm="1">
        <f t="array" ref="V3188">_xlfn.LET(
    _xlpm.txt, _xlfn.TEXTJOIN("", TRUE, IF(ISNUMBER(--MID(Todos!$H3188, _xlfn.SEQUENCE(LEN(Todos!$H3188)), 1)), MID(Todos!$H3188, _xlfn.SEQUENCE(LEN(Todos!$H3188)), 1), "")),
    IF(ISNUMBER(--RIGHT(_xlpm.txt,1)), _xlpm.txt, LEFT(_xlpm.txt, LEN(_xlpm.txt)-1))
)</f>
        <v>8988</v>
      </c>
      <c r="W3188" s="9" t="str">
        <f>UPPER(LEFT(Todos!$B3188,2))</f>
        <v>ND</v>
      </c>
      <c r="X3188" s="10" t="str" cm="1">
        <f t="array" ref="X3188">+IF(Todos!$C3188 = "",MODE.MATCH(Todos!$C$2:$C$4029),Todos!$C3188)</f>
        <v>M</v>
      </c>
    </row>
    <row r="3189" spans="1:24" x14ac:dyDescent="0.35">
      <c r="A3189" s="11">
        <v>124935</v>
      </c>
      <c r="B3189" s="12" t="s">
        <v>21</v>
      </c>
      <c r="C3189" s="12" t="s">
        <v>14</v>
      </c>
      <c r="D3189" s="12">
        <v>689</v>
      </c>
      <c r="E3189" s="12">
        <v>324</v>
      </c>
      <c r="F3189" s="12">
        <v>394</v>
      </c>
      <c r="G3189" s="12">
        <v>1</v>
      </c>
      <c r="H3189" s="12">
        <v>12916</v>
      </c>
      <c r="I3189" s="12">
        <v>4</v>
      </c>
      <c r="J3189" s="12">
        <v>60</v>
      </c>
      <c r="K3189" s="12">
        <v>356</v>
      </c>
      <c r="L3189" s="12">
        <v>370</v>
      </c>
      <c r="M3189" s="12">
        <v>19.52380952</v>
      </c>
      <c r="N3189" s="12">
        <f>VLOOKUP(Todos!$A3189,vlookup_table[#All],2,FALSE)</f>
        <v>2</v>
      </c>
      <c r="O3189" s="12" t="str">
        <f>VLOOKUP(Todos!$A3189,vlookup_table[#All],3,FALSE)</f>
        <v>TX</v>
      </c>
      <c r="P3189" s="12">
        <f>VLOOKUP(Todos!$A3189,vlookup_table[#All],4,FALSE)</f>
        <v>1701</v>
      </c>
      <c r="Q3189" s="14" t="str">
        <f>VLOOKUP(Todos!$A3189,vlookup_table[#All],5,FALSE)</f>
        <v>R2</v>
      </c>
      <c r="R3189" s="14" t="str">
        <f>VLOOKUP(Todos!$A3189,vlookup_table[#All],6,FALSE)</f>
        <v>M</v>
      </c>
      <c r="S3189" s="14">
        <f>VLOOKUP(Todos!$A3189,vlookup_table[#All],7,FALSE)</f>
        <v>25</v>
      </c>
      <c r="T3189" s="14">
        <f>ROUND((9706-Todos!$P3189)/100, 0)</f>
        <v>80</v>
      </c>
      <c r="U3189" s="14" t="str" cm="1">
        <f t="array" ref="U3189">_xlfn.IFS(
    ISNUMBER(SEARCH("C", Q3189)), "Ciudad",
    ISNUMBER(SEARCH("T", Q3189)), "Pueblo",
    ISNUMBER(SEARCH("R", Q3189)), "Rural",
    ISNUMBER(SEARCH("S", Q3189)), "Suburbano",
    ISNUMBER(SEARCH("U", Q3189)), "Urbano"
)</f>
        <v>Rural</v>
      </c>
      <c r="V3189" s="25" t="str" cm="1">
        <f t="array" ref="V3189">_xlfn.LET(
    _xlpm.txt, _xlfn.TEXTJOIN("", TRUE, IF(ISNUMBER(--MID(Todos!$H3189, _xlfn.SEQUENCE(LEN(Todos!$H3189)), 1)), MID(Todos!$H3189, _xlfn.SEQUENCE(LEN(Todos!$H3189)), 1), "")),
    IF(ISNUMBER(--RIGHT(_xlpm.txt,1)), _xlpm.txt, LEFT(_xlpm.txt, LEN(_xlpm.txt)-1))
)</f>
        <v>12916</v>
      </c>
      <c r="W3189" s="14" t="str">
        <f>UPPER(LEFT(Todos!$B3189,2))</f>
        <v>TX</v>
      </c>
      <c r="X3189" s="15" t="str" cm="1">
        <f t="array" ref="X3189">+IF(Todos!$C3189 = "",MODE.MATCH(Todos!$C$2:$C$4029),Todos!$C3189)</f>
        <v>M</v>
      </c>
    </row>
    <row r="3190" spans="1:24" x14ac:dyDescent="0.35">
      <c r="A3190" s="6">
        <v>147600</v>
      </c>
      <c r="B3190" s="7" t="s">
        <v>22</v>
      </c>
      <c r="C3190" s="7" t="s">
        <v>17</v>
      </c>
      <c r="D3190" s="7">
        <v>3514</v>
      </c>
      <c r="E3190" s="7">
        <v>671</v>
      </c>
      <c r="F3190" s="7">
        <v>746</v>
      </c>
      <c r="G3190" s="7">
        <v>94</v>
      </c>
      <c r="H3190" s="7">
        <v>30696</v>
      </c>
      <c r="I3190" s="7">
        <v>23</v>
      </c>
      <c r="J3190" s="7">
        <v>53</v>
      </c>
      <c r="K3190" s="7">
        <v>732</v>
      </c>
      <c r="L3190" s="7">
        <v>717</v>
      </c>
      <c r="M3190" s="7">
        <v>5.2222222220000001</v>
      </c>
      <c r="N3190" s="7">
        <f>VLOOKUP(Todos!$A3190,vlookup_table[#All],2,FALSE)</f>
        <v>0</v>
      </c>
      <c r="O3190" s="7" t="str">
        <f>VLOOKUP(Todos!$A3190,vlookup_table[#All],3,FALSE)</f>
        <v>CA</v>
      </c>
      <c r="P3190" s="7">
        <f>VLOOKUP(Todos!$A3190,vlookup_table[#All],4,FALSE)</f>
        <v>0</v>
      </c>
      <c r="Q3190" s="9" t="str">
        <f>VLOOKUP(Todos!$A3190,vlookup_table[#All],5,FALSE)</f>
        <v>U1</v>
      </c>
      <c r="R3190" s="9" t="str">
        <f>VLOOKUP(Todos!$A3190,vlookup_table[#All],6,FALSE)</f>
        <v>F</v>
      </c>
      <c r="S3190" s="9">
        <f>VLOOKUP(Todos!$A3190,vlookup_table[#All],7,FALSE)</f>
        <v>5</v>
      </c>
      <c r="T3190" s="9">
        <f>ROUND((9706-Todos!$P3190)/100, 0)</f>
        <v>97</v>
      </c>
      <c r="U3190" s="9" t="str" cm="1">
        <f t="array" ref="U3190">_xlfn.IFS(
    ISNUMBER(SEARCH("C", Q3190)), "Ciudad",
    ISNUMBER(SEARCH("T", Q3190)), "Pueblo",
    ISNUMBER(SEARCH("R", Q3190)), "Rural",
    ISNUMBER(SEARCH("S", Q3190)), "Suburbano",
    ISNUMBER(SEARCH("U", Q3190)), "Urbano"
)</f>
        <v>Urbano</v>
      </c>
      <c r="V3190" s="24" t="str" cm="1">
        <f t="array" ref="V3190">_xlfn.LET(
    _xlpm.txt, _xlfn.TEXTJOIN("", TRUE, IF(ISNUMBER(--MID(Todos!$H3190, _xlfn.SEQUENCE(LEN(Todos!$H3190)), 1)), MID(Todos!$H3190, _xlfn.SEQUENCE(LEN(Todos!$H3190)), 1), "")),
    IF(ISNUMBER(--RIGHT(_xlpm.txt,1)), _xlpm.txt, LEFT(_xlpm.txt, LEN(_xlpm.txt)-1))
)</f>
        <v>30696</v>
      </c>
      <c r="W3190" s="9" t="str">
        <f>UPPER(LEFT(Todos!$B3190,2))</f>
        <v>CA</v>
      </c>
      <c r="X3190" s="10" t="str" cm="1">
        <f t="array" ref="X3190">+IF(Todos!$C3190 = "",MODE.MATCH(Todos!$C$2:$C$4029),Todos!$C3190)</f>
        <v>F</v>
      </c>
    </row>
    <row r="3191" spans="1:24" x14ac:dyDescent="0.35">
      <c r="A3191" s="11">
        <v>101596</v>
      </c>
      <c r="B3191" s="12" t="s">
        <v>37</v>
      </c>
      <c r="C3191" s="12" t="s">
        <v>17</v>
      </c>
      <c r="D3191" s="12">
        <v>313</v>
      </c>
      <c r="E3191" s="12">
        <v>138</v>
      </c>
      <c r="F3191" s="12">
        <v>216</v>
      </c>
      <c r="G3191" s="12">
        <v>0</v>
      </c>
      <c r="H3191" s="12">
        <v>7617</v>
      </c>
      <c r="I3191" s="12">
        <v>1</v>
      </c>
      <c r="J3191" s="12">
        <v>62</v>
      </c>
      <c r="K3191" s="12">
        <v>165</v>
      </c>
      <c r="L3191" s="12">
        <v>189</v>
      </c>
      <c r="M3191" s="12">
        <v>17.75</v>
      </c>
      <c r="N3191" s="12">
        <f>VLOOKUP(Todos!$A3191,vlookup_table[#All],2,FALSE)</f>
        <v>0</v>
      </c>
      <c r="O3191" s="12" t="str">
        <f>VLOOKUP(Todos!$A3191,vlookup_table[#All],3,FALSE)</f>
        <v>MO</v>
      </c>
      <c r="P3191" s="12">
        <f>VLOOKUP(Todos!$A3191,vlookup_table[#All],4,FALSE)</f>
        <v>0</v>
      </c>
      <c r="Q3191" s="14" t="str">
        <f>VLOOKUP(Todos!$A3191,vlookup_table[#All],5,FALSE)</f>
        <v>R3</v>
      </c>
      <c r="R3191" s="14" t="str">
        <f>VLOOKUP(Todos!$A3191,vlookup_table[#All],6,FALSE)</f>
        <v>F</v>
      </c>
      <c r="S3191" s="14">
        <f>VLOOKUP(Todos!$A3191,vlookup_table[#All],7,FALSE)</f>
        <v>16</v>
      </c>
      <c r="T3191" s="14">
        <f>ROUND((9706-Todos!$P3191)/100, 0)</f>
        <v>97</v>
      </c>
      <c r="U3191" s="14" t="str" cm="1">
        <f t="array" ref="U3191">_xlfn.IFS(
    ISNUMBER(SEARCH("C", Q3191)), "Ciudad",
    ISNUMBER(SEARCH("T", Q3191)), "Pueblo",
    ISNUMBER(SEARCH("R", Q3191)), "Rural",
    ISNUMBER(SEARCH("S", Q3191)), "Suburbano",
    ISNUMBER(SEARCH("U", Q3191)), "Urbano"
)</f>
        <v>Rural</v>
      </c>
      <c r="V3191" s="25" t="str" cm="1">
        <f t="array" ref="V3191">_xlfn.LET(
    _xlpm.txt, _xlfn.TEXTJOIN("", TRUE, IF(ISNUMBER(--MID(Todos!$H3191, _xlfn.SEQUENCE(LEN(Todos!$H3191)), 1)), MID(Todos!$H3191, _xlfn.SEQUENCE(LEN(Todos!$H3191)), 1), "")),
    IF(ISNUMBER(--RIGHT(_xlpm.txt,1)), _xlpm.txt, LEFT(_xlpm.txt, LEN(_xlpm.txt)-1))
)</f>
        <v>7617</v>
      </c>
      <c r="W3191" s="14" t="str">
        <f>UPPER(LEFT(Todos!$B3191,2))</f>
        <v>MO</v>
      </c>
      <c r="X3191" s="15" t="str" cm="1">
        <f t="array" ref="X3191">+IF(Todos!$C3191 = "",MODE.MATCH(Todos!$C$2:$C$4029),Todos!$C3191)</f>
        <v>F</v>
      </c>
    </row>
    <row r="3192" spans="1:24" x14ac:dyDescent="0.35">
      <c r="A3192" s="6">
        <v>175000</v>
      </c>
      <c r="B3192" s="7" t="s">
        <v>51</v>
      </c>
      <c r="C3192" s="7" t="s">
        <v>17</v>
      </c>
      <c r="D3192" s="7">
        <v>944</v>
      </c>
      <c r="E3192" s="7">
        <v>355</v>
      </c>
      <c r="F3192" s="7">
        <v>454</v>
      </c>
      <c r="G3192" s="7">
        <v>3</v>
      </c>
      <c r="H3192" s="7">
        <v>14928</v>
      </c>
      <c r="I3192" s="7">
        <v>2</v>
      </c>
      <c r="J3192" s="7">
        <v>45</v>
      </c>
      <c r="K3192" s="7">
        <v>350</v>
      </c>
      <c r="L3192" s="7">
        <v>430</v>
      </c>
      <c r="M3192" s="7">
        <v>13.09090909</v>
      </c>
      <c r="N3192" s="7">
        <f>VLOOKUP(Todos!$A3192,vlookup_table[#All],2,FALSE)</f>
        <v>2</v>
      </c>
      <c r="O3192" s="7" t="str">
        <f>VLOOKUP(Todos!$A3192,vlookup_table[#All],3,FALSE)</f>
        <v>OR</v>
      </c>
      <c r="P3192" s="7">
        <f>VLOOKUP(Todos!$A3192,vlookup_table[#All],4,FALSE)</f>
        <v>3307</v>
      </c>
      <c r="Q3192" s="9" t="str">
        <f>VLOOKUP(Todos!$A3192,vlookup_table[#All],5,FALSE)</f>
        <v>T2</v>
      </c>
      <c r="R3192" s="9" t="str">
        <f>VLOOKUP(Todos!$A3192,vlookup_table[#All],6,FALSE)</f>
        <v>F</v>
      </c>
      <c r="S3192" s="9">
        <f>VLOOKUP(Todos!$A3192,vlookup_table[#All],7,FALSE)</f>
        <v>17</v>
      </c>
      <c r="T3192" s="9">
        <f>ROUND((9706-Todos!$P3192)/100, 0)</f>
        <v>64</v>
      </c>
      <c r="U3192" s="9" t="str" cm="1">
        <f t="array" ref="U3192">_xlfn.IFS(
    ISNUMBER(SEARCH("C", Q3192)), "Ciudad",
    ISNUMBER(SEARCH("T", Q3192)), "Pueblo",
    ISNUMBER(SEARCH("R", Q3192)), "Rural",
    ISNUMBER(SEARCH("S", Q3192)), "Suburbano",
    ISNUMBER(SEARCH("U", Q3192)), "Urbano"
)</f>
        <v>Pueblo</v>
      </c>
      <c r="V3192" s="24" t="str" cm="1">
        <f t="array" ref="V3192">_xlfn.LET(
    _xlpm.txt, _xlfn.TEXTJOIN("", TRUE, IF(ISNUMBER(--MID(Todos!$H3192, _xlfn.SEQUENCE(LEN(Todos!$H3192)), 1)), MID(Todos!$H3192, _xlfn.SEQUENCE(LEN(Todos!$H3192)), 1), "")),
    IF(ISNUMBER(--RIGHT(_xlpm.txt,1)), _xlpm.txt, LEFT(_xlpm.txt, LEN(_xlpm.txt)-1))
)</f>
        <v>14928</v>
      </c>
      <c r="W3192" s="9" t="str">
        <f>UPPER(LEFT(Todos!$B3192,2))</f>
        <v>OR</v>
      </c>
      <c r="X3192" s="10" t="str" cm="1">
        <f t="array" ref="X3192">+IF(Todos!$C3192 = "",MODE.MATCH(Todos!$C$2:$C$4029),Todos!$C3192)</f>
        <v>F</v>
      </c>
    </row>
    <row r="3193" spans="1:24" x14ac:dyDescent="0.35">
      <c r="A3193" s="11">
        <v>14798</v>
      </c>
      <c r="B3193" s="12" t="s">
        <v>22</v>
      </c>
      <c r="C3193" s="12" t="s">
        <v>17</v>
      </c>
      <c r="D3193" s="12">
        <v>1089</v>
      </c>
      <c r="E3193" s="12">
        <v>296</v>
      </c>
      <c r="F3193" s="12">
        <v>352</v>
      </c>
      <c r="G3193" s="12">
        <v>3</v>
      </c>
      <c r="H3193" s="12">
        <v>12998</v>
      </c>
      <c r="I3193" s="12">
        <v>10</v>
      </c>
      <c r="J3193" s="12">
        <v>51</v>
      </c>
      <c r="K3193" s="12">
        <v>324</v>
      </c>
      <c r="L3193" s="12">
        <v>328</v>
      </c>
      <c r="M3193" s="12">
        <v>8.8260869569999993</v>
      </c>
      <c r="N3193" s="12">
        <f>VLOOKUP(Todos!$A3193,vlookup_table[#All],2,FALSE)</f>
        <v>0</v>
      </c>
      <c r="O3193" s="12" t="str">
        <f>VLOOKUP(Todos!$A3193,vlookup_table[#All],3,FALSE)</f>
        <v>CA</v>
      </c>
      <c r="P3193" s="12">
        <f>VLOOKUP(Todos!$A3193,vlookup_table[#All],4,FALSE)</f>
        <v>1211</v>
      </c>
      <c r="Q3193" s="14" t="str">
        <f>VLOOKUP(Todos!$A3193,vlookup_table[#All],5,FALSE)</f>
        <v>S2</v>
      </c>
      <c r="R3193" s="14" t="str">
        <f>VLOOKUP(Todos!$A3193,vlookup_table[#All],6,FALSE)</f>
        <v>F</v>
      </c>
      <c r="S3193" s="14">
        <f>VLOOKUP(Todos!$A3193,vlookup_table[#All],7,FALSE)</f>
        <v>10</v>
      </c>
      <c r="T3193" s="14">
        <f>ROUND((9706-Todos!$P3193)/100, 0)</f>
        <v>85</v>
      </c>
      <c r="U3193" s="14" t="str" cm="1">
        <f t="array" ref="U3193">_xlfn.IFS(
    ISNUMBER(SEARCH("C", Q3193)), "Ciudad",
    ISNUMBER(SEARCH("T", Q3193)), "Pueblo",
    ISNUMBER(SEARCH("R", Q3193)), "Rural",
    ISNUMBER(SEARCH("S", Q3193)), "Suburbano",
    ISNUMBER(SEARCH("U", Q3193)), "Urbano"
)</f>
        <v>Suburbano</v>
      </c>
      <c r="V3193" s="25" t="str" cm="1">
        <f t="array" ref="V3193">_xlfn.LET(
    _xlpm.txt, _xlfn.TEXTJOIN("", TRUE, IF(ISNUMBER(--MID(Todos!$H3193, _xlfn.SEQUENCE(LEN(Todos!$H3193)), 1)), MID(Todos!$H3193, _xlfn.SEQUENCE(LEN(Todos!$H3193)), 1), "")),
    IF(ISNUMBER(--RIGHT(_xlpm.txt,1)), _xlpm.txt, LEFT(_xlpm.txt, LEN(_xlpm.txt)-1))
)</f>
        <v>12998</v>
      </c>
      <c r="W3193" s="14" t="str">
        <f>UPPER(LEFT(Todos!$B3193,2))</f>
        <v>CA</v>
      </c>
      <c r="X3193" s="15" t="str" cm="1">
        <f t="array" ref="X3193">+IF(Todos!$C3193 = "",MODE.MATCH(Todos!$C$2:$C$4029),Todos!$C3193)</f>
        <v>F</v>
      </c>
    </row>
    <row r="3194" spans="1:24" x14ac:dyDescent="0.35">
      <c r="A3194" s="6">
        <v>120800</v>
      </c>
      <c r="B3194" s="7" t="s">
        <v>21</v>
      </c>
      <c r="C3194" s="7" t="s">
        <v>14</v>
      </c>
      <c r="D3194" s="7">
        <v>623</v>
      </c>
      <c r="E3194" s="7">
        <v>222</v>
      </c>
      <c r="F3194" s="7">
        <v>373</v>
      </c>
      <c r="G3194" s="7">
        <v>1</v>
      </c>
      <c r="H3194" s="7">
        <v>12743</v>
      </c>
      <c r="I3194" s="7">
        <v>2</v>
      </c>
      <c r="J3194" s="7">
        <v>70</v>
      </c>
      <c r="K3194" s="7">
        <v>348</v>
      </c>
      <c r="L3194" s="7">
        <v>301</v>
      </c>
      <c r="M3194" s="7">
        <v>9</v>
      </c>
      <c r="N3194" s="7">
        <f>VLOOKUP(Todos!$A3194,vlookup_table[#All],2,FALSE)</f>
        <v>1</v>
      </c>
      <c r="O3194" s="7" t="str">
        <f>VLOOKUP(Todos!$A3194,vlookup_table[#All],3,FALSE)</f>
        <v>TX</v>
      </c>
      <c r="P3194" s="7">
        <f>VLOOKUP(Todos!$A3194,vlookup_table[#All],4,FALSE)</f>
        <v>3201</v>
      </c>
      <c r="Q3194" s="9" t="str">
        <f>VLOOKUP(Todos!$A3194,vlookup_table[#All],5,FALSE)</f>
        <v>C2</v>
      </c>
      <c r="R3194" s="9" t="str">
        <f>VLOOKUP(Todos!$A3194,vlookup_table[#All],6,FALSE)</f>
        <v>M</v>
      </c>
      <c r="S3194" s="9">
        <f>VLOOKUP(Todos!$A3194,vlookup_table[#All],7,FALSE)</f>
        <v>10</v>
      </c>
      <c r="T3194" s="9">
        <f>ROUND((9706-Todos!$P3194)/100, 0)</f>
        <v>65</v>
      </c>
      <c r="U3194" s="9" t="str" cm="1">
        <f t="array" ref="U3194">_xlfn.IFS(
    ISNUMBER(SEARCH("C", Q3194)), "Ciudad",
    ISNUMBER(SEARCH("T", Q3194)), "Pueblo",
    ISNUMBER(SEARCH("R", Q3194)), "Rural",
    ISNUMBER(SEARCH("S", Q3194)), "Suburbano",
    ISNUMBER(SEARCH("U", Q3194)), "Urbano"
)</f>
        <v>Ciudad</v>
      </c>
      <c r="V3194" s="24" t="str" cm="1">
        <f t="array" ref="V3194">_xlfn.LET(
    _xlpm.txt, _xlfn.TEXTJOIN("", TRUE, IF(ISNUMBER(--MID(Todos!$H3194, _xlfn.SEQUENCE(LEN(Todos!$H3194)), 1)), MID(Todos!$H3194, _xlfn.SEQUENCE(LEN(Todos!$H3194)), 1), "")),
    IF(ISNUMBER(--RIGHT(_xlpm.txt,1)), _xlpm.txt, LEFT(_xlpm.txt, LEN(_xlpm.txt)-1))
)</f>
        <v>12743</v>
      </c>
      <c r="W3194" s="9" t="str">
        <f>UPPER(LEFT(Todos!$B3194,2))</f>
        <v>TX</v>
      </c>
      <c r="X3194" s="10" t="str" cm="1">
        <f t="array" ref="X3194">+IF(Todos!$C3194 = "",MODE.MATCH(Todos!$C$2:$C$4029),Todos!$C3194)</f>
        <v>M</v>
      </c>
    </row>
    <row r="3195" spans="1:24" x14ac:dyDescent="0.35">
      <c r="A3195" s="11">
        <v>187639</v>
      </c>
      <c r="B3195" s="12" t="s">
        <v>13</v>
      </c>
      <c r="C3195" s="12" t="s">
        <v>14</v>
      </c>
      <c r="D3195" s="12">
        <v>1327</v>
      </c>
      <c r="E3195" s="12">
        <v>527</v>
      </c>
      <c r="F3195" s="12">
        <v>649</v>
      </c>
      <c r="G3195" s="12">
        <v>6</v>
      </c>
      <c r="H3195" s="12">
        <v>23089</v>
      </c>
      <c r="I3195" s="12">
        <v>6</v>
      </c>
      <c r="J3195" s="12">
        <v>18</v>
      </c>
      <c r="K3195" s="12">
        <v>573</v>
      </c>
      <c r="L3195" s="12">
        <v>564</v>
      </c>
      <c r="M3195" s="12">
        <v>8.3333333330000006</v>
      </c>
      <c r="N3195" s="12">
        <f>VLOOKUP(Todos!$A3195,vlookup_table[#All],2,FALSE)</f>
        <v>1</v>
      </c>
      <c r="O3195" s="12" t="str">
        <f>VLOOKUP(Todos!$A3195,vlookup_table[#All],3,FALSE)</f>
        <v>FL</v>
      </c>
      <c r="P3195" s="12">
        <f>VLOOKUP(Todos!$A3195,vlookup_table[#All],4,FALSE)</f>
        <v>0</v>
      </c>
      <c r="Q3195" s="14" t="str">
        <f>VLOOKUP(Todos!$A3195,vlookup_table[#All],5,FALSE)</f>
        <v>C1</v>
      </c>
      <c r="R3195" s="14" t="str">
        <f>VLOOKUP(Todos!$A3195,vlookup_table[#All],6,FALSE)</f>
        <v>M</v>
      </c>
      <c r="S3195" s="14">
        <f>VLOOKUP(Todos!$A3195,vlookup_table[#All],7,FALSE)</f>
        <v>10</v>
      </c>
      <c r="T3195" s="14">
        <f>ROUND((9706-Todos!$P3195)/100, 0)</f>
        <v>97</v>
      </c>
      <c r="U3195" s="14" t="str" cm="1">
        <f t="array" ref="U3195">_xlfn.IFS(
    ISNUMBER(SEARCH("C", Q3195)), "Ciudad",
    ISNUMBER(SEARCH("T", Q3195)), "Pueblo",
    ISNUMBER(SEARCH("R", Q3195)), "Rural",
    ISNUMBER(SEARCH("S", Q3195)), "Suburbano",
    ISNUMBER(SEARCH("U", Q3195)), "Urbano"
)</f>
        <v>Ciudad</v>
      </c>
      <c r="V3195" s="25" t="str" cm="1">
        <f t="array" ref="V3195">_xlfn.LET(
    _xlpm.txt, _xlfn.TEXTJOIN("", TRUE, IF(ISNUMBER(--MID(Todos!$H3195, _xlfn.SEQUENCE(LEN(Todos!$H3195)), 1)), MID(Todos!$H3195, _xlfn.SEQUENCE(LEN(Todos!$H3195)), 1), "")),
    IF(ISNUMBER(--RIGHT(_xlpm.txt,1)), _xlpm.txt, LEFT(_xlpm.txt, LEN(_xlpm.txt)-1))
)</f>
        <v>23089</v>
      </c>
      <c r="W3195" s="14" t="str">
        <f>UPPER(LEFT(Todos!$B3195,2))</f>
        <v>FL</v>
      </c>
      <c r="X3195" s="15" t="str" cm="1">
        <f t="array" ref="X3195">+IF(Todos!$C3195 = "",MODE.MATCH(Todos!$C$2:$C$4029),Todos!$C3195)</f>
        <v>M</v>
      </c>
    </row>
    <row r="3196" spans="1:24" x14ac:dyDescent="0.35">
      <c r="A3196" s="6">
        <v>142487</v>
      </c>
      <c r="B3196" s="7" t="s">
        <v>22</v>
      </c>
      <c r="C3196" s="7" t="s">
        <v>17</v>
      </c>
      <c r="D3196" s="7">
        <v>5438</v>
      </c>
      <c r="E3196" s="7">
        <v>881</v>
      </c>
      <c r="F3196" s="7">
        <v>1051</v>
      </c>
      <c r="G3196" s="7">
        <v>95</v>
      </c>
      <c r="H3196" s="7">
        <v>40432</v>
      </c>
      <c r="I3196" s="7">
        <v>30</v>
      </c>
      <c r="J3196" s="7">
        <v>43</v>
      </c>
      <c r="K3196" s="7">
        <v>967</v>
      </c>
      <c r="L3196" s="7">
        <v>928</v>
      </c>
      <c r="M3196" s="7">
        <v>15</v>
      </c>
      <c r="N3196" s="7">
        <f>VLOOKUP(Todos!$A3196,vlookup_table[#All],2,FALSE)</f>
        <v>28</v>
      </c>
      <c r="O3196" s="7" t="str">
        <f>VLOOKUP(Todos!$A3196,vlookup_table[#All],3,FALSE)</f>
        <v>CA</v>
      </c>
      <c r="P3196" s="7">
        <f>VLOOKUP(Todos!$A3196,vlookup_table[#All],4,FALSE)</f>
        <v>201</v>
      </c>
      <c r="Q3196" s="9" t="str">
        <f>VLOOKUP(Todos!$A3196,vlookup_table[#All],5,FALSE)</f>
        <v>S1</v>
      </c>
      <c r="R3196" s="9" t="str">
        <f>VLOOKUP(Todos!$A3196,vlookup_table[#All],6,FALSE)</f>
        <v>F</v>
      </c>
      <c r="S3196" s="9">
        <f>VLOOKUP(Todos!$A3196,vlookup_table[#All],7,FALSE)</f>
        <v>20</v>
      </c>
      <c r="T3196" s="9">
        <f>ROUND((9706-Todos!$P3196)/100, 0)</f>
        <v>95</v>
      </c>
      <c r="U3196" s="9" t="str" cm="1">
        <f t="array" ref="U3196">_xlfn.IFS(
    ISNUMBER(SEARCH("C", Q3196)), "Ciudad",
    ISNUMBER(SEARCH("T", Q3196)), "Pueblo",
    ISNUMBER(SEARCH("R", Q3196)), "Rural",
    ISNUMBER(SEARCH("S", Q3196)), "Suburbano",
    ISNUMBER(SEARCH("U", Q3196)), "Urbano"
)</f>
        <v>Suburbano</v>
      </c>
      <c r="V3196" s="24" t="str" cm="1">
        <f t="array" ref="V3196">_xlfn.LET(
    _xlpm.txt, _xlfn.TEXTJOIN("", TRUE, IF(ISNUMBER(--MID(Todos!$H3196, _xlfn.SEQUENCE(LEN(Todos!$H3196)), 1)), MID(Todos!$H3196, _xlfn.SEQUENCE(LEN(Todos!$H3196)), 1), "")),
    IF(ISNUMBER(--RIGHT(_xlpm.txt,1)), _xlpm.txt, LEFT(_xlpm.txt, LEN(_xlpm.txt)-1))
)</f>
        <v>40432</v>
      </c>
      <c r="W3196" s="9" t="str">
        <f>UPPER(LEFT(Todos!$B3196,2))</f>
        <v>CA</v>
      </c>
      <c r="X3196" s="10" t="str" cm="1">
        <f t="array" ref="X3196">+IF(Todos!$C3196 = "",MODE.MATCH(Todos!$C$2:$C$4029),Todos!$C3196)</f>
        <v>F</v>
      </c>
    </row>
    <row r="3197" spans="1:24" x14ac:dyDescent="0.35">
      <c r="A3197" s="11">
        <v>134895</v>
      </c>
      <c r="B3197" s="12" t="s">
        <v>39</v>
      </c>
      <c r="C3197" s="12" t="s">
        <v>17</v>
      </c>
      <c r="D3197" s="12">
        <v>546</v>
      </c>
      <c r="E3197" s="12">
        <v>267</v>
      </c>
      <c r="F3197" s="12">
        <v>295</v>
      </c>
      <c r="G3197" s="12">
        <v>0</v>
      </c>
      <c r="H3197" s="12">
        <v>7072</v>
      </c>
      <c r="I3197" s="12">
        <v>1</v>
      </c>
      <c r="J3197" s="12">
        <v>67</v>
      </c>
      <c r="K3197" s="12">
        <v>278</v>
      </c>
      <c r="L3197" s="12">
        <v>283</v>
      </c>
      <c r="M3197" s="12">
        <v>5.434782609</v>
      </c>
      <c r="N3197" s="12">
        <f>VLOOKUP(Todos!$A3197,vlookup_table[#All],2,FALSE)</f>
        <v>0</v>
      </c>
      <c r="O3197" s="12" t="str">
        <f>VLOOKUP(Todos!$A3197,vlookup_table[#All],3,FALSE)</f>
        <v>UT</v>
      </c>
      <c r="P3197" s="12">
        <f>VLOOKUP(Todos!$A3197,vlookup_table[#All],4,FALSE)</f>
        <v>0</v>
      </c>
      <c r="Q3197" s="14" t="str">
        <f>VLOOKUP(Todos!$A3197,vlookup_table[#All],5,FALSE)</f>
        <v>R2</v>
      </c>
      <c r="R3197" s="14" t="str">
        <f>VLOOKUP(Todos!$A3197,vlookup_table[#All],6,FALSE)</f>
        <v>F</v>
      </c>
      <c r="S3197" s="14">
        <f>VLOOKUP(Todos!$A3197,vlookup_table[#All],7,FALSE)</f>
        <v>10</v>
      </c>
      <c r="T3197" s="14">
        <f>ROUND((9706-Todos!$P3197)/100, 0)</f>
        <v>97</v>
      </c>
      <c r="U3197" s="14" t="str" cm="1">
        <f t="array" ref="U3197">_xlfn.IFS(
    ISNUMBER(SEARCH("C", Q3197)), "Ciudad",
    ISNUMBER(SEARCH("T", Q3197)), "Pueblo",
    ISNUMBER(SEARCH("R", Q3197)), "Rural",
    ISNUMBER(SEARCH("S", Q3197)), "Suburbano",
    ISNUMBER(SEARCH("U", Q3197)), "Urbano"
)</f>
        <v>Rural</v>
      </c>
      <c r="V3197" s="25" t="str" cm="1">
        <f t="array" ref="V3197">_xlfn.LET(
    _xlpm.txt, _xlfn.TEXTJOIN("", TRUE, IF(ISNUMBER(--MID(Todos!$H3197, _xlfn.SEQUENCE(LEN(Todos!$H3197)), 1)), MID(Todos!$H3197, _xlfn.SEQUENCE(LEN(Todos!$H3197)), 1), "")),
    IF(ISNUMBER(--RIGHT(_xlpm.txt,1)), _xlpm.txt, LEFT(_xlpm.txt, LEN(_xlpm.txt)-1))
)</f>
        <v>7072</v>
      </c>
      <c r="W3197" s="14" t="str">
        <f>UPPER(LEFT(Todos!$B3197,2))</f>
        <v>UT</v>
      </c>
      <c r="X3197" s="15" t="str" cm="1">
        <f t="array" ref="X3197">+IF(Todos!$C3197 = "",MODE.MATCH(Todos!$C$2:$C$4029),Todos!$C3197)</f>
        <v>F</v>
      </c>
    </row>
    <row r="3198" spans="1:24" x14ac:dyDescent="0.35">
      <c r="A3198" s="6">
        <v>171205</v>
      </c>
      <c r="B3198" s="7" t="s">
        <v>22</v>
      </c>
      <c r="C3198" s="7" t="s">
        <v>17</v>
      </c>
      <c r="D3198" s="7" t="s">
        <v>83</v>
      </c>
      <c r="E3198" s="7">
        <v>205</v>
      </c>
      <c r="F3198" s="7">
        <v>388</v>
      </c>
      <c r="G3198" s="7">
        <v>4</v>
      </c>
      <c r="H3198" s="7">
        <v>22845</v>
      </c>
      <c r="I3198" s="7">
        <v>4</v>
      </c>
      <c r="J3198" s="7">
        <v>71</v>
      </c>
      <c r="K3198" s="7">
        <v>221</v>
      </c>
      <c r="L3198" s="7">
        <v>337</v>
      </c>
      <c r="M3198" s="7">
        <v>7.4545454549999999</v>
      </c>
      <c r="N3198" s="7">
        <f>VLOOKUP(Todos!$A3198,vlookup_table[#All],2,FALSE)</f>
        <v>228</v>
      </c>
      <c r="O3198" s="7" t="str">
        <f>VLOOKUP(Todos!$A3198,vlookup_table[#All],3,FALSE)</f>
        <v>CA</v>
      </c>
      <c r="P3198" s="7">
        <f>VLOOKUP(Todos!$A3198,vlookup_table[#All],4,FALSE)</f>
        <v>0</v>
      </c>
      <c r="Q3198" s="9" t="str">
        <f>VLOOKUP(Todos!$A3198,vlookup_table[#All],5,FALSE)</f>
        <v>R2</v>
      </c>
      <c r="R3198" s="9" t="str">
        <f>VLOOKUP(Todos!$A3198,vlookup_table[#All],6,FALSE)</f>
        <v>F</v>
      </c>
      <c r="S3198" s="9">
        <f>VLOOKUP(Todos!$A3198,vlookup_table[#All],7,FALSE)</f>
        <v>12</v>
      </c>
      <c r="T3198" s="9">
        <f>ROUND((9706-Todos!$P3198)/100, 0)</f>
        <v>97</v>
      </c>
      <c r="U3198" s="9" t="str" cm="1">
        <f t="array" ref="U3198">_xlfn.IFS(
    ISNUMBER(SEARCH("C", Q3198)), "Ciudad",
    ISNUMBER(SEARCH("T", Q3198)), "Pueblo",
    ISNUMBER(SEARCH("R", Q3198)), "Rural",
    ISNUMBER(SEARCH("S", Q3198)), "Suburbano",
    ISNUMBER(SEARCH("U", Q3198)), "Urbano"
)</f>
        <v>Rural</v>
      </c>
      <c r="V3198" s="24" t="str" cm="1">
        <f t="array" ref="V3198">_xlfn.LET(
    _xlpm.txt, _xlfn.TEXTJOIN("", TRUE, IF(ISNUMBER(--MID(Todos!$H3198, _xlfn.SEQUENCE(LEN(Todos!$H3198)), 1)), MID(Todos!$H3198, _xlfn.SEQUENCE(LEN(Todos!$H3198)), 1), "")),
    IF(ISNUMBER(--RIGHT(_xlpm.txt,1)), _xlpm.txt, LEFT(_xlpm.txt, LEN(_xlpm.txt)-1))
)</f>
        <v>22845</v>
      </c>
      <c r="W3198" s="9" t="str">
        <f>UPPER(LEFT(Todos!$B3198,2))</f>
        <v>CA</v>
      </c>
      <c r="X3198" s="10" t="str" cm="1">
        <f t="array" ref="X3198">+IF(Todos!$C3198 = "",MODE.MATCH(Todos!$C$2:$C$4029),Todos!$C3198)</f>
        <v>F</v>
      </c>
    </row>
    <row r="3199" spans="1:24" x14ac:dyDescent="0.35">
      <c r="A3199" s="11">
        <v>7451</v>
      </c>
      <c r="B3199" s="12" t="s">
        <v>47</v>
      </c>
      <c r="C3199" s="12"/>
      <c r="D3199" s="12">
        <v>608</v>
      </c>
      <c r="E3199" s="12">
        <v>229</v>
      </c>
      <c r="F3199" s="12">
        <v>362</v>
      </c>
      <c r="G3199" s="12">
        <v>1</v>
      </c>
      <c r="H3199" s="12">
        <v>13829</v>
      </c>
      <c r="I3199" s="12">
        <v>2</v>
      </c>
      <c r="J3199" s="12">
        <v>43</v>
      </c>
      <c r="K3199" s="12">
        <v>350</v>
      </c>
      <c r="L3199" s="12">
        <v>268</v>
      </c>
      <c r="M3199" s="12">
        <v>14.823529410000001</v>
      </c>
      <c r="N3199" s="12">
        <f>VLOOKUP(Todos!$A3199,vlookup_table[#All],2,FALSE)</f>
        <v>2</v>
      </c>
      <c r="O3199" s="12" t="str">
        <f>VLOOKUP(Todos!$A3199,vlookup_table[#All],3,FALSE)</f>
        <v>SC</v>
      </c>
      <c r="P3199" s="12">
        <f>VLOOKUP(Todos!$A3199,vlookup_table[#All],4,FALSE)</f>
        <v>1401</v>
      </c>
      <c r="Q3199" s="14" t="str">
        <f>VLOOKUP(Todos!$A3199,vlookup_table[#All],5,FALSE)</f>
        <v>C1</v>
      </c>
      <c r="R3199" s="14" t="str">
        <f>VLOOKUP(Todos!$A3199,vlookup_table[#All],6,FALSE)</f>
        <v/>
      </c>
      <c r="S3199" s="14">
        <f>VLOOKUP(Todos!$A3199,vlookup_table[#All],7,FALSE)</f>
        <v>22</v>
      </c>
      <c r="T3199" s="14">
        <f>ROUND((9706-Todos!$P3199)/100, 0)</f>
        <v>83</v>
      </c>
      <c r="U3199" s="14" t="str" cm="1">
        <f t="array" ref="U3199">_xlfn.IFS(
    ISNUMBER(SEARCH("C", Q3199)), "Ciudad",
    ISNUMBER(SEARCH("T", Q3199)), "Pueblo",
    ISNUMBER(SEARCH("R", Q3199)), "Rural",
    ISNUMBER(SEARCH("S", Q3199)), "Suburbano",
    ISNUMBER(SEARCH("U", Q3199)), "Urbano"
)</f>
        <v>Ciudad</v>
      </c>
      <c r="V3199" s="25" t="str" cm="1">
        <f t="array" ref="V3199">_xlfn.LET(
    _xlpm.txt, _xlfn.TEXTJOIN("", TRUE, IF(ISNUMBER(--MID(Todos!$H3199, _xlfn.SEQUENCE(LEN(Todos!$H3199)), 1)), MID(Todos!$H3199, _xlfn.SEQUENCE(LEN(Todos!$H3199)), 1), "")),
    IF(ISNUMBER(--RIGHT(_xlpm.txt,1)), _xlpm.txt, LEFT(_xlpm.txt, LEN(_xlpm.txt)-1))
)</f>
        <v>13829</v>
      </c>
      <c r="W3199" s="14" t="str">
        <f>UPPER(LEFT(Todos!$B3199,2))</f>
        <v>SC</v>
      </c>
      <c r="X3199" s="15" t="e" cm="1">
        <f t="array" aca="1" ref="X3199" ca="1">+IF(Todos!$C3199 = "",MODE.MATCH(Todos!$C$2:$C$4029),Todos!$C3199)</f>
        <v>#NAME?</v>
      </c>
    </row>
    <row r="3200" spans="1:24" x14ac:dyDescent="0.35">
      <c r="A3200" s="6">
        <v>95450</v>
      </c>
      <c r="B3200" s="7" t="s">
        <v>16</v>
      </c>
      <c r="C3200" s="7" t="s">
        <v>17</v>
      </c>
      <c r="D3200" s="7">
        <v>377</v>
      </c>
      <c r="E3200" s="7">
        <v>241</v>
      </c>
      <c r="F3200" s="7">
        <v>306</v>
      </c>
      <c r="G3200" s="7">
        <v>1</v>
      </c>
      <c r="H3200" s="7">
        <v>10701</v>
      </c>
      <c r="I3200" s="7">
        <v>2</v>
      </c>
      <c r="J3200" s="7">
        <v>80</v>
      </c>
      <c r="K3200" s="7">
        <v>283</v>
      </c>
      <c r="L3200" s="7">
        <v>281</v>
      </c>
      <c r="M3200" s="7">
        <v>10.16666667</v>
      </c>
      <c r="N3200" s="7">
        <f>VLOOKUP(Todos!$A3200,vlookup_table[#All],2,FALSE)</f>
        <v>0</v>
      </c>
      <c r="O3200" s="7" t="str">
        <f>VLOOKUP(Todos!$A3200,vlookup_table[#All],3,FALSE)</f>
        <v>IL</v>
      </c>
      <c r="P3200" s="7">
        <f>VLOOKUP(Todos!$A3200,vlookup_table[#All],4,FALSE)</f>
        <v>5201</v>
      </c>
      <c r="Q3200" s="9" t="str">
        <f>VLOOKUP(Todos!$A3200,vlookup_table[#All],5,FALSE)</f>
        <v>T3</v>
      </c>
      <c r="R3200" s="9" t="str">
        <f>VLOOKUP(Todos!$A3200,vlookup_table[#All],6,FALSE)</f>
        <v>F</v>
      </c>
      <c r="S3200" s="9">
        <f>VLOOKUP(Todos!$A3200,vlookup_table[#All],7,FALSE)</f>
        <v>11</v>
      </c>
      <c r="T3200" s="9">
        <f>ROUND((9706-Todos!$P3200)/100, 0)</f>
        <v>45</v>
      </c>
      <c r="U3200" s="9" t="str" cm="1">
        <f t="array" ref="U3200">_xlfn.IFS(
    ISNUMBER(SEARCH("C", Q3200)), "Ciudad",
    ISNUMBER(SEARCH("T", Q3200)), "Pueblo",
    ISNUMBER(SEARCH("R", Q3200)), "Rural",
    ISNUMBER(SEARCH("S", Q3200)), "Suburbano",
    ISNUMBER(SEARCH("U", Q3200)), "Urbano"
)</f>
        <v>Pueblo</v>
      </c>
      <c r="V3200" s="24" t="str" cm="1">
        <f t="array" ref="V3200">_xlfn.LET(
    _xlpm.txt, _xlfn.TEXTJOIN("", TRUE, IF(ISNUMBER(--MID(Todos!$H3200, _xlfn.SEQUENCE(LEN(Todos!$H3200)), 1)), MID(Todos!$H3200, _xlfn.SEQUENCE(LEN(Todos!$H3200)), 1), "")),
    IF(ISNUMBER(--RIGHT(_xlpm.txt,1)), _xlpm.txt, LEFT(_xlpm.txt, LEN(_xlpm.txt)-1))
)</f>
        <v>10701</v>
      </c>
      <c r="W3200" s="9" t="str">
        <f>UPPER(LEFT(Todos!$B3200,2))</f>
        <v>IL</v>
      </c>
      <c r="X3200" s="10" t="str" cm="1">
        <f t="array" ref="X3200">+IF(Todos!$C3200 = "",MODE.MATCH(Todos!$C$2:$C$4029),Todos!$C3200)</f>
        <v>F</v>
      </c>
    </row>
    <row r="3201" spans="1:24" x14ac:dyDescent="0.35">
      <c r="A3201" s="11">
        <v>129598</v>
      </c>
      <c r="B3201" s="12" t="s">
        <v>49</v>
      </c>
      <c r="C3201" s="12" t="s">
        <v>14</v>
      </c>
      <c r="D3201" s="12">
        <v>756</v>
      </c>
      <c r="E3201" s="12">
        <v>405</v>
      </c>
      <c r="F3201" s="12">
        <v>430</v>
      </c>
      <c r="G3201" s="12">
        <v>0</v>
      </c>
      <c r="H3201" s="12">
        <v>15709</v>
      </c>
      <c r="I3201" s="12">
        <v>2</v>
      </c>
      <c r="J3201" s="12">
        <v>45</v>
      </c>
      <c r="K3201" s="12">
        <v>423</v>
      </c>
      <c r="L3201" s="12">
        <v>394</v>
      </c>
      <c r="M3201" s="12">
        <v>23.85714286</v>
      </c>
      <c r="N3201" s="12">
        <f>VLOOKUP(Todos!$A3201,vlookup_table[#All],2,FALSE)</f>
        <v>1</v>
      </c>
      <c r="O3201" s="12" t="str">
        <f>VLOOKUP(Todos!$A3201,vlookup_table[#All],3,FALSE)</f>
        <v>CO</v>
      </c>
      <c r="P3201" s="12">
        <f>VLOOKUP(Todos!$A3201,vlookup_table[#All],4,FALSE)</f>
        <v>5007</v>
      </c>
      <c r="Q3201" s="14" t="str">
        <f>VLOOKUP(Todos!$A3201,vlookup_table[#All],5,FALSE)</f>
        <v>S3</v>
      </c>
      <c r="R3201" s="14" t="str">
        <f>VLOOKUP(Todos!$A3201,vlookup_table[#All],6,FALSE)</f>
        <v>M</v>
      </c>
      <c r="S3201" s="14">
        <f>VLOOKUP(Todos!$A3201,vlookup_table[#All],7,FALSE)</f>
        <v>37</v>
      </c>
      <c r="T3201" s="14">
        <f>ROUND((9706-Todos!$P3201)/100, 0)</f>
        <v>47</v>
      </c>
      <c r="U3201" s="14" t="str" cm="1">
        <f t="array" ref="U3201">_xlfn.IFS(
    ISNUMBER(SEARCH("C", Q3201)), "Ciudad",
    ISNUMBER(SEARCH("T", Q3201)), "Pueblo",
    ISNUMBER(SEARCH("R", Q3201)), "Rural",
    ISNUMBER(SEARCH("S", Q3201)), "Suburbano",
    ISNUMBER(SEARCH("U", Q3201)), "Urbano"
)</f>
        <v>Suburbano</v>
      </c>
      <c r="V3201" s="25" t="str" cm="1">
        <f t="array" ref="V3201">_xlfn.LET(
    _xlpm.txt, _xlfn.TEXTJOIN("", TRUE, IF(ISNUMBER(--MID(Todos!$H3201, _xlfn.SEQUENCE(LEN(Todos!$H3201)), 1)), MID(Todos!$H3201, _xlfn.SEQUENCE(LEN(Todos!$H3201)), 1), "")),
    IF(ISNUMBER(--RIGHT(_xlpm.txt,1)), _xlpm.txt, LEFT(_xlpm.txt, LEN(_xlpm.txt)-1))
)</f>
        <v>15709</v>
      </c>
      <c r="W3201" s="14" t="str">
        <f>UPPER(LEFT(Todos!$B3201,2))</f>
        <v>CO</v>
      </c>
      <c r="X3201" s="15" t="str" cm="1">
        <f t="array" ref="X3201">+IF(Todos!$C3201 = "",MODE.MATCH(Todos!$C$2:$C$4029),Todos!$C3201)</f>
        <v>M</v>
      </c>
    </row>
    <row r="3202" spans="1:24" x14ac:dyDescent="0.35">
      <c r="A3202" s="6">
        <v>99268</v>
      </c>
      <c r="B3202" s="7" t="s">
        <v>16</v>
      </c>
      <c r="C3202" s="7" t="s">
        <v>14</v>
      </c>
      <c r="D3202" s="7">
        <v>377</v>
      </c>
      <c r="E3202" s="7">
        <v>256</v>
      </c>
      <c r="F3202" s="7">
        <v>309</v>
      </c>
      <c r="G3202" s="7">
        <v>0</v>
      </c>
      <c r="H3202" s="7">
        <v>11657</v>
      </c>
      <c r="I3202" s="7">
        <v>0</v>
      </c>
      <c r="J3202" s="7">
        <v>71</v>
      </c>
      <c r="K3202" s="7">
        <v>304</v>
      </c>
      <c r="L3202" s="7">
        <v>275</v>
      </c>
      <c r="M3202" s="7">
        <v>9.8000000000000007</v>
      </c>
      <c r="N3202" s="7">
        <f>VLOOKUP(Todos!$A3202,vlookup_table[#All],2,FALSE)</f>
        <v>1</v>
      </c>
      <c r="O3202" s="7" t="str">
        <f>VLOOKUP(Todos!$A3202,vlookup_table[#All],3,FALSE)</f>
        <v>IL</v>
      </c>
      <c r="P3202" s="7">
        <f>VLOOKUP(Todos!$A3202,vlookup_table[#All],4,FALSE)</f>
        <v>3905</v>
      </c>
      <c r="Q3202" s="9" t="str">
        <f>VLOOKUP(Todos!$A3202,vlookup_table[#All],5,FALSE)</f>
        <v>R3</v>
      </c>
      <c r="R3202" s="9" t="str">
        <f>VLOOKUP(Todos!$A3202,vlookup_table[#All],6,FALSE)</f>
        <v>M</v>
      </c>
      <c r="S3202" s="9">
        <f>VLOOKUP(Todos!$A3202,vlookup_table[#All],7,FALSE)</f>
        <v>15</v>
      </c>
      <c r="T3202" s="9">
        <f>ROUND((9706-Todos!$P3202)/100, 0)</f>
        <v>58</v>
      </c>
      <c r="U3202" s="9" t="str" cm="1">
        <f t="array" ref="U3202">_xlfn.IFS(
    ISNUMBER(SEARCH("C", Q3202)), "Ciudad",
    ISNUMBER(SEARCH("T", Q3202)), "Pueblo",
    ISNUMBER(SEARCH("R", Q3202)), "Rural",
    ISNUMBER(SEARCH("S", Q3202)), "Suburbano",
    ISNUMBER(SEARCH("U", Q3202)), "Urbano"
)</f>
        <v>Rural</v>
      </c>
      <c r="V3202" s="24" t="str" cm="1">
        <f t="array" ref="V3202">_xlfn.LET(
    _xlpm.txt, _xlfn.TEXTJOIN("", TRUE, IF(ISNUMBER(--MID(Todos!$H3202, _xlfn.SEQUENCE(LEN(Todos!$H3202)), 1)), MID(Todos!$H3202, _xlfn.SEQUENCE(LEN(Todos!$H3202)), 1), "")),
    IF(ISNUMBER(--RIGHT(_xlpm.txt,1)), _xlpm.txt, LEFT(_xlpm.txt, LEN(_xlpm.txt)-1))
)</f>
        <v>11657</v>
      </c>
      <c r="W3202" s="9" t="str">
        <f>UPPER(LEFT(Todos!$B3202,2))</f>
        <v>IL</v>
      </c>
      <c r="X3202" s="10" t="str" cm="1">
        <f t="array" ref="X3202">+IF(Todos!$C3202 = "",MODE.MATCH(Todos!$C$2:$C$4029),Todos!$C3202)</f>
        <v>M</v>
      </c>
    </row>
    <row r="3203" spans="1:24" x14ac:dyDescent="0.35">
      <c r="A3203" s="11">
        <v>82739</v>
      </c>
      <c r="B3203" s="12" t="s">
        <v>57</v>
      </c>
      <c r="C3203" s="12" t="s">
        <v>14</v>
      </c>
      <c r="D3203" s="12">
        <v>604</v>
      </c>
      <c r="E3203" s="12">
        <v>266</v>
      </c>
      <c r="F3203" s="12">
        <v>435</v>
      </c>
      <c r="G3203" s="12">
        <v>0</v>
      </c>
      <c r="H3203" s="12">
        <v>21127</v>
      </c>
      <c r="I3203" s="12">
        <v>10</v>
      </c>
      <c r="J3203" s="12">
        <v>64</v>
      </c>
      <c r="K3203" s="12">
        <v>372</v>
      </c>
      <c r="L3203" s="12">
        <v>302</v>
      </c>
      <c r="M3203" s="12">
        <v>11.66666667</v>
      </c>
      <c r="N3203" s="12">
        <f>VLOOKUP(Todos!$A3203,vlookup_table[#All],2,FALSE)</f>
        <v>1</v>
      </c>
      <c r="O3203" s="12" t="str">
        <f>VLOOKUP(Todos!$A3203,vlookup_table[#All],3,FALSE)</f>
        <v>MN</v>
      </c>
      <c r="P3203" s="12">
        <f>VLOOKUP(Todos!$A3203,vlookup_table[#All],4,FALSE)</f>
        <v>6201</v>
      </c>
      <c r="Q3203" s="14" t="str">
        <f>VLOOKUP(Todos!$A3203,vlookup_table[#All],5,FALSE)</f>
        <v>S2</v>
      </c>
      <c r="R3203" s="14" t="str">
        <f>VLOOKUP(Todos!$A3203,vlookup_table[#All],6,FALSE)</f>
        <v>M</v>
      </c>
      <c r="S3203" s="14">
        <f>VLOOKUP(Todos!$A3203,vlookup_table[#All],7,FALSE)</f>
        <v>20</v>
      </c>
      <c r="T3203" s="14">
        <f>ROUND((9706-Todos!$P3203)/100, 0)</f>
        <v>35</v>
      </c>
      <c r="U3203" s="14" t="str" cm="1">
        <f t="array" ref="U3203">_xlfn.IFS(
    ISNUMBER(SEARCH("C", Q3203)), "Ciudad",
    ISNUMBER(SEARCH("T", Q3203)), "Pueblo",
    ISNUMBER(SEARCH("R", Q3203)), "Rural",
    ISNUMBER(SEARCH("S", Q3203)), "Suburbano",
    ISNUMBER(SEARCH("U", Q3203)), "Urbano"
)</f>
        <v>Suburbano</v>
      </c>
      <c r="V3203" s="25" t="str" cm="1">
        <f t="array" ref="V3203">_xlfn.LET(
    _xlpm.txt, _xlfn.TEXTJOIN("", TRUE, IF(ISNUMBER(--MID(Todos!$H3203, _xlfn.SEQUENCE(LEN(Todos!$H3203)), 1)), MID(Todos!$H3203, _xlfn.SEQUENCE(LEN(Todos!$H3203)), 1), "")),
    IF(ISNUMBER(--RIGHT(_xlpm.txt,1)), _xlpm.txt, LEFT(_xlpm.txt, LEN(_xlpm.txt)-1))
)</f>
        <v>21127</v>
      </c>
      <c r="W3203" s="14" t="str">
        <f>UPPER(LEFT(Todos!$B3203,2))</f>
        <v>MN</v>
      </c>
      <c r="X3203" s="15" t="str" cm="1">
        <f t="array" ref="X3203">+IF(Todos!$C3203 = "",MODE.MATCH(Todos!$C$2:$C$4029),Todos!$C3203)</f>
        <v>M</v>
      </c>
    </row>
    <row r="3204" spans="1:24" x14ac:dyDescent="0.35">
      <c r="A3204" s="6">
        <v>81319</v>
      </c>
      <c r="B3204" s="7" t="s">
        <v>36</v>
      </c>
      <c r="C3204" s="7" t="s">
        <v>17</v>
      </c>
      <c r="D3204" s="7">
        <v>310</v>
      </c>
      <c r="E3204" s="7">
        <v>232</v>
      </c>
      <c r="F3204" s="7">
        <v>339</v>
      </c>
      <c r="G3204" s="7">
        <v>0</v>
      </c>
      <c r="H3204" s="7">
        <v>9741</v>
      </c>
      <c r="I3204" s="7">
        <v>1</v>
      </c>
      <c r="J3204" s="7">
        <v>90</v>
      </c>
      <c r="K3204" s="7">
        <v>258</v>
      </c>
      <c r="L3204" s="7">
        <v>309</v>
      </c>
      <c r="M3204" s="7">
        <v>9.8333333330000006</v>
      </c>
      <c r="N3204" s="7">
        <f>VLOOKUP(Todos!$A3204,vlookup_table[#All],2,FALSE)</f>
        <v>0</v>
      </c>
      <c r="O3204" s="7" t="str">
        <f>VLOOKUP(Todos!$A3204,vlookup_table[#All],3,FALSE)</f>
        <v>WI</v>
      </c>
      <c r="P3204" s="7">
        <f>VLOOKUP(Todos!$A3204,vlookup_table[#All],4,FALSE)</f>
        <v>0</v>
      </c>
      <c r="Q3204" s="9" t="str">
        <f>VLOOKUP(Todos!$A3204,vlookup_table[#All],5,FALSE)</f>
        <v>R3</v>
      </c>
      <c r="R3204" s="9" t="str">
        <f>VLOOKUP(Todos!$A3204,vlookup_table[#All],6,FALSE)</f>
        <v>F</v>
      </c>
      <c r="S3204" s="9">
        <f>VLOOKUP(Todos!$A3204,vlookup_table[#All],7,FALSE)</f>
        <v>15</v>
      </c>
      <c r="T3204" s="9">
        <f>ROUND((9706-Todos!$P3204)/100, 0)</f>
        <v>97</v>
      </c>
      <c r="U3204" s="9" t="str" cm="1">
        <f t="array" ref="U3204">_xlfn.IFS(
    ISNUMBER(SEARCH("C", Q3204)), "Ciudad",
    ISNUMBER(SEARCH("T", Q3204)), "Pueblo",
    ISNUMBER(SEARCH("R", Q3204)), "Rural",
    ISNUMBER(SEARCH("S", Q3204)), "Suburbano",
    ISNUMBER(SEARCH("U", Q3204)), "Urbano"
)</f>
        <v>Rural</v>
      </c>
      <c r="V3204" s="24" t="str" cm="1">
        <f t="array" ref="V3204">_xlfn.LET(
    _xlpm.txt, _xlfn.TEXTJOIN("", TRUE, IF(ISNUMBER(--MID(Todos!$H3204, _xlfn.SEQUENCE(LEN(Todos!$H3204)), 1)), MID(Todos!$H3204, _xlfn.SEQUENCE(LEN(Todos!$H3204)), 1), "")),
    IF(ISNUMBER(--RIGHT(_xlpm.txt,1)), _xlpm.txt, LEFT(_xlpm.txt, LEN(_xlpm.txt)-1))
)</f>
        <v>9741</v>
      </c>
      <c r="W3204" s="9" t="str">
        <f>UPPER(LEFT(Todos!$B3204,2))</f>
        <v>WI</v>
      </c>
      <c r="X3204" s="10" t="str" cm="1">
        <f t="array" ref="X3204">+IF(Todos!$C3204 = "",MODE.MATCH(Todos!$C$2:$C$4029),Todos!$C3204)</f>
        <v>F</v>
      </c>
    </row>
    <row r="3205" spans="1:24" x14ac:dyDescent="0.35">
      <c r="A3205" s="11">
        <v>1685</v>
      </c>
      <c r="B3205" s="12" t="s">
        <v>22</v>
      </c>
      <c r="C3205" s="12"/>
      <c r="D3205" s="12">
        <v>1130</v>
      </c>
      <c r="E3205" s="12">
        <v>333</v>
      </c>
      <c r="F3205" s="12">
        <v>431</v>
      </c>
      <c r="G3205" s="12">
        <v>9</v>
      </c>
      <c r="H3205" s="12">
        <v>15654</v>
      </c>
      <c r="I3205" s="12">
        <v>7</v>
      </c>
      <c r="J3205" s="12">
        <v>63</v>
      </c>
      <c r="K3205" s="12">
        <v>383</v>
      </c>
      <c r="L3205" s="12">
        <v>385</v>
      </c>
      <c r="M3205" s="12">
        <v>14</v>
      </c>
      <c r="N3205" s="12">
        <f>VLOOKUP(Todos!$A3205,vlookup_table[#All],2,FALSE)</f>
        <v>0</v>
      </c>
      <c r="O3205" s="12" t="str">
        <f>VLOOKUP(Todos!$A3205,vlookup_table[#All],3,FALSE)</f>
        <v>CA</v>
      </c>
      <c r="P3205" s="12">
        <f>VLOOKUP(Todos!$A3205,vlookup_table[#All],4,FALSE)</f>
        <v>3001</v>
      </c>
      <c r="Q3205" s="14" t="str">
        <f>VLOOKUP(Todos!$A3205,vlookup_table[#All],5,FALSE)</f>
        <v>R2</v>
      </c>
      <c r="R3205" s="14" t="str">
        <f>VLOOKUP(Todos!$A3205,vlookup_table[#All],6,FALSE)</f>
        <v/>
      </c>
      <c r="S3205" s="14">
        <f>VLOOKUP(Todos!$A3205,vlookup_table[#All],7,FALSE)</f>
        <v>20</v>
      </c>
      <c r="T3205" s="14">
        <f>ROUND((9706-Todos!$P3205)/100, 0)</f>
        <v>67</v>
      </c>
      <c r="U3205" s="14" t="str" cm="1">
        <f t="array" ref="U3205">_xlfn.IFS(
    ISNUMBER(SEARCH("C", Q3205)), "Ciudad",
    ISNUMBER(SEARCH("T", Q3205)), "Pueblo",
    ISNUMBER(SEARCH("R", Q3205)), "Rural",
    ISNUMBER(SEARCH("S", Q3205)), "Suburbano",
    ISNUMBER(SEARCH("U", Q3205)), "Urbano"
)</f>
        <v>Rural</v>
      </c>
      <c r="V3205" s="25" t="str" cm="1">
        <f t="array" ref="V3205">_xlfn.LET(
    _xlpm.txt, _xlfn.TEXTJOIN("", TRUE, IF(ISNUMBER(--MID(Todos!$H3205, _xlfn.SEQUENCE(LEN(Todos!$H3205)), 1)), MID(Todos!$H3205, _xlfn.SEQUENCE(LEN(Todos!$H3205)), 1), "")),
    IF(ISNUMBER(--RIGHT(_xlpm.txt,1)), _xlpm.txt, LEFT(_xlpm.txt, LEN(_xlpm.txt)-1))
)</f>
        <v>15654</v>
      </c>
      <c r="W3205" s="14" t="str">
        <f>UPPER(LEFT(Todos!$B3205,2))</f>
        <v>CA</v>
      </c>
      <c r="X3205" s="15" t="e" cm="1">
        <f t="array" aca="1" ref="X3205" ca="1">+IF(Todos!$C3205 = "",MODE.MATCH(Todos!$C$2:$C$4029),Todos!$C3205)</f>
        <v>#NAME?</v>
      </c>
    </row>
    <row r="3206" spans="1:24" x14ac:dyDescent="0.35">
      <c r="A3206" s="6">
        <v>108781</v>
      </c>
      <c r="B3206" s="7" t="s">
        <v>50</v>
      </c>
      <c r="C3206" s="7" t="s">
        <v>17</v>
      </c>
      <c r="D3206" s="7">
        <v>703</v>
      </c>
      <c r="E3206" s="7">
        <v>322</v>
      </c>
      <c r="F3206" s="7">
        <v>417</v>
      </c>
      <c r="G3206" s="7">
        <v>5</v>
      </c>
      <c r="H3206" s="7">
        <v>15510</v>
      </c>
      <c r="I3206" s="7">
        <v>4</v>
      </c>
      <c r="J3206" s="7">
        <v>65</v>
      </c>
      <c r="K3206" s="7">
        <v>394</v>
      </c>
      <c r="L3206" s="7">
        <v>353</v>
      </c>
      <c r="M3206" s="7">
        <v>15.25</v>
      </c>
      <c r="N3206" s="7">
        <f>VLOOKUP(Todos!$A3206,vlookup_table[#All],2,FALSE)</f>
        <v>0</v>
      </c>
      <c r="O3206" s="7" t="str">
        <f>VLOOKUP(Todos!$A3206,vlookup_table[#All],3,FALSE)</f>
        <v>LA</v>
      </c>
      <c r="P3206" s="7">
        <f>VLOOKUP(Todos!$A3206,vlookup_table[#All],4,FALSE)</f>
        <v>2610</v>
      </c>
      <c r="Q3206" s="9" t="str">
        <f>VLOOKUP(Todos!$A3206,vlookup_table[#All],5,FALSE)</f>
        <v>T1</v>
      </c>
      <c r="R3206" s="9" t="str">
        <f>VLOOKUP(Todos!$A3206,vlookup_table[#All],6,FALSE)</f>
        <v>F</v>
      </c>
      <c r="S3206" s="9">
        <f>VLOOKUP(Todos!$A3206,vlookup_table[#All],7,FALSE)</f>
        <v>24</v>
      </c>
      <c r="T3206" s="9">
        <f>ROUND((9706-Todos!$P3206)/100, 0)</f>
        <v>71</v>
      </c>
      <c r="U3206" s="9" t="str" cm="1">
        <f t="array" ref="U3206">_xlfn.IFS(
    ISNUMBER(SEARCH("C", Q3206)), "Ciudad",
    ISNUMBER(SEARCH("T", Q3206)), "Pueblo",
    ISNUMBER(SEARCH("R", Q3206)), "Rural",
    ISNUMBER(SEARCH("S", Q3206)), "Suburbano",
    ISNUMBER(SEARCH("U", Q3206)), "Urbano"
)</f>
        <v>Pueblo</v>
      </c>
      <c r="V3206" s="24" t="str" cm="1">
        <f t="array" ref="V3206">_xlfn.LET(
    _xlpm.txt, _xlfn.TEXTJOIN("", TRUE, IF(ISNUMBER(--MID(Todos!$H3206, _xlfn.SEQUENCE(LEN(Todos!$H3206)), 1)), MID(Todos!$H3206, _xlfn.SEQUENCE(LEN(Todos!$H3206)), 1), "")),
    IF(ISNUMBER(--RIGHT(_xlpm.txt,1)), _xlpm.txt, LEFT(_xlpm.txt, LEN(_xlpm.txt)-1))
)</f>
        <v>15510</v>
      </c>
      <c r="W3206" s="9" t="str">
        <f>UPPER(LEFT(Todos!$B3206,2))</f>
        <v>LA</v>
      </c>
      <c r="X3206" s="10" t="str" cm="1">
        <f t="array" ref="X3206">+IF(Todos!$C3206 = "",MODE.MATCH(Todos!$C$2:$C$4029),Todos!$C3206)</f>
        <v>F</v>
      </c>
    </row>
    <row r="3207" spans="1:24" x14ac:dyDescent="0.35">
      <c r="A3207" s="11">
        <v>188999</v>
      </c>
      <c r="B3207" s="12" t="s">
        <v>46</v>
      </c>
      <c r="C3207" s="12" t="s">
        <v>14</v>
      </c>
      <c r="D3207" s="12">
        <v>696</v>
      </c>
      <c r="E3207" s="12">
        <v>376</v>
      </c>
      <c r="F3207" s="12">
        <v>418</v>
      </c>
      <c r="G3207" s="12">
        <v>0</v>
      </c>
      <c r="H3207" s="12">
        <v>13495</v>
      </c>
      <c r="I3207" s="12">
        <v>2</v>
      </c>
      <c r="J3207" s="12">
        <v>84</v>
      </c>
      <c r="K3207" s="12">
        <v>407</v>
      </c>
      <c r="L3207" s="12">
        <v>377</v>
      </c>
      <c r="M3207" s="12">
        <v>5.46</v>
      </c>
      <c r="N3207" s="12">
        <f>VLOOKUP(Todos!$A3207,vlookup_table[#All],2,FALSE)</f>
        <v>0</v>
      </c>
      <c r="O3207" s="12" t="str">
        <f>VLOOKUP(Todos!$A3207,vlookup_table[#All],3,FALSE)</f>
        <v>ND</v>
      </c>
      <c r="P3207" s="12">
        <f>VLOOKUP(Todos!$A3207,vlookup_table[#All],4,FALSE)</f>
        <v>0</v>
      </c>
      <c r="Q3207" s="14" t="str">
        <f>VLOOKUP(Todos!$A3207,vlookup_table[#All],5,FALSE)</f>
        <v>C1</v>
      </c>
      <c r="R3207" s="14" t="str">
        <f>VLOOKUP(Todos!$A3207,vlookup_table[#All],6,FALSE)</f>
        <v>M</v>
      </c>
      <c r="S3207" s="14">
        <f>VLOOKUP(Todos!$A3207,vlookup_table[#All],7,FALSE)</f>
        <v>5</v>
      </c>
      <c r="T3207" s="14">
        <f>ROUND((9706-Todos!$P3207)/100, 0)</f>
        <v>97</v>
      </c>
      <c r="U3207" s="14" t="str" cm="1">
        <f t="array" ref="U3207">_xlfn.IFS(
    ISNUMBER(SEARCH("C", Q3207)), "Ciudad",
    ISNUMBER(SEARCH("T", Q3207)), "Pueblo",
    ISNUMBER(SEARCH("R", Q3207)), "Rural",
    ISNUMBER(SEARCH("S", Q3207)), "Suburbano",
    ISNUMBER(SEARCH("U", Q3207)), "Urbano"
)</f>
        <v>Ciudad</v>
      </c>
      <c r="V3207" s="25" t="str" cm="1">
        <f t="array" ref="V3207">_xlfn.LET(
    _xlpm.txt, _xlfn.TEXTJOIN("", TRUE, IF(ISNUMBER(--MID(Todos!$H3207, _xlfn.SEQUENCE(LEN(Todos!$H3207)), 1)), MID(Todos!$H3207, _xlfn.SEQUENCE(LEN(Todos!$H3207)), 1), "")),
    IF(ISNUMBER(--RIGHT(_xlpm.txt,1)), _xlpm.txt, LEFT(_xlpm.txt, LEN(_xlpm.txt)-1))
)</f>
        <v>13495</v>
      </c>
      <c r="W3207" s="14" t="str">
        <f>UPPER(LEFT(Todos!$B3207,2))</f>
        <v>ND</v>
      </c>
      <c r="X3207" s="15" t="str" cm="1">
        <f t="array" ref="X3207">+IF(Todos!$C3207 = "",MODE.MATCH(Todos!$C$2:$C$4029),Todos!$C3207)</f>
        <v>M</v>
      </c>
    </row>
    <row r="3208" spans="1:24" x14ac:dyDescent="0.35">
      <c r="A3208" s="6">
        <v>72936</v>
      </c>
      <c r="B3208" s="7" t="s">
        <v>30</v>
      </c>
      <c r="C3208" s="7" t="s">
        <v>14</v>
      </c>
      <c r="D3208" s="7">
        <v>457</v>
      </c>
      <c r="E3208" s="7">
        <v>244</v>
      </c>
      <c r="F3208" s="7">
        <v>306</v>
      </c>
      <c r="G3208" s="7">
        <v>0</v>
      </c>
      <c r="H3208" s="7">
        <v>9868</v>
      </c>
      <c r="I3208" s="7">
        <v>3</v>
      </c>
      <c r="J3208" s="7">
        <v>87</v>
      </c>
      <c r="K3208" s="7">
        <v>272</v>
      </c>
      <c r="L3208" s="7">
        <v>278</v>
      </c>
      <c r="M3208" s="7">
        <v>9.5925925929999991</v>
      </c>
      <c r="N3208" s="7">
        <f>VLOOKUP(Todos!$A3208,vlookup_table[#All],2,FALSE)</f>
        <v>1</v>
      </c>
      <c r="O3208" s="7" t="str">
        <f>VLOOKUP(Todos!$A3208,vlookup_table[#All],3,FALSE)</f>
        <v>MI</v>
      </c>
      <c r="P3208" s="7">
        <f>VLOOKUP(Todos!$A3208,vlookup_table[#All],4,FALSE)</f>
        <v>6111</v>
      </c>
      <c r="Q3208" s="9" t="str">
        <f>VLOOKUP(Todos!$A3208,vlookup_table[#All],5,FALSE)</f>
        <v>R3</v>
      </c>
      <c r="R3208" s="9" t="str">
        <f>VLOOKUP(Todos!$A3208,vlookup_table[#All],6,FALSE)</f>
        <v>M</v>
      </c>
      <c r="S3208" s="9">
        <f>VLOOKUP(Todos!$A3208,vlookup_table[#All],7,FALSE)</f>
        <v>20</v>
      </c>
      <c r="T3208" s="9">
        <f>ROUND((9706-Todos!$P3208)/100, 0)</f>
        <v>36</v>
      </c>
      <c r="U3208" s="9" t="str" cm="1">
        <f t="array" ref="U3208">_xlfn.IFS(
    ISNUMBER(SEARCH("C", Q3208)), "Ciudad",
    ISNUMBER(SEARCH("T", Q3208)), "Pueblo",
    ISNUMBER(SEARCH("R", Q3208)), "Rural",
    ISNUMBER(SEARCH("S", Q3208)), "Suburbano",
    ISNUMBER(SEARCH("U", Q3208)), "Urbano"
)</f>
        <v>Rural</v>
      </c>
      <c r="V3208" s="24" t="str" cm="1">
        <f t="array" ref="V3208">_xlfn.LET(
    _xlpm.txt, _xlfn.TEXTJOIN("", TRUE, IF(ISNUMBER(--MID(Todos!$H3208, _xlfn.SEQUENCE(LEN(Todos!$H3208)), 1)), MID(Todos!$H3208, _xlfn.SEQUENCE(LEN(Todos!$H3208)), 1), "")),
    IF(ISNUMBER(--RIGHT(_xlpm.txt,1)), _xlpm.txt, LEFT(_xlpm.txt, LEN(_xlpm.txt)-1))
)</f>
        <v>9868</v>
      </c>
      <c r="W3208" s="9" t="str">
        <f>UPPER(LEFT(Todos!$B3208,2))</f>
        <v>MI</v>
      </c>
      <c r="X3208" s="10" t="str" cm="1">
        <f t="array" ref="X3208">+IF(Todos!$C3208 = "",MODE.MATCH(Todos!$C$2:$C$4029),Todos!$C3208)</f>
        <v>M</v>
      </c>
    </row>
    <row r="3209" spans="1:24" x14ac:dyDescent="0.35">
      <c r="A3209" s="11">
        <v>143011</v>
      </c>
      <c r="B3209" s="12" t="s">
        <v>22</v>
      </c>
      <c r="C3209" s="12"/>
      <c r="D3209" s="12">
        <v>5727</v>
      </c>
      <c r="E3209" s="12">
        <v>694</v>
      </c>
      <c r="F3209" s="12">
        <v>981</v>
      </c>
      <c r="G3209" s="12">
        <v>99</v>
      </c>
      <c r="H3209" s="12">
        <v>47422</v>
      </c>
      <c r="I3209" s="12">
        <v>25</v>
      </c>
      <c r="J3209" s="12">
        <v>32</v>
      </c>
      <c r="K3209" s="12">
        <v>1051</v>
      </c>
      <c r="L3209" s="12">
        <v>826</v>
      </c>
      <c r="M3209" s="12">
        <v>5.346153846</v>
      </c>
      <c r="N3209" s="12">
        <f>VLOOKUP(Todos!$A3209,vlookup_table[#All],2,FALSE)</f>
        <v>0</v>
      </c>
      <c r="O3209" s="12" t="str">
        <f>VLOOKUP(Todos!$A3209,vlookup_table[#All],3,FALSE)</f>
        <v>CA</v>
      </c>
      <c r="P3209" s="12">
        <f>VLOOKUP(Todos!$A3209,vlookup_table[#All],4,FALSE)</f>
        <v>0</v>
      </c>
      <c r="Q3209" s="14" t="str">
        <f>VLOOKUP(Todos!$A3209,vlookup_table[#All],5,FALSE)</f>
        <v>U1</v>
      </c>
      <c r="R3209" s="14" t="str">
        <f>VLOOKUP(Todos!$A3209,vlookup_table[#All],6,FALSE)</f>
        <v/>
      </c>
      <c r="S3209" s="14">
        <f>VLOOKUP(Todos!$A3209,vlookup_table[#All],7,FALSE)</f>
        <v>5</v>
      </c>
      <c r="T3209" s="14">
        <f>ROUND((9706-Todos!$P3209)/100, 0)</f>
        <v>97</v>
      </c>
      <c r="U3209" s="14" t="str" cm="1">
        <f t="array" ref="U3209">_xlfn.IFS(
    ISNUMBER(SEARCH("C", Q3209)), "Ciudad",
    ISNUMBER(SEARCH("T", Q3209)), "Pueblo",
    ISNUMBER(SEARCH("R", Q3209)), "Rural",
    ISNUMBER(SEARCH("S", Q3209)), "Suburbano",
    ISNUMBER(SEARCH("U", Q3209)), "Urbano"
)</f>
        <v>Urbano</v>
      </c>
      <c r="V3209" s="25" t="str" cm="1">
        <f t="array" ref="V3209">_xlfn.LET(
    _xlpm.txt, _xlfn.TEXTJOIN("", TRUE, IF(ISNUMBER(--MID(Todos!$H3209, _xlfn.SEQUENCE(LEN(Todos!$H3209)), 1)), MID(Todos!$H3209, _xlfn.SEQUENCE(LEN(Todos!$H3209)), 1), "")),
    IF(ISNUMBER(--RIGHT(_xlpm.txt,1)), _xlpm.txt, LEFT(_xlpm.txt, LEN(_xlpm.txt)-1))
)</f>
        <v>47422</v>
      </c>
      <c r="W3209" s="14" t="str">
        <f>UPPER(LEFT(Todos!$B3209,2))</f>
        <v>CA</v>
      </c>
      <c r="X3209" s="15" t="e" cm="1">
        <f t="array" aca="1" ref="X3209" ca="1">+IF(Todos!$C3209 = "",MODE.MATCH(Todos!$C$2:$C$4029),Todos!$C3209)</f>
        <v>#NAME?</v>
      </c>
    </row>
    <row r="3210" spans="1:24" x14ac:dyDescent="0.35">
      <c r="A3210" s="6">
        <v>66219</v>
      </c>
      <c r="B3210" s="7" t="s">
        <v>30</v>
      </c>
      <c r="C3210" s="7" t="s">
        <v>14</v>
      </c>
      <c r="D3210" s="7">
        <v>1139</v>
      </c>
      <c r="E3210" s="7">
        <v>630</v>
      </c>
      <c r="F3210" s="7">
        <v>713</v>
      </c>
      <c r="G3210" s="7">
        <v>8</v>
      </c>
      <c r="H3210" s="7">
        <v>27594</v>
      </c>
      <c r="I3210" s="7">
        <v>3</v>
      </c>
      <c r="J3210" s="7">
        <v>72</v>
      </c>
      <c r="K3210" s="7">
        <v>676</v>
      </c>
      <c r="L3210" s="7">
        <v>670</v>
      </c>
      <c r="M3210" s="7">
        <v>35</v>
      </c>
      <c r="N3210" s="7">
        <f>VLOOKUP(Todos!$A3210,vlookup_table[#All],2,FALSE)</f>
        <v>1</v>
      </c>
      <c r="O3210" s="7" t="str">
        <f>VLOOKUP(Todos!$A3210,vlookup_table[#All],3,FALSE)</f>
        <v>MI</v>
      </c>
      <c r="P3210" s="7">
        <f>VLOOKUP(Todos!$A3210,vlookup_table[#All],4,FALSE)</f>
        <v>5612</v>
      </c>
      <c r="Q3210" s="9" t="str">
        <f>VLOOKUP(Todos!$A3210,vlookup_table[#All],5,FALSE)</f>
        <v>S1</v>
      </c>
      <c r="R3210" s="9" t="str">
        <f>VLOOKUP(Todos!$A3210,vlookup_table[#All],6,FALSE)</f>
        <v>M</v>
      </c>
      <c r="S3210" s="9">
        <f>VLOOKUP(Todos!$A3210,vlookup_table[#All],7,FALSE)</f>
        <v>50</v>
      </c>
      <c r="T3210" s="9">
        <f>ROUND((9706-Todos!$P3210)/100, 0)</f>
        <v>41</v>
      </c>
      <c r="U3210" s="9" t="str" cm="1">
        <f t="array" ref="U3210">_xlfn.IFS(
    ISNUMBER(SEARCH("C", Q3210)), "Ciudad",
    ISNUMBER(SEARCH("T", Q3210)), "Pueblo",
    ISNUMBER(SEARCH("R", Q3210)), "Rural",
    ISNUMBER(SEARCH("S", Q3210)), "Suburbano",
    ISNUMBER(SEARCH("U", Q3210)), "Urbano"
)</f>
        <v>Suburbano</v>
      </c>
      <c r="V3210" s="24" t="str" cm="1">
        <f t="array" ref="V3210">_xlfn.LET(
    _xlpm.txt, _xlfn.TEXTJOIN("", TRUE, IF(ISNUMBER(--MID(Todos!$H3210, _xlfn.SEQUENCE(LEN(Todos!$H3210)), 1)), MID(Todos!$H3210, _xlfn.SEQUENCE(LEN(Todos!$H3210)), 1), "")),
    IF(ISNUMBER(--RIGHT(_xlpm.txt,1)), _xlpm.txt, LEFT(_xlpm.txt, LEN(_xlpm.txt)-1))
)</f>
        <v>27594</v>
      </c>
      <c r="W3210" s="9" t="str">
        <f>UPPER(LEFT(Todos!$B3210,2))</f>
        <v>MI</v>
      </c>
      <c r="X3210" s="10" t="str" cm="1">
        <f t="array" ref="X3210">+IF(Todos!$C3210 = "",MODE.MATCH(Todos!$C$2:$C$4029),Todos!$C3210)</f>
        <v>M</v>
      </c>
    </row>
    <row r="3211" spans="1:24" x14ac:dyDescent="0.35">
      <c r="A3211" s="11">
        <v>159883</v>
      </c>
      <c r="B3211" s="12" t="s">
        <v>22</v>
      </c>
      <c r="C3211" s="12" t="s">
        <v>17</v>
      </c>
      <c r="D3211" s="12">
        <v>554</v>
      </c>
      <c r="E3211" s="12">
        <v>183</v>
      </c>
      <c r="F3211" s="12">
        <v>224</v>
      </c>
      <c r="G3211" s="12">
        <v>0</v>
      </c>
      <c r="H3211" s="12">
        <v>7394</v>
      </c>
      <c r="I3211" s="12">
        <v>4</v>
      </c>
      <c r="J3211" s="12">
        <v>74</v>
      </c>
      <c r="K3211" s="12">
        <v>186</v>
      </c>
      <c r="L3211" s="12">
        <v>211</v>
      </c>
      <c r="M3211" s="12">
        <v>5.4375</v>
      </c>
      <c r="N3211" s="12">
        <f>VLOOKUP(Todos!$A3211,vlookup_table[#All],2,FALSE)</f>
        <v>2</v>
      </c>
      <c r="O3211" s="12" t="str">
        <f>VLOOKUP(Todos!$A3211,vlookup_table[#All],3,FALSE)</f>
        <v>CA</v>
      </c>
      <c r="P3211" s="12">
        <f>VLOOKUP(Todos!$A3211,vlookup_table[#All],4,FALSE)</f>
        <v>2207</v>
      </c>
      <c r="Q3211" s="14" t="str">
        <f>VLOOKUP(Todos!$A3211,vlookup_table[#All],5,FALSE)</f>
        <v>C3</v>
      </c>
      <c r="R3211" s="14" t="str">
        <f>VLOOKUP(Todos!$A3211,vlookup_table[#All],6,FALSE)</f>
        <v>F</v>
      </c>
      <c r="S3211" s="14">
        <f>VLOOKUP(Todos!$A3211,vlookup_table[#All],7,FALSE)</f>
        <v>10</v>
      </c>
      <c r="T3211" s="14">
        <f>ROUND((9706-Todos!$P3211)/100, 0)</f>
        <v>75</v>
      </c>
      <c r="U3211" s="14" t="str" cm="1">
        <f t="array" ref="U3211">_xlfn.IFS(
    ISNUMBER(SEARCH("C", Q3211)), "Ciudad",
    ISNUMBER(SEARCH("T", Q3211)), "Pueblo",
    ISNUMBER(SEARCH("R", Q3211)), "Rural",
    ISNUMBER(SEARCH("S", Q3211)), "Suburbano",
    ISNUMBER(SEARCH("U", Q3211)), "Urbano"
)</f>
        <v>Ciudad</v>
      </c>
      <c r="V3211" s="25" t="str" cm="1">
        <f t="array" ref="V3211">_xlfn.LET(
    _xlpm.txt, _xlfn.TEXTJOIN("", TRUE, IF(ISNUMBER(--MID(Todos!$H3211, _xlfn.SEQUENCE(LEN(Todos!$H3211)), 1)), MID(Todos!$H3211, _xlfn.SEQUENCE(LEN(Todos!$H3211)), 1), "")),
    IF(ISNUMBER(--RIGHT(_xlpm.txt,1)), _xlpm.txt, LEFT(_xlpm.txt, LEN(_xlpm.txt)-1))
)</f>
        <v>7394</v>
      </c>
      <c r="W3211" s="14" t="str">
        <f>UPPER(LEFT(Todos!$B3211,2))</f>
        <v>CA</v>
      </c>
      <c r="X3211" s="15" t="str" cm="1">
        <f t="array" ref="X3211">+IF(Todos!$C3211 = "",MODE.MATCH(Todos!$C$2:$C$4029),Todos!$C3211)</f>
        <v>F</v>
      </c>
    </row>
    <row r="3212" spans="1:24" x14ac:dyDescent="0.35">
      <c r="A3212" s="6">
        <v>95525</v>
      </c>
      <c r="B3212" s="7" t="s">
        <v>16</v>
      </c>
      <c r="C3212" s="7" t="s">
        <v>14</v>
      </c>
      <c r="D3212" s="7">
        <v>606</v>
      </c>
      <c r="E3212" s="7">
        <v>304</v>
      </c>
      <c r="F3212" s="7">
        <v>350</v>
      </c>
      <c r="G3212" s="7">
        <v>1</v>
      </c>
      <c r="H3212" s="7">
        <v>13662</v>
      </c>
      <c r="I3212" s="7">
        <v>1</v>
      </c>
      <c r="J3212" s="7">
        <v>72</v>
      </c>
      <c r="K3212" s="7">
        <v>322</v>
      </c>
      <c r="L3212" s="7">
        <v>320</v>
      </c>
      <c r="M3212" s="7">
        <v>37.5</v>
      </c>
      <c r="N3212" s="7">
        <f>VLOOKUP(Todos!$A3212,vlookup_table[#All],2,FALSE)</f>
        <v>1</v>
      </c>
      <c r="O3212" s="7" t="str">
        <f>VLOOKUP(Todos!$A3212,vlookup_table[#All],3,FALSE)</f>
        <v>IL</v>
      </c>
      <c r="P3212" s="7">
        <f>VLOOKUP(Todos!$A3212,vlookup_table[#All],4,FALSE)</f>
        <v>0</v>
      </c>
      <c r="Q3212" s="9" t="str">
        <f>VLOOKUP(Todos!$A3212,vlookup_table[#All],5,FALSE)</f>
        <v>R2</v>
      </c>
      <c r="R3212" s="9" t="str">
        <f>VLOOKUP(Todos!$A3212,vlookup_table[#All],6,FALSE)</f>
        <v>M</v>
      </c>
      <c r="S3212" s="9">
        <f>VLOOKUP(Todos!$A3212,vlookup_table[#All],7,FALSE)</f>
        <v>30</v>
      </c>
      <c r="T3212" s="9">
        <f>ROUND((9706-Todos!$P3212)/100, 0)</f>
        <v>97</v>
      </c>
      <c r="U3212" s="9" t="str" cm="1">
        <f t="array" ref="U3212">_xlfn.IFS(
    ISNUMBER(SEARCH("C", Q3212)), "Ciudad",
    ISNUMBER(SEARCH("T", Q3212)), "Pueblo",
    ISNUMBER(SEARCH("R", Q3212)), "Rural",
    ISNUMBER(SEARCH("S", Q3212)), "Suburbano",
    ISNUMBER(SEARCH("U", Q3212)), "Urbano"
)</f>
        <v>Rural</v>
      </c>
      <c r="V3212" s="24" t="str" cm="1">
        <f t="array" ref="V3212">_xlfn.LET(
    _xlpm.txt, _xlfn.TEXTJOIN("", TRUE, IF(ISNUMBER(--MID(Todos!$H3212, _xlfn.SEQUENCE(LEN(Todos!$H3212)), 1)), MID(Todos!$H3212, _xlfn.SEQUENCE(LEN(Todos!$H3212)), 1), "")),
    IF(ISNUMBER(--RIGHT(_xlpm.txt,1)), _xlpm.txt, LEFT(_xlpm.txt, LEN(_xlpm.txt)-1))
)</f>
        <v>13662</v>
      </c>
      <c r="W3212" s="9" t="str">
        <f>UPPER(LEFT(Todos!$B3212,2))</f>
        <v>IL</v>
      </c>
      <c r="X3212" s="10" t="str" cm="1">
        <f t="array" ref="X3212">+IF(Todos!$C3212 = "",MODE.MATCH(Todos!$C$2:$C$4029),Todos!$C3212)</f>
        <v>M</v>
      </c>
    </row>
    <row r="3213" spans="1:24" x14ac:dyDescent="0.35">
      <c r="A3213" s="11">
        <v>188778</v>
      </c>
      <c r="B3213" s="12" t="s">
        <v>13</v>
      </c>
      <c r="C3213" s="12"/>
      <c r="D3213" s="12">
        <v>635</v>
      </c>
      <c r="E3213" s="12">
        <v>225</v>
      </c>
      <c r="F3213" s="12">
        <v>291</v>
      </c>
      <c r="G3213" s="12">
        <v>1</v>
      </c>
      <c r="H3213" s="12">
        <v>10611</v>
      </c>
      <c r="I3213" s="12">
        <v>5</v>
      </c>
      <c r="J3213" s="12">
        <v>31</v>
      </c>
      <c r="K3213" s="12">
        <v>248</v>
      </c>
      <c r="L3213" s="12">
        <v>269</v>
      </c>
      <c r="M3213" s="12">
        <v>13.25</v>
      </c>
      <c r="N3213" s="12">
        <f>VLOOKUP(Todos!$A3213,vlookup_table[#All],2,FALSE)</f>
        <v>0</v>
      </c>
      <c r="O3213" s="12" t="str">
        <f>VLOOKUP(Todos!$A3213,vlookup_table[#All],3,FALSE)</f>
        <v>FL</v>
      </c>
      <c r="P3213" s="12">
        <f>VLOOKUP(Todos!$A3213,vlookup_table[#All],4,FALSE)</f>
        <v>5603</v>
      </c>
      <c r="Q3213" s="14" t="str">
        <f>VLOOKUP(Todos!$A3213,vlookup_table[#All],5,FALSE)</f>
        <v/>
      </c>
      <c r="R3213" s="14" t="str">
        <f>VLOOKUP(Todos!$A3213,vlookup_table[#All],6,FALSE)</f>
        <v/>
      </c>
      <c r="S3213" s="14">
        <f>VLOOKUP(Todos!$A3213,vlookup_table[#All],7,FALSE)</f>
        <v>20</v>
      </c>
      <c r="T3213" s="14">
        <f>ROUND((9706-Todos!$P3213)/100, 0)</f>
        <v>41</v>
      </c>
      <c r="U3213" s="14" t="e" cm="1">
        <f t="array" ref="U3213">_xlfn.IFS(
    ISNUMBER(SEARCH("C", Q3213)), "Ciudad",
    ISNUMBER(SEARCH("T", Q3213)), "Pueblo",
    ISNUMBER(SEARCH("R", Q3213)), "Rural",
    ISNUMBER(SEARCH("S", Q3213)), "Suburbano",
    ISNUMBER(SEARCH("U", Q3213)), "Urbano"
)</f>
        <v>#N/A</v>
      </c>
      <c r="V3213" s="25" t="str" cm="1">
        <f t="array" ref="V3213">_xlfn.LET(
    _xlpm.txt, _xlfn.TEXTJOIN("", TRUE, IF(ISNUMBER(--MID(Todos!$H3213, _xlfn.SEQUENCE(LEN(Todos!$H3213)), 1)), MID(Todos!$H3213, _xlfn.SEQUENCE(LEN(Todos!$H3213)), 1), "")),
    IF(ISNUMBER(--RIGHT(_xlpm.txt,1)), _xlpm.txt, LEFT(_xlpm.txt, LEN(_xlpm.txt)-1))
)</f>
        <v>10611</v>
      </c>
      <c r="W3213" s="14" t="str">
        <f>UPPER(LEFT(Todos!$B3213,2))</f>
        <v>FL</v>
      </c>
      <c r="X3213" s="15" t="e" cm="1">
        <f t="array" aca="1" ref="X3213" ca="1">+IF(Todos!$C3213 = "",MODE.MATCH(Todos!$C$2:$C$4029),Todos!$C3213)</f>
        <v>#NAME?</v>
      </c>
    </row>
    <row r="3214" spans="1:24" x14ac:dyDescent="0.35">
      <c r="A3214" s="6">
        <v>55527</v>
      </c>
      <c r="B3214" s="7" t="s">
        <v>63</v>
      </c>
      <c r="C3214" s="7" t="s">
        <v>20</v>
      </c>
      <c r="D3214" s="7">
        <v>393</v>
      </c>
      <c r="E3214" s="7">
        <v>189</v>
      </c>
      <c r="F3214" s="7">
        <v>357</v>
      </c>
      <c r="G3214" s="7">
        <v>0</v>
      </c>
      <c r="H3214" s="7">
        <v>11906</v>
      </c>
      <c r="I3214" s="7">
        <v>6</v>
      </c>
      <c r="J3214" s="7">
        <v>75</v>
      </c>
      <c r="K3214" s="7">
        <v>224</v>
      </c>
      <c r="L3214" s="7">
        <v>266</v>
      </c>
      <c r="M3214" s="7">
        <v>5.375</v>
      </c>
      <c r="N3214" s="7">
        <f>VLOOKUP(Todos!$A3214,vlookup_table[#All],2,FALSE)</f>
        <v>0</v>
      </c>
      <c r="O3214" s="7" t="str">
        <f>VLOOKUP(Todos!$A3214,vlookup_table[#All],3,FALSE)</f>
        <v>MS</v>
      </c>
      <c r="P3214" s="7">
        <f>VLOOKUP(Todos!$A3214,vlookup_table[#All],4,FALSE)</f>
        <v>6409</v>
      </c>
      <c r="Q3214" s="9" t="str">
        <f>VLOOKUP(Todos!$A3214,vlookup_table[#All],5,FALSE)</f>
        <v>C2</v>
      </c>
      <c r="R3214" s="9" t="str">
        <f>VLOOKUP(Todos!$A3214,vlookup_table[#All],6,FALSE)</f>
        <v>F</v>
      </c>
      <c r="S3214" s="9">
        <f>VLOOKUP(Todos!$A3214,vlookup_table[#All],7,FALSE)</f>
        <v>4</v>
      </c>
      <c r="T3214" s="9">
        <f>ROUND((9706-Todos!$P3214)/100, 0)</f>
        <v>33</v>
      </c>
      <c r="U3214" s="9" t="str" cm="1">
        <f t="array" ref="U3214">_xlfn.IFS(
    ISNUMBER(SEARCH("C", Q3214)), "Ciudad",
    ISNUMBER(SEARCH("T", Q3214)), "Pueblo",
    ISNUMBER(SEARCH("R", Q3214)), "Rural",
    ISNUMBER(SEARCH("S", Q3214)), "Suburbano",
    ISNUMBER(SEARCH("U", Q3214)), "Urbano"
)</f>
        <v>Ciudad</v>
      </c>
      <c r="V3214" s="24" t="str" cm="1">
        <f t="array" ref="V3214">_xlfn.LET(
    _xlpm.txt, _xlfn.TEXTJOIN("", TRUE, IF(ISNUMBER(--MID(Todos!$H3214, _xlfn.SEQUENCE(LEN(Todos!$H3214)), 1)), MID(Todos!$H3214, _xlfn.SEQUENCE(LEN(Todos!$H3214)), 1), "")),
    IF(ISNUMBER(--RIGHT(_xlpm.txt,1)), _xlpm.txt, LEFT(_xlpm.txt, LEN(_xlpm.txt)-1))
)</f>
        <v>11906</v>
      </c>
      <c r="W3214" s="9" t="str">
        <f>UPPER(LEFT(Todos!$B3214,2))</f>
        <v>MS</v>
      </c>
      <c r="X3214" s="10" t="str" cm="1">
        <f t="array" ref="X3214">+IF(Todos!$C3214 = "",MODE.MATCH(Todos!$C$2:$C$4029),Todos!$C3214)</f>
        <v>female</v>
      </c>
    </row>
    <row r="3215" spans="1:24" x14ac:dyDescent="0.35">
      <c r="A3215" s="11">
        <v>151788</v>
      </c>
      <c r="B3215" s="12" t="s">
        <v>22</v>
      </c>
      <c r="C3215" s="12" t="s">
        <v>17</v>
      </c>
      <c r="D3215" s="12">
        <v>1407</v>
      </c>
      <c r="E3215" s="12">
        <v>368</v>
      </c>
      <c r="F3215" s="12">
        <v>386</v>
      </c>
      <c r="G3215" s="12">
        <v>6</v>
      </c>
      <c r="H3215" s="12">
        <v>11969</v>
      </c>
      <c r="I3215" s="12">
        <v>8</v>
      </c>
      <c r="J3215" s="12">
        <v>59</v>
      </c>
      <c r="K3215" s="12">
        <v>407</v>
      </c>
      <c r="L3215" s="12">
        <v>369</v>
      </c>
      <c r="M3215" s="12">
        <v>10.199999999999999</v>
      </c>
      <c r="N3215" s="12">
        <f>VLOOKUP(Todos!$A3215,vlookup_table[#All],2,FALSE)</f>
        <v>0</v>
      </c>
      <c r="O3215" s="12" t="str">
        <f>VLOOKUP(Todos!$A3215,vlookup_table[#All],3,FALSE)</f>
        <v>CA</v>
      </c>
      <c r="P3215" s="12">
        <f>VLOOKUP(Todos!$A3215,vlookup_table[#All],4,FALSE)</f>
        <v>3301</v>
      </c>
      <c r="Q3215" s="14" t="str">
        <f>VLOOKUP(Todos!$A3215,vlookup_table[#All],5,FALSE)</f>
        <v>U3</v>
      </c>
      <c r="R3215" s="14" t="str">
        <f>VLOOKUP(Todos!$A3215,vlookup_table[#All],6,FALSE)</f>
        <v>F</v>
      </c>
      <c r="S3215" s="14">
        <f>VLOOKUP(Todos!$A3215,vlookup_table[#All],7,FALSE)</f>
        <v>10</v>
      </c>
      <c r="T3215" s="14">
        <f>ROUND((9706-Todos!$P3215)/100, 0)</f>
        <v>64</v>
      </c>
      <c r="U3215" s="14" t="str" cm="1">
        <f t="array" ref="U3215">_xlfn.IFS(
    ISNUMBER(SEARCH("C", Q3215)), "Ciudad",
    ISNUMBER(SEARCH("T", Q3215)), "Pueblo",
    ISNUMBER(SEARCH("R", Q3215)), "Rural",
    ISNUMBER(SEARCH("S", Q3215)), "Suburbano",
    ISNUMBER(SEARCH("U", Q3215)), "Urbano"
)</f>
        <v>Urbano</v>
      </c>
      <c r="V3215" s="25" t="str" cm="1">
        <f t="array" ref="V3215">_xlfn.LET(
    _xlpm.txt, _xlfn.TEXTJOIN("", TRUE, IF(ISNUMBER(--MID(Todos!$H3215, _xlfn.SEQUENCE(LEN(Todos!$H3215)), 1)), MID(Todos!$H3215, _xlfn.SEQUENCE(LEN(Todos!$H3215)), 1), "")),
    IF(ISNUMBER(--RIGHT(_xlpm.txt,1)), _xlpm.txt, LEFT(_xlpm.txt, LEN(_xlpm.txt)-1))
)</f>
        <v>11969</v>
      </c>
      <c r="W3215" s="14" t="str">
        <f>UPPER(LEFT(Todos!$B3215,2))</f>
        <v>CA</v>
      </c>
      <c r="X3215" s="15" t="str" cm="1">
        <f t="array" ref="X3215">+IF(Todos!$C3215 = "",MODE.MATCH(Todos!$C$2:$C$4029),Todos!$C3215)</f>
        <v>F</v>
      </c>
    </row>
    <row r="3216" spans="1:24" x14ac:dyDescent="0.35">
      <c r="A3216" s="6">
        <v>173997</v>
      </c>
      <c r="B3216" s="7" t="s">
        <v>38</v>
      </c>
      <c r="C3216" s="7" t="s">
        <v>14</v>
      </c>
      <c r="D3216" s="7">
        <v>3500</v>
      </c>
      <c r="E3216" s="7">
        <v>365</v>
      </c>
      <c r="F3216" s="7">
        <v>588</v>
      </c>
      <c r="G3216" s="7">
        <v>86</v>
      </c>
      <c r="H3216" s="7">
        <v>27042</v>
      </c>
      <c r="I3216" s="7">
        <v>24</v>
      </c>
      <c r="J3216" s="7">
        <v>50</v>
      </c>
      <c r="K3216" s="7">
        <v>521</v>
      </c>
      <c r="L3216" s="7">
        <v>486</v>
      </c>
      <c r="M3216" s="7">
        <v>20</v>
      </c>
      <c r="N3216" s="7">
        <f>VLOOKUP(Todos!$A3216,vlookup_table[#All],2,FALSE)</f>
        <v>1</v>
      </c>
      <c r="O3216" s="7" t="str">
        <f>VLOOKUP(Todos!$A3216,vlookup_table[#All],3,FALSE)</f>
        <v>HI</v>
      </c>
      <c r="P3216" s="7">
        <f>VLOOKUP(Todos!$A3216,vlookup_table[#All],4,FALSE)</f>
        <v>3701</v>
      </c>
      <c r="Q3216" s="9" t="str">
        <f>VLOOKUP(Todos!$A3216,vlookup_table[#All],5,FALSE)</f>
        <v>U1</v>
      </c>
      <c r="R3216" s="9" t="str">
        <f>VLOOKUP(Todos!$A3216,vlookup_table[#All],6,FALSE)</f>
        <v>M</v>
      </c>
      <c r="S3216" s="9">
        <f>VLOOKUP(Todos!$A3216,vlookup_table[#All],7,FALSE)</f>
        <v>20</v>
      </c>
      <c r="T3216" s="9">
        <f>ROUND((9706-Todos!$P3216)/100, 0)</f>
        <v>60</v>
      </c>
      <c r="U3216" s="9" t="str" cm="1">
        <f t="array" ref="U3216">_xlfn.IFS(
    ISNUMBER(SEARCH("C", Q3216)), "Ciudad",
    ISNUMBER(SEARCH("T", Q3216)), "Pueblo",
    ISNUMBER(SEARCH("R", Q3216)), "Rural",
    ISNUMBER(SEARCH("S", Q3216)), "Suburbano",
    ISNUMBER(SEARCH("U", Q3216)), "Urbano"
)</f>
        <v>Urbano</v>
      </c>
      <c r="V3216" s="24" t="str" cm="1">
        <f t="array" ref="V3216">_xlfn.LET(
    _xlpm.txt, _xlfn.TEXTJOIN("", TRUE, IF(ISNUMBER(--MID(Todos!$H3216, _xlfn.SEQUENCE(LEN(Todos!$H3216)), 1)), MID(Todos!$H3216, _xlfn.SEQUENCE(LEN(Todos!$H3216)), 1), "")),
    IF(ISNUMBER(--RIGHT(_xlpm.txt,1)), _xlpm.txt, LEFT(_xlpm.txt, LEN(_xlpm.txt)-1))
)</f>
        <v>27042</v>
      </c>
      <c r="W3216" s="9" t="str">
        <f>UPPER(LEFT(Todos!$B3216,2))</f>
        <v>HI</v>
      </c>
      <c r="X3216" s="10" t="str" cm="1">
        <f t="array" ref="X3216">+IF(Todos!$C3216 = "",MODE.MATCH(Todos!$C$2:$C$4029),Todos!$C3216)</f>
        <v>M</v>
      </c>
    </row>
    <row r="3217" spans="1:24" x14ac:dyDescent="0.35">
      <c r="A3217" s="11">
        <v>145383</v>
      </c>
      <c r="B3217" s="12" t="s">
        <v>22</v>
      </c>
      <c r="C3217" s="12" t="s">
        <v>14</v>
      </c>
      <c r="D3217" s="12">
        <v>3617</v>
      </c>
      <c r="E3217" s="12">
        <v>549</v>
      </c>
      <c r="F3217" s="12">
        <v>599</v>
      </c>
      <c r="G3217" s="12">
        <v>96</v>
      </c>
      <c r="H3217" s="12">
        <v>19464</v>
      </c>
      <c r="I3217" s="12">
        <v>15</v>
      </c>
      <c r="J3217" s="12">
        <v>52</v>
      </c>
      <c r="K3217" s="12">
        <v>558</v>
      </c>
      <c r="L3217" s="12">
        <v>614</v>
      </c>
      <c r="M3217" s="12">
        <v>6.6666666670000003</v>
      </c>
      <c r="N3217" s="12">
        <f>VLOOKUP(Todos!$A3217,vlookup_table[#All],2,FALSE)</f>
        <v>1</v>
      </c>
      <c r="O3217" s="12" t="str">
        <f>VLOOKUP(Todos!$A3217,vlookup_table[#All],3,FALSE)</f>
        <v>CA</v>
      </c>
      <c r="P3217" s="12">
        <f>VLOOKUP(Todos!$A3217,vlookup_table[#All],4,FALSE)</f>
        <v>3801</v>
      </c>
      <c r="Q3217" s="14" t="str">
        <f>VLOOKUP(Todos!$A3217,vlookup_table[#All],5,FALSE)</f>
        <v>S1</v>
      </c>
      <c r="R3217" s="14" t="str">
        <f>VLOOKUP(Todos!$A3217,vlookup_table[#All],6,FALSE)</f>
        <v>M</v>
      </c>
      <c r="S3217" s="14">
        <f>VLOOKUP(Todos!$A3217,vlookup_table[#All],7,FALSE)</f>
        <v>10</v>
      </c>
      <c r="T3217" s="14">
        <f>ROUND((9706-Todos!$P3217)/100, 0)</f>
        <v>59</v>
      </c>
      <c r="U3217" s="14" t="str" cm="1">
        <f t="array" ref="U3217">_xlfn.IFS(
    ISNUMBER(SEARCH("C", Q3217)), "Ciudad",
    ISNUMBER(SEARCH("T", Q3217)), "Pueblo",
    ISNUMBER(SEARCH("R", Q3217)), "Rural",
    ISNUMBER(SEARCH("S", Q3217)), "Suburbano",
    ISNUMBER(SEARCH("U", Q3217)), "Urbano"
)</f>
        <v>Suburbano</v>
      </c>
      <c r="V3217" s="25" t="str" cm="1">
        <f t="array" ref="V3217">_xlfn.LET(
    _xlpm.txt, _xlfn.TEXTJOIN("", TRUE, IF(ISNUMBER(--MID(Todos!$H3217, _xlfn.SEQUENCE(LEN(Todos!$H3217)), 1)), MID(Todos!$H3217, _xlfn.SEQUENCE(LEN(Todos!$H3217)), 1), "")),
    IF(ISNUMBER(--RIGHT(_xlpm.txt,1)), _xlpm.txt, LEFT(_xlpm.txt, LEN(_xlpm.txt)-1))
)</f>
        <v>19464</v>
      </c>
      <c r="W3217" s="14" t="str">
        <f>UPPER(LEFT(Todos!$B3217,2))</f>
        <v>CA</v>
      </c>
      <c r="X3217" s="15" t="str" cm="1">
        <f t="array" ref="X3217">+IF(Todos!$C3217 = "",MODE.MATCH(Todos!$C$2:$C$4029),Todos!$C3217)</f>
        <v>M</v>
      </c>
    </row>
    <row r="3218" spans="1:24" x14ac:dyDescent="0.35">
      <c r="A3218" s="6">
        <v>176221</v>
      </c>
      <c r="B3218" s="7" t="s">
        <v>51</v>
      </c>
      <c r="C3218" s="7" t="s">
        <v>17</v>
      </c>
      <c r="D3218" s="7">
        <v>625</v>
      </c>
      <c r="E3218" s="7">
        <v>247</v>
      </c>
      <c r="F3218" s="7">
        <v>343</v>
      </c>
      <c r="G3218" s="7">
        <v>0</v>
      </c>
      <c r="H3218" s="7">
        <v>13242</v>
      </c>
      <c r="I3218" s="7">
        <v>8</v>
      </c>
      <c r="J3218" s="7">
        <v>47</v>
      </c>
      <c r="K3218" s="7">
        <v>274</v>
      </c>
      <c r="L3218" s="7">
        <v>301</v>
      </c>
      <c r="M3218" s="7">
        <v>7.2222222220000001</v>
      </c>
      <c r="N3218" s="7">
        <f>VLOOKUP(Todos!$A3218,vlookup_table[#All],2,FALSE)</f>
        <v>0</v>
      </c>
      <c r="O3218" s="7" t="str">
        <f>VLOOKUP(Todos!$A3218,vlookup_table[#All],3,FALSE)</f>
        <v>OR</v>
      </c>
      <c r="P3218" s="7">
        <f>VLOOKUP(Todos!$A3218,vlookup_table[#All],4,FALSE)</f>
        <v>0</v>
      </c>
      <c r="Q3218" s="9" t="str">
        <f>VLOOKUP(Todos!$A3218,vlookup_table[#All],5,FALSE)</f>
        <v>S2</v>
      </c>
      <c r="R3218" s="9" t="str">
        <f>VLOOKUP(Todos!$A3218,vlookup_table[#All],6,FALSE)</f>
        <v>F</v>
      </c>
      <c r="S3218" s="9">
        <f>VLOOKUP(Todos!$A3218,vlookup_table[#All],7,FALSE)</f>
        <v>13</v>
      </c>
      <c r="T3218" s="9">
        <f>ROUND((9706-Todos!$P3218)/100, 0)</f>
        <v>97</v>
      </c>
      <c r="U3218" s="9" t="str" cm="1">
        <f t="array" ref="U3218">_xlfn.IFS(
    ISNUMBER(SEARCH("C", Q3218)), "Ciudad",
    ISNUMBER(SEARCH("T", Q3218)), "Pueblo",
    ISNUMBER(SEARCH("R", Q3218)), "Rural",
    ISNUMBER(SEARCH("S", Q3218)), "Suburbano",
    ISNUMBER(SEARCH("U", Q3218)), "Urbano"
)</f>
        <v>Suburbano</v>
      </c>
      <c r="V3218" s="24" t="str" cm="1">
        <f t="array" ref="V3218">_xlfn.LET(
    _xlpm.txt, _xlfn.TEXTJOIN("", TRUE, IF(ISNUMBER(--MID(Todos!$H3218, _xlfn.SEQUENCE(LEN(Todos!$H3218)), 1)), MID(Todos!$H3218, _xlfn.SEQUENCE(LEN(Todos!$H3218)), 1), "")),
    IF(ISNUMBER(--RIGHT(_xlpm.txt,1)), _xlpm.txt, LEFT(_xlpm.txt, LEN(_xlpm.txt)-1))
)</f>
        <v>13242</v>
      </c>
      <c r="W3218" s="9" t="str">
        <f>UPPER(LEFT(Todos!$B3218,2))</f>
        <v>OR</v>
      </c>
      <c r="X3218" s="10" t="str" cm="1">
        <f t="array" ref="X3218">+IF(Todos!$C3218 = "",MODE.MATCH(Todos!$C$2:$C$4029),Todos!$C3218)</f>
        <v>F</v>
      </c>
    </row>
    <row r="3219" spans="1:24" x14ac:dyDescent="0.35">
      <c r="A3219" s="11">
        <v>50688</v>
      </c>
      <c r="B3219" s="12" t="s">
        <v>54</v>
      </c>
      <c r="C3219" s="12" t="s">
        <v>17</v>
      </c>
      <c r="D3219" s="12">
        <v>640</v>
      </c>
      <c r="E3219" s="12">
        <v>284</v>
      </c>
      <c r="F3219" s="12">
        <v>377</v>
      </c>
      <c r="G3219" s="12">
        <v>0</v>
      </c>
      <c r="H3219" s="12">
        <v>13077</v>
      </c>
      <c r="I3219" s="12">
        <v>1</v>
      </c>
      <c r="J3219" s="12">
        <v>76</v>
      </c>
      <c r="K3219" s="12">
        <v>310</v>
      </c>
      <c r="L3219" s="12">
        <v>347</v>
      </c>
      <c r="M3219" s="12">
        <v>9.2352941180000006</v>
      </c>
      <c r="N3219" s="12">
        <f>VLOOKUP(Todos!$A3219,vlookup_table[#All],2,FALSE)</f>
        <v>28</v>
      </c>
      <c r="O3219" s="12" t="str">
        <f>VLOOKUP(Todos!$A3219,vlookup_table[#All],3,FALSE)</f>
        <v>TN</v>
      </c>
      <c r="P3219" s="12">
        <f>VLOOKUP(Todos!$A3219,vlookup_table[#All],4,FALSE)</f>
        <v>3001</v>
      </c>
      <c r="Q3219" s="14" t="str">
        <f>VLOOKUP(Todos!$A3219,vlookup_table[#All],5,FALSE)</f>
        <v>R2</v>
      </c>
      <c r="R3219" s="14" t="str">
        <f>VLOOKUP(Todos!$A3219,vlookup_table[#All],6,FALSE)</f>
        <v>F</v>
      </c>
      <c r="S3219" s="14">
        <f>VLOOKUP(Todos!$A3219,vlookup_table[#All],7,FALSE)</f>
        <v>10</v>
      </c>
      <c r="T3219" s="14">
        <f>ROUND((9706-Todos!$P3219)/100, 0)</f>
        <v>67</v>
      </c>
      <c r="U3219" s="14" t="str" cm="1">
        <f t="array" ref="U3219">_xlfn.IFS(
    ISNUMBER(SEARCH("C", Q3219)), "Ciudad",
    ISNUMBER(SEARCH("T", Q3219)), "Pueblo",
    ISNUMBER(SEARCH("R", Q3219)), "Rural",
    ISNUMBER(SEARCH("S", Q3219)), "Suburbano",
    ISNUMBER(SEARCH("U", Q3219)), "Urbano"
)</f>
        <v>Rural</v>
      </c>
      <c r="V3219" s="25" t="str" cm="1">
        <f t="array" ref="V3219">_xlfn.LET(
    _xlpm.txt, _xlfn.TEXTJOIN("", TRUE, IF(ISNUMBER(--MID(Todos!$H3219, _xlfn.SEQUENCE(LEN(Todos!$H3219)), 1)), MID(Todos!$H3219, _xlfn.SEQUENCE(LEN(Todos!$H3219)), 1), "")),
    IF(ISNUMBER(--RIGHT(_xlpm.txt,1)), _xlpm.txt, LEFT(_xlpm.txt, LEN(_xlpm.txt)-1))
)</f>
        <v>13077</v>
      </c>
      <c r="W3219" s="14" t="str">
        <f>UPPER(LEFT(Todos!$B3219,2))</f>
        <v>TN</v>
      </c>
      <c r="X3219" s="15" t="str" cm="1">
        <f t="array" ref="X3219">+IF(Todos!$C3219 = "",MODE.MATCH(Todos!$C$2:$C$4029),Todos!$C3219)</f>
        <v>F</v>
      </c>
    </row>
    <row r="3220" spans="1:24" x14ac:dyDescent="0.35">
      <c r="A3220" s="6">
        <v>69116</v>
      </c>
      <c r="B3220" s="7" t="s">
        <v>30</v>
      </c>
      <c r="C3220" s="7" t="s">
        <v>17</v>
      </c>
      <c r="D3220" s="7">
        <v>1151</v>
      </c>
      <c r="E3220" s="7">
        <v>483</v>
      </c>
      <c r="F3220" s="7">
        <v>595</v>
      </c>
      <c r="G3220" s="7">
        <v>2</v>
      </c>
      <c r="H3220" s="7">
        <v>18525</v>
      </c>
      <c r="I3220" s="7">
        <v>0</v>
      </c>
      <c r="J3220" s="7">
        <v>88</v>
      </c>
      <c r="K3220" s="7">
        <v>496</v>
      </c>
      <c r="L3220" s="7">
        <v>551</v>
      </c>
      <c r="M3220" s="7">
        <v>15.222222220000001</v>
      </c>
      <c r="N3220" s="7">
        <f>VLOOKUP(Todos!$A3220,vlookup_table[#All],2,FALSE)</f>
        <v>0</v>
      </c>
      <c r="O3220" s="7" t="str">
        <f>VLOOKUP(Todos!$A3220,vlookup_table[#All],3,FALSE)</f>
        <v>MI</v>
      </c>
      <c r="P3220" s="7">
        <f>VLOOKUP(Todos!$A3220,vlookup_table[#All],4,FALSE)</f>
        <v>4503</v>
      </c>
      <c r="Q3220" s="9" t="str">
        <f>VLOOKUP(Todos!$A3220,vlookup_table[#All],5,FALSE)</f>
        <v>S1</v>
      </c>
      <c r="R3220" s="9" t="str">
        <f>VLOOKUP(Todos!$A3220,vlookup_table[#All],6,FALSE)</f>
        <v>F</v>
      </c>
      <c r="S3220" s="9">
        <f>VLOOKUP(Todos!$A3220,vlookup_table[#All],7,FALSE)</f>
        <v>20</v>
      </c>
      <c r="T3220" s="9">
        <f>ROUND((9706-Todos!$P3220)/100, 0)</f>
        <v>52</v>
      </c>
      <c r="U3220" s="9" t="str" cm="1">
        <f t="array" ref="U3220">_xlfn.IFS(
    ISNUMBER(SEARCH("C", Q3220)), "Ciudad",
    ISNUMBER(SEARCH("T", Q3220)), "Pueblo",
    ISNUMBER(SEARCH("R", Q3220)), "Rural",
    ISNUMBER(SEARCH("S", Q3220)), "Suburbano",
    ISNUMBER(SEARCH("U", Q3220)), "Urbano"
)</f>
        <v>Suburbano</v>
      </c>
      <c r="V3220" s="24" t="str" cm="1">
        <f t="array" ref="V3220">_xlfn.LET(
    _xlpm.txt, _xlfn.TEXTJOIN("", TRUE, IF(ISNUMBER(--MID(Todos!$H3220, _xlfn.SEQUENCE(LEN(Todos!$H3220)), 1)), MID(Todos!$H3220, _xlfn.SEQUENCE(LEN(Todos!$H3220)), 1), "")),
    IF(ISNUMBER(--RIGHT(_xlpm.txt,1)), _xlpm.txt, LEFT(_xlpm.txt, LEN(_xlpm.txt)-1))
)</f>
        <v>18525</v>
      </c>
      <c r="W3220" s="9" t="str">
        <f>UPPER(LEFT(Todos!$B3220,2))</f>
        <v>MI</v>
      </c>
      <c r="X3220" s="10" t="str" cm="1">
        <f t="array" ref="X3220">+IF(Todos!$C3220 = "",MODE.MATCH(Todos!$C$2:$C$4029),Todos!$C3220)</f>
        <v>F</v>
      </c>
    </row>
    <row r="3221" spans="1:24" x14ac:dyDescent="0.35">
      <c r="A3221" s="11">
        <v>72193</v>
      </c>
      <c r="B3221" s="12" t="s">
        <v>30</v>
      </c>
      <c r="C3221" s="12" t="s">
        <v>17</v>
      </c>
      <c r="D3221" s="12">
        <v>918</v>
      </c>
      <c r="E3221" s="12">
        <v>388</v>
      </c>
      <c r="F3221" s="12">
        <v>525</v>
      </c>
      <c r="G3221" s="12">
        <v>17</v>
      </c>
      <c r="H3221" s="12">
        <v>18658</v>
      </c>
      <c r="I3221" s="12">
        <v>6</v>
      </c>
      <c r="J3221" s="12">
        <v>73</v>
      </c>
      <c r="K3221" s="12">
        <v>407</v>
      </c>
      <c r="L3221" s="12">
        <v>489</v>
      </c>
      <c r="M3221" s="12">
        <v>20</v>
      </c>
      <c r="N3221" s="12">
        <f>VLOOKUP(Todos!$A3221,vlookup_table[#All],2,FALSE)</f>
        <v>2</v>
      </c>
      <c r="O3221" s="12" t="str">
        <f>VLOOKUP(Todos!$A3221,vlookup_table[#All],3,FALSE)</f>
        <v>MI</v>
      </c>
      <c r="P3221" s="12">
        <f>VLOOKUP(Todos!$A3221,vlookup_table[#All],4,FALSE)</f>
        <v>5101</v>
      </c>
      <c r="Q3221" s="14" t="str">
        <f>VLOOKUP(Todos!$A3221,vlookup_table[#All],5,FALSE)</f>
        <v>T2</v>
      </c>
      <c r="R3221" s="14" t="str">
        <f>VLOOKUP(Todos!$A3221,vlookup_table[#All],6,FALSE)</f>
        <v>F</v>
      </c>
      <c r="S3221" s="14">
        <f>VLOOKUP(Todos!$A3221,vlookup_table[#All],7,FALSE)</f>
        <v>10</v>
      </c>
      <c r="T3221" s="14">
        <f>ROUND((9706-Todos!$P3221)/100, 0)</f>
        <v>46</v>
      </c>
      <c r="U3221" s="14" t="str" cm="1">
        <f t="array" ref="U3221">_xlfn.IFS(
    ISNUMBER(SEARCH("C", Q3221)), "Ciudad",
    ISNUMBER(SEARCH("T", Q3221)), "Pueblo",
    ISNUMBER(SEARCH("R", Q3221)), "Rural",
    ISNUMBER(SEARCH("S", Q3221)), "Suburbano",
    ISNUMBER(SEARCH("U", Q3221)), "Urbano"
)</f>
        <v>Pueblo</v>
      </c>
      <c r="V3221" s="25" t="str" cm="1">
        <f t="array" ref="V3221">_xlfn.LET(
    _xlpm.txt, _xlfn.TEXTJOIN("", TRUE, IF(ISNUMBER(--MID(Todos!$H3221, _xlfn.SEQUENCE(LEN(Todos!$H3221)), 1)), MID(Todos!$H3221, _xlfn.SEQUENCE(LEN(Todos!$H3221)), 1), "")),
    IF(ISNUMBER(--RIGHT(_xlpm.txt,1)), _xlpm.txt, LEFT(_xlpm.txt, LEN(_xlpm.txt)-1))
)</f>
        <v>18658</v>
      </c>
      <c r="W3221" s="14" t="str">
        <f>UPPER(LEFT(Todos!$B3221,2))</f>
        <v>MI</v>
      </c>
      <c r="X3221" s="15" t="str" cm="1">
        <f t="array" ref="X3221">+IF(Todos!$C3221 = "",MODE.MATCH(Todos!$C$2:$C$4029),Todos!$C3221)</f>
        <v>F</v>
      </c>
    </row>
    <row r="3222" spans="1:24" x14ac:dyDescent="0.35">
      <c r="A3222" s="6">
        <v>11611</v>
      </c>
      <c r="B3222" s="7" t="s">
        <v>22</v>
      </c>
      <c r="C3222" s="7" t="s">
        <v>14</v>
      </c>
      <c r="D3222" s="7">
        <v>1769</v>
      </c>
      <c r="E3222" s="7">
        <v>330</v>
      </c>
      <c r="F3222" s="7">
        <v>435</v>
      </c>
      <c r="G3222" s="7">
        <v>32</v>
      </c>
      <c r="H3222" s="7">
        <v>16587</v>
      </c>
      <c r="I3222" s="7">
        <v>1</v>
      </c>
      <c r="J3222" s="7">
        <v>56</v>
      </c>
      <c r="K3222" s="7">
        <v>382</v>
      </c>
      <c r="L3222" s="7">
        <v>410</v>
      </c>
      <c r="M3222" s="7">
        <v>17.5</v>
      </c>
      <c r="N3222" s="7">
        <f>VLOOKUP(Todos!$A3222,vlookup_table[#All],2,FALSE)</f>
        <v>1</v>
      </c>
      <c r="O3222" s="7" t="str">
        <f>VLOOKUP(Todos!$A3222,vlookup_table[#All],3,FALSE)</f>
        <v>CA</v>
      </c>
      <c r="P3222" s="7">
        <f>VLOOKUP(Todos!$A3222,vlookup_table[#All],4,FALSE)</f>
        <v>0</v>
      </c>
      <c r="Q3222" s="9" t="str">
        <f>VLOOKUP(Todos!$A3222,vlookup_table[#All],5,FALSE)</f>
        <v>T2</v>
      </c>
      <c r="R3222" s="9" t="str">
        <f>VLOOKUP(Todos!$A3222,vlookup_table[#All],6,FALSE)</f>
        <v>M</v>
      </c>
      <c r="S3222" s="9">
        <f>VLOOKUP(Todos!$A3222,vlookup_table[#All],7,FALSE)</f>
        <v>10</v>
      </c>
      <c r="T3222" s="9">
        <f>ROUND((9706-Todos!$P3222)/100, 0)</f>
        <v>97</v>
      </c>
      <c r="U3222" s="9" t="str" cm="1">
        <f t="array" ref="U3222">_xlfn.IFS(
    ISNUMBER(SEARCH("C", Q3222)), "Ciudad",
    ISNUMBER(SEARCH("T", Q3222)), "Pueblo",
    ISNUMBER(SEARCH("R", Q3222)), "Rural",
    ISNUMBER(SEARCH("S", Q3222)), "Suburbano",
    ISNUMBER(SEARCH("U", Q3222)), "Urbano"
)</f>
        <v>Pueblo</v>
      </c>
      <c r="V3222" s="24" t="str" cm="1">
        <f t="array" ref="V3222">_xlfn.LET(
    _xlpm.txt, _xlfn.TEXTJOIN("", TRUE, IF(ISNUMBER(--MID(Todos!$H3222, _xlfn.SEQUENCE(LEN(Todos!$H3222)), 1)), MID(Todos!$H3222, _xlfn.SEQUENCE(LEN(Todos!$H3222)), 1), "")),
    IF(ISNUMBER(--RIGHT(_xlpm.txt,1)), _xlpm.txt, LEFT(_xlpm.txt, LEN(_xlpm.txt)-1))
)</f>
        <v>16587</v>
      </c>
      <c r="W3222" s="9" t="str">
        <f>UPPER(LEFT(Todos!$B3222,2))</f>
        <v>CA</v>
      </c>
      <c r="X3222" s="10" t="str" cm="1">
        <f t="array" ref="X3222">+IF(Todos!$C3222 = "",MODE.MATCH(Todos!$C$2:$C$4029),Todos!$C3222)</f>
        <v>M</v>
      </c>
    </row>
    <row r="3223" spans="1:24" x14ac:dyDescent="0.35">
      <c r="A3223" s="11">
        <v>46129</v>
      </c>
      <c r="B3223" s="12" t="s">
        <v>13</v>
      </c>
      <c r="C3223" s="12" t="s">
        <v>14</v>
      </c>
      <c r="D3223" s="12">
        <v>973</v>
      </c>
      <c r="E3223" s="12">
        <v>323</v>
      </c>
      <c r="F3223" s="12">
        <v>396</v>
      </c>
      <c r="G3223" s="12">
        <v>7</v>
      </c>
      <c r="H3223" s="12">
        <v>12469</v>
      </c>
      <c r="I3223" s="12">
        <v>3</v>
      </c>
      <c r="J3223" s="12">
        <v>32</v>
      </c>
      <c r="K3223" s="12">
        <v>365</v>
      </c>
      <c r="L3223" s="12">
        <v>368</v>
      </c>
      <c r="M3223" s="12">
        <v>13.14285714</v>
      </c>
      <c r="N3223" s="12">
        <f>VLOOKUP(Todos!$A3223,vlookup_table[#All],2,FALSE)</f>
        <v>1</v>
      </c>
      <c r="O3223" s="12" t="str">
        <f>VLOOKUP(Todos!$A3223,vlookup_table[#All],3,FALSE)</f>
        <v>FL</v>
      </c>
      <c r="P3223" s="12">
        <f>VLOOKUP(Todos!$A3223,vlookup_table[#All],4,FALSE)</f>
        <v>0</v>
      </c>
      <c r="Q3223" s="14" t="str">
        <f>VLOOKUP(Todos!$A3223,vlookup_table[#All],5,FALSE)</f>
        <v>R2</v>
      </c>
      <c r="R3223" s="14" t="str">
        <f>VLOOKUP(Todos!$A3223,vlookup_table[#All],6,FALSE)</f>
        <v>M</v>
      </c>
      <c r="S3223" s="14">
        <f>VLOOKUP(Todos!$A3223,vlookup_table[#All],7,FALSE)</f>
        <v>10</v>
      </c>
      <c r="T3223" s="14">
        <f>ROUND((9706-Todos!$P3223)/100, 0)</f>
        <v>97</v>
      </c>
      <c r="U3223" s="14" t="str" cm="1">
        <f t="array" ref="U3223">_xlfn.IFS(
    ISNUMBER(SEARCH("C", Q3223)), "Ciudad",
    ISNUMBER(SEARCH("T", Q3223)), "Pueblo",
    ISNUMBER(SEARCH("R", Q3223)), "Rural",
    ISNUMBER(SEARCH("S", Q3223)), "Suburbano",
    ISNUMBER(SEARCH("U", Q3223)), "Urbano"
)</f>
        <v>Rural</v>
      </c>
      <c r="V3223" s="25" t="str" cm="1">
        <f t="array" ref="V3223">_xlfn.LET(
    _xlpm.txt, _xlfn.TEXTJOIN("", TRUE, IF(ISNUMBER(--MID(Todos!$H3223, _xlfn.SEQUENCE(LEN(Todos!$H3223)), 1)), MID(Todos!$H3223, _xlfn.SEQUENCE(LEN(Todos!$H3223)), 1), "")),
    IF(ISNUMBER(--RIGHT(_xlpm.txt,1)), _xlpm.txt, LEFT(_xlpm.txt, LEN(_xlpm.txt)-1))
)</f>
        <v>12469</v>
      </c>
      <c r="W3223" s="14" t="str">
        <f>UPPER(LEFT(Todos!$B3223,2))</f>
        <v>FL</v>
      </c>
      <c r="X3223" s="15" t="str" cm="1">
        <f t="array" ref="X3223">+IF(Todos!$C3223 = "",MODE.MATCH(Todos!$C$2:$C$4029),Todos!$C3223)</f>
        <v>M</v>
      </c>
    </row>
    <row r="3224" spans="1:24" x14ac:dyDescent="0.35">
      <c r="A3224" s="6">
        <v>52398</v>
      </c>
      <c r="B3224" s="7" t="s">
        <v>54</v>
      </c>
      <c r="C3224" s="7" t="s">
        <v>17</v>
      </c>
      <c r="D3224" s="7">
        <v>418</v>
      </c>
      <c r="E3224" s="7">
        <v>230</v>
      </c>
      <c r="F3224" s="7">
        <v>306</v>
      </c>
      <c r="G3224" s="7">
        <v>1</v>
      </c>
      <c r="H3224" s="7">
        <v>9690</v>
      </c>
      <c r="I3224" s="7">
        <v>0</v>
      </c>
      <c r="J3224" s="7">
        <v>84</v>
      </c>
      <c r="K3224" s="7">
        <v>238</v>
      </c>
      <c r="L3224" s="7">
        <v>293</v>
      </c>
      <c r="M3224" s="7">
        <v>11.14285714</v>
      </c>
      <c r="N3224" s="7">
        <f>VLOOKUP(Todos!$A3224,vlookup_table[#All],2,FALSE)</f>
        <v>0</v>
      </c>
      <c r="O3224" s="7" t="str">
        <f>VLOOKUP(Todos!$A3224,vlookup_table[#All],3,FALSE)</f>
        <v>TN</v>
      </c>
      <c r="P3224" s="7">
        <f>VLOOKUP(Todos!$A3224,vlookup_table[#All],4,FALSE)</f>
        <v>5001</v>
      </c>
      <c r="Q3224" s="9" t="str">
        <f>VLOOKUP(Todos!$A3224,vlookup_table[#All],5,FALSE)</f>
        <v>R2</v>
      </c>
      <c r="R3224" s="9" t="str">
        <f>VLOOKUP(Todos!$A3224,vlookup_table[#All],6,FALSE)</f>
        <v>F</v>
      </c>
      <c r="S3224" s="9">
        <f>VLOOKUP(Todos!$A3224,vlookup_table[#All],7,FALSE)</f>
        <v>14</v>
      </c>
      <c r="T3224" s="9">
        <f>ROUND((9706-Todos!$P3224)/100, 0)</f>
        <v>47</v>
      </c>
      <c r="U3224" s="9" t="str" cm="1">
        <f t="array" ref="U3224">_xlfn.IFS(
    ISNUMBER(SEARCH("C", Q3224)), "Ciudad",
    ISNUMBER(SEARCH("T", Q3224)), "Pueblo",
    ISNUMBER(SEARCH("R", Q3224)), "Rural",
    ISNUMBER(SEARCH("S", Q3224)), "Suburbano",
    ISNUMBER(SEARCH("U", Q3224)), "Urbano"
)</f>
        <v>Rural</v>
      </c>
      <c r="V3224" s="24" t="str" cm="1">
        <f t="array" ref="V3224">_xlfn.LET(
    _xlpm.txt, _xlfn.TEXTJOIN("", TRUE, IF(ISNUMBER(--MID(Todos!$H3224, _xlfn.SEQUENCE(LEN(Todos!$H3224)), 1)), MID(Todos!$H3224, _xlfn.SEQUENCE(LEN(Todos!$H3224)), 1), "")),
    IF(ISNUMBER(--RIGHT(_xlpm.txt,1)), _xlpm.txt, LEFT(_xlpm.txt, LEN(_xlpm.txt)-1))
)</f>
        <v>9690</v>
      </c>
      <c r="W3224" s="9" t="str">
        <f>UPPER(LEFT(Todos!$B3224,2))</f>
        <v>TN</v>
      </c>
      <c r="X3224" s="10" t="str" cm="1">
        <f t="array" ref="X3224">+IF(Todos!$C3224 = "",MODE.MATCH(Todos!$C$2:$C$4029),Todos!$C3224)</f>
        <v>F</v>
      </c>
    </row>
    <row r="3225" spans="1:24" x14ac:dyDescent="0.35">
      <c r="A3225" s="11">
        <v>190408</v>
      </c>
      <c r="B3225" s="12" t="s">
        <v>13</v>
      </c>
      <c r="C3225" s="12"/>
      <c r="D3225" s="12" t="s">
        <v>84</v>
      </c>
      <c r="E3225" s="12">
        <v>255</v>
      </c>
      <c r="F3225" s="12">
        <v>331</v>
      </c>
      <c r="G3225" s="12">
        <v>0</v>
      </c>
      <c r="H3225" s="12">
        <v>13727</v>
      </c>
      <c r="I3225" s="12">
        <v>13</v>
      </c>
      <c r="J3225" s="12">
        <v>7</v>
      </c>
      <c r="K3225" s="12">
        <v>273</v>
      </c>
      <c r="L3225" s="12">
        <v>294</v>
      </c>
      <c r="M3225" s="12">
        <v>6.6</v>
      </c>
      <c r="N3225" s="12">
        <f>VLOOKUP(Todos!$A3225,vlookup_table[#All],2,FALSE)</f>
        <v>0</v>
      </c>
      <c r="O3225" s="12" t="str">
        <f>VLOOKUP(Todos!$A3225,vlookup_table[#All],3,FALSE)</f>
        <v>FL</v>
      </c>
      <c r="P3225" s="12">
        <f>VLOOKUP(Todos!$A3225,vlookup_table[#All],4,FALSE)</f>
        <v>3104</v>
      </c>
      <c r="Q3225" s="14" t="str">
        <f>VLOOKUP(Todos!$A3225,vlookup_table[#All],5,FALSE)</f>
        <v>C2</v>
      </c>
      <c r="R3225" s="14" t="str">
        <f>VLOOKUP(Todos!$A3225,vlookup_table[#All],6,FALSE)</f>
        <v/>
      </c>
      <c r="S3225" s="14">
        <f>VLOOKUP(Todos!$A3225,vlookup_table[#All],7,FALSE)</f>
        <v>7</v>
      </c>
      <c r="T3225" s="14">
        <f>ROUND((9706-Todos!$P3225)/100, 0)</f>
        <v>66</v>
      </c>
      <c r="U3225" s="14" t="str" cm="1">
        <f t="array" ref="U3225">_xlfn.IFS(
    ISNUMBER(SEARCH("C", Q3225)), "Ciudad",
    ISNUMBER(SEARCH("T", Q3225)), "Pueblo",
    ISNUMBER(SEARCH("R", Q3225)), "Rural",
    ISNUMBER(SEARCH("S", Q3225)), "Suburbano",
    ISNUMBER(SEARCH("U", Q3225)), "Urbano"
)</f>
        <v>Ciudad</v>
      </c>
      <c r="V3225" s="25" t="str" cm="1">
        <f t="array" ref="V3225">_xlfn.LET(
    _xlpm.txt, _xlfn.TEXTJOIN("", TRUE, IF(ISNUMBER(--MID(Todos!$H3225, _xlfn.SEQUENCE(LEN(Todos!$H3225)), 1)), MID(Todos!$H3225, _xlfn.SEQUENCE(LEN(Todos!$H3225)), 1), "")),
    IF(ISNUMBER(--RIGHT(_xlpm.txt,1)), _xlpm.txt, LEFT(_xlpm.txt, LEN(_xlpm.txt)-1))
)</f>
        <v>13727</v>
      </c>
      <c r="W3225" s="14" t="str">
        <f>UPPER(LEFT(Todos!$B3225,2))</f>
        <v>FL</v>
      </c>
      <c r="X3225" s="15" t="e" cm="1">
        <f t="array" aca="1" ref="X3225" ca="1">+IF(Todos!$C3225 = "",MODE.MATCH(Todos!$C$2:$C$4029),Todos!$C3225)</f>
        <v>#NAME?</v>
      </c>
    </row>
    <row r="3226" spans="1:24" x14ac:dyDescent="0.35">
      <c r="A3226" s="6">
        <v>145214</v>
      </c>
      <c r="B3226" s="7" t="s">
        <v>22</v>
      </c>
      <c r="C3226" s="7" t="s">
        <v>17</v>
      </c>
      <c r="D3226" s="7">
        <v>1778</v>
      </c>
      <c r="E3226" s="7">
        <v>393</v>
      </c>
      <c r="F3226" s="7">
        <v>513</v>
      </c>
      <c r="G3226" s="7">
        <v>30</v>
      </c>
      <c r="H3226" s="7">
        <v>17324</v>
      </c>
      <c r="I3226" s="7">
        <v>7</v>
      </c>
      <c r="J3226" s="7">
        <v>45</v>
      </c>
      <c r="K3226" s="7">
        <v>502</v>
      </c>
      <c r="L3226" s="7">
        <v>445</v>
      </c>
      <c r="M3226" s="7">
        <v>13</v>
      </c>
      <c r="N3226" s="7">
        <f>VLOOKUP(Todos!$A3226,vlookup_table[#All],2,FALSE)</f>
        <v>28</v>
      </c>
      <c r="O3226" s="7" t="str">
        <f>VLOOKUP(Todos!$A3226,vlookup_table[#All],3,FALSE)</f>
        <v>CA</v>
      </c>
      <c r="P3226" s="7">
        <f>VLOOKUP(Todos!$A3226,vlookup_table[#All],4,FALSE)</f>
        <v>4601</v>
      </c>
      <c r="Q3226" s="9" t="str">
        <f>VLOOKUP(Todos!$A3226,vlookup_table[#All],5,FALSE)</f>
        <v>U2</v>
      </c>
      <c r="R3226" s="9" t="str">
        <f>VLOOKUP(Todos!$A3226,vlookup_table[#All],6,FALSE)</f>
        <v>F</v>
      </c>
      <c r="S3226" s="9">
        <f>VLOOKUP(Todos!$A3226,vlookup_table[#All],7,FALSE)</f>
        <v>20</v>
      </c>
      <c r="T3226" s="9">
        <f>ROUND((9706-Todos!$P3226)/100, 0)</f>
        <v>51</v>
      </c>
      <c r="U3226" s="9" t="str" cm="1">
        <f t="array" ref="U3226">_xlfn.IFS(
    ISNUMBER(SEARCH("C", Q3226)), "Ciudad",
    ISNUMBER(SEARCH("T", Q3226)), "Pueblo",
    ISNUMBER(SEARCH("R", Q3226)), "Rural",
    ISNUMBER(SEARCH("S", Q3226)), "Suburbano",
    ISNUMBER(SEARCH("U", Q3226)), "Urbano"
)</f>
        <v>Urbano</v>
      </c>
      <c r="V3226" s="24" t="str" cm="1">
        <f t="array" ref="V3226">_xlfn.LET(
    _xlpm.txt, _xlfn.TEXTJOIN("", TRUE, IF(ISNUMBER(--MID(Todos!$H3226, _xlfn.SEQUENCE(LEN(Todos!$H3226)), 1)), MID(Todos!$H3226, _xlfn.SEQUENCE(LEN(Todos!$H3226)), 1), "")),
    IF(ISNUMBER(--RIGHT(_xlpm.txt,1)), _xlpm.txt, LEFT(_xlpm.txt, LEN(_xlpm.txt)-1))
)</f>
        <v>17324</v>
      </c>
      <c r="W3226" s="9" t="str">
        <f>UPPER(LEFT(Todos!$B3226,2))</f>
        <v>CA</v>
      </c>
      <c r="X3226" s="10" t="str" cm="1">
        <f t="array" ref="X3226">+IF(Todos!$C3226 = "",MODE.MATCH(Todos!$C$2:$C$4029),Todos!$C3226)</f>
        <v>F</v>
      </c>
    </row>
    <row r="3227" spans="1:24" x14ac:dyDescent="0.35">
      <c r="A3227" s="11">
        <v>155528</v>
      </c>
      <c r="B3227" s="12" t="s">
        <v>22</v>
      </c>
      <c r="C3227" s="12" t="s">
        <v>17</v>
      </c>
      <c r="D3227" s="12">
        <v>1185</v>
      </c>
      <c r="E3227" s="12">
        <v>244</v>
      </c>
      <c r="F3227" s="12">
        <v>409</v>
      </c>
      <c r="G3227" s="12">
        <v>10</v>
      </c>
      <c r="H3227" s="12">
        <v>15753</v>
      </c>
      <c r="I3227" s="12">
        <v>6</v>
      </c>
      <c r="J3227" s="12">
        <v>47</v>
      </c>
      <c r="K3227" s="12">
        <v>384</v>
      </c>
      <c r="L3227" s="12">
        <v>311</v>
      </c>
      <c r="M3227" s="12">
        <v>9.6666666669999994</v>
      </c>
      <c r="N3227" s="12">
        <f>VLOOKUP(Todos!$A3227,vlookup_table[#All],2,FALSE)</f>
        <v>0</v>
      </c>
      <c r="O3227" s="12" t="str">
        <f>VLOOKUP(Todos!$A3227,vlookup_table[#All],3,FALSE)</f>
        <v>CA</v>
      </c>
      <c r="P3227" s="12">
        <f>VLOOKUP(Todos!$A3227,vlookup_table[#All],4,FALSE)</f>
        <v>2101</v>
      </c>
      <c r="Q3227" s="14" t="str">
        <f>VLOOKUP(Todos!$A3227,vlookup_table[#All],5,FALSE)</f>
        <v>C2</v>
      </c>
      <c r="R3227" s="14" t="str">
        <f>VLOOKUP(Todos!$A3227,vlookup_table[#All],6,FALSE)</f>
        <v>F</v>
      </c>
      <c r="S3227" s="14">
        <f>VLOOKUP(Todos!$A3227,vlookup_table[#All],7,FALSE)</f>
        <v>10</v>
      </c>
      <c r="T3227" s="14">
        <f>ROUND((9706-Todos!$P3227)/100, 0)</f>
        <v>76</v>
      </c>
      <c r="U3227" s="14" t="str" cm="1">
        <f t="array" ref="U3227">_xlfn.IFS(
    ISNUMBER(SEARCH("C", Q3227)), "Ciudad",
    ISNUMBER(SEARCH("T", Q3227)), "Pueblo",
    ISNUMBER(SEARCH("R", Q3227)), "Rural",
    ISNUMBER(SEARCH("S", Q3227)), "Suburbano",
    ISNUMBER(SEARCH("U", Q3227)), "Urbano"
)</f>
        <v>Ciudad</v>
      </c>
      <c r="V3227" s="25" t="str" cm="1">
        <f t="array" ref="V3227">_xlfn.LET(
    _xlpm.txt, _xlfn.TEXTJOIN("", TRUE, IF(ISNUMBER(--MID(Todos!$H3227, _xlfn.SEQUENCE(LEN(Todos!$H3227)), 1)), MID(Todos!$H3227, _xlfn.SEQUENCE(LEN(Todos!$H3227)), 1), "")),
    IF(ISNUMBER(--RIGHT(_xlpm.txt,1)), _xlpm.txt, LEFT(_xlpm.txt, LEN(_xlpm.txt)-1))
)</f>
        <v>15753</v>
      </c>
      <c r="W3227" s="14" t="str">
        <f>UPPER(LEFT(Todos!$B3227,2))</f>
        <v>CA</v>
      </c>
      <c r="X3227" s="15" t="str" cm="1">
        <f t="array" ref="X3227">+IF(Todos!$C3227 = "",MODE.MATCH(Todos!$C$2:$C$4029),Todos!$C3227)</f>
        <v>F</v>
      </c>
    </row>
    <row r="3228" spans="1:24" x14ac:dyDescent="0.35">
      <c r="A3228" s="6">
        <v>94239</v>
      </c>
      <c r="B3228" s="7" t="s">
        <v>16</v>
      </c>
      <c r="C3228" s="7" t="s">
        <v>17</v>
      </c>
      <c r="D3228" s="7">
        <v>4750</v>
      </c>
      <c r="E3228" s="7">
        <v>250</v>
      </c>
      <c r="F3228" s="7">
        <v>378</v>
      </c>
      <c r="G3228" s="7">
        <v>81</v>
      </c>
      <c r="H3228" s="7">
        <v>17013</v>
      </c>
      <c r="I3228" s="7">
        <v>27</v>
      </c>
      <c r="J3228" s="7">
        <v>40</v>
      </c>
      <c r="K3228" s="7">
        <v>285</v>
      </c>
      <c r="L3228" s="7">
        <v>314</v>
      </c>
      <c r="M3228" s="7">
        <v>10</v>
      </c>
      <c r="N3228" s="7">
        <f>VLOOKUP(Todos!$A3228,vlookup_table[#All],2,FALSE)</f>
        <v>0</v>
      </c>
      <c r="O3228" s="7" t="str">
        <f>VLOOKUP(Todos!$A3228,vlookup_table[#All],3,FALSE)</f>
        <v>IL</v>
      </c>
      <c r="P3228" s="7">
        <f>VLOOKUP(Todos!$A3228,vlookup_table[#All],4,FALSE)</f>
        <v>0</v>
      </c>
      <c r="Q3228" s="9" t="str">
        <f>VLOOKUP(Todos!$A3228,vlookup_table[#All],5,FALSE)</f>
        <v>U2</v>
      </c>
      <c r="R3228" s="9" t="str">
        <f>VLOOKUP(Todos!$A3228,vlookup_table[#All],6,FALSE)</f>
        <v>F</v>
      </c>
      <c r="S3228" s="9">
        <f>VLOOKUP(Todos!$A3228,vlookup_table[#All],7,FALSE)</f>
        <v>15</v>
      </c>
      <c r="T3228" s="9">
        <f>ROUND((9706-Todos!$P3228)/100, 0)</f>
        <v>97</v>
      </c>
      <c r="U3228" s="9" t="str" cm="1">
        <f t="array" ref="U3228">_xlfn.IFS(
    ISNUMBER(SEARCH("C", Q3228)), "Ciudad",
    ISNUMBER(SEARCH("T", Q3228)), "Pueblo",
    ISNUMBER(SEARCH("R", Q3228)), "Rural",
    ISNUMBER(SEARCH("S", Q3228)), "Suburbano",
    ISNUMBER(SEARCH("U", Q3228)), "Urbano"
)</f>
        <v>Urbano</v>
      </c>
      <c r="V3228" s="24" t="str" cm="1">
        <f t="array" ref="V3228">_xlfn.LET(
    _xlpm.txt, _xlfn.TEXTJOIN("", TRUE, IF(ISNUMBER(--MID(Todos!$H3228, _xlfn.SEQUENCE(LEN(Todos!$H3228)), 1)), MID(Todos!$H3228, _xlfn.SEQUENCE(LEN(Todos!$H3228)), 1), "")),
    IF(ISNUMBER(--RIGHT(_xlpm.txt,1)), _xlpm.txt, LEFT(_xlpm.txt, LEN(_xlpm.txt)-1))
)</f>
        <v>17013</v>
      </c>
      <c r="W3228" s="9" t="str">
        <f>UPPER(LEFT(Todos!$B3228,2))</f>
        <v>IL</v>
      </c>
      <c r="X3228" s="10" t="str" cm="1">
        <f t="array" ref="X3228">+IF(Todos!$C3228 = "",MODE.MATCH(Todos!$C$2:$C$4029),Todos!$C3228)</f>
        <v>F</v>
      </c>
    </row>
    <row r="3229" spans="1:24" x14ac:dyDescent="0.35">
      <c r="A3229" s="11">
        <v>188054</v>
      </c>
      <c r="B3229" s="12" t="s">
        <v>22</v>
      </c>
      <c r="C3229" s="12"/>
      <c r="D3229" s="12">
        <v>2176</v>
      </c>
      <c r="E3229" s="12">
        <v>419</v>
      </c>
      <c r="F3229" s="12">
        <v>483</v>
      </c>
      <c r="G3229" s="12">
        <v>65</v>
      </c>
      <c r="H3229" s="12">
        <v>14484</v>
      </c>
      <c r="I3229" s="12">
        <v>10</v>
      </c>
      <c r="J3229" s="12">
        <v>61</v>
      </c>
      <c r="K3229" s="12">
        <v>453</v>
      </c>
      <c r="L3229" s="12">
        <v>461</v>
      </c>
      <c r="M3229" s="12">
        <v>7.076923077</v>
      </c>
      <c r="N3229" s="12">
        <f>VLOOKUP(Todos!$A3229,vlookup_table[#All],2,FALSE)</f>
        <v>0</v>
      </c>
      <c r="O3229" s="12" t="str">
        <f>VLOOKUP(Todos!$A3229,vlookup_table[#All],3,FALSE)</f>
        <v>CA</v>
      </c>
      <c r="P3229" s="12">
        <f>VLOOKUP(Todos!$A3229,vlookup_table[#All],4,FALSE)</f>
        <v>0</v>
      </c>
      <c r="Q3229" s="14" t="str">
        <f>VLOOKUP(Todos!$A3229,vlookup_table[#All],5,FALSE)</f>
        <v>C1</v>
      </c>
      <c r="R3229" s="14" t="str">
        <f>VLOOKUP(Todos!$A3229,vlookup_table[#All],6,FALSE)</f>
        <v/>
      </c>
      <c r="S3229" s="14">
        <f>VLOOKUP(Todos!$A3229,vlookup_table[#All],7,FALSE)</f>
        <v>13</v>
      </c>
      <c r="T3229" s="14">
        <f>ROUND((9706-Todos!$P3229)/100, 0)</f>
        <v>97</v>
      </c>
      <c r="U3229" s="14" t="str" cm="1">
        <f t="array" ref="U3229">_xlfn.IFS(
    ISNUMBER(SEARCH("C", Q3229)), "Ciudad",
    ISNUMBER(SEARCH("T", Q3229)), "Pueblo",
    ISNUMBER(SEARCH("R", Q3229)), "Rural",
    ISNUMBER(SEARCH("S", Q3229)), "Suburbano",
    ISNUMBER(SEARCH("U", Q3229)), "Urbano"
)</f>
        <v>Ciudad</v>
      </c>
      <c r="V3229" s="25" t="str" cm="1">
        <f t="array" ref="V3229">_xlfn.LET(
    _xlpm.txt, _xlfn.TEXTJOIN("", TRUE, IF(ISNUMBER(--MID(Todos!$H3229, _xlfn.SEQUENCE(LEN(Todos!$H3229)), 1)), MID(Todos!$H3229, _xlfn.SEQUENCE(LEN(Todos!$H3229)), 1), "")),
    IF(ISNUMBER(--RIGHT(_xlpm.txt,1)), _xlpm.txt, LEFT(_xlpm.txt, LEN(_xlpm.txt)-1))
)</f>
        <v>14484</v>
      </c>
      <c r="W3229" s="14" t="str">
        <f>UPPER(LEFT(Todos!$B3229,2))</f>
        <v>CA</v>
      </c>
      <c r="X3229" s="15" t="e" cm="1">
        <f t="array" aca="1" ref="X3229" ca="1">+IF(Todos!$C3229 = "",MODE.MATCH(Todos!$C$2:$C$4029),Todos!$C3229)</f>
        <v>#NAME?</v>
      </c>
    </row>
    <row r="3230" spans="1:24" x14ac:dyDescent="0.35">
      <c r="A3230" s="6">
        <v>128642</v>
      </c>
      <c r="B3230" s="7" t="s">
        <v>21</v>
      </c>
      <c r="C3230" s="7" t="s">
        <v>17</v>
      </c>
      <c r="D3230" s="7">
        <v>363</v>
      </c>
      <c r="E3230" s="7">
        <v>274</v>
      </c>
      <c r="F3230" s="7">
        <v>331</v>
      </c>
      <c r="G3230" s="7">
        <v>1</v>
      </c>
      <c r="H3230" s="7">
        <v>10120</v>
      </c>
      <c r="I3230" s="7">
        <v>4</v>
      </c>
      <c r="J3230" s="7">
        <v>64</v>
      </c>
      <c r="K3230" s="7">
        <v>324</v>
      </c>
      <c r="L3230" s="7">
        <v>283</v>
      </c>
      <c r="M3230" s="7">
        <v>6.8</v>
      </c>
      <c r="N3230" s="7">
        <f>VLOOKUP(Todos!$A3230,vlookup_table[#All],2,FALSE)</f>
        <v>0</v>
      </c>
      <c r="O3230" s="7" t="str">
        <f>VLOOKUP(Todos!$A3230,vlookup_table[#All],3,FALSE)</f>
        <v>TX</v>
      </c>
      <c r="P3230" s="7">
        <f>VLOOKUP(Todos!$A3230,vlookup_table[#All],4,FALSE)</f>
        <v>6401</v>
      </c>
      <c r="Q3230" s="9" t="str">
        <f>VLOOKUP(Todos!$A3230,vlookup_table[#All],5,FALSE)</f>
        <v>T3</v>
      </c>
      <c r="R3230" s="9" t="str">
        <f>VLOOKUP(Todos!$A3230,vlookup_table[#All],6,FALSE)</f>
        <v>F</v>
      </c>
      <c r="S3230" s="9">
        <f>VLOOKUP(Todos!$A3230,vlookup_table[#All],7,FALSE)</f>
        <v>10</v>
      </c>
      <c r="T3230" s="9">
        <f>ROUND((9706-Todos!$P3230)/100, 0)</f>
        <v>33</v>
      </c>
      <c r="U3230" s="9" t="str" cm="1">
        <f t="array" ref="U3230">_xlfn.IFS(
    ISNUMBER(SEARCH("C", Q3230)), "Ciudad",
    ISNUMBER(SEARCH("T", Q3230)), "Pueblo",
    ISNUMBER(SEARCH("R", Q3230)), "Rural",
    ISNUMBER(SEARCH("S", Q3230)), "Suburbano",
    ISNUMBER(SEARCH("U", Q3230)), "Urbano"
)</f>
        <v>Pueblo</v>
      </c>
      <c r="V3230" s="24" t="str" cm="1">
        <f t="array" ref="V3230">_xlfn.LET(
    _xlpm.txt, _xlfn.TEXTJOIN("", TRUE, IF(ISNUMBER(--MID(Todos!$H3230, _xlfn.SEQUENCE(LEN(Todos!$H3230)), 1)), MID(Todos!$H3230, _xlfn.SEQUENCE(LEN(Todos!$H3230)), 1), "")),
    IF(ISNUMBER(--RIGHT(_xlpm.txt,1)), _xlpm.txt, LEFT(_xlpm.txt, LEN(_xlpm.txt)-1))
)</f>
        <v>10120</v>
      </c>
      <c r="W3230" s="9" t="str">
        <f>UPPER(LEFT(Todos!$B3230,2))</f>
        <v>TX</v>
      </c>
      <c r="X3230" s="10" t="str" cm="1">
        <f t="array" ref="X3230">+IF(Todos!$C3230 = "",MODE.MATCH(Todos!$C$2:$C$4029),Todos!$C3230)</f>
        <v>F</v>
      </c>
    </row>
    <row r="3231" spans="1:24" x14ac:dyDescent="0.35">
      <c r="A3231" s="11">
        <v>174422</v>
      </c>
      <c r="B3231" s="12" t="s">
        <v>51</v>
      </c>
      <c r="C3231" s="12" t="s">
        <v>17</v>
      </c>
      <c r="D3231" s="12">
        <v>1036</v>
      </c>
      <c r="E3231" s="12">
        <v>436</v>
      </c>
      <c r="F3231" s="12">
        <v>603</v>
      </c>
      <c r="G3231" s="12">
        <v>10</v>
      </c>
      <c r="H3231" s="12">
        <v>22334</v>
      </c>
      <c r="I3231" s="12">
        <v>7</v>
      </c>
      <c r="J3231" s="12">
        <v>42</v>
      </c>
      <c r="K3231" s="12">
        <v>524</v>
      </c>
      <c r="L3231" s="12">
        <v>520</v>
      </c>
      <c r="M3231" s="12">
        <v>4.1666666670000003</v>
      </c>
      <c r="N3231" s="12">
        <f>VLOOKUP(Todos!$A3231,vlookup_table[#All],2,FALSE)</f>
        <v>0</v>
      </c>
      <c r="O3231" s="12" t="str">
        <f>VLOOKUP(Todos!$A3231,vlookup_table[#All],3,FALSE)</f>
        <v>OR</v>
      </c>
      <c r="P3231" s="12">
        <f>VLOOKUP(Todos!$A3231,vlookup_table[#All],4,FALSE)</f>
        <v>0</v>
      </c>
      <c r="Q3231" s="14" t="str">
        <f>VLOOKUP(Todos!$A3231,vlookup_table[#All],5,FALSE)</f>
        <v/>
      </c>
      <c r="R3231" s="14" t="str">
        <f>VLOOKUP(Todos!$A3231,vlookup_table[#All],6,FALSE)</f>
        <v>F</v>
      </c>
      <c r="S3231" s="14">
        <f>VLOOKUP(Todos!$A3231,vlookup_table[#All],7,FALSE)</f>
        <v>5</v>
      </c>
      <c r="T3231" s="14">
        <f>ROUND((9706-Todos!$P3231)/100, 0)</f>
        <v>97</v>
      </c>
      <c r="U3231" s="14" t="e" cm="1">
        <f t="array" ref="U3231">_xlfn.IFS(
    ISNUMBER(SEARCH("C", Q3231)), "Ciudad",
    ISNUMBER(SEARCH("T", Q3231)), "Pueblo",
    ISNUMBER(SEARCH("R", Q3231)), "Rural",
    ISNUMBER(SEARCH("S", Q3231)), "Suburbano",
    ISNUMBER(SEARCH("U", Q3231)), "Urbano"
)</f>
        <v>#N/A</v>
      </c>
      <c r="V3231" s="25" t="str" cm="1">
        <f t="array" ref="V3231">_xlfn.LET(
    _xlpm.txt, _xlfn.TEXTJOIN("", TRUE, IF(ISNUMBER(--MID(Todos!$H3231, _xlfn.SEQUENCE(LEN(Todos!$H3231)), 1)), MID(Todos!$H3231, _xlfn.SEQUENCE(LEN(Todos!$H3231)), 1), "")),
    IF(ISNUMBER(--RIGHT(_xlpm.txt,1)), _xlpm.txt, LEFT(_xlpm.txt, LEN(_xlpm.txt)-1))
)</f>
        <v>22334</v>
      </c>
      <c r="W3231" s="14" t="str">
        <f>UPPER(LEFT(Todos!$B3231,2))</f>
        <v>OR</v>
      </c>
      <c r="X3231" s="15" t="str" cm="1">
        <f t="array" ref="X3231">+IF(Todos!$C3231 = "",MODE.MATCH(Todos!$C$2:$C$4029),Todos!$C3231)</f>
        <v>F</v>
      </c>
    </row>
    <row r="3232" spans="1:24" x14ac:dyDescent="0.35">
      <c r="A3232" s="6">
        <v>190035</v>
      </c>
      <c r="B3232" s="7" t="s">
        <v>21</v>
      </c>
      <c r="C3232" s="7" t="s">
        <v>17</v>
      </c>
      <c r="D3232" s="7">
        <v>899</v>
      </c>
      <c r="E3232" s="7">
        <v>504</v>
      </c>
      <c r="F3232" s="7">
        <v>502</v>
      </c>
      <c r="G3232" s="7">
        <v>0</v>
      </c>
      <c r="H3232" s="7">
        <v>17300</v>
      </c>
      <c r="I3232" s="7">
        <v>2</v>
      </c>
      <c r="J3232" s="7">
        <v>53</v>
      </c>
      <c r="K3232" s="7">
        <v>500</v>
      </c>
      <c r="L3232" s="7">
        <v>510</v>
      </c>
      <c r="M3232" s="7">
        <v>10</v>
      </c>
      <c r="N3232" s="7">
        <f>VLOOKUP(Todos!$A3232,vlookup_table[#All],2,FALSE)</f>
        <v>2</v>
      </c>
      <c r="O3232" s="7" t="str">
        <f>VLOOKUP(Todos!$A3232,vlookup_table[#All],3,FALSE)</f>
        <v>TX</v>
      </c>
      <c r="P3232" s="7">
        <f>VLOOKUP(Todos!$A3232,vlookup_table[#All],4,FALSE)</f>
        <v>0</v>
      </c>
      <c r="Q3232" s="9" t="str">
        <f>VLOOKUP(Todos!$A3232,vlookup_table[#All],5,FALSE)</f>
        <v>S1</v>
      </c>
      <c r="R3232" s="9" t="str">
        <f>VLOOKUP(Todos!$A3232,vlookup_table[#All],6,FALSE)</f>
        <v>F</v>
      </c>
      <c r="S3232" s="9">
        <f>VLOOKUP(Todos!$A3232,vlookup_table[#All],7,FALSE)</f>
        <v>10</v>
      </c>
      <c r="T3232" s="9">
        <f>ROUND((9706-Todos!$P3232)/100, 0)</f>
        <v>97</v>
      </c>
      <c r="U3232" s="9" t="str" cm="1">
        <f t="array" ref="U3232">_xlfn.IFS(
    ISNUMBER(SEARCH("C", Q3232)), "Ciudad",
    ISNUMBER(SEARCH("T", Q3232)), "Pueblo",
    ISNUMBER(SEARCH("R", Q3232)), "Rural",
    ISNUMBER(SEARCH("S", Q3232)), "Suburbano",
    ISNUMBER(SEARCH("U", Q3232)), "Urbano"
)</f>
        <v>Suburbano</v>
      </c>
      <c r="V3232" s="24" t="str" cm="1">
        <f t="array" ref="V3232">_xlfn.LET(
    _xlpm.txt, _xlfn.TEXTJOIN("", TRUE, IF(ISNUMBER(--MID(Todos!$H3232, _xlfn.SEQUENCE(LEN(Todos!$H3232)), 1)), MID(Todos!$H3232, _xlfn.SEQUENCE(LEN(Todos!$H3232)), 1), "")),
    IF(ISNUMBER(--RIGHT(_xlpm.txt,1)), _xlpm.txt, LEFT(_xlpm.txt, LEN(_xlpm.txt)-1))
)</f>
        <v>17300</v>
      </c>
      <c r="W3232" s="9" t="str">
        <f>UPPER(LEFT(Todos!$B3232,2))</f>
        <v>TX</v>
      </c>
      <c r="X3232" s="10" t="str" cm="1">
        <f t="array" ref="X3232">+IF(Todos!$C3232 = "",MODE.MATCH(Todos!$C$2:$C$4029),Todos!$C3232)</f>
        <v>F</v>
      </c>
    </row>
    <row r="3233" spans="1:24" x14ac:dyDescent="0.35">
      <c r="A3233" s="11">
        <v>140429</v>
      </c>
      <c r="B3233" s="12" t="s">
        <v>55</v>
      </c>
      <c r="C3233" s="12" t="s">
        <v>14</v>
      </c>
      <c r="D3233" s="12">
        <v>0</v>
      </c>
      <c r="E3233" s="12">
        <v>0</v>
      </c>
      <c r="F3233" s="12">
        <v>0</v>
      </c>
      <c r="G3233" s="12">
        <v>0</v>
      </c>
      <c r="H3233" s="12">
        <v>0</v>
      </c>
      <c r="I3233" s="12">
        <v>0</v>
      </c>
      <c r="J3233" s="12">
        <v>0</v>
      </c>
      <c r="K3233" s="12">
        <v>0</v>
      </c>
      <c r="L3233" s="12">
        <v>0</v>
      </c>
      <c r="M3233" s="12">
        <v>21.722222219999999</v>
      </c>
      <c r="N3233" s="12">
        <f>VLOOKUP(Todos!$A3233,vlookup_table[#All],2,FALSE)</f>
        <v>1</v>
      </c>
      <c r="O3233" s="12" t="str">
        <f>VLOOKUP(Todos!$A3233,vlookup_table[#All],3,FALSE)</f>
        <v>NM</v>
      </c>
      <c r="P3233" s="12">
        <f>VLOOKUP(Todos!$A3233,vlookup_table[#All],4,FALSE)</f>
        <v>0</v>
      </c>
      <c r="Q3233" s="14" t="str">
        <f>VLOOKUP(Todos!$A3233,vlookup_table[#All],5,FALSE)</f>
        <v>T3</v>
      </c>
      <c r="R3233" s="14" t="str">
        <f>VLOOKUP(Todos!$A3233,vlookup_table[#All],6,FALSE)</f>
        <v>M</v>
      </c>
      <c r="S3233" s="14">
        <f>VLOOKUP(Todos!$A3233,vlookup_table[#All],7,FALSE)</f>
        <v>25</v>
      </c>
      <c r="T3233" s="14">
        <f>ROUND((9706-Todos!$P3233)/100, 0)</f>
        <v>97</v>
      </c>
      <c r="U3233" s="14" t="str" cm="1">
        <f t="array" ref="U3233">_xlfn.IFS(
    ISNUMBER(SEARCH("C", Q3233)), "Ciudad",
    ISNUMBER(SEARCH("T", Q3233)), "Pueblo",
    ISNUMBER(SEARCH("R", Q3233)), "Rural",
    ISNUMBER(SEARCH("S", Q3233)), "Suburbano",
    ISNUMBER(SEARCH("U", Q3233)), "Urbano"
)</f>
        <v>Pueblo</v>
      </c>
      <c r="V3233" s="25" t="str" cm="1">
        <f t="array" ref="V3233">_xlfn.LET(
    _xlpm.txt, _xlfn.TEXTJOIN("", TRUE, IF(ISNUMBER(--MID(Todos!$H3233, _xlfn.SEQUENCE(LEN(Todos!$H3233)), 1)), MID(Todos!$H3233, _xlfn.SEQUENCE(LEN(Todos!$H3233)), 1), "")),
    IF(ISNUMBER(--RIGHT(_xlpm.txt,1)), _xlpm.txt, LEFT(_xlpm.txt, LEN(_xlpm.txt)-1))
)</f>
        <v>0</v>
      </c>
      <c r="W3233" s="14" t="str">
        <f>UPPER(LEFT(Todos!$B3233,2))</f>
        <v>NM</v>
      </c>
      <c r="X3233" s="15" t="str" cm="1">
        <f t="array" ref="X3233">+IF(Todos!$C3233 = "",MODE.MATCH(Todos!$C$2:$C$4029),Todos!$C3233)</f>
        <v>M</v>
      </c>
    </row>
    <row r="3234" spans="1:24" x14ac:dyDescent="0.35">
      <c r="A3234" s="6">
        <v>168242</v>
      </c>
      <c r="B3234" s="7" t="s">
        <v>22</v>
      </c>
      <c r="C3234" s="7" t="s">
        <v>17</v>
      </c>
      <c r="D3234" s="7">
        <v>2741</v>
      </c>
      <c r="E3234" s="7">
        <v>414</v>
      </c>
      <c r="F3234" s="7">
        <v>461</v>
      </c>
      <c r="G3234" s="7">
        <v>87</v>
      </c>
      <c r="H3234" s="7">
        <v>18997</v>
      </c>
      <c r="I3234" s="7">
        <v>5</v>
      </c>
      <c r="J3234" s="7">
        <v>62</v>
      </c>
      <c r="K3234" s="7">
        <v>453</v>
      </c>
      <c r="L3234" s="7">
        <v>467</v>
      </c>
      <c r="M3234" s="7">
        <v>12.5</v>
      </c>
      <c r="N3234" s="7">
        <f>VLOOKUP(Todos!$A3234,vlookup_table[#All],2,FALSE)</f>
        <v>0</v>
      </c>
      <c r="O3234" s="7" t="str">
        <f>VLOOKUP(Todos!$A3234,vlookup_table[#All],3,FALSE)</f>
        <v>CA</v>
      </c>
      <c r="P3234" s="7">
        <f>VLOOKUP(Todos!$A3234,vlookup_table[#All],4,FALSE)</f>
        <v>3001</v>
      </c>
      <c r="Q3234" s="9" t="str">
        <f>VLOOKUP(Todos!$A3234,vlookup_table[#All],5,FALSE)</f>
        <v>U1</v>
      </c>
      <c r="R3234" s="9" t="str">
        <f>VLOOKUP(Todos!$A3234,vlookup_table[#All],6,FALSE)</f>
        <v>F</v>
      </c>
      <c r="S3234" s="9">
        <f>VLOOKUP(Todos!$A3234,vlookup_table[#All],7,FALSE)</f>
        <v>12</v>
      </c>
      <c r="T3234" s="9">
        <f>ROUND((9706-Todos!$P3234)/100, 0)</f>
        <v>67</v>
      </c>
      <c r="U3234" s="9" t="str" cm="1">
        <f t="array" ref="U3234">_xlfn.IFS(
    ISNUMBER(SEARCH("C", Q3234)), "Ciudad",
    ISNUMBER(SEARCH("T", Q3234)), "Pueblo",
    ISNUMBER(SEARCH("R", Q3234)), "Rural",
    ISNUMBER(SEARCH("S", Q3234)), "Suburbano",
    ISNUMBER(SEARCH("U", Q3234)), "Urbano"
)</f>
        <v>Urbano</v>
      </c>
      <c r="V3234" s="24" t="str" cm="1">
        <f t="array" ref="V3234">_xlfn.LET(
    _xlpm.txt, _xlfn.TEXTJOIN("", TRUE, IF(ISNUMBER(--MID(Todos!$H3234, _xlfn.SEQUENCE(LEN(Todos!$H3234)), 1)), MID(Todos!$H3234, _xlfn.SEQUENCE(LEN(Todos!$H3234)), 1), "")),
    IF(ISNUMBER(--RIGHT(_xlpm.txt,1)), _xlpm.txt, LEFT(_xlpm.txt, LEN(_xlpm.txt)-1))
)</f>
        <v>18997</v>
      </c>
      <c r="W3234" s="9" t="str">
        <f>UPPER(LEFT(Todos!$B3234,2))</f>
        <v>CA</v>
      </c>
      <c r="X3234" s="10" t="str" cm="1">
        <f t="array" ref="X3234">+IF(Todos!$C3234 = "",MODE.MATCH(Todos!$C$2:$C$4029),Todos!$C3234)</f>
        <v>F</v>
      </c>
    </row>
    <row r="3235" spans="1:24" x14ac:dyDescent="0.35">
      <c r="A3235" s="11">
        <v>73873</v>
      </c>
      <c r="B3235" s="12" t="s">
        <v>30</v>
      </c>
      <c r="C3235" s="12" t="s">
        <v>14</v>
      </c>
      <c r="D3235" s="12">
        <v>1114</v>
      </c>
      <c r="E3235" s="12">
        <v>377</v>
      </c>
      <c r="F3235" s="12">
        <v>618</v>
      </c>
      <c r="G3235" s="12">
        <v>5</v>
      </c>
      <c r="H3235" s="12">
        <v>21787</v>
      </c>
      <c r="I3235" s="12">
        <v>6</v>
      </c>
      <c r="J3235" s="12">
        <v>67</v>
      </c>
      <c r="K3235" s="12">
        <v>516</v>
      </c>
      <c r="L3235" s="12">
        <v>492</v>
      </c>
      <c r="M3235" s="12">
        <v>15.222222220000001</v>
      </c>
      <c r="N3235" s="12">
        <f>VLOOKUP(Todos!$A3235,vlookup_table[#All],2,FALSE)</f>
        <v>2</v>
      </c>
      <c r="O3235" s="12" t="str">
        <f>VLOOKUP(Todos!$A3235,vlookup_table[#All],3,FALSE)</f>
        <v>MI</v>
      </c>
      <c r="P3235" s="12">
        <f>VLOOKUP(Todos!$A3235,vlookup_table[#All],4,FALSE)</f>
        <v>1604</v>
      </c>
      <c r="Q3235" s="14" t="str">
        <f>VLOOKUP(Todos!$A3235,vlookup_table[#All],5,FALSE)</f>
        <v>S1</v>
      </c>
      <c r="R3235" s="14" t="str">
        <f>VLOOKUP(Todos!$A3235,vlookup_table[#All],6,FALSE)</f>
        <v>M</v>
      </c>
      <c r="S3235" s="14">
        <f>VLOOKUP(Todos!$A3235,vlookup_table[#All],7,FALSE)</f>
        <v>32</v>
      </c>
      <c r="T3235" s="14">
        <f>ROUND((9706-Todos!$P3235)/100, 0)</f>
        <v>81</v>
      </c>
      <c r="U3235" s="14" t="str" cm="1">
        <f t="array" ref="U3235">_xlfn.IFS(
    ISNUMBER(SEARCH("C", Q3235)), "Ciudad",
    ISNUMBER(SEARCH("T", Q3235)), "Pueblo",
    ISNUMBER(SEARCH("R", Q3235)), "Rural",
    ISNUMBER(SEARCH("S", Q3235)), "Suburbano",
    ISNUMBER(SEARCH("U", Q3235)), "Urbano"
)</f>
        <v>Suburbano</v>
      </c>
      <c r="V3235" s="25" t="str" cm="1">
        <f t="array" ref="V3235">_xlfn.LET(
    _xlpm.txt, _xlfn.TEXTJOIN("", TRUE, IF(ISNUMBER(--MID(Todos!$H3235, _xlfn.SEQUENCE(LEN(Todos!$H3235)), 1)), MID(Todos!$H3235, _xlfn.SEQUENCE(LEN(Todos!$H3235)), 1), "")),
    IF(ISNUMBER(--RIGHT(_xlpm.txt,1)), _xlpm.txt, LEFT(_xlpm.txt, LEN(_xlpm.txt)-1))
)</f>
        <v>21787</v>
      </c>
      <c r="W3235" s="14" t="str">
        <f>UPPER(LEFT(Todos!$B3235,2))</f>
        <v>MI</v>
      </c>
      <c r="X3235" s="15" t="str" cm="1">
        <f t="array" ref="X3235">+IF(Todos!$C3235 = "",MODE.MATCH(Todos!$C$2:$C$4029),Todos!$C3235)</f>
        <v>M</v>
      </c>
    </row>
    <row r="3236" spans="1:24" x14ac:dyDescent="0.35">
      <c r="A3236" s="6">
        <v>78270</v>
      </c>
      <c r="B3236" s="7" t="s">
        <v>36</v>
      </c>
      <c r="C3236" s="7" t="s">
        <v>52</v>
      </c>
      <c r="D3236" s="7">
        <v>277</v>
      </c>
      <c r="E3236" s="7">
        <v>169</v>
      </c>
      <c r="F3236" s="7">
        <v>221</v>
      </c>
      <c r="G3236" s="7">
        <v>0</v>
      </c>
      <c r="H3236" s="7">
        <v>6074</v>
      </c>
      <c r="I3236" s="7">
        <v>0</v>
      </c>
      <c r="J3236" s="7">
        <v>48</v>
      </c>
      <c r="K3236" s="7">
        <v>173</v>
      </c>
      <c r="L3236" s="7">
        <v>219</v>
      </c>
      <c r="M3236" s="7">
        <v>10</v>
      </c>
      <c r="N3236" s="7">
        <f>VLOOKUP(Todos!$A3236,vlookup_table[#All],2,FALSE)</f>
        <v>1</v>
      </c>
      <c r="O3236" s="7" t="str">
        <f>VLOOKUP(Todos!$A3236,vlookup_table[#All],3,FALSE)</f>
        <v>WI</v>
      </c>
      <c r="P3236" s="7">
        <f>VLOOKUP(Todos!$A3236,vlookup_table[#All],4,FALSE)</f>
        <v>3401</v>
      </c>
      <c r="Q3236" s="9" t="str">
        <f>VLOOKUP(Todos!$A3236,vlookup_table[#All],5,FALSE)</f>
        <v>U4</v>
      </c>
      <c r="R3236" s="9" t="str">
        <f>VLOOKUP(Todos!$A3236,vlookup_table[#All],6,FALSE)</f>
        <v>M</v>
      </c>
      <c r="S3236" s="9">
        <f>VLOOKUP(Todos!$A3236,vlookup_table[#All],7,FALSE)</f>
        <v>15</v>
      </c>
      <c r="T3236" s="9">
        <f>ROUND((9706-Todos!$P3236)/100, 0)</f>
        <v>63</v>
      </c>
      <c r="U3236" s="9" t="str" cm="1">
        <f t="array" ref="U3236">_xlfn.IFS(
    ISNUMBER(SEARCH("C", Q3236)), "Ciudad",
    ISNUMBER(SEARCH("T", Q3236)), "Pueblo",
    ISNUMBER(SEARCH("R", Q3236)), "Rural",
    ISNUMBER(SEARCH("S", Q3236)), "Suburbano",
    ISNUMBER(SEARCH("U", Q3236)), "Urbano"
)</f>
        <v>Urbano</v>
      </c>
      <c r="V3236" s="24" t="str" cm="1">
        <f t="array" ref="V3236">_xlfn.LET(
    _xlpm.txt, _xlfn.TEXTJOIN("", TRUE, IF(ISNUMBER(--MID(Todos!$H3236, _xlfn.SEQUENCE(LEN(Todos!$H3236)), 1)), MID(Todos!$H3236, _xlfn.SEQUENCE(LEN(Todos!$H3236)), 1), "")),
    IF(ISNUMBER(--RIGHT(_xlpm.txt,1)), _xlpm.txt, LEFT(_xlpm.txt, LEN(_xlpm.txt)-1))
)</f>
        <v>6074</v>
      </c>
      <c r="W3236" s="9" t="str">
        <f>UPPER(LEFT(Todos!$B3236,2))</f>
        <v>WI</v>
      </c>
      <c r="X3236" s="10" t="str" cm="1">
        <f t="array" ref="X3236">+IF(Todos!$C3236 = "",MODE.MATCH(Todos!$C$2:$C$4029),Todos!$C3236)</f>
        <v>male</v>
      </c>
    </row>
    <row r="3237" spans="1:24" x14ac:dyDescent="0.35">
      <c r="A3237" s="11">
        <v>108819</v>
      </c>
      <c r="B3237" s="12" t="s">
        <v>50</v>
      </c>
      <c r="C3237" s="12" t="s">
        <v>17</v>
      </c>
      <c r="D3237" s="12">
        <v>456</v>
      </c>
      <c r="E3237" s="12">
        <v>165</v>
      </c>
      <c r="F3237" s="12">
        <v>251</v>
      </c>
      <c r="G3237" s="12">
        <v>1</v>
      </c>
      <c r="H3237" s="12">
        <v>7768</v>
      </c>
      <c r="I3237" s="12">
        <v>0</v>
      </c>
      <c r="J3237" s="12">
        <v>87</v>
      </c>
      <c r="K3237" s="12">
        <v>208</v>
      </c>
      <c r="L3237" s="12">
        <v>216</v>
      </c>
      <c r="M3237" s="12">
        <v>4.3333333329999997</v>
      </c>
      <c r="N3237" s="12">
        <f>VLOOKUP(Todos!$A3237,vlookup_table[#All],2,FALSE)</f>
        <v>28</v>
      </c>
      <c r="O3237" s="12" t="str">
        <f>VLOOKUP(Todos!$A3237,vlookup_table[#All],3,FALSE)</f>
        <v>LA</v>
      </c>
      <c r="P3237" s="12">
        <f>VLOOKUP(Todos!$A3237,vlookup_table[#All],4,FALSE)</f>
        <v>0</v>
      </c>
      <c r="Q3237" s="14" t="str">
        <f>VLOOKUP(Todos!$A3237,vlookup_table[#All],5,FALSE)</f>
        <v>R3</v>
      </c>
      <c r="R3237" s="14" t="str">
        <f>VLOOKUP(Todos!$A3237,vlookup_table[#All],6,FALSE)</f>
        <v>F</v>
      </c>
      <c r="S3237" s="14">
        <f>VLOOKUP(Todos!$A3237,vlookup_table[#All],7,FALSE)</f>
        <v>4</v>
      </c>
      <c r="T3237" s="14">
        <f>ROUND((9706-Todos!$P3237)/100, 0)</f>
        <v>97</v>
      </c>
      <c r="U3237" s="14" t="str" cm="1">
        <f t="array" ref="U3237">_xlfn.IFS(
    ISNUMBER(SEARCH("C", Q3237)), "Ciudad",
    ISNUMBER(SEARCH("T", Q3237)), "Pueblo",
    ISNUMBER(SEARCH("R", Q3237)), "Rural",
    ISNUMBER(SEARCH("S", Q3237)), "Suburbano",
    ISNUMBER(SEARCH("U", Q3237)), "Urbano"
)</f>
        <v>Rural</v>
      </c>
      <c r="V3237" s="25" t="str" cm="1">
        <f t="array" ref="V3237">_xlfn.LET(
    _xlpm.txt, _xlfn.TEXTJOIN("", TRUE, IF(ISNUMBER(--MID(Todos!$H3237, _xlfn.SEQUENCE(LEN(Todos!$H3237)), 1)), MID(Todos!$H3237, _xlfn.SEQUENCE(LEN(Todos!$H3237)), 1), "")),
    IF(ISNUMBER(--RIGHT(_xlpm.txt,1)), _xlpm.txt, LEFT(_xlpm.txt, LEN(_xlpm.txt)-1))
)</f>
        <v>7768</v>
      </c>
      <c r="W3237" s="14" t="str">
        <f>UPPER(LEFT(Todos!$B3237,2))</f>
        <v>LA</v>
      </c>
      <c r="X3237" s="15" t="str" cm="1">
        <f t="array" ref="X3237">+IF(Todos!$C3237 = "",MODE.MATCH(Todos!$C$2:$C$4029),Todos!$C3237)</f>
        <v>F</v>
      </c>
    </row>
    <row r="3238" spans="1:24" x14ac:dyDescent="0.35">
      <c r="A3238" s="6">
        <v>4991</v>
      </c>
      <c r="B3238" s="7" t="s">
        <v>28</v>
      </c>
      <c r="C3238" s="7" t="s">
        <v>17</v>
      </c>
      <c r="D3238" s="7">
        <v>436</v>
      </c>
      <c r="E3238" s="7">
        <v>313</v>
      </c>
      <c r="F3238" s="7">
        <v>363</v>
      </c>
      <c r="G3238" s="7">
        <v>0</v>
      </c>
      <c r="H3238" s="7">
        <v>10419</v>
      </c>
      <c r="I3238" s="7">
        <v>1</v>
      </c>
      <c r="J3238" s="7">
        <v>67</v>
      </c>
      <c r="K3238" s="7">
        <v>321</v>
      </c>
      <c r="L3238" s="7">
        <v>351</v>
      </c>
      <c r="M3238" s="7">
        <v>16.785714290000001</v>
      </c>
      <c r="N3238" s="7">
        <f>VLOOKUP(Todos!$A3238,vlookup_table[#All],2,FALSE)</f>
        <v>2</v>
      </c>
      <c r="O3238" s="7" t="str">
        <f>VLOOKUP(Todos!$A3238,vlookup_table[#All],3,FALSE)</f>
        <v>KS</v>
      </c>
      <c r="P3238" s="7">
        <f>VLOOKUP(Todos!$A3238,vlookup_table[#All],4,FALSE)</f>
        <v>2010</v>
      </c>
      <c r="Q3238" s="9" t="str">
        <f>VLOOKUP(Todos!$A3238,vlookup_table[#All],5,FALSE)</f>
        <v>T2</v>
      </c>
      <c r="R3238" s="9" t="str">
        <f>VLOOKUP(Todos!$A3238,vlookup_table[#All],6,FALSE)</f>
        <v>F</v>
      </c>
      <c r="S3238" s="9">
        <f>VLOOKUP(Todos!$A3238,vlookup_table[#All],7,FALSE)</f>
        <v>23</v>
      </c>
      <c r="T3238" s="9">
        <f>ROUND((9706-Todos!$P3238)/100, 0)</f>
        <v>77</v>
      </c>
      <c r="U3238" s="9" t="str" cm="1">
        <f t="array" ref="U3238">_xlfn.IFS(
    ISNUMBER(SEARCH("C", Q3238)), "Ciudad",
    ISNUMBER(SEARCH("T", Q3238)), "Pueblo",
    ISNUMBER(SEARCH("R", Q3238)), "Rural",
    ISNUMBER(SEARCH("S", Q3238)), "Suburbano",
    ISNUMBER(SEARCH("U", Q3238)), "Urbano"
)</f>
        <v>Pueblo</v>
      </c>
      <c r="V3238" s="24" t="str" cm="1">
        <f t="array" ref="V3238">_xlfn.LET(
    _xlpm.txt, _xlfn.TEXTJOIN("", TRUE, IF(ISNUMBER(--MID(Todos!$H3238, _xlfn.SEQUENCE(LEN(Todos!$H3238)), 1)), MID(Todos!$H3238, _xlfn.SEQUENCE(LEN(Todos!$H3238)), 1), "")),
    IF(ISNUMBER(--RIGHT(_xlpm.txt,1)), _xlpm.txt, LEFT(_xlpm.txt, LEN(_xlpm.txt)-1))
)</f>
        <v>10419</v>
      </c>
      <c r="W3238" s="9" t="str">
        <f>UPPER(LEFT(Todos!$B3238,2))</f>
        <v>KS</v>
      </c>
      <c r="X3238" s="10" t="str" cm="1">
        <f t="array" ref="X3238">+IF(Todos!$C3238 = "",MODE.MATCH(Todos!$C$2:$C$4029),Todos!$C3238)</f>
        <v>F</v>
      </c>
    </row>
    <row r="3239" spans="1:24" x14ac:dyDescent="0.35">
      <c r="A3239" s="11">
        <v>86387</v>
      </c>
      <c r="B3239" s="12" t="s">
        <v>46</v>
      </c>
      <c r="C3239" s="12" t="s">
        <v>14</v>
      </c>
      <c r="D3239" s="12">
        <v>338</v>
      </c>
      <c r="E3239" s="12">
        <v>248</v>
      </c>
      <c r="F3239" s="12">
        <v>350</v>
      </c>
      <c r="G3239" s="12">
        <v>0</v>
      </c>
      <c r="H3239" s="12">
        <v>11687</v>
      </c>
      <c r="I3239" s="12">
        <v>1</v>
      </c>
      <c r="J3239" s="12">
        <v>82</v>
      </c>
      <c r="K3239" s="12">
        <v>274</v>
      </c>
      <c r="L3239" s="12">
        <v>318</v>
      </c>
      <c r="M3239" s="12">
        <v>10</v>
      </c>
      <c r="N3239" s="12">
        <f>VLOOKUP(Todos!$A3239,vlookup_table[#All],2,FALSE)</f>
        <v>1</v>
      </c>
      <c r="O3239" s="12" t="str">
        <f>VLOOKUP(Todos!$A3239,vlookup_table[#All],3,FALSE)</f>
        <v>ND</v>
      </c>
      <c r="P3239" s="12">
        <f>VLOOKUP(Todos!$A3239,vlookup_table[#All],4,FALSE)</f>
        <v>1001</v>
      </c>
      <c r="Q3239" s="14" t="str">
        <f>VLOOKUP(Todos!$A3239,vlookup_table[#All],5,FALSE)</f>
        <v>R2</v>
      </c>
      <c r="R3239" s="14" t="str">
        <f>VLOOKUP(Todos!$A3239,vlookup_table[#All],6,FALSE)</f>
        <v>M</v>
      </c>
      <c r="S3239" s="14">
        <f>VLOOKUP(Todos!$A3239,vlookup_table[#All],7,FALSE)</f>
        <v>10</v>
      </c>
      <c r="T3239" s="14">
        <f>ROUND((9706-Todos!$P3239)/100, 0)</f>
        <v>87</v>
      </c>
      <c r="U3239" s="14" t="str" cm="1">
        <f t="array" ref="U3239">_xlfn.IFS(
    ISNUMBER(SEARCH("C", Q3239)), "Ciudad",
    ISNUMBER(SEARCH("T", Q3239)), "Pueblo",
    ISNUMBER(SEARCH("R", Q3239)), "Rural",
    ISNUMBER(SEARCH("S", Q3239)), "Suburbano",
    ISNUMBER(SEARCH("U", Q3239)), "Urbano"
)</f>
        <v>Rural</v>
      </c>
      <c r="V3239" s="25" t="str" cm="1">
        <f t="array" ref="V3239">_xlfn.LET(
    _xlpm.txt, _xlfn.TEXTJOIN("", TRUE, IF(ISNUMBER(--MID(Todos!$H3239, _xlfn.SEQUENCE(LEN(Todos!$H3239)), 1)), MID(Todos!$H3239, _xlfn.SEQUENCE(LEN(Todos!$H3239)), 1), "")),
    IF(ISNUMBER(--RIGHT(_xlpm.txt,1)), _xlpm.txt, LEFT(_xlpm.txt, LEN(_xlpm.txt)-1))
)</f>
        <v>11687</v>
      </c>
      <c r="W3239" s="14" t="str">
        <f>UPPER(LEFT(Todos!$B3239,2))</f>
        <v>ND</v>
      </c>
      <c r="X3239" s="15" t="str" cm="1">
        <f t="array" ref="X3239">+IF(Todos!$C3239 = "",MODE.MATCH(Todos!$C$2:$C$4029),Todos!$C3239)</f>
        <v>M</v>
      </c>
    </row>
    <row r="3240" spans="1:24" x14ac:dyDescent="0.35">
      <c r="A3240" s="6">
        <v>24997</v>
      </c>
      <c r="B3240" s="7" t="s">
        <v>47</v>
      </c>
      <c r="C3240" s="7" t="s">
        <v>17</v>
      </c>
      <c r="D3240" s="7">
        <v>474</v>
      </c>
      <c r="E3240" s="7">
        <v>282</v>
      </c>
      <c r="F3240" s="7">
        <v>331</v>
      </c>
      <c r="G3240" s="7">
        <v>0</v>
      </c>
      <c r="H3240" s="7">
        <v>9849</v>
      </c>
      <c r="I3240" s="7">
        <v>2</v>
      </c>
      <c r="J3240" s="7">
        <v>72</v>
      </c>
      <c r="K3240" s="7">
        <v>332</v>
      </c>
      <c r="L3240" s="7">
        <v>316</v>
      </c>
      <c r="M3240" s="7">
        <v>20</v>
      </c>
      <c r="N3240" s="7">
        <f>VLOOKUP(Todos!$A3240,vlookup_table[#All],2,FALSE)</f>
        <v>0</v>
      </c>
      <c r="O3240" s="7" t="str">
        <f>VLOOKUP(Todos!$A3240,vlookup_table[#All],3,FALSE)</f>
        <v>SC</v>
      </c>
      <c r="P3240" s="7">
        <f>VLOOKUP(Todos!$A3240,vlookup_table[#All],4,FALSE)</f>
        <v>4701</v>
      </c>
      <c r="Q3240" s="9" t="str">
        <f>VLOOKUP(Todos!$A3240,vlookup_table[#All],5,FALSE)</f>
        <v>T2</v>
      </c>
      <c r="R3240" s="9" t="str">
        <f>VLOOKUP(Todos!$A3240,vlookup_table[#All],6,FALSE)</f>
        <v>F</v>
      </c>
      <c r="S3240" s="9">
        <f>VLOOKUP(Todos!$A3240,vlookup_table[#All],7,FALSE)</f>
        <v>5</v>
      </c>
      <c r="T3240" s="9">
        <f>ROUND((9706-Todos!$P3240)/100, 0)</f>
        <v>50</v>
      </c>
      <c r="U3240" s="9" t="str" cm="1">
        <f t="array" ref="U3240">_xlfn.IFS(
    ISNUMBER(SEARCH("C", Q3240)), "Ciudad",
    ISNUMBER(SEARCH("T", Q3240)), "Pueblo",
    ISNUMBER(SEARCH("R", Q3240)), "Rural",
    ISNUMBER(SEARCH("S", Q3240)), "Suburbano",
    ISNUMBER(SEARCH("U", Q3240)), "Urbano"
)</f>
        <v>Pueblo</v>
      </c>
      <c r="V3240" s="24" t="str" cm="1">
        <f t="array" ref="V3240">_xlfn.LET(
    _xlpm.txt, _xlfn.TEXTJOIN("", TRUE, IF(ISNUMBER(--MID(Todos!$H3240, _xlfn.SEQUENCE(LEN(Todos!$H3240)), 1)), MID(Todos!$H3240, _xlfn.SEQUENCE(LEN(Todos!$H3240)), 1), "")),
    IF(ISNUMBER(--RIGHT(_xlpm.txt,1)), _xlpm.txt, LEFT(_xlpm.txt, LEN(_xlpm.txt)-1))
)</f>
        <v>9849</v>
      </c>
      <c r="W3240" s="9" t="str">
        <f>UPPER(LEFT(Todos!$B3240,2))</f>
        <v>SC</v>
      </c>
      <c r="X3240" s="10" t="str" cm="1">
        <f t="array" ref="X3240">+IF(Todos!$C3240 = "",MODE.MATCH(Todos!$C$2:$C$4029),Todos!$C3240)</f>
        <v>F</v>
      </c>
    </row>
    <row r="3241" spans="1:24" x14ac:dyDescent="0.35">
      <c r="A3241" s="11">
        <v>189958</v>
      </c>
      <c r="B3241" s="12" t="s">
        <v>21</v>
      </c>
      <c r="C3241" s="12" t="s">
        <v>17</v>
      </c>
      <c r="D3241" s="12">
        <v>838</v>
      </c>
      <c r="E3241" s="12">
        <v>306</v>
      </c>
      <c r="F3241" s="12">
        <v>455</v>
      </c>
      <c r="G3241" s="12">
        <v>0</v>
      </c>
      <c r="H3241" s="12">
        <v>14811</v>
      </c>
      <c r="I3241" s="12">
        <v>0</v>
      </c>
      <c r="J3241" s="12">
        <v>77</v>
      </c>
      <c r="K3241" s="12">
        <v>403</v>
      </c>
      <c r="L3241" s="12">
        <v>394</v>
      </c>
      <c r="M3241" s="12">
        <v>3.9393939389999999</v>
      </c>
      <c r="N3241" s="12">
        <f>VLOOKUP(Todos!$A3241,vlookup_table[#All],2,FALSE)</f>
        <v>3</v>
      </c>
      <c r="O3241" s="12" t="str">
        <f>VLOOKUP(Todos!$A3241,vlookup_table[#All],3,FALSE)</f>
        <v>TX</v>
      </c>
      <c r="P3241" s="12">
        <f>VLOOKUP(Todos!$A3241,vlookup_table[#All],4,FALSE)</f>
        <v>1610</v>
      </c>
      <c r="Q3241" s="14" t="str">
        <f>VLOOKUP(Todos!$A3241,vlookup_table[#All],5,FALSE)</f>
        <v>T2</v>
      </c>
      <c r="R3241" s="14" t="str">
        <f>VLOOKUP(Todos!$A3241,vlookup_table[#All],6,FALSE)</f>
        <v>F</v>
      </c>
      <c r="S3241" s="14">
        <f>VLOOKUP(Todos!$A3241,vlookup_table[#All],7,FALSE)</f>
        <v>5</v>
      </c>
      <c r="T3241" s="14">
        <f>ROUND((9706-Todos!$P3241)/100, 0)</f>
        <v>81</v>
      </c>
      <c r="U3241" s="14" t="str" cm="1">
        <f t="array" ref="U3241">_xlfn.IFS(
    ISNUMBER(SEARCH("C", Q3241)), "Ciudad",
    ISNUMBER(SEARCH("T", Q3241)), "Pueblo",
    ISNUMBER(SEARCH("R", Q3241)), "Rural",
    ISNUMBER(SEARCH("S", Q3241)), "Suburbano",
    ISNUMBER(SEARCH("U", Q3241)), "Urbano"
)</f>
        <v>Pueblo</v>
      </c>
      <c r="V3241" s="25" t="str" cm="1">
        <f t="array" ref="V3241">_xlfn.LET(
    _xlpm.txt, _xlfn.TEXTJOIN("", TRUE, IF(ISNUMBER(--MID(Todos!$H3241, _xlfn.SEQUENCE(LEN(Todos!$H3241)), 1)), MID(Todos!$H3241, _xlfn.SEQUENCE(LEN(Todos!$H3241)), 1), "")),
    IF(ISNUMBER(--RIGHT(_xlpm.txt,1)), _xlpm.txt, LEFT(_xlpm.txt, LEN(_xlpm.txt)-1))
)</f>
        <v>14811</v>
      </c>
      <c r="W3241" s="14" t="str">
        <f>UPPER(LEFT(Todos!$B3241,2))</f>
        <v>TX</v>
      </c>
      <c r="X3241" s="15" t="str" cm="1">
        <f t="array" ref="X3241">+IF(Todos!$C3241 = "",MODE.MATCH(Todos!$C$2:$C$4029),Todos!$C3241)</f>
        <v>F</v>
      </c>
    </row>
    <row r="3242" spans="1:24" x14ac:dyDescent="0.35">
      <c r="A3242" s="6">
        <v>120022</v>
      </c>
      <c r="B3242" s="7" t="s">
        <v>21</v>
      </c>
      <c r="C3242" s="7" t="s">
        <v>17</v>
      </c>
      <c r="D3242" s="7">
        <v>825</v>
      </c>
      <c r="E3242" s="7">
        <v>564</v>
      </c>
      <c r="F3242" s="7">
        <v>611</v>
      </c>
      <c r="G3242" s="7">
        <v>1</v>
      </c>
      <c r="H3242" s="7">
        <v>19618</v>
      </c>
      <c r="I3242" s="7">
        <v>3</v>
      </c>
      <c r="J3242" s="7">
        <v>51</v>
      </c>
      <c r="K3242" s="7">
        <v>572</v>
      </c>
      <c r="L3242" s="7">
        <v>590</v>
      </c>
      <c r="M3242" s="7">
        <v>10</v>
      </c>
      <c r="N3242" s="7">
        <f>VLOOKUP(Todos!$A3242,vlookup_table[#All],2,FALSE)</f>
        <v>0</v>
      </c>
      <c r="O3242" s="7" t="str">
        <f>VLOOKUP(Todos!$A3242,vlookup_table[#All],3,FALSE)</f>
        <v>TX</v>
      </c>
      <c r="P3242" s="7">
        <f>VLOOKUP(Todos!$A3242,vlookup_table[#All],4,FALSE)</f>
        <v>5401</v>
      </c>
      <c r="Q3242" s="9" t="str">
        <f>VLOOKUP(Todos!$A3242,vlookup_table[#All],5,FALSE)</f>
        <v>T1</v>
      </c>
      <c r="R3242" s="9" t="str">
        <f>VLOOKUP(Todos!$A3242,vlookup_table[#All],6,FALSE)</f>
        <v>F</v>
      </c>
      <c r="S3242" s="9">
        <f>VLOOKUP(Todos!$A3242,vlookup_table[#All],7,FALSE)</f>
        <v>20</v>
      </c>
      <c r="T3242" s="9">
        <f>ROUND((9706-Todos!$P3242)/100, 0)</f>
        <v>43</v>
      </c>
      <c r="U3242" s="9" t="str" cm="1">
        <f t="array" ref="U3242">_xlfn.IFS(
    ISNUMBER(SEARCH("C", Q3242)), "Ciudad",
    ISNUMBER(SEARCH("T", Q3242)), "Pueblo",
    ISNUMBER(SEARCH("R", Q3242)), "Rural",
    ISNUMBER(SEARCH("S", Q3242)), "Suburbano",
    ISNUMBER(SEARCH("U", Q3242)), "Urbano"
)</f>
        <v>Pueblo</v>
      </c>
      <c r="V3242" s="24" t="str" cm="1">
        <f t="array" ref="V3242">_xlfn.LET(
    _xlpm.txt, _xlfn.TEXTJOIN("", TRUE, IF(ISNUMBER(--MID(Todos!$H3242, _xlfn.SEQUENCE(LEN(Todos!$H3242)), 1)), MID(Todos!$H3242, _xlfn.SEQUENCE(LEN(Todos!$H3242)), 1), "")),
    IF(ISNUMBER(--RIGHT(_xlpm.txt,1)), _xlpm.txt, LEFT(_xlpm.txt, LEN(_xlpm.txt)-1))
)</f>
        <v>19618</v>
      </c>
      <c r="W3242" s="9" t="str">
        <f>UPPER(LEFT(Todos!$B3242,2))</f>
        <v>TX</v>
      </c>
      <c r="X3242" s="10" t="str" cm="1">
        <f t="array" ref="X3242">+IF(Todos!$C3242 = "",MODE.MATCH(Todos!$C$2:$C$4029),Todos!$C3242)</f>
        <v>F</v>
      </c>
    </row>
    <row r="3243" spans="1:24" x14ac:dyDescent="0.35">
      <c r="A3243" s="11">
        <v>36809</v>
      </c>
      <c r="B3243" s="12" t="s">
        <v>21</v>
      </c>
      <c r="C3243" s="12" t="s">
        <v>14</v>
      </c>
      <c r="D3243" s="12">
        <v>876</v>
      </c>
      <c r="E3243" s="12">
        <v>515</v>
      </c>
      <c r="F3243" s="12">
        <v>574</v>
      </c>
      <c r="G3243" s="12">
        <v>0</v>
      </c>
      <c r="H3243" s="12">
        <v>18148</v>
      </c>
      <c r="I3243" s="12">
        <v>8</v>
      </c>
      <c r="J3243" s="12">
        <v>55</v>
      </c>
      <c r="K3243" s="12">
        <v>525</v>
      </c>
      <c r="L3243" s="12">
        <v>576</v>
      </c>
      <c r="M3243" s="12">
        <v>4.266666667</v>
      </c>
      <c r="N3243" s="12">
        <f>VLOOKUP(Todos!$A3243,vlookup_table[#All],2,FALSE)</f>
        <v>0</v>
      </c>
      <c r="O3243" s="12" t="str">
        <f>VLOOKUP(Todos!$A3243,vlookup_table[#All],3,FALSE)</f>
        <v>TX</v>
      </c>
      <c r="P3243" s="12">
        <f>VLOOKUP(Todos!$A3243,vlookup_table[#All],4,FALSE)</f>
        <v>1201</v>
      </c>
      <c r="Q3243" s="14" t="str">
        <f>VLOOKUP(Todos!$A3243,vlookup_table[#All],5,FALSE)</f>
        <v>S2</v>
      </c>
      <c r="R3243" s="14" t="str">
        <f>VLOOKUP(Todos!$A3243,vlookup_table[#All],6,FALSE)</f>
        <v>M</v>
      </c>
      <c r="S3243" s="14">
        <f>VLOOKUP(Todos!$A3243,vlookup_table[#All],7,FALSE)</f>
        <v>5</v>
      </c>
      <c r="T3243" s="14">
        <f>ROUND((9706-Todos!$P3243)/100, 0)</f>
        <v>85</v>
      </c>
      <c r="U3243" s="14" t="str" cm="1">
        <f t="array" ref="U3243">_xlfn.IFS(
    ISNUMBER(SEARCH("C", Q3243)), "Ciudad",
    ISNUMBER(SEARCH("T", Q3243)), "Pueblo",
    ISNUMBER(SEARCH("R", Q3243)), "Rural",
    ISNUMBER(SEARCH("S", Q3243)), "Suburbano",
    ISNUMBER(SEARCH("U", Q3243)), "Urbano"
)</f>
        <v>Suburbano</v>
      </c>
      <c r="V3243" s="25" t="str" cm="1">
        <f t="array" ref="V3243">_xlfn.LET(
    _xlpm.txt, _xlfn.TEXTJOIN("", TRUE, IF(ISNUMBER(--MID(Todos!$H3243, _xlfn.SEQUENCE(LEN(Todos!$H3243)), 1)), MID(Todos!$H3243, _xlfn.SEQUENCE(LEN(Todos!$H3243)), 1), "")),
    IF(ISNUMBER(--RIGHT(_xlpm.txt,1)), _xlpm.txt, LEFT(_xlpm.txt, LEN(_xlpm.txt)-1))
)</f>
        <v>18148</v>
      </c>
      <c r="W3243" s="14" t="str">
        <f>UPPER(LEFT(Todos!$B3243,2))</f>
        <v>TX</v>
      </c>
      <c r="X3243" s="15" t="str" cm="1">
        <f t="array" ref="X3243">+IF(Todos!$C3243 = "",MODE.MATCH(Todos!$C$2:$C$4029),Todos!$C3243)</f>
        <v>M</v>
      </c>
    </row>
    <row r="3244" spans="1:24" x14ac:dyDescent="0.35">
      <c r="A3244" s="6">
        <v>99761</v>
      </c>
      <c r="B3244" s="7" t="s">
        <v>37</v>
      </c>
      <c r="C3244" s="7" t="s">
        <v>14</v>
      </c>
      <c r="D3244" s="7">
        <v>631</v>
      </c>
      <c r="E3244" s="7">
        <v>370</v>
      </c>
      <c r="F3244" s="7">
        <v>398</v>
      </c>
      <c r="G3244" s="7">
        <v>0</v>
      </c>
      <c r="H3244" s="7">
        <v>12100</v>
      </c>
      <c r="I3244" s="7">
        <v>0</v>
      </c>
      <c r="J3244" s="7">
        <v>80</v>
      </c>
      <c r="K3244" s="7">
        <v>380</v>
      </c>
      <c r="L3244" s="7">
        <v>382</v>
      </c>
      <c r="M3244" s="7">
        <v>6.6</v>
      </c>
      <c r="N3244" s="7">
        <f>VLOOKUP(Todos!$A3244,vlookup_table[#All],2,FALSE)</f>
        <v>1</v>
      </c>
      <c r="O3244" s="7" t="str">
        <f>VLOOKUP(Todos!$A3244,vlookup_table[#All],3,FALSE)</f>
        <v>MO</v>
      </c>
      <c r="P3244" s="7">
        <f>VLOOKUP(Todos!$A3244,vlookup_table[#All],4,FALSE)</f>
        <v>6801</v>
      </c>
      <c r="Q3244" s="9" t="str">
        <f>VLOOKUP(Todos!$A3244,vlookup_table[#All],5,FALSE)</f>
        <v>T2</v>
      </c>
      <c r="R3244" s="9" t="str">
        <f>VLOOKUP(Todos!$A3244,vlookup_table[#All],6,FALSE)</f>
        <v>M</v>
      </c>
      <c r="S3244" s="9">
        <f>VLOOKUP(Todos!$A3244,vlookup_table[#All],7,FALSE)</f>
        <v>6</v>
      </c>
      <c r="T3244" s="9">
        <f>ROUND((9706-Todos!$P3244)/100, 0)</f>
        <v>29</v>
      </c>
      <c r="U3244" s="9" t="str" cm="1">
        <f t="array" ref="U3244">_xlfn.IFS(
    ISNUMBER(SEARCH("C", Q3244)), "Ciudad",
    ISNUMBER(SEARCH("T", Q3244)), "Pueblo",
    ISNUMBER(SEARCH("R", Q3244)), "Rural",
    ISNUMBER(SEARCH("S", Q3244)), "Suburbano",
    ISNUMBER(SEARCH("U", Q3244)), "Urbano"
)</f>
        <v>Pueblo</v>
      </c>
      <c r="V3244" s="24" t="str" cm="1">
        <f t="array" ref="V3244">_xlfn.LET(
    _xlpm.txt, _xlfn.TEXTJOIN("", TRUE, IF(ISNUMBER(--MID(Todos!$H3244, _xlfn.SEQUENCE(LEN(Todos!$H3244)), 1)), MID(Todos!$H3244, _xlfn.SEQUENCE(LEN(Todos!$H3244)), 1), "")),
    IF(ISNUMBER(--RIGHT(_xlpm.txt,1)), _xlpm.txt, LEFT(_xlpm.txt, LEN(_xlpm.txt)-1))
)</f>
        <v>12100</v>
      </c>
      <c r="W3244" s="9" t="str">
        <f>UPPER(LEFT(Todos!$B3244,2))</f>
        <v>MO</v>
      </c>
      <c r="X3244" s="10" t="str" cm="1">
        <f t="array" ref="X3244">+IF(Todos!$C3244 = "",MODE.MATCH(Todos!$C$2:$C$4029),Todos!$C3244)</f>
        <v>M</v>
      </c>
    </row>
    <row r="3245" spans="1:24" x14ac:dyDescent="0.35">
      <c r="A3245" s="11">
        <v>68120</v>
      </c>
      <c r="B3245" s="12" t="s">
        <v>30</v>
      </c>
      <c r="C3245" s="12" t="s">
        <v>17</v>
      </c>
      <c r="D3245" s="12">
        <v>698</v>
      </c>
      <c r="E3245" s="12">
        <v>340</v>
      </c>
      <c r="F3245" s="12">
        <v>436</v>
      </c>
      <c r="G3245" s="12">
        <v>0</v>
      </c>
      <c r="H3245" s="12">
        <v>15577</v>
      </c>
      <c r="I3245" s="12">
        <v>6</v>
      </c>
      <c r="J3245" s="12">
        <v>83</v>
      </c>
      <c r="K3245" s="12">
        <v>396</v>
      </c>
      <c r="L3245" s="12">
        <v>355</v>
      </c>
      <c r="M3245" s="12">
        <v>12.71428571</v>
      </c>
      <c r="N3245" s="12">
        <f>VLOOKUP(Todos!$A3245,vlookup_table[#All],2,FALSE)</f>
        <v>28</v>
      </c>
      <c r="O3245" s="12" t="str">
        <f>VLOOKUP(Todos!$A3245,vlookup_table[#All],3,FALSE)</f>
        <v>MI</v>
      </c>
      <c r="P3245" s="12">
        <f>VLOOKUP(Todos!$A3245,vlookup_table[#All],4,FALSE)</f>
        <v>3908</v>
      </c>
      <c r="Q3245" s="14" t="str">
        <f>VLOOKUP(Todos!$A3245,vlookup_table[#All],5,FALSE)</f>
        <v>U2</v>
      </c>
      <c r="R3245" s="14" t="str">
        <f>VLOOKUP(Todos!$A3245,vlookup_table[#All],6,FALSE)</f>
        <v>F</v>
      </c>
      <c r="S3245" s="14">
        <f>VLOOKUP(Todos!$A3245,vlookup_table[#All],7,FALSE)</f>
        <v>20</v>
      </c>
      <c r="T3245" s="14">
        <f>ROUND((9706-Todos!$P3245)/100, 0)</f>
        <v>58</v>
      </c>
      <c r="U3245" s="14" t="str" cm="1">
        <f t="array" ref="U3245">_xlfn.IFS(
    ISNUMBER(SEARCH("C", Q3245)), "Ciudad",
    ISNUMBER(SEARCH("T", Q3245)), "Pueblo",
    ISNUMBER(SEARCH("R", Q3245)), "Rural",
    ISNUMBER(SEARCH("S", Q3245)), "Suburbano",
    ISNUMBER(SEARCH("U", Q3245)), "Urbano"
)</f>
        <v>Urbano</v>
      </c>
      <c r="V3245" s="25" t="str" cm="1">
        <f t="array" ref="V3245">_xlfn.LET(
    _xlpm.txt, _xlfn.TEXTJOIN("", TRUE, IF(ISNUMBER(--MID(Todos!$H3245, _xlfn.SEQUENCE(LEN(Todos!$H3245)), 1)), MID(Todos!$H3245, _xlfn.SEQUENCE(LEN(Todos!$H3245)), 1), "")),
    IF(ISNUMBER(--RIGHT(_xlpm.txt,1)), _xlpm.txt, LEFT(_xlpm.txt, LEN(_xlpm.txt)-1))
)</f>
        <v>15577</v>
      </c>
      <c r="W3245" s="14" t="str">
        <f>UPPER(LEFT(Todos!$B3245,2))</f>
        <v>MI</v>
      </c>
      <c r="X3245" s="15" t="str" cm="1">
        <f t="array" ref="X3245">+IF(Todos!$C3245 = "",MODE.MATCH(Todos!$C$2:$C$4029),Todos!$C3245)</f>
        <v>F</v>
      </c>
    </row>
    <row r="3246" spans="1:24" x14ac:dyDescent="0.35">
      <c r="A3246" s="6">
        <v>102372</v>
      </c>
      <c r="B3246" s="7" t="s">
        <v>37</v>
      </c>
      <c r="C3246" s="7" t="s">
        <v>14</v>
      </c>
      <c r="D3246" s="7">
        <v>557</v>
      </c>
      <c r="E3246" s="7">
        <v>298</v>
      </c>
      <c r="F3246" s="7">
        <v>365</v>
      </c>
      <c r="G3246" s="7">
        <v>0</v>
      </c>
      <c r="H3246" s="7">
        <v>13056</v>
      </c>
      <c r="I3246" s="7">
        <v>4</v>
      </c>
      <c r="J3246" s="7">
        <v>61</v>
      </c>
      <c r="K3246" s="7">
        <v>364</v>
      </c>
      <c r="L3246" s="7">
        <v>326</v>
      </c>
      <c r="M3246" s="7">
        <v>13</v>
      </c>
      <c r="N3246" s="7">
        <f>VLOOKUP(Todos!$A3246,vlookup_table[#All],2,FALSE)</f>
        <v>1</v>
      </c>
      <c r="O3246" s="7" t="str">
        <f>VLOOKUP(Todos!$A3246,vlookup_table[#All],3,FALSE)</f>
        <v>MO</v>
      </c>
      <c r="P3246" s="7">
        <f>VLOOKUP(Todos!$A3246,vlookup_table[#All],4,FALSE)</f>
        <v>0</v>
      </c>
      <c r="Q3246" s="9" t="str">
        <f>VLOOKUP(Todos!$A3246,vlookup_table[#All],5,FALSE)</f>
        <v>S2</v>
      </c>
      <c r="R3246" s="9" t="str">
        <f>VLOOKUP(Todos!$A3246,vlookup_table[#All],6,FALSE)</f>
        <v>M</v>
      </c>
      <c r="S3246" s="9">
        <f>VLOOKUP(Todos!$A3246,vlookup_table[#All],7,FALSE)</f>
        <v>23</v>
      </c>
      <c r="T3246" s="9">
        <f>ROUND((9706-Todos!$P3246)/100, 0)</f>
        <v>97</v>
      </c>
      <c r="U3246" s="9" t="str" cm="1">
        <f t="array" ref="U3246">_xlfn.IFS(
    ISNUMBER(SEARCH("C", Q3246)), "Ciudad",
    ISNUMBER(SEARCH("T", Q3246)), "Pueblo",
    ISNUMBER(SEARCH("R", Q3246)), "Rural",
    ISNUMBER(SEARCH("S", Q3246)), "Suburbano",
    ISNUMBER(SEARCH("U", Q3246)), "Urbano"
)</f>
        <v>Suburbano</v>
      </c>
      <c r="V3246" s="24" t="str" cm="1">
        <f t="array" ref="V3246">_xlfn.LET(
    _xlpm.txt, _xlfn.TEXTJOIN("", TRUE, IF(ISNUMBER(--MID(Todos!$H3246, _xlfn.SEQUENCE(LEN(Todos!$H3246)), 1)), MID(Todos!$H3246, _xlfn.SEQUENCE(LEN(Todos!$H3246)), 1), "")),
    IF(ISNUMBER(--RIGHT(_xlpm.txt,1)), _xlpm.txt, LEFT(_xlpm.txt, LEN(_xlpm.txt)-1))
)</f>
        <v>13056</v>
      </c>
      <c r="W3246" s="9" t="str">
        <f>UPPER(LEFT(Todos!$B3246,2))</f>
        <v>MO</v>
      </c>
      <c r="X3246" s="10" t="str" cm="1">
        <f t="array" ref="X3246">+IF(Todos!$C3246 = "",MODE.MATCH(Todos!$C$2:$C$4029),Todos!$C3246)</f>
        <v>M</v>
      </c>
    </row>
    <row r="3247" spans="1:24" x14ac:dyDescent="0.35">
      <c r="A3247" s="11">
        <v>6050</v>
      </c>
      <c r="B3247" s="12" t="s">
        <v>37</v>
      </c>
      <c r="C3247" s="12" t="s">
        <v>17</v>
      </c>
      <c r="D3247" s="12">
        <v>691</v>
      </c>
      <c r="E3247" s="12">
        <v>311</v>
      </c>
      <c r="F3247" s="12">
        <v>411</v>
      </c>
      <c r="G3247" s="12">
        <v>1</v>
      </c>
      <c r="H3247" s="12">
        <v>12519</v>
      </c>
      <c r="I3247" s="12">
        <v>0</v>
      </c>
      <c r="J3247" s="12">
        <v>84</v>
      </c>
      <c r="K3247" s="12">
        <v>347</v>
      </c>
      <c r="L3247" s="12">
        <v>383</v>
      </c>
      <c r="M3247" s="12">
        <v>10.629213480000001</v>
      </c>
      <c r="N3247" s="12">
        <f>VLOOKUP(Todos!$A3247,vlookup_table[#All],2,FALSE)</f>
        <v>0</v>
      </c>
      <c r="O3247" s="12" t="str">
        <f>VLOOKUP(Todos!$A3247,vlookup_table[#All],3,FALSE)</f>
        <v>MO</v>
      </c>
      <c r="P3247" s="12">
        <f>VLOOKUP(Todos!$A3247,vlookup_table[#All],4,FALSE)</f>
        <v>0</v>
      </c>
      <c r="Q3247" s="14" t="str">
        <f>VLOOKUP(Todos!$A3247,vlookup_table[#All],5,FALSE)</f>
        <v/>
      </c>
      <c r="R3247" s="14" t="str">
        <f>VLOOKUP(Todos!$A3247,vlookup_table[#All],6,FALSE)</f>
        <v>F</v>
      </c>
      <c r="S3247" s="14">
        <f>VLOOKUP(Todos!$A3247,vlookup_table[#All],7,FALSE)</f>
        <v>32</v>
      </c>
      <c r="T3247" s="14">
        <f>ROUND((9706-Todos!$P3247)/100, 0)</f>
        <v>97</v>
      </c>
      <c r="U3247" s="14" t="e" cm="1">
        <f t="array" ref="U3247">_xlfn.IFS(
    ISNUMBER(SEARCH("C", Q3247)), "Ciudad",
    ISNUMBER(SEARCH("T", Q3247)), "Pueblo",
    ISNUMBER(SEARCH("R", Q3247)), "Rural",
    ISNUMBER(SEARCH("S", Q3247)), "Suburbano",
    ISNUMBER(SEARCH("U", Q3247)), "Urbano"
)</f>
        <v>#N/A</v>
      </c>
      <c r="V3247" s="25" t="str" cm="1">
        <f t="array" ref="V3247">_xlfn.LET(
    _xlpm.txt, _xlfn.TEXTJOIN("", TRUE, IF(ISNUMBER(--MID(Todos!$H3247, _xlfn.SEQUENCE(LEN(Todos!$H3247)), 1)), MID(Todos!$H3247, _xlfn.SEQUENCE(LEN(Todos!$H3247)), 1), "")),
    IF(ISNUMBER(--RIGHT(_xlpm.txt,1)), _xlpm.txt, LEFT(_xlpm.txt, LEN(_xlpm.txt)-1))
)</f>
        <v>12519</v>
      </c>
      <c r="W3247" s="14" t="str">
        <f>UPPER(LEFT(Todos!$B3247,2))</f>
        <v>MO</v>
      </c>
      <c r="X3247" s="15" t="str" cm="1">
        <f t="array" ref="X3247">+IF(Todos!$C3247 = "",MODE.MATCH(Todos!$C$2:$C$4029),Todos!$C3247)</f>
        <v>F</v>
      </c>
    </row>
    <row r="3248" spans="1:24" x14ac:dyDescent="0.35">
      <c r="A3248" s="6">
        <v>118657</v>
      </c>
      <c r="B3248" s="7" t="s">
        <v>21</v>
      </c>
      <c r="C3248" s="7" t="s">
        <v>17</v>
      </c>
      <c r="D3248" s="7">
        <v>368</v>
      </c>
      <c r="E3248" s="7">
        <v>171</v>
      </c>
      <c r="F3248" s="7">
        <v>245</v>
      </c>
      <c r="G3248" s="7">
        <v>1</v>
      </c>
      <c r="H3248" s="7">
        <v>10255</v>
      </c>
      <c r="I3248" s="7">
        <v>1</v>
      </c>
      <c r="J3248" s="7">
        <v>80</v>
      </c>
      <c r="K3248" s="7">
        <v>200</v>
      </c>
      <c r="L3248" s="7">
        <v>227</v>
      </c>
      <c r="M3248" s="7">
        <v>7.75</v>
      </c>
      <c r="N3248" s="7">
        <f>VLOOKUP(Todos!$A3248,vlookup_table[#All],2,FALSE)</f>
        <v>28</v>
      </c>
      <c r="O3248" s="7" t="str">
        <f>VLOOKUP(Todos!$A3248,vlookup_table[#All],3,FALSE)</f>
        <v>TX</v>
      </c>
      <c r="P3248" s="7">
        <f>VLOOKUP(Todos!$A3248,vlookup_table[#All],4,FALSE)</f>
        <v>0</v>
      </c>
      <c r="Q3248" s="9" t="str">
        <f>VLOOKUP(Todos!$A3248,vlookup_table[#All],5,FALSE)</f>
        <v>R3</v>
      </c>
      <c r="R3248" s="9" t="str">
        <f>VLOOKUP(Todos!$A3248,vlookup_table[#All],6,FALSE)</f>
        <v>F</v>
      </c>
      <c r="S3248" s="9">
        <f>VLOOKUP(Todos!$A3248,vlookup_table[#All],7,FALSE)</f>
        <v>11</v>
      </c>
      <c r="T3248" s="9">
        <f>ROUND((9706-Todos!$P3248)/100, 0)</f>
        <v>97</v>
      </c>
      <c r="U3248" s="9" t="str" cm="1">
        <f t="array" ref="U3248">_xlfn.IFS(
    ISNUMBER(SEARCH("C", Q3248)), "Ciudad",
    ISNUMBER(SEARCH("T", Q3248)), "Pueblo",
    ISNUMBER(SEARCH("R", Q3248)), "Rural",
    ISNUMBER(SEARCH("S", Q3248)), "Suburbano",
    ISNUMBER(SEARCH("U", Q3248)), "Urbano"
)</f>
        <v>Rural</v>
      </c>
      <c r="V3248" s="24" t="str" cm="1">
        <f t="array" ref="V3248">_xlfn.LET(
    _xlpm.txt, _xlfn.TEXTJOIN("", TRUE, IF(ISNUMBER(--MID(Todos!$H3248, _xlfn.SEQUENCE(LEN(Todos!$H3248)), 1)), MID(Todos!$H3248, _xlfn.SEQUENCE(LEN(Todos!$H3248)), 1), "")),
    IF(ISNUMBER(--RIGHT(_xlpm.txt,1)), _xlpm.txt, LEFT(_xlpm.txt, LEN(_xlpm.txt)-1))
)</f>
        <v>10255</v>
      </c>
      <c r="W3248" s="9" t="str">
        <f>UPPER(LEFT(Todos!$B3248,2))</f>
        <v>TX</v>
      </c>
      <c r="X3248" s="10" t="str" cm="1">
        <f t="array" ref="X3248">+IF(Todos!$C3248 = "",MODE.MATCH(Todos!$C$2:$C$4029),Todos!$C3248)</f>
        <v>F</v>
      </c>
    </row>
    <row r="3249" spans="1:24" x14ac:dyDescent="0.35">
      <c r="A3249" s="11">
        <v>169135</v>
      </c>
      <c r="B3249" s="12" t="s">
        <v>22</v>
      </c>
      <c r="C3249" s="12" t="s">
        <v>17</v>
      </c>
      <c r="D3249" s="12">
        <v>1751</v>
      </c>
      <c r="E3249" s="12">
        <v>273</v>
      </c>
      <c r="F3249" s="12">
        <v>340</v>
      </c>
      <c r="G3249" s="12">
        <v>37</v>
      </c>
      <c r="H3249" s="12">
        <v>12557</v>
      </c>
      <c r="I3249" s="12">
        <v>4</v>
      </c>
      <c r="J3249" s="12">
        <v>63</v>
      </c>
      <c r="K3249" s="12">
        <v>282</v>
      </c>
      <c r="L3249" s="12">
        <v>328</v>
      </c>
      <c r="M3249" s="12">
        <v>25</v>
      </c>
      <c r="N3249" s="12">
        <f>VLOOKUP(Todos!$A3249,vlookup_table[#All],2,FALSE)</f>
        <v>0</v>
      </c>
      <c r="O3249" s="12" t="str">
        <f>VLOOKUP(Todos!$A3249,vlookup_table[#All],3,FALSE)</f>
        <v>CA</v>
      </c>
      <c r="P3249" s="12">
        <f>VLOOKUP(Todos!$A3249,vlookup_table[#All],4,FALSE)</f>
        <v>0</v>
      </c>
      <c r="Q3249" s="14" t="str">
        <f>VLOOKUP(Todos!$A3249,vlookup_table[#All],5,FALSE)</f>
        <v>C2</v>
      </c>
      <c r="R3249" s="14" t="str">
        <f>VLOOKUP(Todos!$A3249,vlookup_table[#All],6,FALSE)</f>
        <v>F</v>
      </c>
      <c r="S3249" s="14">
        <f>VLOOKUP(Todos!$A3249,vlookup_table[#All],7,FALSE)</f>
        <v>10</v>
      </c>
      <c r="T3249" s="14">
        <f>ROUND((9706-Todos!$P3249)/100, 0)</f>
        <v>97</v>
      </c>
      <c r="U3249" s="14" t="str" cm="1">
        <f t="array" ref="U3249">_xlfn.IFS(
    ISNUMBER(SEARCH("C", Q3249)), "Ciudad",
    ISNUMBER(SEARCH("T", Q3249)), "Pueblo",
    ISNUMBER(SEARCH("R", Q3249)), "Rural",
    ISNUMBER(SEARCH("S", Q3249)), "Suburbano",
    ISNUMBER(SEARCH("U", Q3249)), "Urbano"
)</f>
        <v>Ciudad</v>
      </c>
      <c r="V3249" s="25" t="str" cm="1">
        <f t="array" ref="V3249">_xlfn.LET(
    _xlpm.txt, _xlfn.TEXTJOIN("", TRUE, IF(ISNUMBER(--MID(Todos!$H3249, _xlfn.SEQUENCE(LEN(Todos!$H3249)), 1)), MID(Todos!$H3249, _xlfn.SEQUENCE(LEN(Todos!$H3249)), 1), "")),
    IF(ISNUMBER(--RIGHT(_xlpm.txt,1)), _xlpm.txt, LEFT(_xlpm.txt, LEN(_xlpm.txt)-1))
)</f>
        <v>12557</v>
      </c>
      <c r="W3249" s="14" t="str">
        <f>UPPER(LEFT(Todos!$B3249,2))</f>
        <v>CA</v>
      </c>
      <c r="X3249" s="15" t="str" cm="1">
        <f t="array" ref="X3249">+IF(Todos!$C3249 = "",MODE.MATCH(Todos!$C$2:$C$4029),Todos!$C3249)</f>
        <v>F</v>
      </c>
    </row>
    <row r="3250" spans="1:24" x14ac:dyDescent="0.35">
      <c r="A3250" s="6">
        <v>187748</v>
      </c>
      <c r="B3250" s="7" t="s">
        <v>13</v>
      </c>
      <c r="C3250" s="7"/>
      <c r="D3250" s="7">
        <v>865</v>
      </c>
      <c r="E3250" s="7">
        <v>341</v>
      </c>
      <c r="F3250" s="7">
        <v>432</v>
      </c>
      <c r="G3250" s="7">
        <v>3</v>
      </c>
      <c r="H3250" s="7">
        <v>15630</v>
      </c>
      <c r="I3250" s="7">
        <v>7</v>
      </c>
      <c r="J3250" s="7">
        <v>21</v>
      </c>
      <c r="K3250" s="7">
        <v>387</v>
      </c>
      <c r="L3250" s="7">
        <v>392</v>
      </c>
      <c r="M3250" s="7">
        <v>8.375</v>
      </c>
      <c r="N3250" s="7">
        <f>VLOOKUP(Todos!$A3250,vlookup_table[#All],2,FALSE)</f>
        <v>0</v>
      </c>
      <c r="O3250" s="7" t="str">
        <f>VLOOKUP(Todos!$A3250,vlookup_table[#All],3,FALSE)</f>
        <v>FL</v>
      </c>
      <c r="P3250" s="7">
        <f>VLOOKUP(Todos!$A3250,vlookup_table[#All],4,FALSE)</f>
        <v>0</v>
      </c>
      <c r="Q3250" s="9" t="str">
        <f>VLOOKUP(Todos!$A3250,vlookup_table[#All],5,FALSE)</f>
        <v/>
      </c>
      <c r="R3250" s="9" t="str">
        <f>VLOOKUP(Todos!$A3250,vlookup_table[#All],6,FALSE)</f>
        <v/>
      </c>
      <c r="S3250" s="9">
        <f>VLOOKUP(Todos!$A3250,vlookup_table[#All],7,FALSE)</f>
        <v>7</v>
      </c>
      <c r="T3250" s="9">
        <f>ROUND((9706-Todos!$P3250)/100, 0)</f>
        <v>97</v>
      </c>
      <c r="U3250" s="9" t="e" cm="1">
        <f t="array" ref="U3250">_xlfn.IFS(
    ISNUMBER(SEARCH("C", Q3250)), "Ciudad",
    ISNUMBER(SEARCH("T", Q3250)), "Pueblo",
    ISNUMBER(SEARCH("R", Q3250)), "Rural",
    ISNUMBER(SEARCH("S", Q3250)), "Suburbano",
    ISNUMBER(SEARCH("U", Q3250)), "Urbano"
)</f>
        <v>#N/A</v>
      </c>
      <c r="V3250" s="24" t="str" cm="1">
        <f t="array" ref="V3250">_xlfn.LET(
    _xlpm.txt, _xlfn.TEXTJOIN("", TRUE, IF(ISNUMBER(--MID(Todos!$H3250, _xlfn.SEQUENCE(LEN(Todos!$H3250)), 1)), MID(Todos!$H3250, _xlfn.SEQUENCE(LEN(Todos!$H3250)), 1), "")),
    IF(ISNUMBER(--RIGHT(_xlpm.txt,1)), _xlpm.txt, LEFT(_xlpm.txt, LEN(_xlpm.txt)-1))
)</f>
        <v>15630</v>
      </c>
      <c r="W3250" s="9" t="str">
        <f>UPPER(LEFT(Todos!$B3250,2))</f>
        <v>FL</v>
      </c>
      <c r="X3250" s="10" t="e" cm="1">
        <f t="array" aca="1" ref="X3250" ca="1">+IF(Todos!$C3250 = "",MODE.MATCH(Todos!$C$2:$C$4029),Todos!$C3250)</f>
        <v>#NAME?</v>
      </c>
    </row>
    <row r="3251" spans="1:24" x14ac:dyDescent="0.35">
      <c r="A3251" s="11">
        <v>73786</v>
      </c>
      <c r="B3251" s="12" t="s">
        <v>30</v>
      </c>
      <c r="C3251" s="12" t="s">
        <v>14</v>
      </c>
      <c r="D3251" s="12">
        <v>1176</v>
      </c>
      <c r="E3251" s="12">
        <v>558</v>
      </c>
      <c r="F3251" s="12">
        <v>672</v>
      </c>
      <c r="G3251" s="12">
        <v>3</v>
      </c>
      <c r="H3251" s="12">
        <v>21886</v>
      </c>
      <c r="I3251" s="12">
        <v>1</v>
      </c>
      <c r="J3251" s="12">
        <v>80</v>
      </c>
      <c r="K3251" s="12">
        <v>608</v>
      </c>
      <c r="L3251" s="12">
        <v>609</v>
      </c>
      <c r="M3251" s="12">
        <v>8</v>
      </c>
      <c r="N3251" s="12">
        <f>VLOOKUP(Todos!$A3251,vlookup_table[#All],2,FALSE)</f>
        <v>1</v>
      </c>
      <c r="O3251" s="12" t="str">
        <f>VLOOKUP(Todos!$A3251,vlookup_table[#All],3,FALSE)</f>
        <v>MI</v>
      </c>
      <c r="P3251" s="12">
        <f>VLOOKUP(Todos!$A3251,vlookup_table[#All],4,FALSE)</f>
        <v>2303</v>
      </c>
      <c r="Q3251" s="14" t="str">
        <f>VLOOKUP(Todos!$A3251,vlookup_table[#All],5,FALSE)</f>
        <v>S1</v>
      </c>
      <c r="R3251" s="14" t="str">
        <f>VLOOKUP(Todos!$A3251,vlookup_table[#All],6,FALSE)</f>
        <v>M</v>
      </c>
      <c r="S3251" s="14">
        <f>VLOOKUP(Todos!$A3251,vlookup_table[#All],7,FALSE)</f>
        <v>12</v>
      </c>
      <c r="T3251" s="14">
        <f>ROUND((9706-Todos!$P3251)/100, 0)</f>
        <v>74</v>
      </c>
      <c r="U3251" s="14" t="str" cm="1">
        <f t="array" ref="U3251">_xlfn.IFS(
    ISNUMBER(SEARCH("C", Q3251)), "Ciudad",
    ISNUMBER(SEARCH("T", Q3251)), "Pueblo",
    ISNUMBER(SEARCH("R", Q3251)), "Rural",
    ISNUMBER(SEARCH("S", Q3251)), "Suburbano",
    ISNUMBER(SEARCH("U", Q3251)), "Urbano"
)</f>
        <v>Suburbano</v>
      </c>
      <c r="V3251" s="25" t="str" cm="1">
        <f t="array" ref="V3251">_xlfn.LET(
    _xlpm.txt, _xlfn.TEXTJOIN("", TRUE, IF(ISNUMBER(--MID(Todos!$H3251, _xlfn.SEQUENCE(LEN(Todos!$H3251)), 1)), MID(Todos!$H3251, _xlfn.SEQUENCE(LEN(Todos!$H3251)), 1), "")),
    IF(ISNUMBER(--RIGHT(_xlpm.txt,1)), _xlpm.txt, LEFT(_xlpm.txt, LEN(_xlpm.txt)-1))
)</f>
        <v>21886</v>
      </c>
      <c r="W3251" s="14" t="str">
        <f>UPPER(LEFT(Todos!$B3251,2))</f>
        <v>MI</v>
      </c>
      <c r="X3251" s="15" t="str" cm="1">
        <f t="array" ref="X3251">+IF(Todos!$C3251 = "",MODE.MATCH(Todos!$C$2:$C$4029),Todos!$C3251)</f>
        <v>M</v>
      </c>
    </row>
    <row r="3252" spans="1:24" x14ac:dyDescent="0.35">
      <c r="A3252" s="6">
        <v>47276</v>
      </c>
      <c r="B3252" s="7" t="s">
        <v>44</v>
      </c>
      <c r="C3252" s="7" t="s">
        <v>27</v>
      </c>
      <c r="D3252" s="7">
        <v>485</v>
      </c>
      <c r="E3252" s="7">
        <v>247</v>
      </c>
      <c r="F3252" s="7">
        <v>370</v>
      </c>
      <c r="G3252" s="7">
        <v>1</v>
      </c>
      <c r="H3252" s="7">
        <v>12619</v>
      </c>
      <c r="I3252" s="7">
        <v>1</v>
      </c>
      <c r="J3252" s="7">
        <v>92</v>
      </c>
      <c r="K3252" s="7">
        <v>378</v>
      </c>
      <c r="L3252" s="7">
        <v>305</v>
      </c>
      <c r="M3252" s="7">
        <v>7.1818181819999998</v>
      </c>
      <c r="N3252" s="7">
        <f>VLOOKUP(Todos!$A3252,vlookup_table[#All],2,FALSE)</f>
        <v>1</v>
      </c>
      <c r="O3252" s="7" t="str">
        <f>VLOOKUP(Todos!$A3252,vlookup_table[#All],3,FALSE)</f>
        <v>AL</v>
      </c>
      <c r="P3252" s="7">
        <f>VLOOKUP(Todos!$A3252,vlookup_table[#All],4,FALSE)</f>
        <v>4001</v>
      </c>
      <c r="Q3252" s="9" t="str">
        <f>VLOOKUP(Todos!$A3252,vlookup_table[#All],5,FALSE)</f>
        <v>T2</v>
      </c>
      <c r="R3252" s="9" t="str">
        <f>VLOOKUP(Todos!$A3252,vlookup_table[#All],6,FALSE)</f>
        <v>M</v>
      </c>
      <c r="S3252" s="9">
        <f>VLOOKUP(Todos!$A3252,vlookup_table[#All],7,FALSE)</f>
        <v>6</v>
      </c>
      <c r="T3252" s="9">
        <f>ROUND((9706-Todos!$P3252)/100, 0)</f>
        <v>57</v>
      </c>
      <c r="U3252" s="9" t="str" cm="1">
        <f t="array" ref="U3252">_xlfn.IFS(
    ISNUMBER(SEARCH("C", Q3252)), "Ciudad",
    ISNUMBER(SEARCH("T", Q3252)), "Pueblo",
    ISNUMBER(SEARCH("R", Q3252)), "Rural",
    ISNUMBER(SEARCH("S", Q3252)), "Suburbano",
    ISNUMBER(SEARCH("U", Q3252)), "Urbano"
)</f>
        <v>Pueblo</v>
      </c>
      <c r="V3252" s="24" t="str" cm="1">
        <f t="array" ref="V3252">_xlfn.LET(
    _xlpm.txt, _xlfn.TEXTJOIN("", TRUE, IF(ISNUMBER(--MID(Todos!$H3252, _xlfn.SEQUENCE(LEN(Todos!$H3252)), 1)), MID(Todos!$H3252, _xlfn.SEQUENCE(LEN(Todos!$H3252)), 1), "")),
    IF(ISNUMBER(--RIGHT(_xlpm.txt,1)), _xlpm.txt, LEFT(_xlpm.txt, LEN(_xlpm.txt)-1))
)</f>
        <v>12619</v>
      </c>
      <c r="W3252" s="9" t="str">
        <f>UPPER(LEFT(Todos!$B3252,2))</f>
        <v>AL</v>
      </c>
      <c r="X3252" s="10" t="str" cm="1">
        <f t="array" ref="X3252">+IF(Todos!$C3252 = "",MODE.MATCH(Todos!$C$2:$C$4029),Todos!$C3252)</f>
        <v>Male</v>
      </c>
    </row>
    <row r="3253" spans="1:24" x14ac:dyDescent="0.35">
      <c r="A3253" s="11">
        <v>27329</v>
      </c>
      <c r="B3253" s="12" t="s">
        <v>40</v>
      </c>
      <c r="C3253" s="12" t="s">
        <v>14</v>
      </c>
      <c r="D3253" s="12">
        <v>684</v>
      </c>
      <c r="E3253" s="12">
        <v>282</v>
      </c>
      <c r="F3253" s="12">
        <v>375</v>
      </c>
      <c r="G3253" s="12">
        <v>1</v>
      </c>
      <c r="H3253" s="12">
        <v>13025</v>
      </c>
      <c r="I3253" s="12">
        <v>1</v>
      </c>
      <c r="J3253" s="12">
        <v>75</v>
      </c>
      <c r="K3253" s="12">
        <v>318</v>
      </c>
      <c r="L3253" s="12">
        <v>336</v>
      </c>
      <c r="M3253" s="12">
        <v>15</v>
      </c>
      <c r="N3253" s="12">
        <f>VLOOKUP(Todos!$A3253,vlookup_table[#All],2,FALSE)</f>
        <v>2</v>
      </c>
      <c r="O3253" s="12" t="str">
        <f>VLOOKUP(Todos!$A3253,vlookup_table[#All],3,FALSE)</f>
        <v>GA</v>
      </c>
      <c r="P3253" s="12">
        <f>VLOOKUP(Todos!$A3253,vlookup_table[#All],4,FALSE)</f>
        <v>4601</v>
      </c>
      <c r="Q3253" s="14" t="str">
        <f>VLOOKUP(Todos!$A3253,vlookup_table[#All],5,FALSE)</f>
        <v>T2</v>
      </c>
      <c r="R3253" s="14" t="str">
        <f>VLOOKUP(Todos!$A3253,vlookup_table[#All],6,FALSE)</f>
        <v>M</v>
      </c>
      <c r="S3253" s="14">
        <f>VLOOKUP(Todos!$A3253,vlookup_table[#All],7,FALSE)</f>
        <v>15</v>
      </c>
      <c r="T3253" s="14">
        <f>ROUND((9706-Todos!$P3253)/100, 0)</f>
        <v>51</v>
      </c>
      <c r="U3253" s="14" t="str" cm="1">
        <f t="array" ref="U3253">_xlfn.IFS(
    ISNUMBER(SEARCH("C", Q3253)), "Ciudad",
    ISNUMBER(SEARCH("T", Q3253)), "Pueblo",
    ISNUMBER(SEARCH("R", Q3253)), "Rural",
    ISNUMBER(SEARCH("S", Q3253)), "Suburbano",
    ISNUMBER(SEARCH("U", Q3253)), "Urbano"
)</f>
        <v>Pueblo</v>
      </c>
      <c r="V3253" s="25" t="str" cm="1">
        <f t="array" ref="V3253">_xlfn.LET(
    _xlpm.txt, _xlfn.TEXTJOIN("", TRUE, IF(ISNUMBER(--MID(Todos!$H3253, _xlfn.SEQUENCE(LEN(Todos!$H3253)), 1)), MID(Todos!$H3253, _xlfn.SEQUENCE(LEN(Todos!$H3253)), 1), "")),
    IF(ISNUMBER(--RIGHT(_xlpm.txt,1)), _xlpm.txt, LEFT(_xlpm.txt, LEN(_xlpm.txt)-1))
)</f>
        <v>13025</v>
      </c>
      <c r="W3253" s="14" t="str">
        <f>UPPER(LEFT(Todos!$B3253,2))</f>
        <v>GA</v>
      </c>
      <c r="X3253" s="15" t="str" cm="1">
        <f t="array" ref="X3253">+IF(Todos!$C3253 = "",MODE.MATCH(Todos!$C$2:$C$4029),Todos!$C3253)</f>
        <v>M</v>
      </c>
    </row>
    <row r="3254" spans="1:24" x14ac:dyDescent="0.35">
      <c r="A3254" s="6">
        <v>102579</v>
      </c>
      <c r="B3254" s="7" t="s">
        <v>37</v>
      </c>
      <c r="C3254" s="7" t="s">
        <v>31</v>
      </c>
      <c r="D3254" s="7">
        <v>300</v>
      </c>
      <c r="E3254" s="7">
        <v>240</v>
      </c>
      <c r="F3254" s="7">
        <v>322</v>
      </c>
      <c r="G3254" s="7">
        <v>0</v>
      </c>
      <c r="H3254" s="7">
        <v>10527</v>
      </c>
      <c r="I3254" s="7">
        <v>0</v>
      </c>
      <c r="J3254" s="7">
        <v>81</v>
      </c>
      <c r="K3254" s="7">
        <v>283</v>
      </c>
      <c r="L3254" s="7">
        <v>285</v>
      </c>
      <c r="M3254" s="7">
        <v>5</v>
      </c>
      <c r="N3254" s="7">
        <f>VLOOKUP(Todos!$A3254,vlookup_table[#All],2,FALSE)</f>
        <v>0</v>
      </c>
      <c r="O3254" s="7" t="str">
        <f>VLOOKUP(Todos!$A3254,vlookup_table[#All],3,FALSE)</f>
        <v>MO</v>
      </c>
      <c r="P3254" s="7">
        <f>VLOOKUP(Todos!$A3254,vlookup_table[#All],4,FALSE)</f>
        <v>0</v>
      </c>
      <c r="Q3254" s="9" t="str">
        <f>VLOOKUP(Todos!$A3254,vlookup_table[#All],5,FALSE)</f>
        <v>R2</v>
      </c>
      <c r="R3254" s="9" t="str">
        <f>VLOOKUP(Todos!$A3254,vlookup_table[#All],6,FALSE)</f>
        <v>U</v>
      </c>
      <c r="S3254" s="9">
        <f>VLOOKUP(Todos!$A3254,vlookup_table[#All],7,FALSE)</f>
        <v>5</v>
      </c>
      <c r="T3254" s="9">
        <f>ROUND((9706-Todos!$P3254)/100, 0)</f>
        <v>97</v>
      </c>
      <c r="U3254" s="9" t="str" cm="1">
        <f t="array" ref="U3254">_xlfn.IFS(
    ISNUMBER(SEARCH("C", Q3254)), "Ciudad",
    ISNUMBER(SEARCH("T", Q3254)), "Pueblo",
    ISNUMBER(SEARCH("R", Q3254)), "Rural",
    ISNUMBER(SEARCH("S", Q3254)), "Suburbano",
    ISNUMBER(SEARCH("U", Q3254)), "Urbano"
)</f>
        <v>Rural</v>
      </c>
      <c r="V3254" s="24" t="str" cm="1">
        <f t="array" ref="V3254">_xlfn.LET(
    _xlpm.txt, _xlfn.TEXTJOIN("", TRUE, IF(ISNUMBER(--MID(Todos!$H3254, _xlfn.SEQUENCE(LEN(Todos!$H3254)), 1)), MID(Todos!$H3254, _xlfn.SEQUENCE(LEN(Todos!$H3254)), 1), "")),
    IF(ISNUMBER(--RIGHT(_xlpm.txt,1)), _xlpm.txt, LEFT(_xlpm.txt, LEN(_xlpm.txt)-1))
)</f>
        <v>10527</v>
      </c>
      <c r="W3254" s="9" t="str">
        <f>UPPER(LEFT(Todos!$B3254,2))</f>
        <v>MO</v>
      </c>
      <c r="X3254" s="10" t="str" cm="1">
        <f t="array" ref="X3254">+IF(Todos!$C3254 = "",MODE.MATCH(Todos!$C$2:$C$4029),Todos!$C3254)</f>
        <v>U</v>
      </c>
    </row>
    <row r="3255" spans="1:24" x14ac:dyDescent="0.35">
      <c r="A3255" s="11">
        <v>145403</v>
      </c>
      <c r="B3255" s="12" t="s">
        <v>22</v>
      </c>
      <c r="C3255" s="12" t="s">
        <v>17</v>
      </c>
      <c r="D3255" s="12">
        <v>2730</v>
      </c>
      <c r="E3255" s="12">
        <v>294</v>
      </c>
      <c r="F3255" s="12">
        <v>447</v>
      </c>
      <c r="G3255" s="12">
        <v>89</v>
      </c>
      <c r="H3255" s="12">
        <v>15068</v>
      </c>
      <c r="I3255" s="12">
        <v>17</v>
      </c>
      <c r="J3255" s="12">
        <v>55</v>
      </c>
      <c r="K3255" s="12">
        <v>304</v>
      </c>
      <c r="L3255" s="12">
        <v>391</v>
      </c>
      <c r="M3255" s="12">
        <v>5.127659575</v>
      </c>
      <c r="N3255" s="12">
        <f>VLOOKUP(Todos!$A3255,vlookup_table[#All],2,FALSE)</f>
        <v>0</v>
      </c>
      <c r="O3255" s="12" t="str">
        <f>VLOOKUP(Todos!$A3255,vlookup_table[#All],3,FALSE)</f>
        <v>CA</v>
      </c>
      <c r="P3255" s="12">
        <f>VLOOKUP(Todos!$A3255,vlookup_table[#All],4,FALSE)</f>
        <v>602</v>
      </c>
      <c r="Q3255" s="14" t="str">
        <f>VLOOKUP(Todos!$A3255,vlookup_table[#All],5,FALSE)</f>
        <v>S2</v>
      </c>
      <c r="R3255" s="14" t="str">
        <f>VLOOKUP(Todos!$A3255,vlookup_table[#All],6,FALSE)</f>
        <v>F</v>
      </c>
      <c r="S3255" s="14">
        <f>VLOOKUP(Todos!$A3255,vlookup_table[#All],7,FALSE)</f>
        <v>10</v>
      </c>
      <c r="T3255" s="14">
        <f>ROUND((9706-Todos!$P3255)/100, 0)</f>
        <v>91</v>
      </c>
      <c r="U3255" s="14" t="str" cm="1">
        <f t="array" ref="U3255">_xlfn.IFS(
    ISNUMBER(SEARCH("C", Q3255)), "Ciudad",
    ISNUMBER(SEARCH("T", Q3255)), "Pueblo",
    ISNUMBER(SEARCH("R", Q3255)), "Rural",
    ISNUMBER(SEARCH("S", Q3255)), "Suburbano",
    ISNUMBER(SEARCH("U", Q3255)), "Urbano"
)</f>
        <v>Suburbano</v>
      </c>
      <c r="V3255" s="25" t="str" cm="1">
        <f t="array" ref="V3255">_xlfn.LET(
    _xlpm.txt, _xlfn.TEXTJOIN("", TRUE, IF(ISNUMBER(--MID(Todos!$H3255, _xlfn.SEQUENCE(LEN(Todos!$H3255)), 1)), MID(Todos!$H3255, _xlfn.SEQUENCE(LEN(Todos!$H3255)), 1), "")),
    IF(ISNUMBER(--RIGHT(_xlpm.txt,1)), _xlpm.txt, LEFT(_xlpm.txt, LEN(_xlpm.txt)-1))
)</f>
        <v>15068</v>
      </c>
      <c r="W3255" s="14" t="str">
        <f>UPPER(LEFT(Todos!$B3255,2))</f>
        <v>CA</v>
      </c>
      <c r="X3255" s="15" t="str" cm="1">
        <f t="array" ref="X3255">+IF(Todos!$C3255 = "",MODE.MATCH(Todos!$C$2:$C$4029),Todos!$C3255)</f>
        <v>F</v>
      </c>
    </row>
    <row r="3256" spans="1:24" x14ac:dyDescent="0.35">
      <c r="A3256" s="6">
        <v>59814</v>
      </c>
      <c r="B3256" s="7" t="s">
        <v>34</v>
      </c>
      <c r="C3256" s="7" t="s">
        <v>17</v>
      </c>
      <c r="D3256" s="7">
        <v>392</v>
      </c>
      <c r="E3256" s="7">
        <v>249</v>
      </c>
      <c r="F3256" s="7">
        <v>343</v>
      </c>
      <c r="G3256" s="7">
        <v>0</v>
      </c>
      <c r="H3256" s="7">
        <v>11274</v>
      </c>
      <c r="I3256" s="7">
        <v>0</v>
      </c>
      <c r="J3256" s="7">
        <v>85</v>
      </c>
      <c r="K3256" s="7">
        <v>301</v>
      </c>
      <c r="L3256" s="7">
        <v>295</v>
      </c>
      <c r="M3256" s="7">
        <v>5.4535</v>
      </c>
      <c r="N3256" s="7">
        <f>VLOOKUP(Todos!$A3256,vlookup_table[#All],2,FALSE)</f>
        <v>28</v>
      </c>
      <c r="O3256" s="7" t="str">
        <f>VLOOKUP(Todos!$A3256,vlookup_table[#All],3,FALSE)</f>
        <v>IN</v>
      </c>
      <c r="P3256" s="7">
        <f>VLOOKUP(Todos!$A3256,vlookup_table[#All],4,FALSE)</f>
        <v>4001</v>
      </c>
      <c r="Q3256" s="9" t="str">
        <f>VLOOKUP(Todos!$A3256,vlookup_table[#All],5,FALSE)</f>
        <v>R3</v>
      </c>
      <c r="R3256" s="9" t="str">
        <f>VLOOKUP(Todos!$A3256,vlookup_table[#All],6,FALSE)</f>
        <v>F</v>
      </c>
      <c r="S3256" s="9">
        <f>VLOOKUP(Todos!$A3256,vlookup_table[#All],7,FALSE)</f>
        <v>5</v>
      </c>
      <c r="T3256" s="9">
        <f>ROUND((9706-Todos!$P3256)/100, 0)</f>
        <v>57</v>
      </c>
      <c r="U3256" s="9" t="str" cm="1">
        <f t="array" ref="U3256">_xlfn.IFS(
    ISNUMBER(SEARCH("C", Q3256)), "Ciudad",
    ISNUMBER(SEARCH("T", Q3256)), "Pueblo",
    ISNUMBER(SEARCH("R", Q3256)), "Rural",
    ISNUMBER(SEARCH("S", Q3256)), "Suburbano",
    ISNUMBER(SEARCH("U", Q3256)), "Urbano"
)</f>
        <v>Rural</v>
      </c>
      <c r="V3256" s="24" t="str" cm="1">
        <f t="array" ref="V3256">_xlfn.LET(
    _xlpm.txt, _xlfn.TEXTJOIN("", TRUE, IF(ISNUMBER(--MID(Todos!$H3256, _xlfn.SEQUENCE(LEN(Todos!$H3256)), 1)), MID(Todos!$H3256, _xlfn.SEQUENCE(LEN(Todos!$H3256)), 1), "")),
    IF(ISNUMBER(--RIGHT(_xlpm.txt,1)), _xlpm.txt, LEFT(_xlpm.txt, LEN(_xlpm.txt)-1))
)</f>
        <v>11274</v>
      </c>
      <c r="W3256" s="9" t="str">
        <f>UPPER(LEFT(Todos!$B3256,2))</f>
        <v>IN</v>
      </c>
      <c r="X3256" s="10" t="str" cm="1">
        <f t="array" ref="X3256">+IF(Todos!$C3256 = "",MODE.MATCH(Todos!$C$2:$C$4029),Todos!$C3256)</f>
        <v>F</v>
      </c>
    </row>
    <row r="3257" spans="1:24" x14ac:dyDescent="0.35">
      <c r="A3257" s="11">
        <v>85059</v>
      </c>
      <c r="B3257" s="12" t="s">
        <v>57</v>
      </c>
      <c r="C3257" s="12" t="s">
        <v>14</v>
      </c>
      <c r="D3257" s="12">
        <v>303</v>
      </c>
      <c r="E3257" s="12">
        <v>254</v>
      </c>
      <c r="F3257" s="12">
        <v>337</v>
      </c>
      <c r="G3257" s="12">
        <v>0</v>
      </c>
      <c r="H3257" s="12">
        <v>12469</v>
      </c>
      <c r="I3257" s="12">
        <v>1</v>
      </c>
      <c r="J3257" s="12">
        <v>86</v>
      </c>
      <c r="K3257" s="12">
        <v>294</v>
      </c>
      <c r="L3257" s="12">
        <v>299</v>
      </c>
      <c r="M3257" s="12">
        <v>3.7222222220000001</v>
      </c>
      <c r="N3257" s="12">
        <f>VLOOKUP(Todos!$A3257,vlookup_table[#All],2,FALSE)</f>
        <v>1</v>
      </c>
      <c r="O3257" s="12" t="str">
        <f>VLOOKUP(Todos!$A3257,vlookup_table[#All],3,FALSE)</f>
        <v>MN</v>
      </c>
      <c r="P3257" s="12">
        <f>VLOOKUP(Todos!$A3257,vlookup_table[#All],4,FALSE)</f>
        <v>1701</v>
      </c>
      <c r="Q3257" s="14" t="str">
        <f>VLOOKUP(Todos!$A3257,vlookup_table[#All],5,FALSE)</f>
        <v>R2</v>
      </c>
      <c r="R3257" s="14" t="str">
        <f>VLOOKUP(Todos!$A3257,vlookup_table[#All],6,FALSE)</f>
        <v>M</v>
      </c>
      <c r="S3257" s="14">
        <f>VLOOKUP(Todos!$A3257,vlookup_table[#All],7,FALSE)</f>
        <v>5</v>
      </c>
      <c r="T3257" s="14">
        <f>ROUND((9706-Todos!$P3257)/100, 0)</f>
        <v>80</v>
      </c>
      <c r="U3257" s="14" t="str" cm="1">
        <f t="array" ref="U3257">_xlfn.IFS(
    ISNUMBER(SEARCH("C", Q3257)), "Ciudad",
    ISNUMBER(SEARCH("T", Q3257)), "Pueblo",
    ISNUMBER(SEARCH("R", Q3257)), "Rural",
    ISNUMBER(SEARCH("S", Q3257)), "Suburbano",
    ISNUMBER(SEARCH("U", Q3257)), "Urbano"
)</f>
        <v>Rural</v>
      </c>
      <c r="V3257" s="25" t="str" cm="1">
        <f t="array" ref="V3257">_xlfn.LET(
    _xlpm.txt, _xlfn.TEXTJOIN("", TRUE, IF(ISNUMBER(--MID(Todos!$H3257, _xlfn.SEQUENCE(LEN(Todos!$H3257)), 1)), MID(Todos!$H3257, _xlfn.SEQUENCE(LEN(Todos!$H3257)), 1), "")),
    IF(ISNUMBER(--RIGHT(_xlpm.txt,1)), _xlpm.txt, LEFT(_xlpm.txt, LEN(_xlpm.txt)-1))
)</f>
        <v>12469</v>
      </c>
      <c r="W3257" s="14" t="str">
        <f>UPPER(LEFT(Todos!$B3257,2))</f>
        <v>MN</v>
      </c>
      <c r="X3257" s="15" t="str" cm="1">
        <f t="array" ref="X3257">+IF(Todos!$C3257 = "",MODE.MATCH(Todos!$C$2:$C$4029),Todos!$C3257)</f>
        <v>M</v>
      </c>
    </row>
    <row r="3258" spans="1:24" x14ac:dyDescent="0.35">
      <c r="A3258" s="6">
        <v>168103</v>
      </c>
      <c r="B3258" s="7" t="s">
        <v>22</v>
      </c>
      <c r="C3258" s="7" t="s">
        <v>14</v>
      </c>
      <c r="D3258" s="7">
        <v>1279</v>
      </c>
      <c r="E3258" s="7">
        <v>280</v>
      </c>
      <c r="F3258" s="7">
        <v>276</v>
      </c>
      <c r="G3258" s="7">
        <v>5</v>
      </c>
      <c r="H3258" s="7">
        <v>6474</v>
      </c>
      <c r="I3258" s="7">
        <v>56</v>
      </c>
      <c r="J3258" s="7">
        <v>35</v>
      </c>
      <c r="K3258" s="7">
        <v>249</v>
      </c>
      <c r="L3258" s="7">
        <v>315</v>
      </c>
      <c r="M3258" s="7">
        <v>8</v>
      </c>
      <c r="N3258" s="7">
        <f>VLOOKUP(Todos!$A3258,vlookup_table[#All],2,FALSE)</f>
        <v>1</v>
      </c>
      <c r="O3258" s="7" t="str">
        <f>VLOOKUP(Todos!$A3258,vlookup_table[#All],3,FALSE)</f>
        <v>CA</v>
      </c>
      <c r="P3258" s="7">
        <f>VLOOKUP(Todos!$A3258,vlookup_table[#All],4,FALSE)</f>
        <v>4201</v>
      </c>
      <c r="Q3258" s="9" t="str">
        <f>VLOOKUP(Todos!$A3258,vlookup_table[#All],5,FALSE)</f>
        <v>U3</v>
      </c>
      <c r="R3258" s="9" t="str">
        <f>VLOOKUP(Todos!$A3258,vlookup_table[#All],6,FALSE)</f>
        <v>M</v>
      </c>
      <c r="S3258" s="9">
        <f>VLOOKUP(Todos!$A3258,vlookup_table[#All],7,FALSE)</f>
        <v>10</v>
      </c>
      <c r="T3258" s="9">
        <f>ROUND((9706-Todos!$P3258)/100, 0)</f>
        <v>55</v>
      </c>
      <c r="U3258" s="9" t="str" cm="1">
        <f t="array" ref="U3258">_xlfn.IFS(
    ISNUMBER(SEARCH("C", Q3258)), "Ciudad",
    ISNUMBER(SEARCH("T", Q3258)), "Pueblo",
    ISNUMBER(SEARCH("R", Q3258)), "Rural",
    ISNUMBER(SEARCH("S", Q3258)), "Suburbano",
    ISNUMBER(SEARCH("U", Q3258)), "Urbano"
)</f>
        <v>Urbano</v>
      </c>
      <c r="V3258" s="24" t="str" cm="1">
        <f t="array" ref="V3258">_xlfn.LET(
    _xlpm.txt, _xlfn.TEXTJOIN("", TRUE, IF(ISNUMBER(--MID(Todos!$H3258, _xlfn.SEQUENCE(LEN(Todos!$H3258)), 1)), MID(Todos!$H3258, _xlfn.SEQUENCE(LEN(Todos!$H3258)), 1), "")),
    IF(ISNUMBER(--RIGHT(_xlpm.txt,1)), _xlpm.txt, LEFT(_xlpm.txt, LEN(_xlpm.txt)-1))
)</f>
        <v>6474</v>
      </c>
      <c r="W3258" s="9" t="str">
        <f>UPPER(LEFT(Todos!$B3258,2))</f>
        <v>CA</v>
      </c>
      <c r="X3258" s="10" t="str" cm="1">
        <f t="array" ref="X3258">+IF(Todos!$C3258 = "",MODE.MATCH(Todos!$C$2:$C$4029),Todos!$C3258)</f>
        <v>M</v>
      </c>
    </row>
    <row r="3259" spans="1:24" x14ac:dyDescent="0.35">
      <c r="A3259" s="11">
        <v>13452</v>
      </c>
      <c r="B3259" s="12" t="s">
        <v>13</v>
      </c>
      <c r="C3259" s="12" t="s">
        <v>14</v>
      </c>
      <c r="D3259" s="12">
        <v>562</v>
      </c>
      <c r="E3259" s="12">
        <v>257</v>
      </c>
      <c r="F3259" s="12">
        <v>313</v>
      </c>
      <c r="G3259" s="12">
        <v>0</v>
      </c>
      <c r="H3259" s="12">
        <v>11595</v>
      </c>
      <c r="I3259" s="12">
        <v>6</v>
      </c>
      <c r="J3259" s="12">
        <v>21</v>
      </c>
      <c r="K3259" s="12">
        <v>268</v>
      </c>
      <c r="L3259" s="12">
        <v>312</v>
      </c>
      <c r="M3259" s="12">
        <v>7.625</v>
      </c>
      <c r="N3259" s="12">
        <f>VLOOKUP(Todos!$A3259,vlookup_table[#All],2,FALSE)</f>
        <v>1</v>
      </c>
      <c r="O3259" s="12" t="str">
        <f>VLOOKUP(Todos!$A3259,vlookup_table[#All],3,FALSE)</f>
        <v>FL</v>
      </c>
      <c r="P3259" s="12">
        <f>VLOOKUP(Todos!$A3259,vlookup_table[#All],4,FALSE)</f>
        <v>2001</v>
      </c>
      <c r="Q3259" s="14" t="str">
        <f>VLOOKUP(Todos!$A3259,vlookup_table[#All],5,FALSE)</f>
        <v>C3</v>
      </c>
      <c r="R3259" s="14" t="str">
        <f>VLOOKUP(Todos!$A3259,vlookup_table[#All],6,FALSE)</f>
        <v>M</v>
      </c>
      <c r="S3259" s="14">
        <f>VLOOKUP(Todos!$A3259,vlookup_table[#All],7,FALSE)</f>
        <v>10</v>
      </c>
      <c r="T3259" s="14">
        <f>ROUND((9706-Todos!$P3259)/100, 0)</f>
        <v>77</v>
      </c>
      <c r="U3259" s="14" t="str" cm="1">
        <f t="array" ref="U3259">_xlfn.IFS(
    ISNUMBER(SEARCH("C", Q3259)), "Ciudad",
    ISNUMBER(SEARCH("T", Q3259)), "Pueblo",
    ISNUMBER(SEARCH("R", Q3259)), "Rural",
    ISNUMBER(SEARCH("S", Q3259)), "Suburbano",
    ISNUMBER(SEARCH("U", Q3259)), "Urbano"
)</f>
        <v>Ciudad</v>
      </c>
      <c r="V3259" s="25" t="str" cm="1">
        <f t="array" ref="V3259">_xlfn.LET(
    _xlpm.txt, _xlfn.TEXTJOIN("", TRUE, IF(ISNUMBER(--MID(Todos!$H3259, _xlfn.SEQUENCE(LEN(Todos!$H3259)), 1)), MID(Todos!$H3259, _xlfn.SEQUENCE(LEN(Todos!$H3259)), 1), "")),
    IF(ISNUMBER(--RIGHT(_xlpm.txt,1)), _xlpm.txt, LEFT(_xlpm.txt, LEN(_xlpm.txt)-1))
)</f>
        <v>11595</v>
      </c>
      <c r="W3259" s="14" t="str">
        <f>UPPER(LEFT(Todos!$B3259,2))</f>
        <v>FL</v>
      </c>
      <c r="X3259" s="15" t="str" cm="1">
        <f t="array" ref="X3259">+IF(Todos!$C3259 = "",MODE.MATCH(Todos!$C$2:$C$4029),Todos!$C3259)</f>
        <v>M</v>
      </c>
    </row>
    <row r="3260" spans="1:24" x14ac:dyDescent="0.35">
      <c r="A3260" s="6">
        <v>183673</v>
      </c>
      <c r="B3260" s="7" t="s">
        <v>41</v>
      </c>
      <c r="C3260" s="7" t="s">
        <v>17</v>
      </c>
      <c r="D3260" s="7">
        <v>413</v>
      </c>
      <c r="E3260" s="7">
        <v>214</v>
      </c>
      <c r="F3260" s="7">
        <v>249</v>
      </c>
      <c r="G3260" s="7">
        <v>0</v>
      </c>
      <c r="H3260" s="7">
        <v>6780</v>
      </c>
      <c r="I3260" s="7">
        <v>29</v>
      </c>
      <c r="J3260" s="7">
        <v>43</v>
      </c>
      <c r="K3260" s="7">
        <v>227</v>
      </c>
      <c r="L3260" s="7">
        <v>229</v>
      </c>
      <c r="M3260" s="7">
        <v>9</v>
      </c>
      <c r="N3260" s="7">
        <f>VLOOKUP(Todos!$A3260,vlookup_table[#All],2,FALSE)</f>
        <v>0</v>
      </c>
      <c r="O3260" s="7" t="str">
        <f>VLOOKUP(Todos!$A3260,vlookup_table[#All],3,FALSE)</f>
        <v>WA</v>
      </c>
      <c r="P3260" s="7">
        <f>VLOOKUP(Todos!$A3260,vlookup_table[#All],4,FALSE)</f>
        <v>1108</v>
      </c>
      <c r="Q3260" s="9" t="str">
        <f>VLOOKUP(Todos!$A3260,vlookup_table[#All],5,FALSE)</f>
        <v>R2</v>
      </c>
      <c r="R3260" s="9" t="str">
        <f>VLOOKUP(Todos!$A3260,vlookup_table[#All],6,FALSE)</f>
        <v>F</v>
      </c>
      <c r="S3260" s="9">
        <f>VLOOKUP(Todos!$A3260,vlookup_table[#All],7,FALSE)</f>
        <v>10</v>
      </c>
      <c r="T3260" s="9">
        <f>ROUND((9706-Todos!$P3260)/100, 0)</f>
        <v>86</v>
      </c>
      <c r="U3260" s="9" t="str" cm="1">
        <f t="array" ref="U3260">_xlfn.IFS(
    ISNUMBER(SEARCH("C", Q3260)), "Ciudad",
    ISNUMBER(SEARCH("T", Q3260)), "Pueblo",
    ISNUMBER(SEARCH("R", Q3260)), "Rural",
    ISNUMBER(SEARCH("S", Q3260)), "Suburbano",
    ISNUMBER(SEARCH("U", Q3260)), "Urbano"
)</f>
        <v>Rural</v>
      </c>
      <c r="V3260" s="24" t="str" cm="1">
        <f t="array" ref="V3260">_xlfn.LET(
    _xlpm.txt, _xlfn.TEXTJOIN("", TRUE, IF(ISNUMBER(--MID(Todos!$H3260, _xlfn.SEQUENCE(LEN(Todos!$H3260)), 1)), MID(Todos!$H3260, _xlfn.SEQUENCE(LEN(Todos!$H3260)), 1), "")),
    IF(ISNUMBER(--RIGHT(_xlpm.txt,1)), _xlpm.txt, LEFT(_xlpm.txt, LEN(_xlpm.txt)-1))
)</f>
        <v>6780</v>
      </c>
      <c r="W3260" s="9" t="str">
        <f>UPPER(LEFT(Todos!$B3260,2))</f>
        <v>WA</v>
      </c>
      <c r="X3260" s="10" t="str" cm="1">
        <f t="array" ref="X3260">+IF(Todos!$C3260 = "",MODE.MATCH(Todos!$C$2:$C$4029),Todos!$C3260)</f>
        <v>F</v>
      </c>
    </row>
    <row r="3261" spans="1:24" x14ac:dyDescent="0.35">
      <c r="A3261" s="11">
        <v>160306</v>
      </c>
      <c r="B3261" s="12" t="s">
        <v>22</v>
      </c>
      <c r="C3261" s="12" t="s">
        <v>17</v>
      </c>
      <c r="D3261" s="12">
        <v>1283</v>
      </c>
      <c r="E3261" s="12">
        <v>360</v>
      </c>
      <c r="F3261" s="12">
        <v>380</v>
      </c>
      <c r="G3261" s="12">
        <v>0</v>
      </c>
      <c r="H3261" s="12">
        <v>12397</v>
      </c>
      <c r="I3261" s="12">
        <v>6</v>
      </c>
      <c r="J3261" s="12">
        <v>45</v>
      </c>
      <c r="K3261" s="12">
        <v>386</v>
      </c>
      <c r="L3261" s="12">
        <v>367</v>
      </c>
      <c r="M3261" s="12">
        <v>12.33333333</v>
      </c>
      <c r="N3261" s="12">
        <f>VLOOKUP(Todos!$A3261,vlookup_table[#All],2,FALSE)</f>
        <v>2</v>
      </c>
      <c r="O3261" s="12" t="str">
        <f>VLOOKUP(Todos!$A3261,vlookup_table[#All],3,FALSE)</f>
        <v>CA</v>
      </c>
      <c r="P3261" s="12">
        <f>VLOOKUP(Todos!$A3261,vlookup_table[#All],4,FALSE)</f>
        <v>2601</v>
      </c>
      <c r="Q3261" s="14" t="str">
        <f>VLOOKUP(Todos!$A3261,vlookup_table[#All],5,FALSE)</f>
        <v>T2</v>
      </c>
      <c r="R3261" s="14" t="str">
        <f>VLOOKUP(Todos!$A3261,vlookup_table[#All],6,FALSE)</f>
        <v>F</v>
      </c>
      <c r="S3261" s="14">
        <f>VLOOKUP(Todos!$A3261,vlookup_table[#All],7,FALSE)</f>
        <v>10</v>
      </c>
      <c r="T3261" s="14">
        <f>ROUND((9706-Todos!$P3261)/100, 0)</f>
        <v>71</v>
      </c>
      <c r="U3261" s="14" t="str" cm="1">
        <f t="array" ref="U3261">_xlfn.IFS(
    ISNUMBER(SEARCH("C", Q3261)), "Ciudad",
    ISNUMBER(SEARCH("T", Q3261)), "Pueblo",
    ISNUMBER(SEARCH("R", Q3261)), "Rural",
    ISNUMBER(SEARCH("S", Q3261)), "Suburbano",
    ISNUMBER(SEARCH("U", Q3261)), "Urbano"
)</f>
        <v>Pueblo</v>
      </c>
      <c r="V3261" s="25" t="str" cm="1">
        <f t="array" ref="V3261">_xlfn.LET(
    _xlpm.txt, _xlfn.TEXTJOIN("", TRUE, IF(ISNUMBER(--MID(Todos!$H3261, _xlfn.SEQUENCE(LEN(Todos!$H3261)), 1)), MID(Todos!$H3261, _xlfn.SEQUENCE(LEN(Todos!$H3261)), 1), "")),
    IF(ISNUMBER(--RIGHT(_xlpm.txt,1)), _xlpm.txt, LEFT(_xlpm.txt, LEN(_xlpm.txt)-1))
)</f>
        <v>12397</v>
      </c>
      <c r="W3261" s="14" t="str">
        <f>UPPER(LEFT(Todos!$B3261,2))</f>
        <v>CA</v>
      </c>
      <c r="X3261" s="15" t="str" cm="1">
        <f t="array" ref="X3261">+IF(Todos!$C3261 = "",MODE.MATCH(Todos!$C$2:$C$4029),Todos!$C3261)</f>
        <v>F</v>
      </c>
    </row>
    <row r="3262" spans="1:24" x14ac:dyDescent="0.35">
      <c r="A3262" s="6">
        <v>140347</v>
      </c>
      <c r="B3262" s="7" t="s">
        <v>55</v>
      </c>
      <c r="C3262" s="7" t="s">
        <v>14</v>
      </c>
      <c r="D3262" s="7">
        <v>911</v>
      </c>
      <c r="E3262" s="7">
        <v>224</v>
      </c>
      <c r="F3262" s="7">
        <v>378</v>
      </c>
      <c r="G3262" s="7">
        <v>8</v>
      </c>
      <c r="H3262" s="7">
        <v>12142</v>
      </c>
      <c r="I3262" s="7">
        <v>7</v>
      </c>
      <c r="J3262" s="7">
        <v>57</v>
      </c>
      <c r="K3262" s="7">
        <v>285</v>
      </c>
      <c r="L3262" s="7">
        <v>319</v>
      </c>
      <c r="M3262" s="7">
        <v>8</v>
      </c>
      <c r="N3262" s="7">
        <f>VLOOKUP(Todos!$A3262,vlookup_table[#All],2,FALSE)</f>
        <v>0</v>
      </c>
      <c r="O3262" s="7" t="str">
        <f>VLOOKUP(Todos!$A3262,vlookup_table[#All],3,FALSE)</f>
        <v>NM</v>
      </c>
      <c r="P3262" s="7">
        <f>VLOOKUP(Todos!$A3262,vlookup_table[#All],4,FALSE)</f>
        <v>0</v>
      </c>
      <c r="Q3262" s="9" t="str">
        <f>VLOOKUP(Todos!$A3262,vlookup_table[#All],5,FALSE)</f>
        <v>C2</v>
      </c>
      <c r="R3262" s="9" t="str">
        <f>VLOOKUP(Todos!$A3262,vlookup_table[#All],6,FALSE)</f>
        <v>M</v>
      </c>
      <c r="S3262" s="9">
        <f>VLOOKUP(Todos!$A3262,vlookup_table[#All],7,FALSE)</f>
        <v>10</v>
      </c>
      <c r="T3262" s="9">
        <f>ROUND((9706-Todos!$P3262)/100, 0)</f>
        <v>97</v>
      </c>
      <c r="U3262" s="9" t="str" cm="1">
        <f t="array" ref="U3262">_xlfn.IFS(
    ISNUMBER(SEARCH("C", Q3262)), "Ciudad",
    ISNUMBER(SEARCH("T", Q3262)), "Pueblo",
    ISNUMBER(SEARCH("R", Q3262)), "Rural",
    ISNUMBER(SEARCH("S", Q3262)), "Suburbano",
    ISNUMBER(SEARCH("U", Q3262)), "Urbano"
)</f>
        <v>Ciudad</v>
      </c>
      <c r="V3262" s="24" t="str" cm="1">
        <f t="array" ref="V3262">_xlfn.LET(
    _xlpm.txt, _xlfn.TEXTJOIN("", TRUE, IF(ISNUMBER(--MID(Todos!$H3262, _xlfn.SEQUENCE(LEN(Todos!$H3262)), 1)), MID(Todos!$H3262, _xlfn.SEQUENCE(LEN(Todos!$H3262)), 1), "")),
    IF(ISNUMBER(--RIGHT(_xlpm.txt,1)), _xlpm.txt, LEFT(_xlpm.txt, LEN(_xlpm.txt)-1))
)</f>
        <v>12142</v>
      </c>
      <c r="W3262" s="9" t="str">
        <f>UPPER(LEFT(Todos!$B3262,2))</f>
        <v>NM</v>
      </c>
      <c r="X3262" s="10" t="str" cm="1">
        <f t="array" ref="X3262">+IF(Todos!$C3262 = "",MODE.MATCH(Todos!$C$2:$C$4029),Todos!$C3262)</f>
        <v>M</v>
      </c>
    </row>
    <row r="3263" spans="1:24" x14ac:dyDescent="0.35">
      <c r="A3263" s="11">
        <v>57092</v>
      </c>
      <c r="B3263" s="12" t="s">
        <v>58</v>
      </c>
      <c r="C3263" s="12" t="s">
        <v>14</v>
      </c>
      <c r="D3263" s="12">
        <v>1110</v>
      </c>
      <c r="E3263" s="12">
        <v>452</v>
      </c>
      <c r="F3263" s="12">
        <v>542</v>
      </c>
      <c r="G3263" s="12">
        <v>6</v>
      </c>
      <c r="H3263" s="12">
        <v>17207</v>
      </c>
      <c r="I3263" s="12">
        <v>0</v>
      </c>
      <c r="J3263" s="12">
        <v>79</v>
      </c>
      <c r="K3263" s="12">
        <v>474</v>
      </c>
      <c r="L3263" s="12">
        <v>532</v>
      </c>
      <c r="M3263" s="12">
        <v>23.666666670000001</v>
      </c>
      <c r="N3263" s="12">
        <f>VLOOKUP(Todos!$A3263,vlookup_table[#All],2,FALSE)</f>
        <v>0</v>
      </c>
      <c r="O3263" s="12" t="str">
        <f>VLOOKUP(Todos!$A3263,vlookup_table[#All],3,FALSE)</f>
        <v>KY</v>
      </c>
      <c r="P3263" s="12">
        <f>VLOOKUP(Todos!$A3263,vlookup_table[#All],4,FALSE)</f>
        <v>5308</v>
      </c>
      <c r="Q3263" s="14" t="str">
        <f>VLOOKUP(Todos!$A3263,vlookup_table[#All],5,FALSE)</f>
        <v>T1</v>
      </c>
      <c r="R3263" s="14" t="str">
        <f>VLOOKUP(Todos!$A3263,vlookup_table[#All],6,FALSE)</f>
        <v>M</v>
      </c>
      <c r="S3263" s="14">
        <f>VLOOKUP(Todos!$A3263,vlookup_table[#All],7,FALSE)</f>
        <v>36</v>
      </c>
      <c r="T3263" s="14">
        <f>ROUND((9706-Todos!$P3263)/100, 0)</f>
        <v>44</v>
      </c>
      <c r="U3263" s="14" t="str" cm="1">
        <f t="array" ref="U3263">_xlfn.IFS(
    ISNUMBER(SEARCH("C", Q3263)), "Ciudad",
    ISNUMBER(SEARCH("T", Q3263)), "Pueblo",
    ISNUMBER(SEARCH("R", Q3263)), "Rural",
    ISNUMBER(SEARCH("S", Q3263)), "Suburbano",
    ISNUMBER(SEARCH("U", Q3263)), "Urbano"
)</f>
        <v>Pueblo</v>
      </c>
      <c r="V3263" s="25" t="str" cm="1">
        <f t="array" ref="V3263">_xlfn.LET(
    _xlpm.txt, _xlfn.TEXTJOIN("", TRUE, IF(ISNUMBER(--MID(Todos!$H3263, _xlfn.SEQUENCE(LEN(Todos!$H3263)), 1)), MID(Todos!$H3263, _xlfn.SEQUENCE(LEN(Todos!$H3263)), 1), "")),
    IF(ISNUMBER(--RIGHT(_xlpm.txt,1)), _xlpm.txt, LEFT(_xlpm.txt, LEN(_xlpm.txt)-1))
)</f>
        <v>17207</v>
      </c>
      <c r="W3263" s="14" t="str">
        <f>UPPER(LEFT(Todos!$B3263,2))</f>
        <v>KY</v>
      </c>
      <c r="X3263" s="15" t="str" cm="1">
        <f t="array" ref="X3263">+IF(Todos!$C3263 = "",MODE.MATCH(Todos!$C$2:$C$4029),Todos!$C3263)</f>
        <v>M</v>
      </c>
    </row>
    <row r="3264" spans="1:24" x14ac:dyDescent="0.35">
      <c r="A3264" s="6">
        <v>171216</v>
      </c>
      <c r="B3264" s="7" t="s">
        <v>22</v>
      </c>
      <c r="C3264" s="7" t="s">
        <v>17</v>
      </c>
      <c r="D3264" s="7">
        <v>1361</v>
      </c>
      <c r="E3264" s="7">
        <v>368</v>
      </c>
      <c r="F3264" s="7">
        <v>487</v>
      </c>
      <c r="G3264" s="7">
        <v>13</v>
      </c>
      <c r="H3264" s="7">
        <v>16200</v>
      </c>
      <c r="I3264" s="7">
        <v>9</v>
      </c>
      <c r="J3264" s="7">
        <v>43</v>
      </c>
      <c r="K3264" s="7">
        <v>409</v>
      </c>
      <c r="L3264" s="7">
        <v>441</v>
      </c>
      <c r="M3264" s="7">
        <v>5.8333333329999997</v>
      </c>
      <c r="N3264" s="7">
        <f>VLOOKUP(Todos!$A3264,vlookup_table[#All],2,FALSE)</f>
        <v>0</v>
      </c>
      <c r="O3264" s="7" t="str">
        <f>VLOOKUP(Todos!$A3264,vlookup_table[#All],3,FALSE)</f>
        <v>CA</v>
      </c>
      <c r="P3264" s="7">
        <f>VLOOKUP(Todos!$A3264,vlookup_table[#All],4,FALSE)</f>
        <v>3601</v>
      </c>
      <c r="Q3264" s="9" t="str">
        <f>VLOOKUP(Todos!$A3264,vlookup_table[#All],5,FALSE)</f>
        <v>S2</v>
      </c>
      <c r="R3264" s="9" t="str">
        <f>VLOOKUP(Todos!$A3264,vlookup_table[#All],6,FALSE)</f>
        <v>F</v>
      </c>
      <c r="S3264" s="9">
        <f>VLOOKUP(Todos!$A3264,vlookup_table[#All],7,FALSE)</f>
        <v>5</v>
      </c>
      <c r="T3264" s="9">
        <f>ROUND((9706-Todos!$P3264)/100, 0)</f>
        <v>61</v>
      </c>
      <c r="U3264" s="9" t="str" cm="1">
        <f t="array" ref="U3264">_xlfn.IFS(
    ISNUMBER(SEARCH("C", Q3264)), "Ciudad",
    ISNUMBER(SEARCH("T", Q3264)), "Pueblo",
    ISNUMBER(SEARCH("R", Q3264)), "Rural",
    ISNUMBER(SEARCH("S", Q3264)), "Suburbano",
    ISNUMBER(SEARCH("U", Q3264)), "Urbano"
)</f>
        <v>Suburbano</v>
      </c>
      <c r="V3264" s="24" t="str" cm="1">
        <f t="array" ref="V3264">_xlfn.LET(
    _xlpm.txt, _xlfn.TEXTJOIN("", TRUE, IF(ISNUMBER(--MID(Todos!$H3264, _xlfn.SEQUENCE(LEN(Todos!$H3264)), 1)), MID(Todos!$H3264, _xlfn.SEQUENCE(LEN(Todos!$H3264)), 1), "")),
    IF(ISNUMBER(--RIGHT(_xlpm.txt,1)), _xlpm.txt, LEFT(_xlpm.txt, LEN(_xlpm.txt)-1))
)</f>
        <v>16200</v>
      </c>
      <c r="W3264" s="9" t="str">
        <f>UPPER(LEFT(Todos!$B3264,2))</f>
        <v>CA</v>
      </c>
      <c r="X3264" s="10" t="str" cm="1">
        <f t="array" ref="X3264">+IF(Todos!$C3264 = "",MODE.MATCH(Todos!$C$2:$C$4029),Todos!$C3264)</f>
        <v>F</v>
      </c>
    </row>
    <row r="3265" spans="1:24" x14ac:dyDescent="0.35">
      <c r="A3265" s="11">
        <v>111861</v>
      </c>
      <c r="B3265" s="12" t="s">
        <v>33</v>
      </c>
      <c r="C3265" s="12" t="s">
        <v>14</v>
      </c>
      <c r="D3265" s="12">
        <v>340</v>
      </c>
      <c r="E3265" s="12">
        <v>136</v>
      </c>
      <c r="F3265" s="12">
        <v>196</v>
      </c>
      <c r="G3265" s="12">
        <v>0</v>
      </c>
      <c r="H3265" s="12">
        <v>7061</v>
      </c>
      <c r="I3265" s="12">
        <v>1</v>
      </c>
      <c r="J3265" s="12">
        <v>76</v>
      </c>
      <c r="K3265" s="12">
        <v>150</v>
      </c>
      <c r="L3265" s="12">
        <v>165</v>
      </c>
      <c r="M3265" s="12">
        <v>3.6</v>
      </c>
      <c r="N3265" s="12">
        <f>VLOOKUP(Todos!$A3265,vlookup_table[#All],2,FALSE)</f>
        <v>1</v>
      </c>
      <c r="O3265" s="12" t="str">
        <f>VLOOKUP(Todos!$A3265,vlookup_table[#All],3,FALSE)</f>
        <v>AR</v>
      </c>
      <c r="P3265" s="12">
        <f>VLOOKUP(Todos!$A3265,vlookup_table[#All],4,FALSE)</f>
        <v>2212</v>
      </c>
      <c r="Q3265" s="14" t="str">
        <f>VLOOKUP(Todos!$A3265,vlookup_table[#All],5,FALSE)</f>
        <v>T3</v>
      </c>
      <c r="R3265" s="14" t="str">
        <f>VLOOKUP(Todos!$A3265,vlookup_table[#All],6,FALSE)</f>
        <v>M</v>
      </c>
      <c r="S3265" s="14">
        <f>VLOOKUP(Todos!$A3265,vlookup_table[#All],7,FALSE)</f>
        <v>5</v>
      </c>
      <c r="T3265" s="14">
        <f>ROUND((9706-Todos!$P3265)/100, 0)</f>
        <v>75</v>
      </c>
      <c r="U3265" s="14" t="str" cm="1">
        <f t="array" ref="U3265">_xlfn.IFS(
    ISNUMBER(SEARCH("C", Q3265)), "Ciudad",
    ISNUMBER(SEARCH("T", Q3265)), "Pueblo",
    ISNUMBER(SEARCH("R", Q3265)), "Rural",
    ISNUMBER(SEARCH("S", Q3265)), "Suburbano",
    ISNUMBER(SEARCH("U", Q3265)), "Urbano"
)</f>
        <v>Pueblo</v>
      </c>
      <c r="V3265" s="25" t="str" cm="1">
        <f t="array" ref="V3265">_xlfn.LET(
    _xlpm.txt, _xlfn.TEXTJOIN("", TRUE, IF(ISNUMBER(--MID(Todos!$H3265, _xlfn.SEQUENCE(LEN(Todos!$H3265)), 1)), MID(Todos!$H3265, _xlfn.SEQUENCE(LEN(Todos!$H3265)), 1), "")),
    IF(ISNUMBER(--RIGHT(_xlpm.txt,1)), _xlpm.txt, LEFT(_xlpm.txt, LEN(_xlpm.txt)-1))
)</f>
        <v>7061</v>
      </c>
      <c r="W3265" s="14" t="str">
        <f>UPPER(LEFT(Todos!$B3265,2))</f>
        <v>AR</v>
      </c>
      <c r="X3265" s="15" t="str" cm="1">
        <f t="array" ref="X3265">+IF(Todos!$C3265 = "",MODE.MATCH(Todos!$C$2:$C$4029),Todos!$C3265)</f>
        <v>M</v>
      </c>
    </row>
    <row r="3266" spans="1:24" x14ac:dyDescent="0.35">
      <c r="A3266" s="6">
        <v>66393</v>
      </c>
      <c r="B3266" s="7" t="s">
        <v>30</v>
      </c>
      <c r="C3266" s="7" t="s">
        <v>14</v>
      </c>
      <c r="D3266" s="7">
        <v>605</v>
      </c>
      <c r="E3266" s="7">
        <v>369</v>
      </c>
      <c r="F3266" s="7">
        <v>441</v>
      </c>
      <c r="G3266" s="7">
        <v>1</v>
      </c>
      <c r="H3266" s="7">
        <v>14582</v>
      </c>
      <c r="I3266" s="7">
        <v>2</v>
      </c>
      <c r="J3266" s="7">
        <v>14</v>
      </c>
      <c r="K3266" s="7">
        <v>415</v>
      </c>
      <c r="L3266" s="7">
        <v>377</v>
      </c>
      <c r="M3266" s="7">
        <v>21</v>
      </c>
      <c r="N3266" s="7">
        <f>VLOOKUP(Todos!$A3266,vlookup_table[#All],2,FALSE)</f>
        <v>0</v>
      </c>
      <c r="O3266" s="7" t="str">
        <f>VLOOKUP(Todos!$A3266,vlookup_table[#All],3,FALSE)</f>
        <v>MI</v>
      </c>
      <c r="P3266" s="7">
        <f>VLOOKUP(Todos!$A3266,vlookup_table[#All],4,FALSE)</f>
        <v>5412</v>
      </c>
      <c r="Q3266" s="9" t="str">
        <f>VLOOKUP(Todos!$A3266,vlookup_table[#All],5,FALSE)</f>
        <v>T2</v>
      </c>
      <c r="R3266" s="9" t="str">
        <f>VLOOKUP(Todos!$A3266,vlookup_table[#All],6,FALSE)</f>
        <v>M</v>
      </c>
      <c r="S3266" s="9">
        <f>VLOOKUP(Todos!$A3266,vlookup_table[#All],7,FALSE)</f>
        <v>50</v>
      </c>
      <c r="T3266" s="9">
        <f>ROUND((9706-Todos!$P3266)/100, 0)</f>
        <v>43</v>
      </c>
      <c r="U3266" s="9" t="str" cm="1">
        <f t="array" ref="U3266">_xlfn.IFS(
    ISNUMBER(SEARCH("C", Q3266)), "Ciudad",
    ISNUMBER(SEARCH("T", Q3266)), "Pueblo",
    ISNUMBER(SEARCH("R", Q3266)), "Rural",
    ISNUMBER(SEARCH("S", Q3266)), "Suburbano",
    ISNUMBER(SEARCH("U", Q3266)), "Urbano"
)</f>
        <v>Pueblo</v>
      </c>
      <c r="V3266" s="24" t="str" cm="1">
        <f t="array" ref="V3266">_xlfn.LET(
    _xlpm.txt, _xlfn.TEXTJOIN("", TRUE, IF(ISNUMBER(--MID(Todos!$H3266, _xlfn.SEQUENCE(LEN(Todos!$H3266)), 1)), MID(Todos!$H3266, _xlfn.SEQUENCE(LEN(Todos!$H3266)), 1), "")),
    IF(ISNUMBER(--RIGHT(_xlpm.txt,1)), _xlpm.txt, LEFT(_xlpm.txt, LEN(_xlpm.txt)-1))
)</f>
        <v>14582</v>
      </c>
      <c r="W3266" s="9" t="str">
        <f>UPPER(LEFT(Todos!$B3266,2))</f>
        <v>MI</v>
      </c>
      <c r="X3266" s="10" t="str" cm="1">
        <f t="array" ref="X3266">+IF(Todos!$C3266 = "",MODE.MATCH(Todos!$C$2:$C$4029),Todos!$C3266)</f>
        <v>M</v>
      </c>
    </row>
    <row r="3267" spans="1:24" x14ac:dyDescent="0.35">
      <c r="A3267" s="11">
        <v>189848</v>
      </c>
      <c r="B3267" s="12" t="s">
        <v>13</v>
      </c>
      <c r="C3267" s="12" t="s">
        <v>14</v>
      </c>
      <c r="D3267" s="12">
        <v>885</v>
      </c>
      <c r="E3267" s="12">
        <v>264</v>
      </c>
      <c r="F3267" s="12">
        <v>414</v>
      </c>
      <c r="G3267" s="12">
        <v>6</v>
      </c>
      <c r="H3267" s="12">
        <v>18769</v>
      </c>
      <c r="I3267" s="12">
        <v>18</v>
      </c>
      <c r="J3267" s="12">
        <v>11</v>
      </c>
      <c r="K3267" s="12">
        <v>331</v>
      </c>
      <c r="L3267" s="12">
        <v>343</v>
      </c>
      <c r="M3267" s="12">
        <v>9.7333333329999991</v>
      </c>
      <c r="N3267" s="12">
        <f>VLOOKUP(Todos!$A3267,vlookup_table[#All],2,FALSE)</f>
        <v>1</v>
      </c>
      <c r="O3267" s="12" t="str">
        <f>VLOOKUP(Todos!$A3267,vlookup_table[#All],3,FALSE)</f>
        <v>FL</v>
      </c>
      <c r="P3267" s="12">
        <f>VLOOKUP(Todos!$A3267,vlookup_table[#All],4,FALSE)</f>
        <v>1801</v>
      </c>
      <c r="Q3267" s="14" t="str">
        <f>VLOOKUP(Todos!$A3267,vlookup_table[#All],5,FALSE)</f>
        <v>C2</v>
      </c>
      <c r="R3267" s="14" t="str">
        <f>VLOOKUP(Todos!$A3267,vlookup_table[#All],6,FALSE)</f>
        <v>M</v>
      </c>
      <c r="S3267" s="14">
        <f>VLOOKUP(Todos!$A3267,vlookup_table[#All],7,FALSE)</f>
        <v>12</v>
      </c>
      <c r="T3267" s="14">
        <f>ROUND((9706-Todos!$P3267)/100, 0)</f>
        <v>79</v>
      </c>
      <c r="U3267" s="14" t="str" cm="1">
        <f t="array" ref="U3267">_xlfn.IFS(
    ISNUMBER(SEARCH("C", Q3267)), "Ciudad",
    ISNUMBER(SEARCH("T", Q3267)), "Pueblo",
    ISNUMBER(SEARCH("R", Q3267)), "Rural",
    ISNUMBER(SEARCH("S", Q3267)), "Suburbano",
    ISNUMBER(SEARCH("U", Q3267)), "Urbano"
)</f>
        <v>Ciudad</v>
      </c>
      <c r="V3267" s="25" t="str" cm="1">
        <f t="array" ref="V3267">_xlfn.LET(
    _xlpm.txt, _xlfn.TEXTJOIN("", TRUE, IF(ISNUMBER(--MID(Todos!$H3267, _xlfn.SEQUENCE(LEN(Todos!$H3267)), 1)), MID(Todos!$H3267, _xlfn.SEQUENCE(LEN(Todos!$H3267)), 1), "")),
    IF(ISNUMBER(--RIGHT(_xlpm.txt,1)), _xlpm.txt, LEFT(_xlpm.txt, LEN(_xlpm.txt)-1))
)</f>
        <v>18769</v>
      </c>
      <c r="W3267" s="14" t="str">
        <f>UPPER(LEFT(Todos!$B3267,2))</f>
        <v>FL</v>
      </c>
      <c r="X3267" s="15" t="str" cm="1">
        <f t="array" ref="X3267">+IF(Todos!$C3267 = "",MODE.MATCH(Todos!$C$2:$C$4029),Todos!$C3267)</f>
        <v>M</v>
      </c>
    </row>
    <row r="3268" spans="1:24" x14ac:dyDescent="0.35">
      <c r="A3268" s="6">
        <v>103298</v>
      </c>
      <c r="B3268" s="7" t="s">
        <v>37</v>
      </c>
      <c r="C3268" s="7" t="s">
        <v>17</v>
      </c>
      <c r="D3268" s="7">
        <v>588</v>
      </c>
      <c r="E3268" s="7">
        <v>258</v>
      </c>
      <c r="F3268" s="7">
        <v>340</v>
      </c>
      <c r="G3268" s="7">
        <v>0</v>
      </c>
      <c r="H3268" s="7">
        <v>11512</v>
      </c>
      <c r="I3268" s="7">
        <v>2</v>
      </c>
      <c r="J3268" s="7">
        <v>69</v>
      </c>
      <c r="K3268" s="7">
        <v>310</v>
      </c>
      <c r="L3268" s="7">
        <v>293</v>
      </c>
      <c r="M3268" s="7">
        <v>12.5</v>
      </c>
      <c r="N3268" s="7">
        <f>VLOOKUP(Todos!$A3268,vlookup_table[#All],2,FALSE)</f>
        <v>0</v>
      </c>
      <c r="O3268" s="7" t="str">
        <f>VLOOKUP(Todos!$A3268,vlookup_table[#All],3,FALSE)</f>
        <v>MO</v>
      </c>
      <c r="P3268" s="7">
        <f>VLOOKUP(Todos!$A3268,vlookup_table[#All],4,FALSE)</f>
        <v>7101</v>
      </c>
      <c r="Q3268" s="9" t="str">
        <f>VLOOKUP(Todos!$A3268,vlookup_table[#All],5,FALSE)</f>
        <v>R1</v>
      </c>
      <c r="R3268" s="9" t="str">
        <f>VLOOKUP(Todos!$A3268,vlookup_table[#All],6,FALSE)</f>
        <v>F</v>
      </c>
      <c r="S3268" s="9">
        <f>VLOOKUP(Todos!$A3268,vlookup_table[#All],7,FALSE)</f>
        <v>15</v>
      </c>
      <c r="T3268" s="9">
        <f>ROUND((9706-Todos!$P3268)/100, 0)</f>
        <v>26</v>
      </c>
      <c r="U3268" s="9" t="str" cm="1">
        <f t="array" ref="U3268">_xlfn.IFS(
    ISNUMBER(SEARCH("C", Q3268)), "Ciudad",
    ISNUMBER(SEARCH("T", Q3268)), "Pueblo",
    ISNUMBER(SEARCH("R", Q3268)), "Rural",
    ISNUMBER(SEARCH("S", Q3268)), "Suburbano",
    ISNUMBER(SEARCH("U", Q3268)), "Urbano"
)</f>
        <v>Rural</v>
      </c>
      <c r="V3268" s="24" t="str" cm="1">
        <f t="array" ref="V3268">_xlfn.LET(
    _xlpm.txt, _xlfn.TEXTJOIN("", TRUE, IF(ISNUMBER(--MID(Todos!$H3268, _xlfn.SEQUENCE(LEN(Todos!$H3268)), 1)), MID(Todos!$H3268, _xlfn.SEQUENCE(LEN(Todos!$H3268)), 1), "")),
    IF(ISNUMBER(--RIGHT(_xlpm.txt,1)), _xlpm.txt, LEFT(_xlpm.txt, LEN(_xlpm.txt)-1))
)</f>
        <v>11512</v>
      </c>
      <c r="W3268" s="9" t="str">
        <f>UPPER(LEFT(Todos!$B3268,2))</f>
        <v>MO</v>
      </c>
      <c r="X3268" s="10" t="str" cm="1">
        <f t="array" ref="X3268">+IF(Todos!$C3268 = "",MODE.MATCH(Todos!$C$2:$C$4029),Todos!$C3268)</f>
        <v>F</v>
      </c>
    </row>
    <row r="3269" spans="1:24" x14ac:dyDescent="0.35">
      <c r="A3269" s="11">
        <v>104442</v>
      </c>
      <c r="B3269" s="12" t="s">
        <v>28</v>
      </c>
      <c r="C3269" s="12" t="s">
        <v>17</v>
      </c>
      <c r="D3269" s="12">
        <v>2172</v>
      </c>
      <c r="E3269" s="12">
        <v>1033</v>
      </c>
      <c r="F3269" s="12">
        <v>1078</v>
      </c>
      <c r="G3269" s="12">
        <v>56</v>
      </c>
      <c r="H3269" s="12">
        <v>42625</v>
      </c>
      <c r="I3269" s="12">
        <v>4</v>
      </c>
      <c r="J3269" s="12">
        <v>45</v>
      </c>
      <c r="K3269" s="12">
        <v>1048</v>
      </c>
      <c r="L3269" s="12">
        <v>1031</v>
      </c>
      <c r="M3269" s="12">
        <v>23.333333329999999</v>
      </c>
      <c r="N3269" s="12">
        <f>VLOOKUP(Todos!$A3269,vlookup_table[#All],2,FALSE)</f>
        <v>28</v>
      </c>
      <c r="O3269" s="12" t="str">
        <f>VLOOKUP(Todos!$A3269,vlookup_table[#All],3,FALSE)</f>
        <v>KS</v>
      </c>
      <c r="P3269" s="12">
        <f>VLOOKUP(Todos!$A3269,vlookup_table[#All],4,FALSE)</f>
        <v>4608</v>
      </c>
      <c r="Q3269" s="14" t="str">
        <f>VLOOKUP(Todos!$A3269,vlookup_table[#All],5,FALSE)</f>
        <v>S1</v>
      </c>
      <c r="R3269" s="14" t="str">
        <f>VLOOKUP(Todos!$A3269,vlookup_table[#All],6,FALSE)</f>
        <v>F</v>
      </c>
      <c r="S3269" s="14">
        <f>VLOOKUP(Todos!$A3269,vlookup_table[#All],7,FALSE)</f>
        <v>35</v>
      </c>
      <c r="T3269" s="14">
        <f>ROUND((9706-Todos!$P3269)/100, 0)</f>
        <v>51</v>
      </c>
      <c r="U3269" s="14" t="str" cm="1">
        <f t="array" ref="U3269">_xlfn.IFS(
    ISNUMBER(SEARCH("C", Q3269)), "Ciudad",
    ISNUMBER(SEARCH("T", Q3269)), "Pueblo",
    ISNUMBER(SEARCH("R", Q3269)), "Rural",
    ISNUMBER(SEARCH("S", Q3269)), "Suburbano",
    ISNUMBER(SEARCH("U", Q3269)), "Urbano"
)</f>
        <v>Suburbano</v>
      </c>
      <c r="V3269" s="25" t="str" cm="1">
        <f t="array" ref="V3269">_xlfn.LET(
    _xlpm.txt, _xlfn.TEXTJOIN("", TRUE, IF(ISNUMBER(--MID(Todos!$H3269, _xlfn.SEQUENCE(LEN(Todos!$H3269)), 1)), MID(Todos!$H3269, _xlfn.SEQUENCE(LEN(Todos!$H3269)), 1), "")),
    IF(ISNUMBER(--RIGHT(_xlpm.txt,1)), _xlpm.txt, LEFT(_xlpm.txt, LEN(_xlpm.txt)-1))
)</f>
        <v>42625</v>
      </c>
      <c r="W3269" s="14" t="str">
        <f>UPPER(LEFT(Todos!$B3269,2))</f>
        <v>KS</v>
      </c>
      <c r="X3269" s="15" t="str" cm="1">
        <f t="array" ref="X3269">+IF(Todos!$C3269 = "",MODE.MATCH(Todos!$C$2:$C$4029),Todos!$C3269)</f>
        <v>F</v>
      </c>
    </row>
    <row r="3270" spans="1:24" x14ac:dyDescent="0.35">
      <c r="A3270" s="6">
        <v>83279</v>
      </c>
      <c r="B3270" s="7" t="s">
        <v>57</v>
      </c>
      <c r="C3270" s="7" t="s">
        <v>17</v>
      </c>
      <c r="D3270" s="7">
        <v>1300</v>
      </c>
      <c r="E3270" s="7">
        <v>596</v>
      </c>
      <c r="F3270" s="7">
        <v>772</v>
      </c>
      <c r="G3270" s="7">
        <v>3</v>
      </c>
      <c r="H3270" s="7">
        <v>28518</v>
      </c>
      <c r="I3270" s="7">
        <v>1</v>
      </c>
      <c r="J3270" s="7">
        <v>66</v>
      </c>
      <c r="K3270" s="7">
        <v>717</v>
      </c>
      <c r="L3270" s="7">
        <v>674</v>
      </c>
      <c r="M3270" s="7">
        <v>9</v>
      </c>
      <c r="N3270" s="7">
        <f>VLOOKUP(Todos!$A3270,vlookup_table[#All],2,FALSE)</f>
        <v>0</v>
      </c>
      <c r="O3270" s="7" t="str">
        <f>VLOOKUP(Todos!$A3270,vlookup_table[#All],3,FALSE)</f>
        <v>MN</v>
      </c>
      <c r="P3270" s="7">
        <f>VLOOKUP(Todos!$A3270,vlookup_table[#All],4,FALSE)</f>
        <v>4501</v>
      </c>
      <c r="Q3270" s="9" t="str">
        <f>VLOOKUP(Todos!$A3270,vlookup_table[#All],5,FALSE)</f>
        <v>S1</v>
      </c>
      <c r="R3270" s="9" t="str">
        <f>VLOOKUP(Todos!$A3270,vlookup_table[#All],6,FALSE)</f>
        <v>F</v>
      </c>
      <c r="S3270" s="9">
        <f>VLOOKUP(Todos!$A3270,vlookup_table[#All],7,FALSE)</f>
        <v>19</v>
      </c>
      <c r="T3270" s="9">
        <f>ROUND((9706-Todos!$P3270)/100, 0)</f>
        <v>52</v>
      </c>
      <c r="U3270" s="9" t="str" cm="1">
        <f t="array" ref="U3270">_xlfn.IFS(
    ISNUMBER(SEARCH("C", Q3270)), "Ciudad",
    ISNUMBER(SEARCH("T", Q3270)), "Pueblo",
    ISNUMBER(SEARCH("R", Q3270)), "Rural",
    ISNUMBER(SEARCH("S", Q3270)), "Suburbano",
    ISNUMBER(SEARCH("U", Q3270)), "Urbano"
)</f>
        <v>Suburbano</v>
      </c>
      <c r="V3270" s="24" t="str" cm="1">
        <f t="array" ref="V3270">_xlfn.LET(
    _xlpm.txt, _xlfn.TEXTJOIN("", TRUE, IF(ISNUMBER(--MID(Todos!$H3270, _xlfn.SEQUENCE(LEN(Todos!$H3270)), 1)), MID(Todos!$H3270, _xlfn.SEQUENCE(LEN(Todos!$H3270)), 1), "")),
    IF(ISNUMBER(--RIGHT(_xlpm.txt,1)), _xlpm.txt, LEFT(_xlpm.txt, LEN(_xlpm.txt)-1))
)</f>
        <v>28518</v>
      </c>
      <c r="W3270" s="9" t="str">
        <f>UPPER(LEFT(Todos!$B3270,2))</f>
        <v>MN</v>
      </c>
      <c r="X3270" s="10" t="str" cm="1">
        <f t="array" ref="X3270">+IF(Todos!$C3270 = "",MODE.MATCH(Todos!$C$2:$C$4029),Todos!$C3270)</f>
        <v>F</v>
      </c>
    </row>
    <row r="3271" spans="1:24" x14ac:dyDescent="0.35">
      <c r="A3271" s="11">
        <v>153026</v>
      </c>
      <c r="B3271" s="12" t="s">
        <v>22</v>
      </c>
      <c r="C3271" s="12" t="s">
        <v>17</v>
      </c>
      <c r="D3271" s="12">
        <v>1625</v>
      </c>
      <c r="E3271" s="12">
        <v>196</v>
      </c>
      <c r="F3271" s="12">
        <v>256</v>
      </c>
      <c r="G3271" s="12">
        <v>0</v>
      </c>
      <c r="H3271" s="12">
        <v>10679</v>
      </c>
      <c r="I3271" s="12">
        <v>7</v>
      </c>
      <c r="J3271" s="12">
        <v>23</v>
      </c>
      <c r="K3271" s="12">
        <v>197</v>
      </c>
      <c r="L3271" s="12">
        <v>238</v>
      </c>
      <c r="M3271" s="12">
        <v>6.2142857139999998</v>
      </c>
      <c r="N3271" s="12">
        <f>VLOOKUP(Todos!$A3271,vlookup_table[#All],2,FALSE)</f>
        <v>2</v>
      </c>
      <c r="O3271" s="12" t="str">
        <f>VLOOKUP(Todos!$A3271,vlookup_table[#All],3,FALSE)</f>
        <v>CA</v>
      </c>
      <c r="P3271" s="12">
        <f>VLOOKUP(Todos!$A3271,vlookup_table[#All],4,FALSE)</f>
        <v>2601</v>
      </c>
      <c r="Q3271" s="14" t="str">
        <f>VLOOKUP(Todos!$A3271,vlookup_table[#All],5,FALSE)</f>
        <v>C3</v>
      </c>
      <c r="R3271" s="14" t="str">
        <f>VLOOKUP(Todos!$A3271,vlookup_table[#All],6,FALSE)</f>
        <v>F</v>
      </c>
      <c r="S3271" s="14">
        <f>VLOOKUP(Todos!$A3271,vlookup_table[#All],7,FALSE)</f>
        <v>10</v>
      </c>
      <c r="T3271" s="14">
        <f>ROUND((9706-Todos!$P3271)/100, 0)</f>
        <v>71</v>
      </c>
      <c r="U3271" s="14" t="str" cm="1">
        <f t="array" ref="U3271">_xlfn.IFS(
    ISNUMBER(SEARCH("C", Q3271)), "Ciudad",
    ISNUMBER(SEARCH("T", Q3271)), "Pueblo",
    ISNUMBER(SEARCH("R", Q3271)), "Rural",
    ISNUMBER(SEARCH("S", Q3271)), "Suburbano",
    ISNUMBER(SEARCH("U", Q3271)), "Urbano"
)</f>
        <v>Ciudad</v>
      </c>
      <c r="V3271" s="25" t="str" cm="1">
        <f t="array" ref="V3271">_xlfn.LET(
    _xlpm.txt, _xlfn.TEXTJOIN("", TRUE, IF(ISNUMBER(--MID(Todos!$H3271, _xlfn.SEQUENCE(LEN(Todos!$H3271)), 1)), MID(Todos!$H3271, _xlfn.SEQUENCE(LEN(Todos!$H3271)), 1), "")),
    IF(ISNUMBER(--RIGHT(_xlpm.txt,1)), _xlpm.txt, LEFT(_xlpm.txt, LEN(_xlpm.txt)-1))
)</f>
        <v>10679</v>
      </c>
      <c r="W3271" s="14" t="str">
        <f>UPPER(LEFT(Todos!$B3271,2))</f>
        <v>CA</v>
      </c>
      <c r="X3271" s="15" t="str" cm="1">
        <f t="array" ref="X3271">+IF(Todos!$C3271 = "",MODE.MATCH(Todos!$C$2:$C$4029),Todos!$C3271)</f>
        <v>F</v>
      </c>
    </row>
    <row r="3272" spans="1:24" x14ac:dyDescent="0.35">
      <c r="A3272" s="6">
        <v>162687</v>
      </c>
      <c r="B3272" s="7" t="s">
        <v>22</v>
      </c>
      <c r="C3272" s="7" t="s">
        <v>17</v>
      </c>
      <c r="D3272" s="7">
        <v>3238</v>
      </c>
      <c r="E3272" s="7">
        <v>271</v>
      </c>
      <c r="F3272" s="7">
        <v>402</v>
      </c>
      <c r="G3272" s="7">
        <v>93</v>
      </c>
      <c r="H3272" s="7">
        <v>21383</v>
      </c>
      <c r="I3272" s="7">
        <v>17</v>
      </c>
      <c r="J3272" s="7">
        <v>45</v>
      </c>
      <c r="K3272" s="7">
        <v>389</v>
      </c>
      <c r="L3272" s="7">
        <v>325</v>
      </c>
      <c r="M3272" s="7">
        <v>15.4</v>
      </c>
      <c r="N3272" s="7">
        <f>VLOOKUP(Todos!$A3272,vlookup_table[#All],2,FALSE)</f>
        <v>0</v>
      </c>
      <c r="O3272" s="7" t="str">
        <f>VLOOKUP(Todos!$A3272,vlookup_table[#All],3,FALSE)</f>
        <v>CA</v>
      </c>
      <c r="P3272" s="7">
        <f>VLOOKUP(Todos!$A3272,vlookup_table[#All],4,FALSE)</f>
        <v>4001</v>
      </c>
      <c r="Q3272" s="9" t="str">
        <f>VLOOKUP(Todos!$A3272,vlookup_table[#All],5,FALSE)</f>
        <v>U1</v>
      </c>
      <c r="R3272" s="9" t="str">
        <f>VLOOKUP(Todos!$A3272,vlookup_table[#All],6,FALSE)</f>
        <v>F</v>
      </c>
      <c r="S3272" s="9">
        <f>VLOOKUP(Todos!$A3272,vlookup_table[#All],7,FALSE)</f>
        <v>35</v>
      </c>
      <c r="T3272" s="9">
        <f>ROUND((9706-Todos!$P3272)/100, 0)</f>
        <v>57</v>
      </c>
      <c r="U3272" s="9" t="str" cm="1">
        <f t="array" ref="U3272">_xlfn.IFS(
    ISNUMBER(SEARCH("C", Q3272)), "Ciudad",
    ISNUMBER(SEARCH("T", Q3272)), "Pueblo",
    ISNUMBER(SEARCH("R", Q3272)), "Rural",
    ISNUMBER(SEARCH("S", Q3272)), "Suburbano",
    ISNUMBER(SEARCH("U", Q3272)), "Urbano"
)</f>
        <v>Urbano</v>
      </c>
      <c r="V3272" s="24" t="str" cm="1">
        <f t="array" ref="V3272">_xlfn.LET(
    _xlpm.txt, _xlfn.TEXTJOIN("", TRUE, IF(ISNUMBER(--MID(Todos!$H3272, _xlfn.SEQUENCE(LEN(Todos!$H3272)), 1)), MID(Todos!$H3272, _xlfn.SEQUENCE(LEN(Todos!$H3272)), 1), "")),
    IF(ISNUMBER(--RIGHT(_xlpm.txt,1)), _xlpm.txt, LEFT(_xlpm.txt, LEN(_xlpm.txt)-1))
)</f>
        <v>21383</v>
      </c>
      <c r="W3272" s="9" t="str">
        <f>UPPER(LEFT(Todos!$B3272,2))</f>
        <v>CA</v>
      </c>
      <c r="X3272" s="10" t="str" cm="1">
        <f t="array" ref="X3272">+IF(Todos!$C3272 = "",MODE.MATCH(Todos!$C$2:$C$4029),Todos!$C3272)</f>
        <v>F</v>
      </c>
    </row>
    <row r="3273" spans="1:24" x14ac:dyDescent="0.35">
      <c r="A3273" s="11">
        <v>133283</v>
      </c>
      <c r="B3273" s="12" t="s">
        <v>42</v>
      </c>
      <c r="C3273" s="12" t="s">
        <v>14</v>
      </c>
      <c r="D3273" s="12">
        <v>595</v>
      </c>
      <c r="E3273" s="12">
        <v>276</v>
      </c>
      <c r="F3273" s="12">
        <v>323</v>
      </c>
      <c r="G3273" s="12">
        <v>1</v>
      </c>
      <c r="H3273" s="12">
        <v>9788</v>
      </c>
      <c r="I3273" s="12">
        <v>2</v>
      </c>
      <c r="J3273" s="12">
        <v>52</v>
      </c>
      <c r="K3273" s="12">
        <v>283</v>
      </c>
      <c r="L3273" s="12">
        <v>312</v>
      </c>
      <c r="M3273" s="12">
        <v>10.83333333</v>
      </c>
      <c r="N3273" s="12">
        <f>VLOOKUP(Todos!$A3273,vlookup_table[#All],2,FALSE)</f>
        <v>1002</v>
      </c>
      <c r="O3273" s="12" t="str">
        <f>VLOOKUP(Todos!$A3273,vlookup_table[#All],3,FALSE)</f>
        <v>ID</v>
      </c>
      <c r="P3273" s="12">
        <f>VLOOKUP(Todos!$A3273,vlookup_table[#All],4,FALSE)</f>
        <v>0</v>
      </c>
      <c r="Q3273" s="14" t="str">
        <f>VLOOKUP(Todos!$A3273,vlookup_table[#All],5,FALSE)</f>
        <v>R2</v>
      </c>
      <c r="R3273" s="14" t="str">
        <f>VLOOKUP(Todos!$A3273,vlookup_table[#All],6,FALSE)</f>
        <v>M</v>
      </c>
      <c r="S3273" s="14">
        <f>VLOOKUP(Todos!$A3273,vlookup_table[#All],7,FALSE)</f>
        <v>15</v>
      </c>
      <c r="T3273" s="14">
        <f>ROUND((9706-Todos!$P3273)/100, 0)</f>
        <v>97</v>
      </c>
      <c r="U3273" s="14" t="str" cm="1">
        <f t="array" ref="U3273">_xlfn.IFS(
    ISNUMBER(SEARCH("C", Q3273)), "Ciudad",
    ISNUMBER(SEARCH("T", Q3273)), "Pueblo",
    ISNUMBER(SEARCH("R", Q3273)), "Rural",
    ISNUMBER(SEARCH("S", Q3273)), "Suburbano",
    ISNUMBER(SEARCH("U", Q3273)), "Urbano"
)</f>
        <v>Rural</v>
      </c>
      <c r="V3273" s="25" t="str" cm="1">
        <f t="array" ref="V3273">_xlfn.LET(
    _xlpm.txt, _xlfn.TEXTJOIN("", TRUE, IF(ISNUMBER(--MID(Todos!$H3273, _xlfn.SEQUENCE(LEN(Todos!$H3273)), 1)), MID(Todos!$H3273, _xlfn.SEQUENCE(LEN(Todos!$H3273)), 1), "")),
    IF(ISNUMBER(--RIGHT(_xlpm.txt,1)), _xlpm.txt, LEFT(_xlpm.txt, LEN(_xlpm.txt)-1))
)</f>
        <v>9788</v>
      </c>
      <c r="W3273" s="14" t="str">
        <f>UPPER(LEFT(Todos!$B3273,2))</f>
        <v>ID</v>
      </c>
      <c r="X3273" s="15" t="str" cm="1">
        <f t="array" ref="X3273">+IF(Todos!$C3273 = "",MODE.MATCH(Todos!$C$2:$C$4029),Todos!$C3273)</f>
        <v>M</v>
      </c>
    </row>
    <row r="3274" spans="1:24" x14ac:dyDescent="0.35">
      <c r="A3274" s="6">
        <v>58934</v>
      </c>
      <c r="B3274" s="7" t="s">
        <v>58</v>
      </c>
      <c r="C3274" s="7" t="s">
        <v>17</v>
      </c>
      <c r="D3274" s="7">
        <v>282</v>
      </c>
      <c r="E3274" s="7">
        <v>169</v>
      </c>
      <c r="F3274" s="7">
        <v>225</v>
      </c>
      <c r="G3274" s="7">
        <v>1</v>
      </c>
      <c r="H3274" s="7">
        <v>7323</v>
      </c>
      <c r="I3274" s="7">
        <v>0</v>
      </c>
      <c r="J3274" s="7">
        <v>87</v>
      </c>
      <c r="K3274" s="7">
        <v>198</v>
      </c>
      <c r="L3274" s="7">
        <v>190</v>
      </c>
      <c r="M3274" s="7">
        <v>15</v>
      </c>
      <c r="N3274" s="7">
        <f>VLOOKUP(Todos!$A3274,vlookup_table[#All],2,FALSE)</f>
        <v>0</v>
      </c>
      <c r="O3274" s="7" t="str">
        <f>VLOOKUP(Todos!$A3274,vlookup_table[#All],3,FALSE)</f>
        <v>KY</v>
      </c>
      <c r="P3274" s="7">
        <f>VLOOKUP(Todos!$A3274,vlookup_table[#All],4,FALSE)</f>
        <v>0</v>
      </c>
      <c r="Q3274" s="9" t="str">
        <f>VLOOKUP(Todos!$A3274,vlookup_table[#All],5,FALSE)</f>
        <v>R3</v>
      </c>
      <c r="R3274" s="9" t="str">
        <f>VLOOKUP(Todos!$A3274,vlookup_table[#All],6,FALSE)</f>
        <v>F</v>
      </c>
      <c r="S3274" s="9">
        <f>VLOOKUP(Todos!$A3274,vlookup_table[#All],7,FALSE)</f>
        <v>10</v>
      </c>
      <c r="T3274" s="9">
        <f>ROUND((9706-Todos!$P3274)/100, 0)</f>
        <v>97</v>
      </c>
      <c r="U3274" s="9" t="str" cm="1">
        <f t="array" ref="U3274">_xlfn.IFS(
    ISNUMBER(SEARCH("C", Q3274)), "Ciudad",
    ISNUMBER(SEARCH("T", Q3274)), "Pueblo",
    ISNUMBER(SEARCH("R", Q3274)), "Rural",
    ISNUMBER(SEARCH("S", Q3274)), "Suburbano",
    ISNUMBER(SEARCH("U", Q3274)), "Urbano"
)</f>
        <v>Rural</v>
      </c>
      <c r="V3274" s="24" t="str" cm="1">
        <f t="array" ref="V3274">_xlfn.LET(
    _xlpm.txt, _xlfn.TEXTJOIN("", TRUE, IF(ISNUMBER(--MID(Todos!$H3274, _xlfn.SEQUENCE(LEN(Todos!$H3274)), 1)), MID(Todos!$H3274, _xlfn.SEQUENCE(LEN(Todos!$H3274)), 1), "")),
    IF(ISNUMBER(--RIGHT(_xlpm.txt,1)), _xlpm.txt, LEFT(_xlpm.txt, LEN(_xlpm.txt)-1))
)</f>
        <v>7323</v>
      </c>
      <c r="W3274" s="9" t="str">
        <f>UPPER(LEFT(Todos!$B3274,2))</f>
        <v>KY</v>
      </c>
      <c r="X3274" s="10" t="str" cm="1">
        <f t="array" ref="X3274">+IF(Todos!$C3274 = "",MODE.MATCH(Todos!$C$2:$C$4029),Todos!$C3274)</f>
        <v>F</v>
      </c>
    </row>
    <row r="3275" spans="1:24" x14ac:dyDescent="0.35">
      <c r="A3275" s="11">
        <v>151195</v>
      </c>
      <c r="B3275" s="12" t="s">
        <v>22</v>
      </c>
      <c r="C3275" s="12" t="s">
        <v>17</v>
      </c>
      <c r="D3275" s="12">
        <v>3905</v>
      </c>
      <c r="E3275" s="12">
        <v>882</v>
      </c>
      <c r="F3275" s="12">
        <v>989</v>
      </c>
      <c r="G3275" s="12">
        <v>95</v>
      </c>
      <c r="H3275" s="12">
        <v>35563</v>
      </c>
      <c r="I3275" s="12">
        <v>14</v>
      </c>
      <c r="J3275" s="12">
        <v>37</v>
      </c>
      <c r="K3275" s="12">
        <v>1022</v>
      </c>
      <c r="L3275" s="12">
        <v>923</v>
      </c>
      <c r="M3275" s="12">
        <v>8.25</v>
      </c>
      <c r="N3275" s="12">
        <f>VLOOKUP(Todos!$A3275,vlookup_table[#All],2,FALSE)</f>
        <v>0</v>
      </c>
      <c r="O3275" s="12" t="str">
        <f>VLOOKUP(Todos!$A3275,vlookup_table[#All],3,FALSE)</f>
        <v>CA</v>
      </c>
      <c r="P3275" s="12">
        <f>VLOOKUP(Todos!$A3275,vlookup_table[#All],4,FALSE)</f>
        <v>1001</v>
      </c>
      <c r="Q3275" s="14" t="str">
        <f>VLOOKUP(Todos!$A3275,vlookup_table[#All],5,FALSE)</f>
        <v/>
      </c>
      <c r="R3275" s="14" t="str">
        <f>VLOOKUP(Todos!$A3275,vlookup_table[#All],6,FALSE)</f>
        <v>F</v>
      </c>
      <c r="S3275" s="14">
        <f>VLOOKUP(Todos!$A3275,vlookup_table[#All],7,FALSE)</f>
        <v>10</v>
      </c>
      <c r="T3275" s="14">
        <f>ROUND((9706-Todos!$P3275)/100, 0)</f>
        <v>87</v>
      </c>
      <c r="U3275" s="14" t="e" cm="1">
        <f t="array" ref="U3275">_xlfn.IFS(
    ISNUMBER(SEARCH("C", Q3275)), "Ciudad",
    ISNUMBER(SEARCH("T", Q3275)), "Pueblo",
    ISNUMBER(SEARCH("R", Q3275)), "Rural",
    ISNUMBER(SEARCH("S", Q3275)), "Suburbano",
    ISNUMBER(SEARCH("U", Q3275)), "Urbano"
)</f>
        <v>#N/A</v>
      </c>
      <c r="V3275" s="25" t="str" cm="1">
        <f t="array" ref="V3275">_xlfn.LET(
    _xlpm.txt, _xlfn.TEXTJOIN("", TRUE, IF(ISNUMBER(--MID(Todos!$H3275, _xlfn.SEQUENCE(LEN(Todos!$H3275)), 1)), MID(Todos!$H3275, _xlfn.SEQUENCE(LEN(Todos!$H3275)), 1), "")),
    IF(ISNUMBER(--RIGHT(_xlpm.txt,1)), _xlpm.txt, LEFT(_xlpm.txt, LEN(_xlpm.txt)-1))
)</f>
        <v>35563</v>
      </c>
      <c r="W3275" s="14" t="str">
        <f>UPPER(LEFT(Todos!$B3275,2))</f>
        <v>CA</v>
      </c>
      <c r="X3275" s="15" t="str" cm="1">
        <f t="array" ref="X3275">+IF(Todos!$C3275 = "",MODE.MATCH(Todos!$C$2:$C$4029),Todos!$C3275)</f>
        <v>F</v>
      </c>
    </row>
    <row r="3276" spans="1:24" x14ac:dyDescent="0.35">
      <c r="A3276" s="6">
        <v>1322</v>
      </c>
      <c r="B3276" s="7" t="s">
        <v>30</v>
      </c>
      <c r="C3276" s="7" t="s">
        <v>17</v>
      </c>
      <c r="D3276" s="7">
        <v>376</v>
      </c>
      <c r="E3276" s="7">
        <v>397</v>
      </c>
      <c r="F3276" s="7">
        <v>412</v>
      </c>
      <c r="G3276" s="7">
        <v>0</v>
      </c>
      <c r="H3276" s="7">
        <v>15260</v>
      </c>
      <c r="I3276" s="7">
        <v>3</v>
      </c>
      <c r="J3276" s="7">
        <v>77</v>
      </c>
      <c r="K3276" s="7">
        <v>401</v>
      </c>
      <c r="L3276" s="7">
        <v>405</v>
      </c>
      <c r="M3276" s="7">
        <v>12.42857143</v>
      </c>
      <c r="N3276" s="7">
        <f>VLOOKUP(Todos!$A3276,vlookup_table[#All],2,FALSE)</f>
        <v>28</v>
      </c>
      <c r="O3276" s="7" t="str">
        <f>VLOOKUP(Todos!$A3276,vlookup_table[#All],3,FALSE)</f>
        <v>MI</v>
      </c>
      <c r="P3276" s="7">
        <f>VLOOKUP(Todos!$A3276,vlookup_table[#All],4,FALSE)</f>
        <v>4301</v>
      </c>
      <c r="Q3276" s="9" t="str">
        <f>VLOOKUP(Todos!$A3276,vlookup_table[#All],5,FALSE)</f>
        <v>U2</v>
      </c>
      <c r="R3276" s="9" t="str">
        <f>VLOOKUP(Todos!$A3276,vlookup_table[#All],6,FALSE)</f>
        <v>F</v>
      </c>
      <c r="S3276" s="9">
        <f>VLOOKUP(Todos!$A3276,vlookup_table[#All],7,FALSE)</f>
        <v>14</v>
      </c>
      <c r="T3276" s="9">
        <f>ROUND((9706-Todos!$P3276)/100, 0)</f>
        <v>54</v>
      </c>
      <c r="U3276" s="9" t="str" cm="1">
        <f t="array" ref="U3276">_xlfn.IFS(
    ISNUMBER(SEARCH("C", Q3276)), "Ciudad",
    ISNUMBER(SEARCH("T", Q3276)), "Pueblo",
    ISNUMBER(SEARCH("R", Q3276)), "Rural",
    ISNUMBER(SEARCH("S", Q3276)), "Suburbano",
    ISNUMBER(SEARCH("U", Q3276)), "Urbano"
)</f>
        <v>Urbano</v>
      </c>
      <c r="V3276" s="24" t="str" cm="1">
        <f t="array" ref="V3276">_xlfn.LET(
    _xlpm.txt, _xlfn.TEXTJOIN("", TRUE, IF(ISNUMBER(--MID(Todos!$H3276, _xlfn.SEQUENCE(LEN(Todos!$H3276)), 1)), MID(Todos!$H3276, _xlfn.SEQUENCE(LEN(Todos!$H3276)), 1), "")),
    IF(ISNUMBER(--RIGHT(_xlpm.txt,1)), _xlpm.txt, LEFT(_xlpm.txt, LEN(_xlpm.txt)-1))
)</f>
        <v>15260</v>
      </c>
      <c r="W3276" s="9" t="str">
        <f>UPPER(LEFT(Todos!$B3276,2))</f>
        <v>MI</v>
      </c>
      <c r="X3276" s="10" t="str" cm="1">
        <f t="array" ref="X3276">+IF(Todos!$C3276 = "",MODE.MATCH(Todos!$C$2:$C$4029),Todos!$C3276)</f>
        <v>F</v>
      </c>
    </row>
    <row r="3277" spans="1:24" x14ac:dyDescent="0.35">
      <c r="A3277" s="11">
        <v>157307</v>
      </c>
      <c r="B3277" s="12" t="s">
        <v>22</v>
      </c>
      <c r="C3277" s="12" t="s">
        <v>14</v>
      </c>
      <c r="D3277" s="12">
        <v>3254</v>
      </c>
      <c r="E3277" s="12">
        <v>481</v>
      </c>
      <c r="F3277" s="12">
        <v>614</v>
      </c>
      <c r="G3277" s="12">
        <v>91</v>
      </c>
      <c r="H3277" s="12">
        <v>18646</v>
      </c>
      <c r="I3277" s="12">
        <v>16</v>
      </c>
      <c r="J3277" s="12">
        <v>44</v>
      </c>
      <c r="K3277" s="12">
        <v>607</v>
      </c>
      <c r="L3277" s="12">
        <v>485</v>
      </c>
      <c r="M3277" s="12">
        <v>25</v>
      </c>
      <c r="N3277" s="12">
        <f>VLOOKUP(Todos!$A3277,vlookup_table[#All],2,FALSE)</f>
        <v>1</v>
      </c>
      <c r="O3277" s="12" t="str">
        <f>VLOOKUP(Todos!$A3277,vlookup_table[#All],3,FALSE)</f>
        <v>CA</v>
      </c>
      <c r="P3277" s="12">
        <f>VLOOKUP(Todos!$A3277,vlookup_table[#All],4,FALSE)</f>
        <v>6001</v>
      </c>
      <c r="Q3277" s="14" t="str">
        <f>VLOOKUP(Todos!$A3277,vlookup_table[#All],5,FALSE)</f>
        <v>U1</v>
      </c>
      <c r="R3277" s="14" t="str">
        <f>VLOOKUP(Todos!$A3277,vlookup_table[#All],6,FALSE)</f>
        <v>M</v>
      </c>
      <c r="S3277" s="14">
        <f>VLOOKUP(Todos!$A3277,vlookup_table[#All],7,FALSE)</f>
        <v>30</v>
      </c>
      <c r="T3277" s="14">
        <f>ROUND((9706-Todos!$P3277)/100, 0)</f>
        <v>37</v>
      </c>
      <c r="U3277" s="14" t="str" cm="1">
        <f t="array" ref="U3277">_xlfn.IFS(
    ISNUMBER(SEARCH("C", Q3277)), "Ciudad",
    ISNUMBER(SEARCH("T", Q3277)), "Pueblo",
    ISNUMBER(SEARCH("R", Q3277)), "Rural",
    ISNUMBER(SEARCH("S", Q3277)), "Suburbano",
    ISNUMBER(SEARCH("U", Q3277)), "Urbano"
)</f>
        <v>Urbano</v>
      </c>
      <c r="V3277" s="25" t="str" cm="1">
        <f t="array" ref="V3277">_xlfn.LET(
    _xlpm.txt, _xlfn.TEXTJOIN("", TRUE, IF(ISNUMBER(--MID(Todos!$H3277, _xlfn.SEQUENCE(LEN(Todos!$H3277)), 1)), MID(Todos!$H3277, _xlfn.SEQUENCE(LEN(Todos!$H3277)), 1), "")),
    IF(ISNUMBER(--RIGHT(_xlpm.txt,1)), _xlpm.txt, LEFT(_xlpm.txt, LEN(_xlpm.txt)-1))
)</f>
        <v>18646</v>
      </c>
      <c r="W3277" s="14" t="str">
        <f>UPPER(LEFT(Todos!$B3277,2))</f>
        <v>CA</v>
      </c>
      <c r="X3277" s="15" t="str" cm="1">
        <f t="array" ref="X3277">+IF(Todos!$C3277 = "",MODE.MATCH(Todos!$C$2:$C$4029),Todos!$C3277)</f>
        <v>M</v>
      </c>
    </row>
    <row r="3278" spans="1:24" x14ac:dyDescent="0.35">
      <c r="A3278" s="6">
        <v>175582</v>
      </c>
      <c r="B3278" s="7" t="s">
        <v>51</v>
      </c>
      <c r="C3278" s="7" t="s">
        <v>17</v>
      </c>
      <c r="D3278" s="7">
        <v>411</v>
      </c>
      <c r="E3278" s="7">
        <v>198</v>
      </c>
      <c r="F3278" s="7">
        <v>240</v>
      </c>
      <c r="G3278" s="7">
        <v>0</v>
      </c>
      <c r="H3278" s="7">
        <v>9565</v>
      </c>
      <c r="I3278" s="7">
        <v>6</v>
      </c>
      <c r="J3278" s="7">
        <v>55</v>
      </c>
      <c r="K3278" s="7">
        <v>225</v>
      </c>
      <c r="L3278" s="7">
        <v>225</v>
      </c>
      <c r="M3278" s="7">
        <v>9.4285714289999998</v>
      </c>
      <c r="N3278" s="7">
        <f>VLOOKUP(Todos!$A3278,vlookup_table[#All],2,FALSE)</f>
        <v>28</v>
      </c>
      <c r="O3278" s="7" t="str">
        <f>VLOOKUP(Todos!$A3278,vlookup_table[#All],3,FALSE)</f>
        <v>OR</v>
      </c>
      <c r="P3278" s="7">
        <f>VLOOKUP(Todos!$A3278,vlookup_table[#All],4,FALSE)</f>
        <v>6011</v>
      </c>
      <c r="Q3278" s="9" t="str">
        <f>VLOOKUP(Todos!$A3278,vlookup_table[#All],5,FALSE)</f>
        <v>C3</v>
      </c>
      <c r="R3278" s="9" t="str">
        <f>VLOOKUP(Todos!$A3278,vlookup_table[#All],6,FALSE)</f>
        <v>F</v>
      </c>
      <c r="S3278" s="9">
        <f>VLOOKUP(Todos!$A3278,vlookup_table[#All],7,FALSE)</f>
        <v>15</v>
      </c>
      <c r="T3278" s="9">
        <f>ROUND((9706-Todos!$P3278)/100, 0)</f>
        <v>37</v>
      </c>
      <c r="U3278" s="9" t="str" cm="1">
        <f t="array" ref="U3278">_xlfn.IFS(
    ISNUMBER(SEARCH("C", Q3278)), "Ciudad",
    ISNUMBER(SEARCH("T", Q3278)), "Pueblo",
    ISNUMBER(SEARCH("R", Q3278)), "Rural",
    ISNUMBER(SEARCH("S", Q3278)), "Suburbano",
    ISNUMBER(SEARCH("U", Q3278)), "Urbano"
)</f>
        <v>Ciudad</v>
      </c>
      <c r="V3278" s="24" t="str" cm="1">
        <f t="array" ref="V3278">_xlfn.LET(
    _xlpm.txt, _xlfn.TEXTJOIN("", TRUE, IF(ISNUMBER(--MID(Todos!$H3278, _xlfn.SEQUENCE(LEN(Todos!$H3278)), 1)), MID(Todos!$H3278, _xlfn.SEQUENCE(LEN(Todos!$H3278)), 1), "")),
    IF(ISNUMBER(--RIGHT(_xlpm.txt,1)), _xlpm.txt, LEFT(_xlpm.txt, LEN(_xlpm.txt)-1))
)</f>
        <v>9565</v>
      </c>
      <c r="W3278" s="9" t="str">
        <f>UPPER(LEFT(Todos!$B3278,2))</f>
        <v>OR</v>
      </c>
      <c r="X3278" s="10" t="str" cm="1">
        <f t="array" ref="X3278">+IF(Todos!$C3278 = "",MODE.MATCH(Todos!$C$2:$C$4029),Todos!$C3278)</f>
        <v>F</v>
      </c>
    </row>
    <row r="3279" spans="1:24" x14ac:dyDescent="0.35">
      <c r="A3279" s="11">
        <v>78875</v>
      </c>
      <c r="B3279" s="12" t="s">
        <v>36</v>
      </c>
      <c r="C3279" s="12" t="s">
        <v>17</v>
      </c>
      <c r="D3279" s="12">
        <v>1043</v>
      </c>
      <c r="E3279" s="12">
        <v>519</v>
      </c>
      <c r="F3279" s="12">
        <v>604</v>
      </c>
      <c r="G3279" s="12">
        <v>3</v>
      </c>
      <c r="H3279" s="12">
        <v>22555</v>
      </c>
      <c r="I3279" s="12">
        <v>10</v>
      </c>
      <c r="J3279" s="12">
        <v>64</v>
      </c>
      <c r="K3279" s="12">
        <v>544</v>
      </c>
      <c r="L3279" s="12">
        <v>578</v>
      </c>
      <c r="M3279" s="12">
        <v>15</v>
      </c>
      <c r="N3279" s="12">
        <f>VLOOKUP(Todos!$A3279,vlookup_table[#All],2,FALSE)</f>
        <v>28</v>
      </c>
      <c r="O3279" s="12" t="str">
        <f>VLOOKUP(Todos!$A3279,vlookup_table[#All],3,FALSE)</f>
        <v>WI</v>
      </c>
      <c r="P3279" s="12">
        <f>VLOOKUP(Todos!$A3279,vlookup_table[#All],4,FALSE)</f>
        <v>403</v>
      </c>
      <c r="Q3279" s="14" t="str">
        <f>VLOOKUP(Todos!$A3279,vlookup_table[#All],5,FALSE)</f>
        <v>S1</v>
      </c>
      <c r="R3279" s="14" t="str">
        <f>VLOOKUP(Todos!$A3279,vlookup_table[#All],6,FALSE)</f>
        <v>F</v>
      </c>
      <c r="S3279" s="14">
        <f>VLOOKUP(Todos!$A3279,vlookup_table[#All],7,FALSE)</f>
        <v>15</v>
      </c>
      <c r="T3279" s="14">
        <f>ROUND((9706-Todos!$P3279)/100, 0)</f>
        <v>93</v>
      </c>
      <c r="U3279" s="14" t="str" cm="1">
        <f t="array" ref="U3279">_xlfn.IFS(
    ISNUMBER(SEARCH("C", Q3279)), "Ciudad",
    ISNUMBER(SEARCH("T", Q3279)), "Pueblo",
    ISNUMBER(SEARCH("R", Q3279)), "Rural",
    ISNUMBER(SEARCH("S", Q3279)), "Suburbano",
    ISNUMBER(SEARCH("U", Q3279)), "Urbano"
)</f>
        <v>Suburbano</v>
      </c>
      <c r="V3279" s="25" t="str" cm="1">
        <f t="array" ref="V3279">_xlfn.LET(
    _xlpm.txt, _xlfn.TEXTJOIN("", TRUE, IF(ISNUMBER(--MID(Todos!$H3279, _xlfn.SEQUENCE(LEN(Todos!$H3279)), 1)), MID(Todos!$H3279, _xlfn.SEQUENCE(LEN(Todos!$H3279)), 1), "")),
    IF(ISNUMBER(--RIGHT(_xlpm.txt,1)), _xlpm.txt, LEFT(_xlpm.txt, LEN(_xlpm.txt)-1))
)</f>
        <v>22555</v>
      </c>
      <c r="W3279" s="14" t="str">
        <f>UPPER(LEFT(Todos!$B3279,2))</f>
        <v>WI</v>
      </c>
      <c r="X3279" s="15" t="str" cm="1">
        <f t="array" ref="X3279">+IF(Todos!$C3279 = "",MODE.MATCH(Todos!$C$2:$C$4029),Todos!$C3279)</f>
        <v>F</v>
      </c>
    </row>
    <row r="3280" spans="1:24" x14ac:dyDescent="0.35">
      <c r="A3280" s="6">
        <v>57705</v>
      </c>
      <c r="B3280" s="7" t="s">
        <v>58</v>
      </c>
      <c r="C3280" s="7" t="s">
        <v>17</v>
      </c>
      <c r="D3280" s="7">
        <v>375</v>
      </c>
      <c r="E3280" s="7">
        <v>145</v>
      </c>
      <c r="F3280" s="7">
        <v>205</v>
      </c>
      <c r="G3280" s="7">
        <v>0</v>
      </c>
      <c r="H3280" s="7">
        <v>8278</v>
      </c>
      <c r="I3280" s="7">
        <v>0</v>
      </c>
      <c r="J3280" s="7">
        <v>72</v>
      </c>
      <c r="K3280" s="7">
        <v>138</v>
      </c>
      <c r="L3280" s="7">
        <v>189</v>
      </c>
      <c r="M3280" s="7">
        <v>3.576923077</v>
      </c>
      <c r="N3280" s="7">
        <f>VLOOKUP(Todos!$A3280,vlookup_table[#All],2,FALSE)</f>
        <v>0</v>
      </c>
      <c r="O3280" s="7" t="str">
        <f>VLOOKUP(Todos!$A3280,vlookup_table[#All],3,FALSE)</f>
        <v>KY</v>
      </c>
      <c r="P3280" s="7">
        <f>VLOOKUP(Todos!$A3280,vlookup_table[#All],4,FALSE)</f>
        <v>0</v>
      </c>
      <c r="Q3280" s="9" t="str">
        <f>VLOOKUP(Todos!$A3280,vlookup_table[#All],5,FALSE)</f>
        <v>U4</v>
      </c>
      <c r="R3280" s="9" t="str">
        <f>VLOOKUP(Todos!$A3280,vlookup_table[#All],6,FALSE)</f>
        <v>F</v>
      </c>
      <c r="S3280" s="9">
        <f>VLOOKUP(Todos!$A3280,vlookup_table[#All],7,FALSE)</f>
        <v>5</v>
      </c>
      <c r="T3280" s="9">
        <f>ROUND((9706-Todos!$P3280)/100, 0)</f>
        <v>97</v>
      </c>
      <c r="U3280" s="9" t="str" cm="1">
        <f t="array" ref="U3280">_xlfn.IFS(
    ISNUMBER(SEARCH("C", Q3280)), "Ciudad",
    ISNUMBER(SEARCH("T", Q3280)), "Pueblo",
    ISNUMBER(SEARCH("R", Q3280)), "Rural",
    ISNUMBER(SEARCH("S", Q3280)), "Suburbano",
    ISNUMBER(SEARCH("U", Q3280)), "Urbano"
)</f>
        <v>Urbano</v>
      </c>
      <c r="V3280" s="24" t="str" cm="1">
        <f t="array" ref="V3280">_xlfn.LET(
    _xlpm.txt, _xlfn.TEXTJOIN("", TRUE, IF(ISNUMBER(--MID(Todos!$H3280, _xlfn.SEQUENCE(LEN(Todos!$H3280)), 1)), MID(Todos!$H3280, _xlfn.SEQUENCE(LEN(Todos!$H3280)), 1), "")),
    IF(ISNUMBER(--RIGHT(_xlpm.txt,1)), _xlpm.txt, LEFT(_xlpm.txt, LEN(_xlpm.txt)-1))
)</f>
        <v>8278</v>
      </c>
      <c r="W3280" s="9" t="str">
        <f>UPPER(LEFT(Todos!$B3280,2))</f>
        <v>KY</v>
      </c>
      <c r="X3280" s="10" t="str" cm="1">
        <f t="array" ref="X3280">+IF(Todos!$C3280 = "",MODE.MATCH(Todos!$C$2:$C$4029),Todos!$C3280)</f>
        <v>F</v>
      </c>
    </row>
    <row r="3281" spans="1:24" x14ac:dyDescent="0.35">
      <c r="A3281" s="11">
        <v>70039</v>
      </c>
      <c r="B3281" s="12" t="s">
        <v>30</v>
      </c>
      <c r="C3281" s="12" t="s">
        <v>14</v>
      </c>
      <c r="D3281" s="12">
        <v>828</v>
      </c>
      <c r="E3281" s="12">
        <v>452</v>
      </c>
      <c r="F3281" s="12">
        <v>594</v>
      </c>
      <c r="G3281" s="12">
        <v>5</v>
      </c>
      <c r="H3281" s="12">
        <v>21946</v>
      </c>
      <c r="I3281" s="12">
        <v>6</v>
      </c>
      <c r="J3281" s="12">
        <v>76</v>
      </c>
      <c r="K3281" s="12">
        <v>495</v>
      </c>
      <c r="L3281" s="12">
        <v>515</v>
      </c>
      <c r="M3281" s="12">
        <v>10.133333329999999</v>
      </c>
      <c r="N3281" s="12">
        <f>VLOOKUP(Todos!$A3281,vlookup_table[#All],2,FALSE)</f>
        <v>1</v>
      </c>
      <c r="O3281" s="12" t="str">
        <f>VLOOKUP(Todos!$A3281,vlookup_table[#All],3,FALSE)</f>
        <v>MI</v>
      </c>
      <c r="P3281" s="12">
        <f>VLOOKUP(Todos!$A3281,vlookup_table[#All],4,FALSE)</f>
        <v>5002</v>
      </c>
      <c r="Q3281" s="14" t="str">
        <f>VLOOKUP(Todos!$A3281,vlookup_table[#All],5,FALSE)</f>
        <v>T2</v>
      </c>
      <c r="R3281" s="14" t="str">
        <f>VLOOKUP(Todos!$A3281,vlookup_table[#All],6,FALSE)</f>
        <v>M</v>
      </c>
      <c r="S3281" s="14">
        <f>VLOOKUP(Todos!$A3281,vlookup_table[#All],7,FALSE)</f>
        <v>13</v>
      </c>
      <c r="T3281" s="14">
        <f>ROUND((9706-Todos!$P3281)/100, 0)</f>
        <v>47</v>
      </c>
      <c r="U3281" s="14" t="str" cm="1">
        <f t="array" ref="U3281">_xlfn.IFS(
    ISNUMBER(SEARCH("C", Q3281)), "Ciudad",
    ISNUMBER(SEARCH("T", Q3281)), "Pueblo",
    ISNUMBER(SEARCH("R", Q3281)), "Rural",
    ISNUMBER(SEARCH("S", Q3281)), "Suburbano",
    ISNUMBER(SEARCH("U", Q3281)), "Urbano"
)</f>
        <v>Pueblo</v>
      </c>
      <c r="V3281" s="25" t="str" cm="1">
        <f t="array" ref="V3281">_xlfn.LET(
    _xlpm.txt, _xlfn.TEXTJOIN("", TRUE, IF(ISNUMBER(--MID(Todos!$H3281, _xlfn.SEQUENCE(LEN(Todos!$H3281)), 1)), MID(Todos!$H3281, _xlfn.SEQUENCE(LEN(Todos!$H3281)), 1), "")),
    IF(ISNUMBER(--RIGHT(_xlpm.txt,1)), _xlpm.txt, LEFT(_xlpm.txt, LEN(_xlpm.txt)-1))
)</f>
        <v>21946</v>
      </c>
      <c r="W3281" s="14" t="str">
        <f>UPPER(LEFT(Todos!$B3281,2))</f>
        <v>MI</v>
      </c>
      <c r="X3281" s="15" t="str" cm="1">
        <f t="array" ref="X3281">+IF(Todos!$C3281 = "",MODE.MATCH(Todos!$C$2:$C$4029),Todos!$C3281)</f>
        <v>M</v>
      </c>
    </row>
    <row r="3282" spans="1:24" x14ac:dyDescent="0.35">
      <c r="A3282" s="6">
        <v>138307</v>
      </c>
      <c r="B3282" s="7" t="s">
        <v>56</v>
      </c>
      <c r="C3282" s="7" t="s">
        <v>61</v>
      </c>
      <c r="D3282" s="7">
        <v>1711</v>
      </c>
      <c r="E3282" s="7">
        <v>401</v>
      </c>
      <c r="F3282" s="7">
        <v>608</v>
      </c>
      <c r="G3282" s="7">
        <v>33</v>
      </c>
      <c r="H3282" s="7">
        <v>23098</v>
      </c>
      <c r="I3282" s="7">
        <v>9</v>
      </c>
      <c r="J3282" s="7">
        <v>18</v>
      </c>
      <c r="K3282" s="7">
        <v>441</v>
      </c>
      <c r="L3282" s="7">
        <v>527</v>
      </c>
      <c r="M3282" s="7">
        <v>12.4</v>
      </c>
      <c r="N3282" s="7">
        <f>VLOOKUP(Todos!$A3282,vlookup_table[#All],2,FALSE)</f>
        <v>0</v>
      </c>
      <c r="O3282" s="7" t="str">
        <f>VLOOKUP(Todos!$A3282,vlookup_table[#All],3,FALSE)</f>
        <v>AZ</v>
      </c>
      <c r="P3282" s="7">
        <f>VLOOKUP(Todos!$A3282,vlookup_table[#All],4,FALSE)</f>
        <v>4310</v>
      </c>
      <c r="Q3282" s="9" t="str">
        <f>VLOOKUP(Todos!$A3282,vlookup_table[#All],5,FALSE)</f>
        <v>S1</v>
      </c>
      <c r="R3282" s="9" t="str">
        <f>VLOOKUP(Todos!$A3282,vlookup_table[#All],6,FALSE)</f>
        <v>F</v>
      </c>
      <c r="S3282" s="9">
        <f>VLOOKUP(Todos!$A3282,vlookup_table[#All],7,FALSE)</f>
        <v>18</v>
      </c>
      <c r="T3282" s="9">
        <f>ROUND((9706-Todos!$P3282)/100, 0)</f>
        <v>54</v>
      </c>
      <c r="U3282" s="9" t="str" cm="1">
        <f t="array" ref="U3282">_xlfn.IFS(
    ISNUMBER(SEARCH("C", Q3282)), "Ciudad",
    ISNUMBER(SEARCH("T", Q3282)), "Pueblo",
    ISNUMBER(SEARCH("R", Q3282)), "Rural",
    ISNUMBER(SEARCH("S", Q3282)), "Suburbano",
    ISNUMBER(SEARCH("U", Q3282)), "Urbano"
)</f>
        <v>Suburbano</v>
      </c>
      <c r="V3282" s="24" t="str" cm="1">
        <f t="array" ref="V3282">_xlfn.LET(
    _xlpm.txt, _xlfn.TEXTJOIN("", TRUE, IF(ISNUMBER(--MID(Todos!$H3282, _xlfn.SEQUENCE(LEN(Todos!$H3282)), 1)), MID(Todos!$H3282, _xlfn.SEQUENCE(LEN(Todos!$H3282)), 1), "")),
    IF(ISNUMBER(--RIGHT(_xlpm.txt,1)), _xlpm.txt, LEFT(_xlpm.txt, LEN(_xlpm.txt)-1))
)</f>
        <v>23098</v>
      </c>
      <c r="W3282" s="9" t="str">
        <f>UPPER(LEFT(Todos!$B3282,2))</f>
        <v>AZ</v>
      </c>
      <c r="X3282" s="10" t="str" cm="1">
        <f t="array" ref="X3282">+IF(Todos!$C3282 = "",MODE.MATCH(Todos!$C$2:$C$4029),Todos!$C3282)</f>
        <v>Female</v>
      </c>
    </row>
    <row r="3283" spans="1:24" x14ac:dyDescent="0.35">
      <c r="A3283" s="11">
        <v>163614</v>
      </c>
      <c r="B3283" s="12" t="s">
        <v>22</v>
      </c>
      <c r="C3283" s="12" t="s">
        <v>17</v>
      </c>
      <c r="D3283" s="12">
        <v>4051</v>
      </c>
      <c r="E3283" s="12">
        <v>588</v>
      </c>
      <c r="F3283" s="12">
        <v>630</v>
      </c>
      <c r="G3283" s="12">
        <v>97</v>
      </c>
      <c r="H3283" s="12">
        <v>21692</v>
      </c>
      <c r="I3283" s="12">
        <v>22</v>
      </c>
      <c r="J3283" s="12">
        <v>57</v>
      </c>
      <c r="K3283" s="12">
        <v>605</v>
      </c>
      <c r="L3283" s="12">
        <v>617</v>
      </c>
      <c r="M3283" s="12">
        <v>4.5714285710000002</v>
      </c>
      <c r="N3283" s="12">
        <f>VLOOKUP(Todos!$A3283,vlookup_table[#All],2,FALSE)</f>
        <v>0</v>
      </c>
      <c r="O3283" s="12" t="str">
        <f>VLOOKUP(Todos!$A3283,vlookup_table[#All],3,FALSE)</f>
        <v>CA</v>
      </c>
      <c r="P3283" s="12">
        <f>VLOOKUP(Todos!$A3283,vlookup_table[#All],4,FALSE)</f>
        <v>0</v>
      </c>
      <c r="Q3283" s="14" t="str">
        <f>VLOOKUP(Todos!$A3283,vlookup_table[#All],5,FALSE)</f>
        <v>U1</v>
      </c>
      <c r="R3283" s="14" t="str">
        <f>VLOOKUP(Todos!$A3283,vlookup_table[#All],6,FALSE)</f>
        <v>F</v>
      </c>
      <c r="S3283" s="14">
        <f>VLOOKUP(Todos!$A3283,vlookup_table[#All],7,FALSE)</f>
        <v>10</v>
      </c>
      <c r="T3283" s="14">
        <f>ROUND((9706-Todos!$P3283)/100, 0)</f>
        <v>97</v>
      </c>
      <c r="U3283" s="14" t="str" cm="1">
        <f t="array" ref="U3283">_xlfn.IFS(
    ISNUMBER(SEARCH("C", Q3283)), "Ciudad",
    ISNUMBER(SEARCH("T", Q3283)), "Pueblo",
    ISNUMBER(SEARCH("R", Q3283)), "Rural",
    ISNUMBER(SEARCH("S", Q3283)), "Suburbano",
    ISNUMBER(SEARCH("U", Q3283)), "Urbano"
)</f>
        <v>Urbano</v>
      </c>
      <c r="V3283" s="25" t="str" cm="1">
        <f t="array" ref="V3283">_xlfn.LET(
    _xlpm.txt, _xlfn.TEXTJOIN("", TRUE, IF(ISNUMBER(--MID(Todos!$H3283, _xlfn.SEQUENCE(LEN(Todos!$H3283)), 1)), MID(Todos!$H3283, _xlfn.SEQUENCE(LEN(Todos!$H3283)), 1), "")),
    IF(ISNUMBER(--RIGHT(_xlpm.txt,1)), _xlpm.txt, LEFT(_xlpm.txt, LEN(_xlpm.txt)-1))
)</f>
        <v>21692</v>
      </c>
      <c r="W3283" s="14" t="str">
        <f>UPPER(LEFT(Todos!$B3283,2))</f>
        <v>CA</v>
      </c>
      <c r="X3283" s="15" t="str" cm="1">
        <f t="array" ref="X3283">+IF(Todos!$C3283 = "",MODE.MATCH(Todos!$C$2:$C$4029),Todos!$C3283)</f>
        <v>F</v>
      </c>
    </row>
    <row r="3284" spans="1:24" x14ac:dyDescent="0.35">
      <c r="A3284" s="6">
        <v>21966</v>
      </c>
      <c r="B3284" s="7" t="s">
        <v>18</v>
      </c>
      <c r="C3284" s="7" t="s">
        <v>20</v>
      </c>
      <c r="D3284" s="7">
        <v>824</v>
      </c>
      <c r="E3284" s="7">
        <v>285</v>
      </c>
      <c r="F3284" s="7">
        <v>356</v>
      </c>
      <c r="G3284" s="7">
        <v>3</v>
      </c>
      <c r="H3284" s="7">
        <v>13339</v>
      </c>
      <c r="I3284" s="7">
        <v>2</v>
      </c>
      <c r="J3284" s="7">
        <v>59</v>
      </c>
      <c r="K3284" s="7">
        <v>305</v>
      </c>
      <c r="L3284" s="7">
        <v>333</v>
      </c>
      <c r="M3284" s="7">
        <v>5.92</v>
      </c>
      <c r="N3284" s="7">
        <f>VLOOKUP(Todos!$A3284,vlookup_table[#All],2,FALSE)</f>
        <v>2</v>
      </c>
      <c r="O3284" s="7" t="str">
        <f>VLOOKUP(Todos!$A3284,vlookup_table[#All],3,FALSE)</f>
        <v>NC</v>
      </c>
      <c r="P3284" s="7">
        <f>VLOOKUP(Todos!$A3284,vlookup_table[#All],4,FALSE)</f>
        <v>0</v>
      </c>
      <c r="Q3284" s="9" t="str">
        <f>VLOOKUP(Todos!$A3284,vlookup_table[#All],5,FALSE)</f>
        <v>R2</v>
      </c>
      <c r="R3284" s="9" t="str">
        <f>VLOOKUP(Todos!$A3284,vlookup_table[#All],6,FALSE)</f>
        <v>F</v>
      </c>
      <c r="S3284" s="9">
        <f>VLOOKUP(Todos!$A3284,vlookup_table[#All],7,FALSE)</f>
        <v>6</v>
      </c>
      <c r="T3284" s="9">
        <f>ROUND((9706-Todos!$P3284)/100, 0)</f>
        <v>97</v>
      </c>
      <c r="U3284" s="9" t="str" cm="1">
        <f t="array" ref="U3284">_xlfn.IFS(
    ISNUMBER(SEARCH("C", Q3284)), "Ciudad",
    ISNUMBER(SEARCH("T", Q3284)), "Pueblo",
    ISNUMBER(SEARCH("R", Q3284)), "Rural",
    ISNUMBER(SEARCH("S", Q3284)), "Suburbano",
    ISNUMBER(SEARCH("U", Q3284)), "Urbano"
)</f>
        <v>Rural</v>
      </c>
      <c r="V3284" s="24" t="str" cm="1">
        <f t="array" ref="V3284">_xlfn.LET(
    _xlpm.txt, _xlfn.TEXTJOIN("", TRUE, IF(ISNUMBER(--MID(Todos!$H3284, _xlfn.SEQUENCE(LEN(Todos!$H3284)), 1)), MID(Todos!$H3284, _xlfn.SEQUENCE(LEN(Todos!$H3284)), 1), "")),
    IF(ISNUMBER(--RIGHT(_xlpm.txt,1)), _xlpm.txt, LEFT(_xlpm.txt, LEN(_xlpm.txt)-1))
)</f>
        <v>13339</v>
      </c>
      <c r="W3284" s="9" t="str">
        <f>UPPER(LEFT(Todos!$B3284,2))</f>
        <v>NC</v>
      </c>
      <c r="X3284" s="10" t="str" cm="1">
        <f t="array" ref="X3284">+IF(Todos!$C3284 = "",MODE.MATCH(Todos!$C$2:$C$4029),Todos!$C3284)</f>
        <v>female</v>
      </c>
    </row>
    <row r="3285" spans="1:24" x14ac:dyDescent="0.35">
      <c r="A3285" s="11">
        <v>44433</v>
      </c>
      <c r="B3285" s="12" t="s">
        <v>13</v>
      </c>
      <c r="C3285" s="12" t="s">
        <v>14</v>
      </c>
      <c r="D3285" s="12">
        <v>606</v>
      </c>
      <c r="E3285" s="12">
        <v>220</v>
      </c>
      <c r="F3285" s="12">
        <v>290</v>
      </c>
      <c r="G3285" s="12">
        <v>2</v>
      </c>
      <c r="H3285" s="12">
        <v>11294</v>
      </c>
      <c r="I3285" s="12">
        <v>6</v>
      </c>
      <c r="J3285" s="12">
        <v>24</v>
      </c>
      <c r="K3285" s="12">
        <v>244</v>
      </c>
      <c r="L3285" s="12">
        <v>265</v>
      </c>
      <c r="M3285" s="12">
        <v>11</v>
      </c>
      <c r="N3285" s="12">
        <f>VLOOKUP(Todos!$A3285,vlookup_table[#All],2,FALSE)</f>
        <v>1</v>
      </c>
      <c r="O3285" s="12" t="str">
        <f>VLOOKUP(Todos!$A3285,vlookup_table[#All],3,FALSE)</f>
        <v>FL</v>
      </c>
      <c r="P3285" s="12">
        <f>VLOOKUP(Todos!$A3285,vlookup_table[#All],4,FALSE)</f>
        <v>2308</v>
      </c>
      <c r="Q3285" s="14" t="str">
        <f>VLOOKUP(Todos!$A3285,vlookup_table[#All],5,FALSE)</f>
        <v>C2</v>
      </c>
      <c r="R3285" s="14" t="str">
        <f>VLOOKUP(Todos!$A3285,vlookup_table[#All],6,FALSE)</f>
        <v>M</v>
      </c>
      <c r="S3285" s="14">
        <f>VLOOKUP(Todos!$A3285,vlookup_table[#All],7,FALSE)</f>
        <v>10</v>
      </c>
      <c r="T3285" s="14">
        <f>ROUND((9706-Todos!$P3285)/100, 0)</f>
        <v>74</v>
      </c>
      <c r="U3285" s="14" t="str" cm="1">
        <f t="array" ref="U3285">_xlfn.IFS(
    ISNUMBER(SEARCH("C", Q3285)), "Ciudad",
    ISNUMBER(SEARCH("T", Q3285)), "Pueblo",
    ISNUMBER(SEARCH("R", Q3285)), "Rural",
    ISNUMBER(SEARCH("S", Q3285)), "Suburbano",
    ISNUMBER(SEARCH("U", Q3285)), "Urbano"
)</f>
        <v>Ciudad</v>
      </c>
      <c r="V3285" s="25" t="str" cm="1">
        <f t="array" ref="V3285">_xlfn.LET(
    _xlpm.txt, _xlfn.TEXTJOIN("", TRUE, IF(ISNUMBER(--MID(Todos!$H3285, _xlfn.SEQUENCE(LEN(Todos!$H3285)), 1)), MID(Todos!$H3285, _xlfn.SEQUENCE(LEN(Todos!$H3285)), 1), "")),
    IF(ISNUMBER(--RIGHT(_xlpm.txt,1)), _xlpm.txt, LEFT(_xlpm.txt, LEN(_xlpm.txt)-1))
)</f>
        <v>11294</v>
      </c>
      <c r="W3285" s="14" t="str">
        <f>UPPER(LEFT(Todos!$B3285,2))</f>
        <v>FL</v>
      </c>
      <c r="X3285" s="15" t="str" cm="1">
        <f t="array" ref="X3285">+IF(Todos!$C3285 = "",MODE.MATCH(Todos!$C$2:$C$4029),Todos!$C3285)</f>
        <v>M</v>
      </c>
    </row>
    <row r="3286" spans="1:24" x14ac:dyDescent="0.35">
      <c r="A3286" s="6">
        <v>189234</v>
      </c>
      <c r="B3286" s="7" t="s">
        <v>24</v>
      </c>
      <c r="C3286" s="7" t="s">
        <v>17</v>
      </c>
      <c r="D3286" s="7">
        <v>781</v>
      </c>
      <c r="E3286" s="7">
        <v>221</v>
      </c>
      <c r="F3286" s="7">
        <v>321</v>
      </c>
      <c r="G3286" s="7">
        <v>1</v>
      </c>
      <c r="H3286" s="7">
        <v>13071</v>
      </c>
      <c r="I3286" s="7">
        <v>4</v>
      </c>
      <c r="J3286" s="7">
        <v>15</v>
      </c>
      <c r="K3286" s="7">
        <v>263</v>
      </c>
      <c r="L3286" s="7">
        <v>294</v>
      </c>
      <c r="M3286" s="7">
        <v>6.3333333329999997</v>
      </c>
      <c r="N3286" s="7">
        <f>VLOOKUP(Todos!$A3286,vlookup_table[#All],2,FALSE)</f>
        <v>28</v>
      </c>
      <c r="O3286" s="7" t="str">
        <f>VLOOKUP(Todos!$A3286,vlookup_table[#All],3,FALSE)</f>
        <v>NV</v>
      </c>
      <c r="P3286" s="7">
        <f>VLOOKUP(Todos!$A3286,vlookup_table[#All],4,FALSE)</f>
        <v>0</v>
      </c>
      <c r="Q3286" s="9" t="str">
        <f>VLOOKUP(Todos!$A3286,vlookup_table[#All],5,FALSE)</f>
        <v>U3</v>
      </c>
      <c r="R3286" s="9" t="str">
        <f>VLOOKUP(Todos!$A3286,vlookup_table[#All],6,FALSE)</f>
        <v>F</v>
      </c>
      <c r="S3286" s="9">
        <f>VLOOKUP(Todos!$A3286,vlookup_table[#All],7,FALSE)</f>
        <v>5</v>
      </c>
      <c r="T3286" s="9">
        <f>ROUND((9706-Todos!$P3286)/100, 0)</f>
        <v>97</v>
      </c>
      <c r="U3286" s="9" t="str" cm="1">
        <f t="array" ref="U3286">_xlfn.IFS(
    ISNUMBER(SEARCH("C", Q3286)), "Ciudad",
    ISNUMBER(SEARCH("T", Q3286)), "Pueblo",
    ISNUMBER(SEARCH("R", Q3286)), "Rural",
    ISNUMBER(SEARCH("S", Q3286)), "Suburbano",
    ISNUMBER(SEARCH("U", Q3286)), "Urbano"
)</f>
        <v>Urbano</v>
      </c>
      <c r="V3286" s="24" t="str" cm="1">
        <f t="array" ref="V3286">_xlfn.LET(
    _xlpm.txt, _xlfn.TEXTJOIN("", TRUE, IF(ISNUMBER(--MID(Todos!$H3286, _xlfn.SEQUENCE(LEN(Todos!$H3286)), 1)), MID(Todos!$H3286, _xlfn.SEQUENCE(LEN(Todos!$H3286)), 1), "")),
    IF(ISNUMBER(--RIGHT(_xlpm.txt,1)), _xlpm.txt, LEFT(_xlpm.txt, LEN(_xlpm.txt)-1))
)</f>
        <v>13071</v>
      </c>
      <c r="W3286" s="9" t="str">
        <f>UPPER(LEFT(Todos!$B3286,2))</f>
        <v>NV</v>
      </c>
      <c r="X3286" s="10" t="str" cm="1">
        <f t="array" ref="X3286">+IF(Todos!$C3286 = "",MODE.MATCH(Todos!$C$2:$C$4029),Todos!$C3286)</f>
        <v>F</v>
      </c>
    </row>
    <row r="3287" spans="1:24" x14ac:dyDescent="0.35">
      <c r="A3287" s="11">
        <v>37304</v>
      </c>
      <c r="B3287" s="12" t="s">
        <v>13</v>
      </c>
      <c r="C3287" s="12" t="s">
        <v>14</v>
      </c>
      <c r="D3287" s="12">
        <v>640</v>
      </c>
      <c r="E3287" s="12">
        <v>244</v>
      </c>
      <c r="F3287" s="12">
        <v>335</v>
      </c>
      <c r="G3287" s="12">
        <v>9</v>
      </c>
      <c r="H3287" s="12">
        <v>12992</v>
      </c>
      <c r="I3287" s="12">
        <v>4</v>
      </c>
      <c r="J3287" s="12">
        <v>40</v>
      </c>
      <c r="K3287" s="12">
        <v>266</v>
      </c>
      <c r="L3287" s="12">
        <v>303</v>
      </c>
      <c r="M3287" s="12">
        <v>7.6428571429999996</v>
      </c>
      <c r="N3287" s="12">
        <f>VLOOKUP(Todos!$A3287,vlookup_table[#All],2,FALSE)</f>
        <v>1</v>
      </c>
      <c r="O3287" s="12" t="str">
        <f>VLOOKUP(Todos!$A3287,vlookup_table[#All],3,FALSE)</f>
        <v>FL</v>
      </c>
      <c r="P3287" s="12">
        <f>VLOOKUP(Todos!$A3287,vlookup_table[#All],4,FALSE)</f>
        <v>3911</v>
      </c>
      <c r="Q3287" s="14" t="str">
        <f>VLOOKUP(Todos!$A3287,vlookup_table[#All],5,FALSE)</f>
        <v>S1</v>
      </c>
      <c r="R3287" s="14" t="str">
        <f>VLOOKUP(Todos!$A3287,vlookup_table[#All],6,FALSE)</f>
        <v>M</v>
      </c>
      <c r="S3287" s="14">
        <f>VLOOKUP(Todos!$A3287,vlookup_table[#All],7,FALSE)</f>
        <v>5</v>
      </c>
      <c r="T3287" s="14">
        <f>ROUND((9706-Todos!$P3287)/100, 0)</f>
        <v>58</v>
      </c>
      <c r="U3287" s="14" t="str" cm="1">
        <f t="array" ref="U3287">_xlfn.IFS(
    ISNUMBER(SEARCH("C", Q3287)), "Ciudad",
    ISNUMBER(SEARCH("T", Q3287)), "Pueblo",
    ISNUMBER(SEARCH("R", Q3287)), "Rural",
    ISNUMBER(SEARCH("S", Q3287)), "Suburbano",
    ISNUMBER(SEARCH("U", Q3287)), "Urbano"
)</f>
        <v>Suburbano</v>
      </c>
      <c r="V3287" s="25" t="str" cm="1">
        <f t="array" ref="V3287">_xlfn.LET(
    _xlpm.txt, _xlfn.TEXTJOIN("", TRUE, IF(ISNUMBER(--MID(Todos!$H3287, _xlfn.SEQUENCE(LEN(Todos!$H3287)), 1)), MID(Todos!$H3287, _xlfn.SEQUENCE(LEN(Todos!$H3287)), 1), "")),
    IF(ISNUMBER(--RIGHT(_xlpm.txt,1)), _xlpm.txt, LEFT(_xlpm.txt, LEN(_xlpm.txt)-1))
)</f>
        <v>12992</v>
      </c>
      <c r="W3287" s="14" t="str">
        <f>UPPER(LEFT(Todos!$B3287,2))</f>
        <v>FL</v>
      </c>
      <c r="X3287" s="15" t="str" cm="1">
        <f t="array" ref="X3287">+IF(Todos!$C3287 = "",MODE.MATCH(Todos!$C$2:$C$4029),Todos!$C3287)</f>
        <v>M</v>
      </c>
    </row>
    <row r="3288" spans="1:24" x14ac:dyDescent="0.35">
      <c r="A3288" s="6">
        <v>35728</v>
      </c>
      <c r="B3288" s="7" t="s">
        <v>13</v>
      </c>
      <c r="C3288" s="7" t="s">
        <v>14</v>
      </c>
      <c r="D3288" s="7">
        <v>786</v>
      </c>
      <c r="E3288" s="7">
        <v>339</v>
      </c>
      <c r="F3288" s="7">
        <v>361</v>
      </c>
      <c r="G3288" s="7">
        <v>1</v>
      </c>
      <c r="H3288" s="7">
        <v>11296</v>
      </c>
      <c r="I3288" s="7">
        <v>9</v>
      </c>
      <c r="J3288" s="7">
        <v>24</v>
      </c>
      <c r="K3288" s="7">
        <v>354</v>
      </c>
      <c r="L3288" s="7">
        <v>349</v>
      </c>
      <c r="M3288" s="7">
        <v>11.33333333</v>
      </c>
      <c r="N3288" s="7">
        <f>VLOOKUP(Todos!$A3288,vlookup_table[#All],2,FALSE)</f>
        <v>0</v>
      </c>
      <c r="O3288" s="7" t="str">
        <f>VLOOKUP(Todos!$A3288,vlookup_table[#All],3,FALSE)</f>
        <v>FL</v>
      </c>
      <c r="P3288" s="7">
        <f>VLOOKUP(Todos!$A3288,vlookup_table[#All],4,FALSE)</f>
        <v>4801</v>
      </c>
      <c r="Q3288" s="9" t="str">
        <f>VLOOKUP(Todos!$A3288,vlookup_table[#All],5,FALSE)</f>
        <v>T2</v>
      </c>
      <c r="R3288" s="9" t="str">
        <f>VLOOKUP(Todos!$A3288,vlookup_table[#All],6,FALSE)</f>
        <v>M</v>
      </c>
      <c r="S3288" s="9">
        <f>VLOOKUP(Todos!$A3288,vlookup_table[#All],7,FALSE)</f>
        <v>10</v>
      </c>
      <c r="T3288" s="9">
        <f>ROUND((9706-Todos!$P3288)/100, 0)</f>
        <v>49</v>
      </c>
      <c r="U3288" s="9" t="str" cm="1">
        <f t="array" ref="U3288">_xlfn.IFS(
    ISNUMBER(SEARCH("C", Q3288)), "Ciudad",
    ISNUMBER(SEARCH("T", Q3288)), "Pueblo",
    ISNUMBER(SEARCH("R", Q3288)), "Rural",
    ISNUMBER(SEARCH("S", Q3288)), "Suburbano",
    ISNUMBER(SEARCH("U", Q3288)), "Urbano"
)</f>
        <v>Pueblo</v>
      </c>
      <c r="V3288" s="24" t="str" cm="1">
        <f t="array" ref="V3288">_xlfn.LET(
    _xlpm.txt, _xlfn.TEXTJOIN("", TRUE, IF(ISNUMBER(--MID(Todos!$H3288, _xlfn.SEQUENCE(LEN(Todos!$H3288)), 1)), MID(Todos!$H3288, _xlfn.SEQUENCE(LEN(Todos!$H3288)), 1), "")),
    IF(ISNUMBER(--RIGHT(_xlpm.txt,1)), _xlpm.txt, LEFT(_xlpm.txt, LEN(_xlpm.txt)-1))
)</f>
        <v>11296</v>
      </c>
      <c r="W3288" s="9" t="str">
        <f>UPPER(LEFT(Todos!$B3288,2))</f>
        <v>FL</v>
      </c>
      <c r="X3288" s="10" t="str" cm="1">
        <f t="array" ref="X3288">+IF(Todos!$C3288 = "",MODE.MATCH(Todos!$C$2:$C$4029),Todos!$C3288)</f>
        <v>M</v>
      </c>
    </row>
    <row r="3289" spans="1:24" x14ac:dyDescent="0.35">
      <c r="A3289" s="11">
        <v>30640</v>
      </c>
      <c r="B3289" s="12" t="s">
        <v>40</v>
      </c>
      <c r="C3289" s="12" t="s">
        <v>17</v>
      </c>
      <c r="D3289" s="12">
        <v>629</v>
      </c>
      <c r="E3289" s="12">
        <v>256</v>
      </c>
      <c r="F3289" s="12">
        <v>420</v>
      </c>
      <c r="G3289" s="12">
        <v>0</v>
      </c>
      <c r="H3289" s="12">
        <v>15293</v>
      </c>
      <c r="I3289" s="12">
        <v>5</v>
      </c>
      <c r="J3289" s="12">
        <v>54</v>
      </c>
      <c r="K3289" s="12">
        <v>339</v>
      </c>
      <c r="L3289" s="12">
        <v>319</v>
      </c>
      <c r="M3289" s="12">
        <v>10.33333333</v>
      </c>
      <c r="N3289" s="12">
        <f>VLOOKUP(Todos!$A3289,vlookup_table[#All],2,FALSE)</f>
        <v>0</v>
      </c>
      <c r="O3289" s="12" t="str">
        <f>VLOOKUP(Todos!$A3289,vlookup_table[#All],3,FALSE)</f>
        <v>GA</v>
      </c>
      <c r="P3289" s="12">
        <f>VLOOKUP(Todos!$A3289,vlookup_table[#All],4,FALSE)</f>
        <v>3311</v>
      </c>
      <c r="Q3289" s="14" t="str">
        <f>VLOOKUP(Todos!$A3289,vlookup_table[#All],5,FALSE)</f>
        <v>C2</v>
      </c>
      <c r="R3289" s="14" t="str">
        <f>VLOOKUP(Todos!$A3289,vlookup_table[#All],6,FALSE)</f>
        <v>F</v>
      </c>
      <c r="S3289" s="14">
        <f>VLOOKUP(Todos!$A3289,vlookup_table[#All],7,FALSE)</f>
        <v>15</v>
      </c>
      <c r="T3289" s="14">
        <f>ROUND((9706-Todos!$P3289)/100, 0)</f>
        <v>64</v>
      </c>
      <c r="U3289" s="14" t="str" cm="1">
        <f t="array" ref="U3289">_xlfn.IFS(
    ISNUMBER(SEARCH("C", Q3289)), "Ciudad",
    ISNUMBER(SEARCH("T", Q3289)), "Pueblo",
    ISNUMBER(SEARCH("R", Q3289)), "Rural",
    ISNUMBER(SEARCH("S", Q3289)), "Suburbano",
    ISNUMBER(SEARCH("U", Q3289)), "Urbano"
)</f>
        <v>Ciudad</v>
      </c>
      <c r="V3289" s="25" t="str" cm="1">
        <f t="array" ref="V3289">_xlfn.LET(
    _xlpm.txt, _xlfn.TEXTJOIN("", TRUE, IF(ISNUMBER(--MID(Todos!$H3289, _xlfn.SEQUENCE(LEN(Todos!$H3289)), 1)), MID(Todos!$H3289, _xlfn.SEQUENCE(LEN(Todos!$H3289)), 1), "")),
    IF(ISNUMBER(--RIGHT(_xlpm.txt,1)), _xlpm.txt, LEFT(_xlpm.txt, LEN(_xlpm.txt)-1))
)</f>
        <v>15293</v>
      </c>
      <c r="W3289" s="14" t="str">
        <f>UPPER(LEFT(Todos!$B3289,2))</f>
        <v>GA</v>
      </c>
      <c r="X3289" s="15" t="str" cm="1">
        <f t="array" ref="X3289">+IF(Todos!$C3289 = "",MODE.MATCH(Todos!$C$2:$C$4029),Todos!$C3289)</f>
        <v>F</v>
      </c>
    </row>
    <row r="3290" spans="1:24" x14ac:dyDescent="0.35">
      <c r="A3290" s="6">
        <v>7734</v>
      </c>
      <c r="B3290" s="7" t="s">
        <v>36</v>
      </c>
      <c r="C3290" s="7" t="s">
        <v>52</v>
      </c>
      <c r="D3290" s="7">
        <v>683</v>
      </c>
      <c r="E3290" s="7">
        <v>331</v>
      </c>
      <c r="F3290" s="7">
        <v>397</v>
      </c>
      <c r="G3290" s="7">
        <v>1</v>
      </c>
      <c r="H3290" s="7">
        <v>13025</v>
      </c>
      <c r="I3290" s="7">
        <v>2</v>
      </c>
      <c r="J3290" s="7">
        <v>92</v>
      </c>
      <c r="K3290" s="7">
        <v>349</v>
      </c>
      <c r="L3290" s="7">
        <v>367</v>
      </c>
      <c r="M3290" s="7">
        <v>11.227272729999999</v>
      </c>
      <c r="N3290" s="7">
        <f>VLOOKUP(Todos!$A3290,vlookup_table[#All],2,FALSE)</f>
        <v>1</v>
      </c>
      <c r="O3290" s="7" t="str">
        <f>VLOOKUP(Todos!$A3290,vlookup_table[#All],3,FALSE)</f>
        <v>WI</v>
      </c>
      <c r="P3290" s="7">
        <f>VLOOKUP(Todos!$A3290,vlookup_table[#All],4,FALSE)</f>
        <v>2512</v>
      </c>
      <c r="Q3290" s="9" t="str">
        <f>VLOOKUP(Todos!$A3290,vlookup_table[#All],5,FALSE)</f>
        <v>T2</v>
      </c>
      <c r="R3290" s="9" t="str">
        <f>VLOOKUP(Todos!$A3290,vlookup_table[#All],6,FALSE)</f>
        <v>M</v>
      </c>
      <c r="S3290" s="9">
        <f>VLOOKUP(Todos!$A3290,vlookup_table[#All],7,FALSE)</f>
        <v>20</v>
      </c>
      <c r="T3290" s="9">
        <f>ROUND((9706-Todos!$P3290)/100, 0)</f>
        <v>72</v>
      </c>
      <c r="U3290" s="9" t="str" cm="1">
        <f t="array" ref="U3290">_xlfn.IFS(
    ISNUMBER(SEARCH("C", Q3290)), "Ciudad",
    ISNUMBER(SEARCH("T", Q3290)), "Pueblo",
    ISNUMBER(SEARCH("R", Q3290)), "Rural",
    ISNUMBER(SEARCH("S", Q3290)), "Suburbano",
    ISNUMBER(SEARCH("U", Q3290)), "Urbano"
)</f>
        <v>Pueblo</v>
      </c>
      <c r="V3290" s="24" t="str" cm="1">
        <f t="array" ref="V3290">_xlfn.LET(
    _xlpm.txt, _xlfn.TEXTJOIN("", TRUE, IF(ISNUMBER(--MID(Todos!$H3290, _xlfn.SEQUENCE(LEN(Todos!$H3290)), 1)), MID(Todos!$H3290, _xlfn.SEQUENCE(LEN(Todos!$H3290)), 1), "")),
    IF(ISNUMBER(--RIGHT(_xlpm.txt,1)), _xlpm.txt, LEFT(_xlpm.txt, LEN(_xlpm.txt)-1))
)</f>
        <v>13025</v>
      </c>
      <c r="W3290" s="9" t="str">
        <f>UPPER(LEFT(Todos!$B3290,2))</f>
        <v>WI</v>
      </c>
      <c r="X3290" s="10" t="str" cm="1">
        <f t="array" ref="X3290">+IF(Todos!$C3290 = "",MODE.MATCH(Todos!$C$2:$C$4029),Todos!$C3290)</f>
        <v>male</v>
      </c>
    </row>
    <row r="3291" spans="1:24" x14ac:dyDescent="0.35">
      <c r="A3291" s="11">
        <v>42776</v>
      </c>
      <c r="B3291" s="12" t="s">
        <v>13</v>
      </c>
      <c r="C3291" s="12" t="s">
        <v>14</v>
      </c>
      <c r="D3291" s="12">
        <v>1385</v>
      </c>
      <c r="E3291" s="12">
        <v>300</v>
      </c>
      <c r="F3291" s="12">
        <v>472</v>
      </c>
      <c r="G3291" s="12">
        <v>31</v>
      </c>
      <c r="H3291" s="12">
        <v>21226</v>
      </c>
      <c r="I3291" s="12">
        <v>5</v>
      </c>
      <c r="J3291" s="12">
        <v>13</v>
      </c>
      <c r="K3291" s="12">
        <v>358</v>
      </c>
      <c r="L3291" s="12">
        <v>391</v>
      </c>
      <c r="M3291" s="12">
        <v>14</v>
      </c>
      <c r="N3291" s="12">
        <f>VLOOKUP(Todos!$A3291,vlookup_table[#All],2,FALSE)</f>
        <v>2</v>
      </c>
      <c r="O3291" s="12" t="str">
        <f>VLOOKUP(Todos!$A3291,vlookup_table[#All],3,FALSE)</f>
        <v>FL</v>
      </c>
      <c r="P3291" s="12">
        <f>VLOOKUP(Todos!$A3291,vlookup_table[#All],4,FALSE)</f>
        <v>0</v>
      </c>
      <c r="Q3291" s="14" t="str">
        <f>VLOOKUP(Todos!$A3291,vlookup_table[#All],5,FALSE)</f>
        <v>C1</v>
      </c>
      <c r="R3291" s="14" t="str">
        <f>VLOOKUP(Todos!$A3291,vlookup_table[#All],6,FALSE)</f>
        <v>M</v>
      </c>
      <c r="S3291" s="14">
        <f>VLOOKUP(Todos!$A3291,vlookup_table[#All],7,FALSE)</f>
        <v>16</v>
      </c>
      <c r="T3291" s="14">
        <f>ROUND((9706-Todos!$P3291)/100, 0)</f>
        <v>97</v>
      </c>
      <c r="U3291" s="14" t="str" cm="1">
        <f t="array" ref="U3291">_xlfn.IFS(
    ISNUMBER(SEARCH("C", Q3291)), "Ciudad",
    ISNUMBER(SEARCH("T", Q3291)), "Pueblo",
    ISNUMBER(SEARCH("R", Q3291)), "Rural",
    ISNUMBER(SEARCH("S", Q3291)), "Suburbano",
    ISNUMBER(SEARCH("U", Q3291)), "Urbano"
)</f>
        <v>Ciudad</v>
      </c>
      <c r="V3291" s="25" t="str" cm="1">
        <f t="array" ref="V3291">_xlfn.LET(
    _xlpm.txt, _xlfn.TEXTJOIN("", TRUE, IF(ISNUMBER(--MID(Todos!$H3291, _xlfn.SEQUENCE(LEN(Todos!$H3291)), 1)), MID(Todos!$H3291, _xlfn.SEQUENCE(LEN(Todos!$H3291)), 1), "")),
    IF(ISNUMBER(--RIGHT(_xlpm.txt,1)), _xlpm.txt, LEFT(_xlpm.txt, LEN(_xlpm.txt)-1))
)</f>
        <v>21226</v>
      </c>
      <c r="W3291" s="14" t="str">
        <f>UPPER(LEFT(Todos!$B3291,2))</f>
        <v>FL</v>
      </c>
      <c r="X3291" s="15" t="str" cm="1">
        <f t="array" ref="X3291">+IF(Todos!$C3291 = "",MODE.MATCH(Todos!$C$2:$C$4029),Todos!$C3291)</f>
        <v>M</v>
      </c>
    </row>
    <row r="3292" spans="1:24" x14ac:dyDescent="0.35">
      <c r="A3292" s="6">
        <v>44817</v>
      </c>
      <c r="B3292" s="7" t="s">
        <v>13</v>
      </c>
      <c r="C3292" s="7" t="s">
        <v>17</v>
      </c>
      <c r="D3292" s="7">
        <v>534</v>
      </c>
      <c r="E3292" s="7">
        <v>197</v>
      </c>
      <c r="F3292" s="7">
        <v>254</v>
      </c>
      <c r="G3292" s="7">
        <v>0</v>
      </c>
      <c r="H3292" s="7">
        <v>9144</v>
      </c>
      <c r="I3292" s="7">
        <v>2</v>
      </c>
      <c r="J3292" s="7">
        <v>25</v>
      </c>
      <c r="K3292" s="7">
        <v>223</v>
      </c>
      <c r="L3292" s="7">
        <v>231</v>
      </c>
      <c r="M3292" s="7">
        <v>3.3571428569999999</v>
      </c>
      <c r="N3292" s="7">
        <f>VLOOKUP(Todos!$A3292,vlookup_table[#All],2,FALSE)</f>
        <v>2</v>
      </c>
      <c r="O3292" s="7" t="str">
        <f>VLOOKUP(Todos!$A3292,vlookup_table[#All],3,FALSE)</f>
        <v>FL</v>
      </c>
      <c r="P3292" s="7">
        <f>VLOOKUP(Todos!$A3292,vlookup_table[#All],4,FALSE)</f>
        <v>1806</v>
      </c>
      <c r="Q3292" s="9" t="str">
        <f>VLOOKUP(Todos!$A3292,vlookup_table[#All],5,FALSE)</f>
        <v>T3</v>
      </c>
      <c r="R3292" s="9" t="str">
        <f>VLOOKUP(Todos!$A3292,vlookup_table[#All],6,FALSE)</f>
        <v>F</v>
      </c>
      <c r="S3292" s="9">
        <f>VLOOKUP(Todos!$A3292,vlookup_table[#All],7,FALSE)</f>
        <v>5</v>
      </c>
      <c r="T3292" s="9">
        <f>ROUND((9706-Todos!$P3292)/100, 0)</f>
        <v>79</v>
      </c>
      <c r="U3292" s="9" t="str" cm="1">
        <f t="array" ref="U3292">_xlfn.IFS(
    ISNUMBER(SEARCH("C", Q3292)), "Ciudad",
    ISNUMBER(SEARCH("T", Q3292)), "Pueblo",
    ISNUMBER(SEARCH("R", Q3292)), "Rural",
    ISNUMBER(SEARCH("S", Q3292)), "Suburbano",
    ISNUMBER(SEARCH("U", Q3292)), "Urbano"
)</f>
        <v>Pueblo</v>
      </c>
      <c r="V3292" s="24" t="str" cm="1">
        <f t="array" ref="V3292">_xlfn.LET(
    _xlpm.txt, _xlfn.TEXTJOIN("", TRUE, IF(ISNUMBER(--MID(Todos!$H3292, _xlfn.SEQUENCE(LEN(Todos!$H3292)), 1)), MID(Todos!$H3292, _xlfn.SEQUENCE(LEN(Todos!$H3292)), 1), "")),
    IF(ISNUMBER(--RIGHT(_xlpm.txt,1)), _xlpm.txt, LEFT(_xlpm.txt, LEN(_xlpm.txt)-1))
)</f>
        <v>9144</v>
      </c>
      <c r="W3292" s="9" t="str">
        <f>UPPER(LEFT(Todos!$B3292,2))</f>
        <v>FL</v>
      </c>
      <c r="X3292" s="10" t="str" cm="1">
        <f t="array" ref="X3292">+IF(Todos!$C3292 = "",MODE.MATCH(Todos!$C$2:$C$4029),Todos!$C3292)</f>
        <v>F</v>
      </c>
    </row>
    <row r="3293" spans="1:24" x14ac:dyDescent="0.35">
      <c r="A3293" s="11">
        <v>165241</v>
      </c>
      <c r="B3293" s="12" t="s">
        <v>22</v>
      </c>
      <c r="C3293" s="12" t="s">
        <v>14</v>
      </c>
      <c r="D3293" s="12">
        <v>2589</v>
      </c>
      <c r="E3293" s="12">
        <v>620</v>
      </c>
      <c r="F3293" s="12">
        <v>733</v>
      </c>
      <c r="G3293" s="12">
        <v>81</v>
      </c>
      <c r="H3293" s="12">
        <v>28038</v>
      </c>
      <c r="I3293" s="12">
        <v>5</v>
      </c>
      <c r="J3293" s="12">
        <v>60</v>
      </c>
      <c r="K3293" s="12">
        <v>650</v>
      </c>
      <c r="L3293" s="12">
        <v>692</v>
      </c>
      <c r="M3293" s="12">
        <v>11.75</v>
      </c>
      <c r="N3293" s="12">
        <f>VLOOKUP(Todos!$A3293,vlookup_table[#All],2,FALSE)</f>
        <v>1</v>
      </c>
      <c r="O3293" s="12" t="str">
        <f>VLOOKUP(Todos!$A3293,vlookup_table[#All],3,FALSE)</f>
        <v>CA</v>
      </c>
      <c r="P3293" s="12">
        <f>VLOOKUP(Todos!$A3293,vlookup_table[#All],4,FALSE)</f>
        <v>2602</v>
      </c>
      <c r="Q3293" s="14" t="str">
        <f>VLOOKUP(Todos!$A3293,vlookup_table[#All],5,FALSE)</f>
        <v>C1</v>
      </c>
      <c r="R3293" s="14" t="str">
        <f>VLOOKUP(Todos!$A3293,vlookup_table[#All],6,FALSE)</f>
        <v>M</v>
      </c>
      <c r="S3293" s="14">
        <f>VLOOKUP(Todos!$A3293,vlookup_table[#All],7,FALSE)</f>
        <v>15</v>
      </c>
      <c r="T3293" s="14">
        <f>ROUND((9706-Todos!$P3293)/100, 0)</f>
        <v>71</v>
      </c>
      <c r="U3293" s="14" t="str" cm="1">
        <f t="array" ref="U3293">_xlfn.IFS(
    ISNUMBER(SEARCH("C", Q3293)), "Ciudad",
    ISNUMBER(SEARCH("T", Q3293)), "Pueblo",
    ISNUMBER(SEARCH("R", Q3293)), "Rural",
    ISNUMBER(SEARCH("S", Q3293)), "Suburbano",
    ISNUMBER(SEARCH("U", Q3293)), "Urbano"
)</f>
        <v>Ciudad</v>
      </c>
      <c r="V3293" s="25" t="str" cm="1">
        <f t="array" ref="V3293">_xlfn.LET(
    _xlpm.txt, _xlfn.TEXTJOIN("", TRUE, IF(ISNUMBER(--MID(Todos!$H3293, _xlfn.SEQUENCE(LEN(Todos!$H3293)), 1)), MID(Todos!$H3293, _xlfn.SEQUENCE(LEN(Todos!$H3293)), 1), "")),
    IF(ISNUMBER(--RIGHT(_xlpm.txt,1)), _xlpm.txt, LEFT(_xlpm.txt, LEN(_xlpm.txt)-1))
)</f>
        <v>28038</v>
      </c>
      <c r="W3293" s="14" t="str">
        <f>UPPER(LEFT(Todos!$B3293,2))</f>
        <v>CA</v>
      </c>
      <c r="X3293" s="15" t="str" cm="1">
        <f t="array" ref="X3293">+IF(Todos!$C3293 = "",MODE.MATCH(Todos!$C$2:$C$4029),Todos!$C3293)</f>
        <v>M</v>
      </c>
    </row>
    <row r="3294" spans="1:24" x14ac:dyDescent="0.35">
      <c r="A3294" s="6">
        <v>111371</v>
      </c>
      <c r="B3294" s="7" t="s">
        <v>33</v>
      </c>
      <c r="C3294" s="7" t="s">
        <v>31</v>
      </c>
      <c r="D3294" s="7">
        <v>655</v>
      </c>
      <c r="E3294" s="7">
        <v>356</v>
      </c>
      <c r="F3294" s="7">
        <v>412</v>
      </c>
      <c r="G3294" s="7">
        <v>0</v>
      </c>
      <c r="H3294" s="7">
        <v>13334</v>
      </c>
      <c r="I3294" s="7">
        <v>2</v>
      </c>
      <c r="J3294" s="7">
        <v>48</v>
      </c>
      <c r="K3294" s="7">
        <v>401</v>
      </c>
      <c r="L3294" s="7">
        <v>362</v>
      </c>
      <c r="M3294" s="7">
        <v>8.6</v>
      </c>
      <c r="N3294" s="7">
        <f>VLOOKUP(Todos!$A3294,vlookup_table[#All],2,FALSE)</f>
        <v>0</v>
      </c>
      <c r="O3294" s="7" t="str">
        <f>VLOOKUP(Todos!$A3294,vlookup_table[#All],3,FALSE)</f>
        <v>AR</v>
      </c>
      <c r="P3294" s="7">
        <f>VLOOKUP(Todos!$A3294,vlookup_table[#All],4,FALSE)</f>
        <v>0</v>
      </c>
      <c r="Q3294" s="9" t="str">
        <f>VLOOKUP(Todos!$A3294,vlookup_table[#All],5,FALSE)</f>
        <v>T2</v>
      </c>
      <c r="R3294" s="9" t="str">
        <f>VLOOKUP(Todos!$A3294,vlookup_table[#All],6,FALSE)</f>
        <v>U</v>
      </c>
      <c r="S3294" s="9">
        <f>VLOOKUP(Todos!$A3294,vlookup_table[#All],7,FALSE)</f>
        <v>20</v>
      </c>
      <c r="T3294" s="9">
        <f>ROUND((9706-Todos!$P3294)/100, 0)</f>
        <v>97</v>
      </c>
      <c r="U3294" s="9" t="str" cm="1">
        <f t="array" ref="U3294">_xlfn.IFS(
    ISNUMBER(SEARCH("C", Q3294)), "Ciudad",
    ISNUMBER(SEARCH("T", Q3294)), "Pueblo",
    ISNUMBER(SEARCH("R", Q3294)), "Rural",
    ISNUMBER(SEARCH("S", Q3294)), "Suburbano",
    ISNUMBER(SEARCH("U", Q3294)), "Urbano"
)</f>
        <v>Pueblo</v>
      </c>
      <c r="V3294" s="24" t="str" cm="1">
        <f t="array" ref="V3294">_xlfn.LET(
    _xlpm.txt, _xlfn.TEXTJOIN("", TRUE, IF(ISNUMBER(--MID(Todos!$H3294, _xlfn.SEQUENCE(LEN(Todos!$H3294)), 1)), MID(Todos!$H3294, _xlfn.SEQUENCE(LEN(Todos!$H3294)), 1), "")),
    IF(ISNUMBER(--RIGHT(_xlpm.txt,1)), _xlpm.txt, LEFT(_xlpm.txt, LEN(_xlpm.txt)-1))
)</f>
        <v>13334</v>
      </c>
      <c r="W3294" s="9" t="str">
        <f>UPPER(LEFT(Todos!$B3294,2))</f>
        <v>AR</v>
      </c>
      <c r="X3294" s="10" t="str" cm="1">
        <f t="array" ref="X3294">+IF(Todos!$C3294 = "",MODE.MATCH(Todos!$C$2:$C$4029),Todos!$C3294)</f>
        <v>U</v>
      </c>
    </row>
    <row r="3295" spans="1:24" x14ac:dyDescent="0.35">
      <c r="A3295" s="11">
        <v>134398</v>
      </c>
      <c r="B3295" s="12" t="s">
        <v>39</v>
      </c>
      <c r="C3295" s="12" t="s">
        <v>17</v>
      </c>
      <c r="D3295" s="12">
        <v>777</v>
      </c>
      <c r="E3295" s="12">
        <v>317</v>
      </c>
      <c r="F3295" s="12">
        <v>431</v>
      </c>
      <c r="G3295" s="12">
        <v>2</v>
      </c>
      <c r="H3295" s="12">
        <v>14867</v>
      </c>
      <c r="I3295" s="12">
        <v>4</v>
      </c>
      <c r="J3295" s="12">
        <v>59</v>
      </c>
      <c r="K3295" s="12">
        <v>408</v>
      </c>
      <c r="L3295" s="12">
        <v>346</v>
      </c>
      <c r="M3295" s="12">
        <v>7.5555555559999998</v>
      </c>
      <c r="N3295" s="12">
        <f>VLOOKUP(Todos!$A3295,vlookup_table[#All],2,FALSE)</f>
        <v>2</v>
      </c>
      <c r="O3295" s="12" t="str">
        <f>VLOOKUP(Todos!$A3295,vlookup_table[#All],3,FALSE)</f>
        <v>UT</v>
      </c>
      <c r="P3295" s="12">
        <f>VLOOKUP(Todos!$A3295,vlookup_table[#All],4,FALSE)</f>
        <v>2501</v>
      </c>
      <c r="Q3295" s="14" t="str">
        <f>VLOOKUP(Todos!$A3295,vlookup_table[#All],5,FALSE)</f>
        <v>U1</v>
      </c>
      <c r="R3295" s="14" t="str">
        <f>VLOOKUP(Todos!$A3295,vlookup_table[#All],6,FALSE)</f>
        <v>F</v>
      </c>
      <c r="S3295" s="14">
        <f>VLOOKUP(Todos!$A3295,vlookup_table[#All],7,FALSE)</f>
        <v>10</v>
      </c>
      <c r="T3295" s="14">
        <f>ROUND((9706-Todos!$P3295)/100, 0)</f>
        <v>72</v>
      </c>
      <c r="U3295" s="14" t="str" cm="1">
        <f t="array" ref="U3295">_xlfn.IFS(
    ISNUMBER(SEARCH("C", Q3295)), "Ciudad",
    ISNUMBER(SEARCH("T", Q3295)), "Pueblo",
    ISNUMBER(SEARCH("R", Q3295)), "Rural",
    ISNUMBER(SEARCH("S", Q3295)), "Suburbano",
    ISNUMBER(SEARCH("U", Q3295)), "Urbano"
)</f>
        <v>Urbano</v>
      </c>
      <c r="V3295" s="25" t="str" cm="1">
        <f t="array" ref="V3295">_xlfn.LET(
    _xlpm.txt, _xlfn.TEXTJOIN("", TRUE, IF(ISNUMBER(--MID(Todos!$H3295, _xlfn.SEQUENCE(LEN(Todos!$H3295)), 1)), MID(Todos!$H3295, _xlfn.SEQUENCE(LEN(Todos!$H3295)), 1), "")),
    IF(ISNUMBER(--RIGHT(_xlpm.txt,1)), _xlpm.txt, LEFT(_xlpm.txt, LEN(_xlpm.txt)-1))
)</f>
        <v>14867</v>
      </c>
      <c r="W3295" s="14" t="str">
        <f>UPPER(LEFT(Todos!$B3295,2))</f>
        <v>UT</v>
      </c>
      <c r="X3295" s="15" t="str" cm="1">
        <f t="array" ref="X3295">+IF(Todos!$C3295 = "",MODE.MATCH(Todos!$C$2:$C$4029),Todos!$C3295)</f>
        <v>F</v>
      </c>
    </row>
    <row r="3296" spans="1:24" x14ac:dyDescent="0.35">
      <c r="A3296" s="6">
        <v>88868</v>
      </c>
      <c r="B3296" s="7" t="s">
        <v>16</v>
      </c>
      <c r="C3296" s="7" t="s">
        <v>17</v>
      </c>
      <c r="D3296" s="7">
        <v>2313</v>
      </c>
      <c r="E3296" s="7">
        <v>502</v>
      </c>
      <c r="F3296" s="7">
        <v>725</v>
      </c>
      <c r="G3296" s="7">
        <v>65</v>
      </c>
      <c r="H3296" s="7">
        <v>28018</v>
      </c>
      <c r="I3296" s="7">
        <v>9</v>
      </c>
      <c r="J3296" s="7">
        <v>56</v>
      </c>
      <c r="K3296" s="7">
        <v>646</v>
      </c>
      <c r="L3296" s="7">
        <v>579</v>
      </c>
      <c r="M3296" s="7">
        <v>7.4285714289999998</v>
      </c>
      <c r="N3296" s="7">
        <f>VLOOKUP(Todos!$A3296,vlookup_table[#All],2,FALSE)</f>
        <v>0</v>
      </c>
      <c r="O3296" s="7" t="str">
        <f>VLOOKUP(Todos!$A3296,vlookup_table[#All],3,FALSE)</f>
        <v>IL</v>
      </c>
      <c r="P3296" s="7">
        <f>VLOOKUP(Todos!$A3296,vlookup_table[#All],4,FALSE)</f>
        <v>2401</v>
      </c>
      <c r="Q3296" s="9" t="str">
        <f>VLOOKUP(Todos!$A3296,vlookup_table[#All],5,FALSE)</f>
        <v>S1</v>
      </c>
      <c r="R3296" s="9" t="str">
        <f>VLOOKUP(Todos!$A3296,vlookup_table[#All],6,FALSE)</f>
        <v>F</v>
      </c>
      <c r="S3296" s="9">
        <f>VLOOKUP(Todos!$A3296,vlookup_table[#All],7,FALSE)</f>
        <v>8</v>
      </c>
      <c r="T3296" s="9">
        <f>ROUND((9706-Todos!$P3296)/100, 0)</f>
        <v>73</v>
      </c>
      <c r="U3296" s="9" t="str" cm="1">
        <f t="array" ref="U3296">_xlfn.IFS(
    ISNUMBER(SEARCH("C", Q3296)), "Ciudad",
    ISNUMBER(SEARCH("T", Q3296)), "Pueblo",
    ISNUMBER(SEARCH("R", Q3296)), "Rural",
    ISNUMBER(SEARCH("S", Q3296)), "Suburbano",
    ISNUMBER(SEARCH("U", Q3296)), "Urbano"
)</f>
        <v>Suburbano</v>
      </c>
      <c r="V3296" s="24" t="str" cm="1">
        <f t="array" ref="V3296">_xlfn.LET(
    _xlpm.txt, _xlfn.TEXTJOIN("", TRUE, IF(ISNUMBER(--MID(Todos!$H3296, _xlfn.SEQUENCE(LEN(Todos!$H3296)), 1)), MID(Todos!$H3296, _xlfn.SEQUENCE(LEN(Todos!$H3296)), 1), "")),
    IF(ISNUMBER(--RIGHT(_xlpm.txt,1)), _xlpm.txt, LEFT(_xlpm.txt, LEN(_xlpm.txt)-1))
)</f>
        <v>28018</v>
      </c>
      <c r="W3296" s="9" t="str">
        <f>UPPER(LEFT(Todos!$B3296,2))</f>
        <v>IL</v>
      </c>
      <c r="X3296" s="10" t="str" cm="1">
        <f t="array" ref="X3296">+IF(Todos!$C3296 = "",MODE.MATCH(Todos!$C$2:$C$4029),Todos!$C3296)</f>
        <v>F</v>
      </c>
    </row>
    <row r="3297" spans="1:24" x14ac:dyDescent="0.35">
      <c r="A3297" s="11">
        <v>183223</v>
      </c>
      <c r="B3297" s="12" t="s">
        <v>41</v>
      </c>
      <c r="C3297" s="12" t="s">
        <v>52</v>
      </c>
      <c r="D3297" s="12">
        <v>876</v>
      </c>
      <c r="E3297" s="12">
        <v>337</v>
      </c>
      <c r="F3297" s="12">
        <v>439</v>
      </c>
      <c r="G3297" s="12">
        <v>3</v>
      </c>
      <c r="H3297" s="12">
        <v>15017</v>
      </c>
      <c r="I3297" s="12">
        <v>4</v>
      </c>
      <c r="J3297" s="12">
        <v>37</v>
      </c>
      <c r="K3297" s="12">
        <v>353</v>
      </c>
      <c r="L3297" s="12">
        <v>403</v>
      </c>
      <c r="M3297" s="12">
        <v>15.25</v>
      </c>
      <c r="N3297" s="12">
        <f>VLOOKUP(Todos!$A3297,vlookup_table[#All],2,FALSE)</f>
        <v>1</v>
      </c>
      <c r="O3297" s="12" t="str">
        <f>VLOOKUP(Todos!$A3297,vlookup_table[#All],3,FALSE)</f>
        <v>WA</v>
      </c>
      <c r="P3297" s="12">
        <f>VLOOKUP(Todos!$A3297,vlookup_table[#All],4,FALSE)</f>
        <v>5601</v>
      </c>
      <c r="Q3297" s="14" t="str">
        <f>VLOOKUP(Todos!$A3297,vlookup_table[#All],5,FALSE)</f>
        <v>S2</v>
      </c>
      <c r="R3297" s="14" t="str">
        <f>VLOOKUP(Todos!$A3297,vlookup_table[#All],6,FALSE)</f>
        <v>M</v>
      </c>
      <c r="S3297" s="14">
        <f>VLOOKUP(Todos!$A3297,vlookup_table[#All],7,FALSE)</f>
        <v>23</v>
      </c>
      <c r="T3297" s="14">
        <f>ROUND((9706-Todos!$P3297)/100, 0)</f>
        <v>41</v>
      </c>
      <c r="U3297" s="14" t="str" cm="1">
        <f t="array" ref="U3297">_xlfn.IFS(
    ISNUMBER(SEARCH("C", Q3297)), "Ciudad",
    ISNUMBER(SEARCH("T", Q3297)), "Pueblo",
    ISNUMBER(SEARCH("R", Q3297)), "Rural",
    ISNUMBER(SEARCH("S", Q3297)), "Suburbano",
    ISNUMBER(SEARCH("U", Q3297)), "Urbano"
)</f>
        <v>Suburbano</v>
      </c>
      <c r="V3297" s="25" t="str" cm="1">
        <f t="array" ref="V3297">_xlfn.LET(
    _xlpm.txt, _xlfn.TEXTJOIN("", TRUE, IF(ISNUMBER(--MID(Todos!$H3297, _xlfn.SEQUENCE(LEN(Todos!$H3297)), 1)), MID(Todos!$H3297, _xlfn.SEQUENCE(LEN(Todos!$H3297)), 1), "")),
    IF(ISNUMBER(--RIGHT(_xlpm.txt,1)), _xlpm.txt, LEFT(_xlpm.txt, LEN(_xlpm.txt)-1))
)</f>
        <v>15017</v>
      </c>
      <c r="W3297" s="14" t="str">
        <f>UPPER(LEFT(Todos!$B3297,2))</f>
        <v>WA</v>
      </c>
      <c r="X3297" s="15" t="str" cm="1">
        <f t="array" ref="X3297">+IF(Todos!$C3297 = "",MODE.MATCH(Todos!$C$2:$C$4029),Todos!$C3297)</f>
        <v>male</v>
      </c>
    </row>
    <row r="3298" spans="1:24" x14ac:dyDescent="0.35">
      <c r="A3298" s="6">
        <v>186925</v>
      </c>
      <c r="B3298" s="7" t="s">
        <v>53</v>
      </c>
      <c r="C3298" s="7" t="s">
        <v>17</v>
      </c>
      <c r="D3298" s="7">
        <v>235</v>
      </c>
      <c r="E3298" s="7">
        <v>211</v>
      </c>
      <c r="F3298" s="7">
        <v>295</v>
      </c>
      <c r="G3298" s="7">
        <v>0</v>
      </c>
      <c r="H3298" s="7">
        <v>9870</v>
      </c>
      <c r="I3298" s="7">
        <v>1</v>
      </c>
      <c r="J3298" s="7">
        <v>84</v>
      </c>
      <c r="K3298" s="7">
        <v>257</v>
      </c>
      <c r="L3298" s="7">
        <v>250</v>
      </c>
      <c r="M3298" s="7">
        <v>10.91666667</v>
      </c>
      <c r="N3298" s="7">
        <f>VLOOKUP(Todos!$A3298,vlookup_table[#All],2,FALSE)</f>
        <v>0</v>
      </c>
      <c r="O3298" s="7" t="str">
        <f>VLOOKUP(Todos!$A3298,vlookup_table[#All],3,FALSE)</f>
        <v>SD</v>
      </c>
      <c r="P3298" s="7">
        <f>VLOOKUP(Todos!$A3298,vlookup_table[#All],4,FALSE)</f>
        <v>3001</v>
      </c>
      <c r="Q3298" s="9" t="str">
        <f>VLOOKUP(Todos!$A3298,vlookup_table[#All],5,FALSE)</f>
        <v>R2</v>
      </c>
      <c r="R3298" s="9" t="str">
        <f>VLOOKUP(Todos!$A3298,vlookup_table[#All],6,FALSE)</f>
        <v>F</v>
      </c>
      <c r="S3298" s="9">
        <f>VLOOKUP(Todos!$A3298,vlookup_table[#All],7,FALSE)</f>
        <v>15</v>
      </c>
      <c r="T3298" s="9">
        <f>ROUND((9706-Todos!$P3298)/100, 0)</f>
        <v>67</v>
      </c>
      <c r="U3298" s="9" t="str" cm="1">
        <f t="array" ref="U3298">_xlfn.IFS(
    ISNUMBER(SEARCH("C", Q3298)), "Ciudad",
    ISNUMBER(SEARCH("T", Q3298)), "Pueblo",
    ISNUMBER(SEARCH("R", Q3298)), "Rural",
    ISNUMBER(SEARCH("S", Q3298)), "Suburbano",
    ISNUMBER(SEARCH("U", Q3298)), "Urbano"
)</f>
        <v>Rural</v>
      </c>
      <c r="V3298" s="24" t="str" cm="1">
        <f t="array" ref="V3298">_xlfn.LET(
    _xlpm.txt, _xlfn.TEXTJOIN("", TRUE, IF(ISNUMBER(--MID(Todos!$H3298, _xlfn.SEQUENCE(LEN(Todos!$H3298)), 1)), MID(Todos!$H3298, _xlfn.SEQUENCE(LEN(Todos!$H3298)), 1), "")),
    IF(ISNUMBER(--RIGHT(_xlpm.txt,1)), _xlpm.txt, LEFT(_xlpm.txt, LEN(_xlpm.txt)-1))
)</f>
        <v>9870</v>
      </c>
      <c r="W3298" s="9" t="str">
        <f>UPPER(LEFT(Todos!$B3298,2))</f>
        <v>SD</v>
      </c>
      <c r="X3298" s="10" t="str" cm="1">
        <f t="array" ref="X3298">+IF(Todos!$C3298 = "",MODE.MATCH(Todos!$C$2:$C$4029),Todos!$C3298)</f>
        <v>F</v>
      </c>
    </row>
    <row r="3299" spans="1:24" x14ac:dyDescent="0.35">
      <c r="A3299" s="11">
        <v>132097</v>
      </c>
      <c r="B3299" s="12" t="s">
        <v>22</v>
      </c>
      <c r="C3299" s="12" t="s">
        <v>17</v>
      </c>
      <c r="D3299" s="12">
        <v>1988</v>
      </c>
      <c r="E3299" s="12">
        <v>364</v>
      </c>
      <c r="F3299" s="12">
        <v>494</v>
      </c>
      <c r="G3299" s="12">
        <v>49</v>
      </c>
      <c r="H3299" s="12">
        <v>17239</v>
      </c>
      <c r="I3299" s="12">
        <v>15</v>
      </c>
      <c r="J3299" s="12">
        <v>38</v>
      </c>
      <c r="K3299" s="12">
        <v>463</v>
      </c>
      <c r="L3299" s="12">
        <v>429</v>
      </c>
      <c r="M3299" s="12">
        <v>12.375</v>
      </c>
      <c r="N3299" s="12">
        <f>VLOOKUP(Todos!$A3299,vlookup_table[#All],2,FALSE)</f>
        <v>2</v>
      </c>
      <c r="O3299" s="12" t="str">
        <f>VLOOKUP(Todos!$A3299,vlookup_table[#All],3,FALSE)</f>
        <v>CA</v>
      </c>
      <c r="P3299" s="12">
        <f>VLOOKUP(Todos!$A3299,vlookup_table[#All],4,FALSE)</f>
        <v>3801</v>
      </c>
      <c r="Q3299" s="14" t="str">
        <f>VLOOKUP(Todos!$A3299,vlookup_table[#All],5,FALSE)</f>
        <v>T2</v>
      </c>
      <c r="R3299" s="14" t="str">
        <f>VLOOKUP(Todos!$A3299,vlookup_table[#All],6,FALSE)</f>
        <v>F</v>
      </c>
      <c r="S3299" s="14">
        <f>VLOOKUP(Todos!$A3299,vlookup_table[#All],7,FALSE)</f>
        <v>13</v>
      </c>
      <c r="T3299" s="14">
        <f>ROUND((9706-Todos!$P3299)/100, 0)</f>
        <v>59</v>
      </c>
      <c r="U3299" s="14" t="str" cm="1">
        <f t="array" ref="U3299">_xlfn.IFS(
    ISNUMBER(SEARCH("C", Q3299)), "Ciudad",
    ISNUMBER(SEARCH("T", Q3299)), "Pueblo",
    ISNUMBER(SEARCH("R", Q3299)), "Rural",
    ISNUMBER(SEARCH("S", Q3299)), "Suburbano",
    ISNUMBER(SEARCH("U", Q3299)), "Urbano"
)</f>
        <v>Pueblo</v>
      </c>
      <c r="V3299" s="25" t="str" cm="1">
        <f t="array" ref="V3299">_xlfn.LET(
    _xlpm.txt, _xlfn.TEXTJOIN("", TRUE, IF(ISNUMBER(--MID(Todos!$H3299, _xlfn.SEQUENCE(LEN(Todos!$H3299)), 1)), MID(Todos!$H3299, _xlfn.SEQUENCE(LEN(Todos!$H3299)), 1), "")),
    IF(ISNUMBER(--RIGHT(_xlpm.txt,1)), _xlpm.txt, LEFT(_xlpm.txt, LEN(_xlpm.txt)-1))
)</f>
        <v>17239</v>
      </c>
      <c r="W3299" s="14" t="str">
        <f>UPPER(LEFT(Todos!$B3299,2))</f>
        <v>CA</v>
      </c>
      <c r="X3299" s="15" t="str" cm="1">
        <f t="array" ref="X3299">+IF(Todos!$C3299 = "",MODE.MATCH(Todos!$C$2:$C$4029),Todos!$C3299)</f>
        <v>F</v>
      </c>
    </row>
    <row r="3300" spans="1:24" x14ac:dyDescent="0.35">
      <c r="A3300" s="6">
        <v>61962</v>
      </c>
      <c r="B3300" s="7" t="s">
        <v>34</v>
      </c>
      <c r="C3300" s="7" t="s">
        <v>17</v>
      </c>
      <c r="D3300" s="7">
        <v>970</v>
      </c>
      <c r="E3300" s="7">
        <v>314</v>
      </c>
      <c r="F3300" s="7">
        <v>455</v>
      </c>
      <c r="G3300" s="7">
        <v>11</v>
      </c>
      <c r="H3300" s="7">
        <v>15281</v>
      </c>
      <c r="I3300" s="7">
        <v>1</v>
      </c>
      <c r="J3300" s="7">
        <v>66</v>
      </c>
      <c r="K3300" s="7">
        <v>370</v>
      </c>
      <c r="L3300" s="7">
        <v>389</v>
      </c>
      <c r="M3300" s="7">
        <v>12.66666667</v>
      </c>
      <c r="N3300" s="7">
        <f>VLOOKUP(Todos!$A3300,vlookup_table[#All],2,FALSE)</f>
        <v>0</v>
      </c>
      <c r="O3300" s="7" t="str">
        <f>VLOOKUP(Todos!$A3300,vlookup_table[#All],3,FALSE)</f>
        <v>IN</v>
      </c>
      <c r="P3300" s="7">
        <f>VLOOKUP(Todos!$A3300,vlookup_table[#All],4,FALSE)</f>
        <v>0</v>
      </c>
      <c r="Q3300" s="9" t="str">
        <f>VLOOKUP(Todos!$A3300,vlookup_table[#All],5,FALSE)</f>
        <v>T2</v>
      </c>
      <c r="R3300" s="9" t="str">
        <f>VLOOKUP(Todos!$A3300,vlookup_table[#All],6,FALSE)</f>
        <v>F</v>
      </c>
      <c r="S3300" s="9">
        <f>VLOOKUP(Todos!$A3300,vlookup_table[#All],7,FALSE)</f>
        <v>25</v>
      </c>
      <c r="T3300" s="9">
        <f>ROUND((9706-Todos!$P3300)/100, 0)</f>
        <v>97</v>
      </c>
      <c r="U3300" s="9" t="str" cm="1">
        <f t="array" ref="U3300">_xlfn.IFS(
    ISNUMBER(SEARCH("C", Q3300)), "Ciudad",
    ISNUMBER(SEARCH("T", Q3300)), "Pueblo",
    ISNUMBER(SEARCH("R", Q3300)), "Rural",
    ISNUMBER(SEARCH("S", Q3300)), "Suburbano",
    ISNUMBER(SEARCH("U", Q3300)), "Urbano"
)</f>
        <v>Pueblo</v>
      </c>
      <c r="V3300" s="24" t="str" cm="1">
        <f t="array" ref="V3300">_xlfn.LET(
    _xlpm.txt, _xlfn.TEXTJOIN("", TRUE, IF(ISNUMBER(--MID(Todos!$H3300, _xlfn.SEQUENCE(LEN(Todos!$H3300)), 1)), MID(Todos!$H3300, _xlfn.SEQUENCE(LEN(Todos!$H3300)), 1), "")),
    IF(ISNUMBER(--RIGHT(_xlpm.txt,1)), _xlpm.txt, LEFT(_xlpm.txt, LEN(_xlpm.txt)-1))
)</f>
        <v>15281</v>
      </c>
      <c r="W3300" s="9" t="str">
        <f>UPPER(LEFT(Todos!$B3300,2))</f>
        <v>IN</v>
      </c>
      <c r="X3300" s="10" t="str" cm="1">
        <f t="array" ref="X3300">+IF(Todos!$C3300 = "",MODE.MATCH(Todos!$C$2:$C$4029),Todos!$C3300)</f>
        <v>F</v>
      </c>
    </row>
    <row r="3301" spans="1:24" x14ac:dyDescent="0.35">
      <c r="A3301" s="11">
        <v>162656</v>
      </c>
      <c r="B3301" s="12" t="s">
        <v>22</v>
      </c>
      <c r="C3301" s="12" t="s">
        <v>17</v>
      </c>
      <c r="D3301" s="12">
        <v>685</v>
      </c>
      <c r="E3301" s="12">
        <v>166</v>
      </c>
      <c r="F3301" s="12">
        <v>257</v>
      </c>
      <c r="G3301" s="12">
        <v>0</v>
      </c>
      <c r="H3301" s="12">
        <v>7945</v>
      </c>
      <c r="I3301" s="12">
        <v>3</v>
      </c>
      <c r="J3301" s="12">
        <v>60</v>
      </c>
      <c r="K3301" s="12">
        <v>205</v>
      </c>
      <c r="L3301" s="12">
        <v>227</v>
      </c>
      <c r="M3301" s="12">
        <v>17.399999999999999</v>
      </c>
      <c r="N3301" s="12">
        <f>VLOOKUP(Todos!$A3301,vlookup_table[#All],2,FALSE)</f>
        <v>0</v>
      </c>
      <c r="O3301" s="12" t="str">
        <f>VLOOKUP(Todos!$A3301,vlookup_table[#All],3,FALSE)</f>
        <v>CA</v>
      </c>
      <c r="P3301" s="12">
        <f>VLOOKUP(Todos!$A3301,vlookup_table[#All],4,FALSE)</f>
        <v>0</v>
      </c>
      <c r="Q3301" s="14" t="str">
        <f>VLOOKUP(Todos!$A3301,vlookup_table[#All],5,FALSE)</f>
        <v>T2</v>
      </c>
      <c r="R3301" s="14" t="str">
        <f>VLOOKUP(Todos!$A3301,vlookup_table[#All],6,FALSE)</f>
        <v>F</v>
      </c>
      <c r="S3301" s="14">
        <f>VLOOKUP(Todos!$A3301,vlookup_table[#All],7,FALSE)</f>
        <v>20</v>
      </c>
      <c r="T3301" s="14">
        <f>ROUND((9706-Todos!$P3301)/100, 0)</f>
        <v>97</v>
      </c>
      <c r="U3301" s="14" t="str" cm="1">
        <f t="array" ref="U3301">_xlfn.IFS(
    ISNUMBER(SEARCH("C", Q3301)), "Ciudad",
    ISNUMBER(SEARCH("T", Q3301)), "Pueblo",
    ISNUMBER(SEARCH("R", Q3301)), "Rural",
    ISNUMBER(SEARCH("S", Q3301)), "Suburbano",
    ISNUMBER(SEARCH("U", Q3301)), "Urbano"
)</f>
        <v>Pueblo</v>
      </c>
      <c r="V3301" s="25" t="str" cm="1">
        <f t="array" ref="V3301">_xlfn.LET(
    _xlpm.txt, _xlfn.TEXTJOIN("", TRUE, IF(ISNUMBER(--MID(Todos!$H3301, _xlfn.SEQUENCE(LEN(Todos!$H3301)), 1)), MID(Todos!$H3301, _xlfn.SEQUENCE(LEN(Todos!$H3301)), 1), "")),
    IF(ISNUMBER(--RIGHT(_xlpm.txt,1)), _xlpm.txt, LEFT(_xlpm.txt, LEN(_xlpm.txt)-1))
)</f>
        <v>7945</v>
      </c>
      <c r="W3301" s="14" t="str">
        <f>UPPER(LEFT(Todos!$B3301,2))</f>
        <v>CA</v>
      </c>
      <c r="X3301" s="15" t="str" cm="1">
        <f t="array" ref="X3301">+IF(Todos!$C3301 = "",MODE.MATCH(Todos!$C$2:$C$4029),Todos!$C3301)</f>
        <v>F</v>
      </c>
    </row>
    <row r="3302" spans="1:24" x14ac:dyDescent="0.35">
      <c r="A3302" s="6">
        <v>79602</v>
      </c>
      <c r="B3302" s="7" t="s">
        <v>36</v>
      </c>
      <c r="C3302" s="7" t="s">
        <v>52</v>
      </c>
      <c r="D3302" s="7">
        <v>937</v>
      </c>
      <c r="E3302" s="7">
        <v>321</v>
      </c>
      <c r="F3302" s="7">
        <v>545</v>
      </c>
      <c r="G3302" s="7">
        <v>7</v>
      </c>
      <c r="H3302" s="7">
        <v>18567</v>
      </c>
      <c r="I3302" s="7">
        <v>13</v>
      </c>
      <c r="J3302" s="7">
        <v>52</v>
      </c>
      <c r="K3302" s="7">
        <v>441</v>
      </c>
      <c r="L3302" s="7">
        <v>433</v>
      </c>
      <c r="M3302" s="7">
        <v>10.57692308</v>
      </c>
      <c r="N3302" s="7">
        <f>VLOOKUP(Todos!$A3302,vlookup_table[#All],2,FALSE)</f>
        <v>2</v>
      </c>
      <c r="O3302" s="7" t="str">
        <f>VLOOKUP(Todos!$A3302,vlookup_table[#All],3,FALSE)</f>
        <v>WI</v>
      </c>
      <c r="P3302" s="7">
        <f>VLOOKUP(Todos!$A3302,vlookup_table[#All],4,FALSE)</f>
        <v>1102</v>
      </c>
      <c r="Q3302" s="9" t="str">
        <f>VLOOKUP(Todos!$A3302,vlookup_table[#All],5,FALSE)</f>
        <v>S1</v>
      </c>
      <c r="R3302" s="9" t="str">
        <f>VLOOKUP(Todos!$A3302,vlookup_table[#All],6,FALSE)</f>
        <v>M</v>
      </c>
      <c r="S3302" s="9">
        <f>VLOOKUP(Todos!$A3302,vlookup_table[#All],7,FALSE)</f>
        <v>15</v>
      </c>
      <c r="T3302" s="9">
        <f>ROUND((9706-Todos!$P3302)/100, 0)</f>
        <v>86</v>
      </c>
      <c r="U3302" s="9" t="str" cm="1">
        <f t="array" ref="U3302">_xlfn.IFS(
    ISNUMBER(SEARCH("C", Q3302)), "Ciudad",
    ISNUMBER(SEARCH("T", Q3302)), "Pueblo",
    ISNUMBER(SEARCH("R", Q3302)), "Rural",
    ISNUMBER(SEARCH("S", Q3302)), "Suburbano",
    ISNUMBER(SEARCH("U", Q3302)), "Urbano"
)</f>
        <v>Suburbano</v>
      </c>
      <c r="V3302" s="24" t="str" cm="1">
        <f t="array" ref="V3302">_xlfn.LET(
    _xlpm.txt, _xlfn.TEXTJOIN("", TRUE, IF(ISNUMBER(--MID(Todos!$H3302, _xlfn.SEQUENCE(LEN(Todos!$H3302)), 1)), MID(Todos!$H3302, _xlfn.SEQUENCE(LEN(Todos!$H3302)), 1), "")),
    IF(ISNUMBER(--RIGHT(_xlpm.txt,1)), _xlpm.txt, LEFT(_xlpm.txt, LEN(_xlpm.txt)-1))
)</f>
        <v>18567</v>
      </c>
      <c r="W3302" s="9" t="str">
        <f>UPPER(LEFT(Todos!$B3302,2))</f>
        <v>WI</v>
      </c>
      <c r="X3302" s="10" t="str" cm="1">
        <f t="array" ref="X3302">+IF(Todos!$C3302 = "",MODE.MATCH(Todos!$C$2:$C$4029),Todos!$C3302)</f>
        <v>male</v>
      </c>
    </row>
    <row r="3303" spans="1:24" x14ac:dyDescent="0.35">
      <c r="A3303" s="11">
        <v>65578</v>
      </c>
      <c r="B3303" s="12" t="s">
        <v>30</v>
      </c>
      <c r="C3303" s="12" t="s">
        <v>17</v>
      </c>
      <c r="D3303" s="12">
        <v>693</v>
      </c>
      <c r="E3303" s="12">
        <v>399</v>
      </c>
      <c r="F3303" s="12">
        <v>481</v>
      </c>
      <c r="G3303" s="12">
        <v>0</v>
      </c>
      <c r="H3303" s="12">
        <v>15421</v>
      </c>
      <c r="I3303" s="12">
        <v>1</v>
      </c>
      <c r="J3303" s="12">
        <v>88</v>
      </c>
      <c r="K3303" s="12">
        <v>415</v>
      </c>
      <c r="L3303" s="12">
        <v>446</v>
      </c>
      <c r="M3303" s="12">
        <v>10.11111111</v>
      </c>
      <c r="N3303" s="12">
        <f>VLOOKUP(Todos!$A3303,vlookup_table[#All],2,FALSE)</f>
        <v>28</v>
      </c>
      <c r="O3303" s="12" t="str">
        <f>VLOOKUP(Todos!$A3303,vlookup_table[#All],3,FALSE)</f>
        <v>MI</v>
      </c>
      <c r="P3303" s="12">
        <f>VLOOKUP(Todos!$A3303,vlookup_table[#All],4,FALSE)</f>
        <v>2102</v>
      </c>
      <c r="Q3303" s="14" t="str">
        <f>VLOOKUP(Todos!$A3303,vlookup_table[#All],5,FALSE)</f>
        <v>U3</v>
      </c>
      <c r="R3303" s="14" t="str">
        <f>VLOOKUP(Todos!$A3303,vlookup_table[#All],6,FALSE)</f>
        <v>F</v>
      </c>
      <c r="S3303" s="14">
        <f>VLOOKUP(Todos!$A3303,vlookup_table[#All],7,FALSE)</f>
        <v>21</v>
      </c>
      <c r="T3303" s="14">
        <f>ROUND((9706-Todos!$P3303)/100, 0)</f>
        <v>76</v>
      </c>
      <c r="U3303" s="14" t="str" cm="1">
        <f t="array" ref="U3303">_xlfn.IFS(
    ISNUMBER(SEARCH("C", Q3303)), "Ciudad",
    ISNUMBER(SEARCH("T", Q3303)), "Pueblo",
    ISNUMBER(SEARCH("R", Q3303)), "Rural",
    ISNUMBER(SEARCH("S", Q3303)), "Suburbano",
    ISNUMBER(SEARCH("U", Q3303)), "Urbano"
)</f>
        <v>Urbano</v>
      </c>
      <c r="V3303" s="25" t="str" cm="1">
        <f t="array" ref="V3303">_xlfn.LET(
    _xlpm.txt, _xlfn.TEXTJOIN("", TRUE, IF(ISNUMBER(--MID(Todos!$H3303, _xlfn.SEQUENCE(LEN(Todos!$H3303)), 1)), MID(Todos!$H3303, _xlfn.SEQUENCE(LEN(Todos!$H3303)), 1), "")),
    IF(ISNUMBER(--RIGHT(_xlpm.txt,1)), _xlpm.txt, LEFT(_xlpm.txt, LEN(_xlpm.txt)-1))
)</f>
        <v>15421</v>
      </c>
      <c r="W3303" s="14" t="str">
        <f>UPPER(LEFT(Todos!$B3303,2))</f>
        <v>MI</v>
      </c>
      <c r="X3303" s="15" t="str" cm="1">
        <f t="array" ref="X3303">+IF(Todos!$C3303 = "",MODE.MATCH(Todos!$C$2:$C$4029),Todos!$C3303)</f>
        <v>F</v>
      </c>
    </row>
    <row r="3304" spans="1:24" x14ac:dyDescent="0.35">
      <c r="A3304" s="6">
        <v>169186</v>
      </c>
      <c r="B3304" s="7" t="s">
        <v>22</v>
      </c>
      <c r="C3304" s="7" t="s">
        <v>14</v>
      </c>
      <c r="D3304" s="7">
        <v>1050</v>
      </c>
      <c r="E3304" s="7">
        <v>256</v>
      </c>
      <c r="F3304" s="7">
        <v>339</v>
      </c>
      <c r="G3304" s="7">
        <v>6</v>
      </c>
      <c r="H3304" s="7">
        <v>11406</v>
      </c>
      <c r="I3304" s="7">
        <v>1</v>
      </c>
      <c r="J3304" s="7">
        <v>59</v>
      </c>
      <c r="K3304" s="7">
        <v>290</v>
      </c>
      <c r="L3304" s="7">
        <v>296</v>
      </c>
      <c r="M3304" s="7">
        <v>5.2</v>
      </c>
      <c r="N3304" s="7">
        <f>VLOOKUP(Todos!$A3304,vlookup_table[#All],2,FALSE)</f>
        <v>1</v>
      </c>
      <c r="O3304" s="7" t="str">
        <f>VLOOKUP(Todos!$A3304,vlookup_table[#All],3,FALSE)</f>
        <v>CA</v>
      </c>
      <c r="P3304" s="7">
        <f>VLOOKUP(Todos!$A3304,vlookup_table[#All],4,FALSE)</f>
        <v>2801</v>
      </c>
      <c r="Q3304" s="9" t="str">
        <f>VLOOKUP(Todos!$A3304,vlookup_table[#All],5,FALSE)</f>
        <v>R2</v>
      </c>
      <c r="R3304" s="9" t="str">
        <f>VLOOKUP(Todos!$A3304,vlookup_table[#All],6,FALSE)</f>
        <v>M</v>
      </c>
      <c r="S3304" s="9">
        <f>VLOOKUP(Todos!$A3304,vlookup_table[#All],7,FALSE)</f>
        <v>9</v>
      </c>
      <c r="T3304" s="9">
        <f>ROUND((9706-Todos!$P3304)/100, 0)</f>
        <v>69</v>
      </c>
      <c r="U3304" s="9" t="str" cm="1">
        <f t="array" ref="U3304">_xlfn.IFS(
    ISNUMBER(SEARCH("C", Q3304)), "Ciudad",
    ISNUMBER(SEARCH("T", Q3304)), "Pueblo",
    ISNUMBER(SEARCH("R", Q3304)), "Rural",
    ISNUMBER(SEARCH("S", Q3304)), "Suburbano",
    ISNUMBER(SEARCH("U", Q3304)), "Urbano"
)</f>
        <v>Rural</v>
      </c>
      <c r="V3304" s="24" t="str" cm="1">
        <f t="array" ref="V3304">_xlfn.LET(
    _xlpm.txt, _xlfn.TEXTJOIN("", TRUE, IF(ISNUMBER(--MID(Todos!$H3304, _xlfn.SEQUENCE(LEN(Todos!$H3304)), 1)), MID(Todos!$H3304, _xlfn.SEQUENCE(LEN(Todos!$H3304)), 1), "")),
    IF(ISNUMBER(--RIGHT(_xlpm.txt,1)), _xlpm.txt, LEFT(_xlpm.txt, LEN(_xlpm.txt)-1))
)</f>
        <v>11406</v>
      </c>
      <c r="W3304" s="9" t="str">
        <f>UPPER(LEFT(Todos!$B3304,2))</f>
        <v>CA</v>
      </c>
      <c r="X3304" s="10" t="str" cm="1">
        <f t="array" ref="X3304">+IF(Todos!$C3304 = "",MODE.MATCH(Todos!$C$2:$C$4029),Todos!$C3304)</f>
        <v>M</v>
      </c>
    </row>
    <row r="3305" spans="1:24" x14ac:dyDescent="0.35">
      <c r="A3305" s="11">
        <v>189438</v>
      </c>
      <c r="B3305" s="12" t="s">
        <v>38</v>
      </c>
      <c r="C3305" s="12" t="s">
        <v>14</v>
      </c>
      <c r="D3305" s="12">
        <v>1563</v>
      </c>
      <c r="E3305" s="12">
        <v>263</v>
      </c>
      <c r="F3305" s="12">
        <v>360</v>
      </c>
      <c r="G3305" s="12">
        <v>50</v>
      </c>
      <c r="H3305" s="12">
        <v>16647</v>
      </c>
      <c r="I3305" s="12">
        <v>28</v>
      </c>
      <c r="J3305" s="12">
        <v>15</v>
      </c>
      <c r="K3305" s="12">
        <v>349</v>
      </c>
      <c r="L3305" s="12">
        <v>275</v>
      </c>
      <c r="M3305" s="12">
        <v>7.6666666670000003</v>
      </c>
      <c r="N3305" s="12">
        <f>VLOOKUP(Todos!$A3305,vlookup_table[#All],2,FALSE)</f>
        <v>1</v>
      </c>
      <c r="O3305" s="12" t="str">
        <f>VLOOKUP(Todos!$A3305,vlookup_table[#All],3,FALSE)</f>
        <v>HI</v>
      </c>
      <c r="P3305" s="12">
        <f>VLOOKUP(Todos!$A3305,vlookup_table[#All],4,FALSE)</f>
        <v>4101</v>
      </c>
      <c r="Q3305" s="14" t="str">
        <f>VLOOKUP(Todos!$A3305,vlookup_table[#All],5,FALSE)</f>
        <v>U2</v>
      </c>
      <c r="R3305" s="14" t="str">
        <f>VLOOKUP(Todos!$A3305,vlookup_table[#All],6,FALSE)</f>
        <v>M</v>
      </c>
      <c r="S3305" s="14">
        <f>VLOOKUP(Todos!$A3305,vlookup_table[#All],7,FALSE)</f>
        <v>9</v>
      </c>
      <c r="T3305" s="14">
        <f>ROUND((9706-Todos!$P3305)/100, 0)</f>
        <v>56</v>
      </c>
      <c r="U3305" s="14" t="str" cm="1">
        <f t="array" ref="U3305">_xlfn.IFS(
    ISNUMBER(SEARCH("C", Q3305)), "Ciudad",
    ISNUMBER(SEARCH("T", Q3305)), "Pueblo",
    ISNUMBER(SEARCH("R", Q3305)), "Rural",
    ISNUMBER(SEARCH("S", Q3305)), "Suburbano",
    ISNUMBER(SEARCH("U", Q3305)), "Urbano"
)</f>
        <v>Urbano</v>
      </c>
      <c r="V3305" s="25" t="str" cm="1">
        <f t="array" ref="V3305">_xlfn.LET(
    _xlpm.txt, _xlfn.TEXTJOIN("", TRUE, IF(ISNUMBER(--MID(Todos!$H3305, _xlfn.SEQUENCE(LEN(Todos!$H3305)), 1)), MID(Todos!$H3305, _xlfn.SEQUENCE(LEN(Todos!$H3305)), 1), "")),
    IF(ISNUMBER(--RIGHT(_xlpm.txt,1)), _xlpm.txt, LEFT(_xlpm.txt, LEN(_xlpm.txt)-1))
)</f>
        <v>16647</v>
      </c>
      <c r="W3305" s="14" t="str">
        <f>UPPER(LEFT(Todos!$B3305,2))</f>
        <v>HI</v>
      </c>
      <c r="X3305" s="15" t="str" cm="1">
        <f t="array" ref="X3305">+IF(Todos!$C3305 = "",MODE.MATCH(Todos!$C$2:$C$4029),Todos!$C3305)</f>
        <v>M</v>
      </c>
    </row>
    <row r="3306" spans="1:24" x14ac:dyDescent="0.35">
      <c r="A3306" s="6">
        <v>110871</v>
      </c>
      <c r="B3306" s="7" t="s">
        <v>33</v>
      </c>
      <c r="C3306" s="7" t="s">
        <v>61</v>
      </c>
      <c r="D3306" s="7">
        <v>341</v>
      </c>
      <c r="E3306" s="7">
        <v>160</v>
      </c>
      <c r="F3306" s="7">
        <v>252</v>
      </c>
      <c r="G3306" s="7">
        <v>0</v>
      </c>
      <c r="H3306" s="7">
        <v>8707</v>
      </c>
      <c r="I3306" s="7">
        <v>1</v>
      </c>
      <c r="J3306" s="7">
        <v>80</v>
      </c>
      <c r="K3306" s="7">
        <v>215</v>
      </c>
      <c r="L3306" s="7">
        <v>215</v>
      </c>
      <c r="M3306" s="7">
        <v>4</v>
      </c>
      <c r="N3306" s="7">
        <f>VLOOKUP(Todos!$A3306,vlookup_table[#All],2,FALSE)</f>
        <v>2</v>
      </c>
      <c r="O3306" s="7" t="str">
        <f>VLOOKUP(Todos!$A3306,vlookup_table[#All],3,FALSE)</f>
        <v>AR</v>
      </c>
      <c r="P3306" s="7">
        <f>VLOOKUP(Todos!$A3306,vlookup_table[#All],4,FALSE)</f>
        <v>1010</v>
      </c>
      <c r="Q3306" s="9" t="str">
        <f>VLOOKUP(Todos!$A3306,vlookup_table[#All],5,FALSE)</f>
        <v>R2</v>
      </c>
      <c r="R3306" s="9" t="str">
        <f>VLOOKUP(Todos!$A3306,vlookup_table[#All],6,FALSE)</f>
        <v>F</v>
      </c>
      <c r="S3306" s="9">
        <f>VLOOKUP(Todos!$A3306,vlookup_table[#All],7,FALSE)</f>
        <v>5</v>
      </c>
      <c r="T3306" s="9">
        <f>ROUND((9706-Todos!$P3306)/100, 0)</f>
        <v>87</v>
      </c>
      <c r="U3306" s="9" t="str" cm="1">
        <f t="array" ref="U3306">_xlfn.IFS(
    ISNUMBER(SEARCH("C", Q3306)), "Ciudad",
    ISNUMBER(SEARCH("T", Q3306)), "Pueblo",
    ISNUMBER(SEARCH("R", Q3306)), "Rural",
    ISNUMBER(SEARCH("S", Q3306)), "Suburbano",
    ISNUMBER(SEARCH("U", Q3306)), "Urbano"
)</f>
        <v>Rural</v>
      </c>
      <c r="V3306" s="24" t="str" cm="1">
        <f t="array" ref="V3306">_xlfn.LET(
    _xlpm.txt, _xlfn.TEXTJOIN("", TRUE, IF(ISNUMBER(--MID(Todos!$H3306, _xlfn.SEQUENCE(LEN(Todos!$H3306)), 1)), MID(Todos!$H3306, _xlfn.SEQUENCE(LEN(Todos!$H3306)), 1), "")),
    IF(ISNUMBER(--RIGHT(_xlpm.txt,1)), _xlpm.txt, LEFT(_xlpm.txt, LEN(_xlpm.txt)-1))
)</f>
        <v>8707</v>
      </c>
      <c r="W3306" s="9" t="str">
        <f>UPPER(LEFT(Todos!$B3306,2))</f>
        <v>AR</v>
      </c>
      <c r="X3306" s="10" t="str" cm="1">
        <f t="array" ref="X3306">+IF(Todos!$C3306 = "",MODE.MATCH(Todos!$C$2:$C$4029),Todos!$C3306)</f>
        <v>Female</v>
      </c>
    </row>
    <row r="3307" spans="1:24" x14ac:dyDescent="0.35">
      <c r="A3307" s="11">
        <v>168370</v>
      </c>
      <c r="B3307" s="12" t="s">
        <v>22</v>
      </c>
      <c r="C3307" s="12" t="s">
        <v>17</v>
      </c>
      <c r="D3307" s="12">
        <v>2798</v>
      </c>
      <c r="E3307" s="12">
        <v>425</v>
      </c>
      <c r="F3307" s="12">
        <v>474</v>
      </c>
      <c r="G3307" s="12">
        <v>76</v>
      </c>
      <c r="H3307" s="12">
        <v>21926</v>
      </c>
      <c r="I3307" s="12">
        <v>29</v>
      </c>
      <c r="J3307" s="12">
        <v>36</v>
      </c>
      <c r="K3307" s="12">
        <v>428</v>
      </c>
      <c r="L3307" s="12">
        <v>469</v>
      </c>
      <c r="M3307" s="12">
        <v>14.5</v>
      </c>
      <c r="N3307" s="12">
        <f>VLOOKUP(Todos!$A3307,vlookup_table[#All],2,FALSE)</f>
        <v>0</v>
      </c>
      <c r="O3307" s="12" t="str">
        <f>VLOOKUP(Todos!$A3307,vlookup_table[#All],3,FALSE)</f>
        <v>CA</v>
      </c>
      <c r="P3307" s="12">
        <f>VLOOKUP(Todos!$A3307,vlookup_table[#All],4,FALSE)</f>
        <v>5804</v>
      </c>
      <c r="Q3307" s="14" t="str">
        <f>VLOOKUP(Todos!$A3307,vlookup_table[#All],5,FALSE)</f>
        <v>S2</v>
      </c>
      <c r="R3307" s="14" t="str">
        <f>VLOOKUP(Todos!$A3307,vlookup_table[#All],6,FALSE)</f>
        <v>F</v>
      </c>
      <c r="S3307" s="14">
        <f>VLOOKUP(Todos!$A3307,vlookup_table[#All],7,FALSE)</f>
        <v>15</v>
      </c>
      <c r="T3307" s="14">
        <f>ROUND((9706-Todos!$P3307)/100, 0)</f>
        <v>39</v>
      </c>
      <c r="U3307" s="14" t="str" cm="1">
        <f t="array" ref="U3307">_xlfn.IFS(
    ISNUMBER(SEARCH("C", Q3307)), "Ciudad",
    ISNUMBER(SEARCH("T", Q3307)), "Pueblo",
    ISNUMBER(SEARCH("R", Q3307)), "Rural",
    ISNUMBER(SEARCH("S", Q3307)), "Suburbano",
    ISNUMBER(SEARCH("U", Q3307)), "Urbano"
)</f>
        <v>Suburbano</v>
      </c>
      <c r="V3307" s="25" t="str" cm="1">
        <f t="array" ref="V3307">_xlfn.LET(
    _xlpm.txt, _xlfn.TEXTJOIN("", TRUE, IF(ISNUMBER(--MID(Todos!$H3307, _xlfn.SEQUENCE(LEN(Todos!$H3307)), 1)), MID(Todos!$H3307, _xlfn.SEQUENCE(LEN(Todos!$H3307)), 1), "")),
    IF(ISNUMBER(--RIGHT(_xlpm.txt,1)), _xlpm.txt, LEFT(_xlpm.txt, LEN(_xlpm.txt)-1))
)</f>
        <v>21926</v>
      </c>
      <c r="W3307" s="14" t="str">
        <f>UPPER(LEFT(Todos!$B3307,2))</f>
        <v>CA</v>
      </c>
      <c r="X3307" s="15" t="str" cm="1">
        <f t="array" ref="X3307">+IF(Todos!$C3307 = "",MODE.MATCH(Todos!$C$2:$C$4029),Todos!$C3307)</f>
        <v>F</v>
      </c>
    </row>
    <row r="3308" spans="1:24" x14ac:dyDescent="0.35">
      <c r="A3308" s="6">
        <v>156618</v>
      </c>
      <c r="B3308" s="7" t="s">
        <v>22</v>
      </c>
      <c r="C3308" s="7"/>
      <c r="D3308" s="7">
        <v>2043</v>
      </c>
      <c r="E3308" s="7">
        <v>364</v>
      </c>
      <c r="F3308" s="7">
        <v>423</v>
      </c>
      <c r="G3308" s="7">
        <v>53</v>
      </c>
      <c r="H3308" s="7">
        <v>19087</v>
      </c>
      <c r="I3308" s="7">
        <v>19</v>
      </c>
      <c r="J3308" s="7">
        <v>56</v>
      </c>
      <c r="K3308" s="7">
        <v>385</v>
      </c>
      <c r="L3308" s="7">
        <v>412</v>
      </c>
      <c r="M3308" s="7">
        <v>9.6666666669999994</v>
      </c>
      <c r="N3308" s="7">
        <f>VLOOKUP(Todos!$A3308,vlookup_table[#All],2,FALSE)</f>
        <v>0</v>
      </c>
      <c r="O3308" s="7" t="str">
        <f>VLOOKUP(Todos!$A3308,vlookup_table[#All],3,FALSE)</f>
        <v>CA</v>
      </c>
      <c r="P3308" s="7">
        <f>VLOOKUP(Todos!$A3308,vlookup_table[#All],4,FALSE)</f>
        <v>4401</v>
      </c>
      <c r="Q3308" s="9" t="str">
        <f>VLOOKUP(Todos!$A3308,vlookup_table[#All],5,FALSE)</f>
        <v>S2</v>
      </c>
      <c r="R3308" s="9" t="str">
        <f>VLOOKUP(Todos!$A3308,vlookup_table[#All],6,FALSE)</f>
        <v/>
      </c>
      <c r="S3308" s="9">
        <f>VLOOKUP(Todos!$A3308,vlookup_table[#All],7,FALSE)</f>
        <v>25</v>
      </c>
      <c r="T3308" s="9">
        <f>ROUND((9706-Todos!$P3308)/100, 0)</f>
        <v>53</v>
      </c>
      <c r="U3308" s="9" t="str" cm="1">
        <f t="array" ref="U3308">_xlfn.IFS(
    ISNUMBER(SEARCH("C", Q3308)), "Ciudad",
    ISNUMBER(SEARCH("T", Q3308)), "Pueblo",
    ISNUMBER(SEARCH("R", Q3308)), "Rural",
    ISNUMBER(SEARCH("S", Q3308)), "Suburbano",
    ISNUMBER(SEARCH("U", Q3308)), "Urbano"
)</f>
        <v>Suburbano</v>
      </c>
      <c r="V3308" s="24" t="str" cm="1">
        <f t="array" ref="V3308">_xlfn.LET(
    _xlpm.txt, _xlfn.TEXTJOIN("", TRUE, IF(ISNUMBER(--MID(Todos!$H3308, _xlfn.SEQUENCE(LEN(Todos!$H3308)), 1)), MID(Todos!$H3308, _xlfn.SEQUENCE(LEN(Todos!$H3308)), 1), "")),
    IF(ISNUMBER(--RIGHT(_xlpm.txt,1)), _xlpm.txt, LEFT(_xlpm.txt, LEN(_xlpm.txt)-1))
)</f>
        <v>19087</v>
      </c>
      <c r="W3308" s="9" t="str">
        <f>UPPER(LEFT(Todos!$B3308,2))</f>
        <v>CA</v>
      </c>
      <c r="X3308" s="10" t="e" cm="1">
        <f t="array" aca="1" ref="X3308" ca="1">+IF(Todos!$C3308 = "",MODE.MATCH(Todos!$C$2:$C$4029),Todos!$C3308)</f>
        <v>#NAME?</v>
      </c>
    </row>
    <row r="3309" spans="1:24" x14ac:dyDescent="0.35">
      <c r="A3309" s="11">
        <v>109858</v>
      </c>
      <c r="B3309" s="12" t="s">
        <v>50</v>
      </c>
      <c r="C3309" s="12" t="s">
        <v>17</v>
      </c>
      <c r="D3309" s="12">
        <v>772</v>
      </c>
      <c r="E3309" s="12">
        <v>369</v>
      </c>
      <c r="F3309" s="12">
        <v>446</v>
      </c>
      <c r="G3309" s="12">
        <v>0</v>
      </c>
      <c r="H3309" s="12">
        <v>16215</v>
      </c>
      <c r="I3309" s="12">
        <v>0</v>
      </c>
      <c r="J3309" s="12">
        <v>70</v>
      </c>
      <c r="K3309" s="12">
        <v>365</v>
      </c>
      <c r="L3309" s="12">
        <v>447</v>
      </c>
      <c r="M3309" s="12">
        <v>9.6999999999999993</v>
      </c>
      <c r="N3309" s="12">
        <f>VLOOKUP(Todos!$A3309,vlookup_table[#All],2,FALSE)</f>
        <v>0</v>
      </c>
      <c r="O3309" s="12" t="str">
        <f>VLOOKUP(Todos!$A3309,vlookup_table[#All],3,FALSE)</f>
        <v>LA</v>
      </c>
      <c r="P3309" s="12">
        <f>VLOOKUP(Todos!$A3309,vlookup_table[#All],4,FALSE)</f>
        <v>5512</v>
      </c>
      <c r="Q3309" s="14" t="str">
        <f>VLOOKUP(Todos!$A3309,vlookup_table[#All],5,FALSE)</f>
        <v>S1</v>
      </c>
      <c r="R3309" s="14" t="str">
        <f>VLOOKUP(Todos!$A3309,vlookup_table[#All],6,FALSE)</f>
        <v>F</v>
      </c>
      <c r="S3309" s="14">
        <f>VLOOKUP(Todos!$A3309,vlookup_table[#All],7,FALSE)</f>
        <v>15</v>
      </c>
      <c r="T3309" s="14">
        <f>ROUND((9706-Todos!$P3309)/100, 0)</f>
        <v>42</v>
      </c>
      <c r="U3309" s="14" t="str" cm="1">
        <f t="array" ref="U3309">_xlfn.IFS(
    ISNUMBER(SEARCH("C", Q3309)), "Ciudad",
    ISNUMBER(SEARCH("T", Q3309)), "Pueblo",
    ISNUMBER(SEARCH("R", Q3309)), "Rural",
    ISNUMBER(SEARCH("S", Q3309)), "Suburbano",
    ISNUMBER(SEARCH("U", Q3309)), "Urbano"
)</f>
        <v>Suburbano</v>
      </c>
      <c r="V3309" s="25" t="str" cm="1">
        <f t="array" ref="V3309">_xlfn.LET(
    _xlpm.txt, _xlfn.TEXTJOIN("", TRUE, IF(ISNUMBER(--MID(Todos!$H3309, _xlfn.SEQUENCE(LEN(Todos!$H3309)), 1)), MID(Todos!$H3309, _xlfn.SEQUENCE(LEN(Todos!$H3309)), 1), "")),
    IF(ISNUMBER(--RIGHT(_xlpm.txt,1)), _xlpm.txt, LEFT(_xlpm.txt, LEN(_xlpm.txt)-1))
)</f>
        <v>16215</v>
      </c>
      <c r="W3309" s="14" t="str">
        <f>UPPER(LEFT(Todos!$B3309,2))</f>
        <v>LA</v>
      </c>
      <c r="X3309" s="15" t="str" cm="1">
        <f t="array" ref="X3309">+IF(Todos!$C3309 = "",MODE.MATCH(Todos!$C$2:$C$4029),Todos!$C3309)</f>
        <v>F</v>
      </c>
    </row>
    <row r="3310" spans="1:24" x14ac:dyDescent="0.35">
      <c r="A3310" s="6">
        <v>99501</v>
      </c>
      <c r="B3310" s="7" t="s">
        <v>37</v>
      </c>
      <c r="C3310" s="7" t="s">
        <v>17</v>
      </c>
      <c r="D3310" s="7">
        <v>988</v>
      </c>
      <c r="E3310" s="7">
        <v>509</v>
      </c>
      <c r="F3310" s="7">
        <v>529</v>
      </c>
      <c r="G3310" s="7">
        <v>2</v>
      </c>
      <c r="H3310" s="7">
        <v>15666</v>
      </c>
      <c r="I3310" s="7">
        <v>1</v>
      </c>
      <c r="J3310" s="7">
        <v>80</v>
      </c>
      <c r="K3310" s="7">
        <v>521</v>
      </c>
      <c r="L3310" s="7">
        <v>509</v>
      </c>
      <c r="M3310" s="7">
        <v>10</v>
      </c>
      <c r="N3310" s="7">
        <f>VLOOKUP(Todos!$A3310,vlookup_table[#All],2,FALSE)</f>
        <v>0</v>
      </c>
      <c r="O3310" s="7" t="str">
        <f>VLOOKUP(Todos!$A3310,vlookup_table[#All],3,FALSE)</f>
        <v>MO</v>
      </c>
      <c r="P3310" s="7">
        <f>VLOOKUP(Todos!$A3310,vlookup_table[#All],4,FALSE)</f>
        <v>5701</v>
      </c>
      <c r="Q3310" s="9" t="str">
        <f>VLOOKUP(Todos!$A3310,vlookup_table[#All],5,FALSE)</f>
        <v>S1</v>
      </c>
      <c r="R3310" s="9" t="str">
        <f>VLOOKUP(Todos!$A3310,vlookup_table[#All],6,FALSE)</f>
        <v>F</v>
      </c>
      <c r="S3310" s="9">
        <f>VLOOKUP(Todos!$A3310,vlookup_table[#All],7,FALSE)</f>
        <v>10</v>
      </c>
      <c r="T3310" s="9">
        <f>ROUND((9706-Todos!$P3310)/100, 0)</f>
        <v>40</v>
      </c>
      <c r="U3310" s="9" t="str" cm="1">
        <f t="array" ref="U3310">_xlfn.IFS(
    ISNUMBER(SEARCH("C", Q3310)), "Ciudad",
    ISNUMBER(SEARCH("T", Q3310)), "Pueblo",
    ISNUMBER(SEARCH("R", Q3310)), "Rural",
    ISNUMBER(SEARCH("S", Q3310)), "Suburbano",
    ISNUMBER(SEARCH("U", Q3310)), "Urbano"
)</f>
        <v>Suburbano</v>
      </c>
      <c r="V3310" s="24" t="str" cm="1">
        <f t="array" ref="V3310">_xlfn.LET(
    _xlpm.txt, _xlfn.TEXTJOIN("", TRUE, IF(ISNUMBER(--MID(Todos!$H3310, _xlfn.SEQUENCE(LEN(Todos!$H3310)), 1)), MID(Todos!$H3310, _xlfn.SEQUENCE(LEN(Todos!$H3310)), 1), "")),
    IF(ISNUMBER(--RIGHT(_xlpm.txt,1)), _xlpm.txt, LEFT(_xlpm.txt, LEN(_xlpm.txt)-1))
)</f>
        <v>15666</v>
      </c>
      <c r="W3310" s="9" t="str">
        <f>UPPER(LEFT(Todos!$B3310,2))</f>
        <v>MO</v>
      </c>
      <c r="X3310" s="10" t="str" cm="1">
        <f t="array" ref="X3310">+IF(Todos!$C3310 = "",MODE.MATCH(Todos!$C$2:$C$4029),Todos!$C3310)</f>
        <v>F</v>
      </c>
    </row>
    <row r="3311" spans="1:24" x14ac:dyDescent="0.35">
      <c r="A3311" s="11">
        <v>125467</v>
      </c>
      <c r="B3311" s="12" t="s">
        <v>21</v>
      </c>
      <c r="C3311" s="12" t="s">
        <v>17</v>
      </c>
      <c r="D3311" s="12">
        <v>431</v>
      </c>
      <c r="E3311" s="12">
        <v>194</v>
      </c>
      <c r="F3311" s="12">
        <v>223</v>
      </c>
      <c r="G3311" s="12">
        <v>0</v>
      </c>
      <c r="H3311" s="12">
        <v>8888</v>
      </c>
      <c r="I3311" s="12">
        <v>8</v>
      </c>
      <c r="J3311" s="12">
        <v>61</v>
      </c>
      <c r="K3311" s="12">
        <v>209</v>
      </c>
      <c r="L3311" s="12">
        <v>219</v>
      </c>
      <c r="M3311" s="12">
        <v>12.5</v>
      </c>
      <c r="N3311" s="12">
        <f>VLOOKUP(Todos!$A3311,vlookup_table[#All],2,FALSE)</f>
        <v>0</v>
      </c>
      <c r="O3311" s="12" t="str">
        <f>VLOOKUP(Todos!$A3311,vlookup_table[#All],3,FALSE)</f>
        <v>TX</v>
      </c>
      <c r="P3311" s="12">
        <f>VLOOKUP(Todos!$A3311,vlookup_table[#All],4,FALSE)</f>
        <v>0</v>
      </c>
      <c r="Q3311" s="14" t="str">
        <f>VLOOKUP(Todos!$A3311,vlookup_table[#All],5,FALSE)</f>
        <v>C3</v>
      </c>
      <c r="R3311" s="14" t="str">
        <f>VLOOKUP(Todos!$A3311,vlookup_table[#All],6,FALSE)</f>
        <v>F</v>
      </c>
      <c r="S3311" s="14">
        <f>VLOOKUP(Todos!$A3311,vlookup_table[#All],7,FALSE)</f>
        <v>15</v>
      </c>
      <c r="T3311" s="14">
        <f>ROUND((9706-Todos!$P3311)/100, 0)</f>
        <v>97</v>
      </c>
      <c r="U3311" s="14" t="str" cm="1">
        <f t="array" ref="U3311">_xlfn.IFS(
    ISNUMBER(SEARCH("C", Q3311)), "Ciudad",
    ISNUMBER(SEARCH("T", Q3311)), "Pueblo",
    ISNUMBER(SEARCH("R", Q3311)), "Rural",
    ISNUMBER(SEARCH("S", Q3311)), "Suburbano",
    ISNUMBER(SEARCH("U", Q3311)), "Urbano"
)</f>
        <v>Ciudad</v>
      </c>
      <c r="V3311" s="25" t="str" cm="1">
        <f t="array" ref="V3311">_xlfn.LET(
    _xlpm.txt, _xlfn.TEXTJOIN("", TRUE, IF(ISNUMBER(--MID(Todos!$H3311, _xlfn.SEQUENCE(LEN(Todos!$H3311)), 1)), MID(Todos!$H3311, _xlfn.SEQUENCE(LEN(Todos!$H3311)), 1), "")),
    IF(ISNUMBER(--RIGHT(_xlpm.txt,1)), _xlpm.txt, LEFT(_xlpm.txt, LEN(_xlpm.txt)-1))
)</f>
        <v>8888</v>
      </c>
      <c r="W3311" s="14" t="str">
        <f>UPPER(LEFT(Todos!$B3311,2))</f>
        <v>TX</v>
      </c>
      <c r="X3311" s="15" t="str" cm="1">
        <f t="array" ref="X3311">+IF(Todos!$C3311 = "",MODE.MATCH(Todos!$C$2:$C$4029),Todos!$C3311)</f>
        <v>F</v>
      </c>
    </row>
    <row r="3312" spans="1:24" x14ac:dyDescent="0.35">
      <c r="A3312" s="6">
        <v>55956</v>
      </c>
      <c r="B3312" s="7" t="s">
        <v>13</v>
      </c>
      <c r="C3312" s="7" t="s">
        <v>17</v>
      </c>
      <c r="D3312" s="7">
        <v>1625</v>
      </c>
      <c r="E3312" s="7">
        <v>450</v>
      </c>
      <c r="F3312" s="7">
        <v>660</v>
      </c>
      <c r="G3312" s="7">
        <v>35</v>
      </c>
      <c r="H3312" s="7">
        <v>33485</v>
      </c>
      <c r="I3312" s="7">
        <v>5</v>
      </c>
      <c r="J3312" s="7">
        <v>21</v>
      </c>
      <c r="K3312" s="7">
        <v>531</v>
      </c>
      <c r="L3312" s="7">
        <v>578</v>
      </c>
      <c r="M3312" s="7">
        <v>9.25</v>
      </c>
      <c r="N3312" s="7">
        <f>VLOOKUP(Todos!$A3312,vlookup_table[#All],2,FALSE)</f>
        <v>0</v>
      </c>
      <c r="O3312" s="7" t="str">
        <f>VLOOKUP(Todos!$A3312,vlookup_table[#All],3,FALSE)</f>
        <v>FL</v>
      </c>
      <c r="P3312" s="7">
        <f>VLOOKUP(Todos!$A3312,vlookup_table[#All],4,FALSE)</f>
        <v>0</v>
      </c>
      <c r="Q3312" s="9" t="str">
        <f>VLOOKUP(Todos!$A3312,vlookup_table[#All],5,FALSE)</f>
        <v>C1</v>
      </c>
      <c r="R3312" s="9" t="str">
        <f>VLOOKUP(Todos!$A3312,vlookup_table[#All],6,FALSE)</f>
        <v>F</v>
      </c>
      <c r="S3312" s="9">
        <f>VLOOKUP(Todos!$A3312,vlookup_table[#All],7,FALSE)</f>
        <v>10</v>
      </c>
      <c r="T3312" s="9">
        <f>ROUND((9706-Todos!$P3312)/100, 0)</f>
        <v>97</v>
      </c>
      <c r="U3312" s="9" t="str" cm="1">
        <f t="array" ref="U3312">_xlfn.IFS(
    ISNUMBER(SEARCH("C", Q3312)), "Ciudad",
    ISNUMBER(SEARCH("T", Q3312)), "Pueblo",
    ISNUMBER(SEARCH("R", Q3312)), "Rural",
    ISNUMBER(SEARCH("S", Q3312)), "Suburbano",
    ISNUMBER(SEARCH("U", Q3312)), "Urbano"
)</f>
        <v>Ciudad</v>
      </c>
      <c r="V3312" s="24" t="str" cm="1">
        <f t="array" ref="V3312">_xlfn.LET(
    _xlpm.txt, _xlfn.TEXTJOIN("", TRUE, IF(ISNUMBER(--MID(Todos!$H3312, _xlfn.SEQUENCE(LEN(Todos!$H3312)), 1)), MID(Todos!$H3312, _xlfn.SEQUENCE(LEN(Todos!$H3312)), 1), "")),
    IF(ISNUMBER(--RIGHT(_xlpm.txt,1)), _xlpm.txt, LEFT(_xlpm.txt, LEN(_xlpm.txt)-1))
)</f>
        <v>33485</v>
      </c>
      <c r="W3312" s="9" t="str">
        <f>UPPER(LEFT(Todos!$B3312,2))</f>
        <v>FL</v>
      </c>
      <c r="X3312" s="10" t="str" cm="1">
        <f t="array" ref="X3312">+IF(Todos!$C3312 = "",MODE.MATCH(Todos!$C$2:$C$4029),Todos!$C3312)</f>
        <v>F</v>
      </c>
    </row>
    <row r="3313" spans="1:24" x14ac:dyDescent="0.35">
      <c r="A3313" s="11">
        <v>103644</v>
      </c>
      <c r="B3313" s="12" t="s">
        <v>37</v>
      </c>
      <c r="C3313" s="12" t="s">
        <v>17</v>
      </c>
      <c r="D3313" s="12">
        <v>376</v>
      </c>
      <c r="E3313" s="12">
        <v>178</v>
      </c>
      <c r="F3313" s="12">
        <v>248</v>
      </c>
      <c r="G3313" s="12">
        <v>0</v>
      </c>
      <c r="H3313" s="12">
        <v>10244</v>
      </c>
      <c r="I3313" s="12">
        <v>0</v>
      </c>
      <c r="J3313" s="12">
        <v>71</v>
      </c>
      <c r="K3313" s="12">
        <v>233</v>
      </c>
      <c r="L3313" s="12">
        <v>219</v>
      </c>
      <c r="M3313" s="12">
        <v>6</v>
      </c>
      <c r="N3313" s="12">
        <f>VLOOKUP(Todos!$A3313,vlookup_table[#All],2,FALSE)</f>
        <v>0</v>
      </c>
      <c r="O3313" s="12" t="str">
        <f>VLOOKUP(Todos!$A3313,vlookup_table[#All],3,FALSE)</f>
        <v>MO</v>
      </c>
      <c r="P3313" s="12">
        <f>VLOOKUP(Todos!$A3313,vlookup_table[#All],4,FALSE)</f>
        <v>0</v>
      </c>
      <c r="Q3313" s="14" t="str">
        <f>VLOOKUP(Todos!$A3313,vlookup_table[#All],5,FALSE)</f>
        <v>T2</v>
      </c>
      <c r="R3313" s="14" t="str">
        <f>VLOOKUP(Todos!$A3313,vlookup_table[#All],6,FALSE)</f>
        <v>F</v>
      </c>
      <c r="S3313" s="14">
        <f>VLOOKUP(Todos!$A3313,vlookup_table[#All],7,FALSE)</f>
        <v>10</v>
      </c>
      <c r="T3313" s="14">
        <f>ROUND((9706-Todos!$P3313)/100, 0)</f>
        <v>97</v>
      </c>
      <c r="U3313" s="14" t="str" cm="1">
        <f t="array" ref="U3313">_xlfn.IFS(
    ISNUMBER(SEARCH("C", Q3313)), "Ciudad",
    ISNUMBER(SEARCH("T", Q3313)), "Pueblo",
    ISNUMBER(SEARCH("R", Q3313)), "Rural",
    ISNUMBER(SEARCH("S", Q3313)), "Suburbano",
    ISNUMBER(SEARCH("U", Q3313)), "Urbano"
)</f>
        <v>Pueblo</v>
      </c>
      <c r="V3313" s="25" t="str" cm="1">
        <f t="array" ref="V3313">_xlfn.LET(
    _xlpm.txt, _xlfn.TEXTJOIN("", TRUE, IF(ISNUMBER(--MID(Todos!$H3313, _xlfn.SEQUENCE(LEN(Todos!$H3313)), 1)), MID(Todos!$H3313, _xlfn.SEQUENCE(LEN(Todos!$H3313)), 1), "")),
    IF(ISNUMBER(--RIGHT(_xlpm.txt,1)), _xlpm.txt, LEFT(_xlpm.txt, LEN(_xlpm.txt)-1))
)</f>
        <v>10244</v>
      </c>
      <c r="W3313" s="14" t="str">
        <f>UPPER(LEFT(Todos!$B3313,2))</f>
        <v>MO</v>
      </c>
      <c r="X3313" s="15" t="str" cm="1">
        <f t="array" ref="X3313">+IF(Todos!$C3313 = "",MODE.MATCH(Todos!$C$2:$C$4029),Todos!$C3313)</f>
        <v>F</v>
      </c>
    </row>
    <row r="3314" spans="1:24" x14ac:dyDescent="0.35">
      <c r="A3314" s="6">
        <v>39613</v>
      </c>
      <c r="B3314" s="7" t="s">
        <v>13</v>
      </c>
      <c r="C3314" s="7" t="s">
        <v>17</v>
      </c>
      <c r="D3314" s="7">
        <v>701</v>
      </c>
      <c r="E3314" s="7">
        <v>332</v>
      </c>
      <c r="F3314" s="7">
        <v>403</v>
      </c>
      <c r="G3314" s="7">
        <v>1</v>
      </c>
      <c r="H3314" s="7">
        <v>13020</v>
      </c>
      <c r="I3314" s="7">
        <v>6</v>
      </c>
      <c r="J3314" s="7">
        <v>37</v>
      </c>
      <c r="K3314" s="7">
        <v>348</v>
      </c>
      <c r="L3314" s="7">
        <v>394</v>
      </c>
      <c r="M3314" s="7">
        <v>9.6850000000000005</v>
      </c>
      <c r="N3314" s="7">
        <f>VLOOKUP(Todos!$A3314,vlookup_table[#All],2,FALSE)</f>
        <v>2</v>
      </c>
      <c r="O3314" s="7" t="str">
        <f>VLOOKUP(Todos!$A3314,vlookup_table[#All],3,FALSE)</f>
        <v>FL</v>
      </c>
      <c r="P3314" s="7">
        <f>VLOOKUP(Todos!$A3314,vlookup_table[#All],4,FALSE)</f>
        <v>5610</v>
      </c>
      <c r="Q3314" s="9" t="str">
        <f>VLOOKUP(Todos!$A3314,vlookup_table[#All],5,FALSE)</f>
        <v>S3</v>
      </c>
      <c r="R3314" s="9" t="str">
        <f>VLOOKUP(Todos!$A3314,vlookup_table[#All],6,FALSE)</f>
        <v>F</v>
      </c>
      <c r="S3314" s="9">
        <f>VLOOKUP(Todos!$A3314,vlookup_table[#All],7,FALSE)</f>
        <v>5</v>
      </c>
      <c r="T3314" s="9">
        <f>ROUND((9706-Todos!$P3314)/100, 0)</f>
        <v>41</v>
      </c>
      <c r="U3314" s="9" t="str" cm="1">
        <f t="array" ref="U3314">_xlfn.IFS(
    ISNUMBER(SEARCH("C", Q3314)), "Ciudad",
    ISNUMBER(SEARCH("T", Q3314)), "Pueblo",
    ISNUMBER(SEARCH("R", Q3314)), "Rural",
    ISNUMBER(SEARCH("S", Q3314)), "Suburbano",
    ISNUMBER(SEARCH("U", Q3314)), "Urbano"
)</f>
        <v>Suburbano</v>
      </c>
      <c r="V3314" s="24" t="str" cm="1">
        <f t="array" ref="V3314">_xlfn.LET(
    _xlpm.txt, _xlfn.TEXTJOIN("", TRUE, IF(ISNUMBER(--MID(Todos!$H3314, _xlfn.SEQUENCE(LEN(Todos!$H3314)), 1)), MID(Todos!$H3314, _xlfn.SEQUENCE(LEN(Todos!$H3314)), 1), "")),
    IF(ISNUMBER(--RIGHT(_xlpm.txt,1)), _xlpm.txt, LEFT(_xlpm.txt, LEN(_xlpm.txt)-1))
)</f>
        <v>13020</v>
      </c>
      <c r="W3314" s="9" t="str">
        <f>UPPER(LEFT(Todos!$B3314,2))</f>
        <v>FL</v>
      </c>
      <c r="X3314" s="10" t="str" cm="1">
        <f t="array" ref="X3314">+IF(Todos!$C3314 = "",MODE.MATCH(Todos!$C$2:$C$4029),Todos!$C3314)</f>
        <v>F</v>
      </c>
    </row>
    <row r="3315" spans="1:24" x14ac:dyDescent="0.35">
      <c r="A3315" s="11">
        <v>159</v>
      </c>
      <c r="B3315" s="12" t="s">
        <v>57</v>
      </c>
      <c r="C3315" s="12" t="s">
        <v>14</v>
      </c>
      <c r="D3315" s="12">
        <v>530</v>
      </c>
      <c r="E3315" s="12">
        <v>236</v>
      </c>
      <c r="F3315" s="12">
        <v>359</v>
      </c>
      <c r="G3315" s="12">
        <v>1</v>
      </c>
      <c r="H3315" s="12">
        <v>12208</v>
      </c>
      <c r="I3315" s="12">
        <v>1</v>
      </c>
      <c r="J3315" s="12">
        <v>78</v>
      </c>
      <c r="K3315" s="12">
        <v>307</v>
      </c>
      <c r="L3315" s="12">
        <v>296</v>
      </c>
      <c r="M3315" s="12">
        <v>9.3103448279999999</v>
      </c>
      <c r="N3315" s="12">
        <f>VLOOKUP(Todos!$A3315,vlookup_table[#All],2,FALSE)</f>
        <v>2</v>
      </c>
      <c r="O3315" s="12" t="str">
        <f>VLOOKUP(Todos!$A3315,vlookup_table[#All],3,FALSE)</f>
        <v>MN</v>
      </c>
      <c r="P3315" s="12">
        <f>VLOOKUP(Todos!$A3315,vlookup_table[#All],4,FALSE)</f>
        <v>1602</v>
      </c>
      <c r="Q3315" s="14" t="str">
        <f>VLOOKUP(Todos!$A3315,vlookup_table[#All],5,FALSE)</f>
        <v>R2</v>
      </c>
      <c r="R3315" s="14" t="str">
        <f>VLOOKUP(Todos!$A3315,vlookup_table[#All],6,FALSE)</f>
        <v>M</v>
      </c>
      <c r="S3315" s="14">
        <f>VLOOKUP(Todos!$A3315,vlookup_table[#All],7,FALSE)</f>
        <v>12</v>
      </c>
      <c r="T3315" s="14">
        <f>ROUND((9706-Todos!$P3315)/100, 0)</f>
        <v>81</v>
      </c>
      <c r="U3315" s="14" t="str" cm="1">
        <f t="array" ref="U3315">_xlfn.IFS(
    ISNUMBER(SEARCH("C", Q3315)), "Ciudad",
    ISNUMBER(SEARCH("T", Q3315)), "Pueblo",
    ISNUMBER(SEARCH("R", Q3315)), "Rural",
    ISNUMBER(SEARCH("S", Q3315)), "Suburbano",
    ISNUMBER(SEARCH("U", Q3315)), "Urbano"
)</f>
        <v>Rural</v>
      </c>
      <c r="V3315" s="25" t="str" cm="1">
        <f t="array" ref="V3315">_xlfn.LET(
    _xlpm.txt, _xlfn.TEXTJOIN("", TRUE, IF(ISNUMBER(--MID(Todos!$H3315, _xlfn.SEQUENCE(LEN(Todos!$H3315)), 1)), MID(Todos!$H3315, _xlfn.SEQUENCE(LEN(Todos!$H3315)), 1), "")),
    IF(ISNUMBER(--RIGHT(_xlpm.txt,1)), _xlpm.txt, LEFT(_xlpm.txt, LEN(_xlpm.txt)-1))
)</f>
        <v>12208</v>
      </c>
      <c r="W3315" s="14" t="str">
        <f>UPPER(LEFT(Todos!$B3315,2))</f>
        <v>MN</v>
      </c>
      <c r="X3315" s="15" t="str" cm="1">
        <f t="array" ref="X3315">+IF(Todos!$C3315 = "",MODE.MATCH(Todos!$C$2:$C$4029),Todos!$C3315)</f>
        <v>M</v>
      </c>
    </row>
    <row r="3316" spans="1:24" x14ac:dyDescent="0.35">
      <c r="A3316" s="6">
        <v>129748</v>
      </c>
      <c r="B3316" s="7" t="s">
        <v>49</v>
      </c>
      <c r="C3316" s="7" t="s">
        <v>17</v>
      </c>
      <c r="D3316" s="7">
        <v>1208</v>
      </c>
      <c r="E3316" s="7">
        <v>560</v>
      </c>
      <c r="F3316" s="7">
        <v>612</v>
      </c>
      <c r="G3316" s="7">
        <v>0</v>
      </c>
      <c r="H3316" s="7">
        <v>18843</v>
      </c>
      <c r="I3316" s="7">
        <v>4</v>
      </c>
      <c r="J3316" s="7">
        <v>29</v>
      </c>
      <c r="K3316" s="7">
        <v>549</v>
      </c>
      <c r="L3316" s="7">
        <v>616</v>
      </c>
      <c r="M3316" s="7">
        <v>13.8</v>
      </c>
      <c r="N3316" s="7">
        <f>VLOOKUP(Todos!$A3316,vlookup_table[#All],2,FALSE)</f>
        <v>2</v>
      </c>
      <c r="O3316" s="7" t="str">
        <f>VLOOKUP(Todos!$A3316,vlookup_table[#All],3,FALSE)</f>
        <v>CO</v>
      </c>
      <c r="P3316" s="7">
        <f>VLOOKUP(Todos!$A3316,vlookup_table[#All],4,FALSE)</f>
        <v>5701</v>
      </c>
      <c r="Q3316" s="9" t="str">
        <f>VLOOKUP(Todos!$A3316,vlookup_table[#All],5,FALSE)</f>
        <v>S1</v>
      </c>
      <c r="R3316" s="9" t="str">
        <f>VLOOKUP(Todos!$A3316,vlookup_table[#All],6,FALSE)</f>
        <v>F</v>
      </c>
      <c r="S3316" s="9">
        <f>VLOOKUP(Todos!$A3316,vlookup_table[#All],7,FALSE)</f>
        <v>16</v>
      </c>
      <c r="T3316" s="9">
        <f>ROUND((9706-Todos!$P3316)/100, 0)</f>
        <v>40</v>
      </c>
      <c r="U3316" s="9" t="str" cm="1">
        <f t="array" ref="U3316">_xlfn.IFS(
    ISNUMBER(SEARCH("C", Q3316)), "Ciudad",
    ISNUMBER(SEARCH("T", Q3316)), "Pueblo",
    ISNUMBER(SEARCH("R", Q3316)), "Rural",
    ISNUMBER(SEARCH("S", Q3316)), "Suburbano",
    ISNUMBER(SEARCH("U", Q3316)), "Urbano"
)</f>
        <v>Suburbano</v>
      </c>
      <c r="V3316" s="24" t="str" cm="1">
        <f t="array" ref="V3316">_xlfn.LET(
    _xlpm.txt, _xlfn.TEXTJOIN("", TRUE, IF(ISNUMBER(--MID(Todos!$H3316, _xlfn.SEQUENCE(LEN(Todos!$H3316)), 1)), MID(Todos!$H3316, _xlfn.SEQUENCE(LEN(Todos!$H3316)), 1), "")),
    IF(ISNUMBER(--RIGHT(_xlpm.txt,1)), _xlpm.txt, LEFT(_xlpm.txt, LEN(_xlpm.txt)-1))
)</f>
        <v>18843</v>
      </c>
      <c r="W3316" s="9" t="str">
        <f>UPPER(LEFT(Todos!$B3316,2))</f>
        <v>CO</v>
      </c>
      <c r="X3316" s="10" t="str" cm="1">
        <f t="array" ref="X3316">+IF(Todos!$C3316 = "",MODE.MATCH(Todos!$C$2:$C$4029),Todos!$C3316)</f>
        <v>F</v>
      </c>
    </row>
    <row r="3317" spans="1:24" x14ac:dyDescent="0.35">
      <c r="A3317" s="11">
        <v>174576</v>
      </c>
      <c r="B3317" s="12" t="s">
        <v>51</v>
      </c>
      <c r="C3317" s="12" t="s">
        <v>17</v>
      </c>
      <c r="D3317" s="12">
        <v>681</v>
      </c>
      <c r="E3317" s="12">
        <v>335</v>
      </c>
      <c r="F3317" s="12">
        <v>419</v>
      </c>
      <c r="G3317" s="12">
        <v>0</v>
      </c>
      <c r="H3317" s="12">
        <v>14011</v>
      </c>
      <c r="I3317" s="12">
        <v>5</v>
      </c>
      <c r="J3317" s="12">
        <v>54</v>
      </c>
      <c r="K3317" s="12">
        <v>398</v>
      </c>
      <c r="L3317" s="12">
        <v>356</v>
      </c>
      <c r="M3317" s="12">
        <v>30.75</v>
      </c>
      <c r="N3317" s="12">
        <f>VLOOKUP(Todos!$A3317,vlookup_table[#All],2,FALSE)</f>
        <v>28</v>
      </c>
      <c r="O3317" s="12" t="str">
        <f>VLOOKUP(Todos!$A3317,vlookup_table[#All],3,FALSE)</f>
        <v>OR</v>
      </c>
      <c r="P3317" s="12">
        <f>VLOOKUP(Todos!$A3317,vlookup_table[#All],4,FALSE)</f>
        <v>4801</v>
      </c>
      <c r="Q3317" s="14" t="str">
        <f>VLOOKUP(Todos!$A3317,vlookup_table[#All],5,FALSE)</f>
        <v>S2</v>
      </c>
      <c r="R3317" s="14" t="str">
        <f>VLOOKUP(Todos!$A3317,vlookup_table[#All],6,FALSE)</f>
        <v>F</v>
      </c>
      <c r="S3317" s="14">
        <f>VLOOKUP(Todos!$A3317,vlookup_table[#All],7,FALSE)</f>
        <v>51</v>
      </c>
      <c r="T3317" s="14">
        <f>ROUND((9706-Todos!$P3317)/100, 0)</f>
        <v>49</v>
      </c>
      <c r="U3317" s="14" t="str" cm="1">
        <f t="array" ref="U3317">_xlfn.IFS(
    ISNUMBER(SEARCH("C", Q3317)), "Ciudad",
    ISNUMBER(SEARCH("T", Q3317)), "Pueblo",
    ISNUMBER(SEARCH("R", Q3317)), "Rural",
    ISNUMBER(SEARCH("S", Q3317)), "Suburbano",
    ISNUMBER(SEARCH("U", Q3317)), "Urbano"
)</f>
        <v>Suburbano</v>
      </c>
      <c r="V3317" s="25" t="str" cm="1">
        <f t="array" ref="V3317">_xlfn.LET(
    _xlpm.txt, _xlfn.TEXTJOIN("", TRUE, IF(ISNUMBER(--MID(Todos!$H3317, _xlfn.SEQUENCE(LEN(Todos!$H3317)), 1)), MID(Todos!$H3317, _xlfn.SEQUENCE(LEN(Todos!$H3317)), 1), "")),
    IF(ISNUMBER(--RIGHT(_xlpm.txt,1)), _xlpm.txt, LEFT(_xlpm.txt, LEN(_xlpm.txt)-1))
)</f>
        <v>14011</v>
      </c>
      <c r="W3317" s="14" t="str">
        <f>UPPER(LEFT(Todos!$B3317,2))</f>
        <v>OR</v>
      </c>
      <c r="X3317" s="15" t="str" cm="1">
        <f t="array" ref="X3317">+IF(Todos!$C3317 = "",MODE.MATCH(Todos!$C$2:$C$4029),Todos!$C3317)</f>
        <v>F</v>
      </c>
    </row>
    <row r="3318" spans="1:24" x14ac:dyDescent="0.35">
      <c r="A3318" s="6">
        <v>71639</v>
      </c>
      <c r="B3318" s="7" t="s">
        <v>30</v>
      </c>
      <c r="C3318" s="7" t="s">
        <v>14</v>
      </c>
      <c r="D3318" s="7">
        <v>755</v>
      </c>
      <c r="E3318" s="7">
        <v>496</v>
      </c>
      <c r="F3318" s="7">
        <v>578</v>
      </c>
      <c r="G3318" s="7">
        <v>0</v>
      </c>
      <c r="H3318" s="7">
        <v>16944</v>
      </c>
      <c r="I3318" s="7">
        <v>6</v>
      </c>
      <c r="J3318" s="7">
        <v>57</v>
      </c>
      <c r="K3318" s="7">
        <v>530</v>
      </c>
      <c r="L3318" s="7">
        <v>520</v>
      </c>
      <c r="M3318" s="7">
        <v>12.14285714</v>
      </c>
      <c r="N3318" s="7">
        <f>VLOOKUP(Todos!$A3318,vlookup_table[#All],2,FALSE)</f>
        <v>1</v>
      </c>
      <c r="O3318" s="7" t="str">
        <f>VLOOKUP(Todos!$A3318,vlookup_table[#All],3,FALSE)</f>
        <v>MI</v>
      </c>
      <c r="P3318" s="7">
        <f>VLOOKUP(Todos!$A3318,vlookup_table[#All],4,FALSE)</f>
        <v>2301</v>
      </c>
      <c r="Q3318" s="9" t="str">
        <f>VLOOKUP(Todos!$A3318,vlookup_table[#All],5,FALSE)</f>
        <v>S1</v>
      </c>
      <c r="R3318" s="9" t="str">
        <f>VLOOKUP(Todos!$A3318,vlookup_table[#All],6,FALSE)</f>
        <v>M</v>
      </c>
      <c r="S3318" s="9">
        <f>VLOOKUP(Todos!$A3318,vlookup_table[#All],7,FALSE)</f>
        <v>17</v>
      </c>
      <c r="T3318" s="9">
        <f>ROUND((9706-Todos!$P3318)/100, 0)</f>
        <v>74</v>
      </c>
      <c r="U3318" s="9" t="str" cm="1">
        <f t="array" ref="U3318">_xlfn.IFS(
    ISNUMBER(SEARCH("C", Q3318)), "Ciudad",
    ISNUMBER(SEARCH("T", Q3318)), "Pueblo",
    ISNUMBER(SEARCH("R", Q3318)), "Rural",
    ISNUMBER(SEARCH("S", Q3318)), "Suburbano",
    ISNUMBER(SEARCH("U", Q3318)), "Urbano"
)</f>
        <v>Suburbano</v>
      </c>
      <c r="V3318" s="24" t="str" cm="1">
        <f t="array" ref="V3318">_xlfn.LET(
    _xlpm.txt, _xlfn.TEXTJOIN("", TRUE, IF(ISNUMBER(--MID(Todos!$H3318, _xlfn.SEQUENCE(LEN(Todos!$H3318)), 1)), MID(Todos!$H3318, _xlfn.SEQUENCE(LEN(Todos!$H3318)), 1), "")),
    IF(ISNUMBER(--RIGHT(_xlpm.txt,1)), _xlpm.txt, LEFT(_xlpm.txt, LEN(_xlpm.txt)-1))
)</f>
        <v>16944</v>
      </c>
      <c r="W3318" s="9" t="str">
        <f>UPPER(LEFT(Todos!$B3318,2))</f>
        <v>MI</v>
      </c>
      <c r="X3318" s="10" t="str" cm="1">
        <f t="array" ref="X3318">+IF(Todos!$C3318 = "",MODE.MATCH(Todos!$C$2:$C$4029),Todos!$C3318)</f>
        <v>M</v>
      </c>
    </row>
    <row r="3319" spans="1:24" x14ac:dyDescent="0.35">
      <c r="A3319" s="11">
        <v>172851</v>
      </c>
      <c r="B3319" s="12" t="s">
        <v>22</v>
      </c>
      <c r="C3319" s="12" t="s">
        <v>14</v>
      </c>
      <c r="D3319" s="12">
        <v>1148</v>
      </c>
      <c r="E3319" s="12">
        <v>240</v>
      </c>
      <c r="F3319" s="12">
        <v>423</v>
      </c>
      <c r="G3319" s="12">
        <v>15</v>
      </c>
      <c r="H3319" s="12">
        <v>16188</v>
      </c>
      <c r="I3319" s="12">
        <v>5</v>
      </c>
      <c r="J3319" s="12">
        <v>49</v>
      </c>
      <c r="K3319" s="12">
        <v>311</v>
      </c>
      <c r="L3319" s="12">
        <v>321</v>
      </c>
      <c r="M3319" s="12">
        <v>13</v>
      </c>
      <c r="N3319" s="12">
        <f>VLOOKUP(Todos!$A3319,vlookup_table[#All],2,FALSE)</f>
        <v>1</v>
      </c>
      <c r="O3319" s="12" t="str">
        <f>VLOOKUP(Todos!$A3319,vlookup_table[#All],3,FALSE)</f>
        <v>CA</v>
      </c>
      <c r="P3319" s="12">
        <f>VLOOKUP(Todos!$A3319,vlookup_table[#All],4,FALSE)</f>
        <v>5001</v>
      </c>
      <c r="Q3319" s="14" t="str">
        <f>VLOOKUP(Todos!$A3319,vlookup_table[#All],5,FALSE)</f>
        <v>C2</v>
      </c>
      <c r="R3319" s="14" t="str">
        <f>VLOOKUP(Todos!$A3319,vlookup_table[#All],6,FALSE)</f>
        <v>M</v>
      </c>
      <c r="S3319" s="14">
        <f>VLOOKUP(Todos!$A3319,vlookup_table[#All],7,FALSE)</f>
        <v>10</v>
      </c>
      <c r="T3319" s="14">
        <f>ROUND((9706-Todos!$P3319)/100, 0)</f>
        <v>47</v>
      </c>
      <c r="U3319" s="14" t="str" cm="1">
        <f t="array" ref="U3319">_xlfn.IFS(
    ISNUMBER(SEARCH("C", Q3319)), "Ciudad",
    ISNUMBER(SEARCH("T", Q3319)), "Pueblo",
    ISNUMBER(SEARCH("R", Q3319)), "Rural",
    ISNUMBER(SEARCH("S", Q3319)), "Suburbano",
    ISNUMBER(SEARCH("U", Q3319)), "Urbano"
)</f>
        <v>Ciudad</v>
      </c>
      <c r="V3319" s="25" t="str" cm="1">
        <f t="array" ref="V3319">_xlfn.LET(
    _xlpm.txt, _xlfn.TEXTJOIN("", TRUE, IF(ISNUMBER(--MID(Todos!$H3319, _xlfn.SEQUENCE(LEN(Todos!$H3319)), 1)), MID(Todos!$H3319, _xlfn.SEQUENCE(LEN(Todos!$H3319)), 1), "")),
    IF(ISNUMBER(--RIGHT(_xlpm.txt,1)), _xlpm.txt, LEFT(_xlpm.txt, LEN(_xlpm.txt)-1))
)</f>
        <v>16188</v>
      </c>
      <c r="W3319" s="14" t="str">
        <f>UPPER(LEFT(Todos!$B3319,2))</f>
        <v>CA</v>
      </c>
      <c r="X3319" s="15" t="str" cm="1">
        <f t="array" ref="X3319">+IF(Todos!$C3319 = "",MODE.MATCH(Todos!$C$2:$C$4029),Todos!$C3319)</f>
        <v>M</v>
      </c>
    </row>
    <row r="3320" spans="1:24" x14ac:dyDescent="0.35">
      <c r="A3320" s="6">
        <v>164364</v>
      </c>
      <c r="B3320" s="7" t="s">
        <v>22</v>
      </c>
      <c r="C3320" s="7" t="s">
        <v>17</v>
      </c>
      <c r="D3320" s="7">
        <v>2332</v>
      </c>
      <c r="E3320" s="7">
        <v>508</v>
      </c>
      <c r="F3320" s="7">
        <v>574</v>
      </c>
      <c r="G3320" s="7">
        <v>71</v>
      </c>
      <c r="H3320" s="7">
        <v>19798</v>
      </c>
      <c r="I3320" s="7">
        <v>6</v>
      </c>
      <c r="J3320" s="7">
        <v>59</v>
      </c>
      <c r="K3320" s="7">
        <v>533</v>
      </c>
      <c r="L3320" s="7">
        <v>528</v>
      </c>
      <c r="M3320" s="7">
        <v>5.7142857139999998</v>
      </c>
      <c r="N3320" s="7">
        <f>VLOOKUP(Todos!$A3320,vlookup_table[#All],2,FALSE)</f>
        <v>0</v>
      </c>
      <c r="O3320" s="7" t="str">
        <f>VLOOKUP(Todos!$A3320,vlookup_table[#All],3,FALSE)</f>
        <v>CA</v>
      </c>
      <c r="P3320" s="7">
        <f>VLOOKUP(Todos!$A3320,vlookup_table[#All],4,FALSE)</f>
        <v>5201</v>
      </c>
      <c r="Q3320" s="9" t="str">
        <f>VLOOKUP(Todos!$A3320,vlookup_table[#All],5,FALSE)</f>
        <v>S1</v>
      </c>
      <c r="R3320" s="9" t="str">
        <f>VLOOKUP(Todos!$A3320,vlookup_table[#All],6,FALSE)</f>
        <v>F</v>
      </c>
      <c r="S3320" s="9">
        <f>VLOOKUP(Todos!$A3320,vlookup_table[#All],7,FALSE)</f>
        <v>6</v>
      </c>
      <c r="T3320" s="9">
        <f>ROUND((9706-Todos!$P3320)/100, 0)</f>
        <v>45</v>
      </c>
      <c r="U3320" s="9" t="str" cm="1">
        <f t="array" ref="U3320">_xlfn.IFS(
    ISNUMBER(SEARCH("C", Q3320)), "Ciudad",
    ISNUMBER(SEARCH("T", Q3320)), "Pueblo",
    ISNUMBER(SEARCH("R", Q3320)), "Rural",
    ISNUMBER(SEARCH("S", Q3320)), "Suburbano",
    ISNUMBER(SEARCH("U", Q3320)), "Urbano"
)</f>
        <v>Suburbano</v>
      </c>
      <c r="V3320" s="24" t="str" cm="1">
        <f t="array" ref="V3320">_xlfn.LET(
    _xlpm.txt, _xlfn.TEXTJOIN("", TRUE, IF(ISNUMBER(--MID(Todos!$H3320, _xlfn.SEQUENCE(LEN(Todos!$H3320)), 1)), MID(Todos!$H3320, _xlfn.SEQUENCE(LEN(Todos!$H3320)), 1), "")),
    IF(ISNUMBER(--RIGHT(_xlpm.txt,1)), _xlpm.txt, LEFT(_xlpm.txt, LEN(_xlpm.txt)-1))
)</f>
        <v>19798</v>
      </c>
      <c r="W3320" s="9" t="str">
        <f>UPPER(LEFT(Todos!$B3320,2))</f>
        <v>CA</v>
      </c>
      <c r="X3320" s="10" t="str" cm="1">
        <f t="array" ref="X3320">+IF(Todos!$C3320 = "",MODE.MATCH(Todos!$C$2:$C$4029),Todos!$C3320)</f>
        <v>F</v>
      </c>
    </row>
    <row r="3321" spans="1:24" x14ac:dyDescent="0.35">
      <c r="A3321" s="11">
        <v>176253</v>
      </c>
      <c r="B3321" s="12" t="s">
        <v>51</v>
      </c>
      <c r="C3321" s="12" t="s">
        <v>17</v>
      </c>
      <c r="D3321" s="12">
        <v>1506</v>
      </c>
      <c r="E3321" s="12">
        <v>517</v>
      </c>
      <c r="F3321" s="12">
        <v>711</v>
      </c>
      <c r="G3321" s="12">
        <v>20</v>
      </c>
      <c r="H3321" s="12">
        <v>39301</v>
      </c>
      <c r="I3321" s="12">
        <v>6</v>
      </c>
      <c r="J3321" s="12">
        <v>35</v>
      </c>
      <c r="K3321" s="12">
        <v>573</v>
      </c>
      <c r="L3321" s="12">
        <v>632</v>
      </c>
      <c r="M3321" s="12">
        <v>32.916666669999998</v>
      </c>
      <c r="N3321" s="12">
        <f>VLOOKUP(Todos!$A3321,vlookup_table[#All],2,FALSE)</f>
        <v>2</v>
      </c>
      <c r="O3321" s="12" t="str">
        <f>VLOOKUP(Todos!$A3321,vlookup_table[#All],3,FALSE)</f>
        <v>OR</v>
      </c>
      <c r="P3321" s="12">
        <f>VLOOKUP(Todos!$A3321,vlookup_table[#All],4,FALSE)</f>
        <v>1309</v>
      </c>
      <c r="Q3321" s="14" t="str">
        <f>VLOOKUP(Todos!$A3321,vlookup_table[#All],5,FALSE)</f>
        <v>R2</v>
      </c>
      <c r="R3321" s="14" t="str">
        <f>VLOOKUP(Todos!$A3321,vlookup_table[#All],6,FALSE)</f>
        <v>F</v>
      </c>
      <c r="S3321" s="14">
        <f>VLOOKUP(Todos!$A3321,vlookup_table[#All],7,FALSE)</f>
        <v>50</v>
      </c>
      <c r="T3321" s="14">
        <f>ROUND((9706-Todos!$P3321)/100, 0)</f>
        <v>84</v>
      </c>
      <c r="U3321" s="14" t="str" cm="1">
        <f t="array" ref="U3321">_xlfn.IFS(
    ISNUMBER(SEARCH("C", Q3321)), "Ciudad",
    ISNUMBER(SEARCH("T", Q3321)), "Pueblo",
    ISNUMBER(SEARCH("R", Q3321)), "Rural",
    ISNUMBER(SEARCH("S", Q3321)), "Suburbano",
    ISNUMBER(SEARCH("U", Q3321)), "Urbano"
)</f>
        <v>Rural</v>
      </c>
      <c r="V3321" s="25" t="str" cm="1">
        <f t="array" ref="V3321">_xlfn.LET(
    _xlpm.txt, _xlfn.TEXTJOIN("", TRUE, IF(ISNUMBER(--MID(Todos!$H3321, _xlfn.SEQUENCE(LEN(Todos!$H3321)), 1)), MID(Todos!$H3321, _xlfn.SEQUENCE(LEN(Todos!$H3321)), 1), "")),
    IF(ISNUMBER(--RIGHT(_xlpm.txt,1)), _xlpm.txt, LEFT(_xlpm.txt, LEN(_xlpm.txt)-1))
)</f>
        <v>39301</v>
      </c>
      <c r="W3321" s="14" t="str">
        <f>UPPER(LEFT(Todos!$B3321,2))</f>
        <v>OR</v>
      </c>
      <c r="X3321" s="15" t="str" cm="1">
        <f t="array" ref="X3321">+IF(Todos!$C3321 = "",MODE.MATCH(Todos!$C$2:$C$4029),Todos!$C3321)</f>
        <v>F</v>
      </c>
    </row>
    <row r="3322" spans="1:24" x14ac:dyDescent="0.35">
      <c r="A3322" s="6">
        <v>140181</v>
      </c>
      <c r="B3322" s="7" t="s">
        <v>49</v>
      </c>
      <c r="C3322" s="7" t="s">
        <v>17</v>
      </c>
      <c r="D3322" s="7">
        <v>487</v>
      </c>
      <c r="E3322" s="7">
        <v>117</v>
      </c>
      <c r="F3322" s="7">
        <v>197</v>
      </c>
      <c r="G3322" s="7">
        <v>1</v>
      </c>
      <c r="H3322" s="7">
        <v>9103</v>
      </c>
      <c r="I3322" s="7">
        <v>5</v>
      </c>
      <c r="J3322" s="7">
        <v>32</v>
      </c>
      <c r="K3322" s="7">
        <v>152</v>
      </c>
      <c r="L3322" s="7">
        <v>161</v>
      </c>
      <c r="M3322" s="7">
        <v>3.4444444440000002</v>
      </c>
      <c r="N3322" s="7">
        <f>VLOOKUP(Todos!$A3322,vlookup_table[#All],2,FALSE)</f>
        <v>28</v>
      </c>
      <c r="O3322" s="7" t="str">
        <f>VLOOKUP(Todos!$A3322,vlookup_table[#All],3,FALSE)</f>
        <v>CO</v>
      </c>
      <c r="P3322" s="7">
        <f>VLOOKUP(Todos!$A3322,vlookup_table[#All],4,FALSE)</f>
        <v>2201</v>
      </c>
      <c r="Q3322" s="9" t="str">
        <f>VLOOKUP(Todos!$A3322,vlookup_table[#All],5,FALSE)</f>
        <v>T2</v>
      </c>
      <c r="R3322" s="9" t="str">
        <f>VLOOKUP(Todos!$A3322,vlookup_table[#All],6,FALSE)</f>
        <v>F</v>
      </c>
      <c r="S3322" s="9">
        <f>VLOOKUP(Todos!$A3322,vlookup_table[#All],7,FALSE)</f>
        <v>3</v>
      </c>
      <c r="T3322" s="9">
        <f>ROUND((9706-Todos!$P3322)/100, 0)</f>
        <v>75</v>
      </c>
      <c r="U3322" s="9" t="str" cm="1">
        <f t="array" ref="U3322">_xlfn.IFS(
    ISNUMBER(SEARCH("C", Q3322)), "Ciudad",
    ISNUMBER(SEARCH("T", Q3322)), "Pueblo",
    ISNUMBER(SEARCH("R", Q3322)), "Rural",
    ISNUMBER(SEARCH("S", Q3322)), "Suburbano",
    ISNUMBER(SEARCH("U", Q3322)), "Urbano"
)</f>
        <v>Pueblo</v>
      </c>
      <c r="V3322" s="24" t="str" cm="1">
        <f t="array" ref="V3322">_xlfn.LET(
    _xlpm.txt, _xlfn.TEXTJOIN("", TRUE, IF(ISNUMBER(--MID(Todos!$H3322, _xlfn.SEQUENCE(LEN(Todos!$H3322)), 1)), MID(Todos!$H3322, _xlfn.SEQUENCE(LEN(Todos!$H3322)), 1), "")),
    IF(ISNUMBER(--RIGHT(_xlpm.txt,1)), _xlpm.txt, LEFT(_xlpm.txt, LEN(_xlpm.txt)-1))
)</f>
        <v>9103</v>
      </c>
      <c r="W3322" s="9" t="str">
        <f>UPPER(LEFT(Todos!$B3322,2))</f>
        <v>CO</v>
      </c>
      <c r="X3322" s="10" t="str" cm="1">
        <f t="array" ref="X3322">+IF(Todos!$C3322 = "",MODE.MATCH(Todos!$C$2:$C$4029),Todos!$C3322)</f>
        <v>F</v>
      </c>
    </row>
    <row r="3323" spans="1:24" x14ac:dyDescent="0.35">
      <c r="A3323" s="11">
        <v>5331</v>
      </c>
      <c r="B3323" s="12" t="s">
        <v>18</v>
      </c>
      <c r="C3323" s="12" t="s">
        <v>31</v>
      </c>
      <c r="D3323" s="12">
        <v>1618</v>
      </c>
      <c r="E3323" s="12">
        <v>508</v>
      </c>
      <c r="F3323" s="12">
        <v>635</v>
      </c>
      <c r="G3323" s="12">
        <v>12</v>
      </c>
      <c r="H3323" s="12">
        <v>22608</v>
      </c>
      <c r="I3323" s="12">
        <v>6</v>
      </c>
      <c r="J3323" s="12">
        <v>35</v>
      </c>
      <c r="K3323" s="12">
        <v>580</v>
      </c>
      <c r="L3323" s="12">
        <v>527</v>
      </c>
      <c r="M3323" s="12">
        <v>11.545454550000001</v>
      </c>
      <c r="N3323" s="12">
        <f>VLOOKUP(Todos!$A3323,vlookup_table[#All],2,FALSE)</f>
        <v>2</v>
      </c>
      <c r="O3323" s="12" t="str">
        <f>VLOOKUP(Todos!$A3323,vlookup_table[#All],3,FALSE)</f>
        <v>NC</v>
      </c>
      <c r="P3323" s="12">
        <f>VLOOKUP(Todos!$A3323,vlookup_table[#All],4,FALSE)</f>
        <v>0</v>
      </c>
      <c r="Q3323" s="14" t="str">
        <f>VLOOKUP(Todos!$A3323,vlookup_table[#All],5,FALSE)</f>
        <v>C1</v>
      </c>
      <c r="R3323" s="14" t="str">
        <f>VLOOKUP(Todos!$A3323,vlookup_table[#All],6,FALSE)</f>
        <v>U</v>
      </c>
      <c r="S3323" s="14">
        <f>VLOOKUP(Todos!$A3323,vlookup_table[#All],7,FALSE)</f>
        <v>14</v>
      </c>
      <c r="T3323" s="14">
        <f>ROUND((9706-Todos!$P3323)/100, 0)</f>
        <v>97</v>
      </c>
      <c r="U3323" s="14" t="str" cm="1">
        <f t="array" ref="U3323">_xlfn.IFS(
    ISNUMBER(SEARCH("C", Q3323)), "Ciudad",
    ISNUMBER(SEARCH("T", Q3323)), "Pueblo",
    ISNUMBER(SEARCH("R", Q3323)), "Rural",
    ISNUMBER(SEARCH("S", Q3323)), "Suburbano",
    ISNUMBER(SEARCH("U", Q3323)), "Urbano"
)</f>
        <v>Ciudad</v>
      </c>
      <c r="V3323" s="25" t="str" cm="1">
        <f t="array" ref="V3323">_xlfn.LET(
    _xlpm.txt, _xlfn.TEXTJOIN("", TRUE, IF(ISNUMBER(--MID(Todos!$H3323, _xlfn.SEQUENCE(LEN(Todos!$H3323)), 1)), MID(Todos!$H3323, _xlfn.SEQUENCE(LEN(Todos!$H3323)), 1), "")),
    IF(ISNUMBER(--RIGHT(_xlpm.txt,1)), _xlpm.txt, LEFT(_xlpm.txt, LEN(_xlpm.txt)-1))
)</f>
        <v>22608</v>
      </c>
      <c r="W3323" s="14" t="str">
        <f>UPPER(LEFT(Todos!$B3323,2))</f>
        <v>NC</v>
      </c>
      <c r="X3323" s="15" t="str" cm="1">
        <f t="array" ref="X3323">+IF(Todos!$C3323 = "",MODE.MATCH(Todos!$C$2:$C$4029),Todos!$C3323)</f>
        <v>U</v>
      </c>
    </row>
    <row r="3324" spans="1:24" x14ac:dyDescent="0.35">
      <c r="A3324" s="6">
        <v>31953</v>
      </c>
      <c r="B3324" s="7" t="s">
        <v>16</v>
      </c>
      <c r="C3324" s="7" t="s">
        <v>14</v>
      </c>
      <c r="D3324" s="7">
        <v>1210</v>
      </c>
      <c r="E3324" s="7">
        <v>471</v>
      </c>
      <c r="F3324" s="7">
        <v>553</v>
      </c>
      <c r="G3324" s="7">
        <v>3</v>
      </c>
      <c r="H3324" s="7">
        <v>17995</v>
      </c>
      <c r="I3324" s="7">
        <v>8</v>
      </c>
      <c r="J3324" s="7">
        <v>61</v>
      </c>
      <c r="K3324" s="7">
        <v>519</v>
      </c>
      <c r="L3324" s="7">
        <v>511</v>
      </c>
      <c r="M3324" s="7">
        <v>12.222222220000001</v>
      </c>
      <c r="N3324" s="7">
        <f>VLOOKUP(Todos!$A3324,vlookup_table[#All],2,FALSE)</f>
        <v>1</v>
      </c>
      <c r="O3324" s="7" t="str">
        <f>VLOOKUP(Todos!$A3324,vlookup_table[#All],3,FALSE)</f>
        <v>IL</v>
      </c>
      <c r="P3324" s="7">
        <f>VLOOKUP(Todos!$A3324,vlookup_table[#All],4,FALSE)</f>
        <v>0</v>
      </c>
      <c r="Q3324" s="9" t="str">
        <f>VLOOKUP(Todos!$A3324,vlookup_table[#All],5,FALSE)</f>
        <v>T1</v>
      </c>
      <c r="R3324" s="9" t="str">
        <f>VLOOKUP(Todos!$A3324,vlookup_table[#All],6,FALSE)</f>
        <v>M</v>
      </c>
      <c r="S3324" s="9">
        <f>VLOOKUP(Todos!$A3324,vlookup_table[#All],7,FALSE)</f>
        <v>12</v>
      </c>
      <c r="T3324" s="9">
        <f>ROUND((9706-Todos!$P3324)/100, 0)</f>
        <v>97</v>
      </c>
      <c r="U3324" s="9" t="str" cm="1">
        <f t="array" ref="U3324">_xlfn.IFS(
    ISNUMBER(SEARCH("C", Q3324)), "Ciudad",
    ISNUMBER(SEARCH("T", Q3324)), "Pueblo",
    ISNUMBER(SEARCH("R", Q3324)), "Rural",
    ISNUMBER(SEARCH("S", Q3324)), "Suburbano",
    ISNUMBER(SEARCH("U", Q3324)), "Urbano"
)</f>
        <v>Pueblo</v>
      </c>
      <c r="V3324" s="24" t="str" cm="1">
        <f t="array" ref="V3324">_xlfn.LET(
    _xlpm.txt, _xlfn.TEXTJOIN("", TRUE, IF(ISNUMBER(--MID(Todos!$H3324, _xlfn.SEQUENCE(LEN(Todos!$H3324)), 1)), MID(Todos!$H3324, _xlfn.SEQUENCE(LEN(Todos!$H3324)), 1), "")),
    IF(ISNUMBER(--RIGHT(_xlpm.txt,1)), _xlpm.txt, LEFT(_xlpm.txt, LEN(_xlpm.txt)-1))
)</f>
        <v>17995</v>
      </c>
      <c r="W3324" s="9" t="str">
        <f>UPPER(LEFT(Todos!$B3324,2))</f>
        <v>IL</v>
      </c>
      <c r="X3324" s="10" t="str" cm="1">
        <f t="array" ref="X3324">+IF(Todos!$C3324 = "",MODE.MATCH(Todos!$C$2:$C$4029),Todos!$C3324)</f>
        <v>M</v>
      </c>
    </row>
    <row r="3325" spans="1:24" x14ac:dyDescent="0.35">
      <c r="A3325" s="11">
        <v>79399</v>
      </c>
      <c r="B3325" s="12" t="s">
        <v>36</v>
      </c>
      <c r="C3325" s="12" t="s">
        <v>52</v>
      </c>
      <c r="D3325" s="12">
        <v>487</v>
      </c>
      <c r="E3325" s="12">
        <v>298</v>
      </c>
      <c r="F3325" s="12">
        <v>360</v>
      </c>
      <c r="G3325" s="12">
        <v>0</v>
      </c>
      <c r="H3325" s="12">
        <v>11498</v>
      </c>
      <c r="I3325" s="12">
        <v>1</v>
      </c>
      <c r="J3325" s="12">
        <v>82</v>
      </c>
      <c r="K3325" s="12">
        <v>322</v>
      </c>
      <c r="L3325" s="12">
        <v>328</v>
      </c>
      <c r="M3325" s="12">
        <v>17.5</v>
      </c>
      <c r="N3325" s="12">
        <f>VLOOKUP(Todos!$A3325,vlookup_table[#All],2,FALSE)</f>
        <v>0</v>
      </c>
      <c r="O3325" s="12" t="str">
        <f>VLOOKUP(Todos!$A3325,vlookup_table[#All],3,FALSE)</f>
        <v>WI</v>
      </c>
      <c r="P3325" s="12">
        <f>VLOOKUP(Todos!$A3325,vlookup_table[#All],4,FALSE)</f>
        <v>5507</v>
      </c>
      <c r="Q3325" s="14" t="str">
        <f>VLOOKUP(Todos!$A3325,vlookup_table[#All],5,FALSE)</f>
        <v>R2</v>
      </c>
      <c r="R3325" s="14" t="str">
        <f>VLOOKUP(Todos!$A3325,vlookup_table[#All],6,FALSE)</f>
        <v>M</v>
      </c>
      <c r="S3325" s="14">
        <f>VLOOKUP(Todos!$A3325,vlookup_table[#All],7,FALSE)</f>
        <v>30</v>
      </c>
      <c r="T3325" s="14">
        <f>ROUND((9706-Todos!$P3325)/100, 0)</f>
        <v>42</v>
      </c>
      <c r="U3325" s="14" t="str" cm="1">
        <f t="array" ref="U3325">_xlfn.IFS(
    ISNUMBER(SEARCH("C", Q3325)), "Ciudad",
    ISNUMBER(SEARCH("T", Q3325)), "Pueblo",
    ISNUMBER(SEARCH("R", Q3325)), "Rural",
    ISNUMBER(SEARCH("S", Q3325)), "Suburbano",
    ISNUMBER(SEARCH("U", Q3325)), "Urbano"
)</f>
        <v>Rural</v>
      </c>
      <c r="V3325" s="25" t="str" cm="1">
        <f t="array" ref="V3325">_xlfn.LET(
    _xlpm.txt, _xlfn.TEXTJOIN("", TRUE, IF(ISNUMBER(--MID(Todos!$H3325, _xlfn.SEQUENCE(LEN(Todos!$H3325)), 1)), MID(Todos!$H3325, _xlfn.SEQUENCE(LEN(Todos!$H3325)), 1), "")),
    IF(ISNUMBER(--RIGHT(_xlpm.txt,1)), _xlpm.txt, LEFT(_xlpm.txt, LEN(_xlpm.txt)-1))
)</f>
        <v>11498</v>
      </c>
      <c r="W3325" s="14" t="str">
        <f>UPPER(LEFT(Todos!$B3325,2))</f>
        <v>WI</v>
      </c>
      <c r="X3325" s="15" t="str" cm="1">
        <f t="array" ref="X3325">+IF(Todos!$C3325 = "",MODE.MATCH(Todos!$C$2:$C$4029),Todos!$C3325)</f>
        <v>male</v>
      </c>
    </row>
    <row r="3326" spans="1:24" x14ac:dyDescent="0.35">
      <c r="A3326" s="6">
        <v>74732</v>
      </c>
      <c r="B3326" s="7" t="s">
        <v>30</v>
      </c>
      <c r="C3326" s="7" t="s">
        <v>14</v>
      </c>
      <c r="D3326" s="7">
        <v>229</v>
      </c>
      <c r="E3326" s="7">
        <v>214</v>
      </c>
      <c r="F3326" s="7">
        <v>285</v>
      </c>
      <c r="G3326" s="7">
        <v>0</v>
      </c>
      <c r="H3326" s="7">
        <v>8985</v>
      </c>
      <c r="I3326" s="7">
        <v>2</v>
      </c>
      <c r="J3326" s="7">
        <v>69</v>
      </c>
      <c r="K3326" s="7">
        <v>260</v>
      </c>
      <c r="L3326" s="7">
        <v>246</v>
      </c>
      <c r="M3326" s="7">
        <v>15.91666667</v>
      </c>
      <c r="N3326" s="7">
        <f>VLOOKUP(Todos!$A3326,vlookup_table[#All],2,FALSE)</f>
        <v>1</v>
      </c>
      <c r="O3326" s="7" t="str">
        <f>VLOOKUP(Todos!$A3326,vlookup_table[#All],3,FALSE)</f>
        <v>MI</v>
      </c>
      <c r="P3326" s="7">
        <f>VLOOKUP(Todos!$A3326,vlookup_table[#All],4,FALSE)</f>
        <v>0</v>
      </c>
      <c r="Q3326" s="9" t="str">
        <f>VLOOKUP(Todos!$A3326,vlookup_table[#All],5,FALSE)</f>
        <v>R2</v>
      </c>
      <c r="R3326" s="9" t="str">
        <f>VLOOKUP(Todos!$A3326,vlookup_table[#All],6,FALSE)</f>
        <v>M</v>
      </c>
      <c r="S3326" s="9">
        <f>VLOOKUP(Todos!$A3326,vlookup_table[#All],7,FALSE)</f>
        <v>15</v>
      </c>
      <c r="T3326" s="9">
        <f>ROUND((9706-Todos!$P3326)/100, 0)</f>
        <v>97</v>
      </c>
      <c r="U3326" s="9" t="str" cm="1">
        <f t="array" ref="U3326">_xlfn.IFS(
    ISNUMBER(SEARCH("C", Q3326)), "Ciudad",
    ISNUMBER(SEARCH("T", Q3326)), "Pueblo",
    ISNUMBER(SEARCH("R", Q3326)), "Rural",
    ISNUMBER(SEARCH("S", Q3326)), "Suburbano",
    ISNUMBER(SEARCH("U", Q3326)), "Urbano"
)</f>
        <v>Rural</v>
      </c>
      <c r="V3326" s="24" t="str" cm="1">
        <f t="array" ref="V3326">_xlfn.LET(
    _xlpm.txt, _xlfn.TEXTJOIN("", TRUE, IF(ISNUMBER(--MID(Todos!$H3326, _xlfn.SEQUENCE(LEN(Todos!$H3326)), 1)), MID(Todos!$H3326, _xlfn.SEQUENCE(LEN(Todos!$H3326)), 1), "")),
    IF(ISNUMBER(--RIGHT(_xlpm.txt,1)), _xlpm.txt, LEFT(_xlpm.txt, LEN(_xlpm.txt)-1))
)</f>
        <v>8985</v>
      </c>
      <c r="W3326" s="9" t="str">
        <f>UPPER(LEFT(Todos!$B3326,2))</f>
        <v>MI</v>
      </c>
      <c r="X3326" s="10" t="str" cm="1">
        <f t="array" ref="X3326">+IF(Todos!$C3326 = "",MODE.MATCH(Todos!$C$2:$C$4029),Todos!$C3326)</f>
        <v>M</v>
      </c>
    </row>
    <row r="3327" spans="1:24" x14ac:dyDescent="0.35">
      <c r="A3327" s="11">
        <v>36395</v>
      </c>
      <c r="B3327" s="12" t="s">
        <v>13</v>
      </c>
      <c r="C3327" s="12" t="s">
        <v>14</v>
      </c>
      <c r="D3327" s="12">
        <v>885</v>
      </c>
      <c r="E3327" s="12">
        <v>345</v>
      </c>
      <c r="F3327" s="12">
        <v>595</v>
      </c>
      <c r="G3327" s="12">
        <v>1</v>
      </c>
      <c r="H3327" s="12">
        <v>30256</v>
      </c>
      <c r="I3327" s="12">
        <v>4</v>
      </c>
      <c r="J3327" s="12">
        <v>5</v>
      </c>
      <c r="K3327" s="12">
        <v>565</v>
      </c>
      <c r="L3327" s="12">
        <v>473</v>
      </c>
      <c r="M3327" s="12">
        <v>11.1</v>
      </c>
      <c r="N3327" s="12">
        <f>VLOOKUP(Todos!$A3327,vlookup_table[#All],2,FALSE)</f>
        <v>1</v>
      </c>
      <c r="O3327" s="12" t="str">
        <f>VLOOKUP(Todos!$A3327,vlookup_table[#All],3,FALSE)</f>
        <v>FL</v>
      </c>
      <c r="P3327" s="12">
        <f>VLOOKUP(Todos!$A3327,vlookup_table[#All],4,FALSE)</f>
        <v>1601</v>
      </c>
      <c r="Q3327" s="14" t="str">
        <f>VLOOKUP(Todos!$A3327,vlookup_table[#All],5,FALSE)</f>
        <v>C2</v>
      </c>
      <c r="R3327" s="14" t="str">
        <f>VLOOKUP(Todos!$A3327,vlookup_table[#All],6,FALSE)</f>
        <v>M</v>
      </c>
      <c r="S3327" s="14">
        <f>VLOOKUP(Todos!$A3327,vlookup_table[#All],7,FALSE)</f>
        <v>15</v>
      </c>
      <c r="T3327" s="14">
        <f>ROUND((9706-Todos!$P3327)/100, 0)</f>
        <v>81</v>
      </c>
      <c r="U3327" s="14" t="str" cm="1">
        <f t="array" ref="U3327">_xlfn.IFS(
    ISNUMBER(SEARCH("C", Q3327)), "Ciudad",
    ISNUMBER(SEARCH("T", Q3327)), "Pueblo",
    ISNUMBER(SEARCH("R", Q3327)), "Rural",
    ISNUMBER(SEARCH("S", Q3327)), "Suburbano",
    ISNUMBER(SEARCH("U", Q3327)), "Urbano"
)</f>
        <v>Ciudad</v>
      </c>
      <c r="V3327" s="25" t="str" cm="1">
        <f t="array" ref="V3327">_xlfn.LET(
    _xlpm.txt, _xlfn.TEXTJOIN("", TRUE, IF(ISNUMBER(--MID(Todos!$H3327, _xlfn.SEQUENCE(LEN(Todos!$H3327)), 1)), MID(Todos!$H3327, _xlfn.SEQUENCE(LEN(Todos!$H3327)), 1), "")),
    IF(ISNUMBER(--RIGHT(_xlpm.txt,1)), _xlpm.txt, LEFT(_xlpm.txt, LEN(_xlpm.txt)-1))
)</f>
        <v>30256</v>
      </c>
      <c r="W3327" s="14" t="str">
        <f>UPPER(LEFT(Todos!$B3327,2))</f>
        <v>FL</v>
      </c>
      <c r="X3327" s="15" t="str" cm="1">
        <f t="array" ref="X3327">+IF(Todos!$C3327 = "",MODE.MATCH(Todos!$C$2:$C$4029),Todos!$C3327)</f>
        <v>M</v>
      </c>
    </row>
    <row r="3328" spans="1:24" x14ac:dyDescent="0.35">
      <c r="A3328" s="6">
        <v>75835</v>
      </c>
      <c r="B3328" s="7" t="s">
        <v>48</v>
      </c>
      <c r="C3328" s="7"/>
      <c r="D3328" s="7">
        <v>298</v>
      </c>
      <c r="E3328" s="7">
        <v>234</v>
      </c>
      <c r="F3328" s="7">
        <v>279</v>
      </c>
      <c r="G3328" s="7">
        <v>0</v>
      </c>
      <c r="H3328" s="7">
        <v>9825</v>
      </c>
      <c r="I3328" s="7">
        <v>4</v>
      </c>
      <c r="J3328" s="7">
        <v>64</v>
      </c>
      <c r="K3328" s="7">
        <v>250</v>
      </c>
      <c r="L3328" s="7">
        <v>269</v>
      </c>
      <c r="M3328" s="7">
        <v>3.8571428569999999</v>
      </c>
      <c r="N3328" s="7">
        <f>VLOOKUP(Todos!$A3328,vlookup_table[#All],2,FALSE)</f>
        <v>0</v>
      </c>
      <c r="O3328" s="7" t="str">
        <f>VLOOKUP(Todos!$A3328,vlookup_table[#All],3,FALSE)</f>
        <v>IA</v>
      </c>
      <c r="P3328" s="7">
        <f>VLOOKUP(Todos!$A3328,vlookup_table[#All],4,FALSE)</f>
        <v>4401</v>
      </c>
      <c r="Q3328" s="9" t="str">
        <f>VLOOKUP(Todos!$A3328,vlookup_table[#All],5,FALSE)</f>
        <v>C3</v>
      </c>
      <c r="R3328" s="9" t="str">
        <f>VLOOKUP(Todos!$A3328,vlookup_table[#All],6,FALSE)</f>
        <v/>
      </c>
      <c r="S3328" s="9">
        <f>VLOOKUP(Todos!$A3328,vlookup_table[#All],7,FALSE)</f>
        <v>5</v>
      </c>
      <c r="T3328" s="9">
        <f>ROUND((9706-Todos!$P3328)/100, 0)</f>
        <v>53</v>
      </c>
      <c r="U3328" s="9" t="str" cm="1">
        <f t="array" ref="U3328">_xlfn.IFS(
    ISNUMBER(SEARCH("C", Q3328)), "Ciudad",
    ISNUMBER(SEARCH("T", Q3328)), "Pueblo",
    ISNUMBER(SEARCH("R", Q3328)), "Rural",
    ISNUMBER(SEARCH("S", Q3328)), "Suburbano",
    ISNUMBER(SEARCH("U", Q3328)), "Urbano"
)</f>
        <v>Ciudad</v>
      </c>
      <c r="V3328" s="24" t="str" cm="1">
        <f t="array" ref="V3328">_xlfn.LET(
    _xlpm.txt, _xlfn.TEXTJOIN("", TRUE, IF(ISNUMBER(--MID(Todos!$H3328, _xlfn.SEQUENCE(LEN(Todos!$H3328)), 1)), MID(Todos!$H3328, _xlfn.SEQUENCE(LEN(Todos!$H3328)), 1), "")),
    IF(ISNUMBER(--RIGHT(_xlpm.txt,1)), _xlpm.txt, LEFT(_xlpm.txt, LEN(_xlpm.txt)-1))
)</f>
        <v>9825</v>
      </c>
      <c r="W3328" s="9" t="str">
        <f>UPPER(LEFT(Todos!$B3328,2))</f>
        <v>IA</v>
      </c>
      <c r="X3328" s="10" t="e" cm="1">
        <f t="array" aca="1" ref="X3328" ca="1">+IF(Todos!$C3328 = "",MODE.MATCH(Todos!$C$2:$C$4029),Todos!$C3328)</f>
        <v>#NAME?</v>
      </c>
    </row>
    <row r="3329" spans="1:24" x14ac:dyDescent="0.35">
      <c r="A3329" s="11">
        <v>4606</v>
      </c>
      <c r="B3329" s="12" t="s">
        <v>16</v>
      </c>
      <c r="C3329" s="12"/>
      <c r="D3329" s="12">
        <v>1045</v>
      </c>
      <c r="E3329" s="12">
        <v>288</v>
      </c>
      <c r="F3329" s="12">
        <v>399</v>
      </c>
      <c r="G3329" s="12">
        <v>1</v>
      </c>
      <c r="H3329" s="12">
        <v>12829</v>
      </c>
      <c r="I3329" s="12">
        <v>33</v>
      </c>
      <c r="J3329" s="12">
        <v>56</v>
      </c>
      <c r="K3329" s="12">
        <v>347</v>
      </c>
      <c r="L3329" s="12">
        <v>337</v>
      </c>
      <c r="M3329" s="12">
        <v>24.75</v>
      </c>
      <c r="N3329" s="12">
        <f>VLOOKUP(Todos!$A3329,vlookup_table[#All],2,FALSE)</f>
        <v>0</v>
      </c>
      <c r="O3329" s="12" t="str">
        <f>VLOOKUP(Todos!$A3329,vlookup_table[#All],3,FALSE)</f>
        <v>IL</v>
      </c>
      <c r="P3329" s="12">
        <f>VLOOKUP(Todos!$A3329,vlookup_table[#All],4,FALSE)</f>
        <v>2509</v>
      </c>
      <c r="Q3329" s="14" t="str">
        <f>VLOOKUP(Todos!$A3329,vlookup_table[#All],5,FALSE)</f>
        <v>U3</v>
      </c>
      <c r="R3329" s="14" t="str">
        <f>VLOOKUP(Todos!$A3329,vlookup_table[#All],6,FALSE)</f>
        <v/>
      </c>
      <c r="S3329" s="14">
        <f>VLOOKUP(Todos!$A3329,vlookup_table[#All],7,FALSE)</f>
        <v>25</v>
      </c>
      <c r="T3329" s="14">
        <f>ROUND((9706-Todos!$P3329)/100, 0)</f>
        <v>72</v>
      </c>
      <c r="U3329" s="14" t="str" cm="1">
        <f t="array" ref="U3329">_xlfn.IFS(
    ISNUMBER(SEARCH("C", Q3329)), "Ciudad",
    ISNUMBER(SEARCH("T", Q3329)), "Pueblo",
    ISNUMBER(SEARCH("R", Q3329)), "Rural",
    ISNUMBER(SEARCH("S", Q3329)), "Suburbano",
    ISNUMBER(SEARCH("U", Q3329)), "Urbano"
)</f>
        <v>Urbano</v>
      </c>
      <c r="V3329" s="25" t="str" cm="1">
        <f t="array" ref="V3329">_xlfn.LET(
    _xlpm.txt, _xlfn.TEXTJOIN("", TRUE, IF(ISNUMBER(--MID(Todos!$H3329, _xlfn.SEQUENCE(LEN(Todos!$H3329)), 1)), MID(Todos!$H3329, _xlfn.SEQUENCE(LEN(Todos!$H3329)), 1), "")),
    IF(ISNUMBER(--RIGHT(_xlpm.txt,1)), _xlpm.txt, LEFT(_xlpm.txt, LEN(_xlpm.txt)-1))
)</f>
        <v>12829</v>
      </c>
      <c r="W3329" s="14" t="str">
        <f>UPPER(LEFT(Todos!$B3329,2))</f>
        <v>IL</v>
      </c>
      <c r="X3329" s="15" t="e" cm="1">
        <f t="array" aca="1" ref="X3329" ca="1">+IF(Todos!$C3329 = "",MODE.MATCH(Todos!$C$2:$C$4029),Todos!$C3329)</f>
        <v>#NAME?</v>
      </c>
    </row>
    <row r="3330" spans="1:24" x14ac:dyDescent="0.35">
      <c r="A3330" s="6">
        <v>51234</v>
      </c>
      <c r="B3330" s="7" t="s">
        <v>54</v>
      </c>
      <c r="C3330" s="7" t="s">
        <v>17</v>
      </c>
      <c r="D3330" s="7">
        <v>484</v>
      </c>
      <c r="E3330" s="7">
        <v>232</v>
      </c>
      <c r="F3330" s="7">
        <v>318</v>
      </c>
      <c r="G3330" s="7">
        <v>0</v>
      </c>
      <c r="H3330" s="7">
        <v>10806</v>
      </c>
      <c r="I3330" s="7">
        <v>4</v>
      </c>
      <c r="J3330" s="7">
        <v>62</v>
      </c>
      <c r="K3330" s="7">
        <v>324</v>
      </c>
      <c r="L3330" s="7">
        <v>265</v>
      </c>
      <c r="M3330" s="7">
        <v>9.5</v>
      </c>
      <c r="N3330" s="7">
        <f>VLOOKUP(Todos!$A3330,vlookup_table[#All],2,FALSE)</f>
        <v>28</v>
      </c>
      <c r="O3330" s="7" t="str">
        <f>VLOOKUP(Todos!$A3330,vlookup_table[#All],3,FALSE)</f>
        <v>TN</v>
      </c>
      <c r="P3330" s="7">
        <f>VLOOKUP(Todos!$A3330,vlookup_table[#All],4,FALSE)</f>
        <v>2301</v>
      </c>
      <c r="Q3330" s="9" t="str">
        <f>VLOOKUP(Todos!$A3330,vlookup_table[#All],5,FALSE)</f>
        <v>S3</v>
      </c>
      <c r="R3330" s="9" t="str">
        <f>VLOOKUP(Todos!$A3330,vlookup_table[#All],6,FALSE)</f>
        <v>F</v>
      </c>
      <c r="S3330" s="9">
        <f>VLOOKUP(Todos!$A3330,vlookup_table[#All],7,FALSE)</f>
        <v>25</v>
      </c>
      <c r="T3330" s="9">
        <f>ROUND((9706-Todos!$P3330)/100, 0)</f>
        <v>74</v>
      </c>
      <c r="U3330" s="9" t="str" cm="1">
        <f t="array" ref="U3330">_xlfn.IFS(
    ISNUMBER(SEARCH("C", Q3330)), "Ciudad",
    ISNUMBER(SEARCH("T", Q3330)), "Pueblo",
    ISNUMBER(SEARCH("R", Q3330)), "Rural",
    ISNUMBER(SEARCH("S", Q3330)), "Suburbano",
    ISNUMBER(SEARCH("U", Q3330)), "Urbano"
)</f>
        <v>Suburbano</v>
      </c>
      <c r="V3330" s="24" t="str" cm="1">
        <f t="array" ref="V3330">_xlfn.LET(
    _xlpm.txt, _xlfn.TEXTJOIN("", TRUE, IF(ISNUMBER(--MID(Todos!$H3330, _xlfn.SEQUENCE(LEN(Todos!$H3330)), 1)), MID(Todos!$H3330, _xlfn.SEQUENCE(LEN(Todos!$H3330)), 1), "")),
    IF(ISNUMBER(--RIGHT(_xlpm.txt,1)), _xlpm.txt, LEFT(_xlpm.txt, LEN(_xlpm.txt)-1))
)</f>
        <v>10806</v>
      </c>
      <c r="W3330" s="9" t="str">
        <f>UPPER(LEFT(Todos!$B3330,2))</f>
        <v>TN</v>
      </c>
      <c r="X3330" s="10" t="str" cm="1">
        <f t="array" ref="X3330">+IF(Todos!$C3330 = "",MODE.MATCH(Todos!$C$2:$C$4029),Todos!$C3330)</f>
        <v>F</v>
      </c>
    </row>
    <row r="3331" spans="1:24" x14ac:dyDescent="0.35">
      <c r="A3331" s="11">
        <v>71616</v>
      </c>
      <c r="B3331" s="12" t="s">
        <v>30</v>
      </c>
      <c r="C3331" s="12" t="s">
        <v>14</v>
      </c>
      <c r="D3331" s="12">
        <v>501</v>
      </c>
      <c r="E3331" s="12">
        <v>397</v>
      </c>
      <c r="F3331" s="12">
        <v>434</v>
      </c>
      <c r="G3331" s="12">
        <v>0</v>
      </c>
      <c r="H3331" s="12">
        <v>12437</v>
      </c>
      <c r="I3331" s="12">
        <v>2</v>
      </c>
      <c r="J3331" s="12">
        <v>71</v>
      </c>
      <c r="K3331" s="12">
        <v>403</v>
      </c>
      <c r="L3331" s="12">
        <v>424</v>
      </c>
      <c r="M3331" s="12">
        <v>27.625</v>
      </c>
      <c r="N3331" s="12">
        <f>VLOOKUP(Todos!$A3331,vlookup_table[#All],2,FALSE)</f>
        <v>1</v>
      </c>
      <c r="O3331" s="12" t="str">
        <f>VLOOKUP(Todos!$A3331,vlookup_table[#All],3,FALSE)</f>
        <v>MI</v>
      </c>
      <c r="P3331" s="12">
        <f>VLOOKUP(Todos!$A3331,vlookup_table[#All],4,FALSE)</f>
        <v>5601</v>
      </c>
      <c r="Q3331" s="14" t="str">
        <f>VLOOKUP(Todos!$A3331,vlookup_table[#All],5,FALSE)</f>
        <v>S2</v>
      </c>
      <c r="R3331" s="14" t="str">
        <f>VLOOKUP(Todos!$A3331,vlookup_table[#All],6,FALSE)</f>
        <v>M</v>
      </c>
      <c r="S3331" s="14">
        <f>VLOOKUP(Todos!$A3331,vlookup_table[#All],7,FALSE)</f>
        <v>50</v>
      </c>
      <c r="T3331" s="14">
        <f>ROUND((9706-Todos!$P3331)/100, 0)</f>
        <v>41</v>
      </c>
      <c r="U3331" s="14" t="str" cm="1">
        <f t="array" ref="U3331">_xlfn.IFS(
    ISNUMBER(SEARCH("C", Q3331)), "Ciudad",
    ISNUMBER(SEARCH("T", Q3331)), "Pueblo",
    ISNUMBER(SEARCH("R", Q3331)), "Rural",
    ISNUMBER(SEARCH("S", Q3331)), "Suburbano",
    ISNUMBER(SEARCH("U", Q3331)), "Urbano"
)</f>
        <v>Suburbano</v>
      </c>
      <c r="V3331" s="25" t="str" cm="1">
        <f t="array" ref="V3331">_xlfn.LET(
    _xlpm.txt, _xlfn.TEXTJOIN("", TRUE, IF(ISNUMBER(--MID(Todos!$H3331, _xlfn.SEQUENCE(LEN(Todos!$H3331)), 1)), MID(Todos!$H3331, _xlfn.SEQUENCE(LEN(Todos!$H3331)), 1), "")),
    IF(ISNUMBER(--RIGHT(_xlpm.txt,1)), _xlpm.txt, LEFT(_xlpm.txt, LEN(_xlpm.txt)-1))
)</f>
        <v>12437</v>
      </c>
      <c r="W3331" s="14" t="str">
        <f>UPPER(LEFT(Todos!$B3331,2))</f>
        <v>MI</v>
      </c>
      <c r="X3331" s="15" t="str" cm="1">
        <f t="array" ref="X3331">+IF(Todos!$C3331 = "",MODE.MATCH(Todos!$C$2:$C$4029),Todos!$C3331)</f>
        <v>M</v>
      </c>
    </row>
    <row r="3332" spans="1:24" x14ac:dyDescent="0.35">
      <c r="A3332" s="6">
        <v>182697</v>
      </c>
      <c r="B3332" s="7" t="s">
        <v>41</v>
      </c>
      <c r="C3332" s="7" t="s">
        <v>31</v>
      </c>
      <c r="D3332" s="7">
        <v>613</v>
      </c>
      <c r="E3332" s="7">
        <v>246</v>
      </c>
      <c r="F3332" s="7">
        <v>335</v>
      </c>
      <c r="G3332" s="7">
        <v>2</v>
      </c>
      <c r="H3332" s="7">
        <v>11634</v>
      </c>
      <c r="I3332" s="7">
        <v>3</v>
      </c>
      <c r="J3332" s="7">
        <v>56</v>
      </c>
      <c r="K3332" s="7">
        <v>290</v>
      </c>
      <c r="L3332" s="7">
        <v>296</v>
      </c>
      <c r="M3332" s="7">
        <v>20</v>
      </c>
      <c r="N3332" s="7">
        <f>VLOOKUP(Todos!$A3332,vlookup_table[#All],2,FALSE)</f>
        <v>2</v>
      </c>
      <c r="O3332" s="7" t="str">
        <f>VLOOKUP(Todos!$A3332,vlookup_table[#All],3,FALSE)</f>
        <v>WA</v>
      </c>
      <c r="P3332" s="7">
        <f>VLOOKUP(Todos!$A3332,vlookup_table[#All],4,FALSE)</f>
        <v>0</v>
      </c>
      <c r="Q3332" s="9" t="str">
        <f>VLOOKUP(Todos!$A3332,vlookup_table[#All],5,FALSE)</f>
        <v>R1</v>
      </c>
      <c r="R3332" s="9" t="str">
        <f>VLOOKUP(Todos!$A3332,vlookup_table[#All],6,FALSE)</f>
        <v>U</v>
      </c>
      <c r="S3332" s="9">
        <f>VLOOKUP(Todos!$A3332,vlookup_table[#All],7,FALSE)</f>
        <v>20</v>
      </c>
      <c r="T3332" s="9">
        <f>ROUND((9706-Todos!$P3332)/100, 0)</f>
        <v>97</v>
      </c>
      <c r="U3332" s="9" t="str" cm="1">
        <f t="array" ref="U3332">_xlfn.IFS(
    ISNUMBER(SEARCH("C", Q3332)), "Ciudad",
    ISNUMBER(SEARCH("T", Q3332)), "Pueblo",
    ISNUMBER(SEARCH("R", Q3332)), "Rural",
    ISNUMBER(SEARCH("S", Q3332)), "Suburbano",
    ISNUMBER(SEARCH("U", Q3332)), "Urbano"
)</f>
        <v>Rural</v>
      </c>
      <c r="V3332" s="24" t="str" cm="1">
        <f t="array" ref="V3332">_xlfn.LET(
    _xlpm.txt, _xlfn.TEXTJOIN("", TRUE, IF(ISNUMBER(--MID(Todos!$H3332, _xlfn.SEQUENCE(LEN(Todos!$H3332)), 1)), MID(Todos!$H3332, _xlfn.SEQUENCE(LEN(Todos!$H3332)), 1), "")),
    IF(ISNUMBER(--RIGHT(_xlpm.txt,1)), _xlpm.txt, LEFT(_xlpm.txt, LEN(_xlpm.txt)-1))
)</f>
        <v>11634</v>
      </c>
      <c r="W3332" s="9" t="str">
        <f>UPPER(LEFT(Todos!$B3332,2))</f>
        <v>WA</v>
      </c>
      <c r="X3332" s="10" t="str" cm="1">
        <f t="array" ref="X3332">+IF(Todos!$C3332 = "",MODE.MATCH(Todos!$C$2:$C$4029),Todos!$C3332)</f>
        <v>U</v>
      </c>
    </row>
    <row r="3333" spans="1:24" x14ac:dyDescent="0.35">
      <c r="A3333" s="11">
        <v>173100</v>
      </c>
      <c r="B3333" s="12" t="s">
        <v>22</v>
      </c>
      <c r="C3333" s="12" t="s">
        <v>17</v>
      </c>
      <c r="D3333" s="12">
        <v>625</v>
      </c>
      <c r="E3333" s="12">
        <v>172</v>
      </c>
      <c r="F3333" s="12">
        <v>250</v>
      </c>
      <c r="G3333" s="12">
        <v>0</v>
      </c>
      <c r="H3333" s="12">
        <v>8875</v>
      </c>
      <c r="I3333" s="12">
        <v>1</v>
      </c>
      <c r="J3333" s="12">
        <v>63</v>
      </c>
      <c r="K3333" s="12">
        <v>190</v>
      </c>
      <c r="L3333" s="12">
        <v>226</v>
      </c>
      <c r="M3333" s="12">
        <v>13</v>
      </c>
      <c r="N3333" s="12">
        <f>VLOOKUP(Todos!$A3333,vlookup_table[#All],2,FALSE)</f>
        <v>0</v>
      </c>
      <c r="O3333" s="12" t="str">
        <f>VLOOKUP(Todos!$A3333,vlookup_table[#All],3,FALSE)</f>
        <v>CA</v>
      </c>
      <c r="P3333" s="12">
        <f>VLOOKUP(Todos!$A3333,vlookup_table[#All],4,FALSE)</f>
        <v>0</v>
      </c>
      <c r="Q3333" s="14" t="str">
        <f>VLOOKUP(Todos!$A3333,vlookup_table[#All],5,FALSE)</f>
        <v>R2</v>
      </c>
      <c r="R3333" s="14" t="str">
        <f>VLOOKUP(Todos!$A3333,vlookup_table[#All],6,FALSE)</f>
        <v>F</v>
      </c>
      <c r="S3333" s="14">
        <f>VLOOKUP(Todos!$A3333,vlookup_table[#All],7,FALSE)</f>
        <v>21</v>
      </c>
      <c r="T3333" s="14">
        <f>ROUND((9706-Todos!$P3333)/100, 0)</f>
        <v>97</v>
      </c>
      <c r="U3333" s="14" t="str" cm="1">
        <f t="array" ref="U3333">_xlfn.IFS(
    ISNUMBER(SEARCH("C", Q3333)), "Ciudad",
    ISNUMBER(SEARCH("T", Q3333)), "Pueblo",
    ISNUMBER(SEARCH("R", Q3333)), "Rural",
    ISNUMBER(SEARCH("S", Q3333)), "Suburbano",
    ISNUMBER(SEARCH("U", Q3333)), "Urbano"
)</f>
        <v>Rural</v>
      </c>
      <c r="V3333" s="25" t="str" cm="1">
        <f t="array" ref="V3333">_xlfn.LET(
    _xlpm.txt, _xlfn.TEXTJOIN("", TRUE, IF(ISNUMBER(--MID(Todos!$H3333, _xlfn.SEQUENCE(LEN(Todos!$H3333)), 1)), MID(Todos!$H3333, _xlfn.SEQUENCE(LEN(Todos!$H3333)), 1), "")),
    IF(ISNUMBER(--RIGHT(_xlpm.txt,1)), _xlpm.txt, LEFT(_xlpm.txt, LEN(_xlpm.txt)-1))
)</f>
        <v>8875</v>
      </c>
      <c r="W3333" s="14" t="str">
        <f>UPPER(LEFT(Todos!$B3333,2))</f>
        <v>CA</v>
      </c>
      <c r="X3333" s="15" t="str" cm="1">
        <f t="array" ref="X3333">+IF(Todos!$C3333 = "",MODE.MATCH(Todos!$C$2:$C$4029),Todos!$C3333)</f>
        <v>F</v>
      </c>
    </row>
    <row r="3334" spans="1:24" x14ac:dyDescent="0.35">
      <c r="A3334" s="6">
        <v>172784</v>
      </c>
      <c r="B3334" s="7" t="s">
        <v>22</v>
      </c>
      <c r="C3334" s="7" t="s">
        <v>17</v>
      </c>
      <c r="D3334" s="7">
        <v>688</v>
      </c>
      <c r="E3334" s="7">
        <v>175</v>
      </c>
      <c r="F3334" s="7">
        <v>292</v>
      </c>
      <c r="G3334" s="7">
        <v>0</v>
      </c>
      <c r="H3334" s="7">
        <v>9422</v>
      </c>
      <c r="I3334" s="7">
        <v>3</v>
      </c>
      <c r="J3334" s="7">
        <v>66</v>
      </c>
      <c r="K3334" s="7">
        <v>187</v>
      </c>
      <c r="L3334" s="7">
        <v>258</v>
      </c>
      <c r="M3334" s="7">
        <v>5.5714285710000002</v>
      </c>
      <c r="N3334" s="7">
        <f>VLOOKUP(Todos!$A3334,vlookup_table[#All],2,FALSE)</f>
        <v>0</v>
      </c>
      <c r="O3334" s="7" t="str">
        <f>VLOOKUP(Todos!$A3334,vlookup_table[#All],3,FALSE)</f>
        <v>CA</v>
      </c>
      <c r="P3334" s="7">
        <f>VLOOKUP(Todos!$A3334,vlookup_table[#All],4,FALSE)</f>
        <v>3201</v>
      </c>
      <c r="Q3334" s="9" t="str">
        <f>VLOOKUP(Todos!$A3334,vlookup_table[#All],5,FALSE)</f>
        <v>R2</v>
      </c>
      <c r="R3334" s="9" t="str">
        <f>VLOOKUP(Todos!$A3334,vlookup_table[#All],6,FALSE)</f>
        <v>F</v>
      </c>
      <c r="S3334" s="9">
        <f>VLOOKUP(Todos!$A3334,vlookup_table[#All],7,FALSE)</f>
        <v>5</v>
      </c>
      <c r="T3334" s="9">
        <f>ROUND((9706-Todos!$P3334)/100, 0)</f>
        <v>65</v>
      </c>
      <c r="U3334" s="9" t="str" cm="1">
        <f t="array" ref="U3334">_xlfn.IFS(
    ISNUMBER(SEARCH("C", Q3334)), "Ciudad",
    ISNUMBER(SEARCH("T", Q3334)), "Pueblo",
    ISNUMBER(SEARCH("R", Q3334)), "Rural",
    ISNUMBER(SEARCH("S", Q3334)), "Suburbano",
    ISNUMBER(SEARCH("U", Q3334)), "Urbano"
)</f>
        <v>Rural</v>
      </c>
      <c r="V3334" s="24" t="str" cm="1">
        <f t="array" ref="V3334">_xlfn.LET(
    _xlpm.txt, _xlfn.TEXTJOIN("", TRUE, IF(ISNUMBER(--MID(Todos!$H3334, _xlfn.SEQUENCE(LEN(Todos!$H3334)), 1)), MID(Todos!$H3334, _xlfn.SEQUENCE(LEN(Todos!$H3334)), 1), "")),
    IF(ISNUMBER(--RIGHT(_xlpm.txt,1)), _xlpm.txt, LEFT(_xlpm.txt, LEN(_xlpm.txt)-1))
)</f>
        <v>9422</v>
      </c>
      <c r="W3334" s="9" t="str">
        <f>UPPER(LEFT(Todos!$B3334,2))</f>
        <v>CA</v>
      </c>
      <c r="X3334" s="10" t="str" cm="1">
        <f t="array" ref="X3334">+IF(Todos!$C3334 = "",MODE.MATCH(Todos!$C$2:$C$4029),Todos!$C3334)</f>
        <v>F</v>
      </c>
    </row>
    <row r="3335" spans="1:24" x14ac:dyDescent="0.35">
      <c r="A3335" s="11">
        <v>145637</v>
      </c>
      <c r="B3335" s="12" t="s">
        <v>22</v>
      </c>
      <c r="C3335" s="12" t="s">
        <v>17</v>
      </c>
      <c r="D3335" s="12">
        <v>2908</v>
      </c>
      <c r="E3335" s="12">
        <v>606</v>
      </c>
      <c r="F3335" s="12">
        <v>717</v>
      </c>
      <c r="G3335" s="12">
        <v>87</v>
      </c>
      <c r="H3335" s="12">
        <v>23934</v>
      </c>
      <c r="I3335" s="12">
        <v>5</v>
      </c>
      <c r="J3335" s="12">
        <v>54</v>
      </c>
      <c r="K3335" s="12">
        <v>644</v>
      </c>
      <c r="L3335" s="12">
        <v>677</v>
      </c>
      <c r="M3335" s="12">
        <v>16.25</v>
      </c>
      <c r="N3335" s="12">
        <f>VLOOKUP(Todos!$A3335,vlookup_table[#All],2,FALSE)</f>
        <v>0</v>
      </c>
      <c r="O3335" s="12" t="str">
        <f>VLOOKUP(Todos!$A3335,vlookup_table[#All],3,FALSE)</f>
        <v>CA</v>
      </c>
      <c r="P3335" s="12">
        <f>VLOOKUP(Todos!$A3335,vlookup_table[#All],4,FALSE)</f>
        <v>4801</v>
      </c>
      <c r="Q3335" s="14" t="str">
        <f>VLOOKUP(Todos!$A3335,vlookup_table[#All],5,FALSE)</f>
        <v>S1</v>
      </c>
      <c r="R3335" s="14" t="str">
        <f>VLOOKUP(Todos!$A3335,vlookup_table[#All],6,FALSE)</f>
        <v>F</v>
      </c>
      <c r="S3335" s="14">
        <f>VLOOKUP(Todos!$A3335,vlookup_table[#All],7,FALSE)</f>
        <v>25</v>
      </c>
      <c r="T3335" s="14">
        <f>ROUND((9706-Todos!$P3335)/100, 0)</f>
        <v>49</v>
      </c>
      <c r="U3335" s="14" t="str" cm="1">
        <f t="array" ref="U3335">_xlfn.IFS(
    ISNUMBER(SEARCH("C", Q3335)), "Ciudad",
    ISNUMBER(SEARCH("T", Q3335)), "Pueblo",
    ISNUMBER(SEARCH("R", Q3335)), "Rural",
    ISNUMBER(SEARCH("S", Q3335)), "Suburbano",
    ISNUMBER(SEARCH("U", Q3335)), "Urbano"
)</f>
        <v>Suburbano</v>
      </c>
      <c r="V3335" s="25" t="str" cm="1">
        <f t="array" ref="V3335">_xlfn.LET(
    _xlpm.txt, _xlfn.TEXTJOIN("", TRUE, IF(ISNUMBER(--MID(Todos!$H3335, _xlfn.SEQUENCE(LEN(Todos!$H3335)), 1)), MID(Todos!$H3335, _xlfn.SEQUENCE(LEN(Todos!$H3335)), 1), "")),
    IF(ISNUMBER(--RIGHT(_xlpm.txt,1)), _xlpm.txt, LEFT(_xlpm.txt, LEN(_xlpm.txt)-1))
)</f>
        <v>23934</v>
      </c>
      <c r="W3335" s="14" t="str">
        <f>UPPER(LEFT(Todos!$B3335,2))</f>
        <v>CA</v>
      </c>
      <c r="X3335" s="15" t="str" cm="1">
        <f t="array" ref="X3335">+IF(Todos!$C3335 = "",MODE.MATCH(Todos!$C$2:$C$4029),Todos!$C3335)</f>
        <v>F</v>
      </c>
    </row>
    <row r="3336" spans="1:24" x14ac:dyDescent="0.35">
      <c r="A3336" s="6">
        <v>41445</v>
      </c>
      <c r="B3336" s="7" t="s">
        <v>13</v>
      </c>
      <c r="C3336" s="7" t="s">
        <v>14</v>
      </c>
      <c r="D3336" s="7">
        <v>1007</v>
      </c>
      <c r="E3336" s="7">
        <v>433</v>
      </c>
      <c r="F3336" s="7">
        <v>608</v>
      </c>
      <c r="G3336" s="7">
        <v>16</v>
      </c>
      <c r="H3336" s="7">
        <v>22698</v>
      </c>
      <c r="I3336" s="7">
        <v>5</v>
      </c>
      <c r="J3336" s="7">
        <v>30</v>
      </c>
      <c r="K3336" s="7">
        <v>498</v>
      </c>
      <c r="L3336" s="7">
        <v>543</v>
      </c>
      <c r="M3336" s="7">
        <v>17.5</v>
      </c>
      <c r="N3336" s="7">
        <f>VLOOKUP(Todos!$A3336,vlookup_table[#All],2,FALSE)</f>
        <v>1</v>
      </c>
      <c r="O3336" s="7" t="str">
        <f>VLOOKUP(Todos!$A3336,vlookup_table[#All],3,FALSE)</f>
        <v>FL</v>
      </c>
      <c r="P3336" s="7">
        <f>VLOOKUP(Todos!$A3336,vlookup_table[#All],4,FALSE)</f>
        <v>5201</v>
      </c>
      <c r="Q3336" s="9" t="str">
        <f>VLOOKUP(Todos!$A3336,vlookup_table[#All],5,FALSE)</f>
        <v>S1</v>
      </c>
      <c r="R3336" s="9" t="str">
        <f>VLOOKUP(Todos!$A3336,vlookup_table[#All],6,FALSE)</f>
        <v>M</v>
      </c>
      <c r="S3336" s="9">
        <f>VLOOKUP(Todos!$A3336,vlookup_table[#All],7,FALSE)</f>
        <v>35</v>
      </c>
      <c r="T3336" s="9">
        <f>ROUND((9706-Todos!$P3336)/100, 0)</f>
        <v>45</v>
      </c>
      <c r="U3336" s="9" t="str" cm="1">
        <f t="array" ref="U3336">_xlfn.IFS(
    ISNUMBER(SEARCH("C", Q3336)), "Ciudad",
    ISNUMBER(SEARCH("T", Q3336)), "Pueblo",
    ISNUMBER(SEARCH("R", Q3336)), "Rural",
    ISNUMBER(SEARCH("S", Q3336)), "Suburbano",
    ISNUMBER(SEARCH("U", Q3336)), "Urbano"
)</f>
        <v>Suburbano</v>
      </c>
      <c r="V3336" s="24" t="str" cm="1">
        <f t="array" ref="V3336">_xlfn.LET(
    _xlpm.txt, _xlfn.TEXTJOIN("", TRUE, IF(ISNUMBER(--MID(Todos!$H3336, _xlfn.SEQUENCE(LEN(Todos!$H3336)), 1)), MID(Todos!$H3336, _xlfn.SEQUENCE(LEN(Todos!$H3336)), 1), "")),
    IF(ISNUMBER(--RIGHT(_xlpm.txt,1)), _xlpm.txt, LEFT(_xlpm.txt, LEN(_xlpm.txt)-1))
)</f>
        <v>22698</v>
      </c>
      <c r="W3336" s="9" t="str">
        <f>UPPER(LEFT(Todos!$B3336,2))</f>
        <v>FL</v>
      </c>
      <c r="X3336" s="10" t="str" cm="1">
        <f t="array" ref="X3336">+IF(Todos!$C3336 = "",MODE.MATCH(Todos!$C$2:$C$4029),Todos!$C3336)</f>
        <v>M</v>
      </c>
    </row>
    <row r="3337" spans="1:24" x14ac:dyDescent="0.35">
      <c r="A3337" s="11">
        <v>22900</v>
      </c>
      <c r="B3337" s="12" t="s">
        <v>47</v>
      </c>
      <c r="C3337" s="12" t="s">
        <v>17</v>
      </c>
      <c r="D3337" s="12">
        <v>750</v>
      </c>
      <c r="E3337" s="12">
        <v>170</v>
      </c>
      <c r="F3337" s="12">
        <v>213</v>
      </c>
      <c r="G3337" s="12">
        <v>7</v>
      </c>
      <c r="H3337" s="12">
        <v>10765</v>
      </c>
      <c r="I3337" s="12">
        <v>3</v>
      </c>
      <c r="J3337" s="12">
        <v>74</v>
      </c>
      <c r="K3337" s="12">
        <v>171</v>
      </c>
      <c r="L3337" s="12">
        <v>223</v>
      </c>
      <c r="M3337" s="12">
        <v>21.333333329999999</v>
      </c>
      <c r="N3337" s="12">
        <f>VLOOKUP(Todos!$A3337,vlookup_table[#All],2,FALSE)</f>
        <v>2</v>
      </c>
      <c r="O3337" s="12" t="str">
        <f>VLOOKUP(Todos!$A3337,vlookup_table[#All],3,FALSE)</f>
        <v>SC</v>
      </c>
      <c r="P3337" s="12">
        <f>VLOOKUP(Todos!$A3337,vlookup_table[#All],4,FALSE)</f>
        <v>0</v>
      </c>
      <c r="Q3337" s="14" t="str">
        <f>VLOOKUP(Todos!$A3337,vlookup_table[#All],5,FALSE)</f>
        <v>C3</v>
      </c>
      <c r="R3337" s="14" t="str">
        <f>VLOOKUP(Todos!$A3337,vlookup_table[#All],6,FALSE)</f>
        <v>F</v>
      </c>
      <c r="S3337" s="14">
        <f>VLOOKUP(Todos!$A3337,vlookup_table[#All],7,FALSE)</f>
        <v>10</v>
      </c>
      <c r="T3337" s="14">
        <f>ROUND((9706-Todos!$P3337)/100, 0)</f>
        <v>97</v>
      </c>
      <c r="U3337" s="14" t="str" cm="1">
        <f t="array" ref="U3337">_xlfn.IFS(
    ISNUMBER(SEARCH("C", Q3337)), "Ciudad",
    ISNUMBER(SEARCH("T", Q3337)), "Pueblo",
    ISNUMBER(SEARCH("R", Q3337)), "Rural",
    ISNUMBER(SEARCH("S", Q3337)), "Suburbano",
    ISNUMBER(SEARCH("U", Q3337)), "Urbano"
)</f>
        <v>Ciudad</v>
      </c>
      <c r="V3337" s="25" t="str" cm="1">
        <f t="array" ref="V3337">_xlfn.LET(
    _xlpm.txt, _xlfn.TEXTJOIN("", TRUE, IF(ISNUMBER(--MID(Todos!$H3337, _xlfn.SEQUENCE(LEN(Todos!$H3337)), 1)), MID(Todos!$H3337, _xlfn.SEQUENCE(LEN(Todos!$H3337)), 1), "")),
    IF(ISNUMBER(--RIGHT(_xlpm.txt,1)), _xlpm.txt, LEFT(_xlpm.txt, LEN(_xlpm.txt)-1))
)</f>
        <v>10765</v>
      </c>
      <c r="W3337" s="14" t="str">
        <f>UPPER(LEFT(Todos!$B3337,2))</f>
        <v>SC</v>
      </c>
      <c r="X3337" s="15" t="str" cm="1">
        <f t="array" ref="X3337">+IF(Todos!$C3337 = "",MODE.MATCH(Todos!$C$2:$C$4029),Todos!$C3337)</f>
        <v>F</v>
      </c>
    </row>
    <row r="3338" spans="1:24" x14ac:dyDescent="0.35">
      <c r="A3338" s="6">
        <v>93086</v>
      </c>
      <c r="B3338" s="7" t="s">
        <v>16</v>
      </c>
      <c r="C3338" s="7" t="s">
        <v>17</v>
      </c>
      <c r="D3338" s="7">
        <v>1088</v>
      </c>
      <c r="E3338" s="7">
        <v>241</v>
      </c>
      <c r="F3338" s="7">
        <v>343</v>
      </c>
      <c r="G3338" s="7">
        <v>11</v>
      </c>
      <c r="H3338" s="7">
        <v>10050</v>
      </c>
      <c r="I3338" s="7">
        <v>48</v>
      </c>
      <c r="J3338" s="7">
        <v>32</v>
      </c>
      <c r="K3338" s="7">
        <v>288</v>
      </c>
      <c r="L3338" s="7">
        <v>308</v>
      </c>
      <c r="M3338" s="7">
        <v>20</v>
      </c>
      <c r="N3338" s="7">
        <f>VLOOKUP(Todos!$A3338,vlookup_table[#All],2,FALSE)</f>
        <v>0</v>
      </c>
      <c r="O3338" s="7" t="str">
        <f>VLOOKUP(Todos!$A3338,vlookup_table[#All],3,FALSE)</f>
        <v>IL</v>
      </c>
      <c r="P3338" s="7">
        <f>VLOOKUP(Todos!$A3338,vlookup_table[#All],4,FALSE)</f>
        <v>6301</v>
      </c>
      <c r="Q3338" s="9" t="str">
        <f>VLOOKUP(Todos!$A3338,vlookup_table[#All],5,FALSE)</f>
        <v>U1</v>
      </c>
      <c r="R3338" s="9" t="str">
        <f>VLOOKUP(Todos!$A3338,vlookup_table[#All],6,FALSE)</f>
        <v>F</v>
      </c>
      <c r="S3338" s="9">
        <f>VLOOKUP(Todos!$A3338,vlookup_table[#All],7,FALSE)</f>
        <v>20</v>
      </c>
      <c r="T3338" s="9">
        <f>ROUND((9706-Todos!$P3338)/100, 0)</f>
        <v>34</v>
      </c>
      <c r="U3338" s="9" t="str" cm="1">
        <f t="array" ref="U3338">_xlfn.IFS(
    ISNUMBER(SEARCH("C", Q3338)), "Ciudad",
    ISNUMBER(SEARCH("T", Q3338)), "Pueblo",
    ISNUMBER(SEARCH("R", Q3338)), "Rural",
    ISNUMBER(SEARCH("S", Q3338)), "Suburbano",
    ISNUMBER(SEARCH("U", Q3338)), "Urbano"
)</f>
        <v>Urbano</v>
      </c>
      <c r="V3338" s="24" t="str" cm="1">
        <f t="array" ref="V3338">_xlfn.LET(
    _xlpm.txt, _xlfn.TEXTJOIN("", TRUE, IF(ISNUMBER(--MID(Todos!$H3338, _xlfn.SEQUENCE(LEN(Todos!$H3338)), 1)), MID(Todos!$H3338, _xlfn.SEQUENCE(LEN(Todos!$H3338)), 1), "")),
    IF(ISNUMBER(--RIGHT(_xlpm.txt,1)), _xlpm.txt, LEFT(_xlpm.txt, LEN(_xlpm.txt)-1))
)</f>
        <v>10050</v>
      </c>
      <c r="W3338" s="9" t="str">
        <f>UPPER(LEFT(Todos!$B3338,2))</f>
        <v>IL</v>
      </c>
      <c r="X3338" s="10" t="str" cm="1">
        <f t="array" ref="X3338">+IF(Todos!$C3338 = "",MODE.MATCH(Todos!$C$2:$C$4029),Todos!$C3338)</f>
        <v>F</v>
      </c>
    </row>
    <row r="3339" spans="1:24" x14ac:dyDescent="0.35">
      <c r="A3339" s="11">
        <v>95727</v>
      </c>
      <c r="B3339" s="12" t="s">
        <v>16</v>
      </c>
      <c r="C3339" s="12" t="s">
        <v>31</v>
      </c>
      <c r="D3339" s="12">
        <v>364</v>
      </c>
      <c r="E3339" s="12">
        <v>305</v>
      </c>
      <c r="F3339" s="12">
        <v>383</v>
      </c>
      <c r="G3339" s="12">
        <v>0</v>
      </c>
      <c r="H3339" s="12">
        <v>12461</v>
      </c>
      <c r="I3339" s="12">
        <v>2</v>
      </c>
      <c r="J3339" s="12">
        <v>56</v>
      </c>
      <c r="K3339" s="12">
        <v>333</v>
      </c>
      <c r="L3339" s="12">
        <v>329</v>
      </c>
      <c r="M3339" s="12">
        <v>15.55555556</v>
      </c>
      <c r="N3339" s="12">
        <f>VLOOKUP(Todos!$A3339,vlookup_table[#All],2,FALSE)</f>
        <v>0</v>
      </c>
      <c r="O3339" s="12" t="str">
        <f>VLOOKUP(Todos!$A3339,vlookup_table[#All],3,FALSE)</f>
        <v>IL</v>
      </c>
      <c r="P3339" s="12">
        <f>VLOOKUP(Todos!$A3339,vlookup_table[#All],4,FALSE)</f>
        <v>5208</v>
      </c>
      <c r="Q3339" s="14" t="str">
        <f>VLOOKUP(Todos!$A3339,vlookup_table[#All],5,FALSE)</f>
        <v>S3</v>
      </c>
      <c r="R3339" s="14" t="str">
        <f>VLOOKUP(Todos!$A3339,vlookup_table[#All],6,FALSE)</f>
        <v>U</v>
      </c>
      <c r="S3339" s="14">
        <f>VLOOKUP(Todos!$A3339,vlookup_table[#All],7,FALSE)</f>
        <v>18</v>
      </c>
      <c r="T3339" s="14">
        <f>ROUND((9706-Todos!$P3339)/100, 0)</f>
        <v>45</v>
      </c>
      <c r="U3339" s="14" t="str" cm="1">
        <f t="array" ref="U3339">_xlfn.IFS(
    ISNUMBER(SEARCH("C", Q3339)), "Ciudad",
    ISNUMBER(SEARCH("T", Q3339)), "Pueblo",
    ISNUMBER(SEARCH("R", Q3339)), "Rural",
    ISNUMBER(SEARCH("S", Q3339)), "Suburbano",
    ISNUMBER(SEARCH("U", Q3339)), "Urbano"
)</f>
        <v>Suburbano</v>
      </c>
      <c r="V3339" s="25" t="str" cm="1">
        <f t="array" ref="V3339">_xlfn.LET(
    _xlpm.txt, _xlfn.TEXTJOIN("", TRUE, IF(ISNUMBER(--MID(Todos!$H3339, _xlfn.SEQUENCE(LEN(Todos!$H3339)), 1)), MID(Todos!$H3339, _xlfn.SEQUENCE(LEN(Todos!$H3339)), 1), "")),
    IF(ISNUMBER(--RIGHT(_xlpm.txt,1)), _xlpm.txt, LEFT(_xlpm.txt, LEN(_xlpm.txt)-1))
)</f>
        <v>12461</v>
      </c>
      <c r="W3339" s="14" t="str">
        <f>UPPER(LEFT(Todos!$B3339,2))</f>
        <v>IL</v>
      </c>
      <c r="X3339" s="15" t="str" cm="1">
        <f t="array" ref="X3339">+IF(Todos!$C3339 = "",MODE.MATCH(Todos!$C$2:$C$4029),Todos!$C3339)</f>
        <v>U</v>
      </c>
    </row>
    <row r="3340" spans="1:24" x14ac:dyDescent="0.35">
      <c r="A3340" s="6">
        <v>127759</v>
      </c>
      <c r="B3340" s="7" t="s">
        <v>21</v>
      </c>
      <c r="C3340" s="7" t="s">
        <v>14</v>
      </c>
      <c r="D3340" s="7">
        <v>304</v>
      </c>
      <c r="E3340" s="7">
        <v>249</v>
      </c>
      <c r="F3340" s="7">
        <v>297</v>
      </c>
      <c r="G3340" s="7">
        <v>0</v>
      </c>
      <c r="H3340" s="7">
        <v>9565</v>
      </c>
      <c r="I3340" s="7">
        <v>5</v>
      </c>
      <c r="J3340" s="7">
        <v>61</v>
      </c>
      <c r="K3340" s="7">
        <v>260</v>
      </c>
      <c r="L3340" s="7">
        <v>281</v>
      </c>
      <c r="M3340" s="7">
        <v>5.8</v>
      </c>
      <c r="N3340" s="7">
        <f>VLOOKUP(Todos!$A3340,vlookup_table[#All],2,FALSE)</f>
        <v>1</v>
      </c>
      <c r="O3340" s="7" t="str">
        <f>VLOOKUP(Todos!$A3340,vlookup_table[#All],3,FALSE)</f>
        <v>TX</v>
      </c>
      <c r="P3340" s="7">
        <f>VLOOKUP(Todos!$A3340,vlookup_table[#All],4,FALSE)</f>
        <v>801</v>
      </c>
      <c r="Q3340" s="9" t="str">
        <f>VLOOKUP(Todos!$A3340,vlookup_table[#All],5,FALSE)</f>
        <v>T2</v>
      </c>
      <c r="R3340" s="9" t="str">
        <f>VLOOKUP(Todos!$A3340,vlookup_table[#All],6,FALSE)</f>
        <v>M</v>
      </c>
      <c r="S3340" s="9">
        <f>VLOOKUP(Todos!$A3340,vlookup_table[#All],7,FALSE)</f>
        <v>6</v>
      </c>
      <c r="T3340" s="9">
        <f>ROUND((9706-Todos!$P3340)/100, 0)</f>
        <v>89</v>
      </c>
      <c r="U3340" s="9" t="str" cm="1">
        <f t="array" ref="U3340">_xlfn.IFS(
    ISNUMBER(SEARCH("C", Q3340)), "Ciudad",
    ISNUMBER(SEARCH("T", Q3340)), "Pueblo",
    ISNUMBER(SEARCH("R", Q3340)), "Rural",
    ISNUMBER(SEARCH("S", Q3340)), "Suburbano",
    ISNUMBER(SEARCH("U", Q3340)), "Urbano"
)</f>
        <v>Pueblo</v>
      </c>
      <c r="V3340" s="24" t="str" cm="1">
        <f t="array" ref="V3340">_xlfn.LET(
    _xlpm.txt, _xlfn.TEXTJOIN("", TRUE, IF(ISNUMBER(--MID(Todos!$H3340, _xlfn.SEQUENCE(LEN(Todos!$H3340)), 1)), MID(Todos!$H3340, _xlfn.SEQUENCE(LEN(Todos!$H3340)), 1), "")),
    IF(ISNUMBER(--RIGHT(_xlpm.txt,1)), _xlpm.txt, LEFT(_xlpm.txt, LEN(_xlpm.txt)-1))
)</f>
        <v>9565</v>
      </c>
      <c r="W3340" s="9" t="str">
        <f>UPPER(LEFT(Todos!$B3340,2))</f>
        <v>TX</v>
      </c>
      <c r="X3340" s="10" t="str" cm="1">
        <f t="array" ref="X3340">+IF(Todos!$C3340 = "",MODE.MATCH(Todos!$C$2:$C$4029),Todos!$C3340)</f>
        <v>M</v>
      </c>
    </row>
    <row r="3341" spans="1:24" x14ac:dyDescent="0.35">
      <c r="A3341" s="11">
        <v>190666</v>
      </c>
      <c r="B3341" s="12" t="s">
        <v>22</v>
      </c>
      <c r="C3341" s="12" t="s">
        <v>14</v>
      </c>
      <c r="D3341" s="12">
        <v>1202</v>
      </c>
      <c r="E3341" s="12">
        <v>256</v>
      </c>
      <c r="F3341" s="12">
        <v>325</v>
      </c>
      <c r="G3341" s="12">
        <v>4</v>
      </c>
      <c r="H3341" s="12">
        <v>14662</v>
      </c>
      <c r="I3341" s="12">
        <v>11</v>
      </c>
      <c r="J3341" s="12">
        <v>56</v>
      </c>
      <c r="K3341" s="12">
        <v>281</v>
      </c>
      <c r="L3341" s="12">
        <v>308</v>
      </c>
      <c r="M3341" s="12">
        <v>8.6111111109999996</v>
      </c>
      <c r="N3341" s="12">
        <f>VLOOKUP(Todos!$A3341,vlookup_table[#All],2,FALSE)</f>
        <v>1</v>
      </c>
      <c r="O3341" s="12" t="str">
        <f>VLOOKUP(Todos!$A3341,vlookup_table[#All],3,FALSE)</f>
        <v>CA</v>
      </c>
      <c r="P3341" s="12">
        <f>VLOOKUP(Todos!$A3341,vlookup_table[#All],4,FALSE)</f>
        <v>4812</v>
      </c>
      <c r="Q3341" s="14" t="str">
        <f>VLOOKUP(Todos!$A3341,vlookup_table[#All],5,FALSE)</f>
        <v>T2</v>
      </c>
      <c r="R3341" s="14" t="str">
        <f>VLOOKUP(Todos!$A3341,vlookup_table[#All],6,FALSE)</f>
        <v>M</v>
      </c>
      <c r="S3341" s="14">
        <f>VLOOKUP(Todos!$A3341,vlookup_table[#All],7,FALSE)</f>
        <v>13</v>
      </c>
      <c r="T3341" s="14">
        <f>ROUND((9706-Todos!$P3341)/100, 0)</f>
        <v>49</v>
      </c>
      <c r="U3341" s="14" t="str" cm="1">
        <f t="array" ref="U3341">_xlfn.IFS(
    ISNUMBER(SEARCH("C", Q3341)), "Ciudad",
    ISNUMBER(SEARCH("T", Q3341)), "Pueblo",
    ISNUMBER(SEARCH("R", Q3341)), "Rural",
    ISNUMBER(SEARCH("S", Q3341)), "Suburbano",
    ISNUMBER(SEARCH("U", Q3341)), "Urbano"
)</f>
        <v>Pueblo</v>
      </c>
      <c r="V3341" s="25" t="str" cm="1">
        <f t="array" ref="V3341">_xlfn.LET(
    _xlpm.txt, _xlfn.TEXTJOIN("", TRUE, IF(ISNUMBER(--MID(Todos!$H3341, _xlfn.SEQUENCE(LEN(Todos!$H3341)), 1)), MID(Todos!$H3341, _xlfn.SEQUENCE(LEN(Todos!$H3341)), 1), "")),
    IF(ISNUMBER(--RIGHT(_xlpm.txt,1)), _xlpm.txt, LEFT(_xlpm.txt, LEN(_xlpm.txt)-1))
)</f>
        <v>14662</v>
      </c>
      <c r="W3341" s="14" t="str">
        <f>UPPER(LEFT(Todos!$B3341,2))</f>
        <v>CA</v>
      </c>
      <c r="X3341" s="15" t="str" cm="1">
        <f t="array" ref="X3341">+IF(Todos!$C3341 = "",MODE.MATCH(Todos!$C$2:$C$4029),Todos!$C3341)</f>
        <v>M</v>
      </c>
    </row>
    <row r="3342" spans="1:24" x14ac:dyDescent="0.35">
      <c r="A3342" s="6">
        <v>90894</v>
      </c>
      <c r="B3342" s="7" t="s">
        <v>16</v>
      </c>
      <c r="C3342" s="7"/>
      <c r="D3342" s="7">
        <v>827</v>
      </c>
      <c r="E3342" s="7">
        <v>369</v>
      </c>
      <c r="F3342" s="7">
        <v>430</v>
      </c>
      <c r="G3342" s="7">
        <v>1</v>
      </c>
      <c r="H3342" s="7">
        <v>14536</v>
      </c>
      <c r="I3342" s="7">
        <v>1</v>
      </c>
      <c r="J3342" s="7">
        <v>79</v>
      </c>
      <c r="K3342" s="7">
        <v>415</v>
      </c>
      <c r="L3342" s="7">
        <v>386</v>
      </c>
      <c r="M3342" s="7">
        <v>4.4736842110000001</v>
      </c>
      <c r="N3342" s="7">
        <f>VLOOKUP(Todos!$A3342,vlookup_table[#All],2,FALSE)</f>
        <v>0</v>
      </c>
      <c r="O3342" s="7" t="str">
        <f>VLOOKUP(Todos!$A3342,vlookup_table[#All],3,FALSE)</f>
        <v>IL</v>
      </c>
      <c r="P3342" s="7">
        <f>VLOOKUP(Todos!$A3342,vlookup_table[#All],4,FALSE)</f>
        <v>0</v>
      </c>
      <c r="Q3342" s="9" t="str">
        <f>VLOOKUP(Todos!$A3342,vlookup_table[#All],5,FALSE)</f>
        <v>S2</v>
      </c>
      <c r="R3342" s="9" t="str">
        <f>VLOOKUP(Todos!$A3342,vlookup_table[#All],6,FALSE)</f>
        <v/>
      </c>
      <c r="S3342" s="9">
        <f>VLOOKUP(Todos!$A3342,vlookup_table[#All],7,FALSE)</f>
        <v>4</v>
      </c>
      <c r="T3342" s="9">
        <f>ROUND((9706-Todos!$P3342)/100, 0)</f>
        <v>97</v>
      </c>
      <c r="U3342" s="9" t="str" cm="1">
        <f t="array" ref="U3342">_xlfn.IFS(
    ISNUMBER(SEARCH("C", Q3342)), "Ciudad",
    ISNUMBER(SEARCH("T", Q3342)), "Pueblo",
    ISNUMBER(SEARCH("R", Q3342)), "Rural",
    ISNUMBER(SEARCH("S", Q3342)), "Suburbano",
    ISNUMBER(SEARCH("U", Q3342)), "Urbano"
)</f>
        <v>Suburbano</v>
      </c>
      <c r="V3342" s="24" t="str" cm="1">
        <f t="array" ref="V3342">_xlfn.LET(
    _xlpm.txt, _xlfn.TEXTJOIN("", TRUE, IF(ISNUMBER(--MID(Todos!$H3342, _xlfn.SEQUENCE(LEN(Todos!$H3342)), 1)), MID(Todos!$H3342, _xlfn.SEQUENCE(LEN(Todos!$H3342)), 1), "")),
    IF(ISNUMBER(--RIGHT(_xlpm.txt,1)), _xlpm.txt, LEFT(_xlpm.txt, LEN(_xlpm.txt)-1))
)</f>
        <v>14536</v>
      </c>
      <c r="W3342" s="9" t="str">
        <f>UPPER(LEFT(Todos!$B3342,2))</f>
        <v>IL</v>
      </c>
      <c r="X3342" s="10" t="e" cm="1">
        <f t="array" aca="1" ref="X3342" ca="1">+IF(Todos!$C3342 = "",MODE.MATCH(Todos!$C$2:$C$4029),Todos!$C3342)</f>
        <v>#NAME?</v>
      </c>
    </row>
    <row r="3343" spans="1:24" x14ac:dyDescent="0.35">
      <c r="A3343" s="11">
        <v>160275</v>
      </c>
      <c r="B3343" s="12" t="s">
        <v>22</v>
      </c>
      <c r="C3343" s="12" t="s">
        <v>17</v>
      </c>
      <c r="D3343" s="12">
        <v>1585</v>
      </c>
      <c r="E3343" s="12">
        <v>331</v>
      </c>
      <c r="F3343" s="12">
        <v>405</v>
      </c>
      <c r="G3343" s="12">
        <v>18</v>
      </c>
      <c r="H3343" s="12">
        <v>14925</v>
      </c>
      <c r="I3343" s="12">
        <v>11</v>
      </c>
      <c r="J3343" s="12">
        <v>50</v>
      </c>
      <c r="K3343" s="12">
        <v>358</v>
      </c>
      <c r="L3343" s="12">
        <v>373</v>
      </c>
      <c r="M3343" s="12">
        <v>20</v>
      </c>
      <c r="N3343" s="12">
        <f>VLOOKUP(Todos!$A3343,vlookup_table[#All],2,FALSE)</f>
        <v>28</v>
      </c>
      <c r="O3343" s="12" t="str">
        <f>VLOOKUP(Todos!$A3343,vlookup_table[#All],3,FALSE)</f>
        <v>CA</v>
      </c>
      <c r="P3343" s="12">
        <f>VLOOKUP(Todos!$A3343,vlookup_table[#All],4,FALSE)</f>
        <v>6801</v>
      </c>
      <c r="Q3343" s="14" t="str">
        <f>VLOOKUP(Todos!$A3343,vlookup_table[#All],5,FALSE)</f>
        <v>C2</v>
      </c>
      <c r="R3343" s="14" t="str">
        <f>VLOOKUP(Todos!$A3343,vlookup_table[#All],6,FALSE)</f>
        <v>F</v>
      </c>
      <c r="S3343" s="14">
        <f>VLOOKUP(Todos!$A3343,vlookup_table[#All],7,FALSE)</f>
        <v>5</v>
      </c>
      <c r="T3343" s="14">
        <f>ROUND((9706-Todos!$P3343)/100, 0)</f>
        <v>29</v>
      </c>
      <c r="U3343" s="14" t="str" cm="1">
        <f t="array" ref="U3343">_xlfn.IFS(
    ISNUMBER(SEARCH("C", Q3343)), "Ciudad",
    ISNUMBER(SEARCH("T", Q3343)), "Pueblo",
    ISNUMBER(SEARCH("R", Q3343)), "Rural",
    ISNUMBER(SEARCH("S", Q3343)), "Suburbano",
    ISNUMBER(SEARCH("U", Q3343)), "Urbano"
)</f>
        <v>Ciudad</v>
      </c>
      <c r="V3343" s="25" t="str" cm="1">
        <f t="array" ref="V3343">_xlfn.LET(
    _xlpm.txt, _xlfn.TEXTJOIN("", TRUE, IF(ISNUMBER(--MID(Todos!$H3343, _xlfn.SEQUENCE(LEN(Todos!$H3343)), 1)), MID(Todos!$H3343, _xlfn.SEQUENCE(LEN(Todos!$H3343)), 1), "")),
    IF(ISNUMBER(--RIGHT(_xlpm.txt,1)), _xlpm.txt, LEFT(_xlpm.txt, LEN(_xlpm.txt)-1))
)</f>
        <v>14925</v>
      </c>
      <c r="W3343" s="14" t="str">
        <f>UPPER(LEFT(Todos!$B3343,2))</f>
        <v>CA</v>
      </c>
      <c r="X3343" s="15" t="str" cm="1">
        <f t="array" ref="X3343">+IF(Todos!$C3343 = "",MODE.MATCH(Todos!$C$2:$C$4029),Todos!$C3343)</f>
        <v>F</v>
      </c>
    </row>
    <row r="3344" spans="1:24" x14ac:dyDescent="0.35">
      <c r="A3344" s="6">
        <v>184723</v>
      </c>
      <c r="B3344" s="7" t="s">
        <v>71</v>
      </c>
      <c r="C3344" s="7" t="s">
        <v>27</v>
      </c>
      <c r="D3344" s="7">
        <v>1037</v>
      </c>
      <c r="E3344" s="7">
        <v>472</v>
      </c>
      <c r="F3344" s="7">
        <v>568</v>
      </c>
      <c r="G3344" s="7">
        <v>3</v>
      </c>
      <c r="H3344" s="7">
        <v>17888</v>
      </c>
      <c r="I3344" s="7">
        <v>2</v>
      </c>
      <c r="J3344" s="7">
        <v>30</v>
      </c>
      <c r="K3344" s="7">
        <v>513</v>
      </c>
      <c r="L3344" s="7">
        <v>533</v>
      </c>
      <c r="M3344" s="7">
        <v>16.25</v>
      </c>
      <c r="N3344" s="7">
        <f>VLOOKUP(Todos!$A3344,vlookup_table[#All],2,FALSE)</f>
        <v>1</v>
      </c>
      <c r="O3344" s="7" t="str">
        <f>VLOOKUP(Todos!$A3344,vlookup_table[#All],3,FALSE)</f>
        <v>AK</v>
      </c>
      <c r="P3344" s="7">
        <f>VLOOKUP(Todos!$A3344,vlookup_table[#All],4,FALSE)</f>
        <v>6901</v>
      </c>
      <c r="Q3344" s="9" t="str">
        <f>VLOOKUP(Todos!$A3344,vlookup_table[#All],5,FALSE)</f>
        <v>T2</v>
      </c>
      <c r="R3344" s="9" t="str">
        <f>VLOOKUP(Todos!$A3344,vlookup_table[#All],6,FALSE)</f>
        <v>M</v>
      </c>
      <c r="S3344" s="9">
        <f>VLOOKUP(Todos!$A3344,vlookup_table[#All],7,FALSE)</f>
        <v>10</v>
      </c>
      <c r="T3344" s="9">
        <f>ROUND((9706-Todos!$P3344)/100, 0)</f>
        <v>28</v>
      </c>
      <c r="U3344" s="9" t="str" cm="1">
        <f t="array" ref="U3344">_xlfn.IFS(
    ISNUMBER(SEARCH("C", Q3344)), "Ciudad",
    ISNUMBER(SEARCH("T", Q3344)), "Pueblo",
    ISNUMBER(SEARCH("R", Q3344)), "Rural",
    ISNUMBER(SEARCH("S", Q3344)), "Suburbano",
    ISNUMBER(SEARCH("U", Q3344)), "Urbano"
)</f>
        <v>Pueblo</v>
      </c>
      <c r="V3344" s="24" t="str" cm="1">
        <f t="array" ref="V3344">_xlfn.LET(
    _xlpm.txt, _xlfn.TEXTJOIN("", TRUE, IF(ISNUMBER(--MID(Todos!$H3344, _xlfn.SEQUENCE(LEN(Todos!$H3344)), 1)), MID(Todos!$H3344, _xlfn.SEQUENCE(LEN(Todos!$H3344)), 1), "")),
    IF(ISNUMBER(--RIGHT(_xlpm.txt,1)), _xlpm.txt, LEFT(_xlpm.txt, LEN(_xlpm.txt)-1))
)</f>
        <v>17888</v>
      </c>
      <c r="W3344" s="9" t="str">
        <f>UPPER(LEFT(Todos!$B3344,2))</f>
        <v>AK</v>
      </c>
      <c r="X3344" s="10" t="str" cm="1">
        <f t="array" ref="X3344">+IF(Todos!$C3344 = "",MODE.MATCH(Todos!$C$2:$C$4029),Todos!$C3344)</f>
        <v>Male</v>
      </c>
    </row>
    <row r="3345" spans="1:24" x14ac:dyDescent="0.35">
      <c r="A3345" s="11">
        <v>52548</v>
      </c>
      <c r="B3345" s="12" t="s">
        <v>54</v>
      </c>
      <c r="C3345" s="12" t="s">
        <v>14</v>
      </c>
      <c r="D3345" s="12">
        <v>457</v>
      </c>
      <c r="E3345" s="12">
        <v>203</v>
      </c>
      <c r="F3345" s="12">
        <v>316</v>
      </c>
      <c r="G3345" s="12">
        <v>1</v>
      </c>
      <c r="H3345" s="12">
        <v>10766</v>
      </c>
      <c r="I3345" s="12">
        <v>0</v>
      </c>
      <c r="J3345" s="12">
        <v>82</v>
      </c>
      <c r="K3345" s="12">
        <v>270</v>
      </c>
      <c r="L3345" s="12">
        <v>256</v>
      </c>
      <c r="M3345" s="12">
        <v>13.57142857</v>
      </c>
      <c r="N3345" s="12">
        <f>VLOOKUP(Todos!$A3345,vlookup_table[#All],2,FALSE)</f>
        <v>0</v>
      </c>
      <c r="O3345" s="12" t="str">
        <f>VLOOKUP(Todos!$A3345,vlookup_table[#All],3,FALSE)</f>
        <v>TN</v>
      </c>
      <c r="P3345" s="12">
        <f>VLOOKUP(Todos!$A3345,vlookup_table[#All],4,FALSE)</f>
        <v>3703</v>
      </c>
      <c r="Q3345" s="14" t="str">
        <f>VLOOKUP(Todos!$A3345,vlookup_table[#All],5,FALSE)</f>
        <v>R2</v>
      </c>
      <c r="R3345" s="14" t="str">
        <f>VLOOKUP(Todos!$A3345,vlookup_table[#All],6,FALSE)</f>
        <v>M</v>
      </c>
      <c r="S3345" s="14">
        <f>VLOOKUP(Todos!$A3345,vlookup_table[#All],7,FALSE)</f>
        <v>14</v>
      </c>
      <c r="T3345" s="14">
        <f>ROUND((9706-Todos!$P3345)/100, 0)</f>
        <v>60</v>
      </c>
      <c r="U3345" s="14" t="str" cm="1">
        <f t="array" ref="U3345">_xlfn.IFS(
    ISNUMBER(SEARCH("C", Q3345)), "Ciudad",
    ISNUMBER(SEARCH("T", Q3345)), "Pueblo",
    ISNUMBER(SEARCH("R", Q3345)), "Rural",
    ISNUMBER(SEARCH("S", Q3345)), "Suburbano",
    ISNUMBER(SEARCH("U", Q3345)), "Urbano"
)</f>
        <v>Rural</v>
      </c>
      <c r="V3345" s="25" t="str" cm="1">
        <f t="array" ref="V3345">_xlfn.LET(
    _xlpm.txt, _xlfn.TEXTJOIN("", TRUE, IF(ISNUMBER(--MID(Todos!$H3345, _xlfn.SEQUENCE(LEN(Todos!$H3345)), 1)), MID(Todos!$H3345, _xlfn.SEQUENCE(LEN(Todos!$H3345)), 1), "")),
    IF(ISNUMBER(--RIGHT(_xlpm.txt,1)), _xlpm.txt, LEFT(_xlpm.txt, LEN(_xlpm.txt)-1))
)</f>
        <v>10766</v>
      </c>
      <c r="W3345" s="14" t="str">
        <f>UPPER(LEFT(Todos!$B3345,2))</f>
        <v>TN</v>
      </c>
      <c r="X3345" s="15" t="str" cm="1">
        <f t="array" ref="X3345">+IF(Todos!$C3345 = "",MODE.MATCH(Todos!$C$2:$C$4029),Todos!$C3345)</f>
        <v>M</v>
      </c>
    </row>
    <row r="3346" spans="1:24" x14ac:dyDescent="0.35">
      <c r="A3346" s="6">
        <v>158813</v>
      </c>
      <c r="B3346" s="7" t="s">
        <v>22</v>
      </c>
      <c r="C3346" s="7" t="s">
        <v>14</v>
      </c>
      <c r="D3346" s="7">
        <v>2279</v>
      </c>
      <c r="E3346" s="7">
        <v>429</v>
      </c>
      <c r="F3346" s="7">
        <v>520</v>
      </c>
      <c r="G3346" s="7">
        <v>84</v>
      </c>
      <c r="H3346" s="7">
        <v>25286</v>
      </c>
      <c r="I3346" s="7">
        <v>8</v>
      </c>
      <c r="J3346" s="7">
        <v>34</v>
      </c>
      <c r="K3346" s="7">
        <v>463</v>
      </c>
      <c r="L3346" s="7">
        <v>491</v>
      </c>
      <c r="M3346" s="7">
        <v>9.5</v>
      </c>
      <c r="N3346" s="7">
        <f>VLOOKUP(Todos!$A3346,vlookup_table[#All],2,FALSE)</f>
        <v>1</v>
      </c>
      <c r="O3346" s="7" t="str">
        <f>VLOOKUP(Todos!$A3346,vlookup_table[#All],3,FALSE)</f>
        <v>CA</v>
      </c>
      <c r="P3346" s="7">
        <f>VLOOKUP(Todos!$A3346,vlookup_table[#All],4,FALSE)</f>
        <v>1710</v>
      </c>
      <c r="Q3346" s="9" t="str">
        <f>VLOOKUP(Todos!$A3346,vlookup_table[#All],5,FALSE)</f>
        <v>C1</v>
      </c>
      <c r="R3346" s="9" t="str">
        <f>VLOOKUP(Todos!$A3346,vlookup_table[#All],6,FALSE)</f>
        <v>M</v>
      </c>
      <c r="S3346" s="9">
        <f>VLOOKUP(Todos!$A3346,vlookup_table[#All],7,FALSE)</f>
        <v>10</v>
      </c>
      <c r="T3346" s="9">
        <f>ROUND((9706-Todos!$P3346)/100, 0)</f>
        <v>80</v>
      </c>
      <c r="U3346" s="9" t="str" cm="1">
        <f t="array" ref="U3346">_xlfn.IFS(
    ISNUMBER(SEARCH("C", Q3346)), "Ciudad",
    ISNUMBER(SEARCH("T", Q3346)), "Pueblo",
    ISNUMBER(SEARCH("R", Q3346)), "Rural",
    ISNUMBER(SEARCH("S", Q3346)), "Suburbano",
    ISNUMBER(SEARCH("U", Q3346)), "Urbano"
)</f>
        <v>Ciudad</v>
      </c>
      <c r="V3346" s="24" t="str" cm="1">
        <f t="array" ref="V3346">_xlfn.LET(
    _xlpm.txt, _xlfn.TEXTJOIN("", TRUE, IF(ISNUMBER(--MID(Todos!$H3346, _xlfn.SEQUENCE(LEN(Todos!$H3346)), 1)), MID(Todos!$H3346, _xlfn.SEQUENCE(LEN(Todos!$H3346)), 1), "")),
    IF(ISNUMBER(--RIGHT(_xlpm.txt,1)), _xlpm.txt, LEFT(_xlpm.txt, LEN(_xlpm.txt)-1))
)</f>
        <v>25286</v>
      </c>
      <c r="W3346" s="9" t="str">
        <f>UPPER(LEFT(Todos!$B3346,2))</f>
        <v>CA</v>
      </c>
      <c r="X3346" s="10" t="str" cm="1">
        <f t="array" ref="X3346">+IF(Todos!$C3346 = "",MODE.MATCH(Todos!$C$2:$C$4029),Todos!$C3346)</f>
        <v>M</v>
      </c>
    </row>
    <row r="3347" spans="1:24" x14ac:dyDescent="0.35">
      <c r="A3347" s="11">
        <v>73008</v>
      </c>
      <c r="B3347" s="12" t="s">
        <v>30</v>
      </c>
      <c r="C3347" s="12" t="s">
        <v>17</v>
      </c>
      <c r="D3347" s="12">
        <v>587</v>
      </c>
      <c r="E3347" s="12">
        <v>305</v>
      </c>
      <c r="F3347" s="12">
        <v>345</v>
      </c>
      <c r="G3347" s="12">
        <v>0</v>
      </c>
      <c r="H3347" s="12">
        <v>10907</v>
      </c>
      <c r="I3347" s="12">
        <v>1</v>
      </c>
      <c r="J3347" s="12">
        <v>91</v>
      </c>
      <c r="K3347" s="12">
        <v>325</v>
      </c>
      <c r="L3347" s="12">
        <v>316</v>
      </c>
      <c r="M3347" s="12">
        <v>8.2142857140000007</v>
      </c>
      <c r="N3347" s="12">
        <f>VLOOKUP(Todos!$A3347,vlookup_table[#All],2,FALSE)</f>
        <v>2</v>
      </c>
      <c r="O3347" s="12" t="str">
        <f>VLOOKUP(Todos!$A3347,vlookup_table[#All],3,FALSE)</f>
        <v>MI</v>
      </c>
      <c r="P3347" s="12">
        <f>VLOOKUP(Todos!$A3347,vlookup_table[#All],4,FALSE)</f>
        <v>5205</v>
      </c>
      <c r="Q3347" s="14" t="str">
        <f>VLOOKUP(Todos!$A3347,vlookup_table[#All],5,FALSE)</f>
        <v>R2</v>
      </c>
      <c r="R3347" s="14" t="str">
        <f>VLOOKUP(Todos!$A3347,vlookup_table[#All],6,FALSE)</f>
        <v>F</v>
      </c>
      <c r="S3347" s="14">
        <f>VLOOKUP(Todos!$A3347,vlookup_table[#All],7,FALSE)</f>
        <v>12</v>
      </c>
      <c r="T3347" s="14">
        <f>ROUND((9706-Todos!$P3347)/100, 0)</f>
        <v>45</v>
      </c>
      <c r="U3347" s="14" t="str" cm="1">
        <f t="array" ref="U3347">_xlfn.IFS(
    ISNUMBER(SEARCH("C", Q3347)), "Ciudad",
    ISNUMBER(SEARCH("T", Q3347)), "Pueblo",
    ISNUMBER(SEARCH("R", Q3347)), "Rural",
    ISNUMBER(SEARCH("S", Q3347)), "Suburbano",
    ISNUMBER(SEARCH("U", Q3347)), "Urbano"
)</f>
        <v>Rural</v>
      </c>
      <c r="V3347" s="25" t="str" cm="1">
        <f t="array" ref="V3347">_xlfn.LET(
    _xlpm.txt, _xlfn.TEXTJOIN("", TRUE, IF(ISNUMBER(--MID(Todos!$H3347, _xlfn.SEQUENCE(LEN(Todos!$H3347)), 1)), MID(Todos!$H3347, _xlfn.SEQUENCE(LEN(Todos!$H3347)), 1), "")),
    IF(ISNUMBER(--RIGHT(_xlpm.txt,1)), _xlpm.txt, LEFT(_xlpm.txt, LEN(_xlpm.txt)-1))
)</f>
        <v>10907</v>
      </c>
      <c r="W3347" s="14" t="str">
        <f>UPPER(LEFT(Todos!$B3347,2))</f>
        <v>MI</v>
      </c>
      <c r="X3347" s="15" t="str" cm="1">
        <f t="array" ref="X3347">+IF(Todos!$C3347 = "",MODE.MATCH(Todos!$C$2:$C$4029),Todos!$C3347)</f>
        <v>F</v>
      </c>
    </row>
    <row r="3348" spans="1:24" x14ac:dyDescent="0.35">
      <c r="A3348" s="6">
        <v>105144</v>
      </c>
      <c r="B3348" s="7" t="s">
        <v>28</v>
      </c>
      <c r="C3348" s="7" t="s">
        <v>17</v>
      </c>
      <c r="D3348" s="7">
        <v>424</v>
      </c>
      <c r="E3348" s="7">
        <v>192</v>
      </c>
      <c r="F3348" s="7">
        <v>298</v>
      </c>
      <c r="G3348" s="7">
        <v>0</v>
      </c>
      <c r="H3348" s="7">
        <v>9813</v>
      </c>
      <c r="I3348" s="7">
        <v>1</v>
      </c>
      <c r="J3348" s="7">
        <v>77</v>
      </c>
      <c r="K3348" s="7">
        <v>244</v>
      </c>
      <c r="L3348" s="7">
        <v>236</v>
      </c>
      <c r="M3348" s="7">
        <v>4</v>
      </c>
      <c r="N3348" s="7">
        <f>VLOOKUP(Todos!$A3348,vlookup_table[#All],2,FALSE)</f>
        <v>0</v>
      </c>
      <c r="O3348" s="7" t="str">
        <f>VLOOKUP(Todos!$A3348,vlookup_table[#All],3,FALSE)</f>
        <v>KS</v>
      </c>
      <c r="P3348" s="7">
        <f>VLOOKUP(Todos!$A3348,vlookup_table[#All],4,FALSE)</f>
        <v>0</v>
      </c>
      <c r="Q3348" s="9" t="str">
        <f>VLOOKUP(Todos!$A3348,vlookup_table[#All],5,FALSE)</f>
        <v>C3</v>
      </c>
      <c r="R3348" s="9" t="str">
        <f>VLOOKUP(Todos!$A3348,vlookup_table[#All],6,FALSE)</f>
        <v>F</v>
      </c>
      <c r="S3348" s="9">
        <f>VLOOKUP(Todos!$A3348,vlookup_table[#All],7,FALSE)</f>
        <v>3</v>
      </c>
      <c r="T3348" s="9">
        <f>ROUND((9706-Todos!$P3348)/100, 0)</f>
        <v>97</v>
      </c>
      <c r="U3348" s="9" t="str" cm="1">
        <f t="array" ref="U3348">_xlfn.IFS(
    ISNUMBER(SEARCH("C", Q3348)), "Ciudad",
    ISNUMBER(SEARCH("T", Q3348)), "Pueblo",
    ISNUMBER(SEARCH("R", Q3348)), "Rural",
    ISNUMBER(SEARCH("S", Q3348)), "Suburbano",
    ISNUMBER(SEARCH("U", Q3348)), "Urbano"
)</f>
        <v>Ciudad</v>
      </c>
      <c r="V3348" s="24" t="str" cm="1">
        <f t="array" ref="V3348">_xlfn.LET(
    _xlpm.txt, _xlfn.TEXTJOIN("", TRUE, IF(ISNUMBER(--MID(Todos!$H3348, _xlfn.SEQUENCE(LEN(Todos!$H3348)), 1)), MID(Todos!$H3348, _xlfn.SEQUENCE(LEN(Todos!$H3348)), 1), "")),
    IF(ISNUMBER(--RIGHT(_xlpm.txt,1)), _xlpm.txt, LEFT(_xlpm.txt, LEN(_xlpm.txt)-1))
)</f>
        <v>9813</v>
      </c>
      <c r="W3348" s="9" t="str">
        <f>UPPER(LEFT(Todos!$B3348,2))</f>
        <v>KS</v>
      </c>
      <c r="X3348" s="10" t="str" cm="1">
        <f t="array" ref="X3348">+IF(Todos!$C3348 = "",MODE.MATCH(Todos!$C$2:$C$4029),Todos!$C3348)</f>
        <v>F</v>
      </c>
    </row>
    <row r="3349" spans="1:24" x14ac:dyDescent="0.35">
      <c r="A3349" s="11">
        <v>52132</v>
      </c>
      <c r="B3349" s="12" t="s">
        <v>54</v>
      </c>
      <c r="C3349" s="12" t="s">
        <v>17</v>
      </c>
      <c r="D3349" s="12">
        <v>397</v>
      </c>
      <c r="E3349" s="12">
        <v>271</v>
      </c>
      <c r="F3349" s="12">
        <v>292</v>
      </c>
      <c r="G3349" s="12">
        <v>0</v>
      </c>
      <c r="H3349" s="12">
        <v>9937</v>
      </c>
      <c r="I3349" s="12">
        <v>0</v>
      </c>
      <c r="J3349" s="12">
        <v>89</v>
      </c>
      <c r="K3349" s="12">
        <v>293</v>
      </c>
      <c r="L3349" s="12">
        <v>270</v>
      </c>
      <c r="M3349" s="12">
        <v>6.8571428570000004</v>
      </c>
      <c r="N3349" s="12">
        <f>VLOOKUP(Todos!$A3349,vlookup_table[#All],2,FALSE)</f>
        <v>0</v>
      </c>
      <c r="O3349" s="12" t="str">
        <f>VLOOKUP(Todos!$A3349,vlookup_table[#All],3,FALSE)</f>
        <v>TN</v>
      </c>
      <c r="P3349" s="12">
        <f>VLOOKUP(Todos!$A3349,vlookup_table[#All],4,FALSE)</f>
        <v>0</v>
      </c>
      <c r="Q3349" s="14" t="str">
        <f>VLOOKUP(Todos!$A3349,vlookup_table[#All],5,FALSE)</f>
        <v/>
      </c>
      <c r="R3349" s="14" t="str">
        <f>VLOOKUP(Todos!$A3349,vlookup_table[#All],6,FALSE)</f>
        <v>F</v>
      </c>
      <c r="S3349" s="14">
        <f>VLOOKUP(Todos!$A3349,vlookup_table[#All],7,FALSE)</f>
        <v>7</v>
      </c>
      <c r="T3349" s="14">
        <f>ROUND((9706-Todos!$P3349)/100, 0)</f>
        <v>97</v>
      </c>
      <c r="U3349" s="14" t="e" cm="1">
        <f t="array" ref="U3349">_xlfn.IFS(
    ISNUMBER(SEARCH("C", Q3349)), "Ciudad",
    ISNUMBER(SEARCH("T", Q3349)), "Pueblo",
    ISNUMBER(SEARCH("R", Q3349)), "Rural",
    ISNUMBER(SEARCH("S", Q3349)), "Suburbano",
    ISNUMBER(SEARCH("U", Q3349)), "Urbano"
)</f>
        <v>#N/A</v>
      </c>
      <c r="V3349" s="25" t="str" cm="1">
        <f t="array" ref="V3349">_xlfn.LET(
    _xlpm.txt, _xlfn.TEXTJOIN("", TRUE, IF(ISNUMBER(--MID(Todos!$H3349, _xlfn.SEQUENCE(LEN(Todos!$H3349)), 1)), MID(Todos!$H3349, _xlfn.SEQUENCE(LEN(Todos!$H3349)), 1), "")),
    IF(ISNUMBER(--RIGHT(_xlpm.txt,1)), _xlpm.txt, LEFT(_xlpm.txt, LEN(_xlpm.txt)-1))
)</f>
        <v>9937</v>
      </c>
      <c r="W3349" s="14" t="str">
        <f>UPPER(LEFT(Todos!$B3349,2))</f>
        <v>TN</v>
      </c>
      <c r="X3349" s="15" t="str" cm="1">
        <f t="array" ref="X3349">+IF(Todos!$C3349 = "",MODE.MATCH(Todos!$C$2:$C$4029),Todos!$C3349)</f>
        <v>F</v>
      </c>
    </row>
    <row r="3350" spans="1:24" x14ac:dyDescent="0.35">
      <c r="A3350" s="6">
        <v>12474</v>
      </c>
      <c r="B3350" s="7" t="s">
        <v>13</v>
      </c>
      <c r="C3350" s="7" t="s">
        <v>17</v>
      </c>
      <c r="D3350" s="7">
        <v>739</v>
      </c>
      <c r="E3350" s="7">
        <v>340</v>
      </c>
      <c r="F3350" s="7">
        <v>348</v>
      </c>
      <c r="G3350" s="7">
        <v>0</v>
      </c>
      <c r="H3350" s="7">
        <v>12436</v>
      </c>
      <c r="I3350" s="7">
        <v>2</v>
      </c>
      <c r="J3350" s="7">
        <v>34</v>
      </c>
      <c r="K3350" s="7">
        <v>347</v>
      </c>
      <c r="L3350" s="7">
        <v>339</v>
      </c>
      <c r="M3350" s="7">
        <v>8</v>
      </c>
      <c r="N3350" s="7">
        <f>VLOOKUP(Todos!$A3350,vlookup_table[#All],2,FALSE)</f>
        <v>1</v>
      </c>
      <c r="O3350" s="7" t="str">
        <f>VLOOKUP(Todos!$A3350,vlookup_table[#All],3,FALSE)</f>
        <v>FL</v>
      </c>
      <c r="P3350" s="7">
        <f>VLOOKUP(Todos!$A3350,vlookup_table[#All],4,FALSE)</f>
        <v>2307</v>
      </c>
      <c r="Q3350" s="9" t="str">
        <f>VLOOKUP(Todos!$A3350,vlookup_table[#All],5,FALSE)</f>
        <v>T2</v>
      </c>
      <c r="R3350" s="9" t="str">
        <f>VLOOKUP(Todos!$A3350,vlookup_table[#All],6,FALSE)</f>
        <v>F</v>
      </c>
      <c r="S3350" s="9">
        <f>VLOOKUP(Todos!$A3350,vlookup_table[#All],7,FALSE)</f>
        <v>10</v>
      </c>
      <c r="T3350" s="9">
        <f>ROUND((9706-Todos!$P3350)/100, 0)</f>
        <v>74</v>
      </c>
      <c r="U3350" s="9" t="str" cm="1">
        <f t="array" ref="U3350">_xlfn.IFS(
    ISNUMBER(SEARCH("C", Q3350)), "Ciudad",
    ISNUMBER(SEARCH("T", Q3350)), "Pueblo",
    ISNUMBER(SEARCH("R", Q3350)), "Rural",
    ISNUMBER(SEARCH("S", Q3350)), "Suburbano",
    ISNUMBER(SEARCH("U", Q3350)), "Urbano"
)</f>
        <v>Pueblo</v>
      </c>
      <c r="V3350" s="24" t="str" cm="1">
        <f t="array" ref="V3350">_xlfn.LET(
    _xlpm.txt, _xlfn.TEXTJOIN("", TRUE, IF(ISNUMBER(--MID(Todos!$H3350, _xlfn.SEQUENCE(LEN(Todos!$H3350)), 1)), MID(Todos!$H3350, _xlfn.SEQUENCE(LEN(Todos!$H3350)), 1), "")),
    IF(ISNUMBER(--RIGHT(_xlpm.txt,1)), _xlpm.txt, LEFT(_xlpm.txt, LEN(_xlpm.txt)-1))
)</f>
        <v>12436</v>
      </c>
      <c r="W3350" s="9" t="str">
        <f>UPPER(LEFT(Todos!$B3350,2))</f>
        <v>FL</v>
      </c>
      <c r="X3350" s="10" t="str" cm="1">
        <f t="array" ref="X3350">+IF(Todos!$C3350 = "",MODE.MATCH(Todos!$C$2:$C$4029),Todos!$C3350)</f>
        <v>F</v>
      </c>
    </row>
    <row r="3351" spans="1:24" x14ac:dyDescent="0.35">
      <c r="A3351" s="11">
        <v>160425</v>
      </c>
      <c r="B3351" s="12" t="s">
        <v>22</v>
      </c>
      <c r="C3351" s="12" t="s">
        <v>31</v>
      </c>
      <c r="D3351" s="12">
        <v>1135</v>
      </c>
      <c r="E3351" s="12">
        <v>265</v>
      </c>
      <c r="F3351" s="12">
        <v>324</v>
      </c>
      <c r="G3351" s="12">
        <v>5</v>
      </c>
      <c r="H3351" s="12">
        <v>11259</v>
      </c>
      <c r="I3351" s="12">
        <v>10</v>
      </c>
      <c r="J3351" s="12">
        <v>53</v>
      </c>
      <c r="K3351" s="12">
        <v>299</v>
      </c>
      <c r="L3351" s="12">
        <v>306</v>
      </c>
      <c r="M3351" s="12">
        <v>9.923076923</v>
      </c>
      <c r="N3351" s="12">
        <f>VLOOKUP(Todos!$A3351,vlookup_table[#All],2,FALSE)</f>
        <v>0</v>
      </c>
      <c r="O3351" s="12" t="str">
        <f>VLOOKUP(Todos!$A3351,vlookup_table[#All],3,FALSE)</f>
        <v>CA</v>
      </c>
      <c r="P3351" s="12">
        <f>VLOOKUP(Todos!$A3351,vlookup_table[#All],4,FALSE)</f>
        <v>2601</v>
      </c>
      <c r="Q3351" s="14" t="str">
        <f>VLOOKUP(Todos!$A3351,vlookup_table[#All],5,FALSE)</f>
        <v>T2</v>
      </c>
      <c r="R3351" s="14" t="str">
        <f>VLOOKUP(Todos!$A3351,vlookup_table[#All],6,FALSE)</f>
        <v>U</v>
      </c>
      <c r="S3351" s="14">
        <f>VLOOKUP(Todos!$A3351,vlookup_table[#All],7,FALSE)</f>
        <v>12</v>
      </c>
      <c r="T3351" s="14">
        <f>ROUND((9706-Todos!$P3351)/100, 0)</f>
        <v>71</v>
      </c>
      <c r="U3351" s="14" t="str" cm="1">
        <f t="array" ref="U3351">_xlfn.IFS(
    ISNUMBER(SEARCH("C", Q3351)), "Ciudad",
    ISNUMBER(SEARCH("T", Q3351)), "Pueblo",
    ISNUMBER(SEARCH("R", Q3351)), "Rural",
    ISNUMBER(SEARCH("S", Q3351)), "Suburbano",
    ISNUMBER(SEARCH("U", Q3351)), "Urbano"
)</f>
        <v>Pueblo</v>
      </c>
      <c r="V3351" s="25" t="str" cm="1">
        <f t="array" ref="V3351">_xlfn.LET(
    _xlpm.txt, _xlfn.TEXTJOIN("", TRUE, IF(ISNUMBER(--MID(Todos!$H3351, _xlfn.SEQUENCE(LEN(Todos!$H3351)), 1)), MID(Todos!$H3351, _xlfn.SEQUENCE(LEN(Todos!$H3351)), 1), "")),
    IF(ISNUMBER(--RIGHT(_xlpm.txt,1)), _xlpm.txt, LEFT(_xlpm.txt, LEN(_xlpm.txt)-1))
)</f>
        <v>11259</v>
      </c>
      <c r="W3351" s="14" t="str">
        <f>UPPER(LEFT(Todos!$B3351,2))</f>
        <v>CA</v>
      </c>
      <c r="X3351" s="15" t="str" cm="1">
        <f t="array" ref="X3351">+IF(Todos!$C3351 = "",MODE.MATCH(Todos!$C$2:$C$4029),Todos!$C3351)</f>
        <v>U</v>
      </c>
    </row>
    <row r="3352" spans="1:24" x14ac:dyDescent="0.35">
      <c r="A3352" s="6">
        <v>175112</v>
      </c>
      <c r="B3352" s="7" t="s">
        <v>22</v>
      </c>
      <c r="C3352" s="7" t="s">
        <v>17</v>
      </c>
      <c r="D3352" s="7">
        <v>3018</v>
      </c>
      <c r="E3352" s="7">
        <v>728</v>
      </c>
      <c r="F3352" s="7">
        <v>757</v>
      </c>
      <c r="G3352" s="7">
        <v>96</v>
      </c>
      <c r="H3352" s="7">
        <v>21525</v>
      </c>
      <c r="I3352" s="7">
        <v>20</v>
      </c>
      <c r="J3352" s="7">
        <v>45</v>
      </c>
      <c r="K3352" s="7">
        <v>749</v>
      </c>
      <c r="L3352" s="7">
        <v>749</v>
      </c>
      <c r="M3352" s="7">
        <v>20</v>
      </c>
      <c r="N3352" s="7">
        <f>VLOOKUP(Todos!$A3352,vlookup_table[#All],2,FALSE)</f>
        <v>0</v>
      </c>
      <c r="O3352" s="7" t="str">
        <f>VLOOKUP(Todos!$A3352,vlookup_table[#All],3,FALSE)</f>
        <v>CA</v>
      </c>
      <c r="P3352" s="7">
        <f>VLOOKUP(Todos!$A3352,vlookup_table[#All],4,FALSE)</f>
        <v>5701</v>
      </c>
      <c r="Q3352" s="9" t="str">
        <f>VLOOKUP(Todos!$A3352,vlookup_table[#All],5,FALSE)</f>
        <v>T2</v>
      </c>
      <c r="R3352" s="9" t="str">
        <f>VLOOKUP(Todos!$A3352,vlookup_table[#All],6,FALSE)</f>
        <v>F</v>
      </c>
      <c r="S3352" s="9">
        <f>VLOOKUP(Todos!$A3352,vlookup_table[#All],7,FALSE)</f>
        <v>20</v>
      </c>
      <c r="T3352" s="9">
        <f>ROUND((9706-Todos!$P3352)/100, 0)</f>
        <v>40</v>
      </c>
      <c r="U3352" s="9" t="str" cm="1">
        <f t="array" ref="U3352">_xlfn.IFS(
    ISNUMBER(SEARCH("C", Q3352)), "Ciudad",
    ISNUMBER(SEARCH("T", Q3352)), "Pueblo",
    ISNUMBER(SEARCH("R", Q3352)), "Rural",
    ISNUMBER(SEARCH("S", Q3352)), "Suburbano",
    ISNUMBER(SEARCH("U", Q3352)), "Urbano"
)</f>
        <v>Pueblo</v>
      </c>
      <c r="V3352" s="24" t="str" cm="1">
        <f t="array" ref="V3352">_xlfn.LET(
    _xlpm.txt, _xlfn.TEXTJOIN("", TRUE, IF(ISNUMBER(--MID(Todos!$H3352, _xlfn.SEQUENCE(LEN(Todos!$H3352)), 1)), MID(Todos!$H3352, _xlfn.SEQUENCE(LEN(Todos!$H3352)), 1), "")),
    IF(ISNUMBER(--RIGHT(_xlpm.txt,1)), _xlpm.txt, LEFT(_xlpm.txt, LEN(_xlpm.txt)-1))
)</f>
        <v>21525</v>
      </c>
      <c r="W3352" s="9" t="str">
        <f>UPPER(LEFT(Todos!$B3352,2))</f>
        <v>CA</v>
      </c>
      <c r="X3352" s="10" t="str" cm="1">
        <f t="array" ref="X3352">+IF(Todos!$C3352 = "",MODE.MATCH(Todos!$C$2:$C$4029),Todos!$C3352)</f>
        <v>F</v>
      </c>
    </row>
    <row r="3353" spans="1:24" x14ac:dyDescent="0.35">
      <c r="A3353" s="11">
        <v>51382</v>
      </c>
      <c r="B3353" s="12" t="s">
        <v>54</v>
      </c>
      <c r="C3353" s="12" t="s">
        <v>14</v>
      </c>
      <c r="D3353" s="12">
        <v>688</v>
      </c>
      <c r="E3353" s="12">
        <v>311</v>
      </c>
      <c r="F3353" s="12">
        <v>377</v>
      </c>
      <c r="G3353" s="12">
        <v>0</v>
      </c>
      <c r="H3353" s="12">
        <v>11395</v>
      </c>
      <c r="I3353" s="12">
        <v>1</v>
      </c>
      <c r="J3353" s="12">
        <v>69</v>
      </c>
      <c r="K3353" s="12">
        <v>364</v>
      </c>
      <c r="L3353" s="12">
        <v>335</v>
      </c>
      <c r="M3353" s="12">
        <v>10.66666667</v>
      </c>
      <c r="N3353" s="12">
        <f>VLOOKUP(Todos!$A3353,vlookup_table[#All],2,FALSE)</f>
        <v>1</v>
      </c>
      <c r="O3353" s="12" t="str">
        <f>VLOOKUP(Todos!$A3353,vlookup_table[#All],3,FALSE)</f>
        <v>TN</v>
      </c>
      <c r="P3353" s="12">
        <f>VLOOKUP(Todos!$A3353,vlookup_table[#All],4,FALSE)</f>
        <v>0</v>
      </c>
      <c r="Q3353" s="14" t="str">
        <f>VLOOKUP(Todos!$A3353,vlookup_table[#All],5,FALSE)</f>
        <v>T2</v>
      </c>
      <c r="R3353" s="14" t="str">
        <f>VLOOKUP(Todos!$A3353,vlookup_table[#All],6,FALSE)</f>
        <v>M</v>
      </c>
      <c r="S3353" s="14">
        <f>VLOOKUP(Todos!$A3353,vlookup_table[#All],7,FALSE)</f>
        <v>25</v>
      </c>
      <c r="T3353" s="14">
        <f>ROUND((9706-Todos!$P3353)/100, 0)</f>
        <v>97</v>
      </c>
      <c r="U3353" s="14" t="str" cm="1">
        <f t="array" ref="U3353">_xlfn.IFS(
    ISNUMBER(SEARCH("C", Q3353)), "Ciudad",
    ISNUMBER(SEARCH("T", Q3353)), "Pueblo",
    ISNUMBER(SEARCH("R", Q3353)), "Rural",
    ISNUMBER(SEARCH("S", Q3353)), "Suburbano",
    ISNUMBER(SEARCH("U", Q3353)), "Urbano"
)</f>
        <v>Pueblo</v>
      </c>
      <c r="V3353" s="25" t="str" cm="1">
        <f t="array" ref="V3353">_xlfn.LET(
    _xlpm.txt, _xlfn.TEXTJOIN("", TRUE, IF(ISNUMBER(--MID(Todos!$H3353, _xlfn.SEQUENCE(LEN(Todos!$H3353)), 1)), MID(Todos!$H3353, _xlfn.SEQUENCE(LEN(Todos!$H3353)), 1), "")),
    IF(ISNUMBER(--RIGHT(_xlpm.txt,1)), _xlpm.txt, LEFT(_xlpm.txt, LEN(_xlpm.txt)-1))
)</f>
        <v>11395</v>
      </c>
      <c r="W3353" s="14" t="str">
        <f>UPPER(LEFT(Todos!$B3353,2))</f>
        <v>TN</v>
      </c>
      <c r="X3353" s="15" t="str" cm="1">
        <f t="array" ref="X3353">+IF(Todos!$C3353 = "",MODE.MATCH(Todos!$C$2:$C$4029),Todos!$C3353)</f>
        <v>M</v>
      </c>
    </row>
    <row r="3354" spans="1:24" x14ac:dyDescent="0.35">
      <c r="A3354" s="6">
        <v>146153</v>
      </c>
      <c r="B3354" s="7" t="s">
        <v>22</v>
      </c>
      <c r="C3354" s="7" t="s">
        <v>17</v>
      </c>
      <c r="D3354" s="7">
        <v>1442</v>
      </c>
      <c r="E3354" s="7">
        <v>293</v>
      </c>
      <c r="F3354" s="7">
        <v>368</v>
      </c>
      <c r="G3354" s="7">
        <v>16</v>
      </c>
      <c r="H3354" s="7">
        <v>10759</v>
      </c>
      <c r="I3354" s="7">
        <v>36</v>
      </c>
      <c r="J3354" s="7">
        <v>46</v>
      </c>
      <c r="K3354" s="7">
        <v>321</v>
      </c>
      <c r="L3354" s="7">
        <v>333</v>
      </c>
      <c r="M3354" s="7">
        <v>18.25</v>
      </c>
      <c r="N3354" s="7">
        <f>VLOOKUP(Todos!$A3354,vlookup_table[#All],2,FALSE)</f>
        <v>0</v>
      </c>
      <c r="O3354" s="7" t="str">
        <f>VLOOKUP(Todos!$A3354,vlookup_table[#All],3,FALSE)</f>
        <v>CA</v>
      </c>
      <c r="P3354" s="7">
        <f>VLOOKUP(Todos!$A3354,vlookup_table[#All],4,FALSE)</f>
        <v>3210</v>
      </c>
      <c r="Q3354" s="9" t="str">
        <f>VLOOKUP(Todos!$A3354,vlookup_table[#All],5,FALSE)</f>
        <v>U3</v>
      </c>
      <c r="R3354" s="9" t="str">
        <f>VLOOKUP(Todos!$A3354,vlookup_table[#All],6,FALSE)</f>
        <v>F</v>
      </c>
      <c r="S3354" s="9">
        <f>VLOOKUP(Todos!$A3354,vlookup_table[#All],7,FALSE)</f>
        <v>44</v>
      </c>
      <c r="T3354" s="9">
        <f>ROUND((9706-Todos!$P3354)/100, 0)</f>
        <v>65</v>
      </c>
      <c r="U3354" s="9" t="str" cm="1">
        <f t="array" ref="U3354">_xlfn.IFS(
    ISNUMBER(SEARCH("C", Q3354)), "Ciudad",
    ISNUMBER(SEARCH("T", Q3354)), "Pueblo",
    ISNUMBER(SEARCH("R", Q3354)), "Rural",
    ISNUMBER(SEARCH("S", Q3354)), "Suburbano",
    ISNUMBER(SEARCH("U", Q3354)), "Urbano"
)</f>
        <v>Urbano</v>
      </c>
      <c r="V3354" s="24" t="str" cm="1">
        <f t="array" ref="V3354">_xlfn.LET(
    _xlpm.txt, _xlfn.TEXTJOIN("", TRUE, IF(ISNUMBER(--MID(Todos!$H3354, _xlfn.SEQUENCE(LEN(Todos!$H3354)), 1)), MID(Todos!$H3354, _xlfn.SEQUENCE(LEN(Todos!$H3354)), 1), "")),
    IF(ISNUMBER(--RIGHT(_xlpm.txt,1)), _xlpm.txt, LEFT(_xlpm.txt, LEN(_xlpm.txt)-1))
)</f>
        <v>10759</v>
      </c>
      <c r="W3354" s="9" t="str">
        <f>UPPER(LEFT(Todos!$B3354,2))</f>
        <v>CA</v>
      </c>
      <c r="X3354" s="10" t="str" cm="1">
        <f t="array" ref="X3354">+IF(Todos!$C3354 = "",MODE.MATCH(Todos!$C$2:$C$4029),Todos!$C3354)</f>
        <v>F</v>
      </c>
    </row>
    <row r="3355" spans="1:24" x14ac:dyDescent="0.35">
      <c r="A3355" s="11">
        <v>133743</v>
      </c>
      <c r="B3355" s="12" t="s">
        <v>42</v>
      </c>
      <c r="C3355" s="12" t="s">
        <v>14</v>
      </c>
      <c r="D3355" s="12">
        <v>491</v>
      </c>
      <c r="E3355" s="12">
        <v>218</v>
      </c>
      <c r="F3355" s="12">
        <v>283</v>
      </c>
      <c r="G3355" s="12">
        <v>0</v>
      </c>
      <c r="H3355" s="12">
        <v>9606</v>
      </c>
      <c r="I3355" s="12">
        <v>2</v>
      </c>
      <c r="J3355" s="12">
        <v>40</v>
      </c>
      <c r="K3355" s="12">
        <v>255</v>
      </c>
      <c r="L3355" s="12">
        <v>248</v>
      </c>
      <c r="M3355" s="12">
        <v>8.25</v>
      </c>
      <c r="N3355" s="12">
        <f>VLOOKUP(Todos!$A3355,vlookup_table[#All],2,FALSE)</f>
        <v>1002</v>
      </c>
      <c r="O3355" s="12" t="str">
        <f>VLOOKUP(Todos!$A3355,vlookup_table[#All],3,FALSE)</f>
        <v>ID</v>
      </c>
      <c r="P3355" s="12">
        <f>VLOOKUP(Todos!$A3355,vlookup_table[#All],4,FALSE)</f>
        <v>4401</v>
      </c>
      <c r="Q3355" s="14" t="str">
        <f>VLOOKUP(Todos!$A3355,vlookup_table[#All],5,FALSE)</f>
        <v>R2</v>
      </c>
      <c r="R3355" s="14" t="str">
        <f>VLOOKUP(Todos!$A3355,vlookup_table[#All],6,FALSE)</f>
        <v>M</v>
      </c>
      <c r="S3355" s="14">
        <f>VLOOKUP(Todos!$A3355,vlookup_table[#All],7,FALSE)</f>
        <v>20</v>
      </c>
      <c r="T3355" s="14">
        <f>ROUND((9706-Todos!$P3355)/100, 0)</f>
        <v>53</v>
      </c>
      <c r="U3355" s="14" t="str" cm="1">
        <f t="array" ref="U3355">_xlfn.IFS(
    ISNUMBER(SEARCH("C", Q3355)), "Ciudad",
    ISNUMBER(SEARCH("T", Q3355)), "Pueblo",
    ISNUMBER(SEARCH("R", Q3355)), "Rural",
    ISNUMBER(SEARCH("S", Q3355)), "Suburbano",
    ISNUMBER(SEARCH("U", Q3355)), "Urbano"
)</f>
        <v>Rural</v>
      </c>
      <c r="V3355" s="25" t="str" cm="1">
        <f t="array" ref="V3355">_xlfn.LET(
    _xlpm.txt, _xlfn.TEXTJOIN("", TRUE, IF(ISNUMBER(--MID(Todos!$H3355, _xlfn.SEQUENCE(LEN(Todos!$H3355)), 1)), MID(Todos!$H3355, _xlfn.SEQUENCE(LEN(Todos!$H3355)), 1), "")),
    IF(ISNUMBER(--RIGHT(_xlpm.txt,1)), _xlpm.txt, LEFT(_xlpm.txt, LEN(_xlpm.txt)-1))
)</f>
        <v>9606</v>
      </c>
      <c r="W3355" s="14" t="str">
        <f>UPPER(LEFT(Todos!$B3355,2))</f>
        <v>ID</v>
      </c>
      <c r="X3355" s="15" t="str" cm="1">
        <f t="array" ref="X3355">+IF(Todos!$C3355 = "",MODE.MATCH(Todos!$C$2:$C$4029),Todos!$C3355)</f>
        <v>M</v>
      </c>
    </row>
    <row r="3356" spans="1:24" x14ac:dyDescent="0.35">
      <c r="A3356" s="6">
        <v>155602</v>
      </c>
      <c r="B3356" s="7" t="s">
        <v>22</v>
      </c>
      <c r="C3356" s="7" t="s">
        <v>14</v>
      </c>
      <c r="D3356" s="7">
        <v>1426</v>
      </c>
      <c r="E3356" s="7">
        <v>435</v>
      </c>
      <c r="F3356" s="7">
        <v>577</v>
      </c>
      <c r="G3356" s="7">
        <v>2</v>
      </c>
      <c r="H3356" s="7">
        <v>21462</v>
      </c>
      <c r="I3356" s="7">
        <v>4</v>
      </c>
      <c r="J3356" s="7">
        <v>51</v>
      </c>
      <c r="K3356" s="7">
        <v>534</v>
      </c>
      <c r="L3356" s="7">
        <v>509</v>
      </c>
      <c r="M3356" s="7">
        <v>20.14285714</v>
      </c>
      <c r="N3356" s="7">
        <f>VLOOKUP(Todos!$A3356,vlookup_table[#All],2,FALSE)</f>
        <v>1</v>
      </c>
      <c r="O3356" s="7" t="str">
        <f>VLOOKUP(Todos!$A3356,vlookup_table[#All],3,FALSE)</f>
        <v>CA</v>
      </c>
      <c r="P3356" s="7">
        <f>VLOOKUP(Todos!$A3356,vlookup_table[#All],4,FALSE)</f>
        <v>2006</v>
      </c>
      <c r="Q3356" s="9" t="str">
        <f>VLOOKUP(Todos!$A3356,vlookup_table[#All],5,FALSE)</f>
        <v>C1</v>
      </c>
      <c r="R3356" s="9" t="str">
        <f>VLOOKUP(Todos!$A3356,vlookup_table[#All],6,FALSE)</f>
        <v>M</v>
      </c>
      <c r="S3356" s="9">
        <f>VLOOKUP(Todos!$A3356,vlookup_table[#All],7,FALSE)</f>
        <v>25</v>
      </c>
      <c r="T3356" s="9">
        <f>ROUND((9706-Todos!$P3356)/100, 0)</f>
        <v>77</v>
      </c>
      <c r="U3356" s="9" t="str" cm="1">
        <f t="array" ref="U3356">_xlfn.IFS(
    ISNUMBER(SEARCH("C", Q3356)), "Ciudad",
    ISNUMBER(SEARCH("T", Q3356)), "Pueblo",
    ISNUMBER(SEARCH("R", Q3356)), "Rural",
    ISNUMBER(SEARCH("S", Q3356)), "Suburbano",
    ISNUMBER(SEARCH("U", Q3356)), "Urbano"
)</f>
        <v>Ciudad</v>
      </c>
      <c r="V3356" s="24" t="str" cm="1">
        <f t="array" ref="V3356">_xlfn.LET(
    _xlpm.txt, _xlfn.TEXTJOIN("", TRUE, IF(ISNUMBER(--MID(Todos!$H3356, _xlfn.SEQUENCE(LEN(Todos!$H3356)), 1)), MID(Todos!$H3356, _xlfn.SEQUENCE(LEN(Todos!$H3356)), 1), "")),
    IF(ISNUMBER(--RIGHT(_xlpm.txt,1)), _xlpm.txt, LEFT(_xlpm.txt, LEN(_xlpm.txt)-1))
)</f>
        <v>21462</v>
      </c>
      <c r="W3356" s="9" t="str">
        <f>UPPER(LEFT(Todos!$B3356,2))</f>
        <v>CA</v>
      </c>
      <c r="X3356" s="10" t="str" cm="1">
        <f t="array" ref="X3356">+IF(Todos!$C3356 = "",MODE.MATCH(Todos!$C$2:$C$4029),Todos!$C3356)</f>
        <v>M</v>
      </c>
    </row>
    <row r="3357" spans="1:24" x14ac:dyDescent="0.35">
      <c r="A3357" s="11">
        <v>149199</v>
      </c>
      <c r="B3357" s="12" t="s">
        <v>22</v>
      </c>
      <c r="C3357" s="12" t="s">
        <v>14</v>
      </c>
      <c r="D3357" s="12">
        <v>2667</v>
      </c>
      <c r="E3357" s="12">
        <v>481</v>
      </c>
      <c r="F3357" s="12">
        <v>671</v>
      </c>
      <c r="G3357" s="12">
        <v>89</v>
      </c>
      <c r="H3357" s="12">
        <v>23903</v>
      </c>
      <c r="I3357" s="12">
        <v>28</v>
      </c>
      <c r="J3357" s="12">
        <v>36</v>
      </c>
      <c r="K3357" s="12">
        <v>577</v>
      </c>
      <c r="L3357" s="12">
        <v>579</v>
      </c>
      <c r="M3357" s="12">
        <v>7.6666666670000003</v>
      </c>
      <c r="N3357" s="12">
        <f>VLOOKUP(Todos!$A3357,vlookup_table[#All],2,FALSE)</f>
        <v>0</v>
      </c>
      <c r="O3357" s="12" t="str">
        <f>VLOOKUP(Todos!$A3357,vlookup_table[#All],3,FALSE)</f>
        <v>CA</v>
      </c>
      <c r="P3357" s="12">
        <f>VLOOKUP(Todos!$A3357,vlookup_table[#All],4,FALSE)</f>
        <v>0</v>
      </c>
      <c r="Q3357" s="14" t="str">
        <f>VLOOKUP(Todos!$A3357,vlookup_table[#All],5,FALSE)</f>
        <v>U1</v>
      </c>
      <c r="R3357" s="14" t="str">
        <f>VLOOKUP(Todos!$A3357,vlookup_table[#All],6,FALSE)</f>
        <v>M</v>
      </c>
      <c r="S3357" s="14">
        <f>VLOOKUP(Todos!$A3357,vlookup_table[#All],7,FALSE)</f>
        <v>15</v>
      </c>
      <c r="T3357" s="14">
        <f>ROUND((9706-Todos!$P3357)/100, 0)</f>
        <v>97</v>
      </c>
      <c r="U3357" s="14" t="str" cm="1">
        <f t="array" ref="U3357">_xlfn.IFS(
    ISNUMBER(SEARCH("C", Q3357)), "Ciudad",
    ISNUMBER(SEARCH("T", Q3357)), "Pueblo",
    ISNUMBER(SEARCH("R", Q3357)), "Rural",
    ISNUMBER(SEARCH("S", Q3357)), "Suburbano",
    ISNUMBER(SEARCH("U", Q3357)), "Urbano"
)</f>
        <v>Urbano</v>
      </c>
      <c r="V3357" s="25" t="str" cm="1">
        <f t="array" ref="V3357">_xlfn.LET(
    _xlpm.txt, _xlfn.TEXTJOIN("", TRUE, IF(ISNUMBER(--MID(Todos!$H3357, _xlfn.SEQUENCE(LEN(Todos!$H3357)), 1)), MID(Todos!$H3357, _xlfn.SEQUENCE(LEN(Todos!$H3357)), 1), "")),
    IF(ISNUMBER(--RIGHT(_xlpm.txt,1)), _xlpm.txt, LEFT(_xlpm.txt, LEN(_xlpm.txt)-1))
)</f>
        <v>23903</v>
      </c>
      <c r="W3357" s="14" t="str">
        <f>UPPER(LEFT(Todos!$B3357,2))</f>
        <v>CA</v>
      </c>
      <c r="X3357" s="15" t="str" cm="1">
        <f t="array" ref="X3357">+IF(Todos!$C3357 = "",MODE.MATCH(Todos!$C$2:$C$4029),Todos!$C3357)</f>
        <v>M</v>
      </c>
    </row>
    <row r="3358" spans="1:24" x14ac:dyDescent="0.35">
      <c r="A3358" s="6">
        <v>124514</v>
      </c>
      <c r="B3358" s="7" t="s">
        <v>21</v>
      </c>
      <c r="C3358" s="7" t="s">
        <v>17</v>
      </c>
      <c r="D3358" s="7">
        <v>575</v>
      </c>
      <c r="E3358" s="7">
        <v>425</v>
      </c>
      <c r="F3358" s="7">
        <v>451</v>
      </c>
      <c r="G3358" s="7">
        <v>0</v>
      </c>
      <c r="H3358" s="7">
        <v>12960</v>
      </c>
      <c r="I3358" s="7">
        <v>6</v>
      </c>
      <c r="J3358" s="7">
        <v>78</v>
      </c>
      <c r="K3358" s="7">
        <v>422</v>
      </c>
      <c r="L3358" s="7">
        <v>449</v>
      </c>
      <c r="M3358" s="7">
        <v>17.14285714</v>
      </c>
      <c r="N3358" s="7">
        <f>VLOOKUP(Todos!$A3358,vlookup_table[#All],2,FALSE)</f>
        <v>28</v>
      </c>
      <c r="O3358" s="7" t="str">
        <f>VLOOKUP(Todos!$A3358,vlookup_table[#All],3,FALSE)</f>
        <v>TX</v>
      </c>
      <c r="P3358" s="7">
        <f>VLOOKUP(Todos!$A3358,vlookup_table[#All],4,FALSE)</f>
        <v>5702</v>
      </c>
      <c r="Q3358" s="9" t="str">
        <f>VLOOKUP(Todos!$A3358,vlookup_table[#All],5,FALSE)</f>
        <v>C2</v>
      </c>
      <c r="R3358" s="9" t="str">
        <f>VLOOKUP(Todos!$A3358,vlookup_table[#All],6,FALSE)</f>
        <v>F</v>
      </c>
      <c r="S3358" s="9">
        <f>VLOOKUP(Todos!$A3358,vlookup_table[#All],7,FALSE)</f>
        <v>26</v>
      </c>
      <c r="T3358" s="9">
        <f>ROUND((9706-Todos!$P3358)/100, 0)</f>
        <v>40</v>
      </c>
      <c r="U3358" s="9" t="str" cm="1">
        <f t="array" ref="U3358">_xlfn.IFS(
    ISNUMBER(SEARCH("C", Q3358)), "Ciudad",
    ISNUMBER(SEARCH("T", Q3358)), "Pueblo",
    ISNUMBER(SEARCH("R", Q3358)), "Rural",
    ISNUMBER(SEARCH("S", Q3358)), "Suburbano",
    ISNUMBER(SEARCH("U", Q3358)), "Urbano"
)</f>
        <v>Ciudad</v>
      </c>
      <c r="V3358" s="24" t="str" cm="1">
        <f t="array" ref="V3358">_xlfn.LET(
    _xlpm.txt, _xlfn.TEXTJOIN("", TRUE, IF(ISNUMBER(--MID(Todos!$H3358, _xlfn.SEQUENCE(LEN(Todos!$H3358)), 1)), MID(Todos!$H3358, _xlfn.SEQUENCE(LEN(Todos!$H3358)), 1), "")),
    IF(ISNUMBER(--RIGHT(_xlpm.txt,1)), _xlpm.txt, LEFT(_xlpm.txt, LEN(_xlpm.txt)-1))
)</f>
        <v>12960</v>
      </c>
      <c r="W3358" s="9" t="str">
        <f>UPPER(LEFT(Todos!$B3358,2))</f>
        <v>TX</v>
      </c>
      <c r="X3358" s="10" t="str" cm="1">
        <f t="array" ref="X3358">+IF(Todos!$C3358 = "",MODE.MATCH(Todos!$C$2:$C$4029),Todos!$C3358)</f>
        <v>F</v>
      </c>
    </row>
    <row r="3359" spans="1:24" x14ac:dyDescent="0.35">
      <c r="A3359" s="11">
        <v>57407</v>
      </c>
      <c r="B3359" s="12" t="s">
        <v>58</v>
      </c>
      <c r="C3359" s="12" t="s">
        <v>14</v>
      </c>
      <c r="D3359" s="12">
        <v>1453</v>
      </c>
      <c r="E3359" s="12">
        <v>512</v>
      </c>
      <c r="F3359" s="12">
        <v>658</v>
      </c>
      <c r="G3359" s="12">
        <v>27</v>
      </c>
      <c r="H3359" s="12">
        <v>22926</v>
      </c>
      <c r="I3359" s="12">
        <v>5</v>
      </c>
      <c r="J3359" s="12">
        <v>77</v>
      </c>
      <c r="K3359" s="12">
        <v>607</v>
      </c>
      <c r="L3359" s="12">
        <v>590</v>
      </c>
      <c r="M3359" s="12">
        <v>15</v>
      </c>
      <c r="N3359" s="12">
        <f>VLOOKUP(Todos!$A3359,vlookup_table[#All],2,FALSE)</f>
        <v>1</v>
      </c>
      <c r="O3359" s="12" t="str">
        <f>VLOOKUP(Todos!$A3359,vlookup_table[#All],3,FALSE)</f>
        <v>KY</v>
      </c>
      <c r="P3359" s="12">
        <f>VLOOKUP(Todos!$A3359,vlookup_table[#All],4,FALSE)</f>
        <v>4201</v>
      </c>
      <c r="Q3359" s="14" t="str">
        <f>VLOOKUP(Todos!$A3359,vlookup_table[#All],5,FALSE)</f>
        <v>S1</v>
      </c>
      <c r="R3359" s="14" t="str">
        <f>VLOOKUP(Todos!$A3359,vlookup_table[#All],6,FALSE)</f>
        <v>M</v>
      </c>
      <c r="S3359" s="14">
        <f>VLOOKUP(Todos!$A3359,vlookup_table[#All],7,FALSE)</f>
        <v>21</v>
      </c>
      <c r="T3359" s="14">
        <f>ROUND((9706-Todos!$P3359)/100, 0)</f>
        <v>55</v>
      </c>
      <c r="U3359" s="14" t="str" cm="1">
        <f t="array" ref="U3359">_xlfn.IFS(
    ISNUMBER(SEARCH("C", Q3359)), "Ciudad",
    ISNUMBER(SEARCH("T", Q3359)), "Pueblo",
    ISNUMBER(SEARCH("R", Q3359)), "Rural",
    ISNUMBER(SEARCH("S", Q3359)), "Suburbano",
    ISNUMBER(SEARCH("U", Q3359)), "Urbano"
)</f>
        <v>Suburbano</v>
      </c>
      <c r="V3359" s="25" t="str" cm="1">
        <f t="array" ref="V3359">_xlfn.LET(
    _xlpm.txt, _xlfn.TEXTJOIN("", TRUE, IF(ISNUMBER(--MID(Todos!$H3359, _xlfn.SEQUENCE(LEN(Todos!$H3359)), 1)), MID(Todos!$H3359, _xlfn.SEQUENCE(LEN(Todos!$H3359)), 1), "")),
    IF(ISNUMBER(--RIGHT(_xlpm.txt,1)), _xlpm.txt, LEFT(_xlpm.txt, LEN(_xlpm.txt)-1))
)</f>
        <v>22926</v>
      </c>
      <c r="W3359" s="14" t="str">
        <f>UPPER(LEFT(Todos!$B3359,2))</f>
        <v>KY</v>
      </c>
      <c r="X3359" s="15" t="str" cm="1">
        <f t="array" ref="X3359">+IF(Todos!$C3359 = "",MODE.MATCH(Todos!$C$2:$C$4029),Todos!$C3359)</f>
        <v>M</v>
      </c>
    </row>
    <row r="3360" spans="1:24" x14ac:dyDescent="0.35">
      <c r="A3360" s="6">
        <v>185774</v>
      </c>
      <c r="B3360" s="7" t="s">
        <v>18</v>
      </c>
      <c r="C3360" s="7" t="s">
        <v>20</v>
      </c>
      <c r="D3360" s="7">
        <v>650</v>
      </c>
      <c r="E3360" s="7">
        <v>278</v>
      </c>
      <c r="F3360" s="7">
        <v>445</v>
      </c>
      <c r="G3360" s="7">
        <v>3</v>
      </c>
      <c r="H3360" s="7">
        <v>17843</v>
      </c>
      <c r="I3360" s="7">
        <v>1</v>
      </c>
      <c r="J3360" s="7">
        <v>59</v>
      </c>
      <c r="K3360" s="7">
        <v>372</v>
      </c>
      <c r="L3360" s="7">
        <v>339</v>
      </c>
      <c r="M3360" s="7">
        <v>15.477272729999999</v>
      </c>
      <c r="N3360" s="7">
        <f>VLOOKUP(Todos!$A3360,vlookup_table[#All],2,FALSE)</f>
        <v>0</v>
      </c>
      <c r="O3360" s="7" t="str">
        <f>VLOOKUP(Todos!$A3360,vlookup_table[#All],3,FALSE)</f>
        <v>NC</v>
      </c>
      <c r="P3360" s="7">
        <f>VLOOKUP(Todos!$A3360,vlookup_table[#All],4,FALSE)</f>
        <v>0</v>
      </c>
      <c r="Q3360" s="9" t="str">
        <f>VLOOKUP(Todos!$A3360,vlookup_table[#All],5,FALSE)</f>
        <v/>
      </c>
      <c r="R3360" s="9" t="str">
        <f>VLOOKUP(Todos!$A3360,vlookup_table[#All],6,FALSE)</f>
        <v>F</v>
      </c>
      <c r="S3360" s="9">
        <f>VLOOKUP(Todos!$A3360,vlookup_table[#All],7,FALSE)</f>
        <v>12</v>
      </c>
      <c r="T3360" s="9">
        <f>ROUND((9706-Todos!$P3360)/100, 0)</f>
        <v>97</v>
      </c>
      <c r="U3360" s="9" t="e" cm="1">
        <f t="array" ref="U3360">_xlfn.IFS(
    ISNUMBER(SEARCH("C", Q3360)), "Ciudad",
    ISNUMBER(SEARCH("T", Q3360)), "Pueblo",
    ISNUMBER(SEARCH("R", Q3360)), "Rural",
    ISNUMBER(SEARCH("S", Q3360)), "Suburbano",
    ISNUMBER(SEARCH("U", Q3360)), "Urbano"
)</f>
        <v>#N/A</v>
      </c>
      <c r="V3360" s="24" t="str" cm="1">
        <f t="array" ref="V3360">_xlfn.LET(
    _xlpm.txt, _xlfn.TEXTJOIN("", TRUE, IF(ISNUMBER(--MID(Todos!$H3360, _xlfn.SEQUENCE(LEN(Todos!$H3360)), 1)), MID(Todos!$H3360, _xlfn.SEQUENCE(LEN(Todos!$H3360)), 1), "")),
    IF(ISNUMBER(--RIGHT(_xlpm.txt,1)), _xlpm.txt, LEFT(_xlpm.txt, LEN(_xlpm.txt)-1))
)</f>
        <v>17843</v>
      </c>
      <c r="W3360" s="9" t="str">
        <f>UPPER(LEFT(Todos!$B3360,2))</f>
        <v>NC</v>
      </c>
      <c r="X3360" s="10" t="str" cm="1">
        <f t="array" ref="X3360">+IF(Todos!$C3360 = "",MODE.MATCH(Todos!$C$2:$C$4029),Todos!$C3360)</f>
        <v>female</v>
      </c>
    </row>
    <row r="3361" spans="1:24" x14ac:dyDescent="0.35">
      <c r="A3361" s="11">
        <v>189962</v>
      </c>
      <c r="B3361" s="12" t="s">
        <v>22</v>
      </c>
      <c r="C3361" s="12" t="s">
        <v>14</v>
      </c>
      <c r="D3361" s="12">
        <v>833</v>
      </c>
      <c r="E3361" s="12">
        <v>295</v>
      </c>
      <c r="F3361" s="12">
        <v>403</v>
      </c>
      <c r="G3361" s="12">
        <v>6</v>
      </c>
      <c r="H3361" s="12">
        <v>13341</v>
      </c>
      <c r="I3361" s="12">
        <v>11</v>
      </c>
      <c r="J3361" s="12">
        <v>43</v>
      </c>
      <c r="K3361" s="12">
        <v>299</v>
      </c>
      <c r="L3361" s="12">
        <v>378</v>
      </c>
      <c r="M3361" s="12">
        <v>11.85714286</v>
      </c>
      <c r="N3361" s="12">
        <f>VLOOKUP(Todos!$A3361,vlookup_table[#All],2,FALSE)</f>
        <v>0</v>
      </c>
      <c r="O3361" s="12" t="str">
        <f>VLOOKUP(Todos!$A3361,vlookup_table[#All],3,FALSE)</f>
        <v>CA</v>
      </c>
      <c r="P3361" s="12">
        <f>VLOOKUP(Todos!$A3361,vlookup_table[#All],4,FALSE)</f>
        <v>4601</v>
      </c>
      <c r="Q3361" s="14" t="str">
        <f>VLOOKUP(Todos!$A3361,vlookup_table[#All],5,FALSE)</f>
        <v>T3</v>
      </c>
      <c r="R3361" s="14" t="str">
        <f>VLOOKUP(Todos!$A3361,vlookup_table[#All],6,FALSE)</f>
        <v>M</v>
      </c>
      <c r="S3361" s="14">
        <f>VLOOKUP(Todos!$A3361,vlookup_table[#All],7,FALSE)</f>
        <v>10</v>
      </c>
      <c r="T3361" s="14">
        <f>ROUND((9706-Todos!$P3361)/100, 0)</f>
        <v>51</v>
      </c>
      <c r="U3361" s="14" t="str" cm="1">
        <f t="array" ref="U3361">_xlfn.IFS(
    ISNUMBER(SEARCH("C", Q3361)), "Ciudad",
    ISNUMBER(SEARCH("T", Q3361)), "Pueblo",
    ISNUMBER(SEARCH("R", Q3361)), "Rural",
    ISNUMBER(SEARCH("S", Q3361)), "Suburbano",
    ISNUMBER(SEARCH("U", Q3361)), "Urbano"
)</f>
        <v>Pueblo</v>
      </c>
      <c r="V3361" s="25" t="str" cm="1">
        <f t="array" ref="V3361">_xlfn.LET(
    _xlpm.txt, _xlfn.TEXTJOIN("", TRUE, IF(ISNUMBER(--MID(Todos!$H3361, _xlfn.SEQUENCE(LEN(Todos!$H3361)), 1)), MID(Todos!$H3361, _xlfn.SEQUENCE(LEN(Todos!$H3361)), 1), "")),
    IF(ISNUMBER(--RIGHT(_xlpm.txt,1)), _xlpm.txt, LEFT(_xlpm.txt, LEN(_xlpm.txt)-1))
)</f>
        <v>13341</v>
      </c>
      <c r="W3361" s="14" t="str">
        <f>UPPER(LEFT(Todos!$B3361,2))</f>
        <v>CA</v>
      </c>
      <c r="X3361" s="15" t="str" cm="1">
        <f t="array" ref="X3361">+IF(Todos!$C3361 = "",MODE.MATCH(Todos!$C$2:$C$4029),Todos!$C3361)</f>
        <v>M</v>
      </c>
    </row>
    <row r="3362" spans="1:24" x14ac:dyDescent="0.35">
      <c r="A3362" s="6">
        <v>27045</v>
      </c>
      <c r="B3362" s="7" t="s">
        <v>36</v>
      </c>
      <c r="C3362" s="7" t="s">
        <v>17</v>
      </c>
      <c r="D3362" s="7">
        <v>571</v>
      </c>
      <c r="E3362" s="7">
        <v>217</v>
      </c>
      <c r="F3362" s="7">
        <v>327</v>
      </c>
      <c r="G3362" s="7">
        <v>2</v>
      </c>
      <c r="H3362" s="7">
        <v>12055</v>
      </c>
      <c r="I3362" s="7">
        <v>2</v>
      </c>
      <c r="J3362" s="7">
        <v>65</v>
      </c>
      <c r="K3362" s="7">
        <v>259</v>
      </c>
      <c r="L3362" s="7">
        <v>280</v>
      </c>
      <c r="M3362" s="7">
        <v>8.9375</v>
      </c>
      <c r="N3362" s="7">
        <f>VLOOKUP(Todos!$A3362,vlookup_table[#All],2,FALSE)</f>
        <v>28</v>
      </c>
      <c r="O3362" s="7" t="str">
        <f>VLOOKUP(Todos!$A3362,vlookup_table[#All],3,FALSE)</f>
        <v>WI</v>
      </c>
      <c r="P3362" s="7">
        <f>VLOOKUP(Todos!$A3362,vlookup_table[#All],4,FALSE)</f>
        <v>0</v>
      </c>
      <c r="Q3362" s="9" t="str">
        <f>VLOOKUP(Todos!$A3362,vlookup_table[#All],5,FALSE)</f>
        <v>R2</v>
      </c>
      <c r="R3362" s="9" t="str">
        <f>VLOOKUP(Todos!$A3362,vlookup_table[#All],6,FALSE)</f>
        <v>F</v>
      </c>
      <c r="S3362" s="9">
        <f>VLOOKUP(Todos!$A3362,vlookup_table[#All],7,FALSE)</f>
        <v>16</v>
      </c>
      <c r="T3362" s="9">
        <f>ROUND((9706-Todos!$P3362)/100, 0)</f>
        <v>97</v>
      </c>
      <c r="U3362" s="9" t="str" cm="1">
        <f t="array" ref="U3362">_xlfn.IFS(
    ISNUMBER(SEARCH("C", Q3362)), "Ciudad",
    ISNUMBER(SEARCH("T", Q3362)), "Pueblo",
    ISNUMBER(SEARCH("R", Q3362)), "Rural",
    ISNUMBER(SEARCH("S", Q3362)), "Suburbano",
    ISNUMBER(SEARCH("U", Q3362)), "Urbano"
)</f>
        <v>Rural</v>
      </c>
      <c r="V3362" s="24" t="str" cm="1">
        <f t="array" ref="V3362">_xlfn.LET(
    _xlpm.txt, _xlfn.TEXTJOIN("", TRUE, IF(ISNUMBER(--MID(Todos!$H3362, _xlfn.SEQUENCE(LEN(Todos!$H3362)), 1)), MID(Todos!$H3362, _xlfn.SEQUENCE(LEN(Todos!$H3362)), 1), "")),
    IF(ISNUMBER(--RIGHT(_xlpm.txt,1)), _xlpm.txt, LEFT(_xlpm.txt, LEN(_xlpm.txt)-1))
)</f>
        <v>12055</v>
      </c>
      <c r="W3362" s="9" t="str">
        <f>UPPER(LEFT(Todos!$B3362,2))</f>
        <v>WI</v>
      </c>
      <c r="X3362" s="10" t="str" cm="1">
        <f t="array" ref="X3362">+IF(Todos!$C3362 = "",MODE.MATCH(Todos!$C$2:$C$4029),Todos!$C3362)</f>
        <v>F</v>
      </c>
    </row>
    <row r="3363" spans="1:24" x14ac:dyDescent="0.35">
      <c r="A3363" s="11">
        <v>97424</v>
      </c>
      <c r="B3363" s="12" t="s">
        <v>16</v>
      </c>
      <c r="C3363" s="12" t="s">
        <v>14</v>
      </c>
      <c r="D3363" s="12">
        <v>413</v>
      </c>
      <c r="E3363" s="12">
        <v>166</v>
      </c>
      <c r="F3363" s="12">
        <v>323</v>
      </c>
      <c r="G3363" s="12">
        <v>1</v>
      </c>
      <c r="H3363" s="12">
        <v>11274</v>
      </c>
      <c r="I3363" s="12">
        <v>1</v>
      </c>
      <c r="J3363" s="12">
        <v>89</v>
      </c>
      <c r="K3363" s="12">
        <v>239</v>
      </c>
      <c r="L3363" s="12">
        <v>259</v>
      </c>
      <c r="M3363" s="12">
        <v>4.8484848490000001</v>
      </c>
      <c r="N3363" s="12">
        <f>VLOOKUP(Todos!$A3363,vlookup_table[#All],2,FALSE)</f>
        <v>2</v>
      </c>
      <c r="O3363" s="12" t="str">
        <f>VLOOKUP(Todos!$A3363,vlookup_table[#All],3,FALSE)</f>
        <v>IL</v>
      </c>
      <c r="P3363" s="12">
        <f>VLOOKUP(Todos!$A3363,vlookup_table[#All],4,FALSE)</f>
        <v>0</v>
      </c>
      <c r="Q3363" s="14" t="str">
        <f>VLOOKUP(Todos!$A3363,vlookup_table[#All],5,FALSE)</f>
        <v>R3</v>
      </c>
      <c r="R3363" s="14" t="str">
        <f>VLOOKUP(Todos!$A3363,vlookup_table[#All],6,FALSE)</f>
        <v>M</v>
      </c>
      <c r="S3363" s="14">
        <f>VLOOKUP(Todos!$A3363,vlookup_table[#All],7,FALSE)</f>
        <v>5</v>
      </c>
      <c r="T3363" s="14">
        <f>ROUND((9706-Todos!$P3363)/100, 0)</f>
        <v>97</v>
      </c>
      <c r="U3363" s="14" t="str" cm="1">
        <f t="array" ref="U3363">_xlfn.IFS(
    ISNUMBER(SEARCH("C", Q3363)), "Ciudad",
    ISNUMBER(SEARCH("T", Q3363)), "Pueblo",
    ISNUMBER(SEARCH("R", Q3363)), "Rural",
    ISNUMBER(SEARCH("S", Q3363)), "Suburbano",
    ISNUMBER(SEARCH("U", Q3363)), "Urbano"
)</f>
        <v>Rural</v>
      </c>
      <c r="V3363" s="25" t="str" cm="1">
        <f t="array" ref="V3363">_xlfn.LET(
    _xlpm.txt, _xlfn.TEXTJOIN("", TRUE, IF(ISNUMBER(--MID(Todos!$H3363, _xlfn.SEQUENCE(LEN(Todos!$H3363)), 1)), MID(Todos!$H3363, _xlfn.SEQUENCE(LEN(Todos!$H3363)), 1), "")),
    IF(ISNUMBER(--RIGHT(_xlpm.txt,1)), _xlpm.txt, LEFT(_xlpm.txt, LEN(_xlpm.txt)-1))
)</f>
        <v>11274</v>
      </c>
      <c r="W3363" s="14" t="str">
        <f>UPPER(LEFT(Todos!$B3363,2))</f>
        <v>IL</v>
      </c>
      <c r="X3363" s="15" t="str" cm="1">
        <f t="array" ref="X3363">+IF(Todos!$C3363 = "",MODE.MATCH(Todos!$C$2:$C$4029),Todos!$C3363)</f>
        <v>M</v>
      </c>
    </row>
    <row r="3364" spans="1:24" x14ac:dyDescent="0.35">
      <c r="A3364" s="6">
        <v>163591</v>
      </c>
      <c r="B3364" s="7" t="s">
        <v>22</v>
      </c>
      <c r="C3364" s="7" t="s">
        <v>14</v>
      </c>
      <c r="D3364" s="7">
        <v>3919</v>
      </c>
      <c r="E3364" s="7">
        <v>427</v>
      </c>
      <c r="F3364" s="7">
        <v>589</v>
      </c>
      <c r="G3364" s="7">
        <v>93</v>
      </c>
      <c r="H3364" s="7">
        <v>25828</v>
      </c>
      <c r="I3364" s="7">
        <v>17</v>
      </c>
      <c r="J3364" s="7">
        <v>48</v>
      </c>
      <c r="K3364" s="7">
        <v>453</v>
      </c>
      <c r="L3364" s="7">
        <v>552</v>
      </c>
      <c r="M3364" s="7">
        <v>23.14285714</v>
      </c>
      <c r="N3364" s="7">
        <f>VLOOKUP(Todos!$A3364,vlookup_table[#All],2,FALSE)</f>
        <v>0</v>
      </c>
      <c r="O3364" s="7" t="str">
        <f>VLOOKUP(Todos!$A3364,vlookup_table[#All],3,FALSE)</f>
        <v>CA</v>
      </c>
      <c r="P3364" s="7">
        <f>VLOOKUP(Todos!$A3364,vlookup_table[#All],4,FALSE)</f>
        <v>2201</v>
      </c>
      <c r="Q3364" s="9" t="str">
        <f>VLOOKUP(Todos!$A3364,vlookup_table[#All],5,FALSE)</f>
        <v>U1</v>
      </c>
      <c r="R3364" s="9" t="str">
        <f>VLOOKUP(Todos!$A3364,vlookup_table[#All],6,FALSE)</f>
        <v>M</v>
      </c>
      <c r="S3364" s="9">
        <f>VLOOKUP(Todos!$A3364,vlookup_table[#All],7,FALSE)</f>
        <v>35</v>
      </c>
      <c r="T3364" s="9">
        <f>ROUND((9706-Todos!$P3364)/100, 0)</f>
        <v>75</v>
      </c>
      <c r="U3364" s="9" t="str" cm="1">
        <f t="array" ref="U3364">_xlfn.IFS(
    ISNUMBER(SEARCH("C", Q3364)), "Ciudad",
    ISNUMBER(SEARCH("T", Q3364)), "Pueblo",
    ISNUMBER(SEARCH("R", Q3364)), "Rural",
    ISNUMBER(SEARCH("S", Q3364)), "Suburbano",
    ISNUMBER(SEARCH("U", Q3364)), "Urbano"
)</f>
        <v>Urbano</v>
      </c>
      <c r="V3364" s="24" t="str" cm="1">
        <f t="array" ref="V3364">_xlfn.LET(
    _xlpm.txt, _xlfn.TEXTJOIN("", TRUE, IF(ISNUMBER(--MID(Todos!$H3364, _xlfn.SEQUENCE(LEN(Todos!$H3364)), 1)), MID(Todos!$H3364, _xlfn.SEQUENCE(LEN(Todos!$H3364)), 1), "")),
    IF(ISNUMBER(--RIGHT(_xlpm.txt,1)), _xlpm.txt, LEFT(_xlpm.txt, LEN(_xlpm.txt)-1))
)</f>
        <v>25828</v>
      </c>
      <c r="W3364" s="9" t="str">
        <f>UPPER(LEFT(Todos!$B3364,2))</f>
        <v>CA</v>
      </c>
      <c r="X3364" s="10" t="str" cm="1">
        <f t="array" ref="X3364">+IF(Todos!$C3364 = "",MODE.MATCH(Todos!$C$2:$C$4029),Todos!$C3364)</f>
        <v>M</v>
      </c>
    </row>
    <row r="3365" spans="1:24" x14ac:dyDescent="0.35">
      <c r="A3365" s="11">
        <v>15772</v>
      </c>
      <c r="B3365" s="12" t="s">
        <v>18</v>
      </c>
      <c r="C3365" s="12" t="s">
        <v>20</v>
      </c>
      <c r="D3365" s="12">
        <v>439</v>
      </c>
      <c r="E3365" s="12">
        <v>134</v>
      </c>
      <c r="F3365" s="12">
        <v>212</v>
      </c>
      <c r="G3365" s="12">
        <v>0</v>
      </c>
      <c r="H3365" s="12">
        <v>7525</v>
      </c>
      <c r="I3365" s="12">
        <v>0</v>
      </c>
      <c r="J3365" s="12">
        <v>77</v>
      </c>
      <c r="K3365" s="12">
        <v>189</v>
      </c>
      <c r="L3365" s="12">
        <v>168</v>
      </c>
      <c r="M3365" s="12">
        <v>5.6666666670000003</v>
      </c>
      <c r="N3365" s="12">
        <f>VLOOKUP(Todos!$A3365,vlookup_table[#All],2,FALSE)</f>
        <v>2</v>
      </c>
      <c r="O3365" s="12" t="str">
        <f>VLOOKUP(Todos!$A3365,vlookup_table[#All],3,FALSE)</f>
        <v>NC</v>
      </c>
      <c r="P3365" s="12">
        <f>VLOOKUP(Todos!$A3365,vlookup_table[#All],4,FALSE)</f>
        <v>0</v>
      </c>
      <c r="Q3365" s="14" t="str">
        <f>VLOOKUP(Todos!$A3365,vlookup_table[#All],5,FALSE)</f>
        <v>C3</v>
      </c>
      <c r="R3365" s="14" t="str">
        <f>VLOOKUP(Todos!$A3365,vlookup_table[#All],6,FALSE)</f>
        <v>F</v>
      </c>
      <c r="S3365" s="14">
        <f>VLOOKUP(Todos!$A3365,vlookup_table[#All],7,FALSE)</f>
        <v>10</v>
      </c>
      <c r="T3365" s="14">
        <f>ROUND((9706-Todos!$P3365)/100, 0)</f>
        <v>97</v>
      </c>
      <c r="U3365" s="14" t="str" cm="1">
        <f t="array" ref="U3365">_xlfn.IFS(
    ISNUMBER(SEARCH("C", Q3365)), "Ciudad",
    ISNUMBER(SEARCH("T", Q3365)), "Pueblo",
    ISNUMBER(SEARCH("R", Q3365)), "Rural",
    ISNUMBER(SEARCH("S", Q3365)), "Suburbano",
    ISNUMBER(SEARCH("U", Q3365)), "Urbano"
)</f>
        <v>Ciudad</v>
      </c>
      <c r="V3365" s="25" t="str" cm="1">
        <f t="array" ref="V3365">_xlfn.LET(
    _xlpm.txt, _xlfn.TEXTJOIN("", TRUE, IF(ISNUMBER(--MID(Todos!$H3365, _xlfn.SEQUENCE(LEN(Todos!$H3365)), 1)), MID(Todos!$H3365, _xlfn.SEQUENCE(LEN(Todos!$H3365)), 1), "")),
    IF(ISNUMBER(--RIGHT(_xlpm.txt,1)), _xlpm.txt, LEFT(_xlpm.txt, LEN(_xlpm.txt)-1))
)</f>
        <v>7525</v>
      </c>
      <c r="W3365" s="14" t="str">
        <f>UPPER(LEFT(Todos!$B3365,2))</f>
        <v>NC</v>
      </c>
      <c r="X3365" s="15" t="str" cm="1">
        <f t="array" ref="X3365">+IF(Todos!$C3365 = "",MODE.MATCH(Todos!$C$2:$C$4029),Todos!$C3365)</f>
        <v>female</v>
      </c>
    </row>
    <row r="3366" spans="1:24" x14ac:dyDescent="0.35">
      <c r="A3366" s="6">
        <v>71427</v>
      </c>
      <c r="B3366" s="7" t="s">
        <v>30</v>
      </c>
      <c r="C3366" s="7" t="s">
        <v>14</v>
      </c>
      <c r="D3366" s="7">
        <v>914</v>
      </c>
      <c r="E3366" s="7">
        <v>421</v>
      </c>
      <c r="F3366" s="7">
        <v>543</v>
      </c>
      <c r="G3366" s="7">
        <v>2</v>
      </c>
      <c r="H3366" s="7">
        <v>20079</v>
      </c>
      <c r="I3366" s="7">
        <v>2</v>
      </c>
      <c r="J3366" s="7">
        <v>74</v>
      </c>
      <c r="K3366" s="7">
        <v>530</v>
      </c>
      <c r="L3366" s="7">
        <v>467</v>
      </c>
      <c r="M3366" s="7">
        <v>16.5</v>
      </c>
      <c r="N3366" s="7">
        <f>VLOOKUP(Todos!$A3366,vlookup_table[#All],2,FALSE)</f>
        <v>1</v>
      </c>
      <c r="O3366" s="7" t="str">
        <f>VLOOKUP(Todos!$A3366,vlookup_table[#All],3,FALSE)</f>
        <v>MI</v>
      </c>
      <c r="P3366" s="7">
        <f>VLOOKUP(Todos!$A3366,vlookup_table[#All],4,FALSE)</f>
        <v>5510</v>
      </c>
      <c r="Q3366" s="9" t="str">
        <f>VLOOKUP(Todos!$A3366,vlookup_table[#All],5,FALSE)</f>
        <v>T1</v>
      </c>
      <c r="R3366" s="9" t="str">
        <f>VLOOKUP(Todos!$A3366,vlookup_table[#All],6,FALSE)</f>
        <v>M</v>
      </c>
      <c r="S3366" s="9">
        <f>VLOOKUP(Todos!$A3366,vlookup_table[#All],7,FALSE)</f>
        <v>30</v>
      </c>
      <c r="T3366" s="9">
        <f>ROUND((9706-Todos!$P3366)/100, 0)</f>
        <v>42</v>
      </c>
      <c r="U3366" s="9" t="str" cm="1">
        <f t="array" ref="U3366">_xlfn.IFS(
    ISNUMBER(SEARCH("C", Q3366)), "Ciudad",
    ISNUMBER(SEARCH("T", Q3366)), "Pueblo",
    ISNUMBER(SEARCH("R", Q3366)), "Rural",
    ISNUMBER(SEARCH("S", Q3366)), "Suburbano",
    ISNUMBER(SEARCH("U", Q3366)), "Urbano"
)</f>
        <v>Pueblo</v>
      </c>
      <c r="V3366" s="24" t="str" cm="1">
        <f t="array" ref="V3366">_xlfn.LET(
    _xlpm.txt, _xlfn.TEXTJOIN("", TRUE, IF(ISNUMBER(--MID(Todos!$H3366, _xlfn.SEQUENCE(LEN(Todos!$H3366)), 1)), MID(Todos!$H3366, _xlfn.SEQUENCE(LEN(Todos!$H3366)), 1), "")),
    IF(ISNUMBER(--RIGHT(_xlpm.txt,1)), _xlpm.txt, LEFT(_xlpm.txt, LEN(_xlpm.txt)-1))
)</f>
        <v>20079</v>
      </c>
      <c r="W3366" s="9" t="str">
        <f>UPPER(LEFT(Todos!$B3366,2))</f>
        <v>MI</v>
      </c>
      <c r="X3366" s="10" t="str" cm="1">
        <f t="array" ref="X3366">+IF(Todos!$C3366 = "",MODE.MATCH(Todos!$C$2:$C$4029),Todos!$C3366)</f>
        <v>M</v>
      </c>
    </row>
    <row r="3367" spans="1:24" x14ac:dyDescent="0.35">
      <c r="A3367" s="11">
        <v>159039</v>
      </c>
      <c r="B3367" s="12" t="s">
        <v>22</v>
      </c>
      <c r="C3367" s="12" t="s">
        <v>17</v>
      </c>
      <c r="D3367" s="12">
        <v>1656</v>
      </c>
      <c r="E3367" s="12">
        <v>298</v>
      </c>
      <c r="F3367" s="12">
        <v>388</v>
      </c>
      <c r="G3367" s="12">
        <v>18</v>
      </c>
      <c r="H3367" s="12">
        <v>17943</v>
      </c>
      <c r="I3367" s="12">
        <v>10</v>
      </c>
      <c r="J3367" s="12">
        <v>36</v>
      </c>
      <c r="K3367" s="12">
        <v>350</v>
      </c>
      <c r="L3367" s="12">
        <v>356</v>
      </c>
      <c r="M3367" s="12">
        <v>15.35</v>
      </c>
      <c r="N3367" s="12">
        <f>VLOOKUP(Todos!$A3367,vlookup_table[#All],2,FALSE)</f>
        <v>0</v>
      </c>
      <c r="O3367" s="12" t="str">
        <f>VLOOKUP(Todos!$A3367,vlookup_table[#All],3,FALSE)</f>
        <v>CA</v>
      </c>
      <c r="P3367" s="12">
        <f>VLOOKUP(Todos!$A3367,vlookup_table[#All],4,FALSE)</f>
        <v>2001</v>
      </c>
      <c r="Q3367" s="14" t="str">
        <f>VLOOKUP(Todos!$A3367,vlookup_table[#All],5,FALSE)</f>
        <v>C2</v>
      </c>
      <c r="R3367" s="14" t="str">
        <f>VLOOKUP(Todos!$A3367,vlookup_table[#All],6,FALSE)</f>
        <v>F</v>
      </c>
      <c r="S3367" s="14">
        <f>VLOOKUP(Todos!$A3367,vlookup_table[#All],7,FALSE)</f>
        <v>25</v>
      </c>
      <c r="T3367" s="14">
        <f>ROUND((9706-Todos!$P3367)/100, 0)</f>
        <v>77</v>
      </c>
      <c r="U3367" s="14" t="str" cm="1">
        <f t="array" ref="U3367">_xlfn.IFS(
    ISNUMBER(SEARCH("C", Q3367)), "Ciudad",
    ISNUMBER(SEARCH("T", Q3367)), "Pueblo",
    ISNUMBER(SEARCH("R", Q3367)), "Rural",
    ISNUMBER(SEARCH("S", Q3367)), "Suburbano",
    ISNUMBER(SEARCH("U", Q3367)), "Urbano"
)</f>
        <v>Ciudad</v>
      </c>
      <c r="V3367" s="25" t="str" cm="1">
        <f t="array" ref="V3367">_xlfn.LET(
    _xlpm.txt, _xlfn.TEXTJOIN("", TRUE, IF(ISNUMBER(--MID(Todos!$H3367, _xlfn.SEQUENCE(LEN(Todos!$H3367)), 1)), MID(Todos!$H3367, _xlfn.SEQUENCE(LEN(Todos!$H3367)), 1), "")),
    IF(ISNUMBER(--RIGHT(_xlpm.txt,1)), _xlpm.txt, LEFT(_xlpm.txt, LEN(_xlpm.txt)-1))
)</f>
        <v>17943</v>
      </c>
      <c r="W3367" s="14" t="str">
        <f>UPPER(LEFT(Todos!$B3367,2))</f>
        <v>CA</v>
      </c>
      <c r="X3367" s="15" t="str" cm="1">
        <f t="array" ref="X3367">+IF(Todos!$C3367 = "",MODE.MATCH(Todos!$C$2:$C$4029),Todos!$C3367)</f>
        <v>F</v>
      </c>
    </row>
    <row r="3368" spans="1:24" x14ac:dyDescent="0.35">
      <c r="A3368" s="6">
        <v>22984</v>
      </c>
      <c r="B3368" s="7" t="s">
        <v>47</v>
      </c>
      <c r="C3368" s="7" t="s">
        <v>17</v>
      </c>
      <c r="D3368" s="7">
        <v>0</v>
      </c>
      <c r="E3368" s="7">
        <v>0</v>
      </c>
      <c r="F3368" s="7">
        <v>0</v>
      </c>
      <c r="G3368" s="7">
        <v>0</v>
      </c>
      <c r="H3368" s="7">
        <v>0</v>
      </c>
      <c r="I3368" s="7">
        <v>0</v>
      </c>
      <c r="J3368" s="7">
        <v>0</v>
      </c>
      <c r="K3368" s="7">
        <v>0</v>
      </c>
      <c r="L3368" s="7">
        <v>0</v>
      </c>
      <c r="M3368" s="7">
        <v>6</v>
      </c>
      <c r="N3368" s="7">
        <f>VLOOKUP(Todos!$A3368,vlookup_table[#All],2,FALSE)</f>
        <v>0</v>
      </c>
      <c r="O3368" s="7" t="str">
        <f>VLOOKUP(Todos!$A3368,vlookup_table[#All],3,FALSE)</f>
        <v>SC</v>
      </c>
      <c r="P3368" s="7">
        <f>VLOOKUP(Todos!$A3368,vlookup_table[#All],4,FALSE)</f>
        <v>0</v>
      </c>
      <c r="Q3368" s="9" t="str">
        <f>VLOOKUP(Todos!$A3368,vlookup_table[#All],5,FALSE)</f>
        <v>T2</v>
      </c>
      <c r="R3368" s="9" t="str">
        <f>VLOOKUP(Todos!$A3368,vlookup_table[#All],6,FALSE)</f>
        <v>F</v>
      </c>
      <c r="S3368" s="9">
        <f>VLOOKUP(Todos!$A3368,vlookup_table[#All],7,FALSE)</f>
        <v>1</v>
      </c>
      <c r="T3368" s="9">
        <f>ROUND((9706-Todos!$P3368)/100, 0)</f>
        <v>97</v>
      </c>
      <c r="U3368" s="9" t="str" cm="1">
        <f t="array" ref="U3368">_xlfn.IFS(
    ISNUMBER(SEARCH("C", Q3368)), "Ciudad",
    ISNUMBER(SEARCH("T", Q3368)), "Pueblo",
    ISNUMBER(SEARCH("R", Q3368)), "Rural",
    ISNUMBER(SEARCH("S", Q3368)), "Suburbano",
    ISNUMBER(SEARCH("U", Q3368)), "Urbano"
)</f>
        <v>Pueblo</v>
      </c>
      <c r="V3368" s="24" t="str" cm="1">
        <f t="array" ref="V3368">_xlfn.LET(
    _xlpm.txt, _xlfn.TEXTJOIN("", TRUE, IF(ISNUMBER(--MID(Todos!$H3368, _xlfn.SEQUENCE(LEN(Todos!$H3368)), 1)), MID(Todos!$H3368, _xlfn.SEQUENCE(LEN(Todos!$H3368)), 1), "")),
    IF(ISNUMBER(--RIGHT(_xlpm.txt,1)), _xlpm.txt, LEFT(_xlpm.txt, LEN(_xlpm.txt)-1))
)</f>
        <v>0</v>
      </c>
      <c r="W3368" s="9" t="str">
        <f>UPPER(LEFT(Todos!$B3368,2))</f>
        <v>SC</v>
      </c>
      <c r="X3368" s="10" t="str" cm="1">
        <f t="array" ref="X3368">+IF(Todos!$C3368 = "",MODE.MATCH(Todos!$C$2:$C$4029),Todos!$C3368)</f>
        <v>F</v>
      </c>
    </row>
    <row r="3369" spans="1:24" x14ac:dyDescent="0.35">
      <c r="A3369" s="11">
        <v>89210</v>
      </c>
      <c r="B3369" s="12" t="s">
        <v>33</v>
      </c>
      <c r="C3369" s="12"/>
      <c r="D3369" s="12">
        <v>493</v>
      </c>
      <c r="E3369" s="12">
        <v>188</v>
      </c>
      <c r="F3369" s="12">
        <v>259</v>
      </c>
      <c r="G3369" s="12">
        <v>1</v>
      </c>
      <c r="H3369" s="12">
        <v>9997</v>
      </c>
      <c r="I3369" s="12">
        <v>3</v>
      </c>
      <c r="J3369" s="12">
        <v>35</v>
      </c>
      <c r="K3369" s="12">
        <v>202</v>
      </c>
      <c r="L3369" s="12">
        <v>223</v>
      </c>
      <c r="M3369" s="12">
        <v>44.727272730000003</v>
      </c>
      <c r="N3369" s="12">
        <f>VLOOKUP(Todos!$A3369,vlookup_table[#All],2,FALSE)</f>
        <v>2</v>
      </c>
      <c r="O3369" s="12" t="str">
        <f>VLOOKUP(Todos!$A3369,vlookup_table[#All],3,FALSE)</f>
        <v>AR</v>
      </c>
      <c r="P3369" s="12">
        <f>VLOOKUP(Todos!$A3369,vlookup_table[#All],4,FALSE)</f>
        <v>3801</v>
      </c>
      <c r="Q3369" s="14" t="str">
        <f>VLOOKUP(Todos!$A3369,vlookup_table[#All],5,FALSE)</f>
        <v>S2</v>
      </c>
      <c r="R3369" s="14" t="str">
        <f>VLOOKUP(Todos!$A3369,vlookup_table[#All],6,FALSE)</f>
        <v/>
      </c>
      <c r="S3369" s="14">
        <f>VLOOKUP(Todos!$A3369,vlookup_table[#All],7,FALSE)</f>
        <v>25</v>
      </c>
      <c r="T3369" s="14">
        <f>ROUND((9706-Todos!$P3369)/100, 0)</f>
        <v>59</v>
      </c>
      <c r="U3369" s="14" t="str" cm="1">
        <f t="array" ref="U3369">_xlfn.IFS(
    ISNUMBER(SEARCH("C", Q3369)), "Ciudad",
    ISNUMBER(SEARCH("T", Q3369)), "Pueblo",
    ISNUMBER(SEARCH("R", Q3369)), "Rural",
    ISNUMBER(SEARCH("S", Q3369)), "Suburbano",
    ISNUMBER(SEARCH("U", Q3369)), "Urbano"
)</f>
        <v>Suburbano</v>
      </c>
      <c r="V3369" s="25" t="str" cm="1">
        <f t="array" ref="V3369">_xlfn.LET(
    _xlpm.txt, _xlfn.TEXTJOIN("", TRUE, IF(ISNUMBER(--MID(Todos!$H3369, _xlfn.SEQUENCE(LEN(Todos!$H3369)), 1)), MID(Todos!$H3369, _xlfn.SEQUENCE(LEN(Todos!$H3369)), 1), "")),
    IF(ISNUMBER(--RIGHT(_xlpm.txt,1)), _xlpm.txt, LEFT(_xlpm.txt, LEN(_xlpm.txt)-1))
)</f>
        <v>9997</v>
      </c>
      <c r="W3369" s="14" t="str">
        <f>UPPER(LEFT(Todos!$B3369,2))</f>
        <v>AR</v>
      </c>
      <c r="X3369" s="15" t="e" cm="1">
        <f t="array" aca="1" ref="X3369" ca="1">+IF(Todos!$C3369 = "",MODE.MATCH(Todos!$C$2:$C$4029),Todos!$C3369)</f>
        <v>#NAME?</v>
      </c>
    </row>
    <row r="3370" spans="1:24" x14ac:dyDescent="0.35">
      <c r="A3370" s="6">
        <v>6490</v>
      </c>
      <c r="B3370" s="7" t="s">
        <v>41</v>
      </c>
      <c r="C3370" s="7" t="s">
        <v>52</v>
      </c>
      <c r="D3370" s="7">
        <v>1118</v>
      </c>
      <c r="E3370" s="7">
        <v>354</v>
      </c>
      <c r="F3370" s="7">
        <v>466</v>
      </c>
      <c r="G3370" s="7">
        <v>7</v>
      </c>
      <c r="H3370" s="7">
        <v>13991</v>
      </c>
      <c r="I3370" s="7">
        <v>5</v>
      </c>
      <c r="J3370" s="7">
        <v>54</v>
      </c>
      <c r="K3370" s="7">
        <v>453</v>
      </c>
      <c r="L3370" s="7">
        <v>385</v>
      </c>
      <c r="M3370" s="7">
        <v>22</v>
      </c>
      <c r="N3370" s="7">
        <f>VLOOKUP(Todos!$A3370,vlookup_table[#All],2,FALSE)</f>
        <v>0</v>
      </c>
      <c r="O3370" s="7" t="str">
        <f>VLOOKUP(Todos!$A3370,vlookup_table[#All],3,FALSE)</f>
        <v>WA</v>
      </c>
      <c r="P3370" s="7">
        <f>VLOOKUP(Todos!$A3370,vlookup_table[#All],4,FALSE)</f>
        <v>1201</v>
      </c>
      <c r="Q3370" s="9" t="str">
        <f>VLOOKUP(Todos!$A3370,vlookup_table[#All],5,FALSE)</f>
        <v>T2</v>
      </c>
      <c r="R3370" s="9" t="str">
        <f>VLOOKUP(Todos!$A3370,vlookup_table[#All],6,FALSE)</f>
        <v>M</v>
      </c>
      <c r="S3370" s="9">
        <f>VLOOKUP(Todos!$A3370,vlookup_table[#All],7,FALSE)</f>
        <v>25</v>
      </c>
      <c r="T3370" s="9">
        <f>ROUND((9706-Todos!$P3370)/100, 0)</f>
        <v>85</v>
      </c>
      <c r="U3370" s="9" t="str" cm="1">
        <f t="array" ref="U3370">_xlfn.IFS(
    ISNUMBER(SEARCH("C", Q3370)), "Ciudad",
    ISNUMBER(SEARCH("T", Q3370)), "Pueblo",
    ISNUMBER(SEARCH("R", Q3370)), "Rural",
    ISNUMBER(SEARCH("S", Q3370)), "Suburbano",
    ISNUMBER(SEARCH("U", Q3370)), "Urbano"
)</f>
        <v>Pueblo</v>
      </c>
      <c r="V3370" s="24" t="str" cm="1">
        <f t="array" ref="V3370">_xlfn.LET(
    _xlpm.txt, _xlfn.TEXTJOIN("", TRUE, IF(ISNUMBER(--MID(Todos!$H3370, _xlfn.SEQUENCE(LEN(Todos!$H3370)), 1)), MID(Todos!$H3370, _xlfn.SEQUENCE(LEN(Todos!$H3370)), 1), "")),
    IF(ISNUMBER(--RIGHT(_xlpm.txt,1)), _xlpm.txt, LEFT(_xlpm.txt, LEN(_xlpm.txt)-1))
)</f>
        <v>13991</v>
      </c>
      <c r="W3370" s="9" t="str">
        <f>UPPER(LEFT(Todos!$B3370,2))</f>
        <v>WA</v>
      </c>
      <c r="X3370" s="10" t="str" cm="1">
        <f t="array" ref="X3370">+IF(Todos!$C3370 = "",MODE.MATCH(Todos!$C$2:$C$4029),Todos!$C3370)</f>
        <v>male</v>
      </c>
    </row>
    <row r="3371" spans="1:24" x14ac:dyDescent="0.35">
      <c r="A3371" s="11">
        <v>48003</v>
      </c>
      <c r="B3371" s="12" t="s">
        <v>44</v>
      </c>
      <c r="C3371" s="12" t="s">
        <v>31</v>
      </c>
      <c r="D3371" s="12">
        <v>765</v>
      </c>
      <c r="E3371" s="12">
        <v>408</v>
      </c>
      <c r="F3371" s="12">
        <v>472</v>
      </c>
      <c r="G3371" s="12">
        <v>1</v>
      </c>
      <c r="H3371" s="12">
        <v>15150</v>
      </c>
      <c r="I3371" s="12">
        <v>1</v>
      </c>
      <c r="J3371" s="12">
        <v>68</v>
      </c>
      <c r="K3371" s="12">
        <v>430</v>
      </c>
      <c r="L3371" s="12">
        <v>441</v>
      </c>
      <c r="M3371" s="12">
        <v>7.6111111109999996</v>
      </c>
      <c r="N3371" s="12">
        <f>VLOOKUP(Todos!$A3371,vlookup_table[#All],2,FALSE)</f>
        <v>0</v>
      </c>
      <c r="O3371" s="12" t="str">
        <f>VLOOKUP(Todos!$A3371,vlookup_table[#All],3,FALSE)</f>
        <v>AL</v>
      </c>
      <c r="P3371" s="12">
        <f>VLOOKUP(Todos!$A3371,vlookup_table[#All],4,FALSE)</f>
        <v>0</v>
      </c>
      <c r="Q3371" s="14" t="str">
        <f>VLOOKUP(Todos!$A3371,vlookup_table[#All],5,FALSE)</f>
        <v>T2</v>
      </c>
      <c r="R3371" s="14" t="str">
        <f>VLOOKUP(Todos!$A3371,vlookup_table[#All],6,FALSE)</f>
        <v>U</v>
      </c>
      <c r="S3371" s="14">
        <f>VLOOKUP(Todos!$A3371,vlookup_table[#All],7,FALSE)</f>
        <v>10</v>
      </c>
      <c r="T3371" s="14">
        <f>ROUND((9706-Todos!$P3371)/100, 0)</f>
        <v>97</v>
      </c>
      <c r="U3371" s="14" t="str" cm="1">
        <f t="array" ref="U3371">_xlfn.IFS(
    ISNUMBER(SEARCH("C", Q3371)), "Ciudad",
    ISNUMBER(SEARCH("T", Q3371)), "Pueblo",
    ISNUMBER(SEARCH("R", Q3371)), "Rural",
    ISNUMBER(SEARCH("S", Q3371)), "Suburbano",
    ISNUMBER(SEARCH("U", Q3371)), "Urbano"
)</f>
        <v>Pueblo</v>
      </c>
      <c r="V3371" s="25" t="str" cm="1">
        <f t="array" ref="V3371">_xlfn.LET(
    _xlpm.txt, _xlfn.TEXTJOIN("", TRUE, IF(ISNUMBER(--MID(Todos!$H3371, _xlfn.SEQUENCE(LEN(Todos!$H3371)), 1)), MID(Todos!$H3371, _xlfn.SEQUENCE(LEN(Todos!$H3371)), 1), "")),
    IF(ISNUMBER(--RIGHT(_xlpm.txt,1)), _xlpm.txt, LEFT(_xlpm.txt, LEN(_xlpm.txt)-1))
)</f>
        <v>15150</v>
      </c>
      <c r="W3371" s="14" t="str">
        <f>UPPER(LEFT(Todos!$B3371,2))</f>
        <v>AL</v>
      </c>
      <c r="X3371" s="15" t="str" cm="1">
        <f t="array" ref="X3371">+IF(Todos!$C3371 = "",MODE.MATCH(Todos!$C$2:$C$4029),Todos!$C3371)</f>
        <v>U</v>
      </c>
    </row>
    <row r="3372" spans="1:24" x14ac:dyDescent="0.35">
      <c r="A3372" s="6">
        <v>189199</v>
      </c>
      <c r="B3372" s="7" t="s">
        <v>28</v>
      </c>
      <c r="C3372" s="7" t="s">
        <v>17</v>
      </c>
      <c r="D3372" s="7">
        <v>636</v>
      </c>
      <c r="E3372" s="7">
        <v>311</v>
      </c>
      <c r="F3372" s="7">
        <v>495</v>
      </c>
      <c r="G3372" s="7">
        <v>0</v>
      </c>
      <c r="H3372" s="7">
        <v>16133</v>
      </c>
      <c r="I3372" s="7">
        <v>4</v>
      </c>
      <c r="J3372" s="7">
        <v>47</v>
      </c>
      <c r="K3372" s="7">
        <v>412</v>
      </c>
      <c r="L3372" s="7">
        <v>332</v>
      </c>
      <c r="M3372" s="7">
        <v>16.666666670000001</v>
      </c>
      <c r="N3372" s="7">
        <f>VLOOKUP(Todos!$A3372,vlookup_table[#All],2,FALSE)</f>
        <v>0</v>
      </c>
      <c r="O3372" s="7" t="str">
        <f>VLOOKUP(Todos!$A3372,vlookup_table[#All],3,FALSE)</f>
        <v>KS</v>
      </c>
      <c r="P3372" s="7">
        <f>VLOOKUP(Todos!$A3372,vlookup_table[#All],4,FALSE)</f>
        <v>0</v>
      </c>
      <c r="Q3372" s="9" t="str">
        <f>VLOOKUP(Todos!$A3372,vlookup_table[#All],5,FALSE)</f>
        <v>T2</v>
      </c>
      <c r="R3372" s="9" t="str">
        <f>VLOOKUP(Todos!$A3372,vlookup_table[#All],6,FALSE)</f>
        <v>F</v>
      </c>
      <c r="S3372" s="9">
        <f>VLOOKUP(Todos!$A3372,vlookup_table[#All],7,FALSE)</f>
        <v>25</v>
      </c>
      <c r="T3372" s="9">
        <f>ROUND((9706-Todos!$P3372)/100, 0)</f>
        <v>97</v>
      </c>
      <c r="U3372" s="9" t="str" cm="1">
        <f t="array" ref="U3372">_xlfn.IFS(
    ISNUMBER(SEARCH("C", Q3372)), "Ciudad",
    ISNUMBER(SEARCH("T", Q3372)), "Pueblo",
    ISNUMBER(SEARCH("R", Q3372)), "Rural",
    ISNUMBER(SEARCH("S", Q3372)), "Suburbano",
    ISNUMBER(SEARCH("U", Q3372)), "Urbano"
)</f>
        <v>Pueblo</v>
      </c>
      <c r="V3372" s="24" t="str" cm="1">
        <f t="array" ref="V3372">_xlfn.LET(
    _xlpm.txt, _xlfn.TEXTJOIN("", TRUE, IF(ISNUMBER(--MID(Todos!$H3372, _xlfn.SEQUENCE(LEN(Todos!$H3372)), 1)), MID(Todos!$H3372, _xlfn.SEQUENCE(LEN(Todos!$H3372)), 1), "")),
    IF(ISNUMBER(--RIGHT(_xlpm.txt,1)), _xlpm.txt, LEFT(_xlpm.txt, LEN(_xlpm.txt)-1))
)</f>
        <v>16133</v>
      </c>
      <c r="W3372" s="9" t="str">
        <f>UPPER(LEFT(Todos!$B3372,2))</f>
        <v>KS</v>
      </c>
      <c r="X3372" s="10" t="str" cm="1">
        <f t="array" ref="X3372">+IF(Todos!$C3372 = "",MODE.MATCH(Todos!$C$2:$C$4029),Todos!$C3372)</f>
        <v>F</v>
      </c>
    </row>
    <row r="3373" spans="1:24" x14ac:dyDescent="0.35">
      <c r="A3373" s="11">
        <v>117882</v>
      </c>
      <c r="B3373" s="12" t="s">
        <v>33</v>
      </c>
      <c r="C3373" s="12" t="s">
        <v>61</v>
      </c>
      <c r="D3373" s="12">
        <v>424</v>
      </c>
      <c r="E3373" s="12">
        <v>252</v>
      </c>
      <c r="F3373" s="12">
        <v>354</v>
      </c>
      <c r="G3373" s="12">
        <v>0</v>
      </c>
      <c r="H3373" s="12">
        <v>14198</v>
      </c>
      <c r="I3373" s="12">
        <v>0</v>
      </c>
      <c r="J3373" s="12">
        <v>44</v>
      </c>
      <c r="K3373" s="12">
        <v>303</v>
      </c>
      <c r="L3373" s="12">
        <v>299</v>
      </c>
      <c r="M3373" s="12">
        <v>11.66666667</v>
      </c>
      <c r="N3373" s="12">
        <f>VLOOKUP(Todos!$A3373,vlookup_table[#All],2,FALSE)</f>
        <v>0</v>
      </c>
      <c r="O3373" s="12" t="str">
        <f>VLOOKUP(Todos!$A3373,vlookup_table[#All],3,FALSE)</f>
        <v>AR</v>
      </c>
      <c r="P3373" s="12">
        <f>VLOOKUP(Todos!$A3373,vlookup_table[#All],4,FALSE)</f>
        <v>2907</v>
      </c>
      <c r="Q3373" s="14" t="str">
        <f>VLOOKUP(Todos!$A3373,vlookup_table[#All],5,FALSE)</f>
        <v/>
      </c>
      <c r="R3373" s="14" t="str">
        <f>VLOOKUP(Todos!$A3373,vlookup_table[#All],6,FALSE)</f>
        <v>F</v>
      </c>
      <c r="S3373" s="14">
        <f>VLOOKUP(Todos!$A3373,vlookup_table[#All],7,FALSE)</f>
        <v>20</v>
      </c>
      <c r="T3373" s="14">
        <f>ROUND((9706-Todos!$P3373)/100, 0)</f>
        <v>68</v>
      </c>
      <c r="U3373" s="14" t="e" cm="1">
        <f t="array" ref="U3373">_xlfn.IFS(
    ISNUMBER(SEARCH("C", Q3373)), "Ciudad",
    ISNUMBER(SEARCH("T", Q3373)), "Pueblo",
    ISNUMBER(SEARCH("R", Q3373)), "Rural",
    ISNUMBER(SEARCH("S", Q3373)), "Suburbano",
    ISNUMBER(SEARCH("U", Q3373)), "Urbano"
)</f>
        <v>#N/A</v>
      </c>
      <c r="V3373" s="25" t="str" cm="1">
        <f t="array" ref="V3373">_xlfn.LET(
    _xlpm.txt, _xlfn.TEXTJOIN("", TRUE, IF(ISNUMBER(--MID(Todos!$H3373, _xlfn.SEQUENCE(LEN(Todos!$H3373)), 1)), MID(Todos!$H3373, _xlfn.SEQUENCE(LEN(Todos!$H3373)), 1), "")),
    IF(ISNUMBER(--RIGHT(_xlpm.txt,1)), _xlpm.txt, LEFT(_xlpm.txt, LEN(_xlpm.txt)-1))
)</f>
        <v>14198</v>
      </c>
      <c r="W3373" s="14" t="str">
        <f>UPPER(LEFT(Todos!$B3373,2))</f>
        <v>AR</v>
      </c>
      <c r="X3373" s="15" t="str" cm="1">
        <f t="array" ref="X3373">+IF(Todos!$C3373 = "",MODE.MATCH(Todos!$C$2:$C$4029),Todos!$C3373)</f>
        <v>Female</v>
      </c>
    </row>
    <row r="3374" spans="1:24" x14ac:dyDescent="0.35">
      <c r="A3374" s="6">
        <v>174932</v>
      </c>
      <c r="B3374" s="7" t="s">
        <v>51</v>
      </c>
      <c r="C3374" s="7" t="s">
        <v>17</v>
      </c>
      <c r="D3374" s="7">
        <v>923</v>
      </c>
      <c r="E3374" s="7">
        <v>447</v>
      </c>
      <c r="F3374" s="7">
        <v>524</v>
      </c>
      <c r="G3374" s="7">
        <v>1</v>
      </c>
      <c r="H3374" s="7">
        <v>17104</v>
      </c>
      <c r="I3374" s="7">
        <v>2</v>
      </c>
      <c r="J3374" s="7">
        <v>50</v>
      </c>
      <c r="K3374" s="7">
        <v>481</v>
      </c>
      <c r="L3374" s="7">
        <v>493</v>
      </c>
      <c r="M3374" s="7">
        <v>12.9</v>
      </c>
      <c r="N3374" s="7">
        <f>VLOOKUP(Todos!$A3374,vlookup_table[#All],2,FALSE)</f>
        <v>28</v>
      </c>
      <c r="O3374" s="7" t="str">
        <f>VLOOKUP(Todos!$A3374,vlookup_table[#All],3,FALSE)</f>
        <v>OR</v>
      </c>
      <c r="P3374" s="7">
        <f>VLOOKUP(Todos!$A3374,vlookup_table[#All],4,FALSE)</f>
        <v>0</v>
      </c>
      <c r="Q3374" s="9" t="str">
        <f>VLOOKUP(Todos!$A3374,vlookup_table[#All],5,FALSE)</f>
        <v>T2</v>
      </c>
      <c r="R3374" s="9" t="str">
        <f>VLOOKUP(Todos!$A3374,vlookup_table[#All],6,FALSE)</f>
        <v>F</v>
      </c>
      <c r="S3374" s="9">
        <f>VLOOKUP(Todos!$A3374,vlookup_table[#All],7,FALSE)</f>
        <v>20</v>
      </c>
      <c r="T3374" s="9">
        <f>ROUND((9706-Todos!$P3374)/100, 0)</f>
        <v>97</v>
      </c>
      <c r="U3374" s="9" t="str" cm="1">
        <f t="array" ref="U3374">_xlfn.IFS(
    ISNUMBER(SEARCH("C", Q3374)), "Ciudad",
    ISNUMBER(SEARCH("T", Q3374)), "Pueblo",
    ISNUMBER(SEARCH("R", Q3374)), "Rural",
    ISNUMBER(SEARCH("S", Q3374)), "Suburbano",
    ISNUMBER(SEARCH("U", Q3374)), "Urbano"
)</f>
        <v>Pueblo</v>
      </c>
      <c r="V3374" s="24" t="str" cm="1">
        <f t="array" ref="V3374">_xlfn.LET(
    _xlpm.txt, _xlfn.TEXTJOIN("", TRUE, IF(ISNUMBER(--MID(Todos!$H3374, _xlfn.SEQUENCE(LEN(Todos!$H3374)), 1)), MID(Todos!$H3374, _xlfn.SEQUENCE(LEN(Todos!$H3374)), 1), "")),
    IF(ISNUMBER(--RIGHT(_xlpm.txt,1)), _xlpm.txt, LEFT(_xlpm.txt, LEN(_xlpm.txt)-1))
)</f>
        <v>17104</v>
      </c>
      <c r="W3374" s="9" t="str">
        <f>UPPER(LEFT(Todos!$B3374,2))</f>
        <v>OR</v>
      </c>
      <c r="X3374" s="10" t="str" cm="1">
        <f t="array" ref="X3374">+IF(Todos!$C3374 = "",MODE.MATCH(Todos!$C$2:$C$4029),Todos!$C3374)</f>
        <v>F</v>
      </c>
    </row>
    <row r="3375" spans="1:24" x14ac:dyDescent="0.35">
      <c r="A3375" s="11">
        <v>101033</v>
      </c>
      <c r="B3375" s="12" t="s">
        <v>37</v>
      </c>
      <c r="C3375" s="12" t="s">
        <v>14</v>
      </c>
      <c r="D3375" s="12">
        <v>696</v>
      </c>
      <c r="E3375" s="12">
        <v>387</v>
      </c>
      <c r="F3375" s="12">
        <v>430</v>
      </c>
      <c r="G3375" s="12">
        <v>0</v>
      </c>
      <c r="H3375" s="12">
        <v>12711</v>
      </c>
      <c r="I3375" s="12">
        <v>3</v>
      </c>
      <c r="J3375" s="12">
        <v>67</v>
      </c>
      <c r="K3375" s="12">
        <v>406</v>
      </c>
      <c r="L3375" s="12">
        <v>421</v>
      </c>
      <c r="M3375" s="12">
        <v>13.8</v>
      </c>
      <c r="N3375" s="12">
        <f>VLOOKUP(Todos!$A3375,vlookup_table[#All],2,FALSE)</f>
        <v>0</v>
      </c>
      <c r="O3375" s="12" t="str">
        <f>VLOOKUP(Todos!$A3375,vlookup_table[#All],3,FALSE)</f>
        <v>MO</v>
      </c>
      <c r="P3375" s="12">
        <f>VLOOKUP(Todos!$A3375,vlookup_table[#All],4,FALSE)</f>
        <v>5711</v>
      </c>
      <c r="Q3375" s="14" t="str">
        <f>VLOOKUP(Todos!$A3375,vlookup_table[#All],5,FALSE)</f>
        <v>T2</v>
      </c>
      <c r="R3375" s="14" t="str">
        <f>VLOOKUP(Todos!$A3375,vlookup_table[#All],6,FALSE)</f>
        <v>M</v>
      </c>
      <c r="S3375" s="14">
        <f>VLOOKUP(Todos!$A3375,vlookup_table[#All],7,FALSE)</f>
        <v>21</v>
      </c>
      <c r="T3375" s="14">
        <f>ROUND((9706-Todos!$P3375)/100, 0)</f>
        <v>40</v>
      </c>
      <c r="U3375" s="14" t="str" cm="1">
        <f t="array" ref="U3375">_xlfn.IFS(
    ISNUMBER(SEARCH("C", Q3375)), "Ciudad",
    ISNUMBER(SEARCH("T", Q3375)), "Pueblo",
    ISNUMBER(SEARCH("R", Q3375)), "Rural",
    ISNUMBER(SEARCH("S", Q3375)), "Suburbano",
    ISNUMBER(SEARCH("U", Q3375)), "Urbano"
)</f>
        <v>Pueblo</v>
      </c>
      <c r="V3375" s="25" t="str" cm="1">
        <f t="array" ref="V3375">_xlfn.LET(
    _xlpm.txt, _xlfn.TEXTJOIN("", TRUE, IF(ISNUMBER(--MID(Todos!$H3375, _xlfn.SEQUENCE(LEN(Todos!$H3375)), 1)), MID(Todos!$H3375, _xlfn.SEQUENCE(LEN(Todos!$H3375)), 1), "")),
    IF(ISNUMBER(--RIGHT(_xlpm.txt,1)), _xlpm.txt, LEFT(_xlpm.txt, LEN(_xlpm.txt)-1))
)</f>
        <v>12711</v>
      </c>
      <c r="W3375" s="14" t="str">
        <f>UPPER(LEFT(Todos!$B3375,2))</f>
        <v>MO</v>
      </c>
      <c r="X3375" s="15" t="str" cm="1">
        <f t="array" ref="X3375">+IF(Todos!$C3375 = "",MODE.MATCH(Todos!$C$2:$C$4029),Todos!$C3375)</f>
        <v>M</v>
      </c>
    </row>
    <row r="3376" spans="1:24" x14ac:dyDescent="0.35">
      <c r="A3376" s="6">
        <v>143299</v>
      </c>
      <c r="B3376" s="7" t="s">
        <v>22</v>
      </c>
      <c r="C3376" s="7" t="s">
        <v>14</v>
      </c>
      <c r="D3376" s="7">
        <v>2581</v>
      </c>
      <c r="E3376" s="7">
        <v>555</v>
      </c>
      <c r="F3376" s="7">
        <v>676</v>
      </c>
      <c r="G3376" s="7">
        <v>71</v>
      </c>
      <c r="H3376" s="7">
        <v>21182</v>
      </c>
      <c r="I3376" s="7">
        <v>34</v>
      </c>
      <c r="J3376" s="7">
        <v>41</v>
      </c>
      <c r="K3376" s="7">
        <v>641</v>
      </c>
      <c r="L3376" s="7">
        <v>561</v>
      </c>
      <c r="M3376" s="7">
        <v>14.44444444</v>
      </c>
      <c r="N3376" s="7">
        <f>VLOOKUP(Todos!$A3376,vlookup_table[#All],2,FALSE)</f>
        <v>0</v>
      </c>
      <c r="O3376" s="7" t="str">
        <f>VLOOKUP(Todos!$A3376,vlookup_table[#All],3,FALSE)</f>
        <v>CA</v>
      </c>
      <c r="P3376" s="7">
        <f>VLOOKUP(Todos!$A3376,vlookup_table[#All],4,FALSE)</f>
        <v>2801</v>
      </c>
      <c r="Q3376" s="9" t="str">
        <f>VLOOKUP(Todos!$A3376,vlookup_table[#All],5,FALSE)</f>
        <v>U1</v>
      </c>
      <c r="R3376" s="9" t="str">
        <f>VLOOKUP(Todos!$A3376,vlookup_table[#All],6,FALSE)</f>
        <v>M</v>
      </c>
      <c r="S3376" s="9">
        <f>VLOOKUP(Todos!$A3376,vlookup_table[#All],7,FALSE)</f>
        <v>15</v>
      </c>
      <c r="T3376" s="9">
        <f>ROUND((9706-Todos!$P3376)/100, 0)</f>
        <v>69</v>
      </c>
      <c r="U3376" s="9" t="str" cm="1">
        <f t="array" ref="U3376">_xlfn.IFS(
    ISNUMBER(SEARCH("C", Q3376)), "Ciudad",
    ISNUMBER(SEARCH("T", Q3376)), "Pueblo",
    ISNUMBER(SEARCH("R", Q3376)), "Rural",
    ISNUMBER(SEARCH("S", Q3376)), "Suburbano",
    ISNUMBER(SEARCH("U", Q3376)), "Urbano"
)</f>
        <v>Urbano</v>
      </c>
      <c r="V3376" s="24" t="str" cm="1">
        <f t="array" ref="V3376">_xlfn.LET(
    _xlpm.txt, _xlfn.TEXTJOIN("", TRUE, IF(ISNUMBER(--MID(Todos!$H3376, _xlfn.SEQUENCE(LEN(Todos!$H3376)), 1)), MID(Todos!$H3376, _xlfn.SEQUENCE(LEN(Todos!$H3376)), 1), "")),
    IF(ISNUMBER(--RIGHT(_xlpm.txt,1)), _xlpm.txt, LEFT(_xlpm.txt, LEN(_xlpm.txt)-1))
)</f>
        <v>21182</v>
      </c>
      <c r="W3376" s="9" t="str">
        <f>UPPER(LEFT(Todos!$B3376,2))</f>
        <v>CA</v>
      </c>
      <c r="X3376" s="10" t="str" cm="1">
        <f t="array" ref="X3376">+IF(Todos!$C3376 = "",MODE.MATCH(Todos!$C$2:$C$4029),Todos!$C3376)</f>
        <v>M</v>
      </c>
    </row>
    <row r="3377" spans="1:24" x14ac:dyDescent="0.35">
      <c r="A3377" s="11">
        <v>189749</v>
      </c>
      <c r="B3377" s="12" t="s">
        <v>13</v>
      </c>
      <c r="C3377" s="12" t="s">
        <v>14</v>
      </c>
      <c r="D3377" s="12">
        <v>1093</v>
      </c>
      <c r="E3377" s="12">
        <v>366</v>
      </c>
      <c r="F3377" s="12">
        <v>478</v>
      </c>
      <c r="G3377" s="12">
        <v>7</v>
      </c>
      <c r="H3377" s="12">
        <v>19287</v>
      </c>
      <c r="I3377" s="12">
        <v>9</v>
      </c>
      <c r="J3377" s="12">
        <v>15</v>
      </c>
      <c r="K3377" s="12">
        <v>413</v>
      </c>
      <c r="L3377" s="12">
        <v>434</v>
      </c>
      <c r="M3377" s="12">
        <v>9</v>
      </c>
      <c r="N3377" s="12">
        <f>VLOOKUP(Todos!$A3377,vlookup_table[#All],2,FALSE)</f>
        <v>1</v>
      </c>
      <c r="O3377" s="12" t="str">
        <f>VLOOKUP(Todos!$A3377,vlookup_table[#All],3,FALSE)</f>
        <v>FL</v>
      </c>
      <c r="P3377" s="12">
        <f>VLOOKUP(Todos!$A3377,vlookup_table[#All],4,FALSE)</f>
        <v>2211</v>
      </c>
      <c r="Q3377" s="14" t="str">
        <f>VLOOKUP(Todos!$A3377,vlookup_table[#All],5,FALSE)</f>
        <v>S2</v>
      </c>
      <c r="R3377" s="14" t="str">
        <f>VLOOKUP(Todos!$A3377,vlookup_table[#All],6,FALSE)</f>
        <v>M</v>
      </c>
      <c r="S3377" s="14">
        <f>VLOOKUP(Todos!$A3377,vlookup_table[#All],7,FALSE)</f>
        <v>10</v>
      </c>
      <c r="T3377" s="14">
        <f>ROUND((9706-Todos!$P3377)/100, 0)</f>
        <v>75</v>
      </c>
      <c r="U3377" s="14" t="str" cm="1">
        <f t="array" ref="U3377">_xlfn.IFS(
    ISNUMBER(SEARCH("C", Q3377)), "Ciudad",
    ISNUMBER(SEARCH("T", Q3377)), "Pueblo",
    ISNUMBER(SEARCH("R", Q3377)), "Rural",
    ISNUMBER(SEARCH("S", Q3377)), "Suburbano",
    ISNUMBER(SEARCH("U", Q3377)), "Urbano"
)</f>
        <v>Suburbano</v>
      </c>
      <c r="V3377" s="25" t="str" cm="1">
        <f t="array" ref="V3377">_xlfn.LET(
    _xlpm.txt, _xlfn.TEXTJOIN("", TRUE, IF(ISNUMBER(--MID(Todos!$H3377, _xlfn.SEQUENCE(LEN(Todos!$H3377)), 1)), MID(Todos!$H3377, _xlfn.SEQUENCE(LEN(Todos!$H3377)), 1), "")),
    IF(ISNUMBER(--RIGHT(_xlpm.txt,1)), _xlpm.txt, LEFT(_xlpm.txt, LEN(_xlpm.txt)-1))
)</f>
        <v>19287</v>
      </c>
      <c r="W3377" s="14" t="str">
        <f>UPPER(LEFT(Todos!$B3377,2))</f>
        <v>FL</v>
      </c>
      <c r="X3377" s="15" t="str" cm="1">
        <f t="array" ref="X3377">+IF(Todos!$C3377 = "",MODE.MATCH(Todos!$C$2:$C$4029),Todos!$C3377)</f>
        <v>M</v>
      </c>
    </row>
    <row r="3378" spans="1:24" x14ac:dyDescent="0.35">
      <c r="A3378" s="6">
        <v>127108</v>
      </c>
      <c r="B3378" s="7" t="s">
        <v>21</v>
      </c>
      <c r="C3378" s="7"/>
      <c r="D3378" s="7">
        <v>727</v>
      </c>
      <c r="E3378" s="7">
        <v>427</v>
      </c>
      <c r="F3378" s="7">
        <v>437</v>
      </c>
      <c r="G3378" s="7">
        <v>0</v>
      </c>
      <c r="H3378" s="7">
        <v>14147</v>
      </c>
      <c r="I3378" s="7">
        <v>2</v>
      </c>
      <c r="J3378" s="7">
        <v>53</v>
      </c>
      <c r="K3378" s="7">
        <v>421</v>
      </c>
      <c r="L3378" s="7">
        <v>431</v>
      </c>
      <c r="M3378" s="7">
        <v>13.75</v>
      </c>
      <c r="N3378" s="7">
        <f>VLOOKUP(Todos!$A3378,vlookup_table[#All],2,FALSE)</f>
        <v>28</v>
      </c>
      <c r="O3378" s="7" t="str">
        <f>VLOOKUP(Todos!$A3378,vlookup_table[#All],3,FALSE)</f>
        <v>TX</v>
      </c>
      <c r="P3378" s="7">
        <f>VLOOKUP(Todos!$A3378,vlookup_table[#All],4,FALSE)</f>
        <v>0</v>
      </c>
      <c r="Q3378" s="9" t="str">
        <f>VLOOKUP(Todos!$A3378,vlookup_table[#All],5,FALSE)</f>
        <v>T1</v>
      </c>
      <c r="R3378" s="9" t="str">
        <f>VLOOKUP(Todos!$A3378,vlookup_table[#All],6,FALSE)</f>
        <v/>
      </c>
      <c r="S3378" s="9">
        <f>VLOOKUP(Todos!$A3378,vlookup_table[#All],7,FALSE)</f>
        <v>10</v>
      </c>
      <c r="T3378" s="9">
        <f>ROUND((9706-Todos!$P3378)/100, 0)</f>
        <v>97</v>
      </c>
      <c r="U3378" s="9" t="str" cm="1">
        <f t="array" ref="U3378">_xlfn.IFS(
    ISNUMBER(SEARCH("C", Q3378)), "Ciudad",
    ISNUMBER(SEARCH("T", Q3378)), "Pueblo",
    ISNUMBER(SEARCH("R", Q3378)), "Rural",
    ISNUMBER(SEARCH("S", Q3378)), "Suburbano",
    ISNUMBER(SEARCH("U", Q3378)), "Urbano"
)</f>
        <v>Pueblo</v>
      </c>
      <c r="V3378" s="24" t="str" cm="1">
        <f t="array" ref="V3378">_xlfn.LET(
    _xlpm.txt, _xlfn.TEXTJOIN("", TRUE, IF(ISNUMBER(--MID(Todos!$H3378, _xlfn.SEQUENCE(LEN(Todos!$H3378)), 1)), MID(Todos!$H3378, _xlfn.SEQUENCE(LEN(Todos!$H3378)), 1), "")),
    IF(ISNUMBER(--RIGHT(_xlpm.txt,1)), _xlpm.txt, LEFT(_xlpm.txt, LEN(_xlpm.txt)-1))
)</f>
        <v>14147</v>
      </c>
      <c r="W3378" s="9" t="str">
        <f>UPPER(LEFT(Todos!$B3378,2))</f>
        <v>TX</v>
      </c>
      <c r="X3378" s="10" t="e" cm="1">
        <f t="array" aca="1" ref="X3378" ca="1">+IF(Todos!$C3378 = "",MODE.MATCH(Todos!$C$2:$C$4029),Todos!$C3378)</f>
        <v>#NAME?</v>
      </c>
    </row>
    <row r="3379" spans="1:24" x14ac:dyDescent="0.35">
      <c r="A3379" s="11">
        <v>74614</v>
      </c>
      <c r="B3379" s="12" t="s">
        <v>30</v>
      </c>
      <c r="C3379" s="12" t="s">
        <v>17</v>
      </c>
      <c r="D3379" s="12">
        <v>616</v>
      </c>
      <c r="E3379" s="12">
        <v>342</v>
      </c>
      <c r="F3379" s="12">
        <v>403</v>
      </c>
      <c r="G3379" s="12">
        <v>1</v>
      </c>
      <c r="H3379" s="12">
        <v>11510</v>
      </c>
      <c r="I3379" s="12">
        <v>1</v>
      </c>
      <c r="J3379" s="12">
        <v>80</v>
      </c>
      <c r="K3379" s="12">
        <v>373</v>
      </c>
      <c r="L3379" s="12">
        <v>375</v>
      </c>
      <c r="M3379" s="12">
        <v>4.4166666670000003</v>
      </c>
      <c r="N3379" s="12">
        <f>VLOOKUP(Todos!$A3379,vlookup_table[#All],2,FALSE)</f>
        <v>28</v>
      </c>
      <c r="O3379" s="12" t="str">
        <f>VLOOKUP(Todos!$A3379,vlookup_table[#All],3,FALSE)</f>
        <v>MI</v>
      </c>
      <c r="P3379" s="12">
        <f>VLOOKUP(Todos!$A3379,vlookup_table[#All],4,FALSE)</f>
        <v>3501</v>
      </c>
      <c r="Q3379" s="14" t="str">
        <f>VLOOKUP(Todos!$A3379,vlookup_table[#All],5,FALSE)</f>
        <v>R2</v>
      </c>
      <c r="R3379" s="14" t="str">
        <f>VLOOKUP(Todos!$A3379,vlookup_table[#All],6,FALSE)</f>
        <v>F</v>
      </c>
      <c r="S3379" s="14">
        <f>VLOOKUP(Todos!$A3379,vlookup_table[#All],7,FALSE)</f>
        <v>5</v>
      </c>
      <c r="T3379" s="14">
        <f>ROUND((9706-Todos!$P3379)/100, 0)</f>
        <v>62</v>
      </c>
      <c r="U3379" s="14" t="str" cm="1">
        <f t="array" ref="U3379">_xlfn.IFS(
    ISNUMBER(SEARCH("C", Q3379)), "Ciudad",
    ISNUMBER(SEARCH("T", Q3379)), "Pueblo",
    ISNUMBER(SEARCH("R", Q3379)), "Rural",
    ISNUMBER(SEARCH("S", Q3379)), "Suburbano",
    ISNUMBER(SEARCH("U", Q3379)), "Urbano"
)</f>
        <v>Rural</v>
      </c>
      <c r="V3379" s="25" t="str" cm="1">
        <f t="array" ref="V3379">_xlfn.LET(
    _xlpm.txt, _xlfn.TEXTJOIN("", TRUE, IF(ISNUMBER(--MID(Todos!$H3379, _xlfn.SEQUENCE(LEN(Todos!$H3379)), 1)), MID(Todos!$H3379, _xlfn.SEQUENCE(LEN(Todos!$H3379)), 1), "")),
    IF(ISNUMBER(--RIGHT(_xlpm.txt,1)), _xlpm.txt, LEFT(_xlpm.txt, LEN(_xlpm.txt)-1))
)</f>
        <v>11510</v>
      </c>
      <c r="W3379" s="14" t="str">
        <f>UPPER(LEFT(Todos!$B3379,2))</f>
        <v>MI</v>
      </c>
      <c r="X3379" s="15" t="str" cm="1">
        <f t="array" ref="X3379">+IF(Todos!$C3379 = "",MODE.MATCH(Todos!$C$2:$C$4029),Todos!$C3379)</f>
        <v>F</v>
      </c>
    </row>
    <row r="3380" spans="1:24" x14ac:dyDescent="0.35">
      <c r="A3380" s="6">
        <v>182519</v>
      </c>
      <c r="B3380" s="7" t="s">
        <v>41</v>
      </c>
      <c r="C3380" s="7" t="s">
        <v>52</v>
      </c>
      <c r="D3380" s="7">
        <v>635</v>
      </c>
      <c r="E3380" s="7">
        <v>236</v>
      </c>
      <c r="F3380" s="7">
        <v>307</v>
      </c>
      <c r="G3380" s="7">
        <v>1</v>
      </c>
      <c r="H3380" s="7">
        <v>11588</v>
      </c>
      <c r="I3380" s="7">
        <v>3</v>
      </c>
      <c r="J3380" s="7">
        <v>52</v>
      </c>
      <c r="K3380" s="7">
        <v>243</v>
      </c>
      <c r="L3380" s="7">
        <v>298</v>
      </c>
      <c r="M3380" s="7">
        <v>15</v>
      </c>
      <c r="N3380" s="7">
        <f>VLOOKUP(Todos!$A3380,vlookup_table[#All],2,FALSE)</f>
        <v>1</v>
      </c>
      <c r="O3380" s="7" t="str">
        <f>VLOOKUP(Todos!$A3380,vlookup_table[#All],3,FALSE)</f>
        <v>WA</v>
      </c>
      <c r="P3380" s="7">
        <f>VLOOKUP(Todos!$A3380,vlookup_table[#All],4,FALSE)</f>
        <v>4701</v>
      </c>
      <c r="Q3380" s="9" t="str">
        <f>VLOOKUP(Todos!$A3380,vlookup_table[#All],5,FALSE)</f>
        <v>T2</v>
      </c>
      <c r="R3380" s="9" t="str">
        <f>VLOOKUP(Todos!$A3380,vlookup_table[#All],6,FALSE)</f>
        <v>M</v>
      </c>
      <c r="S3380" s="9">
        <f>VLOOKUP(Todos!$A3380,vlookup_table[#All],7,FALSE)</f>
        <v>5</v>
      </c>
      <c r="T3380" s="9">
        <f>ROUND((9706-Todos!$P3380)/100, 0)</f>
        <v>50</v>
      </c>
      <c r="U3380" s="9" t="str" cm="1">
        <f t="array" ref="U3380">_xlfn.IFS(
    ISNUMBER(SEARCH("C", Q3380)), "Ciudad",
    ISNUMBER(SEARCH("T", Q3380)), "Pueblo",
    ISNUMBER(SEARCH("R", Q3380)), "Rural",
    ISNUMBER(SEARCH("S", Q3380)), "Suburbano",
    ISNUMBER(SEARCH("U", Q3380)), "Urbano"
)</f>
        <v>Pueblo</v>
      </c>
      <c r="V3380" s="24" t="str" cm="1">
        <f t="array" ref="V3380">_xlfn.LET(
    _xlpm.txt, _xlfn.TEXTJOIN("", TRUE, IF(ISNUMBER(--MID(Todos!$H3380, _xlfn.SEQUENCE(LEN(Todos!$H3380)), 1)), MID(Todos!$H3380, _xlfn.SEQUENCE(LEN(Todos!$H3380)), 1), "")),
    IF(ISNUMBER(--RIGHT(_xlpm.txt,1)), _xlpm.txt, LEFT(_xlpm.txt, LEN(_xlpm.txt)-1))
)</f>
        <v>11588</v>
      </c>
      <c r="W3380" s="9" t="str">
        <f>UPPER(LEFT(Todos!$B3380,2))</f>
        <v>WA</v>
      </c>
      <c r="X3380" s="10" t="str" cm="1">
        <f t="array" ref="X3380">+IF(Todos!$C3380 = "",MODE.MATCH(Todos!$C$2:$C$4029),Todos!$C3380)</f>
        <v>male</v>
      </c>
    </row>
    <row r="3381" spans="1:24" x14ac:dyDescent="0.35">
      <c r="A3381" s="11">
        <v>95467</v>
      </c>
      <c r="B3381" s="12" t="s">
        <v>16</v>
      </c>
      <c r="C3381" s="12" t="s">
        <v>17</v>
      </c>
      <c r="D3381" s="12">
        <v>765</v>
      </c>
      <c r="E3381" s="12">
        <v>352</v>
      </c>
      <c r="F3381" s="12">
        <v>456</v>
      </c>
      <c r="G3381" s="12">
        <v>2</v>
      </c>
      <c r="H3381" s="12">
        <v>18503</v>
      </c>
      <c r="I3381" s="12">
        <v>1</v>
      </c>
      <c r="J3381" s="12">
        <v>78</v>
      </c>
      <c r="K3381" s="12">
        <v>381</v>
      </c>
      <c r="L3381" s="12">
        <v>435</v>
      </c>
      <c r="M3381" s="12">
        <v>5.9375</v>
      </c>
      <c r="N3381" s="12">
        <f>VLOOKUP(Todos!$A3381,vlookup_table[#All],2,FALSE)</f>
        <v>0</v>
      </c>
      <c r="O3381" s="12" t="str">
        <f>VLOOKUP(Todos!$A3381,vlookup_table[#All],3,FALSE)</f>
        <v>IL</v>
      </c>
      <c r="P3381" s="12">
        <f>VLOOKUP(Todos!$A3381,vlookup_table[#All],4,FALSE)</f>
        <v>2501</v>
      </c>
      <c r="Q3381" s="14" t="str">
        <f>VLOOKUP(Todos!$A3381,vlookup_table[#All],5,FALSE)</f>
        <v>R2</v>
      </c>
      <c r="R3381" s="14" t="str">
        <f>VLOOKUP(Todos!$A3381,vlookup_table[#All],6,FALSE)</f>
        <v>F</v>
      </c>
      <c r="S3381" s="14">
        <f>VLOOKUP(Todos!$A3381,vlookup_table[#All],7,FALSE)</f>
        <v>4</v>
      </c>
      <c r="T3381" s="14">
        <f>ROUND((9706-Todos!$P3381)/100, 0)</f>
        <v>72</v>
      </c>
      <c r="U3381" s="14" t="str" cm="1">
        <f t="array" ref="U3381">_xlfn.IFS(
    ISNUMBER(SEARCH("C", Q3381)), "Ciudad",
    ISNUMBER(SEARCH("T", Q3381)), "Pueblo",
    ISNUMBER(SEARCH("R", Q3381)), "Rural",
    ISNUMBER(SEARCH("S", Q3381)), "Suburbano",
    ISNUMBER(SEARCH("U", Q3381)), "Urbano"
)</f>
        <v>Rural</v>
      </c>
      <c r="V3381" s="25" t="str" cm="1">
        <f t="array" ref="V3381">_xlfn.LET(
    _xlpm.txt, _xlfn.TEXTJOIN("", TRUE, IF(ISNUMBER(--MID(Todos!$H3381, _xlfn.SEQUENCE(LEN(Todos!$H3381)), 1)), MID(Todos!$H3381, _xlfn.SEQUENCE(LEN(Todos!$H3381)), 1), "")),
    IF(ISNUMBER(--RIGHT(_xlpm.txt,1)), _xlpm.txt, LEFT(_xlpm.txt, LEN(_xlpm.txt)-1))
)</f>
        <v>18503</v>
      </c>
      <c r="W3381" s="14" t="str">
        <f>UPPER(LEFT(Todos!$B3381,2))</f>
        <v>IL</v>
      </c>
      <c r="X3381" s="15" t="str" cm="1">
        <f t="array" ref="X3381">+IF(Todos!$C3381 = "",MODE.MATCH(Todos!$C$2:$C$4029),Todos!$C3381)</f>
        <v>F</v>
      </c>
    </row>
    <row r="3382" spans="1:24" x14ac:dyDescent="0.35">
      <c r="A3382" s="6">
        <v>126530</v>
      </c>
      <c r="B3382" s="7" t="s">
        <v>21</v>
      </c>
      <c r="C3382" s="7" t="s">
        <v>14</v>
      </c>
      <c r="D3382" s="7">
        <v>369</v>
      </c>
      <c r="E3382" s="7">
        <v>253</v>
      </c>
      <c r="F3382" s="7">
        <v>291</v>
      </c>
      <c r="G3382" s="7">
        <v>0</v>
      </c>
      <c r="H3382" s="7">
        <v>7909</v>
      </c>
      <c r="I3382" s="7">
        <v>7</v>
      </c>
      <c r="J3382" s="7">
        <v>82</v>
      </c>
      <c r="K3382" s="7">
        <v>269</v>
      </c>
      <c r="L3382" s="7">
        <v>266</v>
      </c>
      <c r="M3382" s="7">
        <v>25</v>
      </c>
      <c r="N3382" s="7">
        <f>VLOOKUP(Todos!$A3382,vlookup_table[#All],2,FALSE)</f>
        <v>0</v>
      </c>
      <c r="O3382" s="7" t="str">
        <f>VLOOKUP(Todos!$A3382,vlookup_table[#All],3,FALSE)</f>
        <v>TX</v>
      </c>
      <c r="P3382" s="7">
        <f>VLOOKUP(Todos!$A3382,vlookup_table[#All],4,FALSE)</f>
        <v>4401</v>
      </c>
      <c r="Q3382" s="9" t="str">
        <f>VLOOKUP(Todos!$A3382,vlookup_table[#All],5,FALSE)</f>
        <v>T2</v>
      </c>
      <c r="R3382" s="9" t="str">
        <f>VLOOKUP(Todos!$A3382,vlookup_table[#All],6,FALSE)</f>
        <v>M</v>
      </c>
      <c r="S3382" s="9">
        <f>VLOOKUP(Todos!$A3382,vlookup_table[#All],7,FALSE)</f>
        <v>30</v>
      </c>
      <c r="T3382" s="9">
        <f>ROUND((9706-Todos!$P3382)/100, 0)</f>
        <v>53</v>
      </c>
      <c r="U3382" s="9" t="str" cm="1">
        <f t="array" ref="U3382">_xlfn.IFS(
    ISNUMBER(SEARCH("C", Q3382)), "Ciudad",
    ISNUMBER(SEARCH("T", Q3382)), "Pueblo",
    ISNUMBER(SEARCH("R", Q3382)), "Rural",
    ISNUMBER(SEARCH("S", Q3382)), "Suburbano",
    ISNUMBER(SEARCH("U", Q3382)), "Urbano"
)</f>
        <v>Pueblo</v>
      </c>
      <c r="V3382" s="24" t="str" cm="1">
        <f t="array" ref="V3382">_xlfn.LET(
    _xlpm.txt, _xlfn.TEXTJOIN("", TRUE, IF(ISNUMBER(--MID(Todos!$H3382, _xlfn.SEQUENCE(LEN(Todos!$H3382)), 1)), MID(Todos!$H3382, _xlfn.SEQUENCE(LEN(Todos!$H3382)), 1), "")),
    IF(ISNUMBER(--RIGHT(_xlpm.txt,1)), _xlpm.txt, LEFT(_xlpm.txt, LEN(_xlpm.txt)-1))
)</f>
        <v>7909</v>
      </c>
      <c r="W3382" s="9" t="str">
        <f>UPPER(LEFT(Todos!$B3382,2))</f>
        <v>TX</v>
      </c>
      <c r="X3382" s="10" t="str" cm="1">
        <f t="array" ref="X3382">+IF(Todos!$C3382 = "",MODE.MATCH(Todos!$C$2:$C$4029),Todos!$C3382)</f>
        <v>M</v>
      </c>
    </row>
    <row r="3383" spans="1:24" x14ac:dyDescent="0.35">
      <c r="A3383" s="11">
        <v>9049</v>
      </c>
      <c r="B3383" s="12" t="s">
        <v>13</v>
      </c>
      <c r="C3383" s="12" t="s">
        <v>17</v>
      </c>
      <c r="D3383" s="12">
        <v>586</v>
      </c>
      <c r="E3383" s="12">
        <v>323</v>
      </c>
      <c r="F3383" s="12">
        <v>335</v>
      </c>
      <c r="G3383" s="12">
        <v>0</v>
      </c>
      <c r="H3383" s="12">
        <v>8833</v>
      </c>
      <c r="I3383" s="12">
        <v>37</v>
      </c>
      <c r="J3383" s="12">
        <v>27</v>
      </c>
      <c r="K3383" s="12">
        <v>327</v>
      </c>
      <c r="L3383" s="12">
        <v>334</v>
      </c>
      <c r="M3383" s="12">
        <v>8.8181818179999993</v>
      </c>
      <c r="N3383" s="12">
        <f>VLOOKUP(Todos!$A3383,vlookup_table[#All],2,FALSE)</f>
        <v>2</v>
      </c>
      <c r="O3383" s="12" t="str">
        <f>VLOOKUP(Todos!$A3383,vlookup_table[#All],3,FALSE)</f>
        <v>FL</v>
      </c>
      <c r="P3383" s="12">
        <f>VLOOKUP(Todos!$A3383,vlookup_table[#All],4,FALSE)</f>
        <v>4601</v>
      </c>
      <c r="Q3383" s="14" t="str">
        <f>VLOOKUP(Todos!$A3383,vlookup_table[#All],5,FALSE)</f>
        <v>C3</v>
      </c>
      <c r="R3383" s="14" t="str">
        <f>VLOOKUP(Todos!$A3383,vlookup_table[#All],6,FALSE)</f>
        <v>F</v>
      </c>
      <c r="S3383" s="14">
        <f>VLOOKUP(Todos!$A3383,vlookup_table[#All],7,FALSE)</f>
        <v>15</v>
      </c>
      <c r="T3383" s="14">
        <f>ROUND((9706-Todos!$P3383)/100, 0)</f>
        <v>51</v>
      </c>
      <c r="U3383" s="14" t="str" cm="1">
        <f t="array" ref="U3383">_xlfn.IFS(
    ISNUMBER(SEARCH("C", Q3383)), "Ciudad",
    ISNUMBER(SEARCH("T", Q3383)), "Pueblo",
    ISNUMBER(SEARCH("R", Q3383)), "Rural",
    ISNUMBER(SEARCH("S", Q3383)), "Suburbano",
    ISNUMBER(SEARCH("U", Q3383)), "Urbano"
)</f>
        <v>Ciudad</v>
      </c>
      <c r="V3383" s="25" t="str" cm="1">
        <f t="array" ref="V3383">_xlfn.LET(
    _xlpm.txt, _xlfn.TEXTJOIN("", TRUE, IF(ISNUMBER(--MID(Todos!$H3383, _xlfn.SEQUENCE(LEN(Todos!$H3383)), 1)), MID(Todos!$H3383, _xlfn.SEQUENCE(LEN(Todos!$H3383)), 1), "")),
    IF(ISNUMBER(--RIGHT(_xlpm.txt,1)), _xlpm.txt, LEFT(_xlpm.txt, LEN(_xlpm.txt)-1))
)</f>
        <v>8833</v>
      </c>
      <c r="W3383" s="14" t="str">
        <f>UPPER(LEFT(Todos!$B3383,2))</f>
        <v>FL</v>
      </c>
      <c r="X3383" s="15" t="str" cm="1">
        <f t="array" ref="X3383">+IF(Todos!$C3383 = "",MODE.MATCH(Todos!$C$2:$C$4029),Todos!$C3383)</f>
        <v>F</v>
      </c>
    </row>
    <row r="3384" spans="1:24" x14ac:dyDescent="0.35">
      <c r="A3384" s="6">
        <v>19986</v>
      </c>
      <c r="B3384" s="7" t="s">
        <v>18</v>
      </c>
      <c r="C3384" s="7" t="s">
        <v>14</v>
      </c>
      <c r="D3384" s="7">
        <v>397</v>
      </c>
      <c r="E3384" s="7">
        <v>183</v>
      </c>
      <c r="F3384" s="7">
        <v>255</v>
      </c>
      <c r="G3384" s="7">
        <v>0</v>
      </c>
      <c r="H3384" s="7">
        <v>7214</v>
      </c>
      <c r="I3384" s="7">
        <v>0</v>
      </c>
      <c r="J3384" s="7">
        <v>90</v>
      </c>
      <c r="K3384" s="7">
        <v>210</v>
      </c>
      <c r="L3384" s="7">
        <v>230</v>
      </c>
      <c r="M3384" s="7">
        <v>9</v>
      </c>
      <c r="N3384" s="7">
        <f>VLOOKUP(Todos!$A3384,vlookup_table[#All],2,FALSE)</f>
        <v>0</v>
      </c>
      <c r="O3384" s="7" t="str">
        <f>VLOOKUP(Todos!$A3384,vlookup_table[#All],3,FALSE)</f>
        <v>NC</v>
      </c>
      <c r="P3384" s="7">
        <f>VLOOKUP(Todos!$A3384,vlookup_table[#All],4,FALSE)</f>
        <v>7001</v>
      </c>
      <c r="Q3384" s="9" t="str">
        <f>VLOOKUP(Todos!$A3384,vlookup_table[#All],5,FALSE)</f>
        <v>T2</v>
      </c>
      <c r="R3384" s="9" t="str">
        <f>VLOOKUP(Todos!$A3384,vlookup_table[#All],6,FALSE)</f>
        <v>M</v>
      </c>
      <c r="S3384" s="9">
        <f>VLOOKUP(Todos!$A3384,vlookup_table[#All],7,FALSE)</f>
        <v>10</v>
      </c>
      <c r="T3384" s="9">
        <f>ROUND((9706-Todos!$P3384)/100, 0)</f>
        <v>27</v>
      </c>
      <c r="U3384" s="9" t="str" cm="1">
        <f t="array" ref="U3384">_xlfn.IFS(
    ISNUMBER(SEARCH("C", Q3384)), "Ciudad",
    ISNUMBER(SEARCH("T", Q3384)), "Pueblo",
    ISNUMBER(SEARCH("R", Q3384)), "Rural",
    ISNUMBER(SEARCH("S", Q3384)), "Suburbano",
    ISNUMBER(SEARCH("U", Q3384)), "Urbano"
)</f>
        <v>Pueblo</v>
      </c>
      <c r="V3384" s="24" t="str" cm="1">
        <f t="array" ref="V3384">_xlfn.LET(
    _xlpm.txt, _xlfn.TEXTJOIN("", TRUE, IF(ISNUMBER(--MID(Todos!$H3384, _xlfn.SEQUENCE(LEN(Todos!$H3384)), 1)), MID(Todos!$H3384, _xlfn.SEQUENCE(LEN(Todos!$H3384)), 1), "")),
    IF(ISNUMBER(--RIGHT(_xlpm.txt,1)), _xlpm.txt, LEFT(_xlpm.txt, LEN(_xlpm.txt)-1))
)</f>
        <v>7214</v>
      </c>
      <c r="W3384" s="9" t="str">
        <f>UPPER(LEFT(Todos!$B3384,2))</f>
        <v>NC</v>
      </c>
      <c r="X3384" s="10" t="str" cm="1">
        <f t="array" ref="X3384">+IF(Todos!$C3384 = "",MODE.MATCH(Todos!$C$2:$C$4029),Todos!$C3384)</f>
        <v>M</v>
      </c>
    </row>
    <row r="3385" spans="1:24" x14ac:dyDescent="0.35">
      <c r="A3385" s="11">
        <v>25731</v>
      </c>
      <c r="B3385" s="12" t="s">
        <v>40</v>
      </c>
      <c r="C3385" s="12" t="s">
        <v>14</v>
      </c>
      <c r="D3385" s="12">
        <v>804</v>
      </c>
      <c r="E3385" s="12">
        <v>366</v>
      </c>
      <c r="F3385" s="12">
        <v>441</v>
      </c>
      <c r="G3385" s="12">
        <v>7</v>
      </c>
      <c r="H3385" s="12">
        <v>15041</v>
      </c>
      <c r="I3385" s="12">
        <v>2</v>
      </c>
      <c r="J3385" s="12">
        <v>54</v>
      </c>
      <c r="K3385" s="12">
        <v>408</v>
      </c>
      <c r="L3385" s="12">
        <v>400</v>
      </c>
      <c r="M3385" s="12">
        <v>15</v>
      </c>
      <c r="N3385" s="12">
        <f>VLOOKUP(Todos!$A3385,vlookup_table[#All],2,FALSE)</f>
        <v>0</v>
      </c>
      <c r="O3385" s="12" t="str">
        <f>VLOOKUP(Todos!$A3385,vlookup_table[#All],3,FALSE)</f>
        <v>GA</v>
      </c>
      <c r="P3385" s="12">
        <f>VLOOKUP(Todos!$A3385,vlookup_table[#All],4,FALSE)</f>
        <v>6801</v>
      </c>
      <c r="Q3385" s="14" t="str">
        <f>VLOOKUP(Todos!$A3385,vlookup_table[#All],5,FALSE)</f>
        <v>T2</v>
      </c>
      <c r="R3385" s="14" t="str">
        <f>VLOOKUP(Todos!$A3385,vlookup_table[#All],6,FALSE)</f>
        <v>M</v>
      </c>
      <c r="S3385" s="14">
        <f>VLOOKUP(Todos!$A3385,vlookup_table[#All],7,FALSE)</f>
        <v>21</v>
      </c>
      <c r="T3385" s="14">
        <f>ROUND((9706-Todos!$P3385)/100, 0)</f>
        <v>29</v>
      </c>
      <c r="U3385" s="14" t="str" cm="1">
        <f t="array" ref="U3385">_xlfn.IFS(
    ISNUMBER(SEARCH("C", Q3385)), "Ciudad",
    ISNUMBER(SEARCH("T", Q3385)), "Pueblo",
    ISNUMBER(SEARCH("R", Q3385)), "Rural",
    ISNUMBER(SEARCH("S", Q3385)), "Suburbano",
    ISNUMBER(SEARCH("U", Q3385)), "Urbano"
)</f>
        <v>Pueblo</v>
      </c>
      <c r="V3385" s="25" t="str" cm="1">
        <f t="array" ref="V3385">_xlfn.LET(
    _xlpm.txt, _xlfn.TEXTJOIN("", TRUE, IF(ISNUMBER(--MID(Todos!$H3385, _xlfn.SEQUENCE(LEN(Todos!$H3385)), 1)), MID(Todos!$H3385, _xlfn.SEQUENCE(LEN(Todos!$H3385)), 1), "")),
    IF(ISNUMBER(--RIGHT(_xlpm.txt,1)), _xlpm.txt, LEFT(_xlpm.txt, LEN(_xlpm.txt)-1))
)</f>
        <v>15041</v>
      </c>
      <c r="W3385" s="14" t="str">
        <f>UPPER(LEFT(Todos!$B3385,2))</f>
        <v>GA</v>
      </c>
      <c r="X3385" s="15" t="str" cm="1">
        <f t="array" ref="X3385">+IF(Todos!$C3385 = "",MODE.MATCH(Todos!$C$2:$C$4029),Todos!$C3385)</f>
        <v>M</v>
      </c>
    </row>
    <row r="3386" spans="1:24" x14ac:dyDescent="0.35">
      <c r="A3386" s="6">
        <v>45258</v>
      </c>
      <c r="B3386" s="7" t="s">
        <v>13</v>
      </c>
      <c r="C3386" s="7" t="s">
        <v>17</v>
      </c>
      <c r="D3386" s="7">
        <v>518</v>
      </c>
      <c r="E3386" s="7">
        <v>184</v>
      </c>
      <c r="F3386" s="7">
        <v>264</v>
      </c>
      <c r="G3386" s="7">
        <v>0</v>
      </c>
      <c r="H3386" s="7">
        <v>11126</v>
      </c>
      <c r="I3386" s="7">
        <v>7</v>
      </c>
      <c r="J3386" s="7">
        <v>12</v>
      </c>
      <c r="K3386" s="7">
        <v>213</v>
      </c>
      <c r="L3386" s="7">
        <v>228</v>
      </c>
      <c r="M3386" s="7">
        <v>10</v>
      </c>
      <c r="N3386" s="7">
        <f>VLOOKUP(Todos!$A3386,vlookup_table[#All],2,FALSE)</f>
        <v>0</v>
      </c>
      <c r="O3386" s="7" t="str">
        <f>VLOOKUP(Todos!$A3386,vlookup_table[#All],3,FALSE)</f>
        <v>FL</v>
      </c>
      <c r="P3386" s="7">
        <f>VLOOKUP(Todos!$A3386,vlookup_table[#All],4,FALSE)</f>
        <v>4501</v>
      </c>
      <c r="Q3386" s="9" t="str">
        <f>VLOOKUP(Todos!$A3386,vlookup_table[#All],5,FALSE)</f>
        <v>U3</v>
      </c>
      <c r="R3386" s="9" t="str">
        <f>VLOOKUP(Todos!$A3386,vlookup_table[#All],6,FALSE)</f>
        <v>F</v>
      </c>
      <c r="S3386" s="9">
        <f>VLOOKUP(Todos!$A3386,vlookup_table[#All],7,FALSE)</f>
        <v>5</v>
      </c>
      <c r="T3386" s="9">
        <f>ROUND((9706-Todos!$P3386)/100, 0)</f>
        <v>52</v>
      </c>
      <c r="U3386" s="9" t="str" cm="1">
        <f t="array" ref="U3386">_xlfn.IFS(
    ISNUMBER(SEARCH("C", Q3386)), "Ciudad",
    ISNUMBER(SEARCH("T", Q3386)), "Pueblo",
    ISNUMBER(SEARCH("R", Q3386)), "Rural",
    ISNUMBER(SEARCH("S", Q3386)), "Suburbano",
    ISNUMBER(SEARCH("U", Q3386)), "Urbano"
)</f>
        <v>Urbano</v>
      </c>
      <c r="V3386" s="24" t="str" cm="1">
        <f t="array" ref="V3386">_xlfn.LET(
    _xlpm.txt, _xlfn.TEXTJOIN("", TRUE, IF(ISNUMBER(--MID(Todos!$H3386, _xlfn.SEQUENCE(LEN(Todos!$H3386)), 1)), MID(Todos!$H3386, _xlfn.SEQUENCE(LEN(Todos!$H3386)), 1), "")),
    IF(ISNUMBER(--RIGHT(_xlpm.txt,1)), _xlpm.txt, LEFT(_xlpm.txt, LEN(_xlpm.txt)-1))
)</f>
        <v>11126</v>
      </c>
      <c r="W3386" s="9" t="str">
        <f>UPPER(LEFT(Todos!$B3386,2))</f>
        <v>FL</v>
      </c>
      <c r="X3386" s="10" t="str" cm="1">
        <f t="array" ref="X3386">+IF(Todos!$C3386 = "",MODE.MATCH(Todos!$C$2:$C$4029),Todos!$C3386)</f>
        <v>F</v>
      </c>
    </row>
    <row r="3387" spans="1:24" x14ac:dyDescent="0.35">
      <c r="A3387" s="11">
        <v>175996</v>
      </c>
      <c r="B3387" s="12" t="s">
        <v>51</v>
      </c>
      <c r="C3387" s="12" t="s">
        <v>17</v>
      </c>
      <c r="D3387" s="12">
        <v>1149</v>
      </c>
      <c r="E3387" s="12">
        <v>504</v>
      </c>
      <c r="F3387" s="12">
        <v>580</v>
      </c>
      <c r="G3387" s="12">
        <v>6</v>
      </c>
      <c r="H3387" s="12">
        <v>19641</v>
      </c>
      <c r="I3387" s="12">
        <v>7</v>
      </c>
      <c r="J3387" s="12">
        <v>53</v>
      </c>
      <c r="K3387" s="12">
        <v>526</v>
      </c>
      <c r="L3387" s="12">
        <v>550</v>
      </c>
      <c r="M3387" s="12">
        <v>11.5</v>
      </c>
      <c r="N3387" s="12">
        <f>VLOOKUP(Todos!$A3387,vlookup_table[#All],2,FALSE)</f>
        <v>0</v>
      </c>
      <c r="O3387" s="12" t="str">
        <f>VLOOKUP(Todos!$A3387,vlookup_table[#All],3,FALSE)</f>
        <v>OR</v>
      </c>
      <c r="P3387" s="12">
        <f>VLOOKUP(Todos!$A3387,vlookup_table[#All],4,FALSE)</f>
        <v>3501</v>
      </c>
      <c r="Q3387" s="14" t="str">
        <f>VLOOKUP(Todos!$A3387,vlookup_table[#All],5,FALSE)</f>
        <v>S1</v>
      </c>
      <c r="R3387" s="14" t="str">
        <f>VLOOKUP(Todos!$A3387,vlookup_table[#All],6,FALSE)</f>
        <v>F</v>
      </c>
      <c r="S3387" s="14">
        <f>VLOOKUP(Todos!$A3387,vlookup_table[#All],7,FALSE)</f>
        <v>10</v>
      </c>
      <c r="T3387" s="14">
        <f>ROUND((9706-Todos!$P3387)/100, 0)</f>
        <v>62</v>
      </c>
      <c r="U3387" s="14" t="str" cm="1">
        <f t="array" ref="U3387">_xlfn.IFS(
    ISNUMBER(SEARCH("C", Q3387)), "Ciudad",
    ISNUMBER(SEARCH("T", Q3387)), "Pueblo",
    ISNUMBER(SEARCH("R", Q3387)), "Rural",
    ISNUMBER(SEARCH("S", Q3387)), "Suburbano",
    ISNUMBER(SEARCH("U", Q3387)), "Urbano"
)</f>
        <v>Suburbano</v>
      </c>
      <c r="V3387" s="25" t="str" cm="1">
        <f t="array" ref="V3387">_xlfn.LET(
    _xlpm.txt, _xlfn.TEXTJOIN("", TRUE, IF(ISNUMBER(--MID(Todos!$H3387, _xlfn.SEQUENCE(LEN(Todos!$H3387)), 1)), MID(Todos!$H3387, _xlfn.SEQUENCE(LEN(Todos!$H3387)), 1), "")),
    IF(ISNUMBER(--RIGHT(_xlpm.txt,1)), _xlpm.txt, LEFT(_xlpm.txt, LEN(_xlpm.txt)-1))
)</f>
        <v>19641</v>
      </c>
      <c r="W3387" s="14" t="str">
        <f>UPPER(LEFT(Todos!$B3387,2))</f>
        <v>OR</v>
      </c>
      <c r="X3387" s="15" t="str" cm="1">
        <f t="array" ref="X3387">+IF(Todos!$C3387 = "",MODE.MATCH(Todos!$C$2:$C$4029),Todos!$C3387)</f>
        <v>F</v>
      </c>
    </row>
    <row r="3388" spans="1:24" x14ac:dyDescent="0.35">
      <c r="A3388" s="6">
        <v>56113</v>
      </c>
      <c r="B3388" s="7" t="s">
        <v>63</v>
      </c>
      <c r="C3388" s="7" t="s">
        <v>14</v>
      </c>
      <c r="D3388" s="7">
        <v>494</v>
      </c>
      <c r="E3388" s="7">
        <v>259</v>
      </c>
      <c r="F3388" s="7">
        <v>333</v>
      </c>
      <c r="G3388" s="7">
        <v>0</v>
      </c>
      <c r="H3388" s="7">
        <v>10812</v>
      </c>
      <c r="I3388" s="7">
        <v>1</v>
      </c>
      <c r="J3388" s="7">
        <v>65</v>
      </c>
      <c r="K3388" s="7">
        <v>306</v>
      </c>
      <c r="L3388" s="7">
        <v>296</v>
      </c>
      <c r="M3388" s="7">
        <v>4.1025641029999997</v>
      </c>
      <c r="N3388" s="7">
        <f>VLOOKUP(Todos!$A3388,vlookup_table[#All],2,FALSE)</f>
        <v>1002</v>
      </c>
      <c r="O3388" s="7" t="str">
        <f>VLOOKUP(Todos!$A3388,vlookup_table[#All],3,FALSE)</f>
        <v>MS</v>
      </c>
      <c r="P3388" s="7">
        <f>VLOOKUP(Todos!$A3388,vlookup_table[#All],4,FALSE)</f>
        <v>4504</v>
      </c>
      <c r="Q3388" s="9" t="str">
        <f>VLOOKUP(Todos!$A3388,vlookup_table[#All],5,FALSE)</f>
        <v>T2</v>
      </c>
      <c r="R3388" s="9" t="str">
        <f>VLOOKUP(Todos!$A3388,vlookup_table[#All],6,FALSE)</f>
        <v>M</v>
      </c>
      <c r="S3388" s="9">
        <f>VLOOKUP(Todos!$A3388,vlookup_table[#All],7,FALSE)</f>
        <v>5</v>
      </c>
      <c r="T3388" s="9">
        <f>ROUND((9706-Todos!$P3388)/100, 0)</f>
        <v>52</v>
      </c>
      <c r="U3388" s="9" t="str" cm="1">
        <f t="array" ref="U3388">_xlfn.IFS(
    ISNUMBER(SEARCH("C", Q3388)), "Ciudad",
    ISNUMBER(SEARCH("T", Q3388)), "Pueblo",
    ISNUMBER(SEARCH("R", Q3388)), "Rural",
    ISNUMBER(SEARCH("S", Q3388)), "Suburbano",
    ISNUMBER(SEARCH("U", Q3388)), "Urbano"
)</f>
        <v>Pueblo</v>
      </c>
      <c r="V3388" s="24" t="str" cm="1">
        <f t="array" ref="V3388">_xlfn.LET(
    _xlpm.txt, _xlfn.TEXTJOIN("", TRUE, IF(ISNUMBER(--MID(Todos!$H3388, _xlfn.SEQUENCE(LEN(Todos!$H3388)), 1)), MID(Todos!$H3388, _xlfn.SEQUENCE(LEN(Todos!$H3388)), 1), "")),
    IF(ISNUMBER(--RIGHT(_xlpm.txt,1)), _xlpm.txt, LEFT(_xlpm.txt, LEN(_xlpm.txt)-1))
)</f>
        <v>10812</v>
      </c>
      <c r="W3388" s="9" t="str">
        <f>UPPER(LEFT(Todos!$B3388,2))</f>
        <v>MS</v>
      </c>
      <c r="X3388" s="10" t="str" cm="1">
        <f t="array" ref="X3388">+IF(Todos!$C3388 = "",MODE.MATCH(Todos!$C$2:$C$4029),Todos!$C3388)</f>
        <v>M</v>
      </c>
    </row>
    <row r="3389" spans="1:24" x14ac:dyDescent="0.35">
      <c r="A3389" s="11">
        <v>138945</v>
      </c>
      <c r="B3389" s="12" t="s">
        <v>56</v>
      </c>
      <c r="C3389" s="12" t="s">
        <v>61</v>
      </c>
      <c r="D3389" s="12">
        <v>1773</v>
      </c>
      <c r="E3389" s="12">
        <v>226</v>
      </c>
      <c r="F3389" s="12">
        <v>425</v>
      </c>
      <c r="G3389" s="12">
        <v>42</v>
      </c>
      <c r="H3389" s="12">
        <v>16919</v>
      </c>
      <c r="I3389" s="12">
        <v>7</v>
      </c>
      <c r="J3389" s="12">
        <v>15</v>
      </c>
      <c r="K3389" s="12">
        <v>354</v>
      </c>
      <c r="L3389" s="12">
        <v>342</v>
      </c>
      <c r="M3389" s="12">
        <v>11</v>
      </c>
      <c r="N3389" s="12">
        <f>VLOOKUP(Todos!$A3389,vlookup_table[#All],2,FALSE)</f>
        <v>28</v>
      </c>
      <c r="O3389" s="12" t="str">
        <f>VLOOKUP(Todos!$A3389,vlookup_table[#All],3,FALSE)</f>
        <v>AZ</v>
      </c>
      <c r="P3389" s="12">
        <f>VLOOKUP(Todos!$A3389,vlookup_table[#All],4,FALSE)</f>
        <v>2901</v>
      </c>
      <c r="Q3389" s="14" t="str">
        <f>VLOOKUP(Todos!$A3389,vlookup_table[#All],5,FALSE)</f>
        <v>C2</v>
      </c>
      <c r="R3389" s="14" t="str">
        <f>VLOOKUP(Todos!$A3389,vlookup_table[#All],6,FALSE)</f>
        <v>F</v>
      </c>
      <c r="S3389" s="14">
        <f>VLOOKUP(Todos!$A3389,vlookup_table[#All],7,FALSE)</f>
        <v>23</v>
      </c>
      <c r="T3389" s="14">
        <f>ROUND((9706-Todos!$P3389)/100, 0)</f>
        <v>68</v>
      </c>
      <c r="U3389" s="14" t="str" cm="1">
        <f t="array" ref="U3389">_xlfn.IFS(
    ISNUMBER(SEARCH("C", Q3389)), "Ciudad",
    ISNUMBER(SEARCH("T", Q3389)), "Pueblo",
    ISNUMBER(SEARCH("R", Q3389)), "Rural",
    ISNUMBER(SEARCH("S", Q3389)), "Suburbano",
    ISNUMBER(SEARCH("U", Q3389)), "Urbano"
)</f>
        <v>Ciudad</v>
      </c>
      <c r="V3389" s="25" t="str" cm="1">
        <f t="array" ref="V3389">_xlfn.LET(
    _xlpm.txt, _xlfn.TEXTJOIN("", TRUE, IF(ISNUMBER(--MID(Todos!$H3389, _xlfn.SEQUENCE(LEN(Todos!$H3389)), 1)), MID(Todos!$H3389, _xlfn.SEQUENCE(LEN(Todos!$H3389)), 1), "")),
    IF(ISNUMBER(--RIGHT(_xlpm.txt,1)), _xlpm.txt, LEFT(_xlpm.txt, LEN(_xlpm.txt)-1))
)</f>
        <v>16919</v>
      </c>
      <c r="W3389" s="14" t="str">
        <f>UPPER(LEFT(Todos!$B3389,2))</f>
        <v>AZ</v>
      </c>
      <c r="X3389" s="15" t="str" cm="1">
        <f t="array" ref="X3389">+IF(Todos!$C3389 = "",MODE.MATCH(Todos!$C$2:$C$4029),Todos!$C3389)</f>
        <v>Female</v>
      </c>
    </row>
    <row r="3390" spans="1:24" x14ac:dyDescent="0.35">
      <c r="A3390" s="6">
        <v>135098</v>
      </c>
      <c r="B3390" s="7" t="s">
        <v>56</v>
      </c>
      <c r="C3390" s="7" t="s">
        <v>61</v>
      </c>
      <c r="D3390" s="7">
        <v>699</v>
      </c>
      <c r="E3390" s="7">
        <v>250</v>
      </c>
      <c r="F3390" s="7">
        <v>299</v>
      </c>
      <c r="G3390" s="7">
        <v>0</v>
      </c>
      <c r="H3390" s="7">
        <v>15108</v>
      </c>
      <c r="I3390" s="7">
        <v>12</v>
      </c>
      <c r="J3390" s="7">
        <v>35</v>
      </c>
      <c r="K3390" s="7">
        <v>290</v>
      </c>
      <c r="L3390" s="7">
        <v>286</v>
      </c>
      <c r="M3390" s="7">
        <v>7.5833333329999997</v>
      </c>
      <c r="N3390" s="7">
        <f>VLOOKUP(Todos!$A3390,vlookup_table[#All],2,FALSE)</f>
        <v>28</v>
      </c>
      <c r="O3390" s="7" t="str">
        <f>VLOOKUP(Todos!$A3390,vlookup_table[#All],3,FALSE)</f>
        <v>AZ</v>
      </c>
      <c r="P3390" s="7">
        <f>VLOOKUP(Todos!$A3390,vlookup_table[#All],4,FALSE)</f>
        <v>3106</v>
      </c>
      <c r="Q3390" s="9" t="str">
        <f>VLOOKUP(Todos!$A3390,vlookup_table[#All],5,FALSE)</f>
        <v>S2</v>
      </c>
      <c r="R3390" s="9" t="str">
        <f>VLOOKUP(Todos!$A3390,vlookup_table[#All],6,FALSE)</f>
        <v>F</v>
      </c>
      <c r="S3390" s="9">
        <f>VLOOKUP(Todos!$A3390,vlookup_table[#All],7,FALSE)</f>
        <v>20</v>
      </c>
      <c r="T3390" s="9">
        <f>ROUND((9706-Todos!$P3390)/100, 0)</f>
        <v>66</v>
      </c>
      <c r="U3390" s="9" t="str" cm="1">
        <f t="array" ref="U3390">_xlfn.IFS(
    ISNUMBER(SEARCH("C", Q3390)), "Ciudad",
    ISNUMBER(SEARCH("T", Q3390)), "Pueblo",
    ISNUMBER(SEARCH("R", Q3390)), "Rural",
    ISNUMBER(SEARCH("S", Q3390)), "Suburbano",
    ISNUMBER(SEARCH("U", Q3390)), "Urbano"
)</f>
        <v>Suburbano</v>
      </c>
      <c r="V3390" s="24" t="str" cm="1">
        <f t="array" ref="V3390">_xlfn.LET(
    _xlpm.txt, _xlfn.TEXTJOIN("", TRUE, IF(ISNUMBER(--MID(Todos!$H3390, _xlfn.SEQUENCE(LEN(Todos!$H3390)), 1)), MID(Todos!$H3390, _xlfn.SEQUENCE(LEN(Todos!$H3390)), 1), "")),
    IF(ISNUMBER(--RIGHT(_xlpm.txt,1)), _xlpm.txt, LEFT(_xlpm.txt, LEN(_xlpm.txt)-1))
)</f>
        <v>15108</v>
      </c>
      <c r="W3390" s="9" t="str">
        <f>UPPER(LEFT(Todos!$B3390,2))</f>
        <v>AZ</v>
      </c>
      <c r="X3390" s="10" t="str" cm="1">
        <f t="array" ref="X3390">+IF(Todos!$C3390 = "",MODE.MATCH(Todos!$C$2:$C$4029),Todos!$C3390)</f>
        <v>Female</v>
      </c>
    </row>
    <row r="3391" spans="1:24" x14ac:dyDescent="0.35">
      <c r="A3391" s="11">
        <v>87074</v>
      </c>
      <c r="B3391" s="12" t="s">
        <v>35</v>
      </c>
      <c r="C3391" s="12" t="s">
        <v>20</v>
      </c>
      <c r="D3391" s="12">
        <v>320</v>
      </c>
      <c r="E3391" s="12">
        <v>172</v>
      </c>
      <c r="F3391" s="12">
        <v>285</v>
      </c>
      <c r="G3391" s="12">
        <v>0</v>
      </c>
      <c r="H3391" s="12">
        <v>9900</v>
      </c>
      <c r="I3391" s="12">
        <v>0</v>
      </c>
      <c r="J3391" s="12">
        <v>78</v>
      </c>
      <c r="K3391" s="12">
        <v>208</v>
      </c>
      <c r="L3391" s="12">
        <v>247</v>
      </c>
      <c r="M3391" s="12">
        <v>10.64</v>
      </c>
      <c r="N3391" s="12">
        <f>VLOOKUP(Todos!$A3391,vlookup_table[#All],2,FALSE)</f>
        <v>0</v>
      </c>
      <c r="O3391" s="12" t="str">
        <f>VLOOKUP(Todos!$A3391,vlookup_table[#All],3,FALSE)</f>
        <v>MT</v>
      </c>
      <c r="P3391" s="12">
        <f>VLOOKUP(Todos!$A3391,vlookup_table[#All],4,FALSE)</f>
        <v>7801</v>
      </c>
      <c r="Q3391" s="14" t="str">
        <f>VLOOKUP(Todos!$A3391,vlookup_table[#All],5,FALSE)</f>
        <v>R3</v>
      </c>
      <c r="R3391" s="14" t="str">
        <f>VLOOKUP(Todos!$A3391,vlookup_table[#All],6,FALSE)</f>
        <v>F</v>
      </c>
      <c r="S3391" s="14">
        <f>VLOOKUP(Todos!$A3391,vlookup_table[#All],7,FALSE)</f>
        <v>5</v>
      </c>
      <c r="T3391" s="14">
        <f>ROUND((9706-Todos!$P3391)/100, 0)</f>
        <v>19</v>
      </c>
      <c r="U3391" s="14" t="str" cm="1">
        <f t="array" ref="U3391">_xlfn.IFS(
    ISNUMBER(SEARCH("C", Q3391)), "Ciudad",
    ISNUMBER(SEARCH("T", Q3391)), "Pueblo",
    ISNUMBER(SEARCH("R", Q3391)), "Rural",
    ISNUMBER(SEARCH("S", Q3391)), "Suburbano",
    ISNUMBER(SEARCH("U", Q3391)), "Urbano"
)</f>
        <v>Rural</v>
      </c>
      <c r="V3391" s="25" t="str" cm="1">
        <f t="array" ref="V3391">_xlfn.LET(
    _xlpm.txt, _xlfn.TEXTJOIN("", TRUE, IF(ISNUMBER(--MID(Todos!$H3391, _xlfn.SEQUENCE(LEN(Todos!$H3391)), 1)), MID(Todos!$H3391, _xlfn.SEQUENCE(LEN(Todos!$H3391)), 1), "")),
    IF(ISNUMBER(--RIGHT(_xlpm.txt,1)), _xlpm.txt, LEFT(_xlpm.txt, LEN(_xlpm.txt)-1))
)</f>
        <v>9900</v>
      </c>
      <c r="W3391" s="14" t="str">
        <f>UPPER(LEFT(Todos!$B3391,2))</f>
        <v>MT</v>
      </c>
      <c r="X3391" s="15" t="str" cm="1">
        <f t="array" ref="X3391">+IF(Todos!$C3391 = "",MODE.MATCH(Todos!$C$2:$C$4029),Todos!$C3391)</f>
        <v>female</v>
      </c>
    </row>
    <row r="3392" spans="1:24" x14ac:dyDescent="0.35">
      <c r="A3392" s="6">
        <v>23723</v>
      </c>
      <c r="B3392" s="7" t="s">
        <v>47</v>
      </c>
      <c r="C3392" s="7" t="s">
        <v>14</v>
      </c>
      <c r="D3392" s="7">
        <v>880</v>
      </c>
      <c r="E3392" s="7">
        <v>412</v>
      </c>
      <c r="F3392" s="7">
        <v>505</v>
      </c>
      <c r="G3392" s="7">
        <v>2</v>
      </c>
      <c r="H3392" s="7">
        <v>18480</v>
      </c>
      <c r="I3392" s="7">
        <v>2</v>
      </c>
      <c r="J3392" s="7">
        <v>49</v>
      </c>
      <c r="K3392" s="7">
        <v>433</v>
      </c>
      <c r="L3392" s="7">
        <v>469</v>
      </c>
      <c r="M3392" s="7">
        <v>7.5555555559999998</v>
      </c>
      <c r="N3392" s="7">
        <f>VLOOKUP(Todos!$A3392,vlookup_table[#All],2,FALSE)</f>
        <v>1</v>
      </c>
      <c r="O3392" s="7" t="str">
        <f>VLOOKUP(Todos!$A3392,vlookup_table[#All],3,FALSE)</f>
        <v>SC</v>
      </c>
      <c r="P3392" s="7">
        <f>VLOOKUP(Todos!$A3392,vlookup_table[#All],4,FALSE)</f>
        <v>6101</v>
      </c>
      <c r="Q3392" s="9" t="str">
        <f>VLOOKUP(Todos!$A3392,vlookup_table[#All],5,FALSE)</f>
        <v>T1</v>
      </c>
      <c r="R3392" s="9" t="str">
        <f>VLOOKUP(Todos!$A3392,vlookup_table[#All],6,FALSE)</f>
        <v>M</v>
      </c>
      <c r="S3392" s="9">
        <f>VLOOKUP(Todos!$A3392,vlookup_table[#All],7,FALSE)</f>
        <v>10</v>
      </c>
      <c r="T3392" s="9">
        <f>ROUND((9706-Todos!$P3392)/100, 0)</f>
        <v>36</v>
      </c>
      <c r="U3392" s="9" t="str" cm="1">
        <f t="array" ref="U3392">_xlfn.IFS(
    ISNUMBER(SEARCH("C", Q3392)), "Ciudad",
    ISNUMBER(SEARCH("T", Q3392)), "Pueblo",
    ISNUMBER(SEARCH("R", Q3392)), "Rural",
    ISNUMBER(SEARCH("S", Q3392)), "Suburbano",
    ISNUMBER(SEARCH("U", Q3392)), "Urbano"
)</f>
        <v>Pueblo</v>
      </c>
      <c r="V3392" s="24" t="str" cm="1">
        <f t="array" ref="V3392">_xlfn.LET(
    _xlpm.txt, _xlfn.TEXTJOIN("", TRUE, IF(ISNUMBER(--MID(Todos!$H3392, _xlfn.SEQUENCE(LEN(Todos!$H3392)), 1)), MID(Todos!$H3392, _xlfn.SEQUENCE(LEN(Todos!$H3392)), 1), "")),
    IF(ISNUMBER(--RIGHT(_xlpm.txt,1)), _xlpm.txt, LEFT(_xlpm.txt, LEN(_xlpm.txt)-1))
)</f>
        <v>18480</v>
      </c>
      <c r="W3392" s="9" t="str">
        <f>UPPER(LEFT(Todos!$B3392,2))</f>
        <v>SC</v>
      </c>
      <c r="X3392" s="10" t="str" cm="1">
        <f t="array" ref="X3392">+IF(Todos!$C3392 = "",MODE.MATCH(Todos!$C$2:$C$4029),Todos!$C3392)</f>
        <v>M</v>
      </c>
    </row>
    <row r="3393" spans="1:24" x14ac:dyDescent="0.35">
      <c r="A3393" s="11">
        <v>116053</v>
      </c>
      <c r="B3393" s="12" t="s">
        <v>21</v>
      </c>
      <c r="C3393" s="12" t="s">
        <v>14</v>
      </c>
      <c r="D3393" s="12">
        <v>1112</v>
      </c>
      <c r="E3393" s="12">
        <v>594</v>
      </c>
      <c r="F3393" s="12">
        <v>639</v>
      </c>
      <c r="G3393" s="12">
        <v>4</v>
      </c>
      <c r="H3393" s="12">
        <v>26632</v>
      </c>
      <c r="I3393" s="12">
        <v>2</v>
      </c>
      <c r="J3393" s="12">
        <v>62</v>
      </c>
      <c r="K3393" s="12">
        <v>619</v>
      </c>
      <c r="L3393" s="12">
        <v>597</v>
      </c>
      <c r="M3393" s="12">
        <v>6</v>
      </c>
      <c r="N3393" s="12">
        <f>VLOOKUP(Todos!$A3393,vlookup_table[#All],2,FALSE)</f>
        <v>1</v>
      </c>
      <c r="O3393" s="12" t="str">
        <f>VLOOKUP(Todos!$A3393,vlookup_table[#All],3,FALSE)</f>
        <v>TX</v>
      </c>
      <c r="P3393" s="12">
        <f>VLOOKUP(Todos!$A3393,vlookup_table[#All],4,FALSE)</f>
        <v>5201</v>
      </c>
      <c r="Q3393" s="14" t="str">
        <f>VLOOKUP(Todos!$A3393,vlookup_table[#All],5,FALSE)</f>
        <v>C1</v>
      </c>
      <c r="R3393" s="14" t="str">
        <f>VLOOKUP(Todos!$A3393,vlookup_table[#All],6,FALSE)</f>
        <v>M</v>
      </c>
      <c r="S3393" s="14">
        <f>VLOOKUP(Todos!$A3393,vlookup_table[#All],7,FALSE)</f>
        <v>6</v>
      </c>
      <c r="T3393" s="14">
        <f>ROUND((9706-Todos!$P3393)/100, 0)</f>
        <v>45</v>
      </c>
      <c r="U3393" s="14" t="str" cm="1">
        <f t="array" ref="U3393">_xlfn.IFS(
    ISNUMBER(SEARCH("C", Q3393)), "Ciudad",
    ISNUMBER(SEARCH("T", Q3393)), "Pueblo",
    ISNUMBER(SEARCH("R", Q3393)), "Rural",
    ISNUMBER(SEARCH("S", Q3393)), "Suburbano",
    ISNUMBER(SEARCH("U", Q3393)), "Urbano"
)</f>
        <v>Ciudad</v>
      </c>
      <c r="V3393" s="25" t="str" cm="1">
        <f t="array" ref="V3393">_xlfn.LET(
    _xlpm.txt, _xlfn.TEXTJOIN("", TRUE, IF(ISNUMBER(--MID(Todos!$H3393, _xlfn.SEQUENCE(LEN(Todos!$H3393)), 1)), MID(Todos!$H3393, _xlfn.SEQUENCE(LEN(Todos!$H3393)), 1), "")),
    IF(ISNUMBER(--RIGHT(_xlpm.txt,1)), _xlpm.txt, LEFT(_xlpm.txt, LEN(_xlpm.txt)-1))
)</f>
        <v>26632</v>
      </c>
      <c r="W3393" s="14" t="str">
        <f>UPPER(LEFT(Todos!$B3393,2))</f>
        <v>TX</v>
      </c>
      <c r="X3393" s="15" t="str" cm="1">
        <f t="array" ref="X3393">+IF(Todos!$C3393 = "",MODE.MATCH(Todos!$C$2:$C$4029),Todos!$C3393)</f>
        <v>M</v>
      </c>
    </row>
    <row r="3394" spans="1:24" x14ac:dyDescent="0.35">
      <c r="A3394" s="6">
        <v>92021</v>
      </c>
      <c r="B3394" s="7" t="s">
        <v>16</v>
      </c>
      <c r="C3394" s="7" t="s">
        <v>14</v>
      </c>
      <c r="D3394" s="7">
        <v>960</v>
      </c>
      <c r="E3394" s="7">
        <v>344</v>
      </c>
      <c r="F3394" s="7">
        <v>459</v>
      </c>
      <c r="G3394" s="7">
        <v>0</v>
      </c>
      <c r="H3394" s="7">
        <v>16580</v>
      </c>
      <c r="I3394" s="7">
        <v>8</v>
      </c>
      <c r="J3394" s="7">
        <v>71</v>
      </c>
      <c r="K3394" s="7">
        <v>411</v>
      </c>
      <c r="L3394" s="7">
        <v>398</v>
      </c>
      <c r="M3394" s="7">
        <v>20</v>
      </c>
      <c r="N3394" s="7">
        <f>VLOOKUP(Todos!$A3394,vlookup_table[#All],2,FALSE)</f>
        <v>1</v>
      </c>
      <c r="O3394" s="7" t="str">
        <f>VLOOKUP(Todos!$A3394,vlookup_table[#All],3,FALSE)</f>
        <v>IL</v>
      </c>
      <c r="P3394" s="7">
        <f>VLOOKUP(Todos!$A3394,vlookup_table[#All],4,FALSE)</f>
        <v>3201</v>
      </c>
      <c r="Q3394" s="9" t="str">
        <f>VLOOKUP(Todos!$A3394,vlookup_table[#All],5,FALSE)</f>
        <v>C2</v>
      </c>
      <c r="R3394" s="9" t="str">
        <f>VLOOKUP(Todos!$A3394,vlookup_table[#All],6,FALSE)</f>
        <v>M</v>
      </c>
      <c r="S3394" s="9">
        <f>VLOOKUP(Todos!$A3394,vlookup_table[#All],7,FALSE)</f>
        <v>20</v>
      </c>
      <c r="T3394" s="9">
        <f>ROUND((9706-Todos!$P3394)/100, 0)</f>
        <v>65</v>
      </c>
      <c r="U3394" s="9" t="str" cm="1">
        <f t="array" ref="U3394">_xlfn.IFS(
    ISNUMBER(SEARCH("C", Q3394)), "Ciudad",
    ISNUMBER(SEARCH("T", Q3394)), "Pueblo",
    ISNUMBER(SEARCH("R", Q3394)), "Rural",
    ISNUMBER(SEARCH("S", Q3394)), "Suburbano",
    ISNUMBER(SEARCH("U", Q3394)), "Urbano"
)</f>
        <v>Ciudad</v>
      </c>
      <c r="V3394" s="24" t="str" cm="1">
        <f t="array" ref="V3394">_xlfn.LET(
    _xlpm.txt, _xlfn.TEXTJOIN("", TRUE, IF(ISNUMBER(--MID(Todos!$H3394, _xlfn.SEQUENCE(LEN(Todos!$H3394)), 1)), MID(Todos!$H3394, _xlfn.SEQUENCE(LEN(Todos!$H3394)), 1), "")),
    IF(ISNUMBER(--RIGHT(_xlpm.txt,1)), _xlpm.txt, LEFT(_xlpm.txt, LEN(_xlpm.txt)-1))
)</f>
        <v>16580</v>
      </c>
      <c r="W3394" s="9" t="str">
        <f>UPPER(LEFT(Todos!$B3394,2))</f>
        <v>IL</v>
      </c>
      <c r="X3394" s="10" t="str" cm="1">
        <f t="array" ref="X3394">+IF(Todos!$C3394 = "",MODE.MATCH(Todos!$C$2:$C$4029),Todos!$C3394)</f>
        <v>M</v>
      </c>
    </row>
    <row r="3395" spans="1:24" x14ac:dyDescent="0.35">
      <c r="A3395" s="11">
        <v>164989</v>
      </c>
      <c r="B3395" s="12" t="s">
        <v>22</v>
      </c>
      <c r="C3395" s="12" t="s">
        <v>17</v>
      </c>
      <c r="D3395" s="12">
        <v>5287</v>
      </c>
      <c r="E3395" s="12">
        <v>1032</v>
      </c>
      <c r="F3395" s="12">
        <v>1002</v>
      </c>
      <c r="G3395" s="12">
        <v>98</v>
      </c>
      <c r="H3395" s="12">
        <v>43904</v>
      </c>
      <c r="I3395" s="12">
        <v>10</v>
      </c>
      <c r="J3395" s="12">
        <v>51</v>
      </c>
      <c r="K3395" s="12">
        <v>1105</v>
      </c>
      <c r="L3395" s="12">
        <v>949</v>
      </c>
      <c r="M3395" s="12">
        <v>13.375</v>
      </c>
      <c r="N3395" s="12">
        <f>VLOOKUP(Todos!$A3395,vlookup_table[#All],2,FALSE)</f>
        <v>0</v>
      </c>
      <c r="O3395" s="12" t="str">
        <f>VLOOKUP(Todos!$A3395,vlookup_table[#All],3,FALSE)</f>
        <v>CA</v>
      </c>
      <c r="P3395" s="12">
        <f>VLOOKUP(Todos!$A3395,vlookup_table[#All],4,FALSE)</f>
        <v>3209</v>
      </c>
      <c r="Q3395" s="14" t="str">
        <f>VLOOKUP(Todos!$A3395,vlookup_table[#All],5,FALSE)</f>
        <v>S1</v>
      </c>
      <c r="R3395" s="14" t="str">
        <f>VLOOKUP(Todos!$A3395,vlookup_table[#All],6,FALSE)</f>
        <v>F</v>
      </c>
      <c r="S3395" s="14">
        <f>VLOOKUP(Todos!$A3395,vlookup_table[#All],7,FALSE)</f>
        <v>30</v>
      </c>
      <c r="T3395" s="14">
        <f>ROUND((9706-Todos!$P3395)/100, 0)</f>
        <v>65</v>
      </c>
      <c r="U3395" s="14" t="str" cm="1">
        <f t="array" ref="U3395">_xlfn.IFS(
    ISNUMBER(SEARCH("C", Q3395)), "Ciudad",
    ISNUMBER(SEARCH("T", Q3395)), "Pueblo",
    ISNUMBER(SEARCH("R", Q3395)), "Rural",
    ISNUMBER(SEARCH("S", Q3395)), "Suburbano",
    ISNUMBER(SEARCH("U", Q3395)), "Urbano"
)</f>
        <v>Suburbano</v>
      </c>
      <c r="V3395" s="25" t="str" cm="1">
        <f t="array" ref="V3395">_xlfn.LET(
    _xlpm.txt, _xlfn.TEXTJOIN("", TRUE, IF(ISNUMBER(--MID(Todos!$H3395, _xlfn.SEQUENCE(LEN(Todos!$H3395)), 1)), MID(Todos!$H3395, _xlfn.SEQUENCE(LEN(Todos!$H3395)), 1), "")),
    IF(ISNUMBER(--RIGHT(_xlpm.txt,1)), _xlpm.txt, LEFT(_xlpm.txt, LEN(_xlpm.txt)-1))
)</f>
        <v>43904</v>
      </c>
      <c r="W3395" s="14" t="str">
        <f>UPPER(LEFT(Todos!$B3395,2))</f>
        <v>CA</v>
      </c>
      <c r="X3395" s="15" t="str" cm="1">
        <f t="array" ref="X3395">+IF(Todos!$C3395 = "",MODE.MATCH(Todos!$C$2:$C$4029),Todos!$C3395)</f>
        <v>F</v>
      </c>
    </row>
    <row r="3396" spans="1:24" x14ac:dyDescent="0.35">
      <c r="A3396" s="6">
        <v>126013</v>
      </c>
      <c r="B3396" s="7" t="s">
        <v>21</v>
      </c>
      <c r="C3396" s="7" t="s">
        <v>14</v>
      </c>
      <c r="D3396" s="7">
        <v>697</v>
      </c>
      <c r="E3396" s="7">
        <v>435</v>
      </c>
      <c r="F3396" s="7">
        <v>497</v>
      </c>
      <c r="G3396" s="7">
        <v>0</v>
      </c>
      <c r="H3396" s="7">
        <v>15966</v>
      </c>
      <c r="I3396" s="7">
        <v>2</v>
      </c>
      <c r="J3396" s="7">
        <v>64</v>
      </c>
      <c r="K3396" s="7">
        <v>488</v>
      </c>
      <c r="L3396" s="7">
        <v>457</v>
      </c>
      <c r="M3396" s="7">
        <v>15.33333333</v>
      </c>
      <c r="N3396" s="7">
        <f>VLOOKUP(Todos!$A3396,vlookup_table[#All],2,FALSE)</f>
        <v>0</v>
      </c>
      <c r="O3396" s="7" t="str">
        <f>VLOOKUP(Todos!$A3396,vlookup_table[#All],3,FALSE)</f>
        <v>TX</v>
      </c>
      <c r="P3396" s="7">
        <f>VLOOKUP(Todos!$A3396,vlookup_table[#All],4,FALSE)</f>
        <v>4001</v>
      </c>
      <c r="Q3396" s="9" t="str">
        <f>VLOOKUP(Todos!$A3396,vlookup_table[#All],5,FALSE)</f>
        <v>R2</v>
      </c>
      <c r="R3396" s="9" t="str">
        <f>VLOOKUP(Todos!$A3396,vlookup_table[#All],6,FALSE)</f>
        <v>M</v>
      </c>
      <c r="S3396" s="9">
        <f>VLOOKUP(Todos!$A3396,vlookup_table[#All],7,FALSE)</f>
        <v>20</v>
      </c>
      <c r="T3396" s="9">
        <f>ROUND((9706-Todos!$P3396)/100, 0)</f>
        <v>57</v>
      </c>
      <c r="U3396" s="9" t="str" cm="1">
        <f t="array" ref="U3396">_xlfn.IFS(
    ISNUMBER(SEARCH("C", Q3396)), "Ciudad",
    ISNUMBER(SEARCH("T", Q3396)), "Pueblo",
    ISNUMBER(SEARCH("R", Q3396)), "Rural",
    ISNUMBER(SEARCH("S", Q3396)), "Suburbano",
    ISNUMBER(SEARCH("U", Q3396)), "Urbano"
)</f>
        <v>Rural</v>
      </c>
      <c r="V3396" s="24" t="str" cm="1">
        <f t="array" ref="V3396">_xlfn.LET(
    _xlpm.txt, _xlfn.TEXTJOIN("", TRUE, IF(ISNUMBER(--MID(Todos!$H3396, _xlfn.SEQUENCE(LEN(Todos!$H3396)), 1)), MID(Todos!$H3396, _xlfn.SEQUENCE(LEN(Todos!$H3396)), 1), "")),
    IF(ISNUMBER(--RIGHT(_xlpm.txt,1)), _xlpm.txt, LEFT(_xlpm.txt, LEN(_xlpm.txt)-1))
)</f>
        <v>15966</v>
      </c>
      <c r="W3396" s="9" t="str">
        <f>UPPER(LEFT(Todos!$B3396,2))</f>
        <v>TX</v>
      </c>
      <c r="X3396" s="10" t="str" cm="1">
        <f t="array" ref="X3396">+IF(Todos!$C3396 = "",MODE.MATCH(Todos!$C$2:$C$4029),Todos!$C3396)</f>
        <v>M</v>
      </c>
    </row>
    <row r="3397" spans="1:24" x14ac:dyDescent="0.35">
      <c r="A3397" s="11">
        <v>117076</v>
      </c>
      <c r="B3397" s="12" t="s">
        <v>21</v>
      </c>
      <c r="C3397" s="12" t="s">
        <v>17</v>
      </c>
      <c r="D3397" s="12">
        <v>548</v>
      </c>
      <c r="E3397" s="12">
        <v>238</v>
      </c>
      <c r="F3397" s="12">
        <v>271</v>
      </c>
      <c r="G3397" s="12">
        <v>0</v>
      </c>
      <c r="H3397" s="12">
        <v>7325</v>
      </c>
      <c r="I3397" s="12">
        <v>11</v>
      </c>
      <c r="J3397" s="12">
        <v>79</v>
      </c>
      <c r="K3397" s="12">
        <v>236</v>
      </c>
      <c r="L3397" s="12">
        <v>261</v>
      </c>
      <c r="M3397" s="12">
        <v>7.9411764710000003</v>
      </c>
      <c r="N3397" s="12">
        <f>VLOOKUP(Todos!$A3397,vlookup_table[#All],2,FALSE)</f>
        <v>0</v>
      </c>
      <c r="O3397" s="12" t="str">
        <f>VLOOKUP(Todos!$A3397,vlookup_table[#All],3,FALSE)</f>
        <v>TX</v>
      </c>
      <c r="P3397" s="12">
        <f>VLOOKUP(Todos!$A3397,vlookup_table[#All],4,FALSE)</f>
        <v>1808</v>
      </c>
      <c r="Q3397" s="14" t="str">
        <f>VLOOKUP(Todos!$A3397,vlookup_table[#All],5,FALSE)</f>
        <v>S3</v>
      </c>
      <c r="R3397" s="14" t="str">
        <f>VLOOKUP(Todos!$A3397,vlookup_table[#All],6,FALSE)</f>
        <v>F</v>
      </c>
      <c r="S3397" s="14">
        <f>VLOOKUP(Todos!$A3397,vlookup_table[#All],7,FALSE)</f>
        <v>10</v>
      </c>
      <c r="T3397" s="14">
        <f>ROUND((9706-Todos!$P3397)/100, 0)</f>
        <v>79</v>
      </c>
      <c r="U3397" s="14" t="str" cm="1">
        <f t="array" ref="U3397">_xlfn.IFS(
    ISNUMBER(SEARCH("C", Q3397)), "Ciudad",
    ISNUMBER(SEARCH("T", Q3397)), "Pueblo",
    ISNUMBER(SEARCH("R", Q3397)), "Rural",
    ISNUMBER(SEARCH("S", Q3397)), "Suburbano",
    ISNUMBER(SEARCH("U", Q3397)), "Urbano"
)</f>
        <v>Suburbano</v>
      </c>
      <c r="V3397" s="25" t="str" cm="1">
        <f t="array" ref="V3397">_xlfn.LET(
    _xlpm.txt, _xlfn.TEXTJOIN("", TRUE, IF(ISNUMBER(--MID(Todos!$H3397, _xlfn.SEQUENCE(LEN(Todos!$H3397)), 1)), MID(Todos!$H3397, _xlfn.SEQUENCE(LEN(Todos!$H3397)), 1), "")),
    IF(ISNUMBER(--RIGHT(_xlpm.txt,1)), _xlpm.txt, LEFT(_xlpm.txt, LEN(_xlpm.txt)-1))
)</f>
        <v>7325</v>
      </c>
      <c r="W3397" s="14" t="str">
        <f>UPPER(LEFT(Todos!$B3397,2))</f>
        <v>TX</v>
      </c>
      <c r="X3397" s="15" t="str" cm="1">
        <f t="array" ref="X3397">+IF(Todos!$C3397 = "",MODE.MATCH(Todos!$C$2:$C$4029),Todos!$C3397)</f>
        <v>F</v>
      </c>
    </row>
    <row r="3398" spans="1:24" x14ac:dyDescent="0.35">
      <c r="A3398" s="6">
        <v>26680</v>
      </c>
      <c r="B3398" s="7" t="s">
        <v>40</v>
      </c>
      <c r="C3398" s="7" t="s">
        <v>17</v>
      </c>
      <c r="D3398" s="7">
        <v>794</v>
      </c>
      <c r="E3398" s="7">
        <v>323</v>
      </c>
      <c r="F3398" s="7">
        <v>507</v>
      </c>
      <c r="G3398" s="7">
        <v>2</v>
      </c>
      <c r="H3398" s="7">
        <v>21758</v>
      </c>
      <c r="I3398" s="7">
        <v>2</v>
      </c>
      <c r="J3398" s="7">
        <v>69</v>
      </c>
      <c r="K3398" s="7">
        <v>396</v>
      </c>
      <c r="L3398" s="7">
        <v>461</v>
      </c>
      <c r="M3398" s="7">
        <v>10.81818182</v>
      </c>
      <c r="N3398" s="7">
        <f>VLOOKUP(Todos!$A3398,vlookup_table[#All],2,FALSE)</f>
        <v>2</v>
      </c>
      <c r="O3398" s="7" t="str">
        <f>VLOOKUP(Todos!$A3398,vlookup_table[#All],3,FALSE)</f>
        <v>GA</v>
      </c>
      <c r="P3398" s="7">
        <f>VLOOKUP(Todos!$A3398,vlookup_table[#All],4,FALSE)</f>
        <v>5608</v>
      </c>
      <c r="Q3398" s="9" t="str">
        <f>VLOOKUP(Todos!$A3398,vlookup_table[#All],5,FALSE)</f>
        <v>T1</v>
      </c>
      <c r="R3398" s="9" t="str">
        <f>VLOOKUP(Todos!$A3398,vlookup_table[#All],6,FALSE)</f>
        <v>F</v>
      </c>
      <c r="S3398" s="9">
        <f>VLOOKUP(Todos!$A3398,vlookup_table[#All],7,FALSE)</f>
        <v>15</v>
      </c>
      <c r="T3398" s="9">
        <f>ROUND((9706-Todos!$P3398)/100, 0)</f>
        <v>41</v>
      </c>
      <c r="U3398" s="9" t="str" cm="1">
        <f t="array" ref="U3398">_xlfn.IFS(
    ISNUMBER(SEARCH("C", Q3398)), "Ciudad",
    ISNUMBER(SEARCH("T", Q3398)), "Pueblo",
    ISNUMBER(SEARCH("R", Q3398)), "Rural",
    ISNUMBER(SEARCH("S", Q3398)), "Suburbano",
    ISNUMBER(SEARCH("U", Q3398)), "Urbano"
)</f>
        <v>Pueblo</v>
      </c>
      <c r="V3398" s="24" t="str" cm="1">
        <f t="array" ref="V3398">_xlfn.LET(
    _xlpm.txt, _xlfn.TEXTJOIN("", TRUE, IF(ISNUMBER(--MID(Todos!$H3398, _xlfn.SEQUENCE(LEN(Todos!$H3398)), 1)), MID(Todos!$H3398, _xlfn.SEQUENCE(LEN(Todos!$H3398)), 1), "")),
    IF(ISNUMBER(--RIGHT(_xlpm.txt,1)), _xlpm.txt, LEFT(_xlpm.txt, LEN(_xlpm.txt)-1))
)</f>
        <v>21758</v>
      </c>
      <c r="W3398" s="9" t="str">
        <f>UPPER(LEFT(Todos!$B3398,2))</f>
        <v>GA</v>
      </c>
      <c r="X3398" s="10" t="str" cm="1">
        <f t="array" ref="X3398">+IF(Todos!$C3398 = "",MODE.MATCH(Todos!$C$2:$C$4029),Todos!$C3398)</f>
        <v>F</v>
      </c>
    </row>
    <row r="3399" spans="1:24" x14ac:dyDescent="0.35">
      <c r="A3399" s="11">
        <v>176252</v>
      </c>
      <c r="B3399" s="12" t="s">
        <v>51</v>
      </c>
      <c r="C3399" s="12" t="s">
        <v>14</v>
      </c>
      <c r="D3399" s="12">
        <v>716</v>
      </c>
      <c r="E3399" s="12">
        <v>371</v>
      </c>
      <c r="F3399" s="12">
        <v>421</v>
      </c>
      <c r="G3399" s="12">
        <v>2</v>
      </c>
      <c r="H3399" s="12">
        <v>15858</v>
      </c>
      <c r="I3399" s="12">
        <v>1</v>
      </c>
      <c r="J3399" s="12">
        <v>37</v>
      </c>
      <c r="K3399" s="12">
        <v>373</v>
      </c>
      <c r="L3399" s="12">
        <v>419</v>
      </c>
      <c r="M3399" s="12">
        <v>10.363636359999999</v>
      </c>
      <c r="N3399" s="12">
        <f>VLOOKUP(Todos!$A3399,vlookup_table[#All],2,FALSE)</f>
        <v>2</v>
      </c>
      <c r="O3399" s="12" t="str">
        <f>VLOOKUP(Todos!$A3399,vlookup_table[#All],3,FALSE)</f>
        <v>OR</v>
      </c>
      <c r="P3399" s="12">
        <f>VLOOKUP(Todos!$A3399,vlookup_table[#All],4,FALSE)</f>
        <v>1101</v>
      </c>
      <c r="Q3399" s="14" t="str">
        <f>VLOOKUP(Todos!$A3399,vlookup_table[#All],5,FALSE)</f>
        <v>S1</v>
      </c>
      <c r="R3399" s="14" t="str">
        <f>VLOOKUP(Todos!$A3399,vlookup_table[#All],6,FALSE)</f>
        <v>M</v>
      </c>
      <c r="S3399" s="14">
        <f>VLOOKUP(Todos!$A3399,vlookup_table[#All],7,FALSE)</f>
        <v>15</v>
      </c>
      <c r="T3399" s="14">
        <f>ROUND((9706-Todos!$P3399)/100, 0)</f>
        <v>86</v>
      </c>
      <c r="U3399" s="14" t="str" cm="1">
        <f t="array" ref="U3399">_xlfn.IFS(
    ISNUMBER(SEARCH("C", Q3399)), "Ciudad",
    ISNUMBER(SEARCH("T", Q3399)), "Pueblo",
    ISNUMBER(SEARCH("R", Q3399)), "Rural",
    ISNUMBER(SEARCH("S", Q3399)), "Suburbano",
    ISNUMBER(SEARCH("U", Q3399)), "Urbano"
)</f>
        <v>Suburbano</v>
      </c>
      <c r="V3399" s="25" t="str" cm="1">
        <f t="array" ref="V3399">_xlfn.LET(
    _xlpm.txt, _xlfn.TEXTJOIN("", TRUE, IF(ISNUMBER(--MID(Todos!$H3399, _xlfn.SEQUENCE(LEN(Todos!$H3399)), 1)), MID(Todos!$H3399, _xlfn.SEQUENCE(LEN(Todos!$H3399)), 1), "")),
    IF(ISNUMBER(--RIGHT(_xlpm.txt,1)), _xlpm.txt, LEFT(_xlpm.txt, LEN(_xlpm.txt)-1))
)</f>
        <v>15858</v>
      </c>
      <c r="W3399" s="14" t="str">
        <f>UPPER(LEFT(Todos!$B3399,2))</f>
        <v>OR</v>
      </c>
      <c r="X3399" s="15" t="str" cm="1">
        <f t="array" ref="X3399">+IF(Todos!$C3399 = "",MODE.MATCH(Todos!$C$2:$C$4029),Todos!$C3399)</f>
        <v>M</v>
      </c>
    </row>
    <row r="3400" spans="1:24" x14ac:dyDescent="0.35">
      <c r="A3400" s="6">
        <v>119154</v>
      </c>
      <c r="B3400" s="7" t="s">
        <v>21</v>
      </c>
      <c r="C3400" s="7" t="s">
        <v>45</v>
      </c>
      <c r="D3400" s="7">
        <v>595</v>
      </c>
      <c r="E3400" s="7">
        <v>400</v>
      </c>
      <c r="F3400" s="7">
        <v>426</v>
      </c>
      <c r="G3400" s="7">
        <v>0</v>
      </c>
      <c r="H3400" s="7">
        <v>14881</v>
      </c>
      <c r="I3400" s="7">
        <v>0</v>
      </c>
      <c r="J3400" s="7">
        <v>62</v>
      </c>
      <c r="K3400" s="7">
        <v>429</v>
      </c>
      <c r="L3400" s="7">
        <v>387</v>
      </c>
      <c r="M3400" s="7">
        <v>5.576923077</v>
      </c>
      <c r="N3400" s="7">
        <f>VLOOKUP(Todos!$A3400,vlookup_table[#All],2,FALSE)</f>
        <v>1002</v>
      </c>
      <c r="O3400" s="7" t="str">
        <f>VLOOKUP(Todos!$A3400,vlookup_table[#All],3,FALSE)</f>
        <v>TX</v>
      </c>
      <c r="P3400" s="7">
        <f>VLOOKUP(Todos!$A3400,vlookup_table[#All],4,FALSE)</f>
        <v>2401</v>
      </c>
      <c r="Q3400" s="9" t="str">
        <f>VLOOKUP(Todos!$A3400,vlookup_table[#All],5,FALSE)</f>
        <v>C2</v>
      </c>
      <c r="R3400" s="9" t="str">
        <f>VLOOKUP(Todos!$A3400,vlookup_table[#All],6,FALSE)</f>
        <v>J</v>
      </c>
      <c r="S3400" s="9">
        <f>VLOOKUP(Todos!$A3400,vlookup_table[#All],7,FALSE)</f>
        <v>10</v>
      </c>
      <c r="T3400" s="9">
        <f>ROUND((9706-Todos!$P3400)/100, 0)</f>
        <v>73</v>
      </c>
      <c r="U3400" s="9" t="str" cm="1">
        <f t="array" ref="U3400">_xlfn.IFS(
    ISNUMBER(SEARCH("C", Q3400)), "Ciudad",
    ISNUMBER(SEARCH("T", Q3400)), "Pueblo",
    ISNUMBER(SEARCH("R", Q3400)), "Rural",
    ISNUMBER(SEARCH("S", Q3400)), "Suburbano",
    ISNUMBER(SEARCH("U", Q3400)), "Urbano"
)</f>
        <v>Ciudad</v>
      </c>
      <c r="V3400" s="24" t="str" cm="1">
        <f t="array" ref="V3400">_xlfn.LET(
    _xlpm.txt, _xlfn.TEXTJOIN("", TRUE, IF(ISNUMBER(--MID(Todos!$H3400, _xlfn.SEQUENCE(LEN(Todos!$H3400)), 1)), MID(Todos!$H3400, _xlfn.SEQUENCE(LEN(Todos!$H3400)), 1), "")),
    IF(ISNUMBER(--RIGHT(_xlpm.txt,1)), _xlpm.txt, LEFT(_xlpm.txt, LEN(_xlpm.txt)-1))
)</f>
        <v>14881</v>
      </c>
      <c r="W3400" s="9" t="str">
        <f>UPPER(LEFT(Todos!$B3400,2))</f>
        <v>TX</v>
      </c>
      <c r="X3400" s="10" t="str" cm="1">
        <f t="array" ref="X3400">+IF(Todos!$C3400 = "",MODE.MATCH(Todos!$C$2:$C$4029),Todos!$C3400)</f>
        <v>J</v>
      </c>
    </row>
    <row r="3401" spans="1:24" x14ac:dyDescent="0.35">
      <c r="A3401" s="11">
        <v>141442</v>
      </c>
      <c r="B3401" s="12" t="s">
        <v>24</v>
      </c>
      <c r="C3401" s="12" t="s">
        <v>14</v>
      </c>
      <c r="D3401" s="12">
        <v>943</v>
      </c>
      <c r="E3401" s="12">
        <v>497</v>
      </c>
      <c r="F3401" s="12">
        <v>533</v>
      </c>
      <c r="G3401" s="12">
        <v>0</v>
      </c>
      <c r="H3401" s="12">
        <v>17961</v>
      </c>
      <c r="I3401" s="12">
        <v>11</v>
      </c>
      <c r="J3401" s="12">
        <v>25</v>
      </c>
      <c r="K3401" s="12">
        <v>509</v>
      </c>
      <c r="L3401" s="12">
        <v>523</v>
      </c>
      <c r="M3401" s="12">
        <v>17.09090909</v>
      </c>
      <c r="N3401" s="12">
        <f>VLOOKUP(Todos!$A3401,vlookup_table[#All],2,FALSE)</f>
        <v>1</v>
      </c>
      <c r="O3401" s="12" t="str">
        <f>VLOOKUP(Todos!$A3401,vlookup_table[#All],3,FALSE)</f>
        <v>NV</v>
      </c>
      <c r="P3401" s="12">
        <f>VLOOKUP(Todos!$A3401,vlookup_table[#All],4,FALSE)</f>
        <v>4803</v>
      </c>
      <c r="Q3401" s="14" t="str">
        <f>VLOOKUP(Todos!$A3401,vlookup_table[#All],5,FALSE)</f>
        <v>S2</v>
      </c>
      <c r="R3401" s="14" t="str">
        <f>VLOOKUP(Todos!$A3401,vlookup_table[#All],6,FALSE)</f>
        <v>M</v>
      </c>
      <c r="S3401" s="14">
        <f>VLOOKUP(Todos!$A3401,vlookup_table[#All],7,FALSE)</f>
        <v>18</v>
      </c>
      <c r="T3401" s="14">
        <f>ROUND((9706-Todos!$P3401)/100, 0)</f>
        <v>49</v>
      </c>
      <c r="U3401" s="14" t="str" cm="1">
        <f t="array" ref="U3401">_xlfn.IFS(
    ISNUMBER(SEARCH("C", Q3401)), "Ciudad",
    ISNUMBER(SEARCH("T", Q3401)), "Pueblo",
    ISNUMBER(SEARCH("R", Q3401)), "Rural",
    ISNUMBER(SEARCH("S", Q3401)), "Suburbano",
    ISNUMBER(SEARCH("U", Q3401)), "Urbano"
)</f>
        <v>Suburbano</v>
      </c>
      <c r="V3401" s="25" t="str" cm="1">
        <f t="array" ref="V3401">_xlfn.LET(
    _xlpm.txt, _xlfn.TEXTJOIN("", TRUE, IF(ISNUMBER(--MID(Todos!$H3401, _xlfn.SEQUENCE(LEN(Todos!$H3401)), 1)), MID(Todos!$H3401, _xlfn.SEQUENCE(LEN(Todos!$H3401)), 1), "")),
    IF(ISNUMBER(--RIGHT(_xlpm.txt,1)), _xlpm.txt, LEFT(_xlpm.txt, LEN(_xlpm.txt)-1))
)</f>
        <v>17961</v>
      </c>
      <c r="W3401" s="14" t="str">
        <f>UPPER(LEFT(Todos!$B3401,2))</f>
        <v>NV</v>
      </c>
      <c r="X3401" s="15" t="str" cm="1">
        <f t="array" ref="X3401">+IF(Todos!$C3401 = "",MODE.MATCH(Todos!$C$2:$C$4029),Todos!$C3401)</f>
        <v>M</v>
      </c>
    </row>
    <row r="3402" spans="1:24" x14ac:dyDescent="0.35">
      <c r="A3402" s="6">
        <v>1012</v>
      </c>
      <c r="B3402" s="7" t="s">
        <v>18</v>
      </c>
      <c r="C3402" s="7" t="s">
        <v>14</v>
      </c>
      <c r="D3402" s="7">
        <v>1133</v>
      </c>
      <c r="E3402" s="7">
        <v>430</v>
      </c>
      <c r="F3402" s="7">
        <v>621</v>
      </c>
      <c r="G3402" s="7">
        <v>22</v>
      </c>
      <c r="H3402" s="7">
        <v>26361</v>
      </c>
      <c r="I3402" s="7">
        <v>0</v>
      </c>
      <c r="J3402" s="7">
        <v>66</v>
      </c>
      <c r="K3402" s="7">
        <v>601</v>
      </c>
      <c r="L3402" s="7">
        <v>533</v>
      </c>
      <c r="M3402" s="7">
        <v>12.21428571</v>
      </c>
      <c r="N3402" s="7">
        <f>VLOOKUP(Todos!$A3402,vlookup_table[#All],2,FALSE)</f>
        <v>2</v>
      </c>
      <c r="O3402" s="7" t="str">
        <f>VLOOKUP(Todos!$A3402,vlookup_table[#All],3,FALSE)</f>
        <v>NC</v>
      </c>
      <c r="P3402" s="7">
        <f>VLOOKUP(Todos!$A3402,vlookup_table[#All],4,FALSE)</f>
        <v>2201</v>
      </c>
      <c r="Q3402" s="9" t="str">
        <f>VLOOKUP(Todos!$A3402,vlookup_table[#All],5,FALSE)</f>
        <v>T1</v>
      </c>
      <c r="R3402" s="9" t="str">
        <f>VLOOKUP(Todos!$A3402,vlookup_table[#All],6,FALSE)</f>
        <v>M</v>
      </c>
      <c r="S3402" s="9">
        <f>VLOOKUP(Todos!$A3402,vlookup_table[#All],7,FALSE)</f>
        <v>15</v>
      </c>
      <c r="T3402" s="9">
        <f>ROUND((9706-Todos!$P3402)/100, 0)</f>
        <v>75</v>
      </c>
      <c r="U3402" s="9" t="str" cm="1">
        <f t="array" ref="U3402">_xlfn.IFS(
    ISNUMBER(SEARCH("C", Q3402)), "Ciudad",
    ISNUMBER(SEARCH("T", Q3402)), "Pueblo",
    ISNUMBER(SEARCH("R", Q3402)), "Rural",
    ISNUMBER(SEARCH("S", Q3402)), "Suburbano",
    ISNUMBER(SEARCH("U", Q3402)), "Urbano"
)</f>
        <v>Pueblo</v>
      </c>
      <c r="V3402" s="24" t="str" cm="1">
        <f t="array" ref="V3402">_xlfn.LET(
    _xlpm.txt, _xlfn.TEXTJOIN("", TRUE, IF(ISNUMBER(--MID(Todos!$H3402, _xlfn.SEQUENCE(LEN(Todos!$H3402)), 1)), MID(Todos!$H3402, _xlfn.SEQUENCE(LEN(Todos!$H3402)), 1), "")),
    IF(ISNUMBER(--RIGHT(_xlpm.txt,1)), _xlpm.txt, LEFT(_xlpm.txt, LEN(_xlpm.txt)-1))
)</f>
        <v>26361</v>
      </c>
      <c r="W3402" s="9" t="str">
        <f>UPPER(LEFT(Todos!$B3402,2))</f>
        <v>NC</v>
      </c>
      <c r="X3402" s="10" t="str" cm="1">
        <f t="array" ref="X3402">+IF(Todos!$C3402 = "",MODE.MATCH(Todos!$C$2:$C$4029),Todos!$C3402)</f>
        <v>M</v>
      </c>
    </row>
    <row r="3403" spans="1:24" x14ac:dyDescent="0.35">
      <c r="A3403" s="11">
        <v>42878</v>
      </c>
      <c r="B3403" s="12" t="s">
        <v>13</v>
      </c>
      <c r="C3403" s="12" t="s">
        <v>17</v>
      </c>
      <c r="D3403" s="12">
        <v>595</v>
      </c>
      <c r="E3403" s="12">
        <v>248</v>
      </c>
      <c r="F3403" s="12">
        <v>313</v>
      </c>
      <c r="G3403" s="12">
        <v>0</v>
      </c>
      <c r="H3403" s="12">
        <v>15936</v>
      </c>
      <c r="I3403" s="12">
        <v>6</v>
      </c>
      <c r="J3403" s="12">
        <v>4</v>
      </c>
      <c r="K3403" s="12">
        <v>274</v>
      </c>
      <c r="L3403" s="12">
        <v>288</v>
      </c>
      <c r="M3403" s="12">
        <v>6.125</v>
      </c>
      <c r="N3403" s="12">
        <f>VLOOKUP(Todos!$A3403,vlookup_table[#All],2,FALSE)</f>
        <v>0</v>
      </c>
      <c r="O3403" s="12" t="str">
        <f>VLOOKUP(Todos!$A3403,vlookup_table[#All],3,FALSE)</f>
        <v>FL</v>
      </c>
      <c r="P3403" s="12">
        <f>VLOOKUP(Todos!$A3403,vlookup_table[#All],4,FALSE)</f>
        <v>2201</v>
      </c>
      <c r="Q3403" s="14" t="str">
        <f>VLOOKUP(Todos!$A3403,vlookup_table[#All],5,FALSE)</f>
        <v>C2</v>
      </c>
      <c r="R3403" s="14" t="str">
        <f>VLOOKUP(Todos!$A3403,vlookup_table[#All],6,FALSE)</f>
        <v>F</v>
      </c>
      <c r="S3403" s="14">
        <f>VLOOKUP(Todos!$A3403,vlookup_table[#All],7,FALSE)</f>
        <v>10</v>
      </c>
      <c r="T3403" s="14">
        <f>ROUND((9706-Todos!$P3403)/100, 0)</f>
        <v>75</v>
      </c>
      <c r="U3403" s="14" t="str" cm="1">
        <f t="array" ref="U3403">_xlfn.IFS(
    ISNUMBER(SEARCH("C", Q3403)), "Ciudad",
    ISNUMBER(SEARCH("T", Q3403)), "Pueblo",
    ISNUMBER(SEARCH("R", Q3403)), "Rural",
    ISNUMBER(SEARCH("S", Q3403)), "Suburbano",
    ISNUMBER(SEARCH("U", Q3403)), "Urbano"
)</f>
        <v>Ciudad</v>
      </c>
      <c r="V3403" s="25" t="str" cm="1">
        <f t="array" ref="V3403">_xlfn.LET(
    _xlpm.txt, _xlfn.TEXTJOIN("", TRUE, IF(ISNUMBER(--MID(Todos!$H3403, _xlfn.SEQUENCE(LEN(Todos!$H3403)), 1)), MID(Todos!$H3403, _xlfn.SEQUENCE(LEN(Todos!$H3403)), 1), "")),
    IF(ISNUMBER(--RIGHT(_xlpm.txt,1)), _xlpm.txt, LEFT(_xlpm.txt, LEN(_xlpm.txt)-1))
)</f>
        <v>15936</v>
      </c>
      <c r="W3403" s="14" t="str">
        <f>UPPER(LEFT(Todos!$B3403,2))</f>
        <v>FL</v>
      </c>
      <c r="X3403" s="15" t="str" cm="1">
        <f t="array" ref="X3403">+IF(Todos!$C3403 = "",MODE.MATCH(Todos!$C$2:$C$4029),Todos!$C3403)</f>
        <v>F</v>
      </c>
    </row>
    <row r="3404" spans="1:24" x14ac:dyDescent="0.35">
      <c r="A3404" s="6">
        <v>188896</v>
      </c>
      <c r="B3404" s="7" t="s">
        <v>56</v>
      </c>
      <c r="C3404" s="7" t="s">
        <v>14</v>
      </c>
      <c r="D3404" s="7">
        <v>705</v>
      </c>
      <c r="E3404" s="7">
        <v>286</v>
      </c>
      <c r="F3404" s="7">
        <v>298</v>
      </c>
      <c r="G3404" s="7">
        <v>1</v>
      </c>
      <c r="H3404" s="7">
        <v>10610</v>
      </c>
      <c r="I3404" s="7">
        <v>3</v>
      </c>
      <c r="J3404" s="7">
        <v>14</v>
      </c>
      <c r="K3404" s="7">
        <v>293</v>
      </c>
      <c r="L3404" s="7">
        <v>284</v>
      </c>
      <c r="M3404" s="7">
        <v>25</v>
      </c>
      <c r="N3404" s="7">
        <f>VLOOKUP(Todos!$A3404,vlookup_table[#All],2,FALSE)</f>
        <v>1</v>
      </c>
      <c r="O3404" s="7" t="str">
        <f>VLOOKUP(Todos!$A3404,vlookup_table[#All],3,FALSE)</f>
        <v>AZ</v>
      </c>
      <c r="P3404" s="7">
        <f>VLOOKUP(Todos!$A3404,vlookup_table[#All],4,FALSE)</f>
        <v>3201</v>
      </c>
      <c r="Q3404" s="9" t="str">
        <f>VLOOKUP(Todos!$A3404,vlookup_table[#All],5,FALSE)</f>
        <v>T2</v>
      </c>
      <c r="R3404" s="9" t="str">
        <f>VLOOKUP(Todos!$A3404,vlookup_table[#All],6,FALSE)</f>
        <v>M</v>
      </c>
      <c r="S3404" s="9">
        <f>VLOOKUP(Todos!$A3404,vlookup_table[#All],7,FALSE)</f>
        <v>40</v>
      </c>
      <c r="T3404" s="9">
        <f>ROUND((9706-Todos!$P3404)/100, 0)</f>
        <v>65</v>
      </c>
      <c r="U3404" s="9" t="str" cm="1">
        <f t="array" ref="U3404">_xlfn.IFS(
    ISNUMBER(SEARCH("C", Q3404)), "Ciudad",
    ISNUMBER(SEARCH("T", Q3404)), "Pueblo",
    ISNUMBER(SEARCH("R", Q3404)), "Rural",
    ISNUMBER(SEARCH("S", Q3404)), "Suburbano",
    ISNUMBER(SEARCH("U", Q3404)), "Urbano"
)</f>
        <v>Pueblo</v>
      </c>
      <c r="V3404" s="24" t="str" cm="1">
        <f t="array" ref="V3404">_xlfn.LET(
    _xlpm.txt, _xlfn.TEXTJOIN("", TRUE, IF(ISNUMBER(--MID(Todos!$H3404, _xlfn.SEQUENCE(LEN(Todos!$H3404)), 1)), MID(Todos!$H3404, _xlfn.SEQUENCE(LEN(Todos!$H3404)), 1), "")),
    IF(ISNUMBER(--RIGHT(_xlpm.txt,1)), _xlpm.txt, LEFT(_xlpm.txt, LEN(_xlpm.txt)-1))
)</f>
        <v>10610</v>
      </c>
      <c r="W3404" s="9" t="str">
        <f>UPPER(LEFT(Todos!$B3404,2))</f>
        <v>AZ</v>
      </c>
      <c r="X3404" s="10" t="str" cm="1">
        <f t="array" ref="X3404">+IF(Todos!$C3404 = "",MODE.MATCH(Todos!$C$2:$C$4029),Todos!$C3404)</f>
        <v>M</v>
      </c>
    </row>
    <row r="3405" spans="1:24" x14ac:dyDescent="0.35">
      <c r="A3405" s="11">
        <v>99338</v>
      </c>
      <c r="B3405" s="12" t="s">
        <v>37</v>
      </c>
      <c r="C3405" s="12" t="s">
        <v>17</v>
      </c>
      <c r="D3405" s="12">
        <v>1844</v>
      </c>
      <c r="E3405" s="12">
        <v>676</v>
      </c>
      <c r="F3405" s="12">
        <v>786</v>
      </c>
      <c r="G3405" s="12">
        <v>43</v>
      </c>
      <c r="H3405" s="12">
        <v>25507</v>
      </c>
      <c r="I3405" s="12">
        <v>3</v>
      </c>
      <c r="J3405" s="12">
        <v>52</v>
      </c>
      <c r="K3405" s="12">
        <v>713</v>
      </c>
      <c r="L3405" s="12">
        <v>726</v>
      </c>
      <c r="M3405" s="12">
        <v>7.75</v>
      </c>
      <c r="N3405" s="12">
        <f>VLOOKUP(Todos!$A3405,vlookup_table[#All],2,FALSE)</f>
        <v>0</v>
      </c>
      <c r="O3405" s="12" t="str">
        <f>VLOOKUP(Todos!$A3405,vlookup_table[#All],3,FALSE)</f>
        <v>MO</v>
      </c>
      <c r="P3405" s="12">
        <f>VLOOKUP(Todos!$A3405,vlookup_table[#All],4,FALSE)</f>
        <v>4711</v>
      </c>
      <c r="Q3405" s="14" t="str">
        <f>VLOOKUP(Todos!$A3405,vlookup_table[#All],5,FALSE)</f>
        <v>T1</v>
      </c>
      <c r="R3405" s="14" t="str">
        <f>VLOOKUP(Todos!$A3405,vlookup_table[#All],6,FALSE)</f>
        <v>F</v>
      </c>
      <c r="S3405" s="14">
        <f>VLOOKUP(Todos!$A3405,vlookup_table[#All],7,FALSE)</f>
        <v>10</v>
      </c>
      <c r="T3405" s="14">
        <f>ROUND((9706-Todos!$P3405)/100, 0)</f>
        <v>50</v>
      </c>
      <c r="U3405" s="14" t="str" cm="1">
        <f t="array" ref="U3405">_xlfn.IFS(
    ISNUMBER(SEARCH("C", Q3405)), "Ciudad",
    ISNUMBER(SEARCH("T", Q3405)), "Pueblo",
    ISNUMBER(SEARCH("R", Q3405)), "Rural",
    ISNUMBER(SEARCH("S", Q3405)), "Suburbano",
    ISNUMBER(SEARCH("U", Q3405)), "Urbano"
)</f>
        <v>Pueblo</v>
      </c>
      <c r="V3405" s="25" t="str" cm="1">
        <f t="array" ref="V3405">_xlfn.LET(
    _xlpm.txt, _xlfn.TEXTJOIN("", TRUE, IF(ISNUMBER(--MID(Todos!$H3405, _xlfn.SEQUENCE(LEN(Todos!$H3405)), 1)), MID(Todos!$H3405, _xlfn.SEQUENCE(LEN(Todos!$H3405)), 1), "")),
    IF(ISNUMBER(--RIGHT(_xlpm.txt,1)), _xlpm.txt, LEFT(_xlpm.txt, LEN(_xlpm.txt)-1))
)</f>
        <v>25507</v>
      </c>
      <c r="W3405" s="14" t="str">
        <f>UPPER(LEFT(Todos!$B3405,2))</f>
        <v>MO</v>
      </c>
      <c r="X3405" s="15" t="str" cm="1">
        <f t="array" ref="X3405">+IF(Todos!$C3405 = "",MODE.MATCH(Todos!$C$2:$C$4029),Todos!$C3405)</f>
        <v>F</v>
      </c>
    </row>
    <row r="3406" spans="1:24" x14ac:dyDescent="0.35">
      <c r="A3406" s="6">
        <v>64563</v>
      </c>
      <c r="B3406" s="7" t="s">
        <v>34</v>
      </c>
      <c r="C3406" s="7" t="s">
        <v>17</v>
      </c>
      <c r="D3406" s="7">
        <v>334</v>
      </c>
      <c r="E3406" s="7">
        <v>227</v>
      </c>
      <c r="F3406" s="7">
        <v>307</v>
      </c>
      <c r="G3406" s="7">
        <v>0</v>
      </c>
      <c r="H3406" s="7">
        <v>10104</v>
      </c>
      <c r="I3406" s="7">
        <v>0</v>
      </c>
      <c r="J3406" s="7">
        <v>58</v>
      </c>
      <c r="K3406" s="7">
        <v>265</v>
      </c>
      <c r="L3406" s="7">
        <v>269</v>
      </c>
      <c r="M3406" s="7">
        <v>13.57142857</v>
      </c>
      <c r="N3406" s="7">
        <f>VLOOKUP(Todos!$A3406,vlookup_table[#All],2,FALSE)</f>
        <v>0</v>
      </c>
      <c r="O3406" s="7" t="str">
        <f>VLOOKUP(Todos!$A3406,vlookup_table[#All],3,FALSE)</f>
        <v>IN</v>
      </c>
      <c r="P3406" s="7">
        <f>VLOOKUP(Todos!$A3406,vlookup_table[#All],4,FALSE)</f>
        <v>0</v>
      </c>
      <c r="Q3406" s="9" t="str">
        <f>VLOOKUP(Todos!$A3406,vlookup_table[#All],5,FALSE)</f>
        <v>R3</v>
      </c>
      <c r="R3406" s="9" t="str">
        <f>VLOOKUP(Todos!$A3406,vlookup_table[#All],6,FALSE)</f>
        <v>F</v>
      </c>
      <c r="S3406" s="9">
        <f>VLOOKUP(Todos!$A3406,vlookup_table[#All],7,FALSE)</f>
        <v>20</v>
      </c>
      <c r="T3406" s="9">
        <f>ROUND((9706-Todos!$P3406)/100, 0)</f>
        <v>97</v>
      </c>
      <c r="U3406" s="9" t="str" cm="1">
        <f t="array" ref="U3406">_xlfn.IFS(
    ISNUMBER(SEARCH("C", Q3406)), "Ciudad",
    ISNUMBER(SEARCH("T", Q3406)), "Pueblo",
    ISNUMBER(SEARCH("R", Q3406)), "Rural",
    ISNUMBER(SEARCH("S", Q3406)), "Suburbano",
    ISNUMBER(SEARCH("U", Q3406)), "Urbano"
)</f>
        <v>Rural</v>
      </c>
      <c r="V3406" s="24" t="str" cm="1">
        <f t="array" ref="V3406">_xlfn.LET(
    _xlpm.txt, _xlfn.TEXTJOIN("", TRUE, IF(ISNUMBER(--MID(Todos!$H3406, _xlfn.SEQUENCE(LEN(Todos!$H3406)), 1)), MID(Todos!$H3406, _xlfn.SEQUENCE(LEN(Todos!$H3406)), 1), "")),
    IF(ISNUMBER(--RIGHT(_xlpm.txt,1)), _xlpm.txt, LEFT(_xlpm.txt, LEN(_xlpm.txt)-1))
)</f>
        <v>10104</v>
      </c>
      <c r="W3406" s="9" t="str">
        <f>UPPER(LEFT(Todos!$B3406,2))</f>
        <v>IN</v>
      </c>
      <c r="X3406" s="10" t="str" cm="1">
        <f t="array" ref="X3406">+IF(Todos!$C3406 = "",MODE.MATCH(Todos!$C$2:$C$4029),Todos!$C3406)</f>
        <v>F</v>
      </c>
    </row>
    <row r="3407" spans="1:24" x14ac:dyDescent="0.35">
      <c r="A3407" s="11">
        <v>5335</v>
      </c>
      <c r="B3407" s="12" t="s">
        <v>21</v>
      </c>
      <c r="C3407" s="12" t="s">
        <v>17</v>
      </c>
      <c r="D3407" s="12">
        <v>515</v>
      </c>
      <c r="E3407" s="12">
        <v>271</v>
      </c>
      <c r="F3407" s="12">
        <v>362</v>
      </c>
      <c r="G3407" s="12">
        <v>1</v>
      </c>
      <c r="H3407" s="12">
        <v>13012</v>
      </c>
      <c r="I3407" s="12">
        <v>2</v>
      </c>
      <c r="J3407" s="12">
        <v>56</v>
      </c>
      <c r="K3407" s="12">
        <v>361</v>
      </c>
      <c r="L3407" s="12">
        <v>315</v>
      </c>
      <c r="M3407" s="12">
        <v>10.6875</v>
      </c>
      <c r="N3407" s="12">
        <f>VLOOKUP(Todos!$A3407,vlookup_table[#All],2,FALSE)</f>
        <v>28</v>
      </c>
      <c r="O3407" s="12" t="str">
        <f>VLOOKUP(Todos!$A3407,vlookup_table[#All],3,FALSE)</f>
        <v>TX</v>
      </c>
      <c r="P3407" s="12">
        <f>VLOOKUP(Todos!$A3407,vlookup_table[#All],4,FALSE)</f>
        <v>2208</v>
      </c>
      <c r="Q3407" s="14" t="str">
        <f>VLOOKUP(Todos!$A3407,vlookup_table[#All],5,FALSE)</f>
        <v>R2</v>
      </c>
      <c r="R3407" s="14" t="str">
        <f>VLOOKUP(Todos!$A3407,vlookup_table[#All],6,FALSE)</f>
        <v>F</v>
      </c>
      <c r="S3407" s="14">
        <f>VLOOKUP(Todos!$A3407,vlookup_table[#All],7,FALSE)</f>
        <v>10</v>
      </c>
      <c r="T3407" s="14">
        <f>ROUND((9706-Todos!$P3407)/100, 0)</f>
        <v>75</v>
      </c>
      <c r="U3407" s="14" t="str" cm="1">
        <f t="array" ref="U3407">_xlfn.IFS(
    ISNUMBER(SEARCH("C", Q3407)), "Ciudad",
    ISNUMBER(SEARCH("T", Q3407)), "Pueblo",
    ISNUMBER(SEARCH("R", Q3407)), "Rural",
    ISNUMBER(SEARCH("S", Q3407)), "Suburbano",
    ISNUMBER(SEARCH("U", Q3407)), "Urbano"
)</f>
        <v>Rural</v>
      </c>
      <c r="V3407" s="25" t="str" cm="1">
        <f t="array" ref="V3407">_xlfn.LET(
    _xlpm.txt, _xlfn.TEXTJOIN("", TRUE, IF(ISNUMBER(--MID(Todos!$H3407, _xlfn.SEQUENCE(LEN(Todos!$H3407)), 1)), MID(Todos!$H3407, _xlfn.SEQUENCE(LEN(Todos!$H3407)), 1), "")),
    IF(ISNUMBER(--RIGHT(_xlpm.txt,1)), _xlpm.txt, LEFT(_xlpm.txt, LEN(_xlpm.txt)-1))
)</f>
        <v>13012</v>
      </c>
      <c r="W3407" s="14" t="str">
        <f>UPPER(LEFT(Todos!$B3407,2))</f>
        <v>TX</v>
      </c>
      <c r="X3407" s="15" t="str" cm="1">
        <f t="array" ref="X3407">+IF(Todos!$C3407 = "",MODE.MATCH(Todos!$C$2:$C$4029),Todos!$C3407)</f>
        <v>F</v>
      </c>
    </row>
    <row r="3408" spans="1:24" x14ac:dyDescent="0.35">
      <c r="A3408" s="6">
        <v>112703</v>
      </c>
      <c r="B3408" s="7" t="s">
        <v>32</v>
      </c>
      <c r="C3408" s="7" t="s">
        <v>17</v>
      </c>
      <c r="D3408" s="7">
        <v>318</v>
      </c>
      <c r="E3408" s="7">
        <v>148</v>
      </c>
      <c r="F3408" s="7">
        <v>236</v>
      </c>
      <c r="G3408" s="7">
        <v>0</v>
      </c>
      <c r="H3408" s="7">
        <v>7787</v>
      </c>
      <c r="I3408" s="7">
        <v>1</v>
      </c>
      <c r="J3408" s="7">
        <v>80</v>
      </c>
      <c r="K3408" s="7">
        <v>197</v>
      </c>
      <c r="L3408" s="7">
        <v>200</v>
      </c>
      <c r="M3408" s="7">
        <v>15</v>
      </c>
      <c r="N3408" s="7">
        <f>VLOOKUP(Todos!$A3408,vlookup_table[#All],2,FALSE)</f>
        <v>2</v>
      </c>
      <c r="O3408" s="7" t="str">
        <f>VLOOKUP(Todos!$A3408,vlookup_table[#All],3,FALSE)</f>
        <v>OK</v>
      </c>
      <c r="P3408" s="7">
        <f>VLOOKUP(Todos!$A3408,vlookup_table[#All],4,FALSE)</f>
        <v>0</v>
      </c>
      <c r="Q3408" s="9" t="str">
        <f>VLOOKUP(Todos!$A3408,vlookup_table[#All],5,FALSE)</f>
        <v>R3</v>
      </c>
      <c r="R3408" s="9" t="str">
        <f>VLOOKUP(Todos!$A3408,vlookup_table[#All],6,FALSE)</f>
        <v>F</v>
      </c>
      <c r="S3408" s="9">
        <f>VLOOKUP(Todos!$A3408,vlookup_table[#All],7,FALSE)</f>
        <v>15</v>
      </c>
      <c r="T3408" s="9">
        <f>ROUND((9706-Todos!$P3408)/100, 0)</f>
        <v>97</v>
      </c>
      <c r="U3408" s="9" t="str" cm="1">
        <f t="array" ref="U3408">_xlfn.IFS(
    ISNUMBER(SEARCH("C", Q3408)), "Ciudad",
    ISNUMBER(SEARCH("T", Q3408)), "Pueblo",
    ISNUMBER(SEARCH("R", Q3408)), "Rural",
    ISNUMBER(SEARCH("S", Q3408)), "Suburbano",
    ISNUMBER(SEARCH("U", Q3408)), "Urbano"
)</f>
        <v>Rural</v>
      </c>
      <c r="V3408" s="24" t="str" cm="1">
        <f t="array" ref="V3408">_xlfn.LET(
    _xlpm.txt, _xlfn.TEXTJOIN("", TRUE, IF(ISNUMBER(--MID(Todos!$H3408, _xlfn.SEQUENCE(LEN(Todos!$H3408)), 1)), MID(Todos!$H3408, _xlfn.SEQUENCE(LEN(Todos!$H3408)), 1), "")),
    IF(ISNUMBER(--RIGHT(_xlpm.txt,1)), _xlpm.txt, LEFT(_xlpm.txt, LEN(_xlpm.txt)-1))
)</f>
        <v>7787</v>
      </c>
      <c r="W3408" s="9" t="str">
        <f>UPPER(LEFT(Todos!$B3408,2))</f>
        <v>OK</v>
      </c>
      <c r="X3408" s="10" t="str" cm="1">
        <f t="array" ref="X3408">+IF(Todos!$C3408 = "",MODE.MATCH(Todos!$C$2:$C$4029),Todos!$C3408)</f>
        <v>F</v>
      </c>
    </row>
    <row r="3409" spans="1:24" x14ac:dyDescent="0.35">
      <c r="A3409" s="11">
        <v>32380</v>
      </c>
      <c r="B3409" s="12" t="s">
        <v>13</v>
      </c>
      <c r="C3409" s="12" t="s">
        <v>14</v>
      </c>
      <c r="D3409" s="12">
        <v>825</v>
      </c>
      <c r="E3409" s="12">
        <v>266</v>
      </c>
      <c r="F3409" s="12">
        <v>419</v>
      </c>
      <c r="G3409" s="12">
        <v>5</v>
      </c>
      <c r="H3409" s="12">
        <v>17633</v>
      </c>
      <c r="I3409" s="12">
        <v>7</v>
      </c>
      <c r="J3409" s="12">
        <v>5</v>
      </c>
      <c r="K3409" s="12">
        <v>263</v>
      </c>
      <c r="L3409" s="12">
        <v>405</v>
      </c>
      <c r="M3409" s="12">
        <v>4.7647058820000003</v>
      </c>
      <c r="N3409" s="12">
        <f>VLOOKUP(Todos!$A3409,vlookup_table[#All],2,FALSE)</f>
        <v>1</v>
      </c>
      <c r="O3409" s="12" t="str">
        <f>VLOOKUP(Todos!$A3409,vlookup_table[#All],3,FALSE)</f>
        <v>FL</v>
      </c>
      <c r="P3409" s="12">
        <f>VLOOKUP(Todos!$A3409,vlookup_table[#All],4,FALSE)</f>
        <v>2301</v>
      </c>
      <c r="Q3409" s="14" t="str">
        <f>VLOOKUP(Todos!$A3409,vlookup_table[#All],5,FALSE)</f>
        <v>C2</v>
      </c>
      <c r="R3409" s="14" t="str">
        <f>VLOOKUP(Todos!$A3409,vlookup_table[#All],6,FALSE)</f>
        <v>M</v>
      </c>
      <c r="S3409" s="14">
        <f>VLOOKUP(Todos!$A3409,vlookup_table[#All],7,FALSE)</f>
        <v>5</v>
      </c>
      <c r="T3409" s="14">
        <f>ROUND((9706-Todos!$P3409)/100, 0)</f>
        <v>74</v>
      </c>
      <c r="U3409" s="14" t="str" cm="1">
        <f t="array" ref="U3409">_xlfn.IFS(
    ISNUMBER(SEARCH("C", Q3409)), "Ciudad",
    ISNUMBER(SEARCH("T", Q3409)), "Pueblo",
    ISNUMBER(SEARCH("R", Q3409)), "Rural",
    ISNUMBER(SEARCH("S", Q3409)), "Suburbano",
    ISNUMBER(SEARCH("U", Q3409)), "Urbano"
)</f>
        <v>Ciudad</v>
      </c>
      <c r="V3409" s="25" t="str" cm="1">
        <f t="array" ref="V3409">_xlfn.LET(
    _xlpm.txt, _xlfn.TEXTJOIN("", TRUE, IF(ISNUMBER(--MID(Todos!$H3409, _xlfn.SEQUENCE(LEN(Todos!$H3409)), 1)), MID(Todos!$H3409, _xlfn.SEQUENCE(LEN(Todos!$H3409)), 1), "")),
    IF(ISNUMBER(--RIGHT(_xlpm.txt,1)), _xlpm.txt, LEFT(_xlpm.txt, LEN(_xlpm.txt)-1))
)</f>
        <v>17633</v>
      </c>
      <c r="W3409" s="14" t="str">
        <f>UPPER(LEFT(Todos!$B3409,2))</f>
        <v>FL</v>
      </c>
      <c r="X3409" s="15" t="str" cm="1">
        <f t="array" ref="X3409">+IF(Todos!$C3409 = "",MODE.MATCH(Todos!$C$2:$C$4029),Todos!$C3409)</f>
        <v>M</v>
      </c>
    </row>
    <row r="3410" spans="1:24" x14ac:dyDescent="0.35">
      <c r="A3410" s="6">
        <v>40566</v>
      </c>
      <c r="B3410" s="7" t="s">
        <v>13</v>
      </c>
      <c r="C3410" s="7" t="s">
        <v>17</v>
      </c>
      <c r="D3410" s="7">
        <v>1530</v>
      </c>
      <c r="E3410" s="7">
        <v>442</v>
      </c>
      <c r="F3410" s="7">
        <v>619</v>
      </c>
      <c r="G3410" s="7">
        <v>25</v>
      </c>
      <c r="H3410" s="7">
        <v>23340</v>
      </c>
      <c r="I3410" s="7">
        <v>15</v>
      </c>
      <c r="J3410" s="7">
        <v>16</v>
      </c>
      <c r="K3410" s="7">
        <v>545</v>
      </c>
      <c r="L3410" s="7">
        <v>535</v>
      </c>
      <c r="M3410" s="7">
        <v>10.85714286</v>
      </c>
      <c r="N3410" s="7">
        <f>VLOOKUP(Todos!$A3410,vlookup_table[#All],2,FALSE)</f>
        <v>28</v>
      </c>
      <c r="O3410" s="7" t="str">
        <f>VLOOKUP(Todos!$A3410,vlookup_table[#All],3,FALSE)</f>
        <v>FL</v>
      </c>
      <c r="P3410" s="7">
        <f>VLOOKUP(Todos!$A3410,vlookup_table[#All],4,FALSE)</f>
        <v>4101</v>
      </c>
      <c r="Q3410" s="9" t="str">
        <f>VLOOKUP(Todos!$A3410,vlookup_table[#All],5,FALSE)</f>
        <v>S2</v>
      </c>
      <c r="R3410" s="9" t="str">
        <f>VLOOKUP(Todos!$A3410,vlookup_table[#All],6,FALSE)</f>
        <v>F</v>
      </c>
      <c r="S3410" s="9">
        <f>VLOOKUP(Todos!$A3410,vlookup_table[#All],7,FALSE)</f>
        <v>17</v>
      </c>
      <c r="T3410" s="9">
        <f>ROUND((9706-Todos!$P3410)/100, 0)</f>
        <v>56</v>
      </c>
      <c r="U3410" s="9" t="str" cm="1">
        <f t="array" ref="U3410">_xlfn.IFS(
    ISNUMBER(SEARCH("C", Q3410)), "Ciudad",
    ISNUMBER(SEARCH("T", Q3410)), "Pueblo",
    ISNUMBER(SEARCH("R", Q3410)), "Rural",
    ISNUMBER(SEARCH("S", Q3410)), "Suburbano",
    ISNUMBER(SEARCH("U", Q3410)), "Urbano"
)</f>
        <v>Suburbano</v>
      </c>
      <c r="V3410" s="24" t="str" cm="1">
        <f t="array" ref="V3410">_xlfn.LET(
    _xlpm.txt, _xlfn.TEXTJOIN("", TRUE, IF(ISNUMBER(--MID(Todos!$H3410, _xlfn.SEQUENCE(LEN(Todos!$H3410)), 1)), MID(Todos!$H3410, _xlfn.SEQUENCE(LEN(Todos!$H3410)), 1), "")),
    IF(ISNUMBER(--RIGHT(_xlpm.txt,1)), _xlpm.txt, LEFT(_xlpm.txt, LEN(_xlpm.txt)-1))
)</f>
        <v>23340</v>
      </c>
      <c r="W3410" s="9" t="str">
        <f>UPPER(LEFT(Todos!$B3410,2))</f>
        <v>FL</v>
      </c>
      <c r="X3410" s="10" t="str" cm="1">
        <f t="array" ref="X3410">+IF(Todos!$C3410 = "",MODE.MATCH(Todos!$C$2:$C$4029),Todos!$C3410)</f>
        <v>F</v>
      </c>
    </row>
    <row r="3411" spans="1:24" x14ac:dyDescent="0.35">
      <c r="A3411" s="11">
        <v>32359</v>
      </c>
      <c r="B3411" s="12" t="s">
        <v>13</v>
      </c>
      <c r="C3411" s="12" t="s">
        <v>14</v>
      </c>
      <c r="D3411" s="12">
        <v>922</v>
      </c>
      <c r="E3411" s="12">
        <v>292</v>
      </c>
      <c r="F3411" s="12">
        <v>335</v>
      </c>
      <c r="G3411" s="12">
        <v>1</v>
      </c>
      <c r="H3411" s="12">
        <v>10541</v>
      </c>
      <c r="I3411" s="12">
        <v>6</v>
      </c>
      <c r="J3411" s="12">
        <v>18</v>
      </c>
      <c r="K3411" s="12">
        <v>304</v>
      </c>
      <c r="L3411" s="12">
        <v>319</v>
      </c>
      <c r="M3411" s="12">
        <v>4.2786885249999997</v>
      </c>
      <c r="N3411" s="12">
        <f>VLOOKUP(Todos!$A3411,vlookup_table[#All],2,FALSE)</f>
        <v>1</v>
      </c>
      <c r="O3411" s="12" t="str">
        <f>VLOOKUP(Todos!$A3411,vlookup_table[#All],3,FALSE)</f>
        <v>FL</v>
      </c>
      <c r="P3411" s="12">
        <f>VLOOKUP(Todos!$A3411,vlookup_table[#All],4,FALSE)</f>
        <v>3012</v>
      </c>
      <c r="Q3411" s="14" t="str">
        <f>VLOOKUP(Todos!$A3411,vlookup_table[#All],5,FALSE)</f>
        <v>C2</v>
      </c>
      <c r="R3411" s="14" t="str">
        <f>VLOOKUP(Todos!$A3411,vlookup_table[#All],6,FALSE)</f>
        <v>M</v>
      </c>
      <c r="S3411" s="14">
        <f>VLOOKUP(Todos!$A3411,vlookup_table[#All],7,FALSE)</f>
        <v>3</v>
      </c>
      <c r="T3411" s="14">
        <f>ROUND((9706-Todos!$P3411)/100, 0)</f>
        <v>67</v>
      </c>
      <c r="U3411" s="14" t="str" cm="1">
        <f t="array" ref="U3411">_xlfn.IFS(
    ISNUMBER(SEARCH("C", Q3411)), "Ciudad",
    ISNUMBER(SEARCH("T", Q3411)), "Pueblo",
    ISNUMBER(SEARCH("R", Q3411)), "Rural",
    ISNUMBER(SEARCH("S", Q3411)), "Suburbano",
    ISNUMBER(SEARCH("U", Q3411)), "Urbano"
)</f>
        <v>Ciudad</v>
      </c>
      <c r="V3411" s="25" t="str" cm="1">
        <f t="array" ref="V3411">_xlfn.LET(
    _xlpm.txt, _xlfn.TEXTJOIN("", TRUE, IF(ISNUMBER(--MID(Todos!$H3411, _xlfn.SEQUENCE(LEN(Todos!$H3411)), 1)), MID(Todos!$H3411, _xlfn.SEQUENCE(LEN(Todos!$H3411)), 1), "")),
    IF(ISNUMBER(--RIGHT(_xlpm.txt,1)), _xlpm.txt, LEFT(_xlpm.txt, LEN(_xlpm.txt)-1))
)</f>
        <v>10541</v>
      </c>
      <c r="W3411" s="14" t="str">
        <f>UPPER(LEFT(Todos!$B3411,2))</f>
        <v>FL</v>
      </c>
      <c r="X3411" s="15" t="str" cm="1">
        <f t="array" ref="X3411">+IF(Todos!$C3411 = "",MODE.MATCH(Todos!$C$2:$C$4029),Todos!$C3411)</f>
        <v>M</v>
      </c>
    </row>
    <row r="3412" spans="1:24" x14ac:dyDescent="0.35">
      <c r="A3412" s="6">
        <v>146628</v>
      </c>
      <c r="B3412" s="7" t="s">
        <v>22</v>
      </c>
      <c r="C3412" s="7" t="s">
        <v>17</v>
      </c>
      <c r="D3412" s="7">
        <v>1999</v>
      </c>
      <c r="E3412" s="7">
        <v>154</v>
      </c>
      <c r="F3412" s="7">
        <v>220</v>
      </c>
      <c r="G3412" s="7">
        <v>50</v>
      </c>
      <c r="H3412" s="7">
        <v>6449</v>
      </c>
      <c r="I3412" s="7">
        <v>41</v>
      </c>
      <c r="J3412" s="7">
        <v>41</v>
      </c>
      <c r="K3412" s="7">
        <v>163</v>
      </c>
      <c r="L3412" s="7">
        <v>215</v>
      </c>
      <c r="M3412" s="7">
        <v>13.85714286</v>
      </c>
      <c r="N3412" s="7">
        <f>VLOOKUP(Todos!$A3412,vlookup_table[#All],2,FALSE)</f>
        <v>28</v>
      </c>
      <c r="O3412" s="7" t="str">
        <f>VLOOKUP(Todos!$A3412,vlookup_table[#All],3,FALSE)</f>
        <v>CA</v>
      </c>
      <c r="P3412" s="7">
        <f>VLOOKUP(Todos!$A3412,vlookup_table[#All],4,FALSE)</f>
        <v>3405</v>
      </c>
      <c r="Q3412" s="9" t="str">
        <f>VLOOKUP(Todos!$A3412,vlookup_table[#All],5,FALSE)</f>
        <v>C3</v>
      </c>
      <c r="R3412" s="9" t="str">
        <f>VLOOKUP(Todos!$A3412,vlookup_table[#All],6,FALSE)</f>
        <v>F</v>
      </c>
      <c r="S3412" s="9">
        <f>VLOOKUP(Todos!$A3412,vlookup_table[#All],7,FALSE)</f>
        <v>10</v>
      </c>
      <c r="T3412" s="9">
        <f>ROUND((9706-Todos!$P3412)/100, 0)</f>
        <v>63</v>
      </c>
      <c r="U3412" s="9" t="str" cm="1">
        <f t="array" ref="U3412">_xlfn.IFS(
    ISNUMBER(SEARCH("C", Q3412)), "Ciudad",
    ISNUMBER(SEARCH("T", Q3412)), "Pueblo",
    ISNUMBER(SEARCH("R", Q3412)), "Rural",
    ISNUMBER(SEARCH("S", Q3412)), "Suburbano",
    ISNUMBER(SEARCH("U", Q3412)), "Urbano"
)</f>
        <v>Ciudad</v>
      </c>
      <c r="V3412" s="24" t="str" cm="1">
        <f t="array" ref="V3412">_xlfn.LET(
    _xlpm.txt, _xlfn.TEXTJOIN("", TRUE, IF(ISNUMBER(--MID(Todos!$H3412, _xlfn.SEQUENCE(LEN(Todos!$H3412)), 1)), MID(Todos!$H3412, _xlfn.SEQUENCE(LEN(Todos!$H3412)), 1), "")),
    IF(ISNUMBER(--RIGHT(_xlpm.txt,1)), _xlpm.txt, LEFT(_xlpm.txt, LEN(_xlpm.txt)-1))
)</f>
        <v>6449</v>
      </c>
      <c r="W3412" s="9" t="str">
        <f>UPPER(LEFT(Todos!$B3412,2))</f>
        <v>CA</v>
      </c>
      <c r="X3412" s="10" t="str" cm="1">
        <f t="array" ref="X3412">+IF(Todos!$C3412 = "",MODE.MATCH(Todos!$C$2:$C$4029),Todos!$C3412)</f>
        <v>F</v>
      </c>
    </row>
    <row r="3413" spans="1:24" x14ac:dyDescent="0.35">
      <c r="A3413" s="11">
        <v>113690</v>
      </c>
      <c r="B3413" s="12" t="s">
        <v>32</v>
      </c>
      <c r="C3413" s="12" t="s">
        <v>14</v>
      </c>
      <c r="D3413" s="12">
        <v>530</v>
      </c>
      <c r="E3413" s="12">
        <v>224</v>
      </c>
      <c r="F3413" s="12">
        <v>360</v>
      </c>
      <c r="G3413" s="12">
        <v>1</v>
      </c>
      <c r="H3413" s="12">
        <v>14188</v>
      </c>
      <c r="I3413" s="12">
        <v>10</v>
      </c>
      <c r="J3413" s="12">
        <v>42</v>
      </c>
      <c r="K3413" s="12">
        <v>242</v>
      </c>
      <c r="L3413" s="12">
        <v>316</v>
      </c>
      <c r="M3413" s="12">
        <v>20</v>
      </c>
      <c r="N3413" s="12">
        <f>VLOOKUP(Todos!$A3413,vlookup_table[#All],2,FALSE)</f>
        <v>1002</v>
      </c>
      <c r="O3413" s="12" t="str">
        <f>VLOOKUP(Todos!$A3413,vlookup_table[#All],3,FALSE)</f>
        <v>OK</v>
      </c>
      <c r="P3413" s="12">
        <f>VLOOKUP(Todos!$A3413,vlookup_table[#All],4,FALSE)</f>
        <v>4301</v>
      </c>
      <c r="Q3413" s="14" t="str">
        <f>VLOOKUP(Todos!$A3413,vlookup_table[#All],5,FALSE)</f>
        <v>C2</v>
      </c>
      <c r="R3413" s="14" t="str">
        <f>VLOOKUP(Todos!$A3413,vlookup_table[#All],6,FALSE)</f>
        <v>M</v>
      </c>
      <c r="S3413" s="14">
        <f>VLOOKUP(Todos!$A3413,vlookup_table[#All],7,FALSE)</f>
        <v>10</v>
      </c>
      <c r="T3413" s="14">
        <f>ROUND((9706-Todos!$P3413)/100, 0)</f>
        <v>54</v>
      </c>
      <c r="U3413" s="14" t="str" cm="1">
        <f t="array" ref="U3413">_xlfn.IFS(
    ISNUMBER(SEARCH("C", Q3413)), "Ciudad",
    ISNUMBER(SEARCH("T", Q3413)), "Pueblo",
    ISNUMBER(SEARCH("R", Q3413)), "Rural",
    ISNUMBER(SEARCH("S", Q3413)), "Suburbano",
    ISNUMBER(SEARCH("U", Q3413)), "Urbano"
)</f>
        <v>Ciudad</v>
      </c>
      <c r="V3413" s="25" t="str" cm="1">
        <f t="array" ref="V3413">_xlfn.LET(
    _xlpm.txt, _xlfn.TEXTJOIN("", TRUE, IF(ISNUMBER(--MID(Todos!$H3413, _xlfn.SEQUENCE(LEN(Todos!$H3413)), 1)), MID(Todos!$H3413, _xlfn.SEQUENCE(LEN(Todos!$H3413)), 1), "")),
    IF(ISNUMBER(--RIGHT(_xlpm.txt,1)), _xlpm.txt, LEFT(_xlpm.txt, LEN(_xlpm.txt)-1))
)</f>
        <v>14188</v>
      </c>
      <c r="W3413" s="14" t="str">
        <f>UPPER(LEFT(Todos!$B3413,2))</f>
        <v>OK</v>
      </c>
      <c r="X3413" s="15" t="str" cm="1">
        <f t="array" ref="X3413">+IF(Todos!$C3413 = "",MODE.MATCH(Todos!$C$2:$C$4029),Todos!$C3413)</f>
        <v>M</v>
      </c>
    </row>
    <row r="3414" spans="1:24" x14ac:dyDescent="0.35">
      <c r="A3414" s="6">
        <v>102011</v>
      </c>
      <c r="B3414" s="7" t="s">
        <v>37</v>
      </c>
      <c r="C3414" s="7" t="s">
        <v>17</v>
      </c>
      <c r="D3414" s="7">
        <v>576</v>
      </c>
      <c r="E3414" s="7">
        <v>243</v>
      </c>
      <c r="F3414" s="7">
        <v>354</v>
      </c>
      <c r="G3414" s="7">
        <v>0</v>
      </c>
      <c r="H3414" s="7">
        <v>12603</v>
      </c>
      <c r="I3414" s="7">
        <v>0</v>
      </c>
      <c r="J3414" s="7">
        <v>83</v>
      </c>
      <c r="K3414" s="7">
        <v>312</v>
      </c>
      <c r="L3414" s="7">
        <v>301</v>
      </c>
      <c r="M3414" s="7">
        <v>19.92307692</v>
      </c>
      <c r="N3414" s="7">
        <f>VLOOKUP(Todos!$A3414,vlookup_table[#All],2,FALSE)</f>
        <v>0</v>
      </c>
      <c r="O3414" s="7" t="str">
        <f>VLOOKUP(Todos!$A3414,vlookup_table[#All],3,FALSE)</f>
        <v>MO</v>
      </c>
      <c r="P3414" s="7">
        <f>VLOOKUP(Todos!$A3414,vlookup_table[#All],4,FALSE)</f>
        <v>5404</v>
      </c>
      <c r="Q3414" s="9" t="str">
        <f>VLOOKUP(Todos!$A3414,vlookup_table[#All],5,FALSE)</f>
        <v>R2</v>
      </c>
      <c r="R3414" s="9" t="str">
        <f>VLOOKUP(Todos!$A3414,vlookup_table[#All],6,FALSE)</f>
        <v>F</v>
      </c>
      <c r="S3414" s="9">
        <f>VLOOKUP(Todos!$A3414,vlookup_table[#All],7,FALSE)</f>
        <v>30</v>
      </c>
      <c r="T3414" s="9">
        <f>ROUND((9706-Todos!$P3414)/100, 0)</f>
        <v>43</v>
      </c>
      <c r="U3414" s="9" t="str" cm="1">
        <f t="array" ref="U3414">_xlfn.IFS(
    ISNUMBER(SEARCH("C", Q3414)), "Ciudad",
    ISNUMBER(SEARCH("T", Q3414)), "Pueblo",
    ISNUMBER(SEARCH("R", Q3414)), "Rural",
    ISNUMBER(SEARCH("S", Q3414)), "Suburbano",
    ISNUMBER(SEARCH("U", Q3414)), "Urbano"
)</f>
        <v>Rural</v>
      </c>
      <c r="V3414" s="24" t="str" cm="1">
        <f t="array" ref="V3414">_xlfn.LET(
    _xlpm.txt, _xlfn.TEXTJOIN("", TRUE, IF(ISNUMBER(--MID(Todos!$H3414, _xlfn.SEQUENCE(LEN(Todos!$H3414)), 1)), MID(Todos!$H3414, _xlfn.SEQUENCE(LEN(Todos!$H3414)), 1), "")),
    IF(ISNUMBER(--RIGHT(_xlpm.txt,1)), _xlpm.txt, LEFT(_xlpm.txt, LEN(_xlpm.txt)-1))
)</f>
        <v>12603</v>
      </c>
      <c r="W3414" s="9" t="str">
        <f>UPPER(LEFT(Todos!$B3414,2))</f>
        <v>MO</v>
      </c>
      <c r="X3414" s="10" t="str" cm="1">
        <f t="array" ref="X3414">+IF(Todos!$C3414 = "",MODE.MATCH(Todos!$C$2:$C$4029),Todos!$C3414)</f>
        <v>F</v>
      </c>
    </row>
    <row r="3415" spans="1:24" x14ac:dyDescent="0.35">
      <c r="A3415" s="11">
        <v>17714</v>
      </c>
      <c r="B3415" s="12" t="s">
        <v>18</v>
      </c>
      <c r="C3415" s="12" t="s">
        <v>20</v>
      </c>
      <c r="D3415" s="12">
        <v>770</v>
      </c>
      <c r="E3415" s="12">
        <v>350</v>
      </c>
      <c r="F3415" s="12">
        <v>436</v>
      </c>
      <c r="G3415" s="12">
        <v>0</v>
      </c>
      <c r="H3415" s="12">
        <v>11822</v>
      </c>
      <c r="I3415" s="12">
        <v>1</v>
      </c>
      <c r="J3415" s="12">
        <v>70</v>
      </c>
      <c r="K3415" s="12">
        <v>409</v>
      </c>
      <c r="L3415" s="12">
        <v>354</v>
      </c>
      <c r="M3415" s="12">
        <v>12.42857143</v>
      </c>
      <c r="N3415" s="12">
        <f>VLOOKUP(Todos!$A3415,vlookup_table[#All],2,FALSE)</f>
        <v>2</v>
      </c>
      <c r="O3415" s="12" t="str">
        <f>VLOOKUP(Todos!$A3415,vlookup_table[#All],3,FALSE)</f>
        <v>NC</v>
      </c>
      <c r="P3415" s="12">
        <f>VLOOKUP(Todos!$A3415,vlookup_table[#All],4,FALSE)</f>
        <v>3103</v>
      </c>
      <c r="Q3415" s="14" t="str">
        <f>VLOOKUP(Todos!$A3415,vlookup_table[#All],5,FALSE)</f>
        <v>S1</v>
      </c>
      <c r="R3415" s="14" t="str">
        <f>VLOOKUP(Todos!$A3415,vlookup_table[#All],6,FALSE)</f>
        <v>F</v>
      </c>
      <c r="S3415" s="14">
        <f>VLOOKUP(Todos!$A3415,vlookup_table[#All],7,FALSE)</f>
        <v>26</v>
      </c>
      <c r="T3415" s="14">
        <f>ROUND((9706-Todos!$P3415)/100, 0)</f>
        <v>66</v>
      </c>
      <c r="U3415" s="14" t="str" cm="1">
        <f t="array" ref="U3415">_xlfn.IFS(
    ISNUMBER(SEARCH("C", Q3415)), "Ciudad",
    ISNUMBER(SEARCH("T", Q3415)), "Pueblo",
    ISNUMBER(SEARCH("R", Q3415)), "Rural",
    ISNUMBER(SEARCH("S", Q3415)), "Suburbano",
    ISNUMBER(SEARCH("U", Q3415)), "Urbano"
)</f>
        <v>Suburbano</v>
      </c>
      <c r="V3415" s="25" t="str" cm="1">
        <f t="array" ref="V3415">_xlfn.LET(
    _xlpm.txt, _xlfn.TEXTJOIN("", TRUE, IF(ISNUMBER(--MID(Todos!$H3415, _xlfn.SEQUENCE(LEN(Todos!$H3415)), 1)), MID(Todos!$H3415, _xlfn.SEQUENCE(LEN(Todos!$H3415)), 1), "")),
    IF(ISNUMBER(--RIGHT(_xlpm.txt,1)), _xlpm.txt, LEFT(_xlpm.txt, LEN(_xlpm.txt)-1))
)</f>
        <v>11822</v>
      </c>
      <c r="W3415" s="14" t="str">
        <f>UPPER(LEFT(Todos!$B3415,2))</f>
        <v>NC</v>
      </c>
      <c r="X3415" s="15" t="str" cm="1">
        <f t="array" ref="X3415">+IF(Todos!$C3415 = "",MODE.MATCH(Todos!$C$2:$C$4029),Todos!$C3415)</f>
        <v>female</v>
      </c>
    </row>
    <row r="3416" spans="1:24" x14ac:dyDescent="0.35">
      <c r="A3416" s="6">
        <v>134619</v>
      </c>
      <c r="B3416" s="7" t="s">
        <v>39</v>
      </c>
      <c r="C3416" s="7" t="s">
        <v>14</v>
      </c>
      <c r="D3416" s="7">
        <v>925</v>
      </c>
      <c r="E3416" s="7">
        <v>456</v>
      </c>
      <c r="F3416" s="7">
        <v>458</v>
      </c>
      <c r="G3416" s="7">
        <v>2</v>
      </c>
      <c r="H3416" s="7">
        <v>12465</v>
      </c>
      <c r="I3416" s="7">
        <v>5</v>
      </c>
      <c r="J3416" s="7">
        <v>71</v>
      </c>
      <c r="K3416" s="7">
        <v>457</v>
      </c>
      <c r="L3416" s="7">
        <v>463</v>
      </c>
      <c r="M3416" s="7">
        <v>9.3000000000000007</v>
      </c>
      <c r="N3416" s="7">
        <f>VLOOKUP(Todos!$A3416,vlookup_table[#All],2,FALSE)</f>
        <v>2</v>
      </c>
      <c r="O3416" s="7" t="str">
        <f>VLOOKUP(Todos!$A3416,vlookup_table[#All],3,FALSE)</f>
        <v>UT</v>
      </c>
      <c r="P3416" s="7">
        <f>VLOOKUP(Todos!$A3416,vlookup_table[#All],4,FALSE)</f>
        <v>5003</v>
      </c>
      <c r="Q3416" s="9" t="str">
        <f>VLOOKUP(Todos!$A3416,vlookup_table[#All],5,FALSE)</f>
        <v>S2</v>
      </c>
      <c r="R3416" s="9" t="str">
        <f>VLOOKUP(Todos!$A3416,vlookup_table[#All],6,FALSE)</f>
        <v>M</v>
      </c>
      <c r="S3416" s="9">
        <f>VLOOKUP(Todos!$A3416,vlookup_table[#All],7,FALSE)</f>
        <v>11</v>
      </c>
      <c r="T3416" s="9">
        <f>ROUND((9706-Todos!$P3416)/100, 0)</f>
        <v>47</v>
      </c>
      <c r="U3416" s="9" t="str" cm="1">
        <f t="array" ref="U3416">_xlfn.IFS(
    ISNUMBER(SEARCH("C", Q3416)), "Ciudad",
    ISNUMBER(SEARCH("T", Q3416)), "Pueblo",
    ISNUMBER(SEARCH("R", Q3416)), "Rural",
    ISNUMBER(SEARCH("S", Q3416)), "Suburbano",
    ISNUMBER(SEARCH("U", Q3416)), "Urbano"
)</f>
        <v>Suburbano</v>
      </c>
      <c r="V3416" s="24" t="str" cm="1">
        <f t="array" ref="V3416">_xlfn.LET(
    _xlpm.txt, _xlfn.TEXTJOIN("", TRUE, IF(ISNUMBER(--MID(Todos!$H3416, _xlfn.SEQUENCE(LEN(Todos!$H3416)), 1)), MID(Todos!$H3416, _xlfn.SEQUENCE(LEN(Todos!$H3416)), 1), "")),
    IF(ISNUMBER(--RIGHT(_xlpm.txt,1)), _xlpm.txt, LEFT(_xlpm.txt, LEN(_xlpm.txt)-1))
)</f>
        <v>12465</v>
      </c>
      <c r="W3416" s="9" t="str">
        <f>UPPER(LEFT(Todos!$B3416,2))</f>
        <v>UT</v>
      </c>
      <c r="X3416" s="10" t="str" cm="1">
        <f t="array" ref="X3416">+IF(Todos!$C3416 = "",MODE.MATCH(Todos!$C$2:$C$4029),Todos!$C3416)</f>
        <v>M</v>
      </c>
    </row>
    <row r="3417" spans="1:24" x14ac:dyDescent="0.35">
      <c r="A3417" s="11">
        <v>106649</v>
      </c>
      <c r="B3417" s="12" t="s">
        <v>60</v>
      </c>
      <c r="C3417" s="12" t="s">
        <v>17</v>
      </c>
      <c r="D3417" s="12">
        <v>827</v>
      </c>
      <c r="E3417" s="12">
        <v>535</v>
      </c>
      <c r="F3417" s="12">
        <v>597</v>
      </c>
      <c r="G3417" s="12">
        <v>0</v>
      </c>
      <c r="H3417" s="12">
        <v>21162</v>
      </c>
      <c r="I3417" s="12">
        <v>3</v>
      </c>
      <c r="J3417" s="12">
        <v>38</v>
      </c>
      <c r="K3417" s="12">
        <v>542</v>
      </c>
      <c r="L3417" s="12">
        <v>598</v>
      </c>
      <c r="M3417" s="12">
        <v>19.600000000000001</v>
      </c>
      <c r="N3417" s="12">
        <f>VLOOKUP(Todos!$A3417,vlookup_table[#All],2,FALSE)</f>
        <v>2</v>
      </c>
      <c r="O3417" s="12" t="str">
        <f>VLOOKUP(Todos!$A3417,vlookup_table[#All],3,FALSE)</f>
        <v>NE</v>
      </c>
      <c r="P3417" s="12">
        <f>VLOOKUP(Todos!$A3417,vlookup_table[#All],4,FALSE)</f>
        <v>6201</v>
      </c>
      <c r="Q3417" s="14" t="str">
        <f>VLOOKUP(Todos!$A3417,vlookup_table[#All],5,FALSE)</f>
        <v>S1</v>
      </c>
      <c r="R3417" s="14" t="str">
        <f>VLOOKUP(Todos!$A3417,vlookup_table[#All],6,FALSE)</f>
        <v>F</v>
      </c>
      <c r="S3417" s="14">
        <f>VLOOKUP(Todos!$A3417,vlookup_table[#All],7,FALSE)</f>
        <v>26</v>
      </c>
      <c r="T3417" s="14">
        <f>ROUND((9706-Todos!$P3417)/100, 0)</f>
        <v>35</v>
      </c>
      <c r="U3417" s="14" t="str" cm="1">
        <f t="array" ref="U3417">_xlfn.IFS(
    ISNUMBER(SEARCH("C", Q3417)), "Ciudad",
    ISNUMBER(SEARCH("T", Q3417)), "Pueblo",
    ISNUMBER(SEARCH("R", Q3417)), "Rural",
    ISNUMBER(SEARCH("S", Q3417)), "Suburbano",
    ISNUMBER(SEARCH("U", Q3417)), "Urbano"
)</f>
        <v>Suburbano</v>
      </c>
      <c r="V3417" s="25" t="str" cm="1">
        <f t="array" ref="V3417">_xlfn.LET(
    _xlpm.txt, _xlfn.TEXTJOIN("", TRUE, IF(ISNUMBER(--MID(Todos!$H3417, _xlfn.SEQUENCE(LEN(Todos!$H3417)), 1)), MID(Todos!$H3417, _xlfn.SEQUENCE(LEN(Todos!$H3417)), 1), "")),
    IF(ISNUMBER(--RIGHT(_xlpm.txt,1)), _xlpm.txt, LEFT(_xlpm.txt, LEN(_xlpm.txt)-1))
)</f>
        <v>21162</v>
      </c>
      <c r="W3417" s="14" t="str">
        <f>UPPER(LEFT(Todos!$B3417,2))</f>
        <v>NE</v>
      </c>
      <c r="X3417" s="15" t="str" cm="1">
        <f t="array" ref="X3417">+IF(Todos!$C3417 = "",MODE.MATCH(Todos!$C$2:$C$4029),Todos!$C3417)</f>
        <v>F</v>
      </c>
    </row>
    <row r="3418" spans="1:24" x14ac:dyDescent="0.35">
      <c r="A3418" s="6">
        <v>147045</v>
      </c>
      <c r="B3418" s="7" t="s">
        <v>22</v>
      </c>
      <c r="C3418" s="7" t="s">
        <v>17</v>
      </c>
      <c r="D3418" s="7">
        <v>1989</v>
      </c>
      <c r="E3418" s="7">
        <v>526</v>
      </c>
      <c r="F3418" s="7">
        <v>572</v>
      </c>
      <c r="G3418" s="7">
        <v>49</v>
      </c>
      <c r="H3418" s="7">
        <v>19716</v>
      </c>
      <c r="I3418" s="7">
        <v>13</v>
      </c>
      <c r="J3418" s="7">
        <v>50</v>
      </c>
      <c r="K3418" s="7">
        <v>607</v>
      </c>
      <c r="L3418" s="7">
        <v>540</v>
      </c>
      <c r="M3418" s="7">
        <v>7.9</v>
      </c>
      <c r="N3418" s="7">
        <f>VLOOKUP(Todos!$A3418,vlookup_table[#All],2,FALSE)</f>
        <v>2</v>
      </c>
      <c r="O3418" s="7" t="str">
        <f>VLOOKUP(Todos!$A3418,vlookup_table[#All],3,FALSE)</f>
        <v>CA</v>
      </c>
      <c r="P3418" s="7">
        <f>VLOOKUP(Todos!$A3418,vlookup_table[#All],4,FALSE)</f>
        <v>0</v>
      </c>
      <c r="Q3418" s="9" t="str">
        <f>VLOOKUP(Todos!$A3418,vlookup_table[#All],5,FALSE)</f>
        <v>U1</v>
      </c>
      <c r="R3418" s="9" t="str">
        <f>VLOOKUP(Todos!$A3418,vlookup_table[#All],6,FALSE)</f>
        <v>F</v>
      </c>
      <c r="S3418" s="9">
        <f>VLOOKUP(Todos!$A3418,vlookup_table[#All],7,FALSE)</f>
        <v>10</v>
      </c>
      <c r="T3418" s="9">
        <f>ROUND((9706-Todos!$P3418)/100, 0)</f>
        <v>97</v>
      </c>
      <c r="U3418" s="9" t="str" cm="1">
        <f t="array" ref="U3418">_xlfn.IFS(
    ISNUMBER(SEARCH("C", Q3418)), "Ciudad",
    ISNUMBER(SEARCH("T", Q3418)), "Pueblo",
    ISNUMBER(SEARCH("R", Q3418)), "Rural",
    ISNUMBER(SEARCH("S", Q3418)), "Suburbano",
    ISNUMBER(SEARCH("U", Q3418)), "Urbano"
)</f>
        <v>Urbano</v>
      </c>
      <c r="V3418" s="24" t="str" cm="1">
        <f t="array" ref="V3418">_xlfn.LET(
    _xlpm.txt, _xlfn.TEXTJOIN("", TRUE, IF(ISNUMBER(--MID(Todos!$H3418, _xlfn.SEQUENCE(LEN(Todos!$H3418)), 1)), MID(Todos!$H3418, _xlfn.SEQUENCE(LEN(Todos!$H3418)), 1), "")),
    IF(ISNUMBER(--RIGHT(_xlpm.txt,1)), _xlpm.txt, LEFT(_xlpm.txt, LEN(_xlpm.txt)-1))
)</f>
        <v>19716</v>
      </c>
      <c r="W3418" s="9" t="str">
        <f>UPPER(LEFT(Todos!$B3418,2))</f>
        <v>CA</v>
      </c>
      <c r="X3418" s="10" t="str" cm="1">
        <f t="array" ref="X3418">+IF(Todos!$C3418 = "",MODE.MATCH(Todos!$C$2:$C$4029),Todos!$C3418)</f>
        <v>F</v>
      </c>
    </row>
    <row r="3419" spans="1:24" x14ac:dyDescent="0.35">
      <c r="A3419" s="11">
        <v>86420</v>
      </c>
      <c r="B3419" s="12" t="s">
        <v>46</v>
      </c>
      <c r="C3419" s="12" t="s">
        <v>17</v>
      </c>
      <c r="D3419" s="12">
        <v>734</v>
      </c>
      <c r="E3419" s="12">
        <v>408</v>
      </c>
      <c r="F3419" s="12">
        <v>402</v>
      </c>
      <c r="G3419" s="12">
        <v>0</v>
      </c>
      <c r="H3419" s="12">
        <v>11843</v>
      </c>
      <c r="I3419" s="12">
        <v>0</v>
      </c>
      <c r="J3419" s="12">
        <v>70</v>
      </c>
      <c r="K3419" s="12">
        <v>404</v>
      </c>
      <c r="L3419" s="12">
        <v>403</v>
      </c>
      <c r="M3419" s="12">
        <v>5.0833333329999997</v>
      </c>
      <c r="N3419" s="12">
        <f>VLOOKUP(Todos!$A3419,vlookup_table[#All],2,FALSE)</f>
        <v>0</v>
      </c>
      <c r="O3419" s="12" t="str">
        <f>VLOOKUP(Todos!$A3419,vlookup_table[#All],3,FALSE)</f>
        <v>ND</v>
      </c>
      <c r="P3419" s="12">
        <f>VLOOKUP(Todos!$A3419,vlookup_table[#All],4,FALSE)</f>
        <v>4212</v>
      </c>
      <c r="Q3419" s="14" t="str">
        <f>VLOOKUP(Todos!$A3419,vlookup_table[#All],5,FALSE)</f>
        <v>T2</v>
      </c>
      <c r="R3419" s="14" t="str">
        <f>VLOOKUP(Todos!$A3419,vlookup_table[#All],6,FALSE)</f>
        <v>F</v>
      </c>
      <c r="S3419" s="14">
        <f>VLOOKUP(Todos!$A3419,vlookup_table[#All],7,FALSE)</f>
        <v>7</v>
      </c>
      <c r="T3419" s="14">
        <f>ROUND((9706-Todos!$P3419)/100, 0)</f>
        <v>55</v>
      </c>
      <c r="U3419" s="14" t="str" cm="1">
        <f t="array" ref="U3419">_xlfn.IFS(
    ISNUMBER(SEARCH("C", Q3419)), "Ciudad",
    ISNUMBER(SEARCH("T", Q3419)), "Pueblo",
    ISNUMBER(SEARCH("R", Q3419)), "Rural",
    ISNUMBER(SEARCH("S", Q3419)), "Suburbano",
    ISNUMBER(SEARCH("U", Q3419)), "Urbano"
)</f>
        <v>Pueblo</v>
      </c>
      <c r="V3419" s="25" t="str" cm="1">
        <f t="array" ref="V3419">_xlfn.LET(
    _xlpm.txt, _xlfn.TEXTJOIN("", TRUE, IF(ISNUMBER(--MID(Todos!$H3419, _xlfn.SEQUENCE(LEN(Todos!$H3419)), 1)), MID(Todos!$H3419, _xlfn.SEQUENCE(LEN(Todos!$H3419)), 1), "")),
    IF(ISNUMBER(--RIGHT(_xlpm.txt,1)), _xlpm.txt, LEFT(_xlpm.txt, LEN(_xlpm.txt)-1))
)</f>
        <v>11843</v>
      </c>
      <c r="W3419" s="14" t="str">
        <f>UPPER(LEFT(Todos!$B3419,2))</f>
        <v>ND</v>
      </c>
      <c r="X3419" s="15" t="str" cm="1">
        <f t="array" ref="X3419">+IF(Todos!$C3419 = "",MODE.MATCH(Todos!$C$2:$C$4029),Todos!$C3419)</f>
        <v>F</v>
      </c>
    </row>
    <row r="3420" spans="1:24" x14ac:dyDescent="0.35">
      <c r="A3420" s="6">
        <v>20445</v>
      </c>
      <c r="B3420" s="7" t="s">
        <v>18</v>
      </c>
      <c r="C3420" s="7" t="s">
        <v>14</v>
      </c>
      <c r="D3420" s="7">
        <v>572</v>
      </c>
      <c r="E3420" s="7">
        <v>212</v>
      </c>
      <c r="F3420" s="7">
        <v>282</v>
      </c>
      <c r="G3420" s="7">
        <v>2</v>
      </c>
      <c r="H3420" s="7">
        <v>9728</v>
      </c>
      <c r="I3420" s="7">
        <v>4</v>
      </c>
      <c r="J3420" s="7">
        <v>48</v>
      </c>
      <c r="K3420" s="7">
        <v>227</v>
      </c>
      <c r="L3420" s="7">
        <v>263</v>
      </c>
      <c r="M3420" s="7">
        <v>17.600000000000001</v>
      </c>
      <c r="N3420" s="7">
        <f>VLOOKUP(Todos!$A3420,vlookup_table[#All],2,FALSE)</f>
        <v>1</v>
      </c>
      <c r="O3420" s="7" t="str">
        <f>VLOOKUP(Todos!$A3420,vlookup_table[#All],3,FALSE)</f>
        <v>NC</v>
      </c>
      <c r="P3420" s="7">
        <f>VLOOKUP(Todos!$A3420,vlookup_table[#All],4,FALSE)</f>
        <v>3801</v>
      </c>
      <c r="Q3420" s="9" t="str">
        <f>VLOOKUP(Todos!$A3420,vlookup_table[#All],5,FALSE)</f>
        <v>C3</v>
      </c>
      <c r="R3420" s="9" t="str">
        <f>VLOOKUP(Todos!$A3420,vlookup_table[#All],6,FALSE)</f>
        <v>M</v>
      </c>
      <c r="S3420" s="9">
        <f>VLOOKUP(Todos!$A3420,vlookup_table[#All],7,FALSE)</f>
        <v>20</v>
      </c>
      <c r="T3420" s="9">
        <f>ROUND((9706-Todos!$P3420)/100, 0)</f>
        <v>59</v>
      </c>
      <c r="U3420" s="9" t="str" cm="1">
        <f t="array" ref="U3420">_xlfn.IFS(
    ISNUMBER(SEARCH("C", Q3420)), "Ciudad",
    ISNUMBER(SEARCH("T", Q3420)), "Pueblo",
    ISNUMBER(SEARCH("R", Q3420)), "Rural",
    ISNUMBER(SEARCH("S", Q3420)), "Suburbano",
    ISNUMBER(SEARCH("U", Q3420)), "Urbano"
)</f>
        <v>Ciudad</v>
      </c>
      <c r="V3420" s="24" t="str" cm="1">
        <f t="array" ref="V3420">_xlfn.LET(
    _xlpm.txt, _xlfn.TEXTJOIN("", TRUE, IF(ISNUMBER(--MID(Todos!$H3420, _xlfn.SEQUENCE(LEN(Todos!$H3420)), 1)), MID(Todos!$H3420, _xlfn.SEQUENCE(LEN(Todos!$H3420)), 1), "")),
    IF(ISNUMBER(--RIGHT(_xlpm.txt,1)), _xlpm.txt, LEFT(_xlpm.txt, LEN(_xlpm.txt)-1))
)</f>
        <v>9728</v>
      </c>
      <c r="W3420" s="9" t="str">
        <f>UPPER(LEFT(Todos!$B3420,2))</f>
        <v>NC</v>
      </c>
      <c r="X3420" s="10" t="str" cm="1">
        <f t="array" ref="X3420">+IF(Todos!$C3420 = "",MODE.MATCH(Todos!$C$2:$C$4029),Todos!$C3420)</f>
        <v>M</v>
      </c>
    </row>
    <row r="3421" spans="1:24" x14ac:dyDescent="0.35">
      <c r="A3421" s="11">
        <v>89924</v>
      </c>
      <c r="B3421" s="12" t="s">
        <v>34</v>
      </c>
      <c r="C3421" s="12" t="s">
        <v>17</v>
      </c>
      <c r="D3421" s="12">
        <v>1152</v>
      </c>
      <c r="E3421" s="12">
        <v>521</v>
      </c>
      <c r="F3421" s="12">
        <v>561</v>
      </c>
      <c r="G3421" s="12">
        <v>9</v>
      </c>
      <c r="H3421" s="12">
        <v>17112</v>
      </c>
      <c r="I3421" s="12">
        <v>2</v>
      </c>
      <c r="J3421" s="12">
        <v>53</v>
      </c>
      <c r="K3421" s="12">
        <v>546</v>
      </c>
      <c r="L3421" s="12">
        <v>542</v>
      </c>
      <c r="M3421" s="12">
        <v>5.0909090910000003</v>
      </c>
      <c r="N3421" s="12">
        <f>VLOOKUP(Todos!$A3421,vlookup_table[#All],2,FALSE)</f>
        <v>2</v>
      </c>
      <c r="O3421" s="12" t="str">
        <f>VLOOKUP(Todos!$A3421,vlookup_table[#All],3,FALSE)</f>
        <v>IN</v>
      </c>
      <c r="P3421" s="12">
        <f>VLOOKUP(Todos!$A3421,vlookup_table[#All],4,FALSE)</f>
        <v>0</v>
      </c>
      <c r="Q3421" s="14" t="str">
        <f>VLOOKUP(Todos!$A3421,vlookup_table[#All],5,FALSE)</f>
        <v>S2</v>
      </c>
      <c r="R3421" s="14" t="str">
        <f>VLOOKUP(Todos!$A3421,vlookup_table[#All],6,FALSE)</f>
        <v>F</v>
      </c>
      <c r="S3421" s="14">
        <f>VLOOKUP(Todos!$A3421,vlookup_table[#All],7,FALSE)</f>
        <v>5</v>
      </c>
      <c r="T3421" s="14">
        <f>ROUND((9706-Todos!$P3421)/100, 0)</f>
        <v>97</v>
      </c>
      <c r="U3421" s="14" t="str" cm="1">
        <f t="array" ref="U3421">_xlfn.IFS(
    ISNUMBER(SEARCH("C", Q3421)), "Ciudad",
    ISNUMBER(SEARCH("T", Q3421)), "Pueblo",
    ISNUMBER(SEARCH("R", Q3421)), "Rural",
    ISNUMBER(SEARCH("S", Q3421)), "Suburbano",
    ISNUMBER(SEARCH("U", Q3421)), "Urbano"
)</f>
        <v>Suburbano</v>
      </c>
      <c r="V3421" s="25" t="str" cm="1">
        <f t="array" ref="V3421">_xlfn.LET(
    _xlpm.txt, _xlfn.TEXTJOIN("", TRUE, IF(ISNUMBER(--MID(Todos!$H3421, _xlfn.SEQUENCE(LEN(Todos!$H3421)), 1)), MID(Todos!$H3421, _xlfn.SEQUENCE(LEN(Todos!$H3421)), 1), "")),
    IF(ISNUMBER(--RIGHT(_xlpm.txt,1)), _xlpm.txt, LEFT(_xlpm.txt, LEN(_xlpm.txt)-1))
)</f>
        <v>17112</v>
      </c>
      <c r="W3421" s="14" t="str">
        <f>UPPER(LEFT(Todos!$B3421,2))</f>
        <v>IN</v>
      </c>
      <c r="X3421" s="15" t="str" cm="1">
        <f t="array" ref="X3421">+IF(Todos!$C3421 = "",MODE.MATCH(Todos!$C$2:$C$4029),Todos!$C3421)</f>
        <v>F</v>
      </c>
    </row>
    <row r="3422" spans="1:24" x14ac:dyDescent="0.35">
      <c r="A3422" s="6">
        <v>156937</v>
      </c>
      <c r="B3422" s="7" t="s">
        <v>22</v>
      </c>
      <c r="C3422" s="7" t="s">
        <v>14</v>
      </c>
      <c r="D3422" s="7">
        <v>1605</v>
      </c>
      <c r="E3422" s="7">
        <v>416</v>
      </c>
      <c r="F3422" s="7">
        <v>443</v>
      </c>
      <c r="G3422" s="7">
        <v>20</v>
      </c>
      <c r="H3422" s="7">
        <v>15534</v>
      </c>
      <c r="I3422" s="7">
        <v>27</v>
      </c>
      <c r="J3422" s="7">
        <v>41</v>
      </c>
      <c r="K3422" s="7">
        <v>420</v>
      </c>
      <c r="L3422" s="7">
        <v>442</v>
      </c>
      <c r="M3422" s="7">
        <v>15</v>
      </c>
      <c r="N3422" s="7">
        <f>VLOOKUP(Todos!$A3422,vlookup_table[#All],2,FALSE)</f>
        <v>1</v>
      </c>
      <c r="O3422" s="7" t="str">
        <f>VLOOKUP(Todos!$A3422,vlookup_table[#All],3,FALSE)</f>
        <v>CA</v>
      </c>
      <c r="P3422" s="7">
        <f>VLOOKUP(Todos!$A3422,vlookup_table[#All],4,FALSE)</f>
        <v>5801</v>
      </c>
      <c r="Q3422" s="9" t="str">
        <f>VLOOKUP(Todos!$A3422,vlookup_table[#All],5,FALSE)</f>
        <v>U1</v>
      </c>
      <c r="R3422" s="9" t="str">
        <f>VLOOKUP(Todos!$A3422,vlookup_table[#All],6,FALSE)</f>
        <v>M</v>
      </c>
      <c r="S3422" s="9">
        <f>VLOOKUP(Todos!$A3422,vlookup_table[#All],7,FALSE)</f>
        <v>17</v>
      </c>
      <c r="T3422" s="9">
        <f>ROUND((9706-Todos!$P3422)/100, 0)</f>
        <v>39</v>
      </c>
      <c r="U3422" s="9" t="str" cm="1">
        <f t="array" ref="U3422">_xlfn.IFS(
    ISNUMBER(SEARCH("C", Q3422)), "Ciudad",
    ISNUMBER(SEARCH("T", Q3422)), "Pueblo",
    ISNUMBER(SEARCH("R", Q3422)), "Rural",
    ISNUMBER(SEARCH("S", Q3422)), "Suburbano",
    ISNUMBER(SEARCH("U", Q3422)), "Urbano"
)</f>
        <v>Urbano</v>
      </c>
      <c r="V3422" s="24" t="str" cm="1">
        <f t="array" ref="V3422">_xlfn.LET(
    _xlpm.txt, _xlfn.TEXTJOIN("", TRUE, IF(ISNUMBER(--MID(Todos!$H3422, _xlfn.SEQUENCE(LEN(Todos!$H3422)), 1)), MID(Todos!$H3422, _xlfn.SEQUENCE(LEN(Todos!$H3422)), 1), "")),
    IF(ISNUMBER(--RIGHT(_xlpm.txt,1)), _xlpm.txt, LEFT(_xlpm.txt, LEN(_xlpm.txt)-1))
)</f>
        <v>15534</v>
      </c>
      <c r="W3422" s="9" t="str">
        <f>UPPER(LEFT(Todos!$B3422,2))</f>
        <v>CA</v>
      </c>
      <c r="X3422" s="10" t="str" cm="1">
        <f t="array" ref="X3422">+IF(Todos!$C3422 = "",MODE.MATCH(Todos!$C$2:$C$4029),Todos!$C3422)</f>
        <v>M</v>
      </c>
    </row>
    <row r="3423" spans="1:24" x14ac:dyDescent="0.35">
      <c r="A3423" s="11">
        <v>151986</v>
      </c>
      <c r="B3423" s="12" t="s">
        <v>22</v>
      </c>
      <c r="C3423" s="12" t="s">
        <v>17</v>
      </c>
      <c r="D3423" s="12">
        <v>2598</v>
      </c>
      <c r="E3423" s="12">
        <v>518</v>
      </c>
      <c r="F3423" s="12">
        <v>627</v>
      </c>
      <c r="G3423" s="12">
        <v>78</v>
      </c>
      <c r="H3423" s="12">
        <v>27570</v>
      </c>
      <c r="I3423" s="12">
        <v>8</v>
      </c>
      <c r="J3423" s="12">
        <v>38</v>
      </c>
      <c r="K3423" s="12">
        <v>570</v>
      </c>
      <c r="L3423" s="12">
        <v>576</v>
      </c>
      <c r="M3423" s="12">
        <v>9</v>
      </c>
      <c r="N3423" s="12">
        <f>VLOOKUP(Todos!$A3423,vlookup_table[#All],2,FALSE)</f>
        <v>2</v>
      </c>
      <c r="O3423" s="12" t="str">
        <f>VLOOKUP(Todos!$A3423,vlookup_table[#All],3,FALSE)</f>
        <v>CA</v>
      </c>
      <c r="P3423" s="12">
        <f>VLOOKUP(Todos!$A3423,vlookup_table[#All],4,FALSE)</f>
        <v>2101</v>
      </c>
      <c r="Q3423" s="14" t="str">
        <f>VLOOKUP(Todos!$A3423,vlookup_table[#All],5,FALSE)</f>
        <v>S1</v>
      </c>
      <c r="R3423" s="14" t="str">
        <f>VLOOKUP(Todos!$A3423,vlookup_table[#All],6,FALSE)</f>
        <v>F</v>
      </c>
      <c r="S3423" s="14">
        <f>VLOOKUP(Todos!$A3423,vlookup_table[#All],7,FALSE)</f>
        <v>15</v>
      </c>
      <c r="T3423" s="14">
        <f>ROUND((9706-Todos!$P3423)/100, 0)</f>
        <v>76</v>
      </c>
      <c r="U3423" s="14" t="str" cm="1">
        <f t="array" ref="U3423">_xlfn.IFS(
    ISNUMBER(SEARCH("C", Q3423)), "Ciudad",
    ISNUMBER(SEARCH("T", Q3423)), "Pueblo",
    ISNUMBER(SEARCH("R", Q3423)), "Rural",
    ISNUMBER(SEARCH("S", Q3423)), "Suburbano",
    ISNUMBER(SEARCH("U", Q3423)), "Urbano"
)</f>
        <v>Suburbano</v>
      </c>
      <c r="V3423" s="25" t="str" cm="1">
        <f t="array" ref="V3423">_xlfn.LET(
    _xlpm.txt, _xlfn.TEXTJOIN("", TRUE, IF(ISNUMBER(--MID(Todos!$H3423, _xlfn.SEQUENCE(LEN(Todos!$H3423)), 1)), MID(Todos!$H3423, _xlfn.SEQUENCE(LEN(Todos!$H3423)), 1), "")),
    IF(ISNUMBER(--RIGHT(_xlpm.txt,1)), _xlpm.txt, LEFT(_xlpm.txt, LEN(_xlpm.txt)-1))
)</f>
        <v>27570</v>
      </c>
      <c r="W3423" s="14" t="str">
        <f>UPPER(LEFT(Todos!$B3423,2))</f>
        <v>CA</v>
      </c>
      <c r="X3423" s="15" t="str" cm="1">
        <f t="array" ref="X3423">+IF(Todos!$C3423 = "",MODE.MATCH(Todos!$C$2:$C$4029),Todos!$C3423)</f>
        <v>F</v>
      </c>
    </row>
    <row r="3424" spans="1:24" x14ac:dyDescent="0.35">
      <c r="A3424" s="6">
        <v>139324</v>
      </c>
      <c r="B3424" s="7" t="s">
        <v>55</v>
      </c>
      <c r="C3424" s="7" t="s">
        <v>31</v>
      </c>
      <c r="D3424" s="7">
        <v>1017</v>
      </c>
      <c r="E3424" s="7">
        <v>322</v>
      </c>
      <c r="F3424" s="7">
        <v>590</v>
      </c>
      <c r="G3424" s="7">
        <v>3</v>
      </c>
      <c r="H3424" s="7">
        <v>22316</v>
      </c>
      <c r="I3424" s="7">
        <v>6</v>
      </c>
      <c r="J3424" s="7">
        <v>35</v>
      </c>
      <c r="K3424" s="7">
        <v>521</v>
      </c>
      <c r="L3424" s="7">
        <v>407</v>
      </c>
      <c r="M3424" s="7">
        <v>10.8</v>
      </c>
      <c r="N3424" s="7">
        <f>VLOOKUP(Todos!$A3424,vlookup_table[#All],2,FALSE)</f>
        <v>0</v>
      </c>
      <c r="O3424" s="7" t="str">
        <f>VLOOKUP(Todos!$A3424,vlookup_table[#All],3,FALSE)</f>
        <v>NM</v>
      </c>
      <c r="P3424" s="7">
        <f>VLOOKUP(Todos!$A3424,vlookup_table[#All],4,FALSE)</f>
        <v>0</v>
      </c>
      <c r="Q3424" s="9" t="str">
        <f>VLOOKUP(Todos!$A3424,vlookup_table[#All],5,FALSE)</f>
        <v>S1</v>
      </c>
      <c r="R3424" s="9" t="str">
        <f>VLOOKUP(Todos!$A3424,vlookup_table[#All],6,FALSE)</f>
        <v>U</v>
      </c>
      <c r="S3424" s="9">
        <f>VLOOKUP(Todos!$A3424,vlookup_table[#All],7,FALSE)</f>
        <v>15</v>
      </c>
      <c r="T3424" s="9">
        <f>ROUND((9706-Todos!$P3424)/100, 0)</f>
        <v>97</v>
      </c>
      <c r="U3424" s="9" t="str" cm="1">
        <f t="array" ref="U3424">_xlfn.IFS(
    ISNUMBER(SEARCH("C", Q3424)), "Ciudad",
    ISNUMBER(SEARCH("T", Q3424)), "Pueblo",
    ISNUMBER(SEARCH("R", Q3424)), "Rural",
    ISNUMBER(SEARCH("S", Q3424)), "Suburbano",
    ISNUMBER(SEARCH("U", Q3424)), "Urbano"
)</f>
        <v>Suburbano</v>
      </c>
      <c r="V3424" s="24" t="str" cm="1">
        <f t="array" ref="V3424">_xlfn.LET(
    _xlpm.txt, _xlfn.TEXTJOIN("", TRUE, IF(ISNUMBER(--MID(Todos!$H3424, _xlfn.SEQUENCE(LEN(Todos!$H3424)), 1)), MID(Todos!$H3424, _xlfn.SEQUENCE(LEN(Todos!$H3424)), 1), "")),
    IF(ISNUMBER(--RIGHT(_xlpm.txt,1)), _xlpm.txt, LEFT(_xlpm.txt, LEN(_xlpm.txt)-1))
)</f>
        <v>22316</v>
      </c>
      <c r="W3424" s="9" t="str">
        <f>UPPER(LEFT(Todos!$B3424,2))</f>
        <v>NM</v>
      </c>
      <c r="X3424" s="10" t="str" cm="1">
        <f t="array" ref="X3424">+IF(Todos!$C3424 = "",MODE.MATCH(Todos!$C$2:$C$4029),Todos!$C3424)</f>
        <v>U</v>
      </c>
    </row>
    <row r="3425" spans="1:24" x14ac:dyDescent="0.35">
      <c r="A3425" s="11">
        <v>154067</v>
      </c>
      <c r="B3425" s="12" t="s">
        <v>22</v>
      </c>
      <c r="C3425" s="12" t="s">
        <v>17</v>
      </c>
      <c r="D3425" s="12">
        <v>967</v>
      </c>
      <c r="E3425" s="12">
        <v>381</v>
      </c>
      <c r="F3425" s="12">
        <v>426</v>
      </c>
      <c r="G3425" s="12">
        <v>17</v>
      </c>
      <c r="H3425" s="12">
        <v>10138</v>
      </c>
      <c r="I3425" s="12">
        <v>8</v>
      </c>
      <c r="J3425" s="12">
        <v>69</v>
      </c>
      <c r="K3425" s="12">
        <v>391</v>
      </c>
      <c r="L3425" s="12">
        <v>392</v>
      </c>
      <c r="M3425" s="12">
        <v>8.4166666669999994</v>
      </c>
      <c r="N3425" s="12">
        <f>VLOOKUP(Todos!$A3425,vlookup_table[#All],2,FALSE)</f>
        <v>0</v>
      </c>
      <c r="O3425" s="12" t="str">
        <f>VLOOKUP(Todos!$A3425,vlookup_table[#All],3,FALSE)</f>
        <v>CA</v>
      </c>
      <c r="P3425" s="12">
        <f>VLOOKUP(Todos!$A3425,vlookup_table[#All],4,FALSE)</f>
        <v>0</v>
      </c>
      <c r="Q3425" s="14" t="str">
        <f>VLOOKUP(Todos!$A3425,vlookup_table[#All],5,FALSE)</f>
        <v/>
      </c>
      <c r="R3425" s="14" t="str">
        <f>VLOOKUP(Todos!$A3425,vlookup_table[#All],6,FALSE)</f>
        <v>F</v>
      </c>
      <c r="S3425" s="14">
        <f>VLOOKUP(Todos!$A3425,vlookup_table[#All],7,FALSE)</f>
        <v>10</v>
      </c>
      <c r="T3425" s="14">
        <f>ROUND((9706-Todos!$P3425)/100, 0)</f>
        <v>97</v>
      </c>
      <c r="U3425" s="14" t="e" cm="1">
        <f t="array" ref="U3425">_xlfn.IFS(
    ISNUMBER(SEARCH("C", Q3425)), "Ciudad",
    ISNUMBER(SEARCH("T", Q3425)), "Pueblo",
    ISNUMBER(SEARCH("R", Q3425)), "Rural",
    ISNUMBER(SEARCH("S", Q3425)), "Suburbano",
    ISNUMBER(SEARCH("U", Q3425)), "Urbano"
)</f>
        <v>#N/A</v>
      </c>
      <c r="V3425" s="25" t="str" cm="1">
        <f t="array" ref="V3425">_xlfn.LET(
    _xlpm.txt, _xlfn.TEXTJOIN("", TRUE, IF(ISNUMBER(--MID(Todos!$H3425, _xlfn.SEQUENCE(LEN(Todos!$H3425)), 1)), MID(Todos!$H3425, _xlfn.SEQUENCE(LEN(Todos!$H3425)), 1), "")),
    IF(ISNUMBER(--RIGHT(_xlpm.txt,1)), _xlpm.txt, LEFT(_xlpm.txt, LEN(_xlpm.txt)-1))
)</f>
        <v>10138</v>
      </c>
      <c r="W3425" s="14" t="str">
        <f>UPPER(LEFT(Todos!$B3425,2))</f>
        <v>CA</v>
      </c>
      <c r="X3425" s="15" t="str" cm="1">
        <f t="array" ref="X3425">+IF(Todos!$C3425 = "",MODE.MATCH(Todos!$C$2:$C$4029),Todos!$C3425)</f>
        <v>F</v>
      </c>
    </row>
    <row r="3426" spans="1:24" x14ac:dyDescent="0.35">
      <c r="A3426" s="6">
        <v>74825</v>
      </c>
      <c r="B3426" s="7" t="s">
        <v>48</v>
      </c>
      <c r="C3426" s="7" t="s">
        <v>17</v>
      </c>
      <c r="D3426" s="7">
        <v>310</v>
      </c>
      <c r="E3426" s="7">
        <v>175</v>
      </c>
      <c r="F3426" s="7">
        <v>316</v>
      </c>
      <c r="G3426" s="7">
        <v>0</v>
      </c>
      <c r="H3426" s="7">
        <v>11934</v>
      </c>
      <c r="I3426" s="7">
        <v>0</v>
      </c>
      <c r="J3426" s="7">
        <v>84</v>
      </c>
      <c r="K3426" s="7">
        <v>288</v>
      </c>
      <c r="L3426" s="7">
        <v>244</v>
      </c>
      <c r="M3426" s="7">
        <v>4.6086956519999998</v>
      </c>
      <c r="N3426" s="7">
        <f>VLOOKUP(Todos!$A3426,vlookup_table[#All],2,FALSE)</f>
        <v>0</v>
      </c>
      <c r="O3426" s="7" t="str">
        <f>VLOOKUP(Todos!$A3426,vlookup_table[#All],3,FALSE)</f>
        <v>IA</v>
      </c>
      <c r="P3426" s="7">
        <f>VLOOKUP(Todos!$A3426,vlookup_table[#All],4,FALSE)</f>
        <v>2007</v>
      </c>
      <c r="Q3426" s="9" t="str">
        <f>VLOOKUP(Todos!$A3426,vlookup_table[#All],5,FALSE)</f>
        <v>T2</v>
      </c>
      <c r="R3426" s="9" t="str">
        <f>VLOOKUP(Todos!$A3426,vlookup_table[#All],6,FALSE)</f>
        <v>F</v>
      </c>
      <c r="S3426" s="9">
        <f>VLOOKUP(Todos!$A3426,vlookup_table[#All],7,FALSE)</f>
        <v>5</v>
      </c>
      <c r="T3426" s="9">
        <f>ROUND((9706-Todos!$P3426)/100, 0)</f>
        <v>77</v>
      </c>
      <c r="U3426" s="9" t="str" cm="1">
        <f t="array" ref="U3426">_xlfn.IFS(
    ISNUMBER(SEARCH("C", Q3426)), "Ciudad",
    ISNUMBER(SEARCH("T", Q3426)), "Pueblo",
    ISNUMBER(SEARCH("R", Q3426)), "Rural",
    ISNUMBER(SEARCH("S", Q3426)), "Suburbano",
    ISNUMBER(SEARCH("U", Q3426)), "Urbano"
)</f>
        <v>Pueblo</v>
      </c>
      <c r="V3426" s="24" t="str" cm="1">
        <f t="array" ref="V3426">_xlfn.LET(
    _xlpm.txt, _xlfn.TEXTJOIN("", TRUE, IF(ISNUMBER(--MID(Todos!$H3426, _xlfn.SEQUENCE(LEN(Todos!$H3426)), 1)), MID(Todos!$H3426, _xlfn.SEQUENCE(LEN(Todos!$H3426)), 1), "")),
    IF(ISNUMBER(--RIGHT(_xlpm.txt,1)), _xlpm.txt, LEFT(_xlpm.txt, LEN(_xlpm.txt)-1))
)</f>
        <v>11934</v>
      </c>
      <c r="W3426" s="9" t="str">
        <f>UPPER(LEFT(Todos!$B3426,2))</f>
        <v>IA</v>
      </c>
      <c r="X3426" s="10" t="str" cm="1">
        <f t="array" ref="X3426">+IF(Todos!$C3426 = "",MODE.MATCH(Todos!$C$2:$C$4029),Todos!$C3426)</f>
        <v>F</v>
      </c>
    </row>
    <row r="3427" spans="1:24" x14ac:dyDescent="0.35">
      <c r="A3427" s="11">
        <v>22425</v>
      </c>
      <c r="B3427" s="12" t="s">
        <v>47</v>
      </c>
      <c r="C3427" s="12" t="s">
        <v>17</v>
      </c>
      <c r="D3427" s="12">
        <v>454</v>
      </c>
      <c r="E3427" s="12">
        <v>238</v>
      </c>
      <c r="F3427" s="12">
        <v>304</v>
      </c>
      <c r="G3427" s="12">
        <v>0</v>
      </c>
      <c r="H3427" s="12">
        <v>9795</v>
      </c>
      <c r="I3427" s="12">
        <v>1</v>
      </c>
      <c r="J3427" s="12">
        <v>90</v>
      </c>
      <c r="K3427" s="12">
        <v>261</v>
      </c>
      <c r="L3427" s="12">
        <v>290</v>
      </c>
      <c r="M3427" s="12">
        <v>13.81818182</v>
      </c>
      <c r="N3427" s="12">
        <f>VLOOKUP(Todos!$A3427,vlookup_table[#All],2,FALSE)</f>
        <v>28028</v>
      </c>
      <c r="O3427" s="12" t="str">
        <f>VLOOKUP(Todos!$A3427,vlookup_table[#All],3,FALSE)</f>
        <v>SC</v>
      </c>
      <c r="P3427" s="12">
        <f>VLOOKUP(Todos!$A3427,vlookup_table[#All],4,FALSE)</f>
        <v>3801</v>
      </c>
      <c r="Q3427" s="14" t="str">
        <f>VLOOKUP(Todos!$A3427,vlookup_table[#All],5,FALSE)</f>
        <v>R2</v>
      </c>
      <c r="R3427" s="14" t="str">
        <f>VLOOKUP(Todos!$A3427,vlookup_table[#All],6,FALSE)</f>
        <v>F</v>
      </c>
      <c r="S3427" s="14">
        <f>VLOOKUP(Todos!$A3427,vlookup_table[#All],7,FALSE)</f>
        <v>20</v>
      </c>
      <c r="T3427" s="14">
        <f>ROUND((9706-Todos!$P3427)/100, 0)</f>
        <v>59</v>
      </c>
      <c r="U3427" s="14" t="str" cm="1">
        <f t="array" ref="U3427">_xlfn.IFS(
    ISNUMBER(SEARCH("C", Q3427)), "Ciudad",
    ISNUMBER(SEARCH("T", Q3427)), "Pueblo",
    ISNUMBER(SEARCH("R", Q3427)), "Rural",
    ISNUMBER(SEARCH("S", Q3427)), "Suburbano",
    ISNUMBER(SEARCH("U", Q3427)), "Urbano"
)</f>
        <v>Rural</v>
      </c>
      <c r="V3427" s="25" t="str" cm="1">
        <f t="array" ref="V3427">_xlfn.LET(
    _xlpm.txt, _xlfn.TEXTJOIN("", TRUE, IF(ISNUMBER(--MID(Todos!$H3427, _xlfn.SEQUENCE(LEN(Todos!$H3427)), 1)), MID(Todos!$H3427, _xlfn.SEQUENCE(LEN(Todos!$H3427)), 1), "")),
    IF(ISNUMBER(--RIGHT(_xlpm.txt,1)), _xlpm.txt, LEFT(_xlpm.txt, LEN(_xlpm.txt)-1))
)</f>
        <v>9795</v>
      </c>
      <c r="W3427" s="14" t="str">
        <f>UPPER(LEFT(Todos!$B3427,2))</f>
        <v>SC</v>
      </c>
      <c r="X3427" s="15" t="str" cm="1">
        <f t="array" ref="X3427">+IF(Todos!$C3427 = "",MODE.MATCH(Todos!$C$2:$C$4029),Todos!$C3427)</f>
        <v>F</v>
      </c>
    </row>
    <row r="3428" spans="1:24" x14ac:dyDescent="0.35">
      <c r="A3428" s="6">
        <v>55450</v>
      </c>
      <c r="B3428" s="7" t="s">
        <v>63</v>
      </c>
      <c r="C3428" s="7" t="s">
        <v>20</v>
      </c>
      <c r="D3428" s="7">
        <v>350</v>
      </c>
      <c r="E3428" s="7">
        <v>173</v>
      </c>
      <c r="F3428" s="7">
        <v>280</v>
      </c>
      <c r="G3428" s="7">
        <v>0</v>
      </c>
      <c r="H3428" s="7">
        <v>9613</v>
      </c>
      <c r="I3428" s="7">
        <v>0</v>
      </c>
      <c r="J3428" s="7">
        <v>89</v>
      </c>
      <c r="K3428" s="7">
        <v>220</v>
      </c>
      <c r="L3428" s="7">
        <v>241</v>
      </c>
      <c r="M3428" s="7">
        <v>3.52631579</v>
      </c>
      <c r="N3428" s="7">
        <f>VLOOKUP(Todos!$A3428,vlookup_table[#All],2,FALSE)</f>
        <v>0</v>
      </c>
      <c r="O3428" s="7" t="str">
        <f>VLOOKUP(Todos!$A3428,vlookup_table[#All],3,FALSE)</f>
        <v>MS</v>
      </c>
      <c r="P3428" s="7">
        <f>VLOOKUP(Todos!$A3428,vlookup_table[#All],4,FALSE)</f>
        <v>0</v>
      </c>
      <c r="Q3428" s="9" t="str">
        <f>VLOOKUP(Todos!$A3428,vlookup_table[#All],5,FALSE)</f>
        <v>R2</v>
      </c>
      <c r="R3428" s="9" t="str">
        <f>VLOOKUP(Todos!$A3428,vlookup_table[#All],6,FALSE)</f>
        <v>F</v>
      </c>
      <c r="S3428" s="9">
        <f>VLOOKUP(Todos!$A3428,vlookup_table[#All],7,FALSE)</f>
        <v>5</v>
      </c>
      <c r="T3428" s="9">
        <f>ROUND((9706-Todos!$P3428)/100, 0)</f>
        <v>97</v>
      </c>
      <c r="U3428" s="9" t="str" cm="1">
        <f t="array" ref="U3428">_xlfn.IFS(
    ISNUMBER(SEARCH("C", Q3428)), "Ciudad",
    ISNUMBER(SEARCH("T", Q3428)), "Pueblo",
    ISNUMBER(SEARCH("R", Q3428)), "Rural",
    ISNUMBER(SEARCH("S", Q3428)), "Suburbano",
    ISNUMBER(SEARCH("U", Q3428)), "Urbano"
)</f>
        <v>Rural</v>
      </c>
      <c r="V3428" s="24" t="str" cm="1">
        <f t="array" ref="V3428">_xlfn.LET(
    _xlpm.txt, _xlfn.TEXTJOIN("", TRUE, IF(ISNUMBER(--MID(Todos!$H3428, _xlfn.SEQUENCE(LEN(Todos!$H3428)), 1)), MID(Todos!$H3428, _xlfn.SEQUENCE(LEN(Todos!$H3428)), 1), "")),
    IF(ISNUMBER(--RIGHT(_xlpm.txt,1)), _xlpm.txt, LEFT(_xlpm.txt, LEN(_xlpm.txt)-1))
)</f>
        <v>9613</v>
      </c>
      <c r="W3428" s="9" t="str">
        <f>UPPER(LEFT(Todos!$B3428,2))</f>
        <v>MS</v>
      </c>
      <c r="X3428" s="10" t="str" cm="1">
        <f t="array" ref="X3428">+IF(Todos!$C3428 = "",MODE.MATCH(Todos!$C$2:$C$4029),Todos!$C3428)</f>
        <v>female</v>
      </c>
    </row>
    <row r="3429" spans="1:24" x14ac:dyDescent="0.35">
      <c r="A3429" s="11">
        <v>64650</v>
      </c>
      <c r="B3429" s="12" t="s">
        <v>30</v>
      </c>
      <c r="C3429" s="12" t="s">
        <v>14</v>
      </c>
      <c r="D3429" s="12">
        <v>587</v>
      </c>
      <c r="E3429" s="12">
        <v>304</v>
      </c>
      <c r="F3429" s="12">
        <v>400</v>
      </c>
      <c r="G3429" s="12">
        <v>0</v>
      </c>
      <c r="H3429" s="12">
        <v>15481</v>
      </c>
      <c r="I3429" s="12">
        <v>7</v>
      </c>
      <c r="J3429" s="12">
        <v>86</v>
      </c>
      <c r="K3429" s="12">
        <v>319</v>
      </c>
      <c r="L3429" s="12">
        <v>362</v>
      </c>
      <c r="M3429" s="12">
        <v>26.5</v>
      </c>
      <c r="N3429" s="12">
        <f>VLOOKUP(Todos!$A3429,vlookup_table[#All],2,FALSE)</f>
        <v>1</v>
      </c>
      <c r="O3429" s="12" t="str">
        <f>VLOOKUP(Todos!$A3429,vlookup_table[#All],3,FALSE)</f>
        <v>MI</v>
      </c>
      <c r="P3429" s="12">
        <f>VLOOKUP(Todos!$A3429,vlookup_table[#All],4,FALSE)</f>
        <v>3301</v>
      </c>
      <c r="Q3429" s="14" t="str">
        <f>VLOOKUP(Todos!$A3429,vlookup_table[#All],5,FALSE)</f>
        <v>S3</v>
      </c>
      <c r="R3429" s="14" t="str">
        <f>VLOOKUP(Todos!$A3429,vlookup_table[#All],6,FALSE)</f>
        <v>M</v>
      </c>
      <c r="S3429" s="14">
        <f>VLOOKUP(Todos!$A3429,vlookup_table[#All],7,FALSE)</f>
        <v>40</v>
      </c>
      <c r="T3429" s="14">
        <f>ROUND((9706-Todos!$P3429)/100, 0)</f>
        <v>64</v>
      </c>
      <c r="U3429" s="14" t="str" cm="1">
        <f t="array" ref="U3429">_xlfn.IFS(
    ISNUMBER(SEARCH("C", Q3429)), "Ciudad",
    ISNUMBER(SEARCH("T", Q3429)), "Pueblo",
    ISNUMBER(SEARCH("R", Q3429)), "Rural",
    ISNUMBER(SEARCH("S", Q3429)), "Suburbano",
    ISNUMBER(SEARCH("U", Q3429)), "Urbano"
)</f>
        <v>Suburbano</v>
      </c>
      <c r="V3429" s="25" t="str" cm="1">
        <f t="array" ref="V3429">_xlfn.LET(
    _xlpm.txt, _xlfn.TEXTJOIN("", TRUE, IF(ISNUMBER(--MID(Todos!$H3429, _xlfn.SEQUENCE(LEN(Todos!$H3429)), 1)), MID(Todos!$H3429, _xlfn.SEQUENCE(LEN(Todos!$H3429)), 1), "")),
    IF(ISNUMBER(--RIGHT(_xlpm.txt,1)), _xlpm.txt, LEFT(_xlpm.txt, LEN(_xlpm.txt)-1))
)</f>
        <v>15481</v>
      </c>
      <c r="W3429" s="14" t="str">
        <f>UPPER(LEFT(Todos!$B3429,2))</f>
        <v>MI</v>
      </c>
      <c r="X3429" s="15" t="str" cm="1">
        <f t="array" ref="X3429">+IF(Todos!$C3429 = "",MODE.MATCH(Todos!$C$2:$C$4029),Todos!$C3429)</f>
        <v>M</v>
      </c>
    </row>
    <row r="3430" spans="1:24" x14ac:dyDescent="0.35">
      <c r="A3430" s="6">
        <v>144974</v>
      </c>
      <c r="B3430" s="7" t="s">
        <v>22</v>
      </c>
      <c r="C3430" s="7" t="s">
        <v>14</v>
      </c>
      <c r="D3430" s="7">
        <v>3404</v>
      </c>
      <c r="E3430" s="7">
        <v>752</v>
      </c>
      <c r="F3430" s="7">
        <v>761</v>
      </c>
      <c r="G3430" s="7">
        <v>96</v>
      </c>
      <c r="H3430" s="7">
        <v>31850</v>
      </c>
      <c r="I3430" s="7">
        <v>7</v>
      </c>
      <c r="J3430" s="7">
        <v>44</v>
      </c>
      <c r="K3430" s="7">
        <v>750</v>
      </c>
      <c r="L3430" s="7">
        <v>770</v>
      </c>
      <c r="M3430" s="7">
        <v>10</v>
      </c>
      <c r="N3430" s="7">
        <f>VLOOKUP(Todos!$A3430,vlookup_table[#All],2,FALSE)</f>
        <v>1</v>
      </c>
      <c r="O3430" s="7" t="str">
        <f>VLOOKUP(Todos!$A3430,vlookup_table[#All],3,FALSE)</f>
        <v>CA</v>
      </c>
      <c r="P3430" s="7">
        <f>VLOOKUP(Todos!$A3430,vlookup_table[#All],4,FALSE)</f>
        <v>4901</v>
      </c>
      <c r="Q3430" s="9" t="str">
        <f>VLOOKUP(Todos!$A3430,vlookup_table[#All],5,FALSE)</f>
        <v>U1</v>
      </c>
      <c r="R3430" s="9" t="str">
        <f>VLOOKUP(Todos!$A3430,vlookup_table[#All],6,FALSE)</f>
        <v>M</v>
      </c>
      <c r="S3430" s="9">
        <f>VLOOKUP(Todos!$A3430,vlookup_table[#All],7,FALSE)</f>
        <v>20</v>
      </c>
      <c r="T3430" s="9">
        <f>ROUND((9706-Todos!$P3430)/100, 0)</f>
        <v>48</v>
      </c>
      <c r="U3430" s="9" t="str" cm="1">
        <f t="array" ref="U3430">_xlfn.IFS(
    ISNUMBER(SEARCH("C", Q3430)), "Ciudad",
    ISNUMBER(SEARCH("T", Q3430)), "Pueblo",
    ISNUMBER(SEARCH("R", Q3430)), "Rural",
    ISNUMBER(SEARCH("S", Q3430)), "Suburbano",
    ISNUMBER(SEARCH("U", Q3430)), "Urbano"
)</f>
        <v>Urbano</v>
      </c>
      <c r="V3430" s="24" t="str" cm="1">
        <f t="array" ref="V3430">_xlfn.LET(
    _xlpm.txt, _xlfn.TEXTJOIN("", TRUE, IF(ISNUMBER(--MID(Todos!$H3430, _xlfn.SEQUENCE(LEN(Todos!$H3430)), 1)), MID(Todos!$H3430, _xlfn.SEQUENCE(LEN(Todos!$H3430)), 1), "")),
    IF(ISNUMBER(--RIGHT(_xlpm.txt,1)), _xlpm.txt, LEFT(_xlpm.txt, LEN(_xlpm.txt)-1))
)</f>
        <v>31850</v>
      </c>
      <c r="W3430" s="9" t="str">
        <f>UPPER(LEFT(Todos!$B3430,2))</f>
        <v>CA</v>
      </c>
      <c r="X3430" s="10" t="str" cm="1">
        <f t="array" ref="X3430">+IF(Todos!$C3430 = "",MODE.MATCH(Todos!$C$2:$C$4029),Todos!$C3430)</f>
        <v>M</v>
      </c>
    </row>
    <row r="3431" spans="1:24" x14ac:dyDescent="0.35">
      <c r="A3431" s="11">
        <v>4254</v>
      </c>
      <c r="B3431" s="12" t="s">
        <v>22</v>
      </c>
      <c r="C3431" s="12" t="s">
        <v>14</v>
      </c>
      <c r="D3431" s="12">
        <v>1738</v>
      </c>
      <c r="E3431" s="12">
        <v>355</v>
      </c>
      <c r="F3431" s="12">
        <v>395</v>
      </c>
      <c r="G3431" s="12">
        <v>29</v>
      </c>
      <c r="H3431" s="12">
        <v>15779</v>
      </c>
      <c r="I3431" s="12">
        <v>24</v>
      </c>
      <c r="J3431" s="12">
        <v>43</v>
      </c>
      <c r="K3431" s="12">
        <v>375</v>
      </c>
      <c r="L3431" s="12">
        <v>387</v>
      </c>
      <c r="M3431" s="12">
        <v>17.100000000000001</v>
      </c>
      <c r="N3431" s="12">
        <f>VLOOKUP(Todos!$A3431,vlookup_table[#All],2,FALSE)</f>
        <v>1</v>
      </c>
      <c r="O3431" s="12" t="str">
        <f>VLOOKUP(Todos!$A3431,vlookup_table[#All],3,FALSE)</f>
        <v>CA</v>
      </c>
      <c r="P3431" s="12">
        <f>VLOOKUP(Todos!$A3431,vlookup_table[#All],4,FALSE)</f>
        <v>4801</v>
      </c>
      <c r="Q3431" s="14" t="str">
        <f>VLOOKUP(Todos!$A3431,vlookup_table[#All],5,FALSE)</f>
        <v>C2</v>
      </c>
      <c r="R3431" s="14" t="str">
        <f>VLOOKUP(Todos!$A3431,vlookup_table[#All],6,FALSE)</f>
        <v>M</v>
      </c>
      <c r="S3431" s="14">
        <f>VLOOKUP(Todos!$A3431,vlookup_table[#All],7,FALSE)</f>
        <v>20</v>
      </c>
      <c r="T3431" s="14">
        <f>ROUND((9706-Todos!$P3431)/100, 0)</f>
        <v>49</v>
      </c>
      <c r="U3431" s="14" t="str" cm="1">
        <f t="array" ref="U3431">_xlfn.IFS(
    ISNUMBER(SEARCH("C", Q3431)), "Ciudad",
    ISNUMBER(SEARCH("T", Q3431)), "Pueblo",
    ISNUMBER(SEARCH("R", Q3431)), "Rural",
    ISNUMBER(SEARCH("S", Q3431)), "Suburbano",
    ISNUMBER(SEARCH("U", Q3431)), "Urbano"
)</f>
        <v>Ciudad</v>
      </c>
      <c r="V3431" s="25" t="str" cm="1">
        <f t="array" ref="V3431">_xlfn.LET(
    _xlpm.txt, _xlfn.TEXTJOIN("", TRUE, IF(ISNUMBER(--MID(Todos!$H3431, _xlfn.SEQUENCE(LEN(Todos!$H3431)), 1)), MID(Todos!$H3431, _xlfn.SEQUENCE(LEN(Todos!$H3431)), 1), "")),
    IF(ISNUMBER(--RIGHT(_xlpm.txt,1)), _xlpm.txt, LEFT(_xlpm.txt, LEN(_xlpm.txt)-1))
)</f>
        <v>15779</v>
      </c>
      <c r="W3431" s="14" t="str">
        <f>UPPER(LEFT(Todos!$B3431,2))</f>
        <v>CA</v>
      </c>
      <c r="X3431" s="15" t="str" cm="1">
        <f t="array" ref="X3431">+IF(Todos!$C3431 = "",MODE.MATCH(Todos!$C$2:$C$4029),Todos!$C3431)</f>
        <v>M</v>
      </c>
    </row>
    <row r="3432" spans="1:24" x14ac:dyDescent="0.35">
      <c r="A3432" s="6">
        <v>171188</v>
      </c>
      <c r="B3432" s="7" t="s">
        <v>22</v>
      </c>
      <c r="C3432" s="7" t="s">
        <v>17</v>
      </c>
      <c r="D3432" s="7">
        <v>1283</v>
      </c>
      <c r="E3432" s="7">
        <v>223</v>
      </c>
      <c r="F3432" s="7">
        <v>359</v>
      </c>
      <c r="G3432" s="7">
        <v>18</v>
      </c>
      <c r="H3432" s="7">
        <v>13175</v>
      </c>
      <c r="I3432" s="7">
        <v>3</v>
      </c>
      <c r="J3432" s="7">
        <v>63</v>
      </c>
      <c r="K3432" s="7">
        <v>292</v>
      </c>
      <c r="L3432" s="7">
        <v>295</v>
      </c>
      <c r="M3432" s="7">
        <v>11.53333333</v>
      </c>
      <c r="N3432" s="7">
        <f>VLOOKUP(Todos!$A3432,vlookup_table[#All],2,FALSE)</f>
        <v>0</v>
      </c>
      <c r="O3432" s="7" t="str">
        <f>VLOOKUP(Todos!$A3432,vlookup_table[#All],3,FALSE)</f>
        <v>CA</v>
      </c>
      <c r="P3432" s="7">
        <f>VLOOKUP(Todos!$A3432,vlookup_table[#All],4,FALSE)</f>
        <v>3308</v>
      </c>
      <c r="Q3432" s="9" t="str">
        <f>VLOOKUP(Todos!$A3432,vlookup_table[#All],5,FALSE)</f>
        <v>T2</v>
      </c>
      <c r="R3432" s="9" t="str">
        <f>VLOOKUP(Todos!$A3432,vlookup_table[#All],6,FALSE)</f>
        <v>F</v>
      </c>
      <c r="S3432" s="9">
        <f>VLOOKUP(Todos!$A3432,vlookup_table[#All],7,FALSE)</f>
        <v>14</v>
      </c>
      <c r="T3432" s="9">
        <f>ROUND((9706-Todos!$P3432)/100, 0)</f>
        <v>64</v>
      </c>
      <c r="U3432" s="9" t="str" cm="1">
        <f t="array" ref="U3432">_xlfn.IFS(
    ISNUMBER(SEARCH("C", Q3432)), "Ciudad",
    ISNUMBER(SEARCH("T", Q3432)), "Pueblo",
    ISNUMBER(SEARCH("R", Q3432)), "Rural",
    ISNUMBER(SEARCH("S", Q3432)), "Suburbano",
    ISNUMBER(SEARCH("U", Q3432)), "Urbano"
)</f>
        <v>Pueblo</v>
      </c>
      <c r="V3432" s="24" t="str" cm="1">
        <f t="array" ref="V3432">_xlfn.LET(
    _xlpm.txt, _xlfn.TEXTJOIN("", TRUE, IF(ISNUMBER(--MID(Todos!$H3432, _xlfn.SEQUENCE(LEN(Todos!$H3432)), 1)), MID(Todos!$H3432, _xlfn.SEQUENCE(LEN(Todos!$H3432)), 1), "")),
    IF(ISNUMBER(--RIGHT(_xlpm.txt,1)), _xlpm.txt, LEFT(_xlpm.txt, LEN(_xlpm.txt)-1))
)</f>
        <v>13175</v>
      </c>
      <c r="W3432" s="9" t="str">
        <f>UPPER(LEFT(Todos!$B3432,2))</f>
        <v>CA</v>
      </c>
      <c r="X3432" s="10" t="str" cm="1">
        <f t="array" ref="X3432">+IF(Todos!$C3432 = "",MODE.MATCH(Todos!$C$2:$C$4029),Todos!$C3432)</f>
        <v>F</v>
      </c>
    </row>
    <row r="3433" spans="1:24" x14ac:dyDescent="0.35">
      <c r="A3433" s="11">
        <v>181569</v>
      </c>
      <c r="B3433" s="12" t="s">
        <v>41</v>
      </c>
      <c r="C3433" s="12" t="s">
        <v>17</v>
      </c>
      <c r="D3433" s="12">
        <v>886</v>
      </c>
      <c r="E3433" s="12">
        <v>293</v>
      </c>
      <c r="F3433" s="12">
        <v>433</v>
      </c>
      <c r="G3433" s="12">
        <v>8</v>
      </c>
      <c r="H3433" s="12">
        <v>16413</v>
      </c>
      <c r="I3433" s="12">
        <v>1</v>
      </c>
      <c r="J3433" s="12">
        <v>42</v>
      </c>
      <c r="K3433" s="12">
        <v>351</v>
      </c>
      <c r="L3433" s="12">
        <v>366</v>
      </c>
      <c r="M3433" s="12">
        <v>17.333333329999999</v>
      </c>
      <c r="N3433" s="12">
        <f>VLOOKUP(Todos!$A3433,vlookup_table[#All],2,FALSE)</f>
        <v>0</v>
      </c>
      <c r="O3433" s="12" t="str">
        <f>VLOOKUP(Todos!$A3433,vlookup_table[#All],3,FALSE)</f>
        <v>WA</v>
      </c>
      <c r="P3433" s="12">
        <f>VLOOKUP(Todos!$A3433,vlookup_table[#All],4,FALSE)</f>
        <v>1909</v>
      </c>
      <c r="Q3433" s="14" t="str">
        <f>VLOOKUP(Todos!$A3433,vlookup_table[#All],5,FALSE)</f>
        <v>T2</v>
      </c>
      <c r="R3433" s="14" t="str">
        <f>VLOOKUP(Todos!$A3433,vlookup_table[#All],6,FALSE)</f>
        <v>F</v>
      </c>
      <c r="S3433" s="14">
        <f>VLOOKUP(Todos!$A3433,vlookup_table[#All],7,FALSE)</f>
        <v>21</v>
      </c>
      <c r="T3433" s="14">
        <f>ROUND((9706-Todos!$P3433)/100, 0)</f>
        <v>78</v>
      </c>
      <c r="U3433" s="14" t="str" cm="1">
        <f t="array" ref="U3433">_xlfn.IFS(
    ISNUMBER(SEARCH("C", Q3433)), "Ciudad",
    ISNUMBER(SEARCH("T", Q3433)), "Pueblo",
    ISNUMBER(SEARCH("R", Q3433)), "Rural",
    ISNUMBER(SEARCH("S", Q3433)), "Suburbano",
    ISNUMBER(SEARCH("U", Q3433)), "Urbano"
)</f>
        <v>Pueblo</v>
      </c>
      <c r="V3433" s="25" t="str" cm="1">
        <f t="array" ref="V3433">_xlfn.LET(
    _xlpm.txt, _xlfn.TEXTJOIN("", TRUE, IF(ISNUMBER(--MID(Todos!$H3433, _xlfn.SEQUENCE(LEN(Todos!$H3433)), 1)), MID(Todos!$H3433, _xlfn.SEQUENCE(LEN(Todos!$H3433)), 1), "")),
    IF(ISNUMBER(--RIGHT(_xlpm.txt,1)), _xlpm.txt, LEFT(_xlpm.txt, LEN(_xlpm.txt)-1))
)</f>
        <v>16413</v>
      </c>
      <c r="W3433" s="14" t="str">
        <f>UPPER(LEFT(Todos!$B3433,2))</f>
        <v>WA</v>
      </c>
      <c r="X3433" s="15" t="str" cm="1">
        <f t="array" ref="X3433">+IF(Todos!$C3433 = "",MODE.MATCH(Todos!$C$2:$C$4029),Todos!$C3433)</f>
        <v>F</v>
      </c>
    </row>
    <row r="3434" spans="1:24" x14ac:dyDescent="0.35">
      <c r="A3434" s="6">
        <v>68797</v>
      </c>
      <c r="B3434" s="7" t="s">
        <v>30</v>
      </c>
      <c r="C3434" s="7" t="s">
        <v>17</v>
      </c>
      <c r="D3434" s="7">
        <v>927</v>
      </c>
      <c r="E3434" s="7">
        <v>323</v>
      </c>
      <c r="F3434" s="7">
        <v>371</v>
      </c>
      <c r="G3434" s="7">
        <v>2</v>
      </c>
      <c r="H3434" s="7">
        <v>18248</v>
      </c>
      <c r="I3434" s="7">
        <v>8</v>
      </c>
      <c r="J3434" s="7">
        <v>80</v>
      </c>
      <c r="K3434" s="7">
        <v>359</v>
      </c>
      <c r="L3434" s="7">
        <v>333</v>
      </c>
      <c r="M3434" s="7">
        <v>7.6666666670000003</v>
      </c>
      <c r="N3434" s="7">
        <f>VLOOKUP(Todos!$A3434,vlookup_table[#All],2,FALSE)</f>
        <v>0</v>
      </c>
      <c r="O3434" s="7" t="str">
        <f>VLOOKUP(Todos!$A3434,vlookup_table[#All],3,FALSE)</f>
        <v>MI</v>
      </c>
      <c r="P3434" s="7">
        <f>VLOOKUP(Todos!$A3434,vlookup_table[#All],4,FALSE)</f>
        <v>0</v>
      </c>
      <c r="Q3434" s="9" t="str">
        <f>VLOOKUP(Todos!$A3434,vlookup_table[#All],5,FALSE)</f>
        <v>S2</v>
      </c>
      <c r="R3434" s="9" t="str">
        <f>VLOOKUP(Todos!$A3434,vlookup_table[#All],6,FALSE)</f>
        <v>F</v>
      </c>
      <c r="S3434" s="9">
        <f>VLOOKUP(Todos!$A3434,vlookup_table[#All],7,FALSE)</f>
        <v>10</v>
      </c>
      <c r="T3434" s="9">
        <f>ROUND((9706-Todos!$P3434)/100, 0)</f>
        <v>97</v>
      </c>
      <c r="U3434" s="9" t="str" cm="1">
        <f t="array" ref="U3434">_xlfn.IFS(
    ISNUMBER(SEARCH("C", Q3434)), "Ciudad",
    ISNUMBER(SEARCH("T", Q3434)), "Pueblo",
    ISNUMBER(SEARCH("R", Q3434)), "Rural",
    ISNUMBER(SEARCH("S", Q3434)), "Suburbano",
    ISNUMBER(SEARCH("U", Q3434)), "Urbano"
)</f>
        <v>Suburbano</v>
      </c>
      <c r="V3434" s="24" t="str" cm="1">
        <f t="array" ref="V3434">_xlfn.LET(
    _xlpm.txt, _xlfn.TEXTJOIN("", TRUE, IF(ISNUMBER(--MID(Todos!$H3434, _xlfn.SEQUENCE(LEN(Todos!$H3434)), 1)), MID(Todos!$H3434, _xlfn.SEQUENCE(LEN(Todos!$H3434)), 1), "")),
    IF(ISNUMBER(--RIGHT(_xlpm.txt,1)), _xlpm.txt, LEFT(_xlpm.txt, LEN(_xlpm.txt)-1))
)</f>
        <v>18248</v>
      </c>
      <c r="W3434" s="9" t="str">
        <f>UPPER(LEFT(Todos!$B3434,2))</f>
        <v>MI</v>
      </c>
      <c r="X3434" s="10" t="str" cm="1">
        <f t="array" ref="X3434">+IF(Todos!$C3434 = "",MODE.MATCH(Todos!$C$2:$C$4029),Todos!$C3434)</f>
        <v>F</v>
      </c>
    </row>
    <row r="3435" spans="1:24" x14ac:dyDescent="0.35">
      <c r="A3435" s="11">
        <v>99602</v>
      </c>
      <c r="B3435" s="12" t="s">
        <v>37</v>
      </c>
      <c r="C3435" s="12" t="s">
        <v>17</v>
      </c>
      <c r="D3435" s="12">
        <v>649</v>
      </c>
      <c r="E3435" s="12">
        <v>317</v>
      </c>
      <c r="F3435" s="12">
        <v>410</v>
      </c>
      <c r="G3435" s="12">
        <v>0</v>
      </c>
      <c r="H3435" s="12">
        <v>16063</v>
      </c>
      <c r="I3435" s="12">
        <v>1</v>
      </c>
      <c r="J3435" s="12">
        <v>71</v>
      </c>
      <c r="K3435" s="12">
        <v>399</v>
      </c>
      <c r="L3435" s="12">
        <v>350</v>
      </c>
      <c r="M3435" s="12">
        <v>7.9411764710000003</v>
      </c>
      <c r="N3435" s="12">
        <f>VLOOKUP(Todos!$A3435,vlookup_table[#All],2,FALSE)</f>
        <v>3</v>
      </c>
      <c r="O3435" s="12" t="str">
        <f>VLOOKUP(Todos!$A3435,vlookup_table[#All],3,FALSE)</f>
        <v>MO</v>
      </c>
      <c r="P3435" s="12">
        <f>VLOOKUP(Todos!$A3435,vlookup_table[#All],4,FALSE)</f>
        <v>2704</v>
      </c>
      <c r="Q3435" s="14" t="str">
        <f>VLOOKUP(Todos!$A3435,vlookup_table[#All],5,FALSE)</f>
        <v>S2</v>
      </c>
      <c r="R3435" s="14" t="str">
        <f>VLOOKUP(Todos!$A3435,vlookup_table[#All],6,FALSE)</f>
        <v>F</v>
      </c>
      <c r="S3435" s="14">
        <f>VLOOKUP(Todos!$A3435,vlookup_table[#All],7,FALSE)</f>
        <v>10</v>
      </c>
      <c r="T3435" s="14">
        <f>ROUND((9706-Todos!$P3435)/100, 0)</f>
        <v>70</v>
      </c>
      <c r="U3435" s="14" t="str" cm="1">
        <f t="array" ref="U3435">_xlfn.IFS(
    ISNUMBER(SEARCH("C", Q3435)), "Ciudad",
    ISNUMBER(SEARCH("T", Q3435)), "Pueblo",
    ISNUMBER(SEARCH("R", Q3435)), "Rural",
    ISNUMBER(SEARCH("S", Q3435)), "Suburbano",
    ISNUMBER(SEARCH("U", Q3435)), "Urbano"
)</f>
        <v>Suburbano</v>
      </c>
      <c r="V3435" s="25" t="str" cm="1">
        <f t="array" ref="V3435">_xlfn.LET(
    _xlpm.txt, _xlfn.TEXTJOIN("", TRUE, IF(ISNUMBER(--MID(Todos!$H3435, _xlfn.SEQUENCE(LEN(Todos!$H3435)), 1)), MID(Todos!$H3435, _xlfn.SEQUENCE(LEN(Todos!$H3435)), 1), "")),
    IF(ISNUMBER(--RIGHT(_xlpm.txt,1)), _xlpm.txt, LEFT(_xlpm.txt, LEN(_xlpm.txt)-1))
)</f>
        <v>16063</v>
      </c>
      <c r="W3435" s="14" t="str">
        <f>UPPER(LEFT(Todos!$B3435,2))</f>
        <v>MO</v>
      </c>
      <c r="X3435" s="15" t="str" cm="1">
        <f t="array" ref="X3435">+IF(Todos!$C3435 = "",MODE.MATCH(Todos!$C$2:$C$4029),Todos!$C3435)</f>
        <v>F</v>
      </c>
    </row>
    <row r="3436" spans="1:24" x14ac:dyDescent="0.35">
      <c r="A3436" s="6">
        <v>182586</v>
      </c>
      <c r="B3436" s="7" t="s">
        <v>41</v>
      </c>
      <c r="C3436" s="7" t="s">
        <v>52</v>
      </c>
      <c r="D3436" s="7">
        <v>429</v>
      </c>
      <c r="E3436" s="7">
        <v>192</v>
      </c>
      <c r="F3436" s="7">
        <v>259</v>
      </c>
      <c r="G3436" s="7">
        <v>0</v>
      </c>
      <c r="H3436" s="7">
        <v>8712</v>
      </c>
      <c r="I3436" s="7">
        <v>1</v>
      </c>
      <c r="J3436" s="7">
        <v>49</v>
      </c>
      <c r="K3436" s="7">
        <v>215</v>
      </c>
      <c r="L3436" s="7">
        <v>224</v>
      </c>
      <c r="M3436" s="7">
        <v>6.8666666669999996</v>
      </c>
      <c r="N3436" s="7">
        <f>VLOOKUP(Todos!$A3436,vlookup_table[#All],2,FALSE)</f>
        <v>1</v>
      </c>
      <c r="O3436" s="7" t="str">
        <f>VLOOKUP(Todos!$A3436,vlookup_table[#All],3,FALSE)</f>
        <v>WA</v>
      </c>
      <c r="P3436" s="7">
        <f>VLOOKUP(Todos!$A3436,vlookup_table[#All],4,FALSE)</f>
        <v>1901</v>
      </c>
      <c r="Q3436" s="9" t="str">
        <f>VLOOKUP(Todos!$A3436,vlookup_table[#All],5,FALSE)</f>
        <v>R3</v>
      </c>
      <c r="R3436" s="9" t="str">
        <f>VLOOKUP(Todos!$A3436,vlookup_table[#All],6,FALSE)</f>
        <v>M</v>
      </c>
      <c r="S3436" s="9">
        <f>VLOOKUP(Todos!$A3436,vlookup_table[#All],7,FALSE)</f>
        <v>8</v>
      </c>
      <c r="T3436" s="9">
        <f>ROUND((9706-Todos!$P3436)/100, 0)</f>
        <v>78</v>
      </c>
      <c r="U3436" s="9" t="str" cm="1">
        <f t="array" ref="U3436">_xlfn.IFS(
    ISNUMBER(SEARCH("C", Q3436)), "Ciudad",
    ISNUMBER(SEARCH("T", Q3436)), "Pueblo",
    ISNUMBER(SEARCH("R", Q3436)), "Rural",
    ISNUMBER(SEARCH("S", Q3436)), "Suburbano",
    ISNUMBER(SEARCH("U", Q3436)), "Urbano"
)</f>
        <v>Rural</v>
      </c>
      <c r="V3436" s="24" t="str" cm="1">
        <f t="array" ref="V3436">_xlfn.LET(
    _xlpm.txt, _xlfn.TEXTJOIN("", TRUE, IF(ISNUMBER(--MID(Todos!$H3436, _xlfn.SEQUENCE(LEN(Todos!$H3436)), 1)), MID(Todos!$H3436, _xlfn.SEQUENCE(LEN(Todos!$H3436)), 1), "")),
    IF(ISNUMBER(--RIGHT(_xlpm.txt,1)), _xlpm.txt, LEFT(_xlpm.txt, LEN(_xlpm.txt)-1))
)</f>
        <v>8712</v>
      </c>
      <c r="W3436" s="9" t="str">
        <f>UPPER(LEFT(Todos!$B3436,2))</f>
        <v>WA</v>
      </c>
      <c r="X3436" s="10" t="str" cm="1">
        <f t="array" ref="X3436">+IF(Todos!$C3436 = "",MODE.MATCH(Todos!$C$2:$C$4029),Todos!$C3436)</f>
        <v>male</v>
      </c>
    </row>
    <row r="3437" spans="1:24" x14ac:dyDescent="0.35">
      <c r="A3437" s="11">
        <v>11023</v>
      </c>
      <c r="B3437" s="12" t="s">
        <v>22</v>
      </c>
      <c r="C3437" s="12" t="s">
        <v>14</v>
      </c>
      <c r="D3437" s="12">
        <v>1869</v>
      </c>
      <c r="E3437" s="12">
        <v>559</v>
      </c>
      <c r="F3437" s="12">
        <v>600</v>
      </c>
      <c r="G3437" s="12">
        <v>38</v>
      </c>
      <c r="H3437" s="12">
        <v>20539</v>
      </c>
      <c r="I3437" s="12">
        <v>5</v>
      </c>
      <c r="J3437" s="12">
        <v>61</v>
      </c>
      <c r="K3437" s="12">
        <v>560</v>
      </c>
      <c r="L3437" s="12">
        <v>577</v>
      </c>
      <c r="M3437" s="12">
        <v>6.4</v>
      </c>
      <c r="N3437" s="12">
        <f>VLOOKUP(Todos!$A3437,vlookup_table[#All],2,FALSE)</f>
        <v>1</v>
      </c>
      <c r="O3437" s="12" t="str">
        <f>VLOOKUP(Todos!$A3437,vlookup_table[#All],3,FALSE)</f>
        <v>CA</v>
      </c>
      <c r="P3437" s="12">
        <f>VLOOKUP(Todos!$A3437,vlookup_table[#All],4,FALSE)</f>
        <v>2001</v>
      </c>
      <c r="Q3437" s="14" t="str">
        <f>VLOOKUP(Todos!$A3437,vlookup_table[#All],5,FALSE)</f>
        <v>T2</v>
      </c>
      <c r="R3437" s="14" t="str">
        <f>VLOOKUP(Todos!$A3437,vlookup_table[#All],6,FALSE)</f>
        <v>M</v>
      </c>
      <c r="S3437" s="14">
        <f>VLOOKUP(Todos!$A3437,vlookup_table[#All],7,FALSE)</f>
        <v>5</v>
      </c>
      <c r="T3437" s="14">
        <f>ROUND((9706-Todos!$P3437)/100, 0)</f>
        <v>77</v>
      </c>
      <c r="U3437" s="14" t="str" cm="1">
        <f t="array" ref="U3437">_xlfn.IFS(
    ISNUMBER(SEARCH("C", Q3437)), "Ciudad",
    ISNUMBER(SEARCH("T", Q3437)), "Pueblo",
    ISNUMBER(SEARCH("R", Q3437)), "Rural",
    ISNUMBER(SEARCH("S", Q3437)), "Suburbano",
    ISNUMBER(SEARCH("U", Q3437)), "Urbano"
)</f>
        <v>Pueblo</v>
      </c>
      <c r="V3437" s="25" t="str" cm="1">
        <f t="array" ref="V3437">_xlfn.LET(
    _xlpm.txt, _xlfn.TEXTJOIN("", TRUE, IF(ISNUMBER(--MID(Todos!$H3437, _xlfn.SEQUENCE(LEN(Todos!$H3437)), 1)), MID(Todos!$H3437, _xlfn.SEQUENCE(LEN(Todos!$H3437)), 1), "")),
    IF(ISNUMBER(--RIGHT(_xlpm.txt,1)), _xlpm.txt, LEFT(_xlpm.txt, LEN(_xlpm.txt)-1))
)</f>
        <v>20539</v>
      </c>
      <c r="W3437" s="14" t="str">
        <f>UPPER(LEFT(Todos!$B3437,2))</f>
        <v>CA</v>
      </c>
      <c r="X3437" s="15" t="str" cm="1">
        <f t="array" ref="X3437">+IF(Todos!$C3437 = "",MODE.MATCH(Todos!$C$2:$C$4029),Todos!$C3437)</f>
        <v>M</v>
      </c>
    </row>
    <row r="3438" spans="1:24" x14ac:dyDescent="0.35">
      <c r="A3438" s="6">
        <v>176409</v>
      </c>
      <c r="B3438" s="7" t="s">
        <v>51</v>
      </c>
      <c r="C3438" s="7" t="s">
        <v>14</v>
      </c>
      <c r="D3438" s="7">
        <v>709</v>
      </c>
      <c r="E3438" s="7">
        <v>361</v>
      </c>
      <c r="F3438" s="7">
        <v>494</v>
      </c>
      <c r="G3438" s="7">
        <v>0</v>
      </c>
      <c r="H3438" s="7">
        <v>15076</v>
      </c>
      <c r="I3438" s="7">
        <v>2</v>
      </c>
      <c r="J3438" s="7">
        <v>53</v>
      </c>
      <c r="K3438" s="7">
        <v>442</v>
      </c>
      <c r="L3438" s="7">
        <v>440</v>
      </c>
      <c r="M3438" s="7">
        <v>12.4</v>
      </c>
      <c r="N3438" s="7">
        <f>VLOOKUP(Todos!$A3438,vlookup_table[#All],2,FALSE)</f>
        <v>1</v>
      </c>
      <c r="O3438" s="7" t="str">
        <f>VLOOKUP(Todos!$A3438,vlookup_table[#All],3,FALSE)</f>
        <v>OR</v>
      </c>
      <c r="P3438" s="7">
        <f>VLOOKUP(Todos!$A3438,vlookup_table[#All],4,FALSE)</f>
        <v>4106</v>
      </c>
      <c r="Q3438" s="9" t="str">
        <f>VLOOKUP(Todos!$A3438,vlookup_table[#All],5,FALSE)</f>
        <v>T2</v>
      </c>
      <c r="R3438" s="9" t="str">
        <f>VLOOKUP(Todos!$A3438,vlookup_table[#All],6,FALSE)</f>
        <v>M</v>
      </c>
      <c r="S3438" s="9">
        <f>VLOOKUP(Todos!$A3438,vlookup_table[#All],7,FALSE)</f>
        <v>30</v>
      </c>
      <c r="T3438" s="9">
        <f>ROUND((9706-Todos!$P3438)/100, 0)</f>
        <v>56</v>
      </c>
      <c r="U3438" s="9" t="str" cm="1">
        <f t="array" ref="U3438">_xlfn.IFS(
    ISNUMBER(SEARCH("C", Q3438)), "Ciudad",
    ISNUMBER(SEARCH("T", Q3438)), "Pueblo",
    ISNUMBER(SEARCH("R", Q3438)), "Rural",
    ISNUMBER(SEARCH("S", Q3438)), "Suburbano",
    ISNUMBER(SEARCH("U", Q3438)), "Urbano"
)</f>
        <v>Pueblo</v>
      </c>
      <c r="V3438" s="24" t="str" cm="1">
        <f t="array" ref="V3438">_xlfn.LET(
    _xlpm.txt, _xlfn.TEXTJOIN("", TRUE, IF(ISNUMBER(--MID(Todos!$H3438, _xlfn.SEQUENCE(LEN(Todos!$H3438)), 1)), MID(Todos!$H3438, _xlfn.SEQUENCE(LEN(Todos!$H3438)), 1), "")),
    IF(ISNUMBER(--RIGHT(_xlpm.txt,1)), _xlpm.txt, LEFT(_xlpm.txt, LEN(_xlpm.txt)-1))
)</f>
        <v>15076</v>
      </c>
      <c r="W3438" s="9" t="str">
        <f>UPPER(LEFT(Todos!$B3438,2))</f>
        <v>OR</v>
      </c>
      <c r="X3438" s="10" t="str" cm="1">
        <f t="array" ref="X3438">+IF(Todos!$C3438 = "",MODE.MATCH(Todos!$C$2:$C$4029),Todos!$C3438)</f>
        <v>M</v>
      </c>
    </row>
    <row r="3439" spans="1:24" x14ac:dyDescent="0.35">
      <c r="A3439" s="11">
        <v>72452</v>
      </c>
      <c r="B3439" s="12" t="s">
        <v>30</v>
      </c>
      <c r="C3439" s="12" t="s">
        <v>17</v>
      </c>
      <c r="D3439" s="12">
        <v>951</v>
      </c>
      <c r="E3439" s="12">
        <v>601</v>
      </c>
      <c r="F3439" s="12">
        <v>648</v>
      </c>
      <c r="G3439" s="12">
        <v>2</v>
      </c>
      <c r="H3439" s="12">
        <v>20169</v>
      </c>
      <c r="I3439" s="12">
        <v>1</v>
      </c>
      <c r="J3439" s="12">
        <v>74</v>
      </c>
      <c r="K3439" s="12">
        <v>611</v>
      </c>
      <c r="L3439" s="12">
        <v>639</v>
      </c>
      <c r="M3439" s="12">
        <v>3.3333333330000001</v>
      </c>
      <c r="N3439" s="12">
        <f>VLOOKUP(Todos!$A3439,vlookup_table[#All],2,FALSE)</f>
        <v>0</v>
      </c>
      <c r="O3439" s="12" t="str">
        <f>VLOOKUP(Todos!$A3439,vlookup_table[#All],3,FALSE)</f>
        <v>MI</v>
      </c>
      <c r="P3439" s="12">
        <f>VLOOKUP(Todos!$A3439,vlookup_table[#All],4,FALSE)</f>
        <v>6110</v>
      </c>
      <c r="Q3439" s="14" t="str">
        <f>VLOOKUP(Todos!$A3439,vlookup_table[#All],5,FALSE)</f>
        <v>T2</v>
      </c>
      <c r="R3439" s="14" t="str">
        <f>VLOOKUP(Todos!$A3439,vlookup_table[#All],6,FALSE)</f>
        <v>F</v>
      </c>
      <c r="S3439" s="14">
        <f>VLOOKUP(Todos!$A3439,vlookup_table[#All],7,FALSE)</f>
        <v>4</v>
      </c>
      <c r="T3439" s="14">
        <f>ROUND((9706-Todos!$P3439)/100, 0)</f>
        <v>36</v>
      </c>
      <c r="U3439" s="14" t="str" cm="1">
        <f t="array" ref="U3439">_xlfn.IFS(
    ISNUMBER(SEARCH("C", Q3439)), "Ciudad",
    ISNUMBER(SEARCH("T", Q3439)), "Pueblo",
    ISNUMBER(SEARCH("R", Q3439)), "Rural",
    ISNUMBER(SEARCH("S", Q3439)), "Suburbano",
    ISNUMBER(SEARCH("U", Q3439)), "Urbano"
)</f>
        <v>Pueblo</v>
      </c>
      <c r="V3439" s="25" t="str" cm="1">
        <f t="array" ref="V3439">_xlfn.LET(
    _xlpm.txt, _xlfn.TEXTJOIN("", TRUE, IF(ISNUMBER(--MID(Todos!$H3439, _xlfn.SEQUENCE(LEN(Todos!$H3439)), 1)), MID(Todos!$H3439, _xlfn.SEQUENCE(LEN(Todos!$H3439)), 1), "")),
    IF(ISNUMBER(--RIGHT(_xlpm.txt,1)), _xlpm.txt, LEFT(_xlpm.txt, LEN(_xlpm.txt)-1))
)</f>
        <v>20169</v>
      </c>
      <c r="W3439" s="14" t="str">
        <f>UPPER(LEFT(Todos!$B3439,2))</f>
        <v>MI</v>
      </c>
      <c r="X3439" s="15" t="str" cm="1">
        <f t="array" ref="X3439">+IF(Todos!$C3439 = "",MODE.MATCH(Todos!$C$2:$C$4029),Todos!$C3439)</f>
        <v>F</v>
      </c>
    </row>
    <row r="3440" spans="1:24" x14ac:dyDescent="0.35">
      <c r="A3440" s="6">
        <v>77523</v>
      </c>
      <c r="B3440" s="7" t="s">
        <v>36</v>
      </c>
      <c r="C3440" s="7" t="s">
        <v>17</v>
      </c>
      <c r="D3440" s="7">
        <v>856</v>
      </c>
      <c r="E3440" s="7">
        <v>458</v>
      </c>
      <c r="F3440" s="7">
        <v>536</v>
      </c>
      <c r="G3440" s="7">
        <v>0</v>
      </c>
      <c r="H3440" s="7">
        <v>18209</v>
      </c>
      <c r="I3440" s="7">
        <v>3</v>
      </c>
      <c r="J3440" s="7">
        <v>81</v>
      </c>
      <c r="K3440" s="7">
        <v>478</v>
      </c>
      <c r="L3440" s="7">
        <v>497</v>
      </c>
      <c r="M3440" s="7">
        <v>8.3571428569999995</v>
      </c>
      <c r="N3440" s="7">
        <f>VLOOKUP(Todos!$A3440,vlookup_table[#All],2,FALSE)</f>
        <v>0</v>
      </c>
      <c r="O3440" s="7" t="str">
        <f>VLOOKUP(Todos!$A3440,vlookup_table[#All],3,FALSE)</f>
        <v>WI</v>
      </c>
      <c r="P3440" s="7">
        <f>VLOOKUP(Todos!$A3440,vlookup_table[#All],4,FALSE)</f>
        <v>0</v>
      </c>
      <c r="Q3440" s="9" t="str">
        <f>VLOOKUP(Todos!$A3440,vlookup_table[#All],5,FALSE)</f>
        <v>T2</v>
      </c>
      <c r="R3440" s="9" t="str">
        <f>VLOOKUP(Todos!$A3440,vlookup_table[#All],6,FALSE)</f>
        <v>F</v>
      </c>
      <c r="S3440" s="9">
        <f>VLOOKUP(Todos!$A3440,vlookup_table[#All],7,FALSE)</f>
        <v>15</v>
      </c>
      <c r="T3440" s="9">
        <f>ROUND((9706-Todos!$P3440)/100, 0)</f>
        <v>97</v>
      </c>
      <c r="U3440" s="9" t="str" cm="1">
        <f t="array" ref="U3440">_xlfn.IFS(
    ISNUMBER(SEARCH("C", Q3440)), "Ciudad",
    ISNUMBER(SEARCH("T", Q3440)), "Pueblo",
    ISNUMBER(SEARCH("R", Q3440)), "Rural",
    ISNUMBER(SEARCH("S", Q3440)), "Suburbano",
    ISNUMBER(SEARCH("U", Q3440)), "Urbano"
)</f>
        <v>Pueblo</v>
      </c>
      <c r="V3440" s="24" t="str" cm="1">
        <f t="array" ref="V3440">_xlfn.LET(
    _xlpm.txt, _xlfn.TEXTJOIN("", TRUE, IF(ISNUMBER(--MID(Todos!$H3440, _xlfn.SEQUENCE(LEN(Todos!$H3440)), 1)), MID(Todos!$H3440, _xlfn.SEQUENCE(LEN(Todos!$H3440)), 1), "")),
    IF(ISNUMBER(--RIGHT(_xlpm.txt,1)), _xlpm.txt, LEFT(_xlpm.txt, LEN(_xlpm.txt)-1))
)</f>
        <v>18209</v>
      </c>
      <c r="W3440" s="9" t="str">
        <f>UPPER(LEFT(Todos!$B3440,2))</f>
        <v>WI</v>
      </c>
      <c r="X3440" s="10" t="str" cm="1">
        <f t="array" ref="X3440">+IF(Todos!$C3440 = "",MODE.MATCH(Todos!$C$2:$C$4029),Todos!$C3440)</f>
        <v>F</v>
      </c>
    </row>
    <row r="3441" spans="1:24" x14ac:dyDescent="0.35">
      <c r="A3441" s="11">
        <v>29130</v>
      </c>
      <c r="B3441" s="12" t="s">
        <v>40</v>
      </c>
      <c r="C3441" s="12" t="s">
        <v>14</v>
      </c>
      <c r="D3441" s="12">
        <v>664</v>
      </c>
      <c r="E3441" s="12">
        <v>357</v>
      </c>
      <c r="F3441" s="12">
        <v>414</v>
      </c>
      <c r="G3441" s="12">
        <v>1</v>
      </c>
      <c r="H3441" s="12">
        <v>11747</v>
      </c>
      <c r="I3441" s="12">
        <v>0</v>
      </c>
      <c r="J3441" s="12">
        <v>86</v>
      </c>
      <c r="K3441" s="12">
        <v>363</v>
      </c>
      <c r="L3441" s="12">
        <v>389</v>
      </c>
      <c r="M3441" s="12">
        <v>9.6</v>
      </c>
      <c r="N3441" s="12">
        <f>VLOOKUP(Todos!$A3441,vlookup_table[#All],2,FALSE)</f>
        <v>1</v>
      </c>
      <c r="O3441" s="12" t="str">
        <f>VLOOKUP(Todos!$A3441,vlookup_table[#All],3,FALSE)</f>
        <v>GA</v>
      </c>
      <c r="P3441" s="12">
        <f>VLOOKUP(Todos!$A3441,vlookup_table[#All],4,FALSE)</f>
        <v>6701</v>
      </c>
      <c r="Q3441" s="14" t="str">
        <f>VLOOKUP(Todos!$A3441,vlookup_table[#All],5,FALSE)</f>
        <v>R2</v>
      </c>
      <c r="R3441" s="14" t="str">
        <f>VLOOKUP(Todos!$A3441,vlookup_table[#All],6,FALSE)</f>
        <v>M</v>
      </c>
      <c r="S3441" s="14">
        <f>VLOOKUP(Todos!$A3441,vlookup_table[#All],7,FALSE)</f>
        <v>10</v>
      </c>
      <c r="T3441" s="14">
        <f>ROUND((9706-Todos!$P3441)/100, 0)</f>
        <v>30</v>
      </c>
      <c r="U3441" s="14" t="str" cm="1">
        <f t="array" ref="U3441">_xlfn.IFS(
    ISNUMBER(SEARCH("C", Q3441)), "Ciudad",
    ISNUMBER(SEARCH("T", Q3441)), "Pueblo",
    ISNUMBER(SEARCH("R", Q3441)), "Rural",
    ISNUMBER(SEARCH("S", Q3441)), "Suburbano",
    ISNUMBER(SEARCH("U", Q3441)), "Urbano"
)</f>
        <v>Rural</v>
      </c>
      <c r="V3441" s="25" t="str" cm="1">
        <f t="array" ref="V3441">_xlfn.LET(
    _xlpm.txt, _xlfn.TEXTJOIN("", TRUE, IF(ISNUMBER(--MID(Todos!$H3441, _xlfn.SEQUENCE(LEN(Todos!$H3441)), 1)), MID(Todos!$H3441, _xlfn.SEQUENCE(LEN(Todos!$H3441)), 1), "")),
    IF(ISNUMBER(--RIGHT(_xlpm.txt,1)), _xlpm.txt, LEFT(_xlpm.txt, LEN(_xlpm.txt)-1))
)</f>
        <v>11747</v>
      </c>
      <c r="W3441" s="14" t="str">
        <f>UPPER(LEFT(Todos!$B3441,2))</f>
        <v>GA</v>
      </c>
      <c r="X3441" s="15" t="str" cm="1">
        <f t="array" ref="X3441">+IF(Todos!$C3441 = "",MODE.MATCH(Todos!$C$2:$C$4029),Todos!$C3441)</f>
        <v>M</v>
      </c>
    </row>
    <row r="3442" spans="1:24" x14ac:dyDescent="0.35">
      <c r="A3442" s="6">
        <v>141308</v>
      </c>
      <c r="B3442" s="7" t="s">
        <v>39</v>
      </c>
      <c r="C3442" s="7" t="s">
        <v>17</v>
      </c>
      <c r="D3442" s="7">
        <v>695</v>
      </c>
      <c r="E3442" s="7">
        <v>288</v>
      </c>
      <c r="F3442" s="7">
        <v>412</v>
      </c>
      <c r="G3442" s="7">
        <v>0</v>
      </c>
      <c r="H3442" s="7">
        <v>11994</v>
      </c>
      <c r="I3442" s="7">
        <v>1</v>
      </c>
      <c r="J3442" s="7">
        <v>81</v>
      </c>
      <c r="K3442" s="7">
        <v>371</v>
      </c>
      <c r="L3442" s="7">
        <v>338</v>
      </c>
      <c r="M3442" s="7">
        <v>4.692307692</v>
      </c>
      <c r="N3442" s="7">
        <f>VLOOKUP(Todos!$A3442,vlookup_table[#All],2,FALSE)</f>
        <v>0</v>
      </c>
      <c r="O3442" s="7" t="str">
        <f>VLOOKUP(Todos!$A3442,vlookup_table[#All],3,FALSE)</f>
        <v>UT</v>
      </c>
      <c r="P3442" s="7">
        <f>VLOOKUP(Todos!$A3442,vlookup_table[#All],4,FALSE)</f>
        <v>5601</v>
      </c>
      <c r="Q3442" s="9" t="str">
        <f>VLOOKUP(Todos!$A3442,vlookup_table[#All],5,FALSE)</f>
        <v>S2</v>
      </c>
      <c r="R3442" s="9" t="str">
        <f>VLOOKUP(Todos!$A3442,vlookup_table[#All],6,FALSE)</f>
        <v>F</v>
      </c>
      <c r="S3442" s="9">
        <f>VLOOKUP(Todos!$A3442,vlookup_table[#All],7,FALSE)</f>
        <v>4</v>
      </c>
      <c r="T3442" s="9">
        <f>ROUND((9706-Todos!$P3442)/100, 0)</f>
        <v>41</v>
      </c>
      <c r="U3442" s="9" t="str" cm="1">
        <f t="array" ref="U3442">_xlfn.IFS(
    ISNUMBER(SEARCH("C", Q3442)), "Ciudad",
    ISNUMBER(SEARCH("T", Q3442)), "Pueblo",
    ISNUMBER(SEARCH("R", Q3442)), "Rural",
    ISNUMBER(SEARCH("S", Q3442)), "Suburbano",
    ISNUMBER(SEARCH("U", Q3442)), "Urbano"
)</f>
        <v>Suburbano</v>
      </c>
      <c r="V3442" s="24" t="str" cm="1">
        <f t="array" ref="V3442">_xlfn.LET(
    _xlpm.txt, _xlfn.TEXTJOIN("", TRUE, IF(ISNUMBER(--MID(Todos!$H3442, _xlfn.SEQUENCE(LEN(Todos!$H3442)), 1)), MID(Todos!$H3442, _xlfn.SEQUENCE(LEN(Todos!$H3442)), 1), "")),
    IF(ISNUMBER(--RIGHT(_xlpm.txt,1)), _xlpm.txt, LEFT(_xlpm.txt, LEN(_xlpm.txt)-1))
)</f>
        <v>11994</v>
      </c>
      <c r="W3442" s="9" t="str">
        <f>UPPER(LEFT(Todos!$B3442,2))</f>
        <v>UT</v>
      </c>
      <c r="X3442" s="10" t="str" cm="1">
        <f t="array" ref="X3442">+IF(Todos!$C3442 = "",MODE.MATCH(Todos!$C$2:$C$4029),Todos!$C3442)</f>
        <v>F</v>
      </c>
    </row>
    <row r="3443" spans="1:24" x14ac:dyDescent="0.35">
      <c r="A3443" s="11">
        <v>15349</v>
      </c>
      <c r="B3443" s="12" t="s">
        <v>18</v>
      </c>
      <c r="C3443" s="12" t="s">
        <v>14</v>
      </c>
      <c r="D3443" s="12">
        <v>651</v>
      </c>
      <c r="E3443" s="12">
        <v>201</v>
      </c>
      <c r="F3443" s="12">
        <v>472</v>
      </c>
      <c r="G3443" s="12">
        <v>14</v>
      </c>
      <c r="H3443" s="12">
        <v>30052</v>
      </c>
      <c r="I3443" s="12">
        <v>1</v>
      </c>
      <c r="J3443" s="12">
        <v>62</v>
      </c>
      <c r="K3443" s="12">
        <v>367</v>
      </c>
      <c r="L3443" s="12">
        <v>336</v>
      </c>
      <c r="M3443" s="12">
        <v>20</v>
      </c>
      <c r="N3443" s="12">
        <f>VLOOKUP(Todos!$A3443,vlookup_table[#All],2,FALSE)</f>
        <v>1</v>
      </c>
      <c r="O3443" s="12" t="str">
        <f>VLOOKUP(Todos!$A3443,vlookup_table[#All],3,FALSE)</f>
        <v>NC</v>
      </c>
      <c r="P3443" s="12">
        <f>VLOOKUP(Todos!$A3443,vlookup_table[#All],4,FALSE)</f>
        <v>2201</v>
      </c>
      <c r="Q3443" s="14" t="str">
        <f>VLOOKUP(Todos!$A3443,vlookup_table[#All],5,FALSE)</f>
        <v>C2</v>
      </c>
      <c r="R3443" s="14" t="str">
        <f>VLOOKUP(Todos!$A3443,vlookup_table[#All],6,FALSE)</f>
        <v>M</v>
      </c>
      <c r="S3443" s="14">
        <f>VLOOKUP(Todos!$A3443,vlookup_table[#All],7,FALSE)</f>
        <v>30</v>
      </c>
      <c r="T3443" s="14">
        <f>ROUND((9706-Todos!$P3443)/100, 0)</f>
        <v>75</v>
      </c>
      <c r="U3443" s="14" t="str" cm="1">
        <f t="array" ref="U3443">_xlfn.IFS(
    ISNUMBER(SEARCH("C", Q3443)), "Ciudad",
    ISNUMBER(SEARCH("T", Q3443)), "Pueblo",
    ISNUMBER(SEARCH("R", Q3443)), "Rural",
    ISNUMBER(SEARCH("S", Q3443)), "Suburbano",
    ISNUMBER(SEARCH("U", Q3443)), "Urbano"
)</f>
        <v>Ciudad</v>
      </c>
      <c r="V3443" s="25" t="str" cm="1">
        <f t="array" ref="V3443">_xlfn.LET(
    _xlpm.txt, _xlfn.TEXTJOIN("", TRUE, IF(ISNUMBER(--MID(Todos!$H3443, _xlfn.SEQUENCE(LEN(Todos!$H3443)), 1)), MID(Todos!$H3443, _xlfn.SEQUENCE(LEN(Todos!$H3443)), 1), "")),
    IF(ISNUMBER(--RIGHT(_xlpm.txt,1)), _xlpm.txt, LEFT(_xlpm.txt, LEN(_xlpm.txt)-1))
)</f>
        <v>30052</v>
      </c>
      <c r="W3443" s="14" t="str">
        <f>UPPER(LEFT(Todos!$B3443,2))</f>
        <v>NC</v>
      </c>
      <c r="X3443" s="15" t="str" cm="1">
        <f t="array" ref="X3443">+IF(Todos!$C3443 = "",MODE.MATCH(Todos!$C$2:$C$4029),Todos!$C3443)</f>
        <v>M</v>
      </c>
    </row>
    <row r="3444" spans="1:24" x14ac:dyDescent="0.35">
      <c r="A3444" s="6">
        <v>124095</v>
      </c>
      <c r="B3444" s="7" t="s">
        <v>21</v>
      </c>
      <c r="C3444" s="7" t="s">
        <v>17</v>
      </c>
      <c r="D3444" s="7">
        <v>328</v>
      </c>
      <c r="E3444" s="7">
        <v>268</v>
      </c>
      <c r="F3444" s="7">
        <v>317</v>
      </c>
      <c r="G3444" s="7">
        <v>0</v>
      </c>
      <c r="H3444" s="7">
        <v>10558</v>
      </c>
      <c r="I3444" s="7">
        <v>16</v>
      </c>
      <c r="J3444" s="7">
        <v>65</v>
      </c>
      <c r="K3444" s="7">
        <v>308</v>
      </c>
      <c r="L3444" s="7">
        <v>300</v>
      </c>
      <c r="M3444" s="7">
        <v>15</v>
      </c>
      <c r="N3444" s="7">
        <f>VLOOKUP(Todos!$A3444,vlookup_table[#All],2,FALSE)</f>
        <v>2</v>
      </c>
      <c r="O3444" s="7" t="str">
        <f>VLOOKUP(Todos!$A3444,vlookup_table[#All],3,FALSE)</f>
        <v>TX</v>
      </c>
      <c r="P3444" s="7">
        <f>VLOOKUP(Todos!$A3444,vlookup_table[#All],4,FALSE)</f>
        <v>2901</v>
      </c>
      <c r="Q3444" s="9" t="str">
        <f>VLOOKUP(Todos!$A3444,vlookup_table[#All],5,FALSE)</f>
        <v>C3</v>
      </c>
      <c r="R3444" s="9" t="str">
        <f>VLOOKUP(Todos!$A3444,vlookup_table[#All],6,FALSE)</f>
        <v>F</v>
      </c>
      <c r="S3444" s="9">
        <f>VLOOKUP(Todos!$A3444,vlookup_table[#All],7,FALSE)</f>
        <v>21</v>
      </c>
      <c r="T3444" s="9">
        <f>ROUND((9706-Todos!$P3444)/100, 0)</f>
        <v>68</v>
      </c>
      <c r="U3444" s="9" t="str" cm="1">
        <f t="array" ref="U3444">_xlfn.IFS(
    ISNUMBER(SEARCH("C", Q3444)), "Ciudad",
    ISNUMBER(SEARCH("T", Q3444)), "Pueblo",
    ISNUMBER(SEARCH("R", Q3444)), "Rural",
    ISNUMBER(SEARCH("S", Q3444)), "Suburbano",
    ISNUMBER(SEARCH("U", Q3444)), "Urbano"
)</f>
        <v>Ciudad</v>
      </c>
      <c r="V3444" s="24" t="str" cm="1">
        <f t="array" ref="V3444">_xlfn.LET(
    _xlpm.txt, _xlfn.TEXTJOIN("", TRUE, IF(ISNUMBER(--MID(Todos!$H3444, _xlfn.SEQUENCE(LEN(Todos!$H3444)), 1)), MID(Todos!$H3444, _xlfn.SEQUENCE(LEN(Todos!$H3444)), 1), "")),
    IF(ISNUMBER(--RIGHT(_xlpm.txt,1)), _xlpm.txt, LEFT(_xlpm.txt, LEN(_xlpm.txt)-1))
)</f>
        <v>10558</v>
      </c>
      <c r="W3444" s="9" t="str">
        <f>UPPER(LEFT(Todos!$B3444,2))</f>
        <v>TX</v>
      </c>
      <c r="X3444" s="10" t="str" cm="1">
        <f t="array" ref="X3444">+IF(Todos!$C3444 = "",MODE.MATCH(Todos!$C$2:$C$4029),Todos!$C3444)</f>
        <v>F</v>
      </c>
    </row>
    <row r="3445" spans="1:24" x14ac:dyDescent="0.35">
      <c r="A3445" s="11">
        <v>106583</v>
      </c>
      <c r="B3445" s="12" t="s">
        <v>60</v>
      </c>
      <c r="C3445" s="12" t="s">
        <v>14</v>
      </c>
      <c r="D3445" s="12">
        <v>337</v>
      </c>
      <c r="E3445" s="12">
        <v>296</v>
      </c>
      <c r="F3445" s="12">
        <v>415</v>
      </c>
      <c r="G3445" s="12">
        <v>0</v>
      </c>
      <c r="H3445" s="12">
        <v>14902</v>
      </c>
      <c r="I3445" s="12">
        <v>1</v>
      </c>
      <c r="J3445" s="12">
        <v>83</v>
      </c>
      <c r="K3445" s="12">
        <v>344</v>
      </c>
      <c r="L3445" s="12">
        <v>350</v>
      </c>
      <c r="M3445" s="12">
        <v>5.5476190479999996</v>
      </c>
      <c r="N3445" s="12">
        <f>VLOOKUP(Todos!$A3445,vlookup_table[#All],2,FALSE)</f>
        <v>0</v>
      </c>
      <c r="O3445" s="12" t="str">
        <f>VLOOKUP(Todos!$A3445,vlookup_table[#All],3,FALSE)</f>
        <v>NE</v>
      </c>
      <c r="P3445" s="12">
        <f>VLOOKUP(Todos!$A3445,vlookup_table[#All],4,FALSE)</f>
        <v>2002</v>
      </c>
      <c r="Q3445" s="14" t="str">
        <f>VLOOKUP(Todos!$A3445,vlookup_table[#All],5,FALSE)</f>
        <v>R2</v>
      </c>
      <c r="R3445" s="14" t="str">
        <f>VLOOKUP(Todos!$A3445,vlookup_table[#All],6,FALSE)</f>
        <v>M</v>
      </c>
      <c r="S3445" s="14">
        <f>VLOOKUP(Todos!$A3445,vlookup_table[#All],7,FALSE)</f>
        <v>5</v>
      </c>
      <c r="T3445" s="14">
        <f>ROUND((9706-Todos!$P3445)/100, 0)</f>
        <v>77</v>
      </c>
      <c r="U3445" s="14" t="str" cm="1">
        <f t="array" ref="U3445">_xlfn.IFS(
    ISNUMBER(SEARCH("C", Q3445)), "Ciudad",
    ISNUMBER(SEARCH("T", Q3445)), "Pueblo",
    ISNUMBER(SEARCH("R", Q3445)), "Rural",
    ISNUMBER(SEARCH("S", Q3445)), "Suburbano",
    ISNUMBER(SEARCH("U", Q3445)), "Urbano"
)</f>
        <v>Rural</v>
      </c>
      <c r="V3445" s="25" t="str" cm="1">
        <f t="array" ref="V3445">_xlfn.LET(
    _xlpm.txt, _xlfn.TEXTJOIN("", TRUE, IF(ISNUMBER(--MID(Todos!$H3445, _xlfn.SEQUENCE(LEN(Todos!$H3445)), 1)), MID(Todos!$H3445, _xlfn.SEQUENCE(LEN(Todos!$H3445)), 1), "")),
    IF(ISNUMBER(--RIGHT(_xlpm.txt,1)), _xlpm.txt, LEFT(_xlpm.txt, LEN(_xlpm.txt)-1))
)</f>
        <v>14902</v>
      </c>
      <c r="W3445" s="14" t="str">
        <f>UPPER(LEFT(Todos!$B3445,2))</f>
        <v>NE</v>
      </c>
      <c r="X3445" s="15" t="str" cm="1">
        <f t="array" ref="X3445">+IF(Todos!$C3445 = "",MODE.MATCH(Todos!$C$2:$C$4029),Todos!$C3445)</f>
        <v>M</v>
      </c>
    </row>
    <row r="3446" spans="1:24" x14ac:dyDescent="0.35">
      <c r="A3446" s="6">
        <v>131263</v>
      </c>
      <c r="B3446" s="7" t="s">
        <v>49</v>
      </c>
      <c r="C3446" s="7" t="s">
        <v>17</v>
      </c>
      <c r="D3446" s="7">
        <v>475</v>
      </c>
      <c r="E3446" s="7">
        <v>82</v>
      </c>
      <c r="F3446" s="7">
        <v>125</v>
      </c>
      <c r="G3446" s="7">
        <v>9</v>
      </c>
      <c r="H3446" s="7">
        <v>7813</v>
      </c>
      <c r="I3446" s="7">
        <v>5</v>
      </c>
      <c r="J3446" s="7">
        <v>46</v>
      </c>
      <c r="K3446" s="7">
        <v>90</v>
      </c>
      <c r="L3446" s="7">
        <v>150</v>
      </c>
      <c r="M3446" s="7">
        <v>9.5333333329999999</v>
      </c>
      <c r="N3446" s="7">
        <f>VLOOKUP(Todos!$A3446,vlookup_table[#All],2,FALSE)</f>
        <v>0</v>
      </c>
      <c r="O3446" s="7" t="str">
        <f>VLOOKUP(Todos!$A3446,vlookup_table[#All],3,FALSE)</f>
        <v>CO</v>
      </c>
      <c r="P3446" s="7">
        <f>VLOOKUP(Todos!$A3446,vlookup_table[#All],4,FALSE)</f>
        <v>701</v>
      </c>
      <c r="Q3446" s="9" t="str">
        <f>VLOOKUP(Todos!$A3446,vlookup_table[#All],5,FALSE)</f>
        <v>C3</v>
      </c>
      <c r="R3446" s="9" t="str">
        <f>VLOOKUP(Todos!$A3446,vlookup_table[#All],6,FALSE)</f>
        <v>F</v>
      </c>
      <c r="S3446" s="9">
        <f>VLOOKUP(Todos!$A3446,vlookup_table[#All],7,FALSE)</f>
        <v>12</v>
      </c>
      <c r="T3446" s="9">
        <f>ROUND((9706-Todos!$P3446)/100, 0)</f>
        <v>90</v>
      </c>
      <c r="U3446" s="9" t="str" cm="1">
        <f t="array" ref="U3446">_xlfn.IFS(
    ISNUMBER(SEARCH("C", Q3446)), "Ciudad",
    ISNUMBER(SEARCH("T", Q3446)), "Pueblo",
    ISNUMBER(SEARCH("R", Q3446)), "Rural",
    ISNUMBER(SEARCH("S", Q3446)), "Suburbano",
    ISNUMBER(SEARCH("U", Q3446)), "Urbano"
)</f>
        <v>Ciudad</v>
      </c>
      <c r="V3446" s="24" t="str" cm="1">
        <f t="array" ref="V3446">_xlfn.LET(
    _xlpm.txt, _xlfn.TEXTJOIN("", TRUE, IF(ISNUMBER(--MID(Todos!$H3446, _xlfn.SEQUENCE(LEN(Todos!$H3446)), 1)), MID(Todos!$H3446, _xlfn.SEQUENCE(LEN(Todos!$H3446)), 1), "")),
    IF(ISNUMBER(--RIGHT(_xlpm.txt,1)), _xlpm.txt, LEFT(_xlpm.txt, LEN(_xlpm.txt)-1))
)</f>
        <v>7813</v>
      </c>
      <c r="W3446" s="9" t="str">
        <f>UPPER(LEFT(Todos!$B3446,2))</f>
        <v>CO</v>
      </c>
      <c r="X3446" s="10" t="str" cm="1">
        <f t="array" ref="X3446">+IF(Todos!$C3446 = "",MODE.MATCH(Todos!$C$2:$C$4029),Todos!$C3446)</f>
        <v>F</v>
      </c>
    </row>
    <row r="3447" spans="1:24" x14ac:dyDescent="0.35">
      <c r="A3447" s="11">
        <v>14376</v>
      </c>
      <c r="B3447" s="12" t="s">
        <v>58</v>
      </c>
      <c r="C3447" s="12" t="s">
        <v>17</v>
      </c>
      <c r="D3447" s="12">
        <v>295</v>
      </c>
      <c r="E3447" s="12">
        <v>182</v>
      </c>
      <c r="F3447" s="12">
        <v>285</v>
      </c>
      <c r="G3447" s="12">
        <v>0</v>
      </c>
      <c r="H3447" s="12">
        <v>10151</v>
      </c>
      <c r="I3447" s="12">
        <v>0</v>
      </c>
      <c r="J3447" s="12">
        <v>73</v>
      </c>
      <c r="K3447" s="12">
        <v>219</v>
      </c>
      <c r="L3447" s="12">
        <v>242</v>
      </c>
      <c r="M3447" s="12">
        <v>9.4545454549999999</v>
      </c>
      <c r="N3447" s="12">
        <f>VLOOKUP(Todos!$A3447,vlookup_table[#All],2,FALSE)</f>
        <v>0</v>
      </c>
      <c r="O3447" s="12" t="str">
        <f>VLOOKUP(Todos!$A3447,vlookup_table[#All],3,FALSE)</f>
        <v>KY</v>
      </c>
      <c r="P3447" s="12">
        <f>VLOOKUP(Todos!$A3447,vlookup_table[#All],4,FALSE)</f>
        <v>6611</v>
      </c>
      <c r="Q3447" s="14" t="str">
        <f>VLOOKUP(Todos!$A3447,vlookup_table[#All],5,FALSE)</f>
        <v>R2</v>
      </c>
      <c r="R3447" s="14" t="str">
        <f>VLOOKUP(Todos!$A3447,vlookup_table[#All],6,FALSE)</f>
        <v>F</v>
      </c>
      <c r="S3447" s="14">
        <f>VLOOKUP(Todos!$A3447,vlookup_table[#All],7,FALSE)</f>
        <v>15</v>
      </c>
      <c r="T3447" s="14">
        <f>ROUND((9706-Todos!$P3447)/100, 0)</f>
        <v>31</v>
      </c>
      <c r="U3447" s="14" t="str" cm="1">
        <f t="array" ref="U3447">_xlfn.IFS(
    ISNUMBER(SEARCH("C", Q3447)), "Ciudad",
    ISNUMBER(SEARCH("T", Q3447)), "Pueblo",
    ISNUMBER(SEARCH("R", Q3447)), "Rural",
    ISNUMBER(SEARCH("S", Q3447)), "Suburbano",
    ISNUMBER(SEARCH("U", Q3447)), "Urbano"
)</f>
        <v>Rural</v>
      </c>
      <c r="V3447" s="25" t="str" cm="1">
        <f t="array" ref="V3447">_xlfn.LET(
    _xlpm.txt, _xlfn.TEXTJOIN("", TRUE, IF(ISNUMBER(--MID(Todos!$H3447, _xlfn.SEQUENCE(LEN(Todos!$H3447)), 1)), MID(Todos!$H3447, _xlfn.SEQUENCE(LEN(Todos!$H3447)), 1), "")),
    IF(ISNUMBER(--RIGHT(_xlpm.txt,1)), _xlpm.txt, LEFT(_xlpm.txt, LEN(_xlpm.txt)-1))
)</f>
        <v>10151</v>
      </c>
      <c r="W3447" s="14" t="str">
        <f>UPPER(LEFT(Todos!$B3447,2))</f>
        <v>KY</v>
      </c>
      <c r="X3447" s="15" t="str" cm="1">
        <f t="array" ref="X3447">+IF(Todos!$C3447 = "",MODE.MATCH(Todos!$C$2:$C$4029),Todos!$C3447)</f>
        <v>F</v>
      </c>
    </row>
    <row r="3448" spans="1:24" x14ac:dyDescent="0.35">
      <c r="A3448" s="6">
        <v>147641</v>
      </c>
      <c r="B3448" s="7" t="s">
        <v>22</v>
      </c>
      <c r="C3448" s="7" t="s">
        <v>17</v>
      </c>
      <c r="D3448" s="7">
        <v>2302</v>
      </c>
      <c r="E3448" s="7">
        <v>313</v>
      </c>
      <c r="F3448" s="7">
        <v>521</v>
      </c>
      <c r="G3448" s="7">
        <v>67</v>
      </c>
      <c r="H3448" s="7">
        <v>18199</v>
      </c>
      <c r="I3448" s="7">
        <v>15</v>
      </c>
      <c r="J3448" s="7">
        <v>48</v>
      </c>
      <c r="K3448" s="7">
        <v>390</v>
      </c>
      <c r="L3448" s="7">
        <v>411</v>
      </c>
      <c r="M3448" s="7">
        <v>7.1333333330000004</v>
      </c>
      <c r="N3448" s="7">
        <f>VLOOKUP(Todos!$A3448,vlookup_table[#All],2,FALSE)</f>
        <v>2</v>
      </c>
      <c r="O3448" s="7" t="str">
        <f>VLOOKUP(Todos!$A3448,vlookup_table[#All],3,FALSE)</f>
        <v>CA</v>
      </c>
      <c r="P3448" s="7">
        <f>VLOOKUP(Todos!$A3448,vlookup_table[#All],4,FALSE)</f>
        <v>1306</v>
      </c>
      <c r="Q3448" s="9" t="str">
        <f>VLOOKUP(Todos!$A3448,vlookup_table[#All],5,FALSE)</f>
        <v>S2</v>
      </c>
      <c r="R3448" s="9" t="str">
        <f>VLOOKUP(Todos!$A3448,vlookup_table[#All],6,FALSE)</f>
        <v>F</v>
      </c>
      <c r="S3448" s="9">
        <f>VLOOKUP(Todos!$A3448,vlookup_table[#All],7,FALSE)</f>
        <v>10</v>
      </c>
      <c r="T3448" s="9">
        <f>ROUND((9706-Todos!$P3448)/100, 0)</f>
        <v>84</v>
      </c>
      <c r="U3448" s="9" t="str" cm="1">
        <f t="array" ref="U3448">_xlfn.IFS(
    ISNUMBER(SEARCH("C", Q3448)), "Ciudad",
    ISNUMBER(SEARCH("T", Q3448)), "Pueblo",
    ISNUMBER(SEARCH("R", Q3448)), "Rural",
    ISNUMBER(SEARCH("S", Q3448)), "Suburbano",
    ISNUMBER(SEARCH("U", Q3448)), "Urbano"
)</f>
        <v>Suburbano</v>
      </c>
      <c r="V3448" s="24" t="str" cm="1">
        <f t="array" ref="V3448">_xlfn.LET(
    _xlpm.txt, _xlfn.TEXTJOIN("", TRUE, IF(ISNUMBER(--MID(Todos!$H3448, _xlfn.SEQUENCE(LEN(Todos!$H3448)), 1)), MID(Todos!$H3448, _xlfn.SEQUENCE(LEN(Todos!$H3448)), 1), "")),
    IF(ISNUMBER(--RIGHT(_xlpm.txt,1)), _xlpm.txt, LEFT(_xlpm.txt, LEN(_xlpm.txt)-1))
)</f>
        <v>18199</v>
      </c>
      <c r="W3448" s="9" t="str">
        <f>UPPER(LEFT(Todos!$B3448,2))</f>
        <v>CA</v>
      </c>
      <c r="X3448" s="10" t="str" cm="1">
        <f t="array" ref="X3448">+IF(Todos!$C3448 = "",MODE.MATCH(Todos!$C$2:$C$4029),Todos!$C3448)</f>
        <v>F</v>
      </c>
    </row>
    <row r="3449" spans="1:24" x14ac:dyDescent="0.35">
      <c r="A3449" s="11">
        <v>131972</v>
      </c>
      <c r="B3449" s="12" t="s">
        <v>49</v>
      </c>
      <c r="C3449" s="12" t="s">
        <v>17</v>
      </c>
      <c r="D3449" s="12">
        <v>513</v>
      </c>
      <c r="E3449" s="12">
        <v>250</v>
      </c>
      <c r="F3449" s="12">
        <v>347</v>
      </c>
      <c r="G3449" s="12">
        <v>0</v>
      </c>
      <c r="H3449" s="12">
        <v>11462</v>
      </c>
      <c r="I3449" s="12">
        <v>3</v>
      </c>
      <c r="J3449" s="12">
        <v>59</v>
      </c>
      <c r="K3449" s="12">
        <v>288</v>
      </c>
      <c r="L3449" s="12">
        <v>313</v>
      </c>
      <c r="M3449" s="12">
        <v>5.7777777779999999</v>
      </c>
      <c r="N3449" s="12">
        <f>VLOOKUP(Todos!$A3449,vlookup_table[#All],2,FALSE)</f>
        <v>28</v>
      </c>
      <c r="O3449" s="12" t="str">
        <f>VLOOKUP(Todos!$A3449,vlookup_table[#All],3,FALSE)</f>
        <v>CO</v>
      </c>
      <c r="P3449" s="12">
        <f>VLOOKUP(Todos!$A3449,vlookup_table[#All],4,FALSE)</f>
        <v>0</v>
      </c>
      <c r="Q3449" s="14" t="str">
        <f>VLOOKUP(Todos!$A3449,vlookup_table[#All],5,FALSE)</f>
        <v>R2</v>
      </c>
      <c r="R3449" s="14" t="str">
        <f>VLOOKUP(Todos!$A3449,vlookup_table[#All],6,FALSE)</f>
        <v>F</v>
      </c>
      <c r="S3449" s="14">
        <f>VLOOKUP(Todos!$A3449,vlookup_table[#All],7,FALSE)</f>
        <v>6</v>
      </c>
      <c r="T3449" s="14">
        <f>ROUND((9706-Todos!$P3449)/100, 0)</f>
        <v>97</v>
      </c>
      <c r="U3449" s="14" t="str" cm="1">
        <f t="array" ref="U3449">_xlfn.IFS(
    ISNUMBER(SEARCH("C", Q3449)), "Ciudad",
    ISNUMBER(SEARCH("T", Q3449)), "Pueblo",
    ISNUMBER(SEARCH("R", Q3449)), "Rural",
    ISNUMBER(SEARCH("S", Q3449)), "Suburbano",
    ISNUMBER(SEARCH("U", Q3449)), "Urbano"
)</f>
        <v>Rural</v>
      </c>
      <c r="V3449" s="25" t="str" cm="1">
        <f t="array" ref="V3449">_xlfn.LET(
    _xlpm.txt, _xlfn.TEXTJOIN("", TRUE, IF(ISNUMBER(--MID(Todos!$H3449, _xlfn.SEQUENCE(LEN(Todos!$H3449)), 1)), MID(Todos!$H3449, _xlfn.SEQUENCE(LEN(Todos!$H3449)), 1), "")),
    IF(ISNUMBER(--RIGHT(_xlpm.txt,1)), _xlpm.txt, LEFT(_xlpm.txt, LEN(_xlpm.txt)-1))
)</f>
        <v>11462</v>
      </c>
      <c r="W3449" s="14" t="str">
        <f>UPPER(LEFT(Todos!$B3449,2))</f>
        <v>CO</v>
      </c>
      <c r="X3449" s="15" t="str" cm="1">
        <f t="array" ref="X3449">+IF(Todos!$C3449 = "",MODE.MATCH(Todos!$C$2:$C$4029),Todos!$C3449)</f>
        <v>F</v>
      </c>
    </row>
    <row r="3450" spans="1:24" x14ac:dyDescent="0.35">
      <c r="A3450" s="6">
        <v>170714</v>
      </c>
      <c r="B3450" s="7" t="s">
        <v>22</v>
      </c>
      <c r="C3450" s="7"/>
      <c r="D3450" s="7">
        <v>1452</v>
      </c>
      <c r="E3450" s="7">
        <v>286</v>
      </c>
      <c r="F3450" s="7">
        <v>363</v>
      </c>
      <c r="G3450" s="7">
        <v>4</v>
      </c>
      <c r="H3450" s="7">
        <v>13126</v>
      </c>
      <c r="I3450" s="7">
        <v>9</v>
      </c>
      <c r="J3450" s="7">
        <v>61</v>
      </c>
      <c r="K3450" s="7">
        <v>279</v>
      </c>
      <c r="L3450" s="7">
        <v>346</v>
      </c>
      <c r="M3450" s="7">
        <v>12.61538462</v>
      </c>
      <c r="N3450" s="7">
        <f>VLOOKUP(Todos!$A3450,vlookup_table[#All],2,FALSE)</f>
        <v>0</v>
      </c>
      <c r="O3450" s="7" t="str">
        <f>VLOOKUP(Todos!$A3450,vlookup_table[#All],3,FALSE)</f>
        <v>CA</v>
      </c>
      <c r="P3450" s="7">
        <f>VLOOKUP(Todos!$A3450,vlookup_table[#All],4,FALSE)</f>
        <v>4106</v>
      </c>
      <c r="Q3450" s="9" t="str">
        <f>VLOOKUP(Todos!$A3450,vlookup_table[#All],5,FALSE)</f>
        <v>C1</v>
      </c>
      <c r="R3450" s="9" t="str">
        <f>VLOOKUP(Todos!$A3450,vlookup_table[#All],6,FALSE)</f>
        <v/>
      </c>
      <c r="S3450" s="9">
        <f>VLOOKUP(Todos!$A3450,vlookup_table[#All],7,FALSE)</f>
        <v>20</v>
      </c>
      <c r="T3450" s="9">
        <f>ROUND((9706-Todos!$P3450)/100, 0)</f>
        <v>56</v>
      </c>
      <c r="U3450" s="9" t="str" cm="1">
        <f t="array" ref="U3450">_xlfn.IFS(
    ISNUMBER(SEARCH("C", Q3450)), "Ciudad",
    ISNUMBER(SEARCH("T", Q3450)), "Pueblo",
    ISNUMBER(SEARCH("R", Q3450)), "Rural",
    ISNUMBER(SEARCH("S", Q3450)), "Suburbano",
    ISNUMBER(SEARCH("U", Q3450)), "Urbano"
)</f>
        <v>Ciudad</v>
      </c>
      <c r="V3450" s="24" t="str" cm="1">
        <f t="array" ref="V3450">_xlfn.LET(
    _xlpm.txt, _xlfn.TEXTJOIN("", TRUE, IF(ISNUMBER(--MID(Todos!$H3450, _xlfn.SEQUENCE(LEN(Todos!$H3450)), 1)), MID(Todos!$H3450, _xlfn.SEQUENCE(LEN(Todos!$H3450)), 1), "")),
    IF(ISNUMBER(--RIGHT(_xlpm.txt,1)), _xlpm.txt, LEFT(_xlpm.txt, LEN(_xlpm.txt)-1))
)</f>
        <v>13126</v>
      </c>
      <c r="W3450" s="9" t="str">
        <f>UPPER(LEFT(Todos!$B3450,2))</f>
        <v>CA</v>
      </c>
      <c r="X3450" s="10" t="e" cm="1">
        <f t="array" aca="1" ref="X3450" ca="1">+IF(Todos!$C3450 = "",MODE.MATCH(Todos!$C$2:$C$4029),Todos!$C3450)</f>
        <v>#NAME?</v>
      </c>
    </row>
    <row r="3451" spans="1:24" x14ac:dyDescent="0.35">
      <c r="A3451" s="11">
        <v>167755</v>
      </c>
      <c r="B3451" s="12" t="s">
        <v>22</v>
      </c>
      <c r="C3451" s="12" t="s">
        <v>14</v>
      </c>
      <c r="D3451" s="12">
        <v>5940</v>
      </c>
      <c r="E3451" s="12">
        <v>761</v>
      </c>
      <c r="F3451" s="12">
        <v>1004</v>
      </c>
      <c r="G3451" s="12">
        <v>99</v>
      </c>
      <c r="H3451" s="12">
        <v>43571</v>
      </c>
      <c r="I3451" s="12">
        <v>18</v>
      </c>
      <c r="J3451" s="12">
        <v>41</v>
      </c>
      <c r="K3451" s="12">
        <v>1114</v>
      </c>
      <c r="L3451" s="12">
        <v>721</v>
      </c>
      <c r="M3451" s="12">
        <v>13</v>
      </c>
      <c r="N3451" s="12">
        <f>VLOOKUP(Todos!$A3451,vlookup_table[#All],2,FALSE)</f>
        <v>1</v>
      </c>
      <c r="O3451" s="12" t="str">
        <f>VLOOKUP(Todos!$A3451,vlookup_table[#All],3,FALSE)</f>
        <v>CA</v>
      </c>
      <c r="P3451" s="12">
        <f>VLOOKUP(Todos!$A3451,vlookup_table[#All],4,FALSE)</f>
        <v>4101</v>
      </c>
      <c r="Q3451" s="14" t="str">
        <f>VLOOKUP(Todos!$A3451,vlookup_table[#All],5,FALSE)</f>
        <v>S1</v>
      </c>
      <c r="R3451" s="14" t="str">
        <f>VLOOKUP(Todos!$A3451,vlookup_table[#All],6,FALSE)</f>
        <v>M</v>
      </c>
      <c r="S3451" s="14">
        <f>VLOOKUP(Todos!$A3451,vlookup_table[#All],7,FALSE)</f>
        <v>18</v>
      </c>
      <c r="T3451" s="14">
        <f>ROUND((9706-Todos!$P3451)/100, 0)</f>
        <v>56</v>
      </c>
      <c r="U3451" s="14" t="str" cm="1">
        <f t="array" ref="U3451">_xlfn.IFS(
    ISNUMBER(SEARCH("C", Q3451)), "Ciudad",
    ISNUMBER(SEARCH("T", Q3451)), "Pueblo",
    ISNUMBER(SEARCH("R", Q3451)), "Rural",
    ISNUMBER(SEARCH("S", Q3451)), "Suburbano",
    ISNUMBER(SEARCH("U", Q3451)), "Urbano"
)</f>
        <v>Suburbano</v>
      </c>
      <c r="V3451" s="25" t="str" cm="1">
        <f t="array" ref="V3451">_xlfn.LET(
    _xlpm.txt, _xlfn.TEXTJOIN("", TRUE, IF(ISNUMBER(--MID(Todos!$H3451, _xlfn.SEQUENCE(LEN(Todos!$H3451)), 1)), MID(Todos!$H3451, _xlfn.SEQUENCE(LEN(Todos!$H3451)), 1), "")),
    IF(ISNUMBER(--RIGHT(_xlpm.txt,1)), _xlpm.txt, LEFT(_xlpm.txt, LEN(_xlpm.txt)-1))
)</f>
        <v>43571</v>
      </c>
      <c r="W3451" s="14" t="str">
        <f>UPPER(LEFT(Todos!$B3451,2))</f>
        <v>CA</v>
      </c>
      <c r="X3451" s="15" t="str" cm="1">
        <f t="array" ref="X3451">+IF(Todos!$C3451 = "",MODE.MATCH(Todos!$C$2:$C$4029),Todos!$C3451)</f>
        <v>M</v>
      </c>
    </row>
    <row r="3452" spans="1:24" x14ac:dyDescent="0.35">
      <c r="A3452" s="6">
        <v>188721</v>
      </c>
      <c r="B3452" s="7" t="s">
        <v>16</v>
      </c>
      <c r="C3452" s="7" t="s">
        <v>17</v>
      </c>
      <c r="D3452" s="7">
        <v>1159</v>
      </c>
      <c r="E3452" s="7">
        <v>505</v>
      </c>
      <c r="F3452" s="7">
        <v>541</v>
      </c>
      <c r="G3452" s="7">
        <v>3</v>
      </c>
      <c r="H3452" s="7">
        <v>16156</v>
      </c>
      <c r="I3452" s="7">
        <v>3</v>
      </c>
      <c r="J3452" s="7">
        <v>68</v>
      </c>
      <c r="K3452" s="7">
        <v>511</v>
      </c>
      <c r="L3452" s="7">
        <v>529</v>
      </c>
      <c r="M3452" s="7">
        <v>12.45454546</v>
      </c>
      <c r="N3452" s="7">
        <f>VLOOKUP(Todos!$A3452,vlookup_table[#All],2,FALSE)</f>
        <v>0</v>
      </c>
      <c r="O3452" s="7" t="str">
        <f>VLOOKUP(Todos!$A3452,vlookup_table[#All],3,FALSE)</f>
        <v>IL</v>
      </c>
      <c r="P3452" s="7">
        <f>VLOOKUP(Todos!$A3452,vlookup_table[#All],4,FALSE)</f>
        <v>2410</v>
      </c>
      <c r="Q3452" s="9" t="str">
        <f>VLOOKUP(Todos!$A3452,vlookup_table[#All],5,FALSE)</f>
        <v>S1</v>
      </c>
      <c r="R3452" s="9" t="str">
        <f>VLOOKUP(Todos!$A3452,vlookup_table[#All],6,FALSE)</f>
        <v>F</v>
      </c>
      <c r="S3452" s="9">
        <f>VLOOKUP(Todos!$A3452,vlookup_table[#All],7,FALSE)</f>
        <v>20</v>
      </c>
      <c r="T3452" s="9">
        <f>ROUND((9706-Todos!$P3452)/100, 0)</f>
        <v>73</v>
      </c>
      <c r="U3452" s="9" t="str" cm="1">
        <f t="array" ref="U3452">_xlfn.IFS(
    ISNUMBER(SEARCH("C", Q3452)), "Ciudad",
    ISNUMBER(SEARCH("T", Q3452)), "Pueblo",
    ISNUMBER(SEARCH("R", Q3452)), "Rural",
    ISNUMBER(SEARCH("S", Q3452)), "Suburbano",
    ISNUMBER(SEARCH("U", Q3452)), "Urbano"
)</f>
        <v>Suburbano</v>
      </c>
      <c r="V3452" s="24" t="str" cm="1">
        <f t="array" ref="V3452">_xlfn.LET(
    _xlpm.txt, _xlfn.TEXTJOIN("", TRUE, IF(ISNUMBER(--MID(Todos!$H3452, _xlfn.SEQUENCE(LEN(Todos!$H3452)), 1)), MID(Todos!$H3452, _xlfn.SEQUENCE(LEN(Todos!$H3452)), 1), "")),
    IF(ISNUMBER(--RIGHT(_xlpm.txt,1)), _xlpm.txt, LEFT(_xlpm.txt, LEN(_xlpm.txt)-1))
)</f>
        <v>16156</v>
      </c>
      <c r="W3452" s="9" t="str">
        <f>UPPER(LEFT(Todos!$B3452,2))</f>
        <v>IL</v>
      </c>
      <c r="X3452" s="10" t="str" cm="1">
        <f t="array" ref="X3452">+IF(Todos!$C3452 = "",MODE.MATCH(Todos!$C$2:$C$4029),Todos!$C3452)</f>
        <v>F</v>
      </c>
    </row>
    <row r="3453" spans="1:24" x14ac:dyDescent="0.35">
      <c r="A3453" s="11">
        <v>4026</v>
      </c>
      <c r="B3453" s="12" t="s">
        <v>34</v>
      </c>
      <c r="C3453" s="12" t="s">
        <v>17</v>
      </c>
      <c r="D3453" s="12">
        <v>748</v>
      </c>
      <c r="E3453" s="12">
        <v>444</v>
      </c>
      <c r="F3453" s="12">
        <v>571</v>
      </c>
      <c r="G3453" s="12">
        <v>6</v>
      </c>
      <c r="H3453" s="12">
        <v>20264</v>
      </c>
      <c r="I3453" s="12">
        <v>2</v>
      </c>
      <c r="J3453" s="12">
        <v>62</v>
      </c>
      <c r="K3453" s="12">
        <v>495</v>
      </c>
      <c r="L3453" s="12">
        <v>515</v>
      </c>
      <c r="M3453" s="12">
        <v>3.2222222220000001</v>
      </c>
      <c r="N3453" s="12">
        <f>VLOOKUP(Todos!$A3453,vlookup_table[#All],2,FALSE)</f>
        <v>0</v>
      </c>
      <c r="O3453" s="12" t="str">
        <f>VLOOKUP(Todos!$A3453,vlookup_table[#All],3,FALSE)</f>
        <v>IN</v>
      </c>
      <c r="P3453" s="12">
        <f>VLOOKUP(Todos!$A3453,vlookup_table[#All],4,FALSE)</f>
        <v>2812</v>
      </c>
      <c r="Q3453" s="14" t="str">
        <f>VLOOKUP(Todos!$A3453,vlookup_table[#All],5,FALSE)</f>
        <v>C1</v>
      </c>
      <c r="R3453" s="14" t="str">
        <f>VLOOKUP(Todos!$A3453,vlookup_table[#All],6,FALSE)</f>
        <v>F</v>
      </c>
      <c r="S3453" s="14">
        <f>VLOOKUP(Todos!$A3453,vlookup_table[#All],7,FALSE)</f>
        <v>2</v>
      </c>
      <c r="T3453" s="14">
        <f>ROUND((9706-Todos!$P3453)/100, 0)</f>
        <v>69</v>
      </c>
      <c r="U3453" s="14" t="str" cm="1">
        <f t="array" ref="U3453">_xlfn.IFS(
    ISNUMBER(SEARCH("C", Q3453)), "Ciudad",
    ISNUMBER(SEARCH("T", Q3453)), "Pueblo",
    ISNUMBER(SEARCH("R", Q3453)), "Rural",
    ISNUMBER(SEARCH("S", Q3453)), "Suburbano",
    ISNUMBER(SEARCH("U", Q3453)), "Urbano"
)</f>
        <v>Ciudad</v>
      </c>
      <c r="V3453" s="25" t="str" cm="1">
        <f t="array" ref="V3453">_xlfn.LET(
    _xlpm.txt, _xlfn.TEXTJOIN("", TRUE, IF(ISNUMBER(--MID(Todos!$H3453, _xlfn.SEQUENCE(LEN(Todos!$H3453)), 1)), MID(Todos!$H3453, _xlfn.SEQUENCE(LEN(Todos!$H3453)), 1), "")),
    IF(ISNUMBER(--RIGHT(_xlpm.txt,1)), _xlpm.txt, LEFT(_xlpm.txt, LEN(_xlpm.txt)-1))
)</f>
        <v>20264</v>
      </c>
      <c r="W3453" s="14" t="str">
        <f>UPPER(LEFT(Todos!$B3453,2))</f>
        <v>IN</v>
      </c>
      <c r="X3453" s="15" t="str" cm="1">
        <f t="array" ref="X3453">+IF(Todos!$C3453 = "",MODE.MATCH(Todos!$C$2:$C$4029),Todos!$C3453)</f>
        <v>F</v>
      </c>
    </row>
    <row r="3454" spans="1:24" x14ac:dyDescent="0.35">
      <c r="A3454" s="6">
        <v>151679</v>
      </c>
      <c r="B3454" s="7" t="s">
        <v>22</v>
      </c>
      <c r="C3454" s="7" t="s">
        <v>17</v>
      </c>
      <c r="D3454" s="7">
        <v>1478</v>
      </c>
      <c r="E3454" s="7">
        <v>339</v>
      </c>
      <c r="F3454" s="7">
        <v>354</v>
      </c>
      <c r="G3454" s="7">
        <v>14</v>
      </c>
      <c r="H3454" s="7">
        <v>11745</v>
      </c>
      <c r="I3454" s="7">
        <v>12</v>
      </c>
      <c r="J3454" s="7">
        <v>52</v>
      </c>
      <c r="K3454" s="7">
        <v>383</v>
      </c>
      <c r="L3454" s="7">
        <v>334</v>
      </c>
      <c r="M3454" s="7">
        <v>21</v>
      </c>
      <c r="N3454" s="7">
        <f>VLOOKUP(Todos!$A3454,vlookup_table[#All],2,FALSE)</f>
        <v>28</v>
      </c>
      <c r="O3454" s="7" t="str">
        <f>VLOOKUP(Todos!$A3454,vlookup_table[#All],3,FALSE)</f>
        <v>CA</v>
      </c>
      <c r="P3454" s="7">
        <f>VLOOKUP(Todos!$A3454,vlookup_table[#All],4,FALSE)</f>
        <v>4001</v>
      </c>
      <c r="Q3454" s="9" t="str">
        <f>VLOOKUP(Todos!$A3454,vlookup_table[#All],5,FALSE)</f>
        <v>S3</v>
      </c>
      <c r="R3454" s="9" t="str">
        <f>VLOOKUP(Todos!$A3454,vlookup_table[#All],6,FALSE)</f>
        <v>F</v>
      </c>
      <c r="S3454" s="9">
        <f>VLOOKUP(Todos!$A3454,vlookup_table[#All],7,FALSE)</f>
        <v>23</v>
      </c>
      <c r="T3454" s="9">
        <f>ROUND((9706-Todos!$P3454)/100, 0)</f>
        <v>57</v>
      </c>
      <c r="U3454" s="9" t="str" cm="1">
        <f t="array" ref="U3454">_xlfn.IFS(
    ISNUMBER(SEARCH("C", Q3454)), "Ciudad",
    ISNUMBER(SEARCH("T", Q3454)), "Pueblo",
    ISNUMBER(SEARCH("R", Q3454)), "Rural",
    ISNUMBER(SEARCH("S", Q3454)), "Suburbano",
    ISNUMBER(SEARCH("U", Q3454)), "Urbano"
)</f>
        <v>Suburbano</v>
      </c>
      <c r="V3454" s="24" t="str" cm="1">
        <f t="array" ref="V3454">_xlfn.LET(
    _xlpm.txt, _xlfn.TEXTJOIN("", TRUE, IF(ISNUMBER(--MID(Todos!$H3454, _xlfn.SEQUENCE(LEN(Todos!$H3454)), 1)), MID(Todos!$H3454, _xlfn.SEQUENCE(LEN(Todos!$H3454)), 1), "")),
    IF(ISNUMBER(--RIGHT(_xlpm.txt,1)), _xlpm.txt, LEFT(_xlpm.txt, LEN(_xlpm.txt)-1))
)</f>
        <v>11745</v>
      </c>
      <c r="W3454" s="9" t="str">
        <f>UPPER(LEFT(Todos!$B3454,2))</f>
        <v>CA</v>
      </c>
      <c r="X3454" s="10" t="str" cm="1">
        <f t="array" ref="X3454">+IF(Todos!$C3454 = "",MODE.MATCH(Todos!$C$2:$C$4029),Todos!$C3454)</f>
        <v>F</v>
      </c>
    </row>
    <row r="3455" spans="1:24" x14ac:dyDescent="0.35">
      <c r="A3455" s="11">
        <v>155963</v>
      </c>
      <c r="B3455" s="12" t="s">
        <v>22</v>
      </c>
      <c r="C3455" s="12" t="s">
        <v>17</v>
      </c>
      <c r="D3455" s="12">
        <v>1272</v>
      </c>
      <c r="E3455" s="12">
        <v>405</v>
      </c>
      <c r="F3455" s="12">
        <v>433</v>
      </c>
      <c r="G3455" s="12">
        <v>0</v>
      </c>
      <c r="H3455" s="12">
        <v>11674</v>
      </c>
      <c r="I3455" s="12">
        <v>11</v>
      </c>
      <c r="J3455" s="12">
        <v>53</v>
      </c>
      <c r="K3455" s="12">
        <v>410</v>
      </c>
      <c r="L3455" s="12">
        <v>421</v>
      </c>
      <c r="M3455" s="12">
        <v>6.923076923</v>
      </c>
      <c r="N3455" s="12">
        <f>VLOOKUP(Todos!$A3455,vlookup_table[#All],2,FALSE)</f>
        <v>0</v>
      </c>
      <c r="O3455" s="12" t="str">
        <f>VLOOKUP(Todos!$A3455,vlookup_table[#All],3,FALSE)</f>
        <v>CA</v>
      </c>
      <c r="P3455" s="12">
        <f>VLOOKUP(Todos!$A3455,vlookup_table[#All],4,FALSE)</f>
        <v>2301</v>
      </c>
      <c r="Q3455" s="14" t="str">
        <f>VLOOKUP(Todos!$A3455,vlookup_table[#All],5,FALSE)</f>
        <v>C2</v>
      </c>
      <c r="R3455" s="14" t="str">
        <f>VLOOKUP(Todos!$A3455,vlookup_table[#All],6,FALSE)</f>
        <v>F</v>
      </c>
      <c r="S3455" s="14">
        <f>VLOOKUP(Todos!$A3455,vlookup_table[#All],7,FALSE)</f>
        <v>10</v>
      </c>
      <c r="T3455" s="14">
        <f>ROUND((9706-Todos!$P3455)/100, 0)</f>
        <v>74</v>
      </c>
      <c r="U3455" s="14" t="str" cm="1">
        <f t="array" ref="U3455">_xlfn.IFS(
    ISNUMBER(SEARCH("C", Q3455)), "Ciudad",
    ISNUMBER(SEARCH("T", Q3455)), "Pueblo",
    ISNUMBER(SEARCH("R", Q3455)), "Rural",
    ISNUMBER(SEARCH("S", Q3455)), "Suburbano",
    ISNUMBER(SEARCH("U", Q3455)), "Urbano"
)</f>
        <v>Ciudad</v>
      </c>
      <c r="V3455" s="25" t="str" cm="1">
        <f t="array" ref="V3455">_xlfn.LET(
    _xlpm.txt, _xlfn.TEXTJOIN("", TRUE, IF(ISNUMBER(--MID(Todos!$H3455, _xlfn.SEQUENCE(LEN(Todos!$H3455)), 1)), MID(Todos!$H3455, _xlfn.SEQUENCE(LEN(Todos!$H3455)), 1), "")),
    IF(ISNUMBER(--RIGHT(_xlpm.txt,1)), _xlpm.txt, LEFT(_xlpm.txt, LEN(_xlpm.txt)-1))
)</f>
        <v>11674</v>
      </c>
      <c r="W3455" s="14" t="str">
        <f>UPPER(LEFT(Todos!$B3455,2))</f>
        <v>CA</v>
      </c>
      <c r="X3455" s="15" t="str" cm="1">
        <f t="array" ref="X3455">+IF(Todos!$C3455 = "",MODE.MATCH(Todos!$C$2:$C$4029),Todos!$C3455)</f>
        <v>F</v>
      </c>
    </row>
    <row r="3456" spans="1:24" x14ac:dyDescent="0.35">
      <c r="A3456" s="6">
        <v>70881</v>
      </c>
      <c r="B3456" s="7" t="s">
        <v>30</v>
      </c>
      <c r="C3456" s="7" t="s">
        <v>14</v>
      </c>
      <c r="D3456" s="7">
        <v>331</v>
      </c>
      <c r="E3456" s="7">
        <v>182</v>
      </c>
      <c r="F3456" s="7">
        <v>235</v>
      </c>
      <c r="G3456" s="7">
        <v>0</v>
      </c>
      <c r="H3456" s="7">
        <v>7226</v>
      </c>
      <c r="I3456" s="7">
        <v>0</v>
      </c>
      <c r="J3456" s="7">
        <v>88</v>
      </c>
      <c r="K3456" s="7">
        <v>206</v>
      </c>
      <c r="L3456" s="7">
        <v>219</v>
      </c>
      <c r="M3456" s="7">
        <v>13</v>
      </c>
      <c r="N3456" s="7">
        <f>VLOOKUP(Todos!$A3456,vlookup_table[#All],2,FALSE)</f>
        <v>1</v>
      </c>
      <c r="O3456" s="7" t="str">
        <f>VLOOKUP(Todos!$A3456,vlookup_table[#All],3,FALSE)</f>
        <v>MI</v>
      </c>
      <c r="P3456" s="7">
        <f>VLOOKUP(Todos!$A3456,vlookup_table[#All],4,FALSE)</f>
        <v>5706</v>
      </c>
      <c r="Q3456" s="9" t="str">
        <f>VLOOKUP(Todos!$A3456,vlookup_table[#All],5,FALSE)</f>
        <v>R3</v>
      </c>
      <c r="R3456" s="9" t="str">
        <f>VLOOKUP(Todos!$A3456,vlookup_table[#All],6,FALSE)</f>
        <v>M</v>
      </c>
      <c r="S3456" s="9">
        <f>VLOOKUP(Todos!$A3456,vlookup_table[#All],7,FALSE)</f>
        <v>15</v>
      </c>
      <c r="T3456" s="9">
        <f>ROUND((9706-Todos!$P3456)/100, 0)</f>
        <v>40</v>
      </c>
      <c r="U3456" s="9" t="str" cm="1">
        <f t="array" ref="U3456">_xlfn.IFS(
    ISNUMBER(SEARCH("C", Q3456)), "Ciudad",
    ISNUMBER(SEARCH("T", Q3456)), "Pueblo",
    ISNUMBER(SEARCH("R", Q3456)), "Rural",
    ISNUMBER(SEARCH("S", Q3456)), "Suburbano",
    ISNUMBER(SEARCH("U", Q3456)), "Urbano"
)</f>
        <v>Rural</v>
      </c>
      <c r="V3456" s="24" t="str" cm="1">
        <f t="array" ref="V3456">_xlfn.LET(
    _xlpm.txt, _xlfn.TEXTJOIN("", TRUE, IF(ISNUMBER(--MID(Todos!$H3456, _xlfn.SEQUENCE(LEN(Todos!$H3456)), 1)), MID(Todos!$H3456, _xlfn.SEQUENCE(LEN(Todos!$H3456)), 1), "")),
    IF(ISNUMBER(--RIGHT(_xlpm.txt,1)), _xlpm.txt, LEFT(_xlpm.txt, LEN(_xlpm.txt)-1))
)</f>
        <v>7226</v>
      </c>
      <c r="W3456" s="9" t="str">
        <f>UPPER(LEFT(Todos!$B3456,2))</f>
        <v>MI</v>
      </c>
      <c r="X3456" s="10" t="str" cm="1">
        <f t="array" ref="X3456">+IF(Todos!$C3456 = "",MODE.MATCH(Todos!$C$2:$C$4029),Todos!$C3456)</f>
        <v>M</v>
      </c>
    </row>
    <row r="3457" spans="1:24" x14ac:dyDescent="0.35">
      <c r="A3457" s="11">
        <v>2153</v>
      </c>
      <c r="B3457" s="12" t="s">
        <v>21</v>
      </c>
      <c r="C3457" s="12" t="s">
        <v>14</v>
      </c>
      <c r="D3457" s="12">
        <v>839</v>
      </c>
      <c r="E3457" s="12">
        <v>363</v>
      </c>
      <c r="F3457" s="12">
        <v>484</v>
      </c>
      <c r="G3457" s="12">
        <v>0</v>
      </c>
      <c r="H3457" s="12">
        <v>15463</v>
      </c>
      <c r="I3457" s="12">
        <v>1</v>
      </c>
      <c r="J3457" s="12">
        <v>66</v>
      </c>
      <c r="K3457" s="12">
        <v>419</v>
      </c>
      <c r="L3457" s="12">
        <v>445</v>
      </c>
      <c r="M3457" s="12">
        <v>7.548387097</v>
      </c>
      <c r="N3457" s="12">
        <f>VLOOKUP(Todos!$A3457,vlookup_table[#All],2,FALSE)</f>
        <v>1002</v>
      </c>
      <c r="O3457" s="12" t="str">
        <f>VLOOKUP(Todos!$A3457,vlookup_table[#All],3,FALSE)</f>
        <v>TX</v>
      </c>
      <c r="P3457" s="12">
        <f>VLOOKUP(Todos!$A3457,vlookup_table[#All],4,FALSE)</f>
        <v>2408</v>
      </c>
      <c r="Q3457" s="14" t="str">
        <f>VLOOKUP(Todos!$A3457,vlookup_table[#All],5,FALSE)</f>
        <v>S2</v>
      </c>
      <c r="R3457" s="14" t="str">
        <f>VLOOKUP(Todos!$A3457,vlookup_table[#All],6,FALSE)</f>
        <v>M</v>
      </c>
      <c r="S3457" s="14">
        <f>VLOOKUP(Todos!$A3457,vlookup_table[#All],7,FALSE)</f>
        <v>8</v>
      </c>
      <c r="T3457" s="14">
        <f>ROUND((9706-Todos!$P3457)/100, 0)</f>
        <v>73</v>
      </c>
      <c r="U3457" s="14" t="str" cm="1">
        <f t="array" ref="U3457">_xlfn.IFS(
    ISNUMBER(SEARCH("C", Q3457)), "Ciudad",
    ISNUMBER(SEARCH("T", Q3457)), "Pueblo",
    ISNUMBER(SEARCH("R", Q3457)), "Rural",
    ISNUMBER(SEARCH("S", Q3457)), "Suburbano",
    ISNUMBER(SEARCH("U", Q3457)), "Urbano"
)</f>
        <v>Suburbano</v>
      </c>
      <c r="V3457" s="25" t="str" cm="1">
        <f t="array" ref="V3457">_xlfn.LET(
    _xlpm.txt, _xlfn.TEXTJOIN("", TRUE, IF(ISNUMBER(--MID(Todos!$H3457, _xlfn.SEQUENCE(LEN(Todos!$H3457)), 1)), MID(Todos!$H3457, _xlfn.SEQUENCE(LEN(Todos!$H3457)), 1), "")),
    IF(ISNUMBER(--RIGHT(_xlpm.txt,1)), _xlpm.txt, LEFT(_xlpm.txt, LEN(_xlpm.txt)-1))
)</f>
        <v>15463</v>
      </c>
      <c r="W3457" s="14" t="str">
        <f>UPPER(LEFT(Todos!$B3457,2))</f>
        <v>TX</v>
      </c>
      <c r="X3457" s="15" t="str" cm="1">
        <f t="array" ref="X3457">+IF(Todos!$C3457 = "",MODE.MATCH(Todos!$C$2:$C$4029),Todos!$C3457)</f>
        <v>M</v>
      </c>
    </row>
    <row r="3458" spans="1:24" x14ac:dyDescent="0.35">
      <c r="A3458" s="6">
        <v>173192</v>
      </c>
      <c r="B3458" s="7" t="s">
        <v>22</v>
      </c>
      <c r="C3458" s="7" t="s">
        <v>17</v>
      </c>
      <c r="D3458" s="7">
        <v>608</v>
      </c>
      <c r="E3458" s="7">
        <v>165</v>
      </c>
      <c r="F3458" s="7">
        <v>254</v>
      </c>
      <c r="G3458" s="7">
        <v>2</v>
      </c>
      <c r="H3458" s="7">
        <v>10193</v>
      </c>
      <c r="I3458" s="7">
        <v>11</v>
      </c>
      <c r="J3458" s="7">
        <v>58</v>
      </c>
      <c r="K3458" s="7">
        <v>173</v>
      </c>
      <c r="L3458" s="7">
        <v>219</v>
      </c>
      <c r="M3458" s="7">
        <v>9.375</v>
      </c>
      <c r="N3458" s="7">
        <f>VLOOKUP(Todos!$A3458,vlookup_table[#All],2,FALSE)</f>
        <v>2</v>
      </c>
      <c r="O3458" s="7" t="str">
        <f>VLOOKUP(Todos!$A3458,vlookup_table[#All],3,FALSE)</f>
        <v>CA</v>
      </c>
      <c r="P3458" s="7">
        <f>VLOOKUP(Todos!$A3458,vlookup_table[#All],4,FALSE)</f>
        <v>1203</v>
      </c>
      <c r="Q3458" s="9" t="str">
        <f>VLOOKUP(Todos!$A3458,vlookup_table[#All],5,FALSE)</f>
        <v>T2</v>
      </c>
      <c r="R3458" s="9" t="str">
        <f>VLOOKUP(Todos!$A3458,vlookup_table[#All],6,FALSE)</f>
        <v>F</v>
      </c>
      <c r="S3458" s="9">
        <f>VLOOKUP(Todos!$A3458,vlookup_table[#All],7,FALSE)</f>
        <v>10</v>
      </c>
      <c r="T3458" s="9">
        <f>ROUND((9706-Todos!$P3458)/100, 0)</f>
        <v>85</v>
      </c>
      <c r="U3458" s="9" t="str" cm="1">
        <f t="array" ref="U3458">_xlfn.IFS(
    ISNUMBER(SEARCH("C", Q3458)), "Ciudad",
    ISNUMBER(SEARCH("T", Q3458)), "Pueblo",
    ISNUMBER(SEARCH("R", Q3458)), "Rural",
    ISNUMBER(SEARCH("S", Q3458)), "Suburbano",
    ISNUMBER(SEARCH("U", Q3458)), "Urbano"
)</f>
        <v>Pueblo</v>
      </c>
      <c r="V3458" s="24" t="str" cm="1">
        <f t="array" ref="V3458">_xlfn.LET(
    _xlpm.txt, _xlfn.TEXTJOIN("", TRUE, IF(ISNUMBER(--MID(Todos!$H3458, _xlfn.SEQUENCE(LEN(Todos!$H3458)), 1)), MID(Todos!$H3458, _xlfn.SEQUENCE(LEN(Todos!$H3458)), 1), "")),
    IF(ISNUMBER(--RIGHT(_xlpm.txt,1)), _xlpm.txt, LEFT(_xlpm.txt, LEN(_xlpm.txt)-1))
)</f>
        <v>10193</v>
      </c>
      <c r="W3458" s="9" t="str">
        <f>UPPER(LEFT(Todos!$B3458,2))</f>
        <v>CA</v>
      </c>
      <c r="X3458" s="10" t="str" cm="1">
        <f t="array" ref="X3458">+IF(Todos!$C3458 = "",MODE.MATCH(Todos!$C$2:$C$4029),Todos!$C3458)</f>
        <v>F</v>
      </c>
    </row>
    <row r="3459" spans="1:24" x14ac:dyDescent="0.35">
      <c r="A3459" s="11">
        <v>4390</v>
      </c>
      <c r="B3459" s="12" t="s">
        <v>41</v>
      </c>
      <c r="C3459" s="12" t="s">
        <v>17</v>
      </c>
      <c r="D3459" s="12">
        <v>727</v>
      </c>
      <c r="E3459" s="12">
        <v>345</v>
      </c>
      <c r="F3459" s="12">
        <v>449</v>
      </c>
      <c r="G3459" s="12">
        <v>5</v>
      </c>
      <c r="H3459" s="12">
        <v>16422</v>
      </c>
      <c r="I3459" s="12">
        <v>6</v>
      </c>
      <c r="J3459" s="12">
        <v>33</v>
      </c>
      <c r="K3459" s="12">
        <v>395</v>
      </c>
      <c r="L3459" s="12">
        <v>401</v>
      </c>
      <c r="M3459" s="12">
        <v>8.7857142859999993</v>
      </c>
      <c r="N3459" s="12">
        <f>VLOOKUP(Todos!$A3459,vlookup_table[#All],2,FALSE)</f>
        <v>0</v>
      </c>
      <c r="O3459" s="12" t="str">
        <f>VLOOKUP(Todos!$A3459,vlookup_table[#All],3,FALSE)</f>
        <v>WA</v>
      </c>
      <c r="P3459" s="12">
        <f>VLOOKUP(Todos!$A3459,vlookup_table[#All],4,FALSE)</f>
        <v>1009</v>
      </c>
      <c r="Q3459" s="14" t="str">
        <f>VLOOKUP(Todos!$A3459,vlookup_table[#All],5,FALSE)</f>
        <v>S3</v>
      </c>
      <c r="R3459" s="14" t="str">
        <f>VLOOKUP(Todos!$A3459,vlookup_table[#All],6,FALSE)</f>
        <v>F</v>
      </c>
      <c r="S3459" s="14">
        <f>VLOOKUP(Todos!$A3459,vlookup_table[#All],7,FALSE)</f>
        <v>10</v>
      </c>
      <c r="T3459" s="14">
        <f>ROUND((9706-Todos!$P3459)/100, 0)</f>
        <v>87</v>
      </c>
      <c r="U3459" s="14" t="str" cm="1">
        <f t="array" ref="U3459">_xlfn.IFS(
    ISNUMBER(SEARCH("C", Q3459)), "Ciudad",
    ISNUMBER(SEARCH("T", Q3459)), "Pueblo",
    ISNUMBER(SEARCH("R", Q3459)), "Rural",
    ISNUMBER(SEARCH("S", Q3459)), "Suburbano",
    ISNUMBER(SEARCH("U", Q3459)), "Urbano"
)</f>
        <v>Suburbano</v>
      </c>
      <c r="V3459" s="25" t="str" cm="1">
        <f t="array" ref="V3459">_xlfn.LET(
    _xlpm.txt, _xlfn.TEXTJOIN("", TRUE, IF(ISNUMBER(--MID(Todos!$H3459, _xlfn.SEQUENCE(LEN(Todos!$H3459)), 1)), MID(Todos!$H3459, _xlfn.SEQUENCE(LEN(Todos!$H3459)), 1), "")),
    IF(ISNUMBER(--RIGHT(_xlpm.txt,1)), _xlpm.txt, LEFT(_xlpm.txt, LEN(_xlpm.txt)-1))
)</f>
        <v>16422</v>
      </c>
      <c r="W3459" s="14" t="str">
        <f>UPPER(LEFT(Todos!$B3459,2))</f>
        <v>WA</v>
      </c>
      <c r="X3459" s="15" t="str" cm="1">
        <f t="array" ref="X3459">+IF(Todos!$C3459 = "",MODE.MATCH(Todos!$C$2:$C$4029),Todos!$C3459)</f>
        <v>F</v>
      </c>
    </row>
    <row r="3460" spans="1:24" x14ac:dyDescent="0.35">
      <c r="A3460" s="6">
        <v>178789</v>
      </c>
      <c r="B3460" s="7" t="s">
        <v>41</v>
      </c>
      <c r="C3460" s="7" t="s">
        <v>17</v>
      </c>
      <c r="D3460" s="7">
        <v>1364</v>
      </c>
      <c r="E3460" s="7">
        <v>411</v>
      </c>
      <c r="F3460" s="7">
        <v>564</v>
      </c>
      <c r="G3460" s="7">
        <v>6</v>
      </c>
      <c r="H3460" s="7">
        <v>18678</v>
      </c>
      <c r="I3460" s="7">
        <v>4</v>
      </c>
      <c r="J3460" s="7">
        <v>50</v>
      </c>
      <c r="K3460" s="7">
        <v>477</v>
      </c>
      <c r="L3460" s="7">
        <v>483</v>
      </c>
      <c r="M3460" s="7">
        <v>20.875</v>
      </c>
      <c r="N3460" s="7">
        <f>VLOOKUP(Todos!$A3460,vlookup_table[#All],2,FALSE)</f>
        <v>28</v>
      </c>
      <c r="O3460" s="7" t="str">
        <f>VLOOKUP(Todos!$A3460,vlookup_table[#All],3,FALSE)</f>
        <v>WA</v>
      </c>
      <c r="P3460" s="7">
        <f>VLOOKUP(Todos!$A3460,vlookup_table[#All],4,FALSE)</f>
        <v>2606</v>
      </c>
      <c r="Q3460" s="9" t="str">
        <f>VLOOKUP(Todos!$A3460,vlookup_table[#All],5,FALSE)</f>
        <v>S1</v>
      </c>
      <c r="R3460" s="9" t="str">
        <f>VLOOKUP(Todos!$A3460,vlookup_table[#All],6,FALSE)</f>
        <v>F</v>
      </c>
      <c r="S3460" s="9">
        <f>VLOOKUP(Todos!$A3460,vlookup_table[#All],7,FALSE)</f>
        <v>10</v>
      </c>
      <c r="T3460" s="9">
        <f>ROUND((9706-Todos!$P3460)/100, 0)</f>
        <v>71</v>
      </c>
      <c r="U3460" s="9" t="str" cm="1">
        <f t="array" ref="U3460">_xlfn.IFS(
    ISNUMBER(SEARCH("C", Q3460)), "Ciudad",
    ISNUMBER(SEARCH("T", Q3460)), "Pueblo",
    ISNUMBER(SEARCH("R", Q3460)), "Rural",
    ISNUMBER(SEARCH("S", Q3460)), "Suburbano",
    ISNUMBER(SEARCH("U", Q3460)), "Urbano"
)</f>
        <v>Suburbano</v>
      </c>
      <c r="V3460" s="24" t="str" cm="1">
        <f t="array" ref="V3460">_xlfn.LET(
    _xlpm.txt, _xlfn.TEXTJOIN("", TRUE, IF(ISNUMBER(--MID(Todos!$H3460, _xlfn.SEQUENCE(LEN(Todos!$H3460)), 1)), MID(Todos!$H3460, _xlfn.SEQUENCE(LEN(Todos!$H3460)), 1), "")),
    IF(ISNUMBER(--RIGHT(_xlpm.txt,1)), _xlpm.txt, LEFT(_xlpm.txt, LEN(_xlpm.txt)-1))
)</f>
        <v>18678</v>
      </c>
      <c r="W3460" s="9" t="str">
        <f>UPPER(LEFT(Todos!$B3460,2))</f>
        <v>WA</v>
      </c>
      <c r="X3460" s="10" t="str" cm="1">
        <f t="array" ref="X3460">+IF(Todos!$C3460 = "",MODE.MATCH(Todos!$C$2:$C$4029),Todos!$C3460)</f>
        <v>F</v>
      </c>
    </row>
    <row r="3461" spans="1:24" x14ac:dyDescent="0.35">
      <c r="A3461" s="11">
        <v>79650</v>
      </c>
      <c r="B3461" s="12" t="s">
        <v>36</v>
      </c>
      <c r="C3461" s="12" t="s">
        <v>17</v>
      </c>
      <c r="D3461" s="12">
        <v>731</v>
      </c>
      <c r="E3461" s="12">
        <v>359</v>
      </c>
      <c r="F3461" s="12">
        <v>447</v>
      </c>
      <c r="G3461" s="12">
        <v>4</v>
      </c>
      <c r="H3461" s="12">
        <v>14412</v>
      </c>
      <c r="I3461" s="12">
        <v>2</v>
      </c>
      <c r="J3461" s="12">
        <v>80</v>
      </c>
      <c r="K3461" s="12">
        <v>402</v>
      </c>
      <c r="L3461" s="12">
        <v>410</v>
      </c>
      <c r="M3461" s="12">
        <v>8.8333333330000006</v>
      </c>
      <c r="N3461" s="12">
        <f>VLOOKUP(Todos!$A3461,vlookup_table[#All],2,FALSE)</f>
        <v>0</v>
      </c>
      <c r="O3461" s="12" t="str">
        <f>VLOOKUP(Todos!$A3461,vlookup_table[#All],3,FALSE)</f>
        <v>WI</v>
      </c>
      <c r="P3461" s="12">
        <f>VLOOKUP(Todos!$A3461,vlookup_table[#All],4,FALSE)</f>
        <v>0</v>
      </c>
      <c r="Q3461" s="14" t="str">
        <f>VLOOKUP(Todos!$A3461,vlookup_table[#All],5,FALSE)</f>
        <v>S2</v>
      </c>
      <c r="R3461" s="14" t="str">
        <f>VLOOKUP(Todos!$A3461,vlookup_table[#All],6,FALSE)</f>
        <v>F</v>
      </c>
      <c r="S3461" s="14">
        <f>VLOOKUP(Todos!$A3461,vlookup_table[#All],7,FALSE)</f>
        <v>10</v>
      </c>
      <c r="T3461" s="14">
        <f>ROUND((9706-Todos!$P3461)/100, 0)</f>
        <v>97</v>
      </c>
      <c r="U3461" s="14" t="str" cm="1">
        <f t="array" ref="U3461">_xlfn.IFS(
    ISNUMBER(SEARCH("C", Q3461)), "Ciudad",
    ISNUMBER(SEARCH("T", Q3461)), "Pueblo",
    ISNUMBER(SEARCH("R", Q3461)), "Rural",
    ISNUMBER(SEARCH("S", Q3461)), "Suburbano",
    ISNUMBER(SEARCH("U", Q3461)), "Urbano"
)</f>
        <v>Suburbano</v>
      </c>
      <c r="V3461" s="25" t="str" cm="1">
        <f t="array" ref="V3461">_xlfn.LET(
    _xlpm.txt, _xlfn.TEXTJOIN("", TRUE, IF(ISNUMBER(--MID(Todos!$H3461, _xlfn.SEQUENCE(LEN(Todos!$H3461)), 1)), MID(Todos!$H3461, _xlfn.SEQUENCE(LEN(Todos!$H3461)), 1), "")),
    IF(ISNUMBER(--RIGHT(_xlpm.txt,1)), _xlpm.txt, LEFT(_xlpm.txt, LEN(_xlpm.txt)-1))
)</f>
        <v>14412</v>
      </c>
      <c r="W3461" s="14" t="str">
        <f>UPPER(LEFT(Todos!$B3461,2))</f>
        <v>WI</v>
      </c>
      <c r="X3461" s="15" t="str" cm="1">
        <f t="array" ref="X3461">+IF(Todos!$C3461 = "",MODE.MATCH(Todos!$C$2:$C$4029),Todos!$C3461)</f>
        <v>F</v>
      </c>
    </row>
    <row r="3462" spans="1:24" x14ac:dyDescent="0.35">
      <c r="A3462" s="6">
        <v>163316</v>
      </c>
      <c r="B3462" s="7" t="s">
        <v>22</v>
      </c>
      <c r="C3462" s="7" t="s">
        <v>14</v>
      </c>
      <c r="D3462" s="7">
        <v>4769</v>
      </c>
      <c r="E3462" s="7">
        <v>518</v>
      </c>
      <c r="F3462" s="7">
        <v>757</v>
      </c>
      <c r="G3462" s="7">
        <v>90</v>
      </c>
      <c r="H3462" s="7">
        <v>38507</v>
      </c>
      <c r="I3462" s="7">
        <v>9</v>
      </c>
      <c r="J3462" s="7">
        <v>23</v>
      </c>
      <c r="K3462" s="7">
        <v>660</v>
      </c>
      <c r="L3462" s="7">
        <v>607</v>
      </c>
      <c r="M3462" s="7">
        <v>28.75</v>
      </c>
      <c r="N3462" s="7">
        <f>VLOOKUP(Todos!$A3462,vlookup_table[#All],2,FALSE)</f>
        <v>1</v>
      </c>
      <c r="O3462" s="7" t="str">
        <f>VLOOKUP(Todos!$A3462,vlookup_table[#All],3,FALSE)</f>
        <v>CA</v>
      </c>
      <c r="P3462" s="7">
        <f>VLOOKUP(Todos!$A3462,vlookup_table[#All],4,FALSE)</f>
        <v>3401</v>
      </c>
      <c r="Q3462" s="9" t="str">
        <f>VLOOKUP(Todos!$A3462,vlookup_table[#All],5,FALSE)</f>
        <v>U1</v>
      </c>
      <c r="R3462" s="9" t="str">
        <f>VLOOKUP(Todos!$A3462,vlookup_table[#All],6,FALSE)</f>
        <v>M</v>
      </c>
      <c r="S3462" s="9">
        <f>VLOOKUP(Todos!$A3462,vlookup_table[#All],7,FALSE)</f>
        <v>40</v>
      </c>
      <c r="T3462" s="9">
        <f>ROUND((9706-Todos!$P3462)/100, 0)</f>
        <v>63</v>
      </c>
      <c r="U3462" s="9" t="str" cm="1">
        <f t="array" ref="U3462">_xlfn.IFS(
    ISNUMBER(SEARCH("C", Q3462)), "Ciudad",
    ISNUMBER(SEARCH("T", Q3462)), "Pueblo",
    ISNUMBER(SEARCH("R", Q3462)), "Rural",
    ISNUMBER(SEARCH("S", Q3462)), "Suburbano",
    ISNUMBER(SEARCH("U", Q3462)), "Urbano"
)</f>
        <v>Urbano</v>
      </c>
      <c r="V3462" s="24" t="str" cm="1">
        <f t="array" ref="V3462">_xlfn.LET(
    _xlpm.txt, _xlfn.TEXTJOIN("", TRUE, IF(ISNUMBER(--MID(Todos!$H3462, _xlfn.SEQUENCE(LEN(Todos!$H3462)), 1)), MID(Todos!$H3462, _xlfn.SEQUENCE(LEN(Todos!$H3462)), 1), "")),
    IF(ISNUMBER(--RIGHT(_xlpm.txt,1)), _xlpm.txt, LEFT(_xlpm.txt, LEN(_xlpm.txt)-1))
)</f>
        <v>38507</v>
      </c>
      <c r="W3462" s="9" t="str">
        <f>UPPER(LEFT(Todos!$B3462,2))</f>
        <v>CA</v>
      </c>
      <c r="X3462" s="10" t="str" cm="1">
        <f t="array" ref="X3462">+IF(Todos!$C3462 = "",MODE.MATCH(Todos!$C$2:$C$4029),Todos!$C3462)</f>
        <v>M</v>
      </c>
    </row>
    <row r="3463" spans="1:24" x14ac:dyDescent="0.35">
      <c r="A3463" s="11">
        <v>93824</v>
      </c>
      <c r="B3463" s="12" t="s">
        <v>16</v>
      </c>
      <c r="C3463" s="12" t="s">
        <v>17</v>
      </c>
      <c r="D3463" s="12">
        <v>1105</v>
      </c>
      <c r="E3463" s="12">
        <v>351</v>
      </c>
      <c r="F3463" s="12">
        <v>468</v>
      </c>
      <c r="G3463" s="12">
        <v>2</v>
      </c>
      <c r="H3463" s="12">
        <v>13805</v>
      </c>
      <c r="I3463" s="12">
        <v>21</v>
      </c>
      <c r="J3463" s="12">
        <v>62</v>
      </c>
      <c r="K3463" s="12">
        <v>461</v>
      </c>
      <c r="L3463" s="12">
        <v>362</v>
      </c>
      <c r="M3463" s="12">
        <v>4.576923077</v>
      </c>
      <c r="N3463" s="12">
        <f>VLOOKUP(Todos!$A3463,vlookup_table[#All],2,FALSE)</f>
        <v>2</v>
      </c>
      <c r="O3463" s="12" t="str">
        <f>VLOOKUP(Todos!$A3463,vlookup_table[#All],3,FALSE)</f>
        <v>IL</v>
      </c>
      <c r="P3463" s="12">
        <f>VLOOKUP(Todos!$A3463,vlookup_table[#All],4,FALSE)</f>
        <v>1807</v>
      </c>
      <c r="Q3463" s="14" t="str">
        <f>VLOOKUP(Todos!$A3463,vlookup_table[#All],5,FALSE)</f>
        <v>U2</v>
      </c>
      <c r="R3463" s="14" t="str">
        <f>VLOOKUP(Todos!$A3463,vlookup_table[#All],6,FALSE)</f>
        <v>F</v>
      </c>
      <c r="S3463" s="14">
        <f>VLOOKUP(Todos!$A3463,vlookup_table[#All],7,FALSE)</f>
        <v>10</v>
      </c>
      <c r="T3463" s="14">
        <f>ROUND((9706-Todos!$P3463)/100, 0)</f>
        <v>79</v>
      </c>
      <c r="U3463" s="14" t="str" cm="1">
        <f t="array" ref="U3463">_xlfn.IFS(
    ISNUMBER(SEARCH("C", Q3463)), "Ciudad",
    ISNUMBER(SEARCH("T", Q3463)), "Pueblo",
    ISNUMBER(SEARCH("R", Q3463)), "Rural",
    ISNUMBER(SEARCH("S", Q3463)), "Suburbano",
    ISNUMBER(SEARCH("U", Q3463)), "Urbano"
)</f>
        <v>Urbano</v>
      </c>
      <c r="V3463" s="25" t="str" cm="1">
        <f t="array" ref="V3463">_xlfn.LET(
    _xlpm.txt, _xlfn.TEXTJOIN("", TRUE, IF(ISNUMBER(--MID(Todos!$H3463, _xlfn.SEQUENCE(LEN(Todos!$H3463)), 1)), MID(Todos!$H3463, _xlfn.SEQUENCE(LEN(Todos!$H3463)), 1), "")),
    IF(ISNUMBER(--RIGHT(_xlpm.txt,1)), _xlpm.txt, LEFT(_xlpm.txt, LEN(_xlpm.txt)-1))
)</f>
        <v>13805</v>
      </c>
      <c r="W3463" s="14" t="str">
        <f>UPPER(LEFT(Todos!$B3463,2))</f>
        <v>IL</v>
      </c>
      <c r="X3463" s="15" t="str" cm="1">
        <f t="array" ref="X3463">+IF(Todos!$C3463 = "",MODE.MATCH(Todos!$C$2:$C$4029),Todos!$C3463)</f>
        <v>F</v>
      </c>
    </row>
    <row r="3464" spans="1:24" x14ac:dyDescent="0.35">
      <c r="A3464" s="6">
        <v>33190</v>
      </c>
      <c r="B3464" s="7" t="s">
        <v>13</v>
      </c>
      <c r="C3464" s="7" t="s">
        <v>17</v>
      </c>
      <c r="D3464" s="7">
        <v>1010</v>
      </c>
      <c r="E3464" s="7">
        <v>407</v>
      </c>
      <c r="F3464" s="7">
        <v>632</v>
      </c>
      <c r="G3464" s="7">
        <v>24</v>
      </c>
      <c r="H3464" s="7">
        <v>23774</v>
      </c>
      <c r="I3464" s="7">
        <v>5</v>
      </c>
      <c r="J3464" s="7">
        <v>32</v>
      </c>
      <c r="K3464" s="7">
        <v>519</v>
      </c>
      <c r="L3464" s="7">
        <v>560</v>
      </c>
      <c r="M3464" s="7">
        <v>7.16</v>
      </c>
      <c r="N3464" s="7">
        <f>VLOOKUP(Todos!$A3464,vlookup_table[#All],2,FALSE)</f>
        <v>0</v>
      </c>
      <c r="O3464" s="7" t="str">
        <f>VLOOKUP(Todos!$A3464,vlookup_table[#All],3,FALSE)</f>
        <v>FL</v>
      </c>
      <c r="P3464" s="7">
        <f>VLOOKUP(Todos!$A3464,vlookup_table[#All],4,FALSE)</f>
        <v>5302</v>
      </c>
      <c r="Q3464" s="9" t="str">
        <f>VLOOKUP(Todos!$A3464,vlookup_table[#All],5,FALSE)</f>
        <v>C1</v>
      </c>
      <c r="R3464" s="9" t="str">
        <f>VLOOKUP(Todos!$A3464,vlookup_table[#All],6,FALSE)</f>
        <v>F</v>
      </c>
      <c r="S3464" s="9">
        <f>VLOOKUP(Todos!$A3464,vlookup_table[#All],7,FALSE)</f>
        <v>11</v>
      </c>
      <c r="T3464" s="9">
        <f>ROUND((9706-Todos!$P3464)/100, 0)</f>
        <v>44</v>
      </c>
      <c r="U3464" s="9" t="str" cm="1">
        <f t="array" ref="U3464">_xlfn.IFS(
    ISNUMBER(SEARCH("C", Q3464)), "Ciudad",
    ISNUMBER(SEARCH("T", Q3464)), "Pueblo",
    ISNUMBER(SEARCH("R", Q3464)), "Rural",
    ISNUMBER(SEARCH("S", Q3464)), "Suburbano",
    ISNUMBER(SEARCH("U", Q3464)), "Urbano"
)</f>
        <v>Ciudad</v>
      </c>
      <c r="V3464" s="24" t="str" cm="1">
        <f t="array" ref="V3464">_xlfn.LET(
    _xlpm.txt, _xlfn.TEXTJOIN("", TRUE, IF(ISNUMBER(--MID(Todos!$H3464, _xlfn.SEQUENCE(LEN(Todos!$H3464)), 1)), MID(Todos!$H3464, _xlfn.SEQUENCE(LEN(Todos!$H3464)), 1), "")),
    IF(ISNUMBER(--RIGHT(_xlpm.txt,1)), _xlpm.txt, LEFT(_xlpm.txt, LEN(_xlpm.txt)-1))
)</f>
        <v>23774</v>
      </c>
      <c r="W3464" s="9" t="str">
        <f>UPPER(LEFT(Todos!$B3464,2))</f>
        <v>FL</v>
      </c>
      <c r="X3464" s="10" t="str" cm="1">
        <f t="array" ref="X3464">+IF(Todos!$C3464 = "",MODE.MATCH(Todos!$C$2:$C$4029),Todos!$C3464)</f>
        <v>F</v>
      </c>
    </row>
    <row r="3465" spans="1:24" x14ac:dyDescent="0.35">
      <c r="A3465" s="11">
        <v>4017</v>
      </c>
      <c r="B3465" s="12" t="s">
        <v>22</v>
      </c>
      <c r="C3465" s="12" t="s">
        <v>17</v>
      </c>
      <c r="D3465" s="12">
        <v>5725</v>
      </c>
      <c r="E3465" s="12">
        <v>610</v>
      </c>
      <c r="F3465" s="12">
        <v>807</v>
      </c>
      <c r="G3465" s="12">
        <v>97</v>
      </c>
      <c r="H3465" s="12">
        <v>53158</v>
      </c>
      <c r="I3465" s="12">
        <v>13</v>
      </c>
      <c r="J3465" s="12">
        <v>22</v>
      </c>
      <c r="K3465" s="12">
        <v>763</v>
      </c>
      <c r="L3465" s="12">
        <v>698</v>
      </c>
      <c r="M3465" s="12">
        <v>9.923076923</v>
      </c>
      <c r="N3465" s="12">
        <f>VLOOKUP(Todos!$A3465,vlookup_table[#All],2,FALSE)</f>
        <v>1</v>
      </c>
      <c r="O3465" s="12" t="str">
        <f>VLOOKUP(Todos!$A3465,vlookup_table[#All],3,FALSE)</f>
        <v>CA</v>
      </c>
      <c r="P3465" s="12">
        <f>VLOOKUP(Todos!$A3465,vlookup_table[#All],4,FALSE)</f>
        <v>3201</v>
      </c>
      <c r="Q3465" s="14" t="str">
        <f>VLOOKUP(Todos!$A3465,vlookup_table[#All],5,FALSE)</f>
        <v>S1</v>
      </c>
      <c r="R3465" s="14" t="str">
        <f>VLOOKUP(Todos!$A3465,vlookup_table[#All],6,FALSE)</f>
        <v>F</v>
      </c>
      <c r="S3465" s="14">
        <f>VLOOKUP(Todos!$A3465,vlookup_table[#All],7,FALSE)</f>
        <v>15</v>
      </c>
      <c r="T3465" s="14">
        <f>ROUND((9706-Todos!$P3465)/100, 0)</f>
        <v>65</v>
      </c>
      <c r="U3465" s="14" t="str" cm="1">
        <f t="array" ref="U3465">_xlfn.IFS(
    ISNUMBER(SEARCH("C", Q3465)), "Ciudad",
    ISNUMBER(SEARCH("T", Q3465)), "Pueblo",
    ISNUMBER(SEARCH("R", Q3465)), "Rural",
    ISNUMBER(SEARCH("S", Q3465)), "Suburbano",
    ISNUMBER(SEARCH("U", Q3465)), "Urbano"
)</f>
        <v>Suburbano</v>
      </c>
      <c r="V3465" s="25" t="str" cm="1">
        <f t="array" ref="V3465">_xlfn.LET(
    _xlpm.txt, _xlfn.TEXTJOIN("", TRUE, IF(ISNUMBER(--MID(Todos!$H3465, _xlfn.SEQUENCE(LEN(Todos!$H3465)), 1)), MID(Todos!$H3465, _xlfn.SEQUENCE(LEN(Todos!$H3465)), 1), "")),
    IF(ISNUMBER(--RIGHT(_xlpm.txt,1)), _xlpm.txt, LEFT(_xlpm.txt, LEN(_xlpm.txt)-1))
)</f>
        <v>53158</v>
      </c>
      <c r="W3465" s="14" t="str">
        <f>UPPER(LEFT(Todos!$B3465,2))</f>
        <v>CA</v>
      </c>
      <c r="X3465" s="15" t="str" cm="1">
        <f t="array" ref="X3465">+IF(Todos!$C3465 = "",MODE.MATCH(Todos!$C$2:$C$4029),Todos!$C3465)</f>
        <v>F</v>
      </c>
    </row>
    <row r="3466" spans="1:24" x14ac:dyDescent="0.35">
      <c r="A3466" s="6">
        <v>176140</v>
      </c>
      <c r="B3466" s="7" t="s">
        <v>51</v>
      </c>
      <c r="C3466" s="7" t="s">
        <v>14</v>
      </c>
      <c r="D3466" s="7">
        <v>709</v>
      </c>
      <c r="E3466" s="7">
        <v>349</v>
      </c>
      <c r="F3466" s="7">
        <v>512</v>
      </c>
      <c r="G3466" s="7">
        <v>0</v>
      </c>
      <c r="H3466" s="7">
        <v>18938</v>
      </c>
      <c r="I3466" s="7">
        <v>4</v>
      </c>
      <c r="J3466" s="7">
        <v>49</v>
      </c>
      <c r="K3466" s="7">
        <v>431</v>
      </c>
      <c r="L3466" s="7">
        <v>420</v>
      </c>
      <c r="M3466" s="7">
        <v>8.75</v>
      </c>
      <c r="N3466" s="7">
        <f>VLOOKUP(Todos!$A3466,vlookup_table[#All],2,FALSE)</f>
        <v>1002</v>
      </c>
      <c r="O3466" s="7" t="str">
        <f>VLOOKUP(Todos!$A3466,vlookup_table[#All],3,FALSE)</f>
        <v>OR</v>
      </c>
      <c r="P3466" s="7">
        <f>VLOOKUP(Todos!$A3466,vlookup_table[#All],4,FALSE)</f>
        <v>3407</v>
      </c>
      <c r="Q3466" s="9" t="str">
        <f>VLOOKUP(Todos!$A3466,vlookup_table[#All],5,FALSE)</f>
        <v>C1</v>
      </c>
      <c r="R3466" s="9" t="str">
        <f>VLOOKUP(Todos!$A3466,vlookup_table[#All],6,FALSE)</f>
        <v>M</v>
      </c>
      <c r="S3466" s="9">
        <f>VLOOKUP(Todos!$A3466,vlookup_table[#All],7,FALSE)</f>
        <v>8</v>
      </c>
      <c r="T3466" s="9">
        <f>ROUND((9706-Todos!$P3466)/100, 0)</f>
        <v>63</v>
      </c>
      <c r="U3466" s="9" t="str" cm="1">
        <f t="array" ref="U3466">_xlfn.IFS(
    ISNUMBER(SEARCH("C", Q3466)), "Ciudad",
    ISNUMBER(SEARCH("T", Q3466)), "Pueblo",
    ISNUMBER(SEARCH("R", Q3466)), "Rural",
    ISNUMBER(SEARCH("S", Q3466)), "Suburbano",
    ISNUMBER(SEARCH("U", Q3466)), "Urbano"
)</f>
        <v>Ciudad</v>
      </c>
      <c r="V3466" s="24" t="str" cm="1">
        <f t="array" ref="V3466">_xlfn.LET(
    _xlpm.txt, _xlfn.TEXTJOIN("", TRUE, IF(ISNUMBER(--MID(Todos!$H3466, _xlfn.SEQUENCE(LEN(Todos!$H3466)), 1)), MID(Todos!$H3466, _xlfn.SEQUENCE(LEN(Todos!$H3466)), 1), "")),
    IF(ISNUMBER(--RIGHT(_xlpm.txt,1)), _xlpm.txt, LEFT(_xlpm.txt, LEN(_xlpm.txt)-1))
)</f>
        <v>18938</v>
      </c>
      <c r="W3466" s="9" t="str">
        <f>UPPER(LEFT(Todos!$B3466,2))</f>
        <v>OR</v>
      </c>
      <c r="X3466" s="10" t="str" cm="1">
        <f t="array" ref="X3466">+IF(Todos!$C3466 = "",MODE.MATCH(Todos!$C$2:$C$4029),Todos!$C3466)</f>
        <v>M</v>
      </c>
    </row>
    <row r="3467" spans="1:24" x14ac:dyDescent="0.35">
      <c r="A3467" s="11">
        <v>120720</v>
      </c>
      <c r="B3467" s="12" t="s">
        <v>21</v>
      </c>
      <c r="C3467" s="12" t="s">
        <v>14</v>
      </c>
      <c r="D3467" s="12">
        <v>214</v>
      </c>
      <c r="E3467" s="12">
        <v>151</v>
      </c>
      <c r="F3467" s="12">
        <v>240</v>
      </c>
      <c r="G3467" s="12">
        <v>1</v>
      </c>
      <c r="H3467" s="12">
        <v>8210</v>
      </c>
      <c r="I3467" s="12">
        <v>4</v>
      </c>
      <c r="J3467" s="12">
        <v>87</v>
      </c>
      <c r="K3467" s="12">
        <v>176</v>
      </c>
      <c r="L3467" s="12">
        <v>203</v>
      </c>
      <c r="M3467" s="12">
        <v>17</v>
      </c>
      <c r="N3467" s="12">
        <f>VLOOKUP(Todos!$A3467,vlookup_table[#All],2,FALSE)</f>
        <v>2</v>
      </c>
      <c r="O3467" s="12" t="str">
        <f>VLOOKUP(Todos!$A3467,vlookup_table[#All],3,FALSE)</f>
        <v>TX</v>
      </c>
      <c r="P3467" s="12">
        <f>VLOOKUP(Todos!$A3467,vlookup_table[#All],4,FALSE)</f>
        <v>0</v>
      </c>
      <c r="Q3467" s="14" t="str">
        <f>VLOOKUP(Todos!$A3467,vlookup_table[#All],5,FALSE)</f>
        <v>R3</v>
      </c>
      <c r="R3467" s="14" t="str">
        <f>VLOOKUP(Todos!$A3467,vlookup_table[#All],6,FALSE)</f>
        <v>M</v>
      </c>
      <c r="S3467" s="14">
        <f>VLOOKUP(Todos!$A3467,vlookup_table[#All],7,FALSE)</f>
        <v>23</v>
      </c>
      <c r="T3467" s="14">
        <f>ROUND((9706-Todos!$P3467)/100, 0)</f>
        <v>97</v>
      </c>
      <c r="U3467" s="14" t="str" cm="1">
        <f t="array" ref="U3467">_xlfn.IFS(
    ISNUMBER(SEARCH("C", Q3467)), "Ciudad",
    ISNUMBER(SEARCH("T", Q3467)), "Pueblo",
    ISNUMBER(SEARCH("R", Q3467)), "Rural",
    ISNUMBER(SEARCH("S", Q3467)), "Suburbano",
    ISNUMBER(SEARCH("U", Q3467)), "Urbano"
)</f>
        <v>Rural</v>
      </c>
      <c r="V3467" s="25" t="str" cm="1">
        <f t="array" ref="V3467">_xlfn.LET(
    _xlpm.txt, _xlfn.TEXTJOIN("", TRUE, IF(ISNUMBER(--MID(Todos!$H3467, _xlfn.SEQUENCE(LEN(Todos!$H3467)), 1)), MID(Todos!$H3467, _xlfn.SEQUENCE(LEN(Todos!$H3467)), 1), "")),
    IF(ISNUMBER(--RIGHT(_xlpm.txt,1)), _xlpm.txt, LEFT(_xlpm.txt, LEN(_xlpm.txt)-1))
)</f>
        <v>8210</v>
      </c>
      <c r="W3467" s="14" t="str">
        <f>UPPER(LEFT(Todos!$B3467,2))</f>
        <v>TX</v>
      </c>
      <c r="X3467" s="15" t="str" cm="1">
        <f t="array" ref="X3467">+IF(Todos!$C3467 = "",MODE.MATCH(Todos!$C$2:$C$4029),Todos!$C3467)</f>
        <v>M</v>
      </c>
    </row>
    <row r="3468" spans="1:24" x14ac:dyDescent="0.35">
      <c r="A3468" s="6">
        <v>80733</v>
      </c>
      <c r="B3468" s="7" t="s">
        <v>36</v>
      </c>
      <c r="C3468" s="7" t="s">
        <v>17</v>
      </c>
      <c r="D3468" s="7">
        <v>491</v>
      </c>
      <c r="E3468" s="7">
        <v>255</v>
      </c>
      <c r="F3468" s="7">
        <v>349</v>
      </c>
      <c r="G3468" s="7">
        <v>0</v>
      </c>
      <c r="H3468" s="7">
        <v>12302</v>
      </c>
      <c r="I3468" s="7">
        <v>1</v>
      </c>
      <c r="J3468" s="7">
        <v>79</v>
      </c>
      <c r="K3468" s="7">
        <v>331</v>
      </c>
      <c r="L3468" s="7">
        <v>314</v>
      </c>
      <c r="M3468" s="7">
        <v>7.5</v>
      </c>
      <c r="N3468" s="7">
        <f>VLOOKUP(Todos!$A3468,vlookup_table[#All],2,FALSE)</f>
        <v>0</v>
      </c>
      <c r="O3468" s="7" t="str">
        <f>VLOOKUP(Todos!$A3468,vlookup_table[#All],3,FALSE)</f>
        <v>WI</v>
      </c>
      <c r="P3468" s="7">
        <f>VLOOKUP(Todos!$A3468,vlookup_table[#All],4,FALSE)</f>
        <v>3101</v>
      </c>
      <c r="Q3468" s="9" t="str">
        <f>VLOOKUP(Todos!$A3468,vlookup_table[#All],5,FALSE)</f>
        <v>R2</v>
      </c>
      <c r="R3468" s="9" t="str">
        <f>VLOOKUP(Todos!$A3468,vlookup_table[#All],6,FALSE)</f>
        <v>F</v>
      </c>
      <c r="S3468" s="9">
        <f>VLOOKUP(Todos!$A3468,vlookup_table[#All],7,FALSE)</f>
        <v>15</v>
      </c>
      <c r="T3468" s="9">
        <f>ROUND((9706-Todos!$P3468)/100, 0)</f>
        <v>66</v>
      </c>
      <c r="U3468" s="9" t="str" cm="1">
        <f t="array" ref="U3468">_xlfn.IFS(
    ISNUMBER(SEARCH("C", Q3468)), "Ciudad",
    ISNUMBER(SEARCH("T", Q3468)), "Pueblo",
    ISNUMBER(SEARCH("R", Q3468)), "Rural",
    ISNUMBER(SEARCH("S", Q3468)), "Suburbano",
    ISNUMBER(SEARCH("U", Q3468)), "Urbano"
)</f>
        <v>Rural</v>
      </c>
      <c r="V3468" s="24" t="str" cm="1">
        <f t="array" ref="V3468">_xlfn.LET(
    _xlpm.txt, _xlfn.TEXTJOIN("", TRUE, IF(ISNUMBER(--MID(Todos!$H3468, _xlfn.SEQUENCE(LEN(Todos!$H3468)), 1)), MID(Todos!$H3468, _xlfn.SEQUENCE(LEN(Todos!$H3468)), 1), "")),
    IF(ISNUMBER(--RIGHT(_xlpm.txt,1)), _xlpm.txt, LEFT(_xlpm.txt, LEN(_xlpm.txt)-1))
)</f>
        <v>12302</v>
      </c>
      <c r="W3468" s="9" t="str">
        <f>UPPER(LEFT(Todos!$B3468,2))</f>
        <v>WI</v>
      </c>
      <c r="X3468" s="10" t="str" cm="1">
        <f t="array" ref="X3468">+IF(Todos!$C3468 = "",MODE.MATCH(Todos!$C$2:$C$4029),Todos!$C3468)</f>
        <v>F</v>
      </c>
    </row>
    <row r="3469" spans="1:24" x14ac:dyDescent="0.35">
      <c r="A3469" s="11">
        <v>131468</v>
      </c>
      <c r="B3469" s="12" t="s">
        <v>49</v>
      </c>
      <c r="C3469" s="12"/>
      <c r="D3469" s="12">
        <v>726</v>
      </c>
      <c r="E3469" s="12">
        <v>303</v>
      </c>
      <c r="F3469" s="12">
        <v>400</v>
      </c>
      <c r="G3469" s="12">
        <v>0</v>
      </c>
      <c r="H3469" s="12">
        <v>15904</v>
      </c>
      <c r="I3469" s="12">
        <v>2</v>
      </c>
      <c r="J3469" s="12">
        <v>56</v>
      </c>
      <c r="K3469" s="12">
        <v>321</v>
      </c>
      <c r="L3469" s="12">
        <v>362</v>
      </c>
      <c r="M3469" s="12">
        <v>7.3636363640000004</v>
      </c>
      <c r="N3469" s="12">
        <f>VLOOKUP(Todos!$A3469,vlookup_table[#All],2,FALSE)</f>
        <v>1</v>
      </c>
      <c r="O3469" s="12" t="str">
        <f>VLOOKUP(Todos!$A3469,vlookup_table[#All],3,FALSE)</f>
        <v>CO</v>
      </c>
      <c r="P3469" s="12">
        <f>VLOOKUP(Todos!$A3469,vlookup_table[#All],4,FALSE)</f>
        <v>807</v>
      </c>
      <c r="Q3469" s="14" t="str">
        <f>VLOOKUP(Todos!$A3469,vlookup_table[#All],5,FALSE)</f>
        <v>S2</v>
      </c>
      <c r="R3469" s="14" t="str">
        <f>VLOOKUP(Todos!$A3469,vlookup_table[#All],6,FALSE)</f>
        <v/>
      </c>
      <c r="S3469" s="14">
        <f>VLOOKUP(Todos!$A3469,vlookup_table[#All],7,FALSE)</f>
        <v>8</v>
      </c>
      <c r="T3469" s="14">
        <f>ROUND((9706-Todos!$P3469)/100, 0)</f>
        <v>89</v>
      </c>
      <c r="U3469" s="14" t="str" cm="1">
        <f t="array" ref="U3469">_xlfn.IFS(
    ISNUMBER(SEARCH("C", Q3469)), "Ciudad",
    ISNUMBER(SEARCH("T", Q3469)), "Pueblo",
    ISNUMBER(SEARCH("R", Q3469)), "Rural",
    ISNUMBER(SEARCH("S", Q3469)), "Suburbano",
    ISNUMBER(SEARCH("U", Q3469)), "Urbano"
)</f>
        <v>Suburbano</v>
      </c>
      <c r="V3469" s="25" t="str" cm="1">
        <f t="array" ref="V3469">_xlfn.LET(
    _xlpm.txt, _xlfn.TEXTJOIN("", TRUE, IF(ISNUMBER(--MID(Todos!$H3469, _xlfn.SEQUENCE(LEN(Todos!$H3469)), 1)), MID(Todos!$H3469, _xlfn.SEQUENCE(LEN(Todos!$H3469)), 1), "")),
    IF(ISNUMBER(--RIGHT(_xlpm.txt,1)), _xlpm.txt, LEFT(_xlpm.txt, LEN(_xlpm.txt)-1))
)</f>
        <v>15904</v>
      </c>
      <c r="W3469" s="14" t="str">
        <f>UPPER(LEFT(Todos!$B3469,2))</f>
        <v>CO</v>
      </c>
      <c r="X3469" s="15" t="e" cm="1">
        <f t="array" aca="1" ref="X3469" ca="1">+IF(Todos!$C3469 = "",MODE.MATCH(Todos!$C$2:$C$4029),Todos!$C3469)</f>
        <v>#NAME?</v>
      </c>
    </row>
    <row r="3470" spans="1:24" x14ac:dyDescent="0.35">
      <c r="A3470" s="6">
        <v>124298</v>
      </c>
      <c r="B3470" s="7" t="s">
        <v>21</v>
      </c>
      <c r="C3470" s="7" t="s">
        <v>17</v>
      </c>
      <c r="D3470" s="7">
        <v>816</v>
      </c>
      <c r="E3470" s="7">
        <v>360</v>
      </c>
      <c r="F3470" s="7">
        <v>635</v>
      </c>
      <c r="G3470" s="7">
        <v>3</v>
      </c>
      <c r="H3470" s="7">
        <v>28807</v>
      </c>
      <c r="I3470" s="7">
        <v>0</v>
      </c>
      <c r="J3470" s="7">
        <v>70</v>
      </c>
      <c r="K3470" s="7">
        <v>515</v>
      </c>
      <c r="L3470" s="7">
        <v>509</v>
      </c>
      <c r="M3470" s="7">
        <v>3.703703704</v>
      </c>
      <c r="N3470" s="7">
        <f>VLOOKUP(Todos!$A3470,vlookup_table[#All],2,FALSE)</f>
        <v>28</v>
      </c>
      <c r="O3470" s="7" t="str">
        <f>VLOOKUP(Todos!$A3470,vlookup_table[#All],3,FALSE)</f>
        <v>TX</v>
      </c>
      <c r="P3470" s="7">
        <f>VLOOKUP(Todos!$A3470,vlookup_table[#All],4,FALSE)</f>
        <v>1301</v>
      </c>
      <c r="Q3470" s="9" t="str">
        <f>VLOOKUP(Todos!$A3470,vlookup_table[#All],5,FALSE)</f>
        <v>C1</v>
      </c>
      <c r="R3470" s="9" t="str">
        <f>VLOOKUP(Todos!$A3470,vlookup_table[#All],6,FALSE)</f>
        <v>F</v>
      </c>
      <c r="S3470" s="9">
        <f>VLOOKUP(Todos!$A3470,vlookup_table[#All],7,FALSE)</f>
        <v>4</v>
      </c>
      <c r="T3470" s="9">
        <f>ROUND((9706-Todos!$P3470)/100, 0)</f>
        <v>84</v>
      </c>
      <c r="U3470" s="9" t="str" cm="1">
        <f t="array" ref="U3470">_xlfn.IFS(
    ISNUMBER(SEARCH("C", Q3470)), "Ciudad",
    ISNUMBER(SEARCH("T", Q3470)), "Pueblo",
    ISNUMBER(SEARCH("R", Q3470)), "Rural",
    ISNUMBER(SEARCH("S", Q3470)), "Suburbano",
    ISNUMBER(SEARCH("U", Q3470)), "Urbano"
)</f>
        <v>Ciudad</v>
      </c>
      <c r="V3470" s="24" t="str" cm="1">
        <f t="array" ref="V3470">_xlfn.LET(
    _xlpm.txt, _xlfn.TEXTJOIN("", TRUE, IF(ISNUMBER(--MID(Todos!$H3470, _xlfn.SEQUENCE(LEN(Todos!$H3470)), 1)), MID(Todos!$H3470, _xlfn.SEQUENCE(LEN(Todos!$H3470)), 1), "")),
    IF(ISNUMBER(--RIGHT(_xlpm.txt,1)), _xlpm.txt, LEFT(_xlpm.txt, LEN(_xlpm.txt)-1))
)</f>
        <v>28807</v>
      </c>
      <c r="W3470" s="9" t="str">
        <f>UPPER(LEFT(Todos!$B3470,2))</f>
        <v>TX</v>
      </c>
      <c r="X3470" s="10" t="str" cm="1">
        <f t="array" ref="X3470">+IF(Todos!$C3470 = "",MODE.MATCH(Todos!$C$2:$C$4029),Todos!$C3470)</f>
        <v>F</v>
      </c>
    </row>
    <row r="3471" spans="1:24" x14ac:dyDescent="0.35">
      <c r="A3471" s="11">
        <v>21133</v>
      </c>
      <c r="B3471" s="12" t="s">
        <v>18</v>
      </c>
      <c r="C3471" s="12" t="s">
        <v>20</v>
      </c>
      <c r="D3471" s="12">
        <v>863</v>
      </c>
      <c r="E3471" s="12">
        <v>238</v>
      </c>
      <c r="F3471" s="12">
        <v>404</v>
      </c>
      <c r="G3471" s="12">
        <v>10</v>
      </c>
      <c r="H3471" s="12">
        <v>14415</v>
      </c>
      <c r="I3471" s="12">
        <v>1</v>
      </c>
      <c r="J3471" s="12">
        <v>69</v>
      </c>
      <c r="K3471" s="12">
        <v>311</v>
      </c>
      <c r="L3471" s="12">
        <v>319</v>
      </c>
      <c r="M3471" s="12">
        <v>7</v>
      </c>
      <c r="N3471" s="12">
        <f>VLOOKUP(Todos!$A3471,vlookup_table[#All],2,FALSE)</f>
        <v>0</v>
      </c>
      <c r="O3471" s="12" t="str">
        <f>VLOOKUP(Todos!$A3471,vlookup_table[#All],3,FALSE)</f>
        <v>NC</v>
      </c>
      <c r="P3471" s="12">
        <f>VLOOKUP(Todos!$A3471,vlookup_table[#All],4,FALSE)</f>
        <v>0</v>
      </c>
      <c r="Q3471" s="14" t="str">
        <f>VLOOKUP(Todos!$A3471,vlookup_table[#All],5,FALSE)</f>
        <v>R2</v>
      </c>
      <c r="R3471" s="14" t="str">
        <f>VLOOKUP(Todos!$A3471,vlookup_table[#All],6,FALSE)</f>
        <v>F</v>
      </c>
      <c r="S3471" s="14">
        <f>VLOOKUP(Todos!$A3471,vlookup_table[#All],7,FALSE)</f>
        <v>13</v>
      </c>
      <c r="T3471" s="14">
        <f>ROUND((9706-Todos!$P3471)/100, 0)</f>
        <v>97</v>
      </c>
      <c r="U3471" s="14" t="str" cm="1">
        <f t="array" ref="U3471">_xlfn.IFS(
    ISNUMBER(SEARCH("C", Q3471)), "Ciudad",
    ISNUMBER(SEARCH("T", Q3471)), "Pueblo",
    ISNUMBER(SEARCH("R", Q3471)), "Rural",
    ISNUMBER(SEARCH("S", Q3471)), "Suburbano",
    ISNUMBER(SEARCH("U", Q3471)), "Urbano"
)</f>
        <v>Rural</v>
      </c>
      <c r="V3471" s="25" t="str" cm="1">
        <f t="array" ref="V3471">_xlfn.LET(
    _xlpm.txt, _xlfn.TEXTJOIN("", TRUE, IF(ISNUMBER(--MID(Todos!$H3471, _xlfn.SEQUENCE(LEN(Todos!$H3471)), 1)), MID(Todos!$H3471, _xlfn.SEQUENCE(LEN(Todos!$H3471)), 1), "")),
    IF(ISNUMBER(--RIGHT(_xlpm.txt,1)), _xlpm.txt, LEFT(_xlpm.txt, LEN(_xlpm.txt)-1))
)</f>
        <v>14415</v>
      </c>
      <c r="W3471" s="14" t="str">
        <f>UPPER(LEFT(Todos!$B3471,2))</f>
        <v>NC</v>
      </c>
      <c r="X3471" s="15" t="str" cm="1">
        <f t="array" ref="X3471">+IF(Todos!$C3471 = "",MODE.MATCH(Todos!$C$2:$C$4029),Todos!$C3471)</f>
        <v>female</v>
      </c>
    </row>
    <row r="3472" spans="1:24" x14ac:dyDescent="0.35">
      <c r="A3472" s="6">
        <v>23732</v>
      </c>
      <c r="B3472" s="7" t="s">
        <v>47</v>
      </c>
      <c r="C3472" s="7" t="s">
        <v>17</v>
      </c>
      <c r="D3472" s="7">
        <v>1060</v>
      </c>
      <c r="E3472" s="7">
        <v>313</v>
      </c>
      <c r="F3472" s="7">
        <v>465</v>
      </c>
      <c r="G3472" s="7">
        <v>30</v>
      </c>
      <c r="H3472" s="7">
        <v>17255</v>
      </c>
      <c r="I3472" s="7">
        <v>1</v>
      </c>
      <c r="J3472" s="7">
        <v>62</v>
      </c>
      <c r="K3472" s="7">
        <v>370</v>
      </c>
      <c r="L3472" s="7">
        <v>422</v>
      </c>
      <c r="M3472" s="7">
        <v>4.95</v>
      </c>
      <c r="N3472" s="7">
        <f>VLOOKUP(Todos!$A3472,vlookup_table[#All],2,FALSE)</f>
        <v>0</v>
      </c>
      <c r="O3472" s="7" t="str">
        <f>VLOOKUP(Todos!$A3472,vlookup_table[#All],3,FALSE)</f>
        <v>SC</v>
      </c>
      <c r="P3472" s="7">
        <f>VLOOKUP(Todos!$A3472,vlookup_table[#All],4,FALSE)</f>
        <v>0</v>
      </c>
      <c r="Q3472" s="9" t="str">
        <f>VLOOKUP(Todos!$A3472,vlookup_table[#All],5,FALSE)</f>
        <v>R1</v>
      </c>
      <c r="R3472" s="9" t="str">
        <f>VLOOKUP(Todos!$A3472,vlookup_table[#All],6,FALSE)</f>
        <v>F</v>
      </c>
      <c r="S3472" s="9">
        <f>VLOOKUP(Todos!$A3472,vlookup_table[#All],7,FALSE)</f>
        <v>4</v>
      </c>
      <c r="T3472" s="9">
        <f>ROUND((9706-Todos!$P3472)/100, 0)</f>
        <v>97</v>
      </c>
      <c r="U3472" s="9" t="str" cm="1">
        <f t="array" ref="U3472">_xlfn.IFS(
    ISNUMBER(SEARCH("C", Q3472)), "Ciudad",
    ISNUMBER(SEARCH("T", Q3472)), "Pueblo",
    ISNUMBER(SEARCH("R", Q3472)), "Rural",
    ISNUMBER(SEARCH("S", Q3472)), "Suburbano",
    ISNUMBER(SEARCH("U", Q3472)), "Urbano"
)</f>
        <v>Rural</v>
      </c>
      <c r="V3472" s="24" t="str" cm="1">
        <f t="array" ref="V3472">_xlfn.LET(
    _xlpm.txt, _xlfn.TEXTJOIN("", TRUE, IF(ISNUMBER(--MID(Todos!$H3472, _xlfn.SEQUENCE(LEN(Todos!$H3472)), 1)), MID(Todos!$H3472, _xlfn.SEQUENCE(LEN(Todos!$H3472)), 1), "")),
    IF(ISNUMBER(--RIGHT(_xlpm.txt,1)), _xlpm.txt, LEFT(_xlpm.txt, LEN(_xlpm.txt)-1))
)</f>
        <v>17255</v>
      </c>
      <c r="W3472" s="9" t="str">
        <f>UPPER(LEFT(Todos!$B3472,2))</f>
        <v>SC</v>
      </c>
      <c r="X3472" s="10" t="str" cm="1">
        <f t="array" ref="X3472">+IF(Todos!$C3472 = "",MODE.MATCH(Todos!$C$2:$C$4029),Todos!$C3472)</f>
        <v>F</v>
      </c>
    </row>
    <row r="3473" spans="1:24" x14ac:dyDescent="0.35">
      <c r="A3473" s="11">
        <v>188133</v>
      </c>
      <c r="B3473" s="12" t="s">
        <v>44</v>
      </c>
      <c r="C3473" s="12" t="s">
        <v>17</v>
      </c>
      <c r="D3473" s="12">
        <v>828</v>
      </c>
      <c r="E3473" s="12">
        <v>478</v>
      </c>
      <c r="F3473" s="12">
        <v>540</v>
      </c>
      <c r="G3473" s="12">
        <v>2</v>
      </c>
      <c r="H3473" s="12">
        <v>16643</v>
      </c>
      <c r="I3473" s="12">
        <v>4</v>
      </c>
      <c r="J3473" s="12">
        <v>54</v>
      </c>
      <c r="K3473" s="12">
        <v>506</v>
      </c>
      <c r="L3473" s="12">
        <v>487</v>
      </c>
      <c r="M3473" s="12">
        <v>4.75</v>
      </c>
      <c r="N3473" s="12">
        <f>VLOOKUP(Todos!$A3473,vlookup_table[#All],2,FALSE)</f>
        <v>0</v>
      </c>
      <c r="O3473" s="12" t="str">
        <f>VLOOKUP(Todos!$A3473,vlookup_table[#All],3,FALSE)</f>
        <v>AL</v>
      </c>
      <c r="P3473" s="12">
        <f>VLOOKUP(Todos!$A3473,vlookup_table[#All],4,FALSE)</f>
        <v>0</v>
      </c>
      <c r="Q3473" s="14" t="str">
        <f>VLOOKUP(Todos!$A3473,vlookup_table[#All],5,FALSE)</f>
        <v>T3</v>
      </c>
      <c r="R3473" s="14" t="str">
        <f>VLOOKUP(Todos!$A3473,vlookup_table[#All],6,FALSE)</f>
        <v>F</v>
      </c>
      <c r="S3473" s="14">
        <f>VLOOKUP(Todos!$A3473,vlookup_table[#All],7,FALSE)</f>
        <v>5</v>
      </c>
      <c r="T3473" s="14">
        <f>ROUND((9706-Todos!$P3473)/100, 0)</f>
        <v>97</v>
      </c>
      <c r="U3473" s="14" t="str" cm="1">
        <f t="array" ref="U3473">_xlfn.IFS(
    ISNUMBER(SEARCH("C", Q3473)), "Ciudad",
    ISNUMBER(SEARCH("T", Q3473)), "Pueblo",
    ISNUMBER(SEARCH("R", Q3473)), "Rural",
    ISNUMBER(SEARCH("S", Q3473)), "Suburbano",
    ISNUMBER(SEARCH("U", Q3473)), "Urbano"
)</f>
        <v>Pueblo</v>
      </c>
      <c r="V3473" s="25" t="str" cm="1">
        <f t="array" ref="V3473">_xlfn.LET(
    _xlpm.txt, _xlfn.TEXTJOIN("", TRUE, IF(ISNUMBER(--MID(Todos!$H3473, _xlfn.SEQUENCE(LEN(Todos!$H3473)), 1)), MID(Todos!$H3473, _xlfn.SEQUENCE(LEN(Todos!$H3473)), 1), "")),
    IF(ISNUMBER(--RIGHT(_xlpm.txt,1)), _xlpm.txt, LEFT(_xlpm.txt, LEN(_xlpm.txt)-1))
)</f>
        <v>16643</v>
      </c>
      <c r="W3473" s="14" t="str">
        <f>UPPER(LEFT(Todos!$B3473,2))</f>
        <v>AL</v>
      </c>
      <c r="X3473" s="15" t="str" cm="1">
        <f t="array" ref="X3473">+IF(Todos!$C3473 = "",MODE.MATCH(Todos!$C$2:$C$4029),Todos!$C3473)</f>
        <v>F</v>
      </c>
    </row>
    <row r="3474" spans="1:24" x14ac:dyDescent="0.35">
      <c r="A3474" s="6">
        <v>167838</v>
      </c>
      <c r="B3474" s="7" t="s">
        <v>22</v>
      </c>
      <c r="C3474" s="7" t="s">
        <v>14</v>
      </c>
      <c r="D3474" s="7">
        <v>2291</v>
      </c>
      <c r="E3474" s="7">
        <v>353</v>
      </c>
      <c r="F3474" s="7">
        <v>440</v>
      </c>
      <c r="G3474" s="7">
        <v>68</v>
      </c>
      <c r="H3474" s="7">
        <v>13687</v>
      </c>
      <c r="I3474" s="7">
        <v>14</v>
      </c>
      <c r="J3474" s="7">
        <v>58</v>
      </c>
      <c r="K3474" s="7">
        <v>407</v>
      </c>
      <c r="L3474" s="7">
        <v>402</v>
      </c>
      <c r="M3474" s="7">
        <v>8.875</v>
      </c>
      <c r="N3474" s="7">
        <f>VLOOKUP(Todos!$A3474,vlookup_table[#All],2,FALSE)</f>
        <v>1</v>
      </c>
      <c r="O3474" s="7" t="str">
        <f>VLOOKUP(Todos!$A3474,vlookup_table[#All],3,FALSE)</f>
        <v>CA</v>
      </c>
      <c r="P3474" s="7">
        <f>VLOOKUP(Todos!$A3474,vlookup_table[#All],4,FALSE)</f>
        <v>3402</v>
      </c>
      <c r="Q3474" s="9" t="str">
        <f>VLOOKUP(Todos!$A3474,vlookup_table[#All],5,FALSE)</f>
        <v>C2</v>
      </c>
      <c r="R3474" s="9" t="str">
        <f>VLOOKUP(Todos!$A3474,vlookup_table[#All],6,FALSE)</f>
        <v>M</v>
      </c>
      <c r="S3474" s="9">
        <f>VLOOKUP(Todos!$A3474,vlookup_table[#All],7,FALSE)</f>
        <v>15</v>
      </c>
      <c r="T3474" s="9">
        <f>ROUND((9706-Todos!$P3474)/100, 0)</f>
        <v>63</v>
      </c>
      <c r="U3474" s="9" t="str" cm="1">
        <f t="array" ref="U3474">_xlfn.IFS(
    ISNUMBER(SEARCH("C", Q3474)), "Ciudad",
    ISNUMBER(SEARCH("T", Q3474)), "Pueblo",
    ISNUMBER(SEARCH("R", Q3474)), "Rural",
    ISNUMBER(SEARCH("S", Q3474)), "Suburbano",
    ISNUMBER(SEARCH("U", Q3474)), "Urbano"
)</f>
        <v>Ciudad</v>
      </c>
      <c r="V3474" s="24" t="str" cm="1">
        <f t="array" ref="V3474">_xlfn.LET(
    _xlpm.txt, _xlfn.TEXTJOIN("", TRUE, IF(ISNUMBER(--MID(Todos!$H3474, _xlfn.SEQUENCE(LEN(Todos!$H3474)), 1)), MID(Todos!$H3474, _xlfn.SEQUENCE(LEN(Todos!$H3474)), 1), "")),
    IF(ISNUMBER(--RIGHT(_xlpm.txt,1)), _xlpm.txt, LEFT(_xlpm.txt, LEN(_xlpm.txt)-1))
)</f>
        <v>13687</v>
      </c>
      <c r="W3474" s="9" t="str">
        <f>UPPER(LEFT(Todos!$B3474,2))</f>
        <v>CA</v>
      </c>
      <c r="X3474" s="10" t="str" cm="1">
        <f t="array" ref="X3474">+IF(Todos!$C3474 = "",MODE.MATCH(Todos!$C$2:$C$4029),Todos!$C3474)</f>
        <v>M</v>
      </c>
    </row>
    <row r="3475" spans="1:24" x14ac:dyDescent="0.35">
      <c r="A3475" s="11">
        <v>113186</v>
      </c>
      <c r="B3475" s="12" t="s">
        <v>32</v>
      </c>
      <c r="C3475" s="12" t="s">
        <v>14</v>
      </c>
      <c r="D3475" s="12">
        <v>1385</v>
      </c>
      <c r="E3475" s="12">
        <v>249</v>
      </c>
      <c r="F3475" s="12">
        <v>554</v>
      </c>
      <c r="G3475" s="12">
        <v>8</v>
      </c>
      <c r="H3475" s="12">
        <v>22877</v>
      </c>
      <c r="I3475" s="12">
        <v>2</v>
      </c>
      <c r="J3475" s="12">
        <v>58</v>
      </c>
      <c r="K3475" s="12">
        <v>409</v>
      </c>
      <c r="L3475" s="12">
        <v>419</v>
      </c>
      <c r="M3475" s="12">
        <v>5.3214285710000002</v>
      </c>
      <c r="N3475" s="12">
        <f>VLOOKUP(Todos!$A3475,vlookup_table[#All],2,FALSE)</f>
        <v>1002</v>
      </c>
      <c r="O3475" s="12" t="str">
        <f>VLOOKUP(Todos!$A3475,vlookup_table[#All],3,FALSE)</f>
        <v>OK</v>
      </c>
      <c r="P3475" s="12">
        <f>VLOOKUP(Todos!$A3475,vlookup_table[#All],4,FALSE)</f>
        <v>2001</v>
      </c>
      <c r="Q3475" s="14" t="str">
        <f>VLOOKUP(Todos!$A3475,vlookup_table[#All],5,FALSE)</f>
        <v>C2</v>
      </c>
      <c r="R3475" s="14" t="str">
        <f>VLOOKUP(Todos!$A3475,vlookup_table[#All],6,FALSE)</f>
        <v>M</v>
      </c>
      <c r="S3475" s="14">
        <f>VLOOKUP(Todos!$A3475,vlookup_table[#All],7,FALSE)</f>
        <v>5</v>
      </c>
      <c r="T3475" s="14">
        <f>ROUND((9706-Todos!$P3475)/100, 0)</f>
        <v>77</v>
      </c>
      <c r="U3475" s="14" t="str" cm="1">
        <f t="array" ref="U3475">_xlfn.IFS(
    ISNUMBER(SEARCH("C", Q3475)), "Ciudad",
    ISNUMBER(SEARCH("T", Q3475)), "Pueblo",
    ISNUMBER(SEARCH("R", Q3475)), "Rural",
    ISNUMBER(SEARCH("S", Q3475)), "Suburbano",
    ISNUMBER(SEARCH("U", Q3475)), "Urbano"
)</f>
        <v>Ciudad</v>
      </c>
      <c r="V3475" s="25" t="str" cm="1">
        <f t="array" ref="V3475">_xlfn.LET(
    _xlpm.txt, _xlfn.TEXTJOIN("", TRUE, IF(ISNUMBER(--MID(Todos!$H3475, _xlfn.SEQUENCE(LEN(Todos!$H3475)), 1)), MID(Todos!$H3475, _xlfn.SEQUENCE(LEN(Todos!$H3475)), 1), "")),
    IF(ISNUMBER(--RIGHT(_xlpm.txt,1)), _xlpm.txt, LEFT(_xlpm.txt, LEN(_xlpm.txt)-1))
)</f>
        <v>22877</v>
      </c>
      <c r="W3475" s="14" t="str">
        <f>UPPER(LEFT(Todos!$B3475,2))</f>
        <v>OK</v>
      </c>
      <c r="X3475" s="15" t="str" cm="1">
        <f t="array" ref="X3475">+IF(Todos!$C3475 = "",MODE.MATCH(Todos!$C$2:$C$4029),Todos!$C3475)</f>
        <v>M</v>
      </c>
    </row>
    <row r="3476" spans="1:24" x14ac:dyDescent="0.35">
      <c r="A3476" s="6">
        <v>154114</v>
      </c>
      <c r="B3476" s="7" t="s">
        <v>24</v>
      </c>
      <c r="C3476" s="7" t="s">
        <v>17</v>
      </c>
      <c r="D3476" s="7">
        <v>775</v>
      </c>
      <c r="E3476" s="7">
        <v>218</v>
      </c>
      <c r="F3476" s="7">
        <v>312</v>
      </c>
      <c r="G3476" s="7">
        <v>0</v>
      </c>
      <c r="H3476" s="7">
        <v>15459</v>
      </c>
      <c r="I3476" s="7">
        <v>9</v>
      </c>
      <c r="J3476" s="7">
        <v>0</v>
      </c>
      <c r="K3476" s="7">
        <v>266</v>
      </c>
      <c r="L3476" s="7">
        <v>272</v>
      </c>
      <c r="M3476" s="7">
        <v>12.66666667</v>
      </c>
      <c r="N3476" s="7">
        <f>VLOOKUP(Todos!$A3476,vlookup_table[#All],2,FALSE)</f>
        <v>2</v>
      </c>
      <c r="O3476" s="7" t="str">
        <f>VLOOKUP(Todos!$A3476,vlookup_table[#All],3,FALSE)</f>
        <v>NV</v>
      </c>
      <c r="P3476" s="7">
        <f>VLOOKUP(Todos!$A3476,vlookup_table[#All],4,FALSE)</f>
        <v>3707</v>
      </c>
      <c r="Q3476" s="9" t="str">
        <f>VLOOKUP(Todos!$A3476,vlookup_table[#All],5,FALSE)</f>
        <v>T2</v>
      </c>
      <c r="R3476" s="9" t="str">
        <f>VLOOKUP(Todos!$A3476,vlookup_table[#All],6,FALSE)</f>
        <v>F</v>
      </c>
      <c r="S3476" s="9">
        <f>VLOOKUP(Todos!$A3476,vlookup_table[#All],7,FALSE)</f>
        <v>20</v>
      </c>
      <c r="T3476" s="9">
        <f>ROUND((9706-Todos!$P3476)/100, 0)</f>
        <v>60</v>
      </c>
      <c r="U3476" s="9" t="str" cm="1">
        <f t="array" ref="U3476">_xlfn.IFS(
    ISNUMBER(SEARCH("C", Q3476)), "Ciudad",
    ISNUMBER(SEARCH("T", Q3476)), "Pueblo",
    ISNUMBER(SEARCH("R", Q3476)), "Rural",
    ISNUMBER(SEARCH("S", Q3476)), "Suburbano",
    ISNUMBER(SEARCH("U", Q3476)), "Urbano"
)</f>
        <v>Pueblo</v>
      </c>
      <c r="V3476" s="24" t="str" cm="1">
        <f t="array" ref="V3476">_xlfn.LET(
    _xlpm.txt, _xlfn.TEXTJOIN("", TRUE, IF(ISNUMBER(--MID(Todos!$H3476, _xlfn.SEQUENCE(LEN(Todos!$H3476)), 1)), MID(Todos!$H3476, _xlfn.SEQUENCE(LEN(Todos!$H3476)), 1), "")),
    IF(ISNUMBER(--RIGHT(_xlpm.txt,1)), _xlpm.txt, LEFT(_xlpm.txt, LEN(_xlpm.txt)-1))
)</f>
        <v>15459</v>
      </c>
      <c r="W3476" s="9" t="str">
        <f>UPPER(LEFT(Todos!$B3476,2))</f>
        <v>NV</v>
      </c>
      <c r="X3476" s="10" t="str" cm="1">
        <f t="array" ref="X3476">+IF(Todos!$C3476 = "",MODE.MATCH(Todos!$C$2:$C$4029),Todos!$C3476)</f>
        <v>F</v>
      </c>
    </row>
    <row r="3477" spans="1:24" x14ac:dyDescent="0.35">
      <c r="A3477" s="11">
        <v>171738</v>
      </c>
      <c r="B3477" s="12" t="s">
        <v>22</v>
      </c>
      <c r="C3477" s="12" t="s">
        <v>14</v>
      </c>
      <c r="D3477" s="12">
        <v>2098</v>
      </c>
      <c r="E3477" s="12">
        <v>564</v>
      </c>
      <c r="F3477" s="12">
        <v>730</v>
      </c>
      <c r="G3477" s="12">
        <v>55</v>
      </c>
      <c r="H3477" s="12">
        <v>34394</v>
      </c>
      <c r="I3477" s="12">
        <v>4</v>
      </c>
      <c r="J3477" s="12">
        <v>62</v>
      </c>
      <c r="K3477" s="12">
        <v>752</v>
      </c>
      <c r="L3477" s="12">
        <v>611</v>
      </c>
      <c r="M3477" s="12">
        <v>9.75</v>
      </c>
      <c r="N3477" s="12">
        <f>VLOOKUP(Todos!$A3477,vlookup_table[#All],2,FALSE)</f>
        <v>2</v>
      </c>
      <c r="O3477" s="12" t="str">
        <f>VLOOKUP(Todos!$A3477,vlookup_table[#All],3,FALSE)</f>
        <v>CA</v>
      </c>
      <c r="P3477" s="12">
        <f>VLOOKUP(Todos!$A3477,vlookup_table[#All],4,FALSE)</f>
        <v>701</v>
      </c>
      <c r="Q3477" s="14" t="str">
        <f>VLOOKUP(Todos!$A3477,vlookup_table[#All],5,FALSE)</f>
        <v>U1</v>
      </c>
      <c r="R3477" s="14" t="str">
        <f>VLOOKUP(Todos!$A3477,vlookup_table[#All],6,FALSE)</f>
        <v>M</v>
      </c>
      <c r="S3477" s="14">
        <f>VLOOKUP(Todos!$A3477,vlookup_table[#All],7,FALSE)</f>
        <v>12</v>
      </c>
      <c r="T3477" s="14">
        <f>ROUND((9706-Todos!$P3477)/100, 0)</f>
        <v>90</v>
      </c>
      <c r="U3477" s="14" t="str" cm="1">
        <f t="array" ref="U3477">_xlfn.IFS(
    ISNUMBER(SEARCH("C", Q3477)), "Ciudad",
    ISNUMBER(SEARCH("T", Q3477)), "Pueblo",
    ISNUMBER(SEARCH("R", Q3477)), "Rural",
    ISNUMBER(SEARCH("S", Q3477)), "Suburbano",
    ISNUMBER(SEARCH("U", Q3477)), "Urbano"
)</f>
        <v>Urbano</v>
      </c>
      <c r="V3477" s="25" t="str" cm="1">
        <f t="array" ref="V3477">_xlfn.LET(
    _xlpm.txt, _xlfn.TEXTJOIN("", TRUE, IF(ISNUMBER(--MID(Todos!$H3477, _xlfn.SEQUENCE(LEN(Todos!$H3477)), 1)), MID(Todos!$H3477, _xlfn.SEQUENCE(LEN(Todos!$H3477)), 1), "")),
    IF(ISNUMBER(--RIGHT(_xlpm.txt,1)), _xlpm.txt, LEFT(_xlpm.txt, LEN(_xlpm.txt)-1))
)</f>
        <v>34394</v>
      </c>
      <c r="W3477" s="14" t="str">
        <f>UPPER(LEFT(Todos!$B3477,2))</f>
        <v>CA</v>
      </c>
      <c r="X3477" s="15" t="str" cm="1">
        <f t="array" ref="X3477">+IF(Todos!$C3477 = "",MODE.MATCH(Todos!$C$2:$C$4029),Todos!$C3477)</f>
        <v>M</v>
      </c>
    </row>
    <row r="3478" spans="1:24" x14ac:dyDescent="0.35">
      <c r="A3478" s="6">
        <v>20401</v>
      </c>
      <c r="B3478" s="7" t="s">
        <v>18</v>
      </c>
      <c r="C3478" s="7" t="s">
        <v>20</v>
      </c>
      <c r="D3478" s="7">
        <v>476</v>
      </c>
      <c r="E3478" s="7">
        <v>193</v>
      </c>
      <c r="F3478" s="7">
        <v>282</v>
      </c>
      <c r="G3478" s="7">
        <v>0</v>
      </c>
      <c r="H3478" s="7">
        <v>9066</v>
      </c>
      <c r="I3478" s="7">
        <v>0</v>
      </c>
      <c r="J3478" s="7">
        <v>90</v>
      </c>
      <c r="K3478" s="7">
        <v>244</v>
      </c>
      <c r="L3478" s="7">
        <v>243</v>
      </c>
      <c r="M3478" s="7">
        <v>16.166666670000001</v>
      </c>
      <c r="N3478" s="7">
        <f>VLOOKUP(Todos!$A3478,vlookup_table[#All],2,FALSE)</f>
        <v>0</v>
      </c>
      <c r="O3478" s="7" t="str">
        <f>VLOOKUP(Todos!$A3478,vlookup_table[#All],3,FALSE)</f>
        <v>NC</v>
      </c>
      <c r="P3478" s="7">
        <f>VLOOKUP(Todos!$A3478,vlookup_table[#All],4,FALSE)</f>
        <v>3201</v>
      </c>
      <c r="Q3478" s="9" t="str">
        <f>VLOOKUP(Todos!$A3478,vlookup_table[#All],5,FALSE)</f>
        <v>R3</v>
      </c>
      <c r="R3478" s="9" t="str">
        <f>VLOOKUP(Todos!$A3478,vlookup_table[#All],6,FALSE)</f>
        <v>F</v>
      </c>
      <c r="S3478" s="9">
        <f>VLOOKUP(Todos!$A3478,vlookup_table[#All],7,FALSE)</f>
        <v>30</v>
      </c>
      <c r="T3478" s="9">
        <f>ROUND((9706-Todos!$P3478)/100, 0)</f>
        <v>65</v>
      </c>
      <c r="U3478" s="9" t="str" cm="1">
        <f t="array" ref="U3478">_xlfn.IFS(
    ISNUMBER(SEARCH("C", Q3478)), "Ciudad",
    ISNUMBER(SEARCH("T", Q3478)), "Pueblo",
    ISNUMBER(SEARCH("R", Q3478)), "Rural",
    ISNUMBER(SEARCH("S", Q3478)), "Suburbano",
    ISNUMBER(SEARCH("U", Q3478)), "Urbano"
)</f>
        <v>Rural</v>
      </c>
      <c r="V3478" s="24" t="str" cm="1">
        <f t="array" ref="V3478">_xlfn.LET(
    _xlpm.txt, _xlfn.TEXTJOIN("", TRUE, IF(ISNUMBER(--MID(Todos!$H3478, _xlfn.SEQUENCE(LEN(Todos!$H3478)), 1)), MID(Todos!$H3478, _xlfn.SEQUENCE(LEN(Todos!$H3478)), 1), "")),
    IF(ISNUMBER(--RIGHT(_xlpm.txt,1)), _xlpm.txt, LEFT(_xlpm.txt, LEN(_xlpm.txt)-1))
)</f>
        <v>9066</v>
      </c>
      <c r="W3478" s="9" t="str">
        <f>UPPER(LEFT(Todos!$B3478,2))</f>
        <v>NC</v>
      </c>
      <c r="X3478" s="10" t="str" cm="1">
        <f t="array" ref="X3478">+IF(Todos!$C3478 = "",MODE.MATCH(Todos!$C$2:$C$4029),Todos!$C3478)</f>
        <v>female</v>
      </c>
    </row>
    <row r="3479" spans="1:24" x14ac:dyDescent="0.35">
      <c r="A3479" s="11">
        <v>69878</v>
      </c>
      <c r="B3479" s="12" t="s">
        <v>30</v>
      </c>
      <c r="C3479" s="12" t="s">
        <v>14</v>
      </c>
      <c r="D3479" s="12">
        <v>568</v>
      </c>
      <c r="E3479" s="12">
        <v>375</v>
      </c>
      <c r="F3479" s="12">
        <v>459</v>
      </c>
      <c r="G3479" s="12">
        <v>0</v>
      </c>
      <c r="H3479" s="12">
        <v>15234</v>
      </c>
      <c r="I3479" s="12">
        <v>1</v>
      </c>
      <c r="J3479" s="12">
        <v>92</v>
      </c>
      <c r="K3479" s="12">
        <v>406</v>
      </c>
      <c r="L3479" s="12">
        <v>429</v>
      </c>
      <c r="M3479" s="12">
        <v>7.80952381</v>
      </c>
      <c r="N3479" s="12">
        <f>VLOOKUP(Todos!$A3479,vlookup_table[#All],2,FALSE)</f>
        <v>1</v>
      </c>
      <c r="O3479" s="12" t="str">
        <f>VLOOKUP(Todos!$A3479,vlookup_table[#All],3,FALSE)</f>
        <v>MI</v>
      </c>
      <c r="P3479" s="12">
        <f>VLOOKUP(Todos!$A3479,vlookup_table[#All],4,FALSE)</f>
        <v>2907</v>
      </c>
      <c r="Q3479" s="14" t="str">
        <f>VLOOKUP(Todos!$A3479,vlookup_table[#All],5,FALSE)</f>
        <v>R2</v>
      </c>
      <c r="R3479" s="14" t="str">
        <f>VLOOKUP(Todos!$A3479,vlookup_table[#All],6,FALSE)</f>
        <v>M</v>
      </c>
      <c r="S3479" s="14">
        <f>VLOOKUP(Todos!$A3479,vlookup_table[#All],7,FALSE)</f>
        <v>12</v>
      </c>
      <c r="T3479" s="14">
        <f>ROUND((9706-Todos!$P3479)/100, 0)</f>
        <v>68</v>
      </c>
      <c r="U3479" s="14" t="str" cm="1">
        <f t="array" ref="U3479">_xlfn.IFS(
    ISNUMBER(SEARCH("C", Q3479)), "Ciudad",
    ISNUMBER(SEARCH("T", Q3479)), "Pueblo",
    ISNUMBER(SEARCH("R", Q3479)), "Rural",
    ISNUMBER(SEARCH("S", Q3479)), "Suburbano",
    ISNUMBER(SEARCH("U", Q3479)), "Urbano"
)</f>
        <v>Rural</v>
      </c>
      <c r="V3479" s="25" t="str" cm="1">
        <f t="array" ref="V3479">_xlfn.LET(
    _xlpm.txt, _xlfn.TEXTJOIN("", TRUE, IF(ISNUMBER(--MID(Todos!$H3479, _xlfn.SEQUENCE(LEN(Todos!$H3479)), 1)), MID(Todos!$H3479, _xlfn.SEQUENCE(LEN(Todos!$H3479)), 1), "")),
    IF(ISNUMBER(--RIGHT(_xlpm.txt,1)), _xlpm.txt, LEFT(_xlpm.txt, LEN(_xlpm.txt)-1))
)</f>
        <v>15234</v>
      </c>
      <c r="W3479" s="14" t="str">
        <f>UPPER(LEFT(Todos!$B3479,2))</f>
        <v>MI</v>
      </c>
      <c r="X3479" s="15" t="str" cm="1">
        <f t="array" ref="X3479">+IF(Todos!$C3479 = "",MODE.MATCH(Todos!$C$2:$C$4029),Todos!$C3479)</f>
        <v>M</v>
      </c>
    </row>
    <row r="3480" spans="1:24" x14ac:dyDescent="0.35">
      <c r="A3480" s="6">
        <v>138443</v>
      </c>
      <c r="B3480" s="7" t="s">
        <v>56</v>
      </c>
      <c r="C3480" s="7" t="s">
        <v>61</v>
      </c>
      <c r="D3480" s="7">
        <v>650</v>
      </c>
      <c r="E3480" s="7">
        <v>174</v>
      </c>
      <c r="F3480" s="7">
        <v>251</v>
      </c>
      <c r="G3480" s="7">
        <v>2</v>
      </c>
      <c r="H3480" s="7">
        <v>9170</v>
      </c>
      <c r="I3480" s="7">
        <v>6</v>
      </c>
      <c r="J3480" s="7">
        <v>28</v>
      </c>
      <c r="K3480" s="7">
        <v>203</v>
      </c>
      <c r="L3480" s="7">
        <v>216</v>
      </c>
      <c r="M3480" s="7">
        <v>15</v>
      </c>
      <c r="N3480" s="7">
        <f>VLOOKUP(Todos!$A3480,vlookup_table[#All],2,FALSE)</f>
        <v>0</v>
      </c>
      <c r="O3480" s="7" t="str">
        <f>VLOOKUP(Todos!$A3480,vlookup_table[#All],3,FALSE)</f>
        <v>AZ</v>
      </c>
      <c r="P3480" s="7">
        <f>VLOOKUP(Todos!$A3480,vlookup_table[#All],4,FALSE)</f>
        <v>5001</v>
      </c>
      <c r="Q3480" s="9" t="str">
        <f>VLOOKUP(Todos!$A3480,vlookup_table[#All],5,FALSE)</f>
        <v/>
      </c>
      <c r="R3480" s="9" t="str">
        <f>VLOOKUP(Todos!$A3480,vlookup_table[#All],6,FALSE)</f>
        <v>F</v>
      </c>
      <c r="S3480" s="9">
        <f>VLOOKUP(Todos!$A3480,vlookup_table[#All],7,FALSE)</f>
        <v>15</v>
      </c>
      <c r="T3480" s="9">
        <f>ROUND((9706-Todos!$P3480)/100, 0)</f>
        <v>47</v>
      </c>
      <c r="U3480" s="9" t="e" cm="1">
        <f t="array" ref="U3480">_xlfn.IFS(
    ISNUMBER(SEARCH("C", Q3480)), "Ciudad",
    ISNUMBER(SEARCH("T", Q3480)), "Pueblo",
    ISNUMBER(SEARCH("R", Q3480)), "Rural",
    ISNUMBER(SEARCH("S", Q3480)), "Suburbano",
    ISNUMBER(SEARCH("U", Q3480)), "Urbano"
)</f>
        <v>#N/A</v>
      </c>
      <c r="V3480" s="24" t="str" cm="1">
        <f t="array" ref="V3480">_xlfn.LET(
    _xlpm.txt, _xlfn.TEXTJOIN("", TRUE, IF(ISNUMBER(--MID(Todos!$H3480, _xlfn.SEQUENCE(LEN(Todos!$H3480)), 1)), MID(Todos!$H3480, _xlfn.SEQUENCE(LEN(Todos!$H3480)), 1), "")),
    IF(ISNUMBER(--RIGHT(_xlpm.txt,1)), _xlpm.txt, LEFT(_xlpm.txt, LEN(_xlpm.txt)-1))
)</f>
        <v>9170</v>
      </c>
      <c r="W3480" s="9" t="str">
        <f>UPPER(LEFT(Todos!$B3480,2))</f>
        <v>AZ</v>
      </c>
      <c r="X3480" s="10" t="str" cm="1">
        <f t="array" ref="X3480">+IF(Todos!$C3480 = "",MODE.MATCH(Todos!$C$2:$C$4029),Todos!$C3480)</f>
        <v>Female</v>
      </c>
    </row>
    <row r="3481" spans="1:24" x14ac:dyDescent="0.35">
      <c r="A3481" s="11">
        <v>13806</v>
      </c>
      <c r="B3481" s="12" t="s">
        <v>36</v>
      </c>
      <c r="C3481" s="12" t="s">
        <v>17</v>
      </c>
      <c r="D3481" s="12">
        <v>409</v>
      </c>
      <c r="E3481" s="12">
        <v>216</v>
      </c>
      <c r="F3481" s="12">
        <v>317</v>
      </c>
      <c r="G3481" s="12">
        <v>0</v>
      </c>
      <c r="H3481" s="12">
        <v>10381</v>
      </c>
      <c r="I3481" s="12">
        <v>1</v>
      </c>
      <c r="J3481" s="12">
        <v>80</v>
      </c>
      <c r="K3481" s="12">
        <v>268</v>
      </c>
      <c r="L3481" s="12">
        <v>266</v>
      </c>
      <c r="M3481" s="12">
        <v>5.6029411769999999</v>
      </c>
      <c r="N3481" s="12">
        <f>VLOOKUP(Todos!$A3481,vlookup_table[#All],2,FALSE)</f>
        <v>2</v>
      </c>
      <c r="O3481" s="12" t="str">
        <f>VLOOKUP(Todos!$A3481,vlookup_table[#All],3,FALSE)</f>
        <v>WI</v>
      </c>
      <c r="P3481" s="12">
        <f>VLOOKUP(Todos!$A3481,vlookup_table[#All],4,FALSE)</f>
        <v>0</v>
      </c>
      <c r="Q3481" s="14" t="str">
        <f>VLOOKUP(Todos!$A3481,vlookup_table[#All],5,FALSE)</f>
        <v>R2</v>
      </c>
      <c r="R3481" s="14" t="str">
        <f>VLOOKUP(Todos!$A3481,vlookup_table[#All],6,FALSE)</f>
        <v>F</v>
      </c>
      <c r="S3481" s="14">
        <f>VLOOKUP(Todos!$A3481,vlookup_table[#All],7,FALSE)</f>
        <v>7</v>
      </c>
      <c r="T3481" s="14">
        <f>ROUND((9706-Todos!$P3481)/100, 0)</f>
        <v>97</v>
      </c>
      <c r="U3481" s="14" t="str" cm="1">
        <f t="array" ref="U3481">_xlfn.IFS(
    ISNUMBER(SEARCH("C", Q3481)), "Ciudad",
    ISNUMBER(SEARCH("T", Q3481)), "Pueblo",
    ISNUMBER(SEARCH("R", Q3481)), "Rural",
    ISNUMBER(SEARCH("S", Q3481)), "Suburbano",
    ISNUMBER(SEARCH("U", Q3481)), "Urbano"
)</f>
        <v>Rural</v>
      </c>
      <c r="V3481" s="25" t="str" cm="1">
        <f t="array" ref="V3481">_xlfn.LET(
    _xlpm.txt, _xlfn.TEXTJOIN("", TRUE, IF(ISNUMBER(--MID(Todos!$H3481, _xlfn.SEQUENCE(LEN(Todos!$H3481)), 1)), MID(Todos!$H3481, _xlfn.SEQUENCE(LEN(Todos!$H3481)), 1), "")),
    IF(ISNUMBER(--RIGHT(_xlpm.txt,1)), _xlpm.txt, LEFT(_xlpm.txt, LEN(_xlpm.txt)-1))
)</f>
        <v>10381</v>
      </c>
      <c r="W3481" s="14" t="str">
        <f>UPPER(LEFT(Todos!$B3481,2))</f>
        <v>WI</v>
      </c>
      <c r="X3481" s="15" t="str" cm="1">
        <f t="array" ref="X3481">+IF(Todos!$C3481 = "",MODE.MATCH(Todos!$C$2:$C$4029),Todos!$C3481)</f>
        <v>F</v>
      </c>
    </row>
    <row r="3482" spans="1:24" x14ac:dyDescent="0.35">
      <c r="A3482" s="6">
        <v>119801</v>
      </c>
      <c r="B3482" s="7" t="s">
        <v>21</v>
      </c>
      <c r="C3482" s="7" t="s">
        <v>17</v>
      </c>
      <c r="D3482" s="7">
        <v>873</v>
      </c>
      <c r="E3482" s="7">
        <v>422</v>
      </c>
      <c r="F3482" s="7">
        <v>499</v>
      </c>
      <c r="G3482" s="7">
        <v>0</v>
      </c>
      <c r="H3482" s="7">
        <v>15800</v>
      </c>
      <c r="I3482" s="7">
        <v>1</v>
      </c>
      <c r="J3482" s="7">
        <v>54</v>
      </c>
      <c r="K3482" s="7">
        <v>486</v>
      </c>
      <c r="L3482" s="7">
        <v>459</v>
      </c>
      <c r="M3482" s="7">
        <v>14.66666667</v>
      </c>
      <c r="N3482" s="7">
        <f>VLOOKUP(Todos!$A3482,vlookup_table[#All],2,FALSE)</f>
        <v>28</v>
      </c>
      <c r="O3482" s="7" t="str">
        <f>VLOOKUP(Todos!$A3482,vlookup_table[#All],3,FALSE)</f>
        <v>TX</v>
      </c>
      <c r="P3482" s="7">
        <f>VLOOKUP(Todos!$A3482,vlookup_table[#All],4,FALSE)</f>
        <v>603</v>
      </c>
      <c r="Q3482" s="9" t="str">
        <f>VLOOKUP(Todos!$A3482,vlookup_table[#All],5,FALSE)</f>
        <v>T2</v>
      </c>
      <c r="R3482" s="9" t="str">
        <f>VLOOKUP(Todos!$A3482,vlookup_table[#All],6,FALSE)</f>
        <v>F</v>
      </c>
      <c r="S3482" s="9">
        <f>VLOOKUP(Todos!$A3482,vlookup_table[#All],7,FALSE)</f>
        <v>25</v>
      </c>
      <c r="T3482" s="9">
        <f>ROUND((9706-Todos!$P3482)/100, 0)</f>
        <v>91</v>
      </c>
      <c r="U3482" s="9" t="str" cm="1">
        <f t="array" ref="U3482">_xlfn.IFS(
    ISNUMBER(SEARCH("C", Q3482)), "Ciudad",
    ISNUMBER(SEARCH("T", Q3482)), "Pueblo",
    ISNUMBER(SEARCH("R", Q3482)), "Rural",
    ISNUMBER(SEARCH("S", Q3482)), "Suburbano",
    ISNUMBER(SEARCH("U", Q3482)), "Urbano"
)</f>
        <v>Pueblo</v>
      </c>
      <c r="V3482" s="24" t="str" cm="1">
        <f t="array" ref="V3482">_xlfn.LET(
    _xlpm.txt, _xlfn.TEXTJOIN("", TRUE, IF(ISNUMBER(--MID(Todos!$H3482, _xlfn.SEQUENCE(LEN(Todos!$H3482)), 1)), MID(Todos!$H3482, _xlfn.SEQUENCE(LEN(Todos!$H3482)), 1), "")),
    IF(ISNUMBER(--RIGHT(_xlpm.txt,1)), _xlpm.txt, LEFT(_xlpm.txt, LEN(_xlpm.txt)-1))
)</f>
        <v>15800</v>
      </c>
      <c r="W3482" s="9" t="str">
        <f>UPPER(LEFT(Todos!$B3482,2))</f>
        <v>TX</v>
      </c>
      <c r="X3482" s="10" t="str" cm="1">
        <f t="array" ref="X3482">+IF(Todos!$C3482 = "",MODE.MATCH(Todos!$C$2:$C$4029),Todos!$C3482)</f>
        <v>F</v>
      </c>
    </row>
    <row r="3483" spans="1:24" x14ac:dyDescent="0.35">
      <c r="A3483" s="11">
        <v>56339</v>
      </c>
      <c r="B3483" s="12" t="s">
        <v>58</v>
      </c>
      <c r="C3483" s="12" t="s">
        <v>17</v>
      </c>
      <c r="D3483" s="12">
        <v>397</v>
      </c>
      <c r="E3483" s="12">
        <v>170</v>
      </c>
      <c r="F3483" s="12">
        <v>290</v>
      </c>
      <c r="G3483" s="12">
        <v>0</v>
      </c>
      <c r="H3483" s="12">
        <v>10204</v>
      </c>
      <c r="I3483" s="12">
        <v>0</v>
      </c>
      <c r="J3483" s="12">
        <v>93</v>
      </c>
      <c r="K3483" s="12">
        <v>209</v>
      </c>
      <c r="L3483" s="12">
        <v>235</v>
      </c>
      <c r="M3483" s="12">
        <v>3.6296296300000002</v>
      </c>
      <c r="N3483" s="12">
        <f>VLOOKUP(Todos!$A3483,vlookup_table[#All],2,FALSE)</f>
        <v>2</v>
      </c>
      <c r="O3483" s="12" t="str">
        <f>VLOOKUP(Todos!$A3483,vlookup_table[#All],3,FALSE)</f>
        <v>KY</v>
      </c>
      <c r="P3483" s="12">
        <f>VLOOKUP(Todos!$A3483,vlookup_table[#All],4,FALSE)</f>
        <v>1505</v>
      </c>
      <c r="Q3483" s="14" t="str">
        <f>VLOOKUP(Todos!$A3483,vlookup_table[#All],5,FALSE)</f>
        <v>T2</v>
      </c>
      <c r="R3483" s="14" t="str">
        <f>VLOOKUP(Todos!$A3483,vlookup_table[#All],6,FALSE)</f>
        <v>F</v>
      </c>
      <c r="S3483" s="14">
        <f>VLOOKUP(Todos!$A3483,vlookup_table[#All],7,FALSE)</f>
        <v>5</v>
      </c>
      <c r="T3483" s="14">
        <f>ROUND((9706-Todos!$P3483)/100, 0)</f>
        <v>82</v>
      </c>
      <c r="U3483" s="14" t="str" cm="1">
        <f t="array" ref="U3483">_xlfn.IFS(
    ISNUMBER(SEARCH("C", Q3483)), "Ciudad",
    ISNUMBER(SEARCH("T", Q3483)), "Pueblo",
    ISNUMBER(SEARCH("R", Q3483)), "Rural",
    ISNUMBER(SEARCH("S", Q3483)), "Suburbano",
    ISNUMBER(SEARCH("U", Q3483)), "Urbano"
)</f>
        <v>Pueblo</v>
      </c>
      <c r="V3483" s="25" t="str" cm="1">
        <f t="array" ref="V3483">_xlfn.LET(
    _xlpm.txt, _xlfn.TEXTJOIN("", TRUE, IF(ISNUMBER(--MID(Todos!$H3483, _xlfn.SEQUENCE(LEN(Todos!$H3483)), 1)), MID(Todos!$H3483, _xlfn.SEQUENCE(LEN(Todos!$H3483)), 1), "")),
    IF(ISNUMBER(--RIGHT(_xlpm.txt,1)), _xlpm.txt, LEFT(_xlpm.txt, LEN(_xlpm.txt)-1))
)</f>
        <v>10204</v>
      </c>
      <c r="W3483" s="14" t="str">
        <f>UPPER(LEFT(Todos!$B3483,2))</f>
        <v>KY</v>
      </c>
      <c r="X3483" s="15" t="str" cm="1">
        <f t="array" ref="X3483">+IF(Todos!$C3483 = "",MODE.MATCH(Todos!$C$2:$C$4029),Todos!$C3483)</f>
        <v>F</v>
      </c>
    </row>
    <row r="3484" spans="1:24" x14ac:dyDescent="0.35">
      <c r="A3484" s="6">
        <v>125506</v>
      </c>
      <c r="B3484" s="7" t="s">
        <v>21</v>
      </c>
      <c r="C3484" s="7" t="s">
        <v>17</v>
      </c>
      <c r="D3484" s="7">
        <v>384</v>
      </c>
      <c r="E3484" s="7">
        <v>161</v>
      </c>
      <c r="F3484" s="7">
        <v>206</v>
      </c>
      <c r="G3484" s="7">
        <v>0</v>
      </c>
      <c r="H3484" s="7">
        <v>5691</v>
      </c>
      <c r="I3484" s="7">
        <v>8</v>
      </c>
      <c r="J3484" s="7">
        <v>88</v>
      </c>
      <c r="K3484" s="7">
        <v>166</v>
      </c>
      <c r="L3484" s="7">
        <v>187</v>
      </c>
      <c r="M3484" s="7">
        <v>12.2</v>
      </c>
      <c r="N3484" s="7">
        <f>VLOOKUP(Todos!$A3484,vlookup_table[#All],2,FALSE)</f>
        <v>28</v>
      </c>
      <c r="O3484" s="7" t="str">
        <f>VLOOKUP(Todos!$A3484,vlookup_table[#All],3,FALSE)</f>
        <v>TX</v>
      </c>
      <c r="P3484" s="7">
        <f>VLOOKUP(Todos!$A3484,vlookup_table[#All],4,FALSE)</f>
        <v>5501</v>
      </c>
      <c r="Q3484" s="9" t="str">
        <f>VLOOKUP(Todos!$A3484,vlookup_table[#All],5,FALSE)</f>
        <v>U4</v>
      </c>
      <c r="R3484" s="9" t="str">
        <f>VLOOKUP(Todos!$A3484,vlookup_table[#All],6,FALSE)</f>
        <v>F</v>
      </c>
      <c r="S3484" s="9">
        <f>VLOOKUP(Todos!$A3484,vlookup_table[#All],7,FALSE)</f>
        <v>20</v>
      </c>
      <c r="T3484" s="9">
        <f>ROUND((9706-Todos!$P3484)/100, 0)</f>
        <v>42</v>
      </c>
      <c r="U3484" s="9" t="str" cm="1">
        <f t="array" ref="U3484">_xlfn.IFS(
    ISNUMBER(SEARCH("C", Q3484)), "Ciudad",
    ISNUMBER(SEARCH("T", Q3484)), "Pueblo",
    ISNUMBER(SEARCH("R", Q3484)), "Rural",
    ISNUMBER(SEARCH("S", Q3484)), "Suburbano",
    ISNUMBER(SEARCH("U", Q3484)), "Urbano"
)</f>
        <v>Urbano</v>
      </c>
      <c r="V3484" s="24" t="str" cm="1">
        <f t="array" ref="V3484">_xlfn.LET(
    _xlpm.txt, _xlfn.TEXTJOIN("", TRUE, IF(ISNUMBER(--MID(Todos!$H3484, _xlfn.SEQUENCE(LEN(Todos!$H3484)), 1)), MID(Todos!$H3484, _xlfn.SEQUENCE(LEN(Todos!$H3484)), 1), "")),
    IF(ISNUMBER(--RIGHT(_xlpm.txt,1)), _xlpm.txt, LEFT(_xlpm.txt, LEN(_xlpm.txt)-1))
)</f>
        <v>5691</v>
      </c>
      <c r="W3484" s="9" t="str">
        <f>UPPER(LEFT(Todos!$B3484,2))</f>
        <v>TX</v>
      </c>
      <c r="X3484" s="10" t="str" cm="1">
        <f t="array" ref="X3484">+IF(Todos!$C3484 = "",MODE.MATCH(Todos!$C$2:$C$4029),Todos!$C3484)</f>
        <v>F</v>
      </c>
    </row>
    <row r="3485" spans="1:24" x14ac:dyDescent="0.35">
      <c r="A3485" s="11">
        <v>190635</v>
      </c>
      <c r="B3485" s="12" t="s">
        <v>47</v>
      </c>
      <c r="C3485" s="12" t="s">
        <v>31</v>
      </c>
      <c r="D3485" s="12">
        <v>389</v>
      </c>
      <c r="E3485" s="12">
        <v>206</v>
      </c>
      <c r="F3485" s="12">
        <v>319</v>
      </c>
      <c r="G3485" s="12">
        <v>1</v>
      </c>
      <c r="H3485" s="12">
        <v>9837</v>
      </c>
      <c r="I3485" s="12">
        <v>0</v>
      </c>
      <c r="J3485" s="12">
        <v>78</v>
      </c>
      <c r="K3485" s="12">
        <v>289</v>
      </c>
      <c r="L3485" s="12">
        <v>269</v>
      </c>
      <c r="M3485" s="12">
        <v>8.6666666669999994</v>
      </c>
      <c r="N3485" s="12">
        <f>VLOOKUP(Todos!$A3485,vlookup_table[#All],2,FALSE)</f>
        <v>0</v>
      </c>
      <c r="O3485" s="12" t="str">
        <f>VLOOKUP(Todos!$A3485,vlookup_table[#All],3,FALSE)</f>
        <v>SC</v>
      </c>
      <c r="P3485" s="12">
        <f>VLOOKUP(Todos!$A3485,vlookup_table[#All],4,FALSE)</f>
        <v>0</v>
      </c>
      <c r="Q3485" s="14" t="str">
        <f>VLOOKUP(Todos!$A3485,vlookup_table[#All],5,FALSE)</f>
        <v/>
      </c>
      <c r="R3485" s="14" t="str">
        <f>VLOOKUP(Todos!$A3485,vlookup_table[#All],6,FALSE)</f>
        <v>U</v>
      </c>
      <c r="S3485" s="14">
        <f>VLOOKUP(Todos!$A3485,vlookup_table[#All],7,FALSE)</f>
        <v>32</v>
      </c>
      <c r="T3485" s="14">
        <f>ROUND((9706-Todos!$P3485)/100, 0)</f>
        <v>97</v>
      </c>
      <c r="U3485" s="14" t="e" cm="1">
        <f t="array" ref="U3485">_xlfn.IFS(
    ISNUMBER(SEARCH("C", Q3485)), "Ciudad",
    ISNUMBER(SEARCH("T", Q3485)), "Pueblo",
    ISNUMBER(SEARCH("R", Q3485)), "Rural",
    ISNUMBER(SEARCH("S", Q3485)), "Suburbano",
    ISNUMBER(SEARCH("U", Q3485)), "Urbano"
)</f>
        <v>#N/A</v>
      </c>
      <c r="V3485" s="25" t="str" cm="1">
        <f t="array" ref="V3485">_xlfn.LET(
    _xlpm.txt, _xlfn.TEXTJOIN("", TRUE, IF(ISNUMBER(--MID(Todos!$H3485, _xlfn.SEQUENCE(LEN(Todos!$H3485)), 1)), MID(Todos!$H3485, _xlfn.SEQUENCE(LEN(Todos!$H3485)), 1), "")),
    IF(ISNUMBER(--RIGHT(_xlpm.txt,1)), _xlpm.txt, LEFT(_xlpm.txt, LEN(_xlpm.txt)-1))
)</f>
        <v>9837</v>
      </c>
      <c r="W3485" s="14" t="str">
        <f>UPPER(LEFT(Todos!$B3485,2))</f>
        <v>SC</v>
      </c>
      <c r="X3485" s="15" t="str" cm="1">
        <f t="array" ref="X3485">+IF(Todos!$C3485 = "",MODE.MATCH(Todos!$C$2:$C$4029),Todos!$C3485)</f>
        <v>U</v>
      </c>
    </row>
    <row r="3486" spans="1:24" x14ac:dyDescent="0.35">
      <c r="A3486" s="6">
        <v>12361</v>
      </c>
      <c r="B3486" s="7" t="s">
        <v>16</v>
      </c>
      <c r="C3486" s="7" t="s">
        <v>17</v>
      </c>
      <c r="D3486" s="7">
        <v>5778</v>
      </c>
      <c r="E3486" s="7">
        <v>517</v>
      </c>
      <c r="F3486" s="7">
        <v>996</v>
      </c>
      <c r="G3486" s="7">
        <v>99</v>
      </c>
      <c r="H3486" s="7">
        <v>57644</v>
      </c>
      <c r="I3486" s="7">
        <v>6</v>
      </c>
      <c r="J3486" s="7">
        <v>53</v>
      </c>
      <c r="K3486" s="7">
        <v>1068</v>
      </c>
      <c r="L3486" s="7">
        <v>668</v>
      </c>
      <c r="M3486" s="7">
        <v>62.5</v>
      </c>
      <c r="N3486" s="7">
        <f>VLOOKUP(Todos!$A3486,vlookup_table[#All],2,FALSE)</f>
        <v>28</v>
      </c>
      <c r="O3486" s="7" t="str">
        <f>VLOOKUP(Todos!$A3486,vlookup_table[#All],3,FALSE)</f>
        <v>IL</v>
      </c>
      <c r="P3486" s="7">
        <f>VLOOKUP(Todos!$A3486,vlookup_table[#All],4,FALSE)</f>
        <v>4204</v>
      </c>
      <c r="Q3486" s="9" t="str">
        <f>VLOOKUP(Todos!$A3486,vlookup_table[#All],5,FALSE)</f>
        <v>U1</v>
      </c>
      <c r="R3486" s="9" t="str">
        <f>VLOOKUP(Todos!$A3486,vlookup_table[#All],6,FALSE)</f>
        <v>F</v>
      </c>
      <c r="S3486" s="9">
        <f>VLOOKUP(Todos!$A3486,vlookup_table[#All],7,FALSE)</f>
        <v>100</v>
      </c>
      <c r="T3486" s="9">
        <f>ROUND((9706-Todos!$P3486)/100, 0)</f>
        <v>55</v>
      </c>
      <c r="U3486" s="9" t="str" cm="1">
        <f t="array" ref="U3486">_xlfn.IFS(
    ISNUMBER(SEARCH("C", Q3486)), "Ciudad",
    ISNUMBER(SEARCH("T", Q3486)), "Pueblo",
    ISNUMBER(SEARCH("R", Q3486)), "Rural",
    ISNUMBER(SEARCH("S", Q3486)), "Suburbano",
    ISNUMBER(SEARCH("U", Q3486)), "Urbano"
)</f>
        <v>Urbano</v>
      </c>
      <c r="V3486" s="24" t="str" cm="1">
        <f t="array" ref="V3486">_xlfn.LET(
    _xlpm.txt, _xlfn.TEXTJOIN("", TRUE, IF(ISNUMBER(--MID(Todos!$H3486, _xlfn.SEQUENCE(LEN(Todos!$H3486)), 1)), MID(Todos!$H3486, _xlfn.SEQUENCE(LEN(Todos!$H3486)), 1), "")),
    IF(ISNUMBER(--RIGHT(_xlpm.txt,1)), _xlpm.txt, LEFT(_xlpm.txt, LEN(_xlpm.txt)-1))
)</f>
        <v>57644</v>
      </c>
      <c r="W3486" s="9" t="str">
        <f>UPPER(LEFT(Todos!$B3486,2))</f>
        <v>IL</v>
      </c>
      <c r="X3486" s="10" t="str" cm="1">
        <f t="array" ref="X3486">+IF(Todos!$C3486 = "",MODE.MATCH(Todos!$C$2:$C$4029),Todos!$C3486)</f>
        <v>F</v>
      </c>
    </row>
    <row r="3487" spans="1:24" x14ac:dyDescent="0.35">
      <c r="A3487" s="11">
        <v>136428</v>
      </c>
      <c r="B3487" s="12" t="s">
        <v>56</v>
      </c>
      <c r="C3487" s="12" t="s">
        <v>61</v>
      </c>
      <c r="D3487" s="12">
        <v>1887</v>
      </c>
      <c r="E3487" s="12">
        <v>591</v>
      </c>
      <c r="F3487" s="12">
        <v>829</v>
      </c>
      <c r="G3487" s="12">
        <v>42</v>
      </c>
      <c r="H3487" s="12">
        <v>47673</v>
      </c>
      <c r="I3487" s="12">
        <v>1</v>
      </c>
      <c r="J3487" s="12">
        <v>12</v>
      </c>
      <c r="K3487" s="12">
        <v>801</v>
      </c>
      <c r="L3487" s="12">
        <v>672</v>
      </c>
      <c r="M3487" s="12">
        <v>15</v>
      </c>
      <c r="N3487" s="12">
        <f>VLOOKUP(Todos!$A3487,vlookup_table[#All],2,FALSE)</f>
        <v>0</v>
      </c>
      <c r="O3487" s="12" t="str">
        <f>VLOOKUP(Todos!$A3487,vlookup_table[#All],3,FALSE)</f>
        <v>AZ</v>
      </c>
      <c r="P3487" s="12">
        <f>VLOOKUP(Todos!$A3487,vlookup_table[#All],4,FALSE)</f>
        <v>4701</v>
      </c>
      <c r="Q3487" s="14" t="str">
        <f>VLOOKUP(Todos!$A3487,vlookup_table[#All],5,FALSE)</f>
        <v>S1</v>
      </c>
      <c r="R3487" s="14" t="str">
        <f>VLOOKUP(Todos!$A3487,vlookup_table[#All],6,FALSE)</f>
        <v>F</v>
      </c>
      <c r="S3487" s="14">
        <f>VLOOKUP(Todos!$A3487,vlookup_table[#All],7,FALSE)</f>
        <v>25</v>
      </c>
      <c r="T3487" s="14">
        <f>ROUND((9706-Todos!$P3487)/100, 0)</f>
        <v>50</v>
      </c>
      <c r="U3487" s="14" t="str" cm="1">
        <f t="array" ref="U3487">_xlfn.IFS(
    ISNUMBER(SEARCH("C", Q3487)), "Ciudad",
    ISNUMBER(SEARCH("T", Q3487)), "Pueblo",
    ISNUMBER(SEARCH("R", Q3487)), "Rural",
    ISNUMBER(SEARCH("S", Q3487)), "Suburbano",
    ISNUMBER(SEARCH("U", Q3487)), "Urbano"
)</f>
        <v>Suburbano</v>
      </c>
      <c r="V3487" s="25" t="str" cm="1">
        <f t="array" ref="V3487">_xlfn.LET(
    _xlpm.txt, _xlfn.TEXTJOIN("", TRUE, IF(ISNUMBER(--MID(Todos!$H3487, _xlfn.SEQUENCE(LEN(Todos!$H3487)), 1)), MID(Todos!$H3487, _xlfn.SEQUENCE(LEN(Todos!$H3487)), 1), "")),
    IF(ISNUMBER(--RIGHT(_xlpm.txt,1)), _xlpm.txt, LEFT(_xlpm.txt, LEN(_xlpm.txt)-1))
)</f>
        <v>47673</v>
      </c>
      <c r="W3487" s="14" t="str">
        <f>UPPER(LEFT(Todos!$B3487,2))</f>
        <v>AZ</v>
      </c>
      <c r="X3487" s="15" t="str" cm="1">
        <f t="array" ref="X3487">+IF(Todos!$C3487 = "",MODE.MATCH(Todos!$C$2:$C$4029),Todos!$C3487)</f>
        <v>Female</v>
      </c>
    </row>
    <row r="3488" spans="1:24" x14ac:dyDescent="0.35">
      <c r="A3488" s="6">
        <v>184478</v>
      </c>
      <c r="B3488" s="7" t="s">
        <v>41</v>
      </c>
      <c r="C3488" s="7" t="s">
        <v>52</v>
      </c>
      <c r="D3488" s="7">
        <v>439</v>
      </c>
      <c r="E3488" s="7">
        <v>143</v>
      </c>
      <c r="F3488" s="7">
        <v>230</v>
      </c>
      <c r="G3488" s="7">
        <v>0</v>
      </c>
      <c r="H3488" s="7">
        <v>10453</v>
      </c>
      <c r="I3488" s="7">
        <v>4</v>
      </c>
      <c r="J3488" s="7">
        <v>45</v>
      </c>
      <c r="K3488" s="7">
        <v>187</v>
      </c>
      <c r="L3488" s="7">
        <v>189</v>
      </c>
      <c r="M3488" s="7">
        <v>7.3333333329999997</v>
      </c>
      <c r="N3488" s="7">
        <f>VLOOKUP(Todos!$A3488,vlookup_table[#All],2,FALSE)</f>
        <v>1</v>
      </c>
      <c r="O3488" s="7" t="str">
        <f>VLOOKUP(Todos!$A3488,vlookup_table[#All],3,FALSE)</f>
        <v>WA</v>
      </c>
      <c r="P3488" s="7">
        <f>VLOOKUP(Todos!$A3488,vlookup_table[#All],4,FALSE)</f>
        <v>2001</v>
      </c>
      <c r="Q3488" s="9" t="str">
        <f>VLOOKUP(Todos!$A3488,vlookup_table[#All],5,FALSE)</f>
        <v>C3</v>
      </c>
      <c r="R3488" s="9" t="str">
        <f>VLOOKUP(Todos!$A3488,vlookup_table[#All],6,FALSE)</f>
        <v>M</v>
      </c>
      <c r="S3488" s="9">
        <f>VLOOKUP(Todos!$A3488,vlookup_table[#All],7,FALSE)</f>
        <v>15</v>
      </c>
      <c r="T3488" s="9">
        <f>ROUND((9706-Todos!$P3488)/100, 0)</f>
        <v>77</v>
      </c>
      <c r="U3488" s="9" t="str" cm="1">
        <f t="array" ref="U3488">_xlfn.IFS(
    ISNUMBER(SEARCH("C", Q3488)), "Ciudad",
    ISNUMBER(SEARCH("T", Q3488)), "Pueblo",
    ISNUMBER(SEARCH("R", Q3488)), "Rural",
    ISNUMBER(SEARCH("S", Q3488)), "Suburbano",
    ISNUMBER(SEARCH("U", Q3488)), "Urbano"
)</f>
        <v>Ciudad</v>
      </c>
      <c r="V3488" s="24" t="str" cm="1">
        <f t="array" ref="V3488">_xlfn.LET(
    _xlpm.txt, _xlfn.TEXTJOIN("", TRUE, IF(ISNUMBER(--MID(Todos!$H3488, _xlfn.SEQUENCE(LEN(Todos!$H3488)), 1)), MID(Todos!$H3488, _xlfn.SEQUENCE(LEN(Todos!$H3488)), 1), "")),
    IF(ISNUMBER(--RIGHT(_xlpm.txt,1)), _xlpm.txt, LEFT(_xlpm.txt, LEN(_xlpm.txt)-1))
)</f>
        <v>10453</v>
      </c>
      <c r="W3488" s="9" t="str">
        <f>UPPER(LEFT(Todos!$B3488,2))</f>
        <v>WA</v>
      </c>
      <c r="X3488" s="10" t="str" cm="1">
        <f t="array" ref="X3488">+IF(Todos!$C3488 = "",MODE.MATCH(Todos!$C$2:$C$4029),Todos!$C3488)</f>
        <v>male</v>
      </c>
    </row>
    <row r="3489" spans="1:24" x14ac:dyDescent="0.35">
      <c r="A3489" s="11">
        <v>55105</v>
      </c>
      <c r="B3489" s="12" t="s">
        <v>63</v>
      </c>
      <c r="C3489" s="12" t="s">
        <v>20</v>
      </c>
      <c r="D3489" s="12">
        <v>407</v>
      </c>
      <c r="E3489" s="12">
        <v>182</v>
      </c>
      <c r="F3489" s="12">
        <v>282</v>
      </c>
      <c r="G3489" s="12">
        <v>0</v>
      </c>
      <c r="H3489" s="12">
        <v>8199</v>
      </c>
      <c r="I3489" s="12">
        <v>0</v>
      </c>
      <c r="J3489" s="12">
        <v>85</v>
      </c>
      <c r="K3489" s="12">
        <v>231</v>
      </c>
      <c r="L3489" s="12">
        <v>236</v>
      </c>
      <c r="M3489" s="12">
        <v>5.8</v>
      </c>
      <c r="N3489" s="12">
        <f>VLOOKUP(Todos!$A3489,vlookup_table[#All],2,FALSE)</f>
        <v>0</v>
      </c>
      <c r="O3489" s="12" t="str">
        <f>VLOOKUP(Todos!$A3489,vlookup_table[#All],3,FALSE)</f>
        <v>MS</v>
      </c>
      <c r="P3489" s="12">
        <f>VLOOKUP(Todos!$A3489,vlookup_table[#All],4,FALSE)</f>
        <v>0</v>
      </c>
      <c r="Q3489" s="14" t="str">
        <f>VLOOKUP(Todos!$A3489,vlookup_table[#All],5,FALSE)</f>
        <v>R2</v>
      </c>
      <c r="R3489" s="14" t="str">
        <f>VLOOKUP(Todos!$A3489,vlookup_table[#All],6,FALSE)</f>
        <v>F</v>
      </c>
      <c r="S3489" s="14">
        <f>VLOOKUP(Todos!$A3489,vlookup_table[#All],7,FALSE)</f>
        <v>4</v>
      </c>
      <c r="T3489" s="14">
        <f>ROUND((9706-Todos!$P3489)/100, 0)</f>
        <v>97</v>
      </c>
      <c r="U3489" s="14" t="str" cm="1">
        <f t="array" ref="U3489">_xlfn.IFS(
    ISNUMBER(SEARCH("C", Q3489)), "Ciudad",
    ISNUMBER(SEARCH("T", Q3489)), "Pueblo",
    ISNUMBER(SEARCH("R", Q3489)), "Rural",
    ISNUMBER(SEARCH("S", Q3489)), "Suburbano",
    ISNUMBER(SEARCH("U", Q3489)), "Urbano"
)</f>
        <v>Rural</v>
      </c>
      <c r="V3489" s="25" t="str" cm="1">
        <f t="array" ref="V3489">_xlfn.LET(
    _xlpm.txt, _xlfn.TEXTJOIN("", TRUE, IF(ISNUMBER(--MID(Todos!$H3489, _xlfn.SEQUENCE(LEN(Todos!$H3489)), 1)), MID(Todos!$H3489, _xlfn.SEQUENCE(LEN(Todos!$H3489)), 1), "")),
    IF(ISNUMBER(--RIGHT(_xlpm.txt,1)), _xlpm.txt, LEFT(_xlpm.txt, LEN(_xlpm.txt)-1))
)</f>
        <v>8199</v>
      </c>
      <c r="W3489" s="14" t="str">
        <f>UPPER(LEFT(Todos!$B3489,2))</f>
        <v>MS</v>
      </c>
      <c r="X3489" s="15" t="str" cm="1">
        <f t="array" ref="X3489">+IF(Todos!$C3489 = "",MODE.MATCH(Todos!$C$2:$C$4029),Todos!$C3489)</f>
        <v>female</v>
      </c>
    </row>
    <row r="3490" spans="1:24" x14ac:dyDescent="0.35">
      <c r="A3490" s="6">
        <v>188170</v>
      </c>
      <c r="B3490" s="7" t="s">
        <v>13</v>
      </c>
      <c r="C3490" s="7" t="s">
        <v>14</v>
      </c>
      <c r="D3490" s="7">
        <v>1098</v>
      </c>
      <c r="E3490" s="7">
        <v>374</v>
      </c>
      <c r="F3490" s="7">
        <v>432</v>
      </c>
      <c r="G3490" s="7">
        <v>2</v>
      </c>
      <c r="H3490" s="7">
        <v>16263</v>
      </c>
      <c r="I3490" s="7">
        <v>9</v>
      </c>
      <c r="J3490" s="7">
        <v>11</v>
      </c>
      <c r="K3490" s="7">
        <v>386</v>
      </c>
      <c r="L3490" s="7">
        <v>427</v>
      </c>
      <c r="M3490" s="7">
        <v>22.785714290000001</v>
      </c>
      <c r="N3490" s="7">
        <f>VLOOKUP(Todos!$A3490,vlookup_table[#All],2,FALSE)</f>
        <v>2</v>
      </c>
      <c r="O3490" s="7" t="str">
        <f>VLOOKUP(Todos!$A3490,vlookup_table[#All],3,FALSE)</f>
        <v>FL</v>
      </c>
      <c r="P3490" s="7">
        <f>VLOOKUP(Todos!$A3490,vlookup_table[#All],4,FALSE)</f>
        <v>0</v>
      </c>
      <c r="Q3490" s="9" t="str">
        <f>VLOOKUP(Todos!$A3490,vlookup_table[#All],5,FALSE)</f>
        <v/>
      </c>
      <c r="R3490" s="9" t="str">
        <f>VLOOKUP(Todos!$A3490,vlookup_table[#All],6,FALSE)</f>
        <v>M</v>
      </c>
      <c r="S3490" s="9">
        <f>VLOOKUP(Todos!$A3490,vlookup_table[#All],7,FALSE)</f>
        <v>50</v>
      </c>
      <c r="T3490" s="9">
        <f>ROUND((9706-Todos!$P3490)/100, 0)</f>
        <v>97</v>
      </c>
      <c r="U3490" s="9" t="e" cm="1">
        <f t="array" ref="U3490">_xlfn.IFS(
    ISNUMBER(SEARCH("C", Q3490)), "Ciudad",
    ISNUMBER(SEARCH("T", Q3490)), "Pueblo",
    ISNUMBER(SEARCH("R", Q3490)), "Rural",
    ISNUMBER(SEARCH("S", Q3490)), "Suburbano",
    ISNUMBER(SEARCH("U", Q3490)), "Urbano"
)</f>
        <v>#N/A</v>
      </c>
      <c r="V3490" s="24" t="str" cm="1">
        <f t="array" ref="V3490">_xlfn.LET(
    _xlpm.txt, _xlfn.TEXTJOIN("", TRUE, IF(ISNUMBER(--MID(Todos!$H3490, _xlfn.SEQUENCE(LEN(Todos!$H3490)), 1)), MID(Todos!$H3490, _xlfn.SEQUENCE(LEN(Todos!$H3490)), 1), "")),
    IF(ISNUMBER(--RIGHT(_xlpm.txt,1)), _xlpm.txt, LEFT(_xlpm.txt, LEN(_xlpm.txt)-1))
)</f>
        <v>16263</v>
      </c>
      <c r="W3490" s="9" t="str">
        <f>UPPER(LEFT(Todos!$B3490,2))</f>
        <v>FL</v>
      </c>
      <c r="X3490" s="10" t="str" cm="1">
        <f t="array" ref="X3490">+IF(Todos!$C3490 = "",MODE.MATCH(Todos!$C$2:$C$4029),Todos!$C3490)</f>
        <v>M</v>
      </c>
    </row>
    <row r="3491" spans="1:24" x14ac:dyDescent="0.35">
      <c r="A3491" s="11">
        <v>171397</v>
      </c>
      <c r="B3491" s="12" t="s">
        <v>34</v>
      </c>
      <c r="C3491" s="12" t="s">
        <v>14</v>
      </c>
      <c r="D3491" s="12">
        <v>709</v>
      </c>
      <c r="E3491" s="12">
        <v>403</v>
      </c>
      <c r="F3491" s="12">
        <v>549</v>
      </c>
      <c r="G3491" s="12">
        <v>4</v>
      </c>
      <c r="H3491" s="12">
        <v>21035</v>
      </c>
      <c r="I3491" s="12">
        <v>4</v>
      </c>
      <c r="J3491" s="12">
        <v>64</v>
      </c>
      <c r="K3491" s="12">
        <v>459</v>
      </c>
      <c r="L3491" s="12">
        <v>485</v>
      </c>
      <c r="M3491" s="12">
        <v>29</v>
      </c>
      <c r="N3491" s="12">
        <f>VLOOKUP(Todos!$A3491,vlookup_table[#All],2,FALSE)</f>
        <v>4</v>
      </c>
      <c r="O3491" s="12" t="str">
        <f>VLOOKUP(Todos!$A3491,vlookup_table[#All],3,FALSE)</f>
        <v>IN</v>
      </c>
      <c r="P3491" s="12">
        <f>VLOOKUP(Todos!$A3491,vlookup_table[#All],4,FALSE)</f>
        <v>6201</v>
      </c>
      <c r="Q3491" s="14" t="str">
        <f>VLOOKUP(Todos!$A3491,vlookup_table[#All],5,FALSE)</f>
        <v>C2</v>
      </c>
      <c r="R3491" s="14" t="str">
        <f>VLOOKUP(Todos!$A3491,vlookup_table[#All],6,FALSE)</f>
        <v>M</v>
      </c>
      <c r="S3491" s="14">
        <f>VLOOKUP(Todos!$A3491,vlookup_table[#All],7,FALSE)</f>
        <v>25</v>
      </c>
      <c r="T3491" s="14">
        <f>ROUND((9706-Todos!$P3491)/100, 0)</f>
        <v>35</v>
      </c>
      <c r="U3491" s="14" t="str" cm="1">
        <f t="array" ref="U3491">_xlfn.IFS(
    ISNUMBER(SEARCH("C", Q3491)), "Ciudad",
    ISNUMBER(SEARCH("T", Q3491)), "Pueblo",
    ISNUMBER(SEARCH("R", Q3491)), "Rural",
    ISNUMBER(SEARCH("S", Q3491)), "Suburbano",
    ISNUMBER(SEARCH("U", Q3491)), "Urbano"
)</f>
        <v>Ciudad</v>
      </c>
      <c r="V3491" s="25" t="str" cm="1">
        <f t="array" ref="V3491">_xlfn.LET(
    _xlpm.txt, _xlfn.TEXTJOIN("", TRUE, IF(ISNUMBER(--MID(Todos!$H3491, _xlfn.SEQUENCE(LEN(Todos!$H3491)), 1)), MID(Todos!$H3491, _xlfn.SEQUENCE(LEN(Todos!$H3491)), 1), "")),
    IF(ISNUMBER(--RIGHT(_xlpm.txt,1)), _xlpm.txt, LEFT(_xlpm.txt, LEN(_xlpm.txt)-1))
)</f>
        <v>21035</v>
      </c>
      <c r="W3491" s="14" t="str">
        <f>UPPER(LEFT(Todos!$B3491,2))</f>
        <v>IN</v>
      </c>
      <c r="X3491" s="15" t="str" cm="1">
        <f t="array" ref="X3491">+IF(Todos!$C3491 = "",MODE.MATCH(Todos!$C$2:$C$4029),Todos!$C3491)</f>
        <v>M</v>
      </c>
    </row>
    <row r="3492" spans="1:24" x14ac:dyDescent="0.35">
      <c r="A3492" s="6">
        <v>159562</v>
      </c>
      <c r="B3492" s="7" t="s">
        <v>22</v>
      </c>
      <c r="C3492" s="7" t="s">
        <v>17</v>
      </c>
      <c r="D3492" s="7">
        <v>546</v>
      </c>
      <c r="E3492" s="7">
        <v>191</v>
      </c>
      <c r="F3492" s="7">
        <v>234</v>
      </c>
      <c r="G3492" s="7">
        <v>0</v>
      </c>
      <c r="H3492" s="7">
        <v>5846</v>
      </c>
      <c r="I3492" s="7">
        <v>36</v>
      </c>
      <c r="J3492" s="7">
        <v>44</v>
      </c>
      <c r="K3492" s="7">
        <v>208</v>
      </c>
      <c r="L3492" s="7">
        <v>219</v>
      </c>
      <c r="M3492" s="7">
        <v>14.8</v>
      </c>
      <c r="N3492" s="7">
        <f>VLOOKUP(Todos!$A3492,vlookup_table[#All],2,FALSE)</f>
        <v>0</v>
      </c>
      <c r="O3492" s="7" t="str">
        <f>VLOOKUP(Todos!$A3492,vlookup_table[#All],3,FALSE)</f>
        <v>CA</v>
      </c>
      <c r="P3492" s="7">
        <f>VLOOKUP(Todos!$A3492,vlookup_table[#All],4,FALSE)</f>
        <v>0</v>
      </c>
      <c r="Q3492" s="9" t="str">
        <f>VLOOKUP(Todos!$A3492,vlookup_table[#All],5,FALSE)</f>
        <v>R3</v>
      </c>
      <c r="R3492" s="9" t="str">
        <f>VLOOKUP(Todos!$A3492,vlookup_table[#All],6,FALSE)</f>
        <v>F</v>
      </c>
      <c r="S3492" s="9">
        <f>VLOOKUP(Todos!$A3492,vlookup_table[#All],7,FALSE)</f>
        <v>2</v>
      </c>
      <c r="T3492" s="9">
        <f>ROUND((9706-Todos!$P3492)/100, 0)</f>
        <v>97</v>
      </c>
      <c r="U3492" s="9" t="str" cm="1">
        <f t="array" ref="U3492">_xlfn.IFS(
    ISNUMBER(SEARCH("C", Q3492)), "Ciudad",
    ISNUMBER(SEARCH("T", Q3492)), "Pueblo",
    ISNUMBER(SEARCH("R", Q3492)), "Rural",
    ISNUMBER(SEARCH("S", Q3492)), "Suburbano",
    ISNUMBER(SEARCH("U", Q3492)), "Urbano"
)</f>
        <v>Rural</v>
      </c>
      <c r="V3492" s="24" t="str" cm="1">
        <f t="array" ref="V3492">_xlfn.LET(
    _xlpm.txt, _xlfn.TEXTJOIN("", TRUE, IF(ISNUMBER(--MID(Todos!$H3492, _xlfn.SEQUENCE(LEN(Todos!$H3492)), 1)), MID(Todos!$H3492, _xlfn.SEQUENCE(LEN(Todos!$H3492)), 1), "")),
    IF(ISNUMBER(--RIGHT(_xlpm.txt,1)), _xlpm.txt, LEFT(_xlpm.txt, LEN(_xlpm.txt)-1))
)</f>
        <v>5846</v>
      </c>
      <c r="W3492" s="9" t="str">
        <f>UPPER(LEFT(Todos!$B3492,2))</f>
        <v>CA</v>
      </c>
      <c r="X3492" s="10" t="str" cm="1">
        <f t="array" ref="X3492">+IF(Todos!$C3492 = "",MODE.MATCH(Todos!$C$2:$C$4029),Todos!$C3492)</f>
        <v>F</v>
      </c>
    </row>
    <row r="3493" spans="1:24" x14ac:dyDescent="0.35">
      <c r="A3493" s="11">
        <v>32523</v>
      </c>
      <c r="B3493" s="12" t="s">
        <v>13</v>
      </c>
      <c r="C3493" s="12" t="s">
        <v>17</v>
      </c>
      <c r="D3493" s="12">
        <v>1073</v>
      </c>
      <c r="E3493" s="12">
        <v>377</v>
      </c>
      <c r="F3493" s="12">
        <v>456</v>
      </c>
      <c r="G3493" s="12">
        <v>7</v>
      </c>
      <c r="H3493" s="12">
        <v>15296</v>
      </c>
      <c r="I3493" s="12">
        <v>4</v>
      </c>
      <c r="J3493" s="12">
        <v>27</v>
      </c>
      <c r="K3493" s="12">
        <v>407</v>
      </c>
      <c r="L3493" s="12">
        <v>411</v>
      </c>
      <c r="M3493" s="12">
        <v>11.66666667</v>
      </c>
      <c r="N3493" s="12">
        <f>VLOOKUP(Todos!$A3493,vlookup_table[#All],2,FALSE)</f>
        <v>28</v>
      </c>
      <c r="O3493" s="12" t="str">
        <f>VLOOKUP(Todos!$A3493,vlookup_table[#All],3,FALSE)</f>
        <v>FL</v>
      </c>
      <c r="P3493" s="12">
        <f>VLOOKUP(Todos!$A3493,vlookup_table[#All],4,FALSE)</f>
        <v>4001</v>
      </c>
      <c r="Q3493" s="14" t="str">
        <f>VLOOKUP(Todos!$A3493,vlookup_table[#All],5,FALSE)</f>
        <v>T2</v>
      </c>
      <c r="R3493" s="14" t="str">
        <f>VLOOKUP(Todos!$A3493,vlookup_table[#All],6,FALSE)</f>
        <v>F</v>
      </c>
      <c r="S3493" s="14">
        <f>VLOOKUP(Todos!$A3493,vlookup_table[#All],7,FALSE)</f>
        <v>10</v>
      </c>
      <c r="T3493" s="14">
        <f>ROUND((9706-Todos!$P3493)/100, 0)</f>
        <v>57</v>
      </c>
      <c r="U3493" s="14" t="str" cm="1">
        <f t="array" ref="U3493">_xlfn.IFS(
    ISNUMBER(SEARCH("C", Q3493)), "Ciudad",
    ISNUMBER(SEARCH("T", Q3493)), "Pueblo",
    ISNUMBER(SEARCH("R", Q3493)), "Rural",
    ISNUMBER(SEARCH("S", Q3493)), "Suburbano",
    ISNUMBER(SEARCH("U", Q3493)), "Urbano"
)</f>
        <v>Pueblo</v>
      </c>
      <c r="V3493" s="25" t="str" cm="1">
        <f t="array" ref="V3493">_xlfn.LET(
    _xlpm.txt, _xlfn.TEXTJOIN("", TRUE, IF(ISNUMBER(--MID(Todos!$H3493, _xlfn.SEQUENCE(LEN(Todos!$H3493)), 1)), MID(Todos!$H3493, _xlfn.SEQUENCE(LEN(Todos!$H3493)), 1), "")),
    IF(ISNUMBER(--RIGHT(_xlpm.txt,1)), _xlpm.txt, LEFT(_xlpm.txt, LEN(_xlpm.txt)-1))
)</f>
        <v>15296</v>
      </c>
      <c r="W3493" s="14" t="str">
        <f>UPPER(LEFT(Todos!$B3493,2))</f>
        <v>FL</v>
      </c>
      <c r="X3493" s="15" t="str" cm="1">
        <f t="array" ref="X3493">+IF(Todos!$C3493 = "",MODE.MATCH(Todos!$C$2:$C$4029),Todos!$C3493)</f>
        <v>F</v>
      </c>
    </row>
    <row r="3494" spans="1:24" x14ac:dyDescent="0.35">
      <c r="A3494" s="6">
        <v>115311</v>
      </c>
      <c r="B3494" s="7" t="s">
        <v>32</v>
      </c>
      <c r="C3494" s="7" t="s">
        <v>17</v>
      </c>
      <c r="D3494" s="7">
        <v>303</v>
      </c>
      <c r="E3494" s="7">
        <v>177</v>
      </c>
      <c r="F3494" s="7">
        <v>245</v>
      </c>
      <c r="G3494" s="7">
        <v>0</v>
      </c>
      <c r="H3494" s="7">
        <v>8573</v>
      </c>
      <c r="I3494" s="7">
        <v>0</v>
      </c>
      <c r="J3494" s="7">
        <v>77</v>
      </c>
      <c r="K3494" s="7">
        <v>204</v>
      </c>
      <c r="L3494" s="7">
        <v>225</v>
      </c>
      <c r="M3494" s="7">
        <v>3.75</v>
      </c>
      <c r="N3494" s="7">
        <f>VLOOKUP(Todos!$A3494,vlookup_table[#All],2,FALSE)</f>
        <v>0</v>
      </c>
      <c r="O3494" s="7" t="str">
        <f>VLOOKUP(Todos!$A3494,vlookup_table[#All],3,FALSE)</f>
        <v>OK</v>
      </c>
      <c r="P3494" s="7">
        <f>VLOOKUP(Todos!$A3494,vlookup_table[#All],4,FALSE)</f>
        <v>6701</v>
      </c>
      <c r="Q3494" s="9" t="str">
        <f>VLOOKUP(Todos!$A3494,vlookup_table[#All],5,FALSE)</f>
        <v>R3</v>
      </c>
      <c r="R3494" s="9" t="str">
        <f>VLOOKUP(Todos!$A3494,vlookup_table[#All],6,FALSE)</f>
        <v>F</v>
      </c>
      <c r="S3494" s="9">
        <f>VLOOKUP(Todos!$A3494,vlookup_table[#All],7,FALSE)</f>
        <v>4</v>
      </c>
      <c r="T3494" s="9">
        <f>ROUND((9706-Todos!$P3494)/100, 0)</f>
        <v>30</v>
      </c>
      <c r="U3494" s="9" t="str" cm="1">
        <f t="array" ref="U3494">_xlfn.IFS(
    ISNUMBER(SEARCH("C", Q3494)), "Ciudad",
    ISNUMBER(SEARCH("T", Q3494)), "Pueblo",
    ISNUMBER(SEARCH("R", Q3494)), "Rural",
    ISNUMBER(SEARCH("S", Q3494)), "Suburbano",
    ISNUMBER(SEARCH("U", Q3494)), "Urbano"
)</f>
        <v>Rural</v>
      </c>
      <c r="V3494" s="24" t="str" cm="1">
        <f t="array" ref="V3494">_xlfn.LET(
    _xlpm.txt, _xlfn.TEXTJOIN("", TRUE, IF(ISNUMBER(--MID(Todos!$H3494, _xlfn.SEQUENCE(LEN(Todos!$H3494)), 1)), MID(Todos!$H3494, _xlfn.SEQUENCE(LEN(Todos!$H3494)), 1), "")),
    IF(ISNUMBER(--RIGHT(_xlpm.txt,1)), _xlpm.txt, LEFT(_xlpm.txt, LEN(_xlpm.txt)-1))
)</f>
        <v>8573</v>
      </c>
      <c r="W3494" s="9" t="str">
        <f>UPPER(LEFT(Todos!$B3494,2))</f>
        <v>OK</v>
      </c>
      <c r="X3494" s="10" t="str" cm="1">
        <f t="array" ref="X3494">+IF(Todos!$C3494 = "",MODE.MATCH(Todos!$C$2:$C$4029),Todos!$C3494)</f>
        <v>F</v>
      </c>
    </row>
    <row r="3495" spans="1:24" x14ac:dyDescent="0.35">
      <c r="A3495" s="11">
        <v>154668</v>
      </c>
      <c r="B3495" s="12" t="s">
        <v>22</v>
      </c>
      <c r="C3495" s="12" t="s">
        <v>17</v>
      </c>
      <c r="D3495" s="12">
        <v>690</v>
      </c>
      <c r="E3495" s="12">
        <v>315</v>
      </c>
      <c r="F3495" s="12">
        <v>367</v>
      </c>
      <c r="G3495" s="12">
        <v>0</v>
      </c>
      <c r="H3495" s="12">
        <v>12427</v>
      </c>
      <c r="I3495" s="12">
        <v>4</v>
      </c>
      <c r="J3495" s="12">
        <v>41</v>
      </c>
      <c r="K3495" s="12">
        <v>353</v>
      </c>
      <c r="L3495" s="12">
        <v>330</v>
      </c>
      <c r="M3495" s="12">
        <v>11.52631579</v>
      </c>
      <c r="N3495" s="12">
        <f>VLOOKUP(Todos!$A3495,vlookup_table[#All],2,FALSE)</f>
        <v>0</v>
      </c>
      <c r="O3495" s="12" t="str">
        <f>VLOOKUP(Todos!$A3495,vlookup_table[#All],3,FALSE)</f>
        <v>CA</v>
      </c>
      <c r="P3495" s="12">
        <f>VLOOKUP(Todos!$A3495,vlookup_table[#All],4,FALSE)</f>
        <v>2604</v>
      </c>
      <c r="Q3495" s="14" t="str">
        <f>VLOOKUP(Todos!$A3495,vlookup_table[#All],5,FALSE)</f>
        <v>T2</v>
      </c>
      <c r="R3495" s="14" t="str">
        <f>VLOOKUP(Todos!$A3495,vlookup_table[#All],6,FALSE)</f>
        <v>F</v>
      </c>
      <c r="S3495" s="14">
        <f>VLOOKUP(Todos!$A3495,vlookup_table[#All],7,FALSE)</f>
        <v>15</v>
      </c>
      <c r="T3495" s="14">
        <f>ROUND((9706-Todos!$P3495)/100, 0)</f>
        <v>71</v>
      </c>
      <c r="U3495" s="14" t="str" cm="1">
        <f t="array" ref="U3495">_xlfn.IFS(
    ISNUMBER(SEARCH("C", Q3495)), "Ciudad",
    ISNUMBER(SEARCH("T", Q3495)), "Pueblo",
    ISNUMBER(SEARCH("R", Q3495)), "Rural",
    ISNUMBER(SEARCH("S", Q3495)), "Suburbano",
    ISNUMBER(SEARCH("U", Q3495)), "Urbano"
)</f>
        <v>Pueblo</v>
      </c>
      <c r="V3495" s="25" t="str" cm="1">
        <f t="array" ref="V3495">_xlfn.LET(
    _xlpm.txt, _xlfn.TEXTJOIN("", TRUE, IF(ISNUMBER(--MID(Todos!$H3495, _xlfn.SEQUENCE(LEN(Todos!$H3495)), 1)), MID(Todos!$H3495, _xlfn.SEQUENCE(LEN(Todos!$H3495)), 1), "")),
    IF(ISNUMBER(--RIGHT(_xlpm.txt,1)), _xlpm.txt, LEFT(_xlpm.txt, LEN(_xlpm.txt)-1))
)</f>
        <v>12427</v>
      </c>
      <c r="W3495" s="14" t="str">
        <f>UPPER(LEFT(Todos!$B3495,2))</f>
        <v>CA</v>
      </c>
      <c r="X3495" s="15" t="str" cm="1">
        <f t="array" ref="X3495">+IF(Todos!$C3495 = "",MODE.MATCH(Todos!$C$2:$C$4029),Todos!$C3495)</f>
        <v>F</v>
      </c>
    </row>
    <row r="3496" spans="1:24" x14ac:dyDescent="0.35">
      <c r="A3496" s="6">
        <v>103260</v>
      </c>
      <c r="B3496" s="7" t="s">
        <v>37</v>
      </c>
      <c r="C3496" s="7" t="s">
        <v>14</v>
      </c>
      <c r="D3496" s="7">
        <v>589</v>
      </c>
      <c r="E3496" s="7">
        <v>353</v>
      </c>
      <c r="F3496" s="7">
        <v>433</v>
      </c>
      <c r="G3496" s="7">
        <v>0</v>
      </c>
      <c r="H3496" s="7">
        <v>12376</v>
      </c>
      <c r="I3496" s="7">
        <v>0</v>
      </c>
      <c r="J3496" s="7">
        <v>93</v>
      </c>
      <c r="K3496" s="7">
        <v>388</v>
      </c>
      <c r="L3496" s="7">
        <v>398</v>
      </c>
      <c r="M3496" s="7">
        <v>8.7777777780000008</v>
      </c>
      <c r="N3496" s="7">
        <f>VLOOKUP(Todos!$A3496,vlookup_table[#All],2,FALSE)</f>
        <v>0</v>
      </c>
      <c r="O3496" s="7" t="str">
        <f>VLOOKUP(Todos!$A3496,vlookup_table[#All],3,FALSE)</f>
        <v>MO</v>
      </c>
      <c r="P3496" s="7">
        <f>VLOOKUP(Todos!$A3496,vlookup_table[#All],4,FALSE)</f>
        <v>6609</v>
      </c>
      <c r="Q3496" s="9" t="str">
        <f>VLOOKUP(Todos!$A3496,vlookup_table[#All],5,FALSE)</f>
        <v>T2</v>
      </c>
      <c r="R3496" s="9" t="str">
        <f>VLOOKUP(Todos!$A3496,vlookup_table[#All],6,FALSE)</f>
        <v>M</v>
      </c>
      <c r="S3496" s="9">
        <f>VLOOKUP(Todos!$A3496,vlookup_table[#All],7,FALSE)</f>
        <v>10</v>
      </c>
      <c r="T3496" s="9">
        <f>ROUND((9706-Todos!$P3496)/100, 0)</f>
        <v>31</v>
      </c>
      <c r="U3496" s="9" t="str" cm="1">
        <f t="array" ref="U3496">_xlfn.IFS(
    ISNUMBER(SEARCH("C", Q3496)), "Ciudad",
    ISNUMBER(SEARCH("T", Q3496)), "Pueblo",
    ISNUMBER(SEARCH("R", Q3496)), "Rural",
    ISNUMBER(SEARCH("S", Q3496)), "Suburbano",
    ISNUMBER(SEARCH("U", Q3496)), "Urbano"
)</f>
        <v>Pueblo</v>
      </c>
      <c r="V3496" s="24" t="str" cm="1">
        <f t="array" ref="V3496">_xlfn.LET(
    _xlpm.txt, _xlfn.TEXTJOIN("", TRUE, IF(ISNUMBER(--MID(Todos!$H3496, _xlfn.SEQUENCE(LEN(Todos!$H3496)), 1)), MID(Todos!$H3496, _xlfn.SEQUENCE(LEN(Todos!$H3496)), 1), "")),
    IF(ISNUMBER(--RIGHT(_xlpm.txt,1)), _xlpm.txt, LEFT(_xlpm.txt, LEN(_xlpm.txt)-1))
)</f>
        <v>12376</v>
      </c>
      <c r="W3496" s="9" t="str">
        <f>UPPER(LEFT(Todos!$B3496,2))</f>
        <v>MO</v>
      </c>
      <c r="X3496" s="10" t="str" cm="1">
        <f t="array" ref="X3496">+IF(Todos!$C3496 = "",MODE.MATCH(Todos!$C$2:$C$4029),Todos!$C3496)</f>
        <v>M</v>
      </c>
    </row>
    <row r="3497" spans="1:24" x14ac:dyDescent="0.35">
      <c r="A3497" s="11">
        <v>19260</v>
      </c>
      <c r="B3497" s="12" t="s">
        <v>18</v>
      </c>
      <c r="C3497" s="12" t="s">
        <v>20</v>
      </c>
      <c r="D3497" s="12">
        <v>610</v>
      </c>
      <c r="E3497" s="12">
        <v>376</v>
      </c>
      <c r="F3497" s="12">
        <v>392</v>
      </c>
      <c r="G3497" s="12">
        <v>2</v>
      </c>
      <c r="H3497" s="12">
        <v>13105</v>
      </c>
      <c r="I3497" s="12">
        <v>0</v>
      </c>
      <c r="J3497" s="12">
        <v>72</v>
      </c>
      <c r="K3497" s="12">
        <v>427</v>
      </c>
      <c r="L3497" s="12">
        <v>347</v>
      </c>
      <c r="M3497" s="12">
        <v>8</v>
      </c>
      <c r="N3497" s="12">
        <f>VLOOKUP(Todos!$A3497,vlookup_table[#All],2,FALSE)</f>
        <v>28</v>
      </c>
      <c r="O3497" s="12" t="str">
        <f>VLOOKUP(Todos!$A3497,vlookup_table[#All],3,FALSE)</f>
        <v>NC</v>
      </c>
      <c r="P3497" s="12">
        <f>VLOOKUP(Todos!$A3497,vlookup_table[#All],4,FALSE)</f>
        <v>4401</v>
      </c>
      <c r="Q3497" s="14" t="str">
        <f>VLOOKUP(Todos!$A3497,vlookup_table[#All],5,FALSE)</f>
        <v>T2</v>
      </c>
      <c r="R3497" s="14" t="str">
        <f>VLOOKUP(Todos!$A3497,vlookup_table[#All],6,FALSE)</f>
        <v>F</v>
      </c>
      <c r="S3497" s="14">
        <f>VLOOKUP(Todos!$A3497,vlookup_table[#All],7,FALSE)</f>
        <v>175</v>
      </c>
      <c r="T3497" s="14">
        <f>ROUND((9706-Todos!$P3497)/100, 0)</f>
        <v>53</v>
      </c>
      <c r="U3497" s="14" t="str" cm="1">
        <f t="array" ref="U3497">_xlfn.IFS(
    ISNUMBER(SEARCH("C", Q3497)), "Ciudad",
    ISNUMBER(SEARCH("T", Q3497)), "Pueblo",
    ISNUMBER(SEARCH("R", Q3497)), "Rural",
    ISNUMBER(SEARCH("S", Q3497)), "Suburbano",
    ISNUMBER(SEARCH("U", Q3497)), "Urbano"
)</f>
        <v>Pueblo</v>
      </c>
      <c r="V3497" s="25" t="str" cm="1">
        <f t="array" ref="V3497">_xlfn.LET(
    _xlpm.txt, _xlfn.TEXTJOIN("", TRUE, IF(ISNUMBER(--MID(Todos!$H3497, _xlfn.SEQUENCE(LEN(Todos!$H3497)), 1)), MID(Todos!$H3497, _xlfn.SEQUENCE(LEN(Todos!$H3497)), 1), "")),
    IF(ISNUMBER(--RIGHT(_xlpm.txt,1)), _xlpm.txt, LEFT(_xlpm.txt, LEN(_xlpm.txt)-1))
)</f>
        <v>13105</v>
      </c>
      <c r="W3497" s="14" t="str">
        <f>UPPER(LEFT(Todos!$B3497,2))</f>
        <v>NC</v>
      </c>
      <c r="X3497" s="15" t="str" cm="1">
        <f t="array" ref="X3497">+IF(Todos!$C3497 = "",MODE.MATCH(Todos!$C$2:$C$4029),Todos!$C3497)</f>
        <v>female</v>
      </c>
    </row>
    <row r="3498" spans="1:24" x14ac:dyDescent="0.35">
      <c r="A3498" s="6">
        <v>111023</v>
      </c>
      <c r="B3498" s="7" t="s">
        <v>33</v>
      </c>
      <c r="C3498" s="7" t="s">
        <v>61</v>
      </c>
      <c r="D3498" s="7">
        <v>332</v>
      </c>
      <c r="E3498" s="7">
        <v>170</v>
      </c>
      <c r="F3498" s="7">
        <v>269</v>
      </c>
      <c r="G3498" s="7">
        <v>0</v>
      </c>
      <c r="H3498" s="7">
        <v>8725</v>
      </c>
      <c r="I3498" s="7">
        <v>1</v>
      </c>
      <c r="J3498" s="7">
        <v>57</v>
      </c>
      <c r="K3498" s="7">
        <v>222</v>
      </c>
      <c r="L3498" s="7">
        <v>233</v>
      </c>
      <c r="M3498" s="7">
        <v>15</v>
      </c>
      <c r="N3498" s="7">
        <f>VLOOKUP(Todos!$A3498,vlookup_table[#All],2,FALSE)</f>
        <v>0</v>
      </c>
      <c r="O3498" s="7" t="str">
        <f>VLOOKUP(Todos!$A3498,vlookup_table[#All],3,FALSE)</f>
        <v>AR</v>
      </c>
      <c r="P3498" s="7">
        <f>VLOOKUP(Todos!$A3498,vlookup_table[#All],4,FALSE)</f>
        <v>4401</v>
      </c>
      <c r="Q3498" s="9" t="str">
        <f>VLOOKUP(Todos!$A3498,vlookup_table[#All],5,FALSE)</f>
        <v>R3</v>
      </c>
      <c r="R3498" s="9" t="str">
        <f>VLOOKUP(Todos!$A3498,vlookup_table[#All],6,FALSE)</f>
        <v>F</v>
      </c>
      <c r="S3498" s="9">
        <f>VLOOKUP(Todos!$A3498,vlookup_table[#All],7,FALSE)</f>
        <v>20</v>
      </c>
      <c r="T3498" s="9">
        <f>ROUND((9706-Todos!$P3498)/100, 0)</f>
        <v>53</v>
      </c>
      <c r="U3498" s="9" t="str" cm="1">
        <f t="array" ref="U3498">_xlfn.IFS(
    ISNUMBER(SEARCH("C", Q3498)), "Ciudad",
    ISNUMBER(SEARCH("T", Q3498)), "Pueblo",
    ISNUMBER(SEARCH("R", Q3498)), "Rural",
    ISNUMBER(SEARCH("S", Q3498)), "Suburbano",
    ISNUMBER(SEARCH("U", Q3498)), "Urbano"
)</f>
        <v>Rural</v>
      </c>
      <c r="V3498" s="24" t="str" cm="1">
        <f t="array" ref="V3498">_xlfn.LET(
    _xlpm.txt, _xlfn.TEXTJOIN("", TRUE, IF(ISNUMBER(--MID(Todos!$H3498, _xlfn.SEQUENCE(LEN(Todos!$H3498)), 1)), MID(Todos!$H3498, _xlfn.SEQUENCE(LEN(Todos!$H3498)), 1), "")),
    IF(ISNUMBER(--RIGHT(_xlpm.txt,1)), _xlpm.txt, LEFT(_xlpm.txt, LEN(_xlpm.txt)-1))
)</f>
        <v>8725</v>
      </c>
      <c r="W3498" s="9" t="str">
        <f>UPPER(LEFT(Todos!$B3498,2))</f>
        <v>AR</v>
      </c>
      <c r="X3498" s="10" t="str" cm="1">
        <f t="array" ref="X3498">+IF(Todos!$C3498 = "",MODE.MATCH(Todos!$C$2:$C$4029),Todos!$C3498)</f>
        <v>Female</v>
      </c>
    </row>
    <row r="3499" spans="1:24" x14ac:dyDescent="0.35">
      <c r="A3499" s="11">
        <v>67961</v>
      </c>
      <c r="B3499" s="12" t="s">
        <v>30</v>
      </c>
      <c r="C3499" s="12"/>
      <c r="D3499" s="12">
        <v>355</v>
      </c>
      <c r="E3499" s="12">
        <v>293</v>
      </c>
      <c r="F3499" s="12">
        <v>320</v>
      </c>
      <c r="G3499" s="12">
        <v>0</v>
      </c>
      <c r="H3499" s="12">
        <v>11403</v>
      </c>
      <c r="I3499" s="12">
        <v>9</v>
      </c>
      <c r="J3499" s="12">
        <v>76</v>
      </c>
      <c r="K3499" s="12">
        <v>312</v>
      </c>
      <c r="L3499" s="12">
        <v>312</v>
      </c>
      <c r="M3499" s="12">
        <v>15</v>
      </c>
      <c r="N3499" s="12">
        <f>VLOOKUP(Todos!$A3499,vlookup_table[#All],2,FALSE)</f>
        <v>0</v>
      </c>
      <c r="O3499" s="12" t="str">
        <f>VLOOKUP(Todos!$A3499,vlookup_table[#All],3,FALSE)</f>
        <v>MI</v>
      </c>
      <c r="P3499" s="12">
        <f>VLOOKUP(Todos!$A3499,vlookup_table[#All],4,FALSE)</f>
        <v>5208</v>
      </c>
      <c r="Q3499" s="14" t="str">
        <f>VLOOKUP(Todos!$A3499,vlookup_table[#All],5,FALSE)</f>
        <v>U3</v>
      </c>
      <c r="R3499" s="14" t="str">
        <f>VLOOKUP(Todos!$A3499,vlookup_table[#All],6,FALSE)</f>
        <v/>
      </c>
      <c r="S3499" s="14">
        <f>VLOOKUP(Todos!$A3499,vlookup_table[#All],7,FALSE)</f>
        <v>21</v>
      </c>
      <c r="T3499" s="14">
        <f>ROUND((9706-Todos!$P3499)/100, 0)</f>
        <v>45</v>
      </c>
      <c r="U3499" s="14" t="str" cm="1">
        <f t="array" ref="U3499">_xlfn.IFS(
    ISNUMBER(SEARCH("C", Q3499)), "Ciudad",
    ISNUMBER(SEARCH("T", Q3499)), "Pueblo",
    ISNUMBER(SEARCH("R", Q3499)), "Rural",
    ISNUMBER(SEARCH("S", Q3499)), "Suburbano",
    ISNUMBER(SEARCH("U", Q3499)), "Urbano"
)</f>
        <v>Urbano</v>
      </c>
      <c r="V3499" s="25" t="str" cm="1">
        <f t="array" ref="V3499">_xlfn.LET(
    _xlpm.txt, _xlfn.TEXTJOIN("", TRUE, IF(ISNUMBER(--MID(Todos!$H3499, _xlfn.SEQUENCE(LEN(Todos!$H3499)), 1)), MID(Todos!$H3499, _xlfn.SEQUENCE(LEN(Todos!$H3499)), 1), "")),
    IF(ISNUMBER(--RIGHT(_xlpm.txt,1)), _xlpm.txt, LEFT(_xlpm.txt, LEN(_xlpm.txt)-1))
)</f>
        <v>11403</v>
      </c>
      <c r="W3499" s="14" t="str">
        <f>UPPER(LEFT(Todos!$B3499,2))</f>
        <v>MI</v>
      </c>
      <c r="X3499" s="15" t="e" cm="1">
        <f t="array" aca="1" ref="X3499" ca="1">+IF(Todos!$C3499 = "",MODE.MATCH(Todos!$C$2:$C$4029),Todos!$C3499)</f>
        <v>#NAME?</v>
      </c>
    </row>
    <row r="3500" spans="1:24" x14ac:dyDescent="0.35">
      <c r="A3500" s="6">
        <v>92272</v>
      </c>
      <c r="B3500" s="7" t="s">
        <v>16</v>
      </c>
      <c r="C3500" s="7" t="s">
        <v>14</v>
      </c>
      <c r="D3500" s="7">
        <v>549</v>
      </c>
      <c r="E3500" s="7">
        <v>292</v>
      </c>
      <c r="F3500" s="7">
        <v>352</v>
      </c>
      <c r="G3500" s="7">
        <v>1</v>
      </c>
      <c r="H3500" s="7">
        <v>11100</v>
      </c>
      <c r="I3500" s="7">
        <v>1</v>
      </c>
      <c r="J3500" s="7">
        <v>85</v>
      </c>
      <c r="K3500" s="7">
        <v>327</v>
      </c>
      <c r="L3500" s="7">
        <v>313</v>
      </c>
      <c r="M3500" s="7">
        <v>16.428571430000002</v>
      </c>
      <c r="N3500" s="7">
        <f>VLOOKUP(Todos!$A3500,vlookup_table[#All],2,FALSE)</f>
        <v>0</v>
      </c>
      <c r="O3500" s="7" t="str">
        <f>VLOOKUP(Todos!$A3500,vlookup_table[#All],3,FALSE)</f>
        <v>IL</v>
      </c>
      <c r="P3500" s="7">
        <f>VLOOKUP(Todos!$A3500,vlookup_table[#All],4,FALSE)</f>
        <v>0</v>
      </c>
      <c r="Q3500" s="9" t="str">
        <f>VLOOKUP(Todos!$A3500,vlookup_table[#All],5,FALSE)</f>
        <v>R2</v>
      </c>
      <c r="R3500" s="9" t="str">
        <f>VLOOKUP(Todos!$A3500,vlookup_table[#All],6,FALSE)</f>
        <v>M</v>
      </c>
      <c r="S3500" s="9">
        <f>VLOOKUP(Todos!$A3500,vlookup_table[#All],7,FALSE)</f>
        <v>20</v>
      </c>
      <c r="T3500" s="9">
        <f>ROUND((9706-Todos!$P3500)/100, 0)</f>
        <v>97</v>
      </c>
      <c r="U3500" s="9" t="str" cm="1">
        <f t="array" ref="U3500">_xlfn.IFS(
    ISNUMBER(SEARCH("C", Q3500)), "Ciudad",
    ISNUMBER(SEARCH("T", Q3500)), "Pueblo",
    ISNUMBER(SEARCH("R", Q3500)), "Rural",
    ISNUMBER(SEARCH("S", Q3500)), "Suburbano",
    ISNUMBER(SEARCH("U", Q3500)), "Urbano"
)</f>
        <v>Rural</v>
      </c>
      <c r="V3500" s="24" t="str" cm="1">
        <f t="array" ref="V3500">_xlfn.LET(
    _xlpm.txt, _xlfn.TEXTJOIN("", TRUE, IF(ISNUMBER(--MID(Todos!$H3500, _xlfn.SEQUENCE(LEN(Todos!$H3500)), 1)), MID(Todos!$H3500, _xlfn.SEQUENCE(LEN(Todos!$H3500)), 1), "")),
    IF(ISNUMBER(--RIGHT(_xlpm.txt,1)), _xlpm.txt, LEFT(_xlpm.txt, LEN(_xlpm.txt)-1))
)</f>
        <v>11100</v>
      </c>
      <c r="W3500" s="9" t="str">
        <f>UPPER(LEFT(Todos!$B3500,2))</f>
        <v>IL</v>
      </c>
      <c r="X3500" s="10" t="str" cm="1">
        <f t="array" ref="X3500">+IF(Todos!$C3500 = "",MODE.MATCH(Todos!$C$2:$C$4029),Todos!$C3500)</f>
        <v>M</v>
      </c>
    </row>
    <row r="3501" spans="1:24" x14ac:dyDescent="0.35">
      <c r="A3501" s="11">
        <v>157311</v>
      </c>
      <c r="B3501" s="12" t="s">
        <v>22</v>
      </c>
      <c r="C3501" s="12" t="s">
        <v>14</v>
      </c>
      <c r="D3501" s="12">
        <v>5344</v>
      </c>
      <c r="E3501" s="12">
        <v>705</v>
      </c>
      <c r="F3501" s="12">
        <v>945</v>
      </c>
      <c r="G3501" s="12">
        <v>97</v>
      </c>
      <c r="H3501" s="12">
        <v>55857</v>
      </c>
      <c r="I3501" s="12">
        <v>4</v>
      </c>
      <c r="J3501" s="12">
        <v>54</v>
      </c>
      <c r="K3501" s="12">
        <v>943</v>
      </c>
      <c r="L3501" s="12">
        <v>787</v>
      </c>
      <c r="M3501" s="12">
        <v>17.5</v>
      </c>
      <c r="N3501" s="12">
        <f>VLOOKUP(Todos!$A3501,vlookup_table[#All],2,FALSE)</f>
        <v>1</v>
      </c>
      <c r="O3501" s="12" t="str">
        <f>VLOOKUP(Todos!$A3501,vlookup_table[#All],3,FALSE)</f>
        <v>CA</v>
      </c>
      <c r="P3501" s="12">
        <f>VLOOKUP(Todos!$A3501,vlookup_table[#All],4,FALSE)</f>
        <v>2001</v>
      </c>
      <c r="Q3501" s="14" t="str">
        <f>VLOOKUP(Todos!$A3501,vlookup_table[#All],5,FALSE)</f>
        <v>U1</v>
      </c>
      <c r="R3501" s="14" t="str">
        <f>VLOOKUP(Todos!$A3501,vlookup_table[#All],6,FALSE)</f>
        <v>M</v>
      </c>
      <c r="S3501" s="14">
        <f>VLOOKUP(Todos!$A3501,vlookup_table[#All],7,FALSE)</f>
        <v>25</v>
      </c>
      <c r="T3501" s="14">
        <f>ROUND((9706-Todos!$P3501)/100, 0)</f>
        <v>77</v>
      </c>
      <c r="U3501" s="14" t="str" cm="1">
        <f t="array" ref="U3501">_xlfn.IFS(
    ISNUMBER(SEARCH("C", Q3501)), "Ciudad",
    ISNUMBER(SEARCH("T", Q3501)), "Pueblo",
    ISNUMBER(SEARCH("R", Q3501)), "Rural",
    ISNUMBER(SEARCH("S", Q3501)), "Suburbano",
    ISNUMBER(SEARCH("U", Q3501)), "Urbano"
)</f>
        <v>Urbano</v>
      </c>
      <c r="V3501" s="25" t="str" cm="1">
        <f t="array" ref="V3501">_xlfn.LET(
    _xlpm.txt, _xlfn.TEXTJOIN("", TRUE, IF(ISNUMBER(--MID(Todos!$H3501, _xlfn.SEQUENCE(LEN(Todos!$H3501)), 1)), MID(Todos!$H3501, _xlfn.SEQUENCE(LEN(Todos!$H3501)), 1), "")),
    IF(ISNUMBER(--RIGHT(_xlpm.txt,1)), _xlpm.txt, LEFT(_xlpm.txt, LEN(_xlpm.txt)-1))
)</f>
        <v>55857</v>
      </c>
      <c r="W3501" s="14" t="str">
        <f>UPPER(LEFT(Todos!$B3501,2))</f>
        <v>CA</v>
      </c>
      <c r="X3501" s="15" t="str" cm="1">
        <f t="array" ref="X3501">+IF(Todos!$C3501 = "",MODE.MATCH(Todos!$C$2:$C$4029),Todos!$C3501)</f>
        <v>M</v>
      </c>
    </row>
    <row r="3502" spans="1:24" x14ac:dyDescent="0.35">
      <c r="A3502" s="6">
        <v>190616</v>
      </c>
      <c r="B3502" s="7" t="s">
        <v>36</v>
      </c>
      <c r="C3502" s="7" t="s">
        <v>52</v>
      </c>
      <c r="D3502" s="7">
        <v>483</v>
      </c>
      <c r="E3502" s="7">
        <v>241</v>
      </c>
      <c r="F3502" s="7">
        <v>330</v>
      </c>
      <c r="G3502" s="7">
        <v>1</v>
      </c>
      <c r="H3502" s="7">
        <v>11527</v>
      </c>
      <c r="I3502" s="7">
        <v>1</v>
      </c>
      <c r="J3502" s="7">
        <v>76</v>
      </c>
      <c r="K3502" s="7">
        <v>281</v>
      </c>
      <c r="L3502" s="7">
        <v>286</v>
      </c>
      <c r="M3502" s="7">
        <v>7.5</v>
      </c>
      <c r="N3502" s="7">
        <f>VLOOKUP(Todos!$A3502,vlookup_table[#All],2,FALSE)</f>
        <v>1</v>
      </c>
      <c r="O3502" s="7" t="str">
        <f>VLOOKUP(Todos!$A3502,vlookup_table[#All],3,FALSE)</f>
        <v>WI</v>
      </c>
      <c r="P3502" s="7">
        <f>VLOOKUP(Todos!$A3502,vlookup_table[#All],4,FALSE)</f>
        <v>0</v>
      </c>
      <c r="Q3502" s="9" t="str">
        <f>VLOOKUP(Todos!$A3502,vlookup_table[#All],5,FALSE)</f>
        <v>R2</v>
      </c>
      <c r="R3502" s="9" t="str">
        <f>VLOOKUP(Todos!$A3502,vlookup_table[#All],6,FALSE)</f>
        <v>M</v>
      </c>
      <c r="S3502" s="9">
        <f>VLOOKUP(Todos!$A3502,vlookup_table[#All],7,FALSE)</f>
        <v>5</v>
      </c>
      <c r="T3502" s="9">
        <f>ROUND((9706-Todos!$P3502)/100, 0)</f>
        <v>97</v>
      </c>
      <c r="U3502" s="9" t="str" cm="1">
        <f t="array" ref="U3502">_xlfn.IFS(
    ISNUMBER(SEARCH("C", Q3502)), "Ciudad",
    ISNUMBER(SEARCH("T", Q3502)), "Pueblo",
    ISNUMBER(SEARCH("R", Q3502)), "Rural",
    ISNUMBER(SEARCH("S", Q3502)), "Suburbano",
    ISNUMBER(SEARCH("U", Q3502)), "Urbano"
)</f>
        <v>Rural</v>
      </c>
      <c r="V3502" s="24" t="str" cm="1">
        <f t="array" ref="V3502">_xlfn.LET(
    _xlpm.txt, _xlfn.TEXTJOIN("", TRUE, IF(ISNUMBER(--MID(Todos!$H3502, _xlfn.SEQUENCE(LEN(Todos!$H3502)), 1)), MID(Todos!$H3502, _xlfn.SEQUENCE(LEN(Todos!$H3502)), 1), "")),
    IF(ISNUMBER(--RIGHT(_xlpm.txt,1)), _xlpm.txt, LEFT(_xlpm.txt, LEN(_xlpm.txt)-1))
)</f>
        <v>11527</v>
      </c>
      <c r="W3502" s="9" t="str">
        <f>UPPER(LEFT(Todos!$B3502,2))</f>
        <v>WI</v>
      </c>
      <c r="X3502" s="10" t="str" cm="1">
        <f t="array" ref="X3502">+IF(Todos!$C3502 = "",MODE.MATCH(Todos!$C$2:$C$4029),Todos!$C3502)</f>
        <v>male</v>
      </c>
    </row>
    <row r="3503" spans="1:24" x14ac:dyDescent="0.35">
      <c r="A3503" s="11">
        <v>121153</v>
      </c>
      <c r="B3503" s="12" t="s">
        <v>21</v>
      </c>
      <c r="C3503" s="12" t="s">
        <v>14</v>
      </c>
      <c r="D3503" s="12">
        <v>1438</v>
      </c>
      <c r="E3503" s="12">
        <v>366</v>
      </c>
      <c r="F3503" s="12">
        <v>622</v>
      </c>
      <c r="G3503" s="12">
        <v>15</v>
      </c>
      <c r="H3503" s="12">
        <v>21758</v>
      </c>
      <c r="I3503" s="12">
        <v>7</v>
      </c>
      <c r="J3503" s="12">
        <v>41</v>
      </c>
      <c r="K3503" s="12">
        <v>570</v>
      </c>
      <c r="L3503" s="12">
        <v>534</v>
      </c>
      <c r="M3503" s="12">
        <v>12.57142857</v>
      </c>
      <c r="N3503" s="12">
        <f>VLOOKUP(Todos!$A3503,vlookup_table[#All],2,FALSE)</f>
        <v>2</v>
      </c>
      <c r="O3503" s="12" t="str">
        <f>VLOOKUP(Todos!$A3503,vlookup_table[#All],3,FALSE)</f>
        <v>TX</v>
      </c>
      <c r="P3503" s="12">
        <f>VLOOKUP(Todos!$A3503,vlookup_table[#All],4,FALSE)</f>
        <v>3901</v>
      </c>
      <c r="Q3503" s="14" t="str">
        <f>VLOOKUP(Todos!$A3503,vlookup_table[#All],5,FALSE)</f>
        <v>U1</v>
      </c>
      <c r="R3503" s="14" t="str">
        <f>VLOOKUP(Todos!$A3503,vlookup_table[#All],6,FALSE)</f>
        <v>M</v>
      </c>
      <c r="S3503" s="14">
        <f>VLOOKUP(Todos!$A3503,vlookup_table[#All],7,FALSE)</f>
        <v>25</v>
      </c>
      <c r="T3503" s="14">
        <f>ROUND((9706-Todos!$P3503)/100, 0)</f>
        <v>58</v>
      </c>
      <c r="U3503" s="14" t="str" cm="1">
        <f t="array" ref="U3503">_xlfn.IFS(
    ISNUMBER(SEARCH("C", Q3503)), "Ciudad",
    ISNUMBER(SEARCH("T", Q3503)), "Pueblo",
    ISNUMBER(SEARCH("R", Q3503)), "Rural",
    ISNUMBER(SEARCH("S", Q3503)), "Suburbano",
    ISNUMBER(SEARCH("U", Q3503)), "Urbano"
)</f>
        <v>Urbano</v>
      </c>
      <c r="V3503" s="25" t="str" cm="1">
        <f t="array" ref="V3503">_xlfn.LET(
    _xlpm.txt, _xlfn.TEXTJOIN("", TRUE, IF(ISNUMBER(--MID(Todos!$H3503, _xlfn.SEQUENCE(LEN(Todos!$H3503)), 1)), MID(Todos!$H3503, _xlfn.SEQUENCE(LEN(Todos!$H3503)), 1), "")),
    IF(ISNUMBER(--RIGHT(_xlpm.txt,1)), _xlpm.txt, LEFT(_xlpm.txt, LEN(_xlpm.txt)-1))
)</f>
        <v>21758</v>
      </c>
      <c r="W3503" s="14" t="str">
        <f>UPPER(LEFT(Todos!$B3503,2))</f>
        <v>TX</v>
      </c>
      <c r="X3503" s="15" t="str" cm="1">
        <f t="array" ref="X3503">+IF(Todos!$C3503 = "",MODE.MATCH(Todos!$C$2:$C$4029),Todos!$C3503)</f>
        <v>M</v>
      </c>
    </row>
    <row r="3504" spans="1:24" x14ac:dyDescent="0.35">
      <c r="A3504" s="6">
        <v>91431</v>
      </c>
      <c r="B3504" s="7" t="s">
        <v>16</v>
      </c>
      <c r="C3504" s="7" t="s">
        <v>17</v>
      </c>
      <c r="D3504" s="7">
        <v>1191</v>
      </c>
      <c r="E3504" s="7">
        <v>357</v>
      </c>
      <c r="F3504" s="7">
        <v>466</v>
      </c>
      <c r="G3504" s="7">
        <v>8</v>
      </c>
      <c r="H3504" s="7">
        <v>14436</v>
      </c>
      <c r="I3504" s="7">
        <v>2</v>
      </c>
      <c r="J3504" s="7">
        <v>92</v>
      </c>
      <c r="K3504" s="7">
        <v>362</v>
      </c>
      <c r="L3504" s="7">
        <v>455</v>
      </c>
      <c r="M3504" s="7">
        <v>25</v>
      </c>
      <c r="N3504" s="7">
        <f>VLOOKUP(Todos!$A3504,vlookup_table[#All],2,FALSE)</f>
        <v>2</v>
      </c>
      <c r="O3504" s="7" t="str">
        <f>VLOOKUP(Todos!$A3504,vlookup_table[#All],3,FALSE)</f>
        <v>IL</v>
      </c>
      <c r="P3504" s="7">
        <f>VLOOKUP(Todos!$A3504,vlookup_table[#All],4,FALSE)</f>
        <v>2901</v>
      </c>
      <c r="Q3504" s="9" t="str">
        <f>VLOOKUP(Todos!$A3504,vlookup_table[#All],5,FALSE)</f>
        <v>R2</v>
      </c>
      <c r="R3504" s="9" t="str">
        <f>VLOOKUP(Todos!$A3504,vlookup_table[#All],6,FALSE)</f>
        <v>F</v>
      </c>
      <c r="S3504" s="9">
        <f>VLOOKUP(Todos!$A3504,vlookup_table[#All],7,FALSE)</f>
        <v>50</v>
      </c>
      <c r="T3504" s="9">
        <f>ROUND((9706-Todos!$P3504)/100, 0)</f>
        <v>68</v>
      </c>
      <c r="U3504" s="9" t="str" cm="1">
        <f t="array" ref="U3504">_xlfn.IFS(
    ISNUMBER(SEARCH("C", Q3504)), "Ciudad",
    ISNUMBER(SEARCH("T", Q3504)), "Pueblo",
    ISNUMBER(SEARCH("R", Q3504)), "Rural",
    ISNUMBER(SEARCH("S", Q3504)), "Suburbano",
    ISNUMBER(SEARCH("U", Q3504)), "Urbano"
)</f>
        <v>Rural</v>
      </c>
      <c r="V3504" s="24" t="str" cm="1">
        <f t="array" ref="V3504">_xlfn.LET(
    _xlpm.txt, _xlfn.TEXTJOIN("", TRUE, IF(ISNUMBER(--MID(Todos!$H3504, _xlfn.SEQUENCE(LEN(Todos!$H3504)), 1)), MID(Todos!$H3504, _xlfn.SEQUENCE(LEN(Todos!$H3504)), 1), "")),
    IF(ISNUMBER(--RIGHT(_xlpm.txt,1)), _xlpm.txt, LEFT(_xlpm.txt, LEN(_xlpm.txt)-1))
)</f>
        <v>14436</v>
      </c>
      <c r="W3504" s="9" t="str">
        <f>UPPER(LEFT(Todos!$B3504,2))</f>
        <v>IL</v>
      </c>
      <c r="X3504" s="10" t="str" cm="1">
        <f t="array" ref="X3504">+IF(Todos!$C3504 = "",MODE.MATCH(Todos!$C$2:$C$4029),Todos!$C3504)</f>
        <v>F</v>
      </c>
    </row>
    <row r="3505" spans="1:24" x14ac:dyDescent="0.35">
      <c r="A3505" s="11">
        <v>4917</v>
      </c>
      <c r="B3505" s="12" t="s">
        <v>50</v>
      </c>
      <c r="C3505" s="12" t="s">
        <v>17</v>
      </c>
      <c r="D3505" s="12">
        <v>801</v>
      </c>
      <c r="E3505" s="12">
        <v>425</v>
      </c>
      <c r="F3505" s="12">
        <v>498</v>
      </c>
      <c r="G3505" s="12">
        <v>1</v>
      </c>
      <c r="H3505" s="12">
        <v>18631</v>
      </c>
      <c r="I3505" s="12">
        <v>2</v>
      </c>
      <c r="J3505" s="12">
        <v>78</v>
      </c>
      <c r="K3505" s="12">
        <v>441</v>
      </c>
      <c r="L3505" s="12">
        <v>469</v>
      </c>
      <c r="M3505" s="12">
        <v>9.7894736840000007</v>
      </c>
      <c r="N3505" s="12">
        <f>VLOOKUP(Todos!$A3505,vlookup_table[#All],2,FALSE)</f>
        <v>2</v>
      </c>
      <c r="O3505" s="12" t="str">
        <f>VLOOKUP(Todos!$A3505,vlookup_table[#All],3,FALSE)</f>
        <v>LA</v>
      </c>
      <c r="P3505" s="12">
        <f>VLOOKUP(Todos!$A3505,vlookup_table[#All],4,FALSE)</f>
        <v>3901</v>
      </c>
      <c r="Q3505" s="14" t="str">
        <f>VLOOKUP(Todos!$A3505,vlookup_table[#All],5,FALSE)</f>
        <v>S1</v>
      </c>
      <c r="R3505" s="14" t="str">
        <f>VLOOKUP(Todos!$A3505,vlookup_table[#All],6,FALSE)</f>
        <v>F</v>
      </c>
      <c r="S3505" s="14">
        <f>VLOOKUP(Todos!$A3505,vlookup_table[#All],7,FALSE)</f>
        <v>15</v>
      </c>
      <c r="T3505" s="14">
        <f>ROUND((9706-Todos!$P3505)/100, 0)</f>
        <v>58</v>
      </c>
      <c r="U3505" s="14" t="str" cm="1">
        <f t="array" ref="U3505">_xlfn.IFS(
    ISNUMBER(SEARCH("C", Q3505)), "Ciudad",
    ISNUMBER(SEARCH("T", Q3505)), "Pueblo",
    ISNUMBER(SEARCH("R", Q3505)), "Rural",
    ISNUMBER(SEARCH("S", Q3505)), "Suburbano",
    ISNUMBER(SEARCH("U", Q3505)), "Urbano"
)</f>
        <v>Suburbano</v>
      </c>
      <c r="V3505" s="25" t="str" cm="1">
        <f t="array" ref="V3505">_xlfn.LET(
    _xlpm.txt, _xlfn.TEXTJOIN("", TRUE, IF(ISNUMBER(--MID(Todos!$H3505, _xlfn.SEQUENCE(LEN(Todos!$H3505)), 1)), MID(Todos!$H3505, _xlfn.SEQUENCE(LEN(Todos!$H3505)), 1), "")),
    IF(ISNUMBER(--RIGHT(_xlpm.txt,1)), _xlpm.txt, LEFT(_xlpm.txt, LEN(_xlpm.txt)-1))
)</f>
        <v>18631</v>
      </c>
      <c r="W3505" s="14" t="str">
        <f>UPPER(LEFT(Todos!$B3505,2))</f>
        <v>LA</v>
      </c>
      <c r="X3505" s="15" t="str" cm="1">
        <f t="array" ref="X3505">+IF(Todos!$C3505 = "",MODE.MATCH(Todos!$C$2:$C$4029),Todos!$C3505)</f>
        <v>F</v>
      </c>
    </row>
    <row r="3506" spans="1:24" x14ac:dyDescent="0.35">
      <c r="A3506" s="6">
        <v>63436</v>
      </c>
      <c r="B3506" s="7" t="s">
        <v>34</v>
      </c>
      <c r="C3506" s="7" t="s">
        <v>17</v>
      </c>
      <c r="D3506" s="7">
        <v>333</v>
      </c>
      <c r="E3506" s="7">
        <v>224</v>
      </c>
      <c r="F3506" s="7">
        <v>322</v>
      </c>
      <c r="G3506" s="7">
        <v>0</v>
      </c>
      <c r="H3506" s="7">
        <v>11513</v>
      </c>
      <c r="I3506" s="7">
        <v>0</v>
      </c>
      <c r="J3506" s="7">
        <v>73</v>
      </c>
      <c r="K3506" s="7">
        <v>273</v>
      </c>
      <c r="L3506" s="7">
        <v>281</v>
      </c>
      <c r="M3506" s="7">
        <v>11.66666667</v>
      </c>
      <c r="N3506" s="7">
        <f>VLOOKUP(Todos!$A3506,vlookup_table[#All],2,FALSE)</f>
        <v>0</v>
      </c>
      <c r="O3506" s="7" t="str">
        <f>VLOOKUP(Todos!$A3506,vlookup_table[#All],3,FALSE)</f>
        <v>IN</v>
      </c>
      <c r="P3506" s="7">
        <f>VLOOKUP(Todos!$A3506,vlookup_table[#All],4,FALSE)</f>
        <v>2912</v>
      </c>
      <c r="Q3506" s="9" t="str">
        <f>VLOOKUP(Todos!$A3506,vlookup_table[#All],5,FALSE)</f>
        <v>T2</v>
      </c>
      <c r="R3506" s="9" t="str">
        <f>VLOOKUP(Todos!$A3506,vlookup_table[#All],6,FALSE)</f>
        <v>F</v>
      </c>
      <c r="S3506" s="9">
        <f>VLOOKUP(Todos!$A3506,vlookup_table[#All],7,FALSE)</f>
        <v>51</v>
      </c>
      <c r="T3506" s="9">
        <f>ROUND((9706-Todos!$P3506)/100, 0)</f>
        <v>68</v>
      </c>
      <c r="U3506" s="9" t="str" cm="1">
        <f t="array" ref="U3506">_xlfn.IFS(
    ISNUMBER(SEARCH("C", Q3506)), "Ciudad",
    ISNUMBER(SEARCH("T", Q3506)), "Pueblo",
    ISNUMBER(SEARCH("R", Q3506)), "Rural",
    ISNUMBER(SEARCH("S", Q3506)), "Suburbano",
    ISNUMBER(SEARCH("U", Q3506)), "Urbano"
)</f>
        <v>Pueblo</v>
      </c>
      <c r="V3506" s="24" t="str" cm="1">
        <f t="array" ref="V3506">_xlfn.LET(
    _xlpm.txt, _xlfn.TEXTJOIN("", TRUE, IF(ISNUMBER(--MID(Todos!$H3506, _xlfn.SEQUENCE(LEN(Todos!$H3506)), 1)), MID(Todos!$H3506, _xlfn.SEQUENCE(LEN(Todos!$H3506)), 1), "")),
    IF(ISNUMBER(--RIGHT(_xlpm.txt,1)), _xlpm.txt, LEFT(_xlpm.txt, LEN(_xlpm.txt)-1))
)</f>
        <v>11513</v>
      </c>
      <c r="W3506" s="9" t="str">
        <f>UPPER(LEFT(Todos!$B3506,2))</f>
        <v>IN</v>
      </c>
      <c r="X3506" s="10" t="str" cm="1">
        <f t="array" ref="X3506">+IF(Todos!$C3506 = "",MODE.MATCH(Todos!$C$2:$C$4029),Todos!$C3506)</f>
        <v>F</v>
      </c>
    </row>
    <row r="3507" spans="1:24" x14ac:dyDescent="0.35">
      <c r="A3507" s="11">
        <v>20853</v>
      </c>
      <c r="B3507" s="12" t="s">
        <v>18</v>
      </c>
      <c r="C3507" s="12" t="s">
        <v>20</v>
      </c>
      <c r="D3507" s="12">
        <v>1521</v>
      </c>
      <c r="E3507" s="12">
        <v>405</v>
      </c>
      <c r="F3507" s="12">
        <v>508</v>
      </c>
      <c r="G3507" s="12">
        <v>22</v>
      </c>
      <c r="H3507" s="12">
        <v>21761</v>
      </c>
      <c r="I3507" s="12">
        <v>5</v>
      </c>
      <c r="J3507" s="12">
        <v>27</v>
      </c>
      <c r="K3507" s="12">
        <v>419</v>
      </c>
      <c r="L3507" s="12">
        <v>464</v>
      </c>
      <c r="M3507" s="12">
        <v>6.875</v>
      </c>
      <c r="N3507" s="12">
        <f>VLOOKUP(Todos!$A3507,vlookup_table[#All],2,FALSE)</f>
        <v>0</v>
      </c>
      <c r="O3507" s="12" t="str">
        <f>VLOOKUP(Todos!$A3507,vlookup_table[#All],3,FALSE)</f>
        <v>NC</v>
      </c>
      <c r="P3507" s="12">
        <f>VLOOKUP(Todos!$A3507,vlookup_table[#All],4,FALSE)</f>
        <v>0</v>
      </c>
      <c r="Q3507" s="14" t="str">
        <f>VLOOKUP(Todos!$A3507,vlookup_table[#All],5,FALSE)</f>
        <v>C1</v>
      </c>
      <c r="R3507" s="14" t="str">
        <f>VLOOKUP(Todos!$A3507,vlookup_table[#All],6,FALSE)</f>
        <v>F</v>
      </c>
      <c r="S3507" s="14">
        <f>VLOOKUP(Todos!$A3507,vlookup_table[#All],7,FALSE)</f>
        <v>10</v>
      </c>
      <c r="T3507" s="14">
        <f>ROUND((9706-Todos!$P3507)/100, 0)</f>
        <v>97</v>
      </c>
      <c r="U3507" s="14" t="str" cm="1">
        <f t="array" ref="U3507">_xlfn.IFS(
    ISNUMBER(SEARCH("C", Q3507)), "Ciudad",
    ISNUMBER(SEARCH("T", Q3507)), "Pueblo",
    ISNUMBER(SEARCH("R", Q3507)), "Rural",
    ISNUMBER(SEARCH("S", Q3507)), "Suburbano",
    ISNUMBER(SEARCH("U", Q3507)), "Urbano"
)</f>
        <v>Ciudad</v>
      </c>
      <c r="V3507" s="25" t="str" cm="1">
        <f t="array" ref="V3507">_xlfn.LET(
    _xlpm.txt, _xlfn.TEXTJOIN("", TRUE, IF(ISNUMBER(--MID(Todos!$H3507, _xlfn.SEQUENCE(LEN(Todos!$H3507)), 1)), MID(Todos!$H3507, _xlfn.SEQUENCE(LEN(Todos!$H3507)), 1), "")),
    IF(ISNUMBER(--RIGHT(_xlpm.txt,1)), _xlpm.txt, LEFT(_xlpm.txt, LEN(_xlpm.txt)-1))
)</f>
        <v>21761</v>
      </c>
      <c r="W3507" s="14" t="str">
        <f>UPPER(LEFT(Todos!$B3507,2))</f>
        <v>NC</v>
      </c>
      <c r="X3507" s="15" t="str" cm="1">
        <f t="array" ref="X3507">+IF(Todos!$C3507 = "",MODE.MATCH(Todos!$C$2:$C$4029),Todos!$C3507)</f>
        <v>female</v>
      </c>
    </row>
    <row r="3508" spans="1:24" x14ac:dyDescent="0.35">
      <c r="A3508" s="6">
        <v>44351</v>
      </c>
      <c r="B3508" s="7" t="s">
        <v>13</v>
      </c>
      <c r="C3508" s="7" t="s">
        <v>14</v>
      </c>
      <c r="D3508" s="7">
        <v>948</v>
      </c>
      <c r="E3508" s="7">
        <v>330</v>
      </c>
      <c r="F3508" s="7">
        <v>411</v>
      </c>
      <c r="G3508" s="7">
        <v>4</v>
      </c>
      <c r="H3508" s="7">
        <v>17728</v>
      </c>
      <c r="I3508" s="7">
        <v>6</v>
      </c>
      <c r="J3508" s="7">
        <v>8</v>
      </c>
      <c r="K3508" s="7">
        <v>365</v>
      </c>
      <c r="L3508" s="7">
        <v>368</v>
      </c>
      <c r="M3508" s="7">
        <v>9.4</v>
      </c>
      <c r="N3508" s="7">
        <f>VLOOKUP(Todos!$A3508,vlookup_table[#All],2,FALSE)</f>
        <v>1</v>
      </c>
      <c r="O3508" s="7" t="str">
        <f>VLOOKUP(Todos!$A3508,vlookup_table[#All],3,FALSE)</f>
        <v>FL</v>
      </c>
      <c r="P3508" s="7">
        <f>VLOOKUP(Todos!$A3508,vlookup_table[#All],4,FALSE)</f>
        <v>1801</v>
      </c>
      <c r="Q3508" s="9" t="str">
        <f>VLOOKUP(Todos!$A3508,vlookup_table[#All],5,FALSE)</f>
        <v>C2</v>
      </c>
      <c r="R3508" s="9" t="str">
        <f>VLOOKUP(Todos!$A3508,vlookup_table[#All],6,FALSE)</f>
        <v>M</v>
      </c>
      <c r="S3508" s="9">
        <f>VLOOKUP(Todos!$A3508,vlookup_table[#All],7,FALSE)</f>
        <v>35</v>
      </c>
      <c r="T3508" s="9">
        <f>ROUND((9706-Todos!$P3508)/100, 0)</f>
        <v>79</v>
      </c>
      <c r="U3508" s="9" t="str" cm="1">
        <f t="array" ref="U3508">_xlfn.IFS(
    ISNUMBER(SEARCH("C", Q3508)), "Ciudad",
    ISNUMBER(SEARCH("T", Q3508)), "Pueblo",
    ISNUMBER(SEARCH("R", Q3508)), "Rural",
    ISNUMBER(SEARCH("S", Q3508)), "Suburbano",
    ISNUMBER(SEARCH("U", Q3508)), "Urbano"
)</f>
        <v>Ciudad</v>
      </c>
      <c r="V3508" s="24" t="str" cm="1">
        <f t="array" ref="V3508">_xlfn.LET(
    _xlpm.txt, _xlfn.TEXTJOIN("", TRUE, IF(ISNUMBER(--MID(Todos!$H3508, _xlfn.SEQUENCE(LEN(Todos!$H3508)), 1)), MID(Todos!$H3508, _xlfn.SEQUENCE(LEN(Todos!$H3508)), 1), "")),
    IF(ISNUMBER(--RIGHT(_xlpm.txt,1)), _xlpm.txt, LEFT(_xlpm.txt, LEN(_xlpm.txt)-1))
)</f>
        <v>17728</v>
      </c>
      <c r="W3508" s="9" t="str">
        <f>UPPER(LEFT(Todos!$B3508,2))</f>
        <v>FL</v>
      </c>
      <c r="X3508" s="10" t="str" cm="1">
        <f t="array" ref="X3508">+IF(Todos!$C3508 = "",MODE.MATCH(Todos!$C$2:$C$4029),Todos!$C3508)</f>
        <v>M</v>
      </c>
    </row>
    <row r="3509" spans="1:24" x14ac:dyDescent="0.35">
      <c r="A3509" s="11">
        <v>130530</v>
      </c>
      <c r="B3509" s="12" t="s">
        <v>49</v>
      </c>
      <c r="C3509" s="12" t="s">
        <v>17</v>
      </c>
      <c r="D3509" s="12">
        <v>698</v>
      </c>
      <c r="E3509" s="12">
        <v>377</v>
      </c>
      <c r="F3509" s="12">
        <v>407</v>
      </c>
      <c r="G3509" s="12">
        <v>0</v>
      </c>
      <c r="H3509" s="12">
        <v>13327</v>
      </c>
      <c r="I3509" s="12">
        <v>1</v>
      </c>
      <c r="J3509" s="12">
        <v>49</v>
      </c>
      <c r="K3509" s="12">
        <v>395</v>
      </c>
      <c r="L3509" s="12">
        <v>382</v>
      </c>
      <c r="M3509" s="12">
        <v>20</v>
      </c>
      <c r="N3509" s="12">
        <f>VLOOKUP(Todos!$A3509,vlookup_table[#All],2,FALSE)</f>
        <v>2</v>
      </c>
      <c r="O3509" s="12" t="str">
        <f>VLOOKUP(Todos!$A3509,vlookup_table[#All],3,FALSE)</f>
        <v>CO</v>
      </c>
      <c r="P3509" s="12">
        <f>VLOOKUP(Todos!$A3509,vlookup_table[#All],4,FALSE)</f>
        <v>4001</v>
      </c>
      <c r="Q3509" s="14" t="str">
        <f>VLOOKUP(Todos!$A3509,vlookup_table[#All],5,FALSE)</f>
        <v>S2</v>
      </c>
      <c r="R3509" s="14" t="str">
        <f>VLOOKUP(Todos!$A3509,vlookup_table[#All],6,FALSE)</f>
        <v>F</v>
      </c>
      <c r="S3509" s="14">
        <f>VLOOKUP(Todos!$A3509,vlookup_table[#All],7,FALSE)</f>
        <v>20</v>
      </c>
      <c r="T3509" s="14">
        <f>ROUND((9706-Todos!$P3509)/100, 0)</f>
        <v>57</v>
      </c>
      <c r="U3509" s="14" t="str" cm="1">
        <f t="array" ref="U3509">_xlfn.IFS(
    ISNUMBER(SEARCH("C", Q3509)), "Ciudad",
    ISNUMBER(SEARCH("T", Q3509)), "Pueblo",
    ISNUMBER(SEARCH("R", Q3509)), "Rural",
    ISNUMBER(SEARCH("S", Q3509)), "Suburbano",
    ISNUMBER(SEARCH("U", Q3509)), "Urbano"
)</f>
        <v>Suburbano</v>
      </c>
      <c r="V3509" s="25" t="str" cm="1">
        <f t="array" ref="V3509">_xlfn.LET(
    _xlpm.txt, _xlfn.TEXTJOIN("", TRUE, IF(ISNUMBER(--MID(Todos!$H3509, _xlfn.SEQUENCE(LEN(Todos!$H3509)), 1)), MID(Todos!$H3509, _xlfn.SEQUENCE(LEN(Todos!$H3509)), 1), "")),
    IF(ISNUMBER(--RIGHT(_xlpm.txt,1)), _xlpm.txt, LEFT(_xlpm.txt, LEN(_xlpm.txt)-1))
)</f>
        <v>13327</v>
      </c>
      <c r="W3509" s="14" t="str">
        <f>UPPER(LEFT(Todos!$B3509,2))</f>
        <v>CO</v>
      </c>
      <c r="X3509" s="15" t="str" cm="1">
        <f t="array" ref="X3509">+IF(Todos!$C3509 = "",MODE.MATCH(Todos!$C$2:$C$4029),Todos!$C3509)</f>
        <v>F</v>
      </c>
    </row>
    <row r="3510" spans="1:24" x14ac:dyDescent="0.35">
      <c r="A3510" s="6">
        <v>181550</v>
      </c>
      <c r="B3510" s="7" t="s">
        <v>41</v>
      </c>
      <c r="C3510" s="7" t="s">
        <v>17</v>
      </c>
      <c r="D3510" s="7">
        <v>735</v>
      </c>
      <c r="E3510" s="7">
        <v>192</v>
      </c>
      <c r="F3510" s="7">
        <v>300</v>
      </c>
      <c r="G3510" s="7">
        <v>0</v>
      </c>
      <c r="H3510" s="7">
        <v>10690</v>
      </c>
      <c r="I3510" s="7">
        <v>2</v>
      </c>
      <c r="J3510" s="7">
        <v>39</v>
      </c>
      <c r="K3510" s="7">
        <v>235</v>
      </c>
      <c r="L3510" s="7">
        <v>256</v>
      </c>
      <c r="M3510" s="7">
        <v>13.28571429</v>
      </c>
      <c r="N3510" s="7">
        <f>VLOOKUP(Todos!$A3510,vlookup_table[#All],2,FALSE)</f>
        <v>0</v>
      </c>
      <c r="O3510" s="7" t="str">
        <f>VLOOKUP(Todos!$A3510,vlookup_table[#All],3,FALSE)</f>
        <v>WA</v>
      </c>
      <c r="P3510" s="7">
        <f>VLOOKUP(Todos!$A3510,vlookup_table[#All],4,FALSE)</f>
        <v>4803</v>
      </c>
      <c r="Q3510" s="9" t="str">
        <f>VLOOKUP(Todos!$A3510,vlookup_table[#All],5,FALSE)</f>
        <v>C3</v>
      </c>
      <c r="R3510" s="9" t="str">
        <f>VLOOKUP(Todos!$A3510,vlookup_table[#All],6,FALSE)</f>
        <v>F</v>
      </c>
      <c r="S3510" s="9">
        <f>VLOOKUP(Todos!$A3510,vlookup_table[#All],7,FALSE)</f>
        <v>20</v>
      </c>
      <c r="T3510" s="9">
        <f>ROUND((9706-Todos!$P3510)/100, 0)</f>
        <v>49</v>
      </c>
      <c r="U3510" s="9" t="str" cm="1">
        <f t="array" ref="U3510">_xlfn.IFS(
    ISNUMBER(SEARCH("C", Q3510)), "Ciudad",
    ISNUMBER(SEARCH("T", Q3510)), "Pueblo",
    ISNUMBER(SEARCH("R", Q3510)), "Rural",
    ISNUMBER(SEARCH("S", Q3510)), "Suburbano",
    ISNUMBER(SEARCH("U", Q3510)), "Urbano"
)</f>
        <v>Ciudad</v>
      </c>
      <c r="V3510" s="24" t="str" cm="1">
        <f t="array" ref="V3510">_xlfn.LET(
    _xlpm.txt, _xlfn.TEXTJOIN("", TRUE, IF(ISNUMBER(--MID(Todos!$H3510, _xlfn.SEQUENCE(LEN(Todos!$H3510)), 1)), MID(Todos!$H3510, _xlfn.SEQUENCE(LEN(Todos!$H3510)), 1), "")),
    IF(ISNUMBER(--RIGHT(_xlpm.txt,1)), _xlpm.txt, LEFT(_xlpm.txt, LEN(_xlpm.txt)-1))
)</f>
        <v>10690</v>
      </c>
      <c r="W3510" s="9" t="str">
        <f>UPPER(LEFT(Todos!$B3510,2))</f>
        <v>WA</v>
      </c>
      <c r="X3510" s="10" t="str" cm="1">
        <f t="array" ref="X3510">+IF(Todos!$C3510 = "",MODE.MATCH(Todos!$C$2:$C$4029),Todos!$C3510)</f>
        <v>F</v>
      </c>
    </row>
    <row r="3511" spans="1:24" x14ac:dyDescent="0.35">
      <c r="A3511" s="11">
        <v>108158</v>
      </c>
      <c r="B3511" s="12" t="s">
        <v>50</v>
      </c>
      <c r="C3511" s="12" t="s">
        <v>17</v>
      </c>
      <c r="D3511" s="12">
        <v>565</v>
      </c>
      <c r="E3511" s="12">
        <v>284</v>
      </c>
      <c r="F3511" s="12">
        <v>309</v>
      </c>
      <c r="G3511" s="12">
        <v>0</v>
      </c>
      <c r="H3511" s="12">
        <v>8302</v>
      </c>
      <c r="I3511" s="12">
        <v>7</v>
      </c>
      <c r="J3511" s="12">
        <v>76</v>
      </c>
      <c r="K3511" s="12">
        <v>297</v>
      </c>
      <c r="L3511" s="12">
        <v>304</v>
      </c>
      <c r="M3511" s="12">
        <v>3.95</v>
      </c>
      <c r="N3511" s="12">
        <f>VLOOKUP(Todos!$A3511,vlookup_table[#All],2,FALSE)</f>
        <v>0</v>
      </c>
      <c r="O3511" s="12" t="str">
        <f>VLOOKUP(Todos!$A3511,vlookup_table[#All],3,FALSE)</f>
        <v>LA</v>
      </c>
      <c r="P3511" s="12">
        <f>VLOOKUP(Todos!$A3511,vlookup_table[#All],4,FALSE)</f>
        <v>3410</v>
      </c>
      <c r="Q3511" s="14" t="str">
        <f>VLOOKUP(Todos!$A3511,vlookup_table[#All],5,FALSE)</f>
        <v>S2</v>
      </c>
      <c r="R3511" s="14" t="str">
        <f>VLOOKUP(Todos!$A3511,vlookup_table[#All],6,FALSE)</f>
        <v>F</v>
      </c>
      <c r="S3511" s="14">
        <f>VLOOKUP(Todos!$A3511,vlookup_table[#All],7,FALSE)</f>
        <v>5</v>
      </c>
      <c r="T3511" s="14">
        <f>ROUND((9706-Todos!$P3511)/100, 0)</f>
        <v>63</v>
      </c>
      <c r="U3511" s="14" t="str" cm="1">
        <f t="array" ref="U3511">_xlfn.IFS(
    ISNUMBER(SEARCH("C", Q3511)), "Ciudad",
    ISNUMBER(SEARCH("T", Q3511)), "Pueblo",
    ISNUMBER(SEARCH("R", Q3511)), "Rural",
    ISNUMBER(SEARCH("S", Q3511)), "Suburbano",
    ISNUMBER(SEARCH("U", Q3511)), "Urbano"
)</f>
        <v>Suburbano</v>
      </c>
      <c r="V3511" s="25" t="str" cm="1">
        <f t="array" ref="V3511">_xlfn.LET(
    _xlpm.txt, _xlfn.TEXTJOIN("", TRUE, IF(ISNUMBER(--MID(Todos!$H3511, _xlfn.SEQUENCE(LEN(Todos!$H3511)), 1)), MID(Todos!$H3511, _xlfn.SEQUENCE(LEN(Todos!$H3511)), 1), "")),
    IF(ISNUMBER(--RIGHT(_xlpm.txt,1)), _xlpm.txt, LEFT(_xlpm.txt, LEN(_xlpm.txt)-1))
)</f>
        <v>8302</v>
      </c>
      <c r="W3511" s="14" t="str">
        <f>UPPER(LEFT(Todos!$B3511,2))</f>
        <v>LA</v>
      </c>
      <c r="X3511" s="15" t="str" cm="1">
        <f t="array" ref="X3511">+IF(Todos!$C3511 = "",MODE.MATCH(Todos!$C$2:$C$4029),Todos!$C3511)</f>
        <v>F</v>
      </c>
    </row>
    <row r="3512" spans="1:24" x14ac:dyDescent="0.35">
      <c r="A3512" s="6">
        <v>149164</v>
      </c>
      <c r="B3512" s="7" t="s">
        <v>22</v>
      </c>
      <c r="C3512" s="7" t="s">
        <v>14</v>
      </c>
      <c r="D3512" s="7">
        <v>3385</v>
      </c>
      <c r="E3512" s="7">
        <v>608</v>
      </c>
      <c r="F3512" s="7">
        <v>784</v>
      </c>
      <c r="G3512" s="7">
        <v>93</v>
      </c>
      <c r="H3512" s="7">
        <v>35534</v>
      </c>
      <c r="I3512" s="7">
        <v>13</v>
      </c>
      <c r="J3512" s="7">
        <v>42</v>
      </c>
      <c r="K3512" s="7">
        <v>731</v>
      </c>
      <c r="L3512" s="7">
        <v>705</v>
      </c>
      <c r="M3512" s="7">
        <v>14.2</v>
      </c>
      <c r="N3512" s="7">
        <f>VLOOKUP(Todos!$A3512,vlookup_table[#All],2,FALSE)</f>
        <v>4</v>
      </c>
      <c r="O3512" s="7" t="str">
        <f>VLOOKUP(Todos!$A3512,vlookup_table[#All],3,FALSE)</f>
        <v>CA</v>
      </c>
      <c r="P3512" s="7">
        <f>VLOOKUP(Todos!$A3512,vlookup_table[#All],4,FALSE)</f>
        <v>0</v>
      </c>
      <c r="Q3512" s="9" t="str">
        <f>VLOOKUP(Todos!$A3512,vlookup_table[#All],5,FALSE)</f>
        <v>S1</v>
      </c>
      <c r="R3512" s="9" t="str">
        <f>VLOOKUP(Todos!$A3512,vlookup_table[#All],6,FALSE)</f>
        <v>M</v>
      </c>
      <c r="S3512" s="9">
        <f>VLOOKUP(Todos!$A3512,vlookup_table[#All],7,FALSE)</f>
        <v>25</v>
      </c>
      <c r="T3512" s="9">
        <f>ROUND((9706-Todos!$P3512)/100, 0)</f>
        <v>97</v>
      </c>
      <c r="U3512" s="9" t="str" cm="1">
        <f t="array" ref="U3512">_xlfn.IFS(
    ISNUMBER(SEARCH("C", Q3512)), "Ciudad",
    ISNUMBER(SEARCH("T", Q3512)), "Pueblo",
    ISNUMBER(SEARCH("R", Q3512)), "Rural",
    ISNUMBER(SEARCH("S", Q3512)), "Suburbano",
    ISNUMBER(SEARCH("U", Q3512)), "Urbano"
)</f>
        <v>Suburbano</v>
      </c>
      <c r="V3512" s="24" t="str" cm="1">
        <f t="array" ref="V3512">_xlfn.LET(
    _xlpm.txt, _xlfn.TEXTJOIN("", TRUE, IF(ISNUMBER(--MID(Todos!$H3512, _xlfn.SEQUENCE(LEN(Todos!$H3512)), 1)), MID(Todos!$H3512, _xlfn.SEQUENCE(LEN(Todos!$H3512)), 1), "")),
    IF(ISNUMBER(--RIGHT(_xlpm.txt,1)), _xlpm.txt, LEFT(_xlpm.txt, LEN(_xlpm.txt)-1))
)</f>
        <v>35534</v>
      </c>
      <c r="W3512" s="9" t="str">
        <f>UPPER(LEFT(Todos!$B3512,2))</f>
        <v>CA</v>
      </c>
      <c r="X3512" s="10" t="str" cm="1">
        <f t="array" ref="X3512">+IF(Todos!$C3512 = "",MODE.MATCH(Todos!$C$2:$C$4029),Todos!$C3512)</f>
        <v>M</v>
      </c>
    </row>
    <row r="3513" spans="1:24" x14ac:dyDescent="0.35">
      <c r="A3513" s="11">
        <v>186358</v>
      </c>
      <c r="B3513" s="12" t="s">
        <v>58</v>
      </c>
      <c r="C3513" s="12" t="s">
        <v>31</v>
      </c>
      <c r="D3513" s="12">
        <v>448</v>
      </c>
      <c r="E3513" s="12">
        <v>139</v>
      </c>
      <c r="F3513" s="12">
        <v>330</v>
      </c>
      <c r="G3513" s="12">
        <v>0</v>
      </c>
      <c r="H3513" s="12">
        <v>10164</v>
      </c>
      <c r="I3513" s="12">
        <v>1</v>
      </c>
      <c r="J3513" s="12">
        <v>43</v>
      </c>
      <c r="K3513" s="12">
        <v>303</v>
      </c>
      <c r="L3513" s="12">
        <v>197</v>
      </c>
      <c r="M3513" s="12">
        <v>5.1428571429999996</v>
      </c>
      <c r="N3513" s="12">
        <f>VLOOKUP(Todos!$A3513,vlookup_table[#All],2,FALSE)</f>
        <v>28</v>
      </c>
      <c r="O3513" s="12" t="str">
        <f>VLOOKUP(Todos!$A3513,vlookup_table[#All],3,FALSE)</f>
        <v>KY</v>
      </c>
      <c r="P3513" s="12">
        <f>VLOOKUP(Todos!$A3513,vlookup_table[#All],4,FALSE)</f>
        <v>0</v>
      </c>
      <c r="Q3513" s="14" t="str">
        <f>VLOOKUP(Todos!$A3513,vlookup_table[#All],5,FALSE)</f>
        <v>C2</v>
      </c>
      <c r="R3513" s="14" t="str">
        <f>VLOOKUP(Todos!$A3513,vlookup_table[#All],6,FALSE)</f>
        <v>U</v>
      </c>
      <c r="S3513" s="14">
        <f>VLOOKUP(Todos!$A3513,vlookup_table[#All],7,FALSE)</f>
        <v>5</v>
      </c>
      <c r="T3513" s="14">
        <f>ROUND((9706-Todos!$P3513)/100, 0)</f>
        <v>97</v>
      </c>
      <c r="U3513" s="14" t="str" cm="1">
        <f t="array" ref="U3513">_xlfn.IFS(
    ISNUMBER(SEARCH("C", Q3513)), "Ciudad",
    ISNUMBER(SEARCH("T", Q3513)), "Pueblo",
    ISNUMBER(SEARCH("R", Q3513)), "Rural",
    ISNUMBER(SEARCH("S", Q3513)), "Suburbano",
    ISNUMBER(SEARCH("U", Q3513)), "Urbano"
)</f>
        <v>Ciudad</v>
      </c>
      <c r="V3513" s="25" t="str" cm="1">
        <f t="array" ref="V3513">_xlfn.LET(
    _xlpm.txt, _xlfn.TEXTJOIN("", TRUE, IF(ISNUMBER(--MID(Todos!$H3513, _xlfn.SEQUENCE(LEN(Todos!$H3513)), 1)), MID(Todos!$H3513, _xlfn.SEQUENCE(LEN(Todos!$H3513)), 1), "")),
    IF(ISNUMBER(--RIGHT(_xlpm.txt,1)), _xlpm.txt, LEFT(_xlpm.txt, LEN(_xlpm.txt)-1))
)</f>
        <v>10164</v>
      </c>
      <c r="W3513" s="14" t="str">
        <f>UPPER(LEFT(Todos!$B3513,2))</f>
        <v>KY</v>
      </c>
      <c r="X3513" s="15" t="str" cm="1">
        <f t="array" ref="X3513">+IF(Todos!$C3513 = "",MODE.MATCH(Todos!$C$2:$C$4029),Todos!$C3513)</f>
        <v>U</v>
      </c>
    </row>
    <row r="3514" spans="1:24" x14ac:dyDescent="0.35">
      <c r="A3514" s="6">
        <v>136629</v>
      </c>
      <c r="B3514" s="7" t="s">
        <v>56</v>
      </c>
      <c r="C3514" s="7" t="s">
        <v>14</v>
      </c>
      <c r="D3514" s="7">
        <v>1137</v>
      </c>
      <c r="E3514" s="7">
        <v>451</v>
      </c>
      <c r="F3514" s="7">
        <v>564</v>
      </c>
      <c r="G3514" s="7">
        <v>4</v>
      </c>
      <c r="H3514" s="7">
        <v>25510</v>
      </c>
      <c r="I3514" s="7">
        <v>5</v>
      </c>
      <c r="J3514" s="7">
        <v>8</v>
      </c>
      <c r="K3514" s="7">
        <v>490</v>
      </c>
      <c r="L3514" s="7">
        <v>503</v>
      </c>
      <c r="M3514" s="7">
        <v>20</v>
      </c>
      <c r="N3514" s="7">
        <f>VLOOKUP(Todos!$A3514,vlookup_table[#All],2,FALSE)</f>
        <v>1</v>
      </c>
      <c r="O3514" s="7" t="str">
        <f>VLOOKUP(Todos!$A3514,vlookup_table[#All],3,FALSE)</f>
        <v>AZ</v>
      </c>
      <c r="P3514" s="7">
        <f>VLOOKUP(Todos!$A3514,vlookup_table[#All],4,FALSE)</f>
        <v>0</v>
      </c>
      <c r="Q3514" s="9" t="str">
        <f>VLOOKUP(Todos!$A3514,vlookup_table[#All],5,FALSE)</f>
        <v>T1</v>
      </c>
      <c r="R3514" s="9" t="str">
        <f>VLOOKUP(Todos!$A3514,vlookup_table[#All],6,FALSE)</f>
        <v>M</v>
      </c>
      <c r="S3514" s="9">
        <f>VLOOKUP(Todos!$A3514,vlookup_table[#All],7,FALSE)</f>
        <v>10</v>
      </c>
      <c r="T3514" s="9">
        <f>ROUND((9706-Todos!$P3514)/100, 0)</f>
        <v>97</v>
      </c>
      <c r="U3514" s="9" t="str" cm="1">
        <f t="array" ref="U3514">_xlfn.IFS(
    ISNUMBER(SEARCH("C", Q3514)), "Ciudad",
    ISNUMBER(SEARCH("T", Q3514)), "Pueblo",
    ISNUMBER(SEARCH("R", Q3514)), "Rural",
    ISNUMBER(SEARCH("S", Q3514)), "Suburbano",
    ISNUMBER(SEARCH("U", Q3514)), "Urbano"
)</f>
        <v>Pueblo</v>
      </c>
      <c r="V3514" s="24" t="str" cm="1">
        <f t="array" ref="V3514">_xlfn.LET(
    _xlpm.txt, _xlfn.TEXTJOIN("", TRUE, IF(ISNUMBER(--MID(Todos!$H3514, _xlfn.SEQUENCE(LEN(Todos!$H3514)), 1)), MID(Todos!$H3514, _xlfn.SEQUENCE(LEN(Todos!$H3514)), 1), "")),
    IF(ISNUMBER(--RIGHT(_xlpm.txt,1)), _xlpm.txt, LEFT(_xlpm.txt, LEN(_xlpm.txt)-1))
)</f>
        <v>25510</v>
      </c>
      <c r="W3514" s="9" t="str">
        <f>UPPER(LEFT(Todos!$B3514,2))</f>
        <v>AZ</v>
      </c>
      <c r="X3514" s="10" t="str" cm="1">
        <f t="array" ref="X3514">+IF(Todos!$C3514 = "",MODE.MATCH(Todos!$C$2:$C$4029),Todos!$C3514)</f>
        <v>M</v>
      </c>
    </row>
    <row r="3515" spans="1:24" x14ac:dyDescent="0.35">
      <c r="A3515" s="11">
        <v>12330</v>
      </c>
      <c r="B3515" s="12" t="s">
        <v>16</v>
      </c>
      <c r="C3515" s="12" t="s">
        <v>14</v>
      </c>
      <c r="D3515" s="12">
        <v>1326</v>
      </c>
      <c r="E3515" s="12">
        <v>550</v>
      </c>
      <c r="F3515" s="12">
        <v>644</v>
      </c>
      <c r="G3515" s="12">
        <v>27</v>
      </c>
      <c r="H3515" s="12">
        <v>17543</v>
      </c>
      <c r="I3515" s="12">
        <v>6</v>
      </c>
      <c r="J3515" s="12">
        <v>87</v>
      </c>
      <c r="K3515" s="12">
        <v>503</v>
      </c>
      <c r="L3515" s="12">
        <v>675</v>
      </c>
      <c r="M3515" s="12">
        <v>41.833333330000002</v>
      </c>
      <c r="N3515" s="12">
        <f>VLOOKUP(Todos!$A3515,vlookup_table[#All],2,FALSE)</f>
        <v>1</v>
      </c>
      <c r="O3515" s="12" t="str">
        <f>VLOOKUP(Todos!$A3515,vlookup_table[#All],3,FALSE)</f>
        <v>IL</v>
      </c>
      <c r="P3515" s="12">
        <f>VLOOKUP(Todos!$A3515,vlookup_table[#All],4,FALSE)</f>
        <v>0</v>
      </c>
      <c r="Q3515" s="14" t="str">
        <f>VLOOKUP(Todos!$A3515,vlookup_table[#All],5,FALSE)</f>
        <v/>
      </c>
      <c r="R3515" s="14" t="str">
        <f>VLOOKUP(Todos!$A3515,vlookup_table[#All],6,FALSE)</f>
        <v>M</v>
      </c>
      <c r="S3515" s="14">
        <f>VLOOKUP(Todos!$A3515,vlookup_table[#All],7,FALSE)</f>
        <v>100</v>
      </c>
      <c r="T3515" s="14">
        <f>ROUND((9706-Todos!$P3515)/100, 0)</f>
        <v>97</v>
      </c>
      <c r="U3515" s="14" t="e" cm="1">
        <f t="array" ref="U3515">_xlfn.IFS(
    ISNUMBER(SEARCH("C", Q3515)), "Ciudad",
    ISNUMBER(SEARCH("T", Q3515)), "Pueblo",
    ISNUMBER(SEARCH("R", Q3515)), "Rural",
    ISNUMBER(SEARCH("S", Q3515)), "Suburbano",
    ISNUMBER(SEARCH("U", Q3515)), "Urbano"
)</f>
        <v>#N/A</v>
      </c>
      <c r="V3515" s="25" t="str" cm="1">
        <f t="array" ref="V3515">_xlfn.LET(
    _xlpm.txt, _xlfn.TEXTJOIN("", TRUE, IF(ISNUMBER(--MID(Todos!$H3515, _xlfn.SEQUENCE(LEN(Todos!$H3515)), 1)), MID(Todos!$H3515, _xlfn.SEQUENCE(LEN(Todos!$H3515)), 1), "")),
    IF(ISNUMBER(--RIGHT(_xlpm.txt,1)), _xlpm.txt, LEFT(_xlpm.txt, LEN(_xlpm.txt)-1))
)</f>
        <v>17543</v>
      </c>
      <c r="W3515" s="14" t="str">
        <f>UPPER(LEFT(Todos!$B3515,2))</f>
        <v>IL</v>
      </c>
      <c r="X3515" s="15" t="str" cm="1">
        <f t="array" ref="X3515">+IF(Todos!$C3515 = "",MODE.MATCH(Todos!$C$2:$C$4029),Todos!$C3515)</f>
        <v>M</v>
      </c>
    </row>
    <row r="3516" spans="1:24" x14ac:dyDescent="0.35">
      <c r="A3516" s="6">
        <v>98941</v>
      </c>
      <c r="B3516" s="7" t="s">
        <v>16</v>
      </c>
      <c r="C3516" s="7" t="s">
        <v>17</v>
      </c>
      <c r="D3516" s="7">
        <v>423</v>
      </c>
      <c r="E3516" s="7">
        <v>213</v>
      </c>
      <c r="F3516" s="7">
        <v>330</v>
      </c>
      <c r="G3516" s="7">
        <v>1</v>
      </c>
      <c r="H3516" s="7">
        <v>11676</v>
      </c>
      <c r="I3516" s="7">
        <v>1</v>
      </c>
      <c r="J3516" s="7">
        <v>79</v>
      </c>
      <c r="K3516" s="7">
        <v>280</v>
      </c>
      <c r="L3516" s="7">
        <v>276</v>
      </c>
      <c r="M3516" s="7">
        <v>8.1666666669999994</v>
      </c>
      <c r="N3516" s="7">
        <f>VLOOKUP(Todos!$A3516,vlookup_table[#All],2,FALSE)</f>
        <v>0</v>
      </c>
      <c r="O3516" s="7" t="str">
        <f>VLOOKUP(Todos!$A3516,vlookup_table[#All],3,FALSE)</f>
        <v>IL</v>
      </c>
      <c r="P3516" s="7">
        <f>VLOOKUP(Todos!$A3516,vlookup_table[#All],4,FALSE)</f>
        <v>4701</v>
      </c>
      <c r="Q3516" s="9" t="str">
        <f>VLOOKUP(Todos!$A3516,vlookup_table[#All],5,FALSE)</f>
        <v>T2</v>
      </c>
      <c r="R3516" s="9" t="str">
        <f>VLOOKUP(Todos!$A3516,vlookup_table[#All],6,FALSE)</f>
        <v>F</v>
      </c>
      <c r="S3516" s="9">
        <f>VLOOKUP(Todos!$A3516,vlookup_table[#All],7,FALSE)</f>
        <v>9</v>
      </c>
      <c r="T3516" s="9">
        <f>ROUND((9706-Todos!$P3516)/100, 0)</f>
        <v>50</v>
      </c>
      <c r="U3516" s="9" t="str" cm="1">
        <f t="array" ref="U3516">_xlfn.IFS(
    ISNUMBER(SEARCH("C", Q3516)), "Ciudad",
    ISNUMBER(SEARCH("T", Q3516)), "Pueblo",
    ISNUMBER(SEARCH("R", Q3516)), "Rural",
    ISNUMBER(SEARCH("S", Q3516)), "Suburbano",
    ISNUMBER(SEARCH("U", Q3516)), "Urbano"
)</f>
        <v>Pueblo</v>
      </c>
      <c r="V3516" s="24" t="str" cm="1">
        <f t="array" ref="V3516">_xlfn.LET(
    _xlpm.txt, _xlfn.TEXTJOIN("", TRUE, IF(ISNUMBER(--MID(Todos!$H3516, _xlfn.SEQUENCE(LEN(Todos!$H3516)), 1)), MID(Todos!$H3516, _xlfn.SEQUENCE(LEN(Todos!$H3516)), 1), "")),
    IF(ISNUMBER(--RIGHT(_xlpm.txt,1)), _xlpm.txt, LEFT(_xlpm.txt, LEN(_xlpm.txt)-1))
)</f>
        <v>11676</v>
      </c>
      <c r="W3516" s="9" t="str">
        <f>UPPER(LEFT(Todos!$B3516,2))</f>
        <v>IL</v>
      </c>
      <c r="X3516" s="10" t="str" cm="1">
        <f t="array" ref="X3516">+IF(Todos!$C3516 = "",MODE.MATCH(Todos!$C$2:$C$4029),Todos!$C3516)</f>
        <v>F</v>
      </c>
    </row>
    <row r="3517" spans="1:24" x14ac:dyDescent="0.35">
      <c r="A3517" s="11">
        <v>172597</v>
      </c>
      <c r="B3517" s="12" t="s">
        <v>22</v>
      </c>
      <c r="C3517" s="12" t="s">
        <v>17</v>
      </c>
      <c r="D3517" s="12">
        <v>1431</v>
      </c>
      <c r="E3517" s="12">
        <v>243</v>
      </c>
      <c r="F3517" s="12">
        <v>331</v>
      </c>
      <c r="G3517" s="12">
        <v>27</v>
      </c>
      <c r="H3517" s="12">
        <v>12639</v>
      </c>
      <c r="I3517" s="12">
        <v>2</v>
      </c>
      <c r="J3517" s="12">
        <v>69</v>
      </c>
      <c r="K3517" s="12">
        <v>289</v>
      </c>
      <c r="L3517" s="12">
        <v>289</v>
      </c>
      <c r="M3517" s="12">
        <v>7.153846154</v>
      </c>
      <c r="N3517" s="12">
        <f>VLOOKUP(Todos!$A3517,vlookup_table[#All],2,FALSE)</f>
        <v>2</v>
      </c>
      <c r="O3517" s="12" t="str">
        <f>VLOOKUP(Todos!$A3517,vlookup_table[#All],3,FALSE)</f>
        <v>CA</v>
      </c>
      <c r="P3517" s="12">
        <f>VLOOKUP(Todos!$A3517,vlookup_table[#All],4,FALSE)</f>
        <v>2601</v>
      </c>
      <c r="Q3517" s="14" t="str">
        <f>VLOOKUP(Todos!$A3517,vlookup_table[#All],5,FALSE)</f>
        <v>T1</v>
      </c>
      <c r="R3517" s="14" t="str">
        <f>VLOOKUP(Todos!$A3517,vlookup_table[#All],6,FALSE)</f>
        <v>F</v>
      </c>
      <c r="S3517" s="14">
        <f>VLOOKUP(Todos!$A3517,vlookup_table[#All],7,FALSE)</f>
        <v>3</v>
      </c>
      <c r="T3517" s="14">
        <f>ROUND((9706-Todos!$P3517)/100, 0)</f>
        <v>71</v>
      </c>
      <c r="U3517" s="14" t="str" cm="1">
        <f t="array" ref="U3517">_xlfn.IFS(
    ISNUMBER(SEARCH("C", Q3517)), "Ciudad",
    ISNUMBER(SEARCH("T", Q3517)), "Pueblo",
    ISNUMBER(SEARCH("R", Q3517)), "Rural",
    ISNUMBER(SEARCH("S", Q3517)), "Suburbano",
    ISNUMBER(SEARCH("U", Q3517)), "Urbano"
)</f>
        <v>Pueblo</v>
      </c>
      <c r="V3517" s="25" t="str" cm="1">
        <f t="array" ref="V3517">_xlfn.LET(
    _xlpm.txt, _xlfn.TEXTJOIN("", TRUE, IF(ISNUMBER(--MID(Todos!$H3517, _xlfn.SEQUENCE(LEN(Todos!$H3517)), 1)), MID(Todos!$H3517, _xlfn.SEQUENCE(LEN(Todos!$H3517)), 1), "")),
    IF(ISNUMBER(--RIGHT(_xlpm.txt,1)), _xlpm.txt, LEFT(_xlpm.txt, LEN(_xlpm.txt)-1))
)</f>
        <v>12639</v>
      </c>
      <c r="W3517" s="14" t="str">
        <f>UPPER(LEFT(Todos!$B3517,2))</f>
        <v>CA</v>
      </c>
      <c r="X3517" s="15" t="str" cm="1">
        <f t="array" ref="X3517">+IF(Todos!$C3517 = "",MODE.MATCH(Todos!$C$2:$C$4029),Todos!$C3517)</f>
        <v>F</v>
      </c>
    </row>
    <row r="3518" spans="1:24" x14ac:dyDescent="0.35">
      <c r="A3518" s="6">
        <v>147956</v>
      </c>
      <c r="B3518" s="7" t="s">
        <v>22</v>
      </c>
      <c r="C3518" s="7" t="s">
        <v>17</v>
      </c>
      <c r="D3518" s="7">
        <v>2481</v>
      </c>
      <c r="E3518" s="7">
        <v>226</v>
      </c>
      <c r="F3518" s="7">
        <v>283</v>
      </c>
      <c r="G3518" s="7">
        <v>71</v>
      </c>
      <c r="H3518" s="7">
        <v>8369</v>
      </c>
      <c r="I3518" s="7">
        <v>59</v>
      </c>
      <c r="J3518" s="7">
        <v>28</v>
      </c>
      <c r="K3518" s="7">
        <v>248</v>
      </c>
      <c r="L3518" s="7">
        <v>270</v>
      </c>
      <c r="M3518" s="7">
        <v>9.1666666669999994</v>
      </c>
      <c r="N3518" s="7">
        <f>VLOOKUP(Todos!$A3518,vlookup_table[#All],2,FALSE)</f>
        <v>0</v>
      </c>
      <c r="O3518" s="7" t="str">
        <f>VLOOKUP(Todos!$A3518,vlookup_table[#All],3,FALSE)</f>
        <v>CA</v>
      </c>
      <c r="P3518" s="7">
        <f>VLOOKUP(Todos!$A3518,vlookup_table[#All],4,FALSE)</f>
        <v>4401</v>
      </c>
      <c r="Q3518" s="9" t="str">
        <f>VLOOKUP(Todos!$A3518,vlookup_table[#All],5,FALSE)</f>
        <v>U3</v>
      </c>
      <c r="R3518" s="9" t="str">
        <f>VLOOKUP(Todos!$A3518,vlookup_table[#All],6,FALSE)</f>
        <v>F</v>
      </c>
      <c r="S3518" s="9">
        <f>VLOOKUP(Todos!$A3518,vlookup_table[#All],7,FALSE)</f>
        <v>5</v>
      </c>
      <c r="T3518" s="9">
        <f>ROUND((9706-Todos!$P3518)/100, 0)</f>
        <v>53</v>
      </c>
      <c r="U3518" s="9" t="str" cm="1">
        <f t="array" ref="U3518">_xlfn.IFS(
    ISNUMBER(SEARCH("C", Q3518)), "Ciudad",
    ISNUMBER(SEARCH("T", Q3518)), "Pueblo",
    ISNUMBER(SEARCH("R", Q3518)), "Rural",
    ISNUMBER(SEARCH("S", Q3518)), "Suburbano",
    ISNUMBER(SEARCH("U", Q3518)), "Urbano"
)</f>
        <v>Urbano</v>
      </c>
      <c r="V3518" s="24" t="str" cm="1">
        <f t="array" ref="V3518">_xlfn.LET(
    _xlpm.txt, _xlfn.TEXTJOIN("", TRUE, IF(ISNUMBER(--MID(Todos!$H3518, _xlfn.SEQUENCE(LEN(Todos!$H3518)), 1)), MID(Todos!$H3518, _xlfn.SEQUENCE(LEN(Todos!$H3518)), 1), "")),
    IF(ISNUMBER(--RIGHT(_xlpm.txt,1)), _xlpm.txt, LEFT(_xlpm.txt, LEN(_xlpm.txt)-1))
)</f>
        <v>8369</v>
      </c>
      <c r="W3518" s="9" t="str">
        <f>UPPER(LEFT(Todos!$B3518,2))</f>
        <v>CA</v>
      </c>
      <c r="X3518" s="10" t="str" cm="1">
        <f t="array" ref="X3518">+IF(Todos!$C3518 = "",MODE.MATCH(Todos!$C$2:$C$4029),Todos!$C3518)</f>
        <v>F</v>
      </c>
    </row>
    <row r="3519" spans="1:24" x14ac:dyDescent="0.35">
      <c r="A3519" s="11">
        <v>47819</v>
      </c>
      <c r="B3519" s="12" t="s">
        <v>44</v>
      </c>
      <c r="C3519" s="12" t="s">
        <v>27</v>
      </c>
      <c r="D3519" s="12">
        <v>682</v>
      </c>
      <c r="E3519" s="12">
        <v>451</v>
      </c>
      <c r="F3519" s="12">
        <v>485</v>
      </c>
      <c r="G3519" s="12">
        <v>0</v>
      </c>
      <c r="H3519" s="12">
        <v>17756</v>
      </c>
      <c r="I3519" s="12">
        <v>0</v>
      </c>
      <c r="J3519" s="12">
        <v>65</v>
      </c>
      <c r="K3519" s="12">
        <v>462</v>
      </c>
      <c r="L3519" s="12">
        <v>443</v>
      </c>
      <c r="M3519" s="12">
        <v>12.7</v>
      </c>
      <c r="N3519" s="12">
        <f>VLOOKUP(Todos!$A3519,vlookup_table[#All],2,FALSE)</f>
        <v>1002</v>
      </c>
      <c r="O3519" s="12" t="str">
        <f>VLOOKUP(Todos!$A3519,vlookup_table[#All],3,FALSE)</f>
        <v>AL</v>
      </c>
      <c r="P3519" s="12">
        <f>VLOOKUP(Todos!$A3519,vlookup_table[#All],4,FALSE)</f>
        <v>3801</v>
      </c>
      <c r="Q3519" s="14" t="str">
        <f>VLOOKUP(Todos!$A3519,vlookup_table[#All],5,FALSE)</f>
        <v>T1</v>
      </c>
      <c r="R3519" s="14" t="str">
        <f>VLOOKUP(Todos!$A3519,vlookup_table[#All],6,FALSE)</f>
        <v>M</v>
      </c>
      <c r="S3519" s="14">
        <f>VLOOKUP(Todos!$A3519,vlookup_table[#All],7,FALSE)</f>
        <v>10</v>
      </c>
      <c r="T3519" s="14">
        <f>ROUND((9706-Todos!$P3519)/100, 0)</f>
        <v>59</v>
      </c>
      <c r="U3519" s="14" t="str" cm="1">
        <f t="array" ref="U3519">_xlfn.IFS(
    ISNUMBER(SEARCH("C", Q3519)), "Ciudad",
    ISNUMBER(SEARCH("T", Q3519)), "Pueblo",
    ISNUMBER(SEARCH("R", Q3519)), "Rural",
    ISNUMBER(SEARCH("S", Q3519)), "Suburbano",
    ISNUMBER(SEARCH("U", Q3519)), "Urbano"
)</f>
        <v>Pueblo</v>
      </c>
      <c r="V3519" s="25" t="str" cm="1">
        <f t="array" ref="V3519">_xlfn.LET(
    _xlpm.txt, _xlfn.TEXTJOIN("", TRUE, IF(ISNUMBER(--MID(Todos!$H3519, _xlfn.SEQUENCE(LEN(Todos!$H3519)), 1)), MID(Todos!$H3519, _xlfn.SEQUENCE(LEN(Todos!$H3519)), 1), "")),
    IF(ISNUMBER(--RIGHT(_xlpm.txt,1)), _xlpm.txt, LEFT(_xlpm.txt, LEN(_xlpm.txt)-1))
)</f>
        <v>17756</v>
      </c>
      <c r="W3519" s="14" t="str">
        <f>UPPER(LEFT(Todos!$B3519,2))</f>
        <v>AL</v>
      </c>
      <c r="X3519" s="15" t="str" cm="1">
        <f t="array" ref="X3519">+IF(Todos!$C3519 = "",MODE.MATCH(Todos!$C$2:$C$4029),Todos!$C3519)</f>
        <v>Male</v>
      </c>
    </row>
    <row r="3520" spans="1:24" x14ac:dyDescent="0.35">
      <c r="A3520" s="6">
        <v>130554</v>
      </c>
      <c r="B3520" s="7" t="s">
        <v>49</v>
      </c>
      <c r="C3520" s="7" t="s">
        <v>17</v>
      </c>
      <c r="D3520" s="7">
        <v>663</v>
      </c>
      <c r="E3520" s="7">
        <v>375</v>
      </c>
      <c r="F3520" s="7">
        <v>425</v>
      </c>
      <c r="G3520" s="7">
        <v>0</v>
      </c>
      <c r="H3520" s="7">
        <v>12667</v>
      </c>
      <c r="I3520" s="7">
        <v>5</v>
      </c>
      <c r="J3520" s="7">
        <v>51</v>
      </c>
      <c r="K3520" s="7">
        <v>406</v>
      </c>
      <c r="L3520" s="7">
        <v>399</v>
      </c>
      <c r="M3520" s="7">
        <v>12.7</v>
      </c>
      <c r="N3520" s="7">
        <f>VLOOKUP(Todos!$A3520,vlookup_table[#All],2,FALSE)</f>
        <v>0</v>
      </c>
      <c r="O3520" s="7" t="str">
        <f>VLOOKUP(Todos!$A3520,vlookup_table[#All],3,FALSE)</f>
        <v>CO</v>
      </c>
      <c r="P3520" s="7">
        <f>VLOOKUP(Todos!$A3520,vlookup_table[#All],4,FALSE)</f>
        <v>5407</v>
      </c>
      <c r="Q3520" s="9" t="str">
        <f>VLOOKUP(Todos!$A3520,vlookup_table[#All],5,FALSE)</f>
        <v>S2</v>
      </c>
      <c r="R3520" s="9" t="str">
        <f>VLOOKUP(Todos!$A3520,vlookup_table[#All],6,FALSE)</f>
        <v>F</v>
      </c>
      <c r="S3520" s="9">
        <f>VLOOKUP(Todos!$A3520,vlookup_table[#All],7,FALSE)</f>
        <v>20</v>
      </c>
      <c r="T3520" s="9">
        <f>ROUND((9706-Todos!$P3520)/100, 0)</f>
        <v>43</v>
      </c>
      <c r="U3520" s="9" t="str" cm="1">
        <f t="array" ref="U3520">_xlfn.IFS(
    ISNUMBER(SEARCH("C", Q3520)), "Ciudad",
    ISNUMBER(SEARCH("T", Q3520)), "Pueblo",
    ISNUMBER(SEARCH("R", Q3520)), "Rural",
    ISNUMBER(SEARCH("S", Q3520)), "Suburbano",
    ISNUMBER(SEARCH("U", Q3520)), "Urbano"
)</f>
        <v>Suburbano</v>
      </c>
      <c r="V3520" s="24" t="str" cm="1">
        <f t="array" ref="V3520">_xlfn.LET(
    _xlpm.txt, _xlfn.TEXTJOIN("", TRUE, IF(ISNUMBER(--MID(Todos!$H3520, _xlfn.SEQUENCE(LEN(Todos!$H3520)), 1)), MID(Todos!$H3520, _xlfn.SEQUENCE(LEN(Todos!$H3520)), 1), "")),
    IF(ISNUMBER(--RIGHT(_xlpm.txt,1)), _xlpm.txt, LEFT(_xlpm.txt, LEN(_xlpm.txt)-1))
)</f>
        <v>12667</v>
      </c>
      <c r="W3520" s="9" t="str">
        <f>UPPER(LEFT(Todos!$B3520,2))</f>
        <v>CO</v>
      </c>
      <c r="X3520" s="10" t="str" cm="1">
        <f t="array" ref="X3520">+IF(Todos!$C3520 = "",MODE.MATCH(Todos!$C$2:$C$4029),Todos!$C3520)</f>
        <v>F</v>
      </c>
    </row>
    <row r="3521" spans="1:24" x14ac:dyDescent="0.35">
      <c r="A3521" s="11">
        <v>157213</v>
      </c>
      <c r="B3521" s="12" t="s">
        <v>22</v>
      </c>
      <c r="C3521" s="12" t="s">
        <v>17</v>
      </c>
      <c r="D3521" s="12">
        <v>1909</v>
      </c>
      <c r="E3521" s="12">
        <v>417</v>
      </c>
      <c r="F3521" s="12">
        <v>550</v>
      </c>
      <c r="G3521" s="12">
        <v>45</v>
      </c>
      <c r="H3521" s="12">
        <v>23187</v>
      </c>
      <c r="I3521" s="12">
        <v>16</v>
      </c>
      <c r="J3521" s="12">
        <v>34</v>
      </c>
      <c r="K3521" s="12">
        <v>510</v>
      </c>
      <c r="L3521" s="12">
        <v>468</v>
      </c>
      <c r="M3521" s="12">
        <v>12.5</v>
      </c>
      <c r="N3521" s="12">
        <f>VLOOKUP(Todos!$A3521,vlookup_table[#All],2,FALSE)</f>
        <v>0</v>
      </c>
      <c r="O3521" s="12" t="str">
        <f>VLOOKUP(Todos!$A3521,vlookup_table[#All],3,FALSE)</f>
        <v>CA</v>
      </c>
      <c r="P3521" s="12">
        <f>VLOOKUP(Todos!$A3521,vlookup_table[#All],4,FALSE)</f>
        <v>0</v>
      </c>
      <c r="Q3521" s="14" t="str">
        <f>VLOOKUP(Todos!$A3521,vlookup_table[#All],5,FALSE)</f>
        <v>S1</v>
      </c>
      <c r="R3521" s="14" t="str">
        <f>VLOOKUP(Todos!$A3521,vlookup_table[#All],6,FALSE)</f>
        <v>F</v>
      </c>
      <c r="S3521" s="14">
        <f>VLOOKUP(Todos!$A3521,vlookup_table[#All],7,FALSE)</f>
        <v>20</v>
      </c>
      <c r="T3521" s="14">
        <f>ROUND((9706-Todos!$P3521)/100, 0)</f>
        <v>97</v>
      </c>
      <c r="U3521" s="14" t="str" cm="1">
        <f t="array" ref="U3521">_xlfn.IFS(
    ISNUMBER(SEARCH("C", Q3521)), "Ciudad",
    ISNUMBER(SEARCH("T", Q3521)), "Pueblo",
    ISNUMBER(SEARCH("R", Q3521)), "Rural",
    ISNUMBER(SEARCH("S", Q3521)), "Suburbano",
    ISNUMBER(SEARCH("U", Q3521)), "Urbano"
)</f>
        <v>Suburbano</v>
      </c>
      <c r="V3521" s="25" t="str" cm="1">
        <f t="array" ref="V3521">_xlfn.LET(
    _xlpm.txt, _xlfn.TEXTJOIN("", TRUE, IF(ISNUMBER(--MID(Todos!$H3521, _xlfn.SEQUENCE(LEN(Todos!$H3521)), 1)), MID(Todos!$H3521, _xlfn.SEQUENCE(LEN(Todos!$H3521)), 1), "")),
    IF(ISNUMBER(--RIGHT(_xlpm.txt,1)), _xlpm.txt, LEFT(_xlpm.txt, LEN(_xlpm.txt)-1))
)</f>
        <v>23187</v>
      </c>
      <c r="W3521" s="14" t="str">
        <f>UPPER(LEFT(Todos!$B3521,2))</f>
        <v>CA</v>
      </c>
      <c r="X3521" s="15" t="str" cm="1">
        <f t="array" ref="X3521">+IF(Todos!$C3521 = "",MODE.MATCH(Todos!$C$2:$C$4029),Todos!$C3521)</f>
        <v>F</v>
      </c>
    </row>
    <row r="3522" spans="1:24" x14ac:dyDescent="0.35">
      <c r="A3522" s="6">
        <v>90532</v>
      </c>
      <c r="B3522" s="7" t="s">
        <v>56</v>
      </c>
      <c r="C3522" s="7" t="s">
        <v>14</v>
      </c>
      <c r="D3522" s="7">
        <v>727</v>
      </c>
      <c r="E3522" s="7">
        <v>350</v>
      </c>
      <c r="F3522" s="7">
        <v>426</v>
      </c>
      <c r="G3522" s="7">
        <v>0</v>
      </c>
      <c r="H3522" s="7">
        <v>20399</v>
      </c>
      <c r="I3522" s="7">
        <v>5</v>
      </c>
      <c r="J3522" s="7">
        <v>13</v>
      </c>
      <c r="K3522" s="7">
        <v>381</v>
      </c>
      <c r="L3522" s="7">
        <v>399</v>
      </c>
      <c r="M3522" s="7">
        <v>11.2</v>
      </c>
      <c r="N3522" s="7">
        <f>VLOOKUP(Todos!$A3522,vlookup_table[#All],2,FALSE)</f>
        <v>1002</v>
      </c>
      <c r="O3522" s="7" t="str">
        <f>VLOOKUP(Todos!$A3522,vlookup_table[#All],3,FALSE)</f>
        <v>AZ</v>
      </c>
      <c r="P3522" s="7">
        <f>VLOOKUP(Todos!$A3522,vlookup_table[#All],4,FALSE)</f>
        <v>6910</v>
      </c>
      <c r="Q3522" s="9" t="str">
        <f>VLOOKUP(Todos!$A3522,vlookup_table[#All],5,FALSE)</f>
        <v>S1</v>
      </c>
      <c r="R3522" s="9" t="str">
        <f>VLOOKUP(Todos!$A3522,vlookup_table[#All],6,FALSE)</f>
        <v>M</v>
      </c>
      <c r="S3522" s="9">
        <f>VLOOKUP(Todos!$A3522,vlookup_table[#All],7,FALSE)</f>
        <v>20</v>
      </c>
      <c r="T3522" s="9">
        <f>ROUND((9706-Todos!$P3522)/100, 0)</f>
        <v>28</v>
      </c>
      <c r="U3522" s="9" t="str" cm="1">
        <f t="array" ref="U3522">_xlfn.IFS(
    ISNUMBER(SEARCH("C", Q3522)), "Ciudad",
    ISNUMBER(SEARCH("T", Q3522)), "Pueblo",
    ISNUMBER(SEARCH("R", Q3522)), "Rural",
    ISNUMBER(SEARCH("S", Q3522)), "Suburbano",
    ISNUMBER(SEARCH("U", Q3522)), "Urbano"
)</f>
        <v>Suburbano</v>
      </c>
      <c r="V3522" s="24" t="str" cm="1">
        <f t="array" ref="V3522">_xlfn.LET(
    _xlpm.txt, _xlfn.TEXTJOIN("", TRUE, IF(ISNUMBER(--MID(Todos!$H3522, _xlfn.SEQUENCE(LEN(Todos!$H3522)), 1)), MID(Todos!$H3522, _xlfn.SEQUENCE(LEN(Todos!$H3522)), 1), "")),
    IF(ISNUMBER(--RIGHT(_xlpm.txt,1)), _xlpm.txt, LEFT(_xlpm.txt, LEN(_xlpm.txt)-1))
)</f>
        <v>20399</v>
      </c>
      <c r="W3522" s="9" t="str">
        <f>UPPER(LEFT(Todos!$B3522,2))</f>
        <v>AZ</v>
      </c>
      <c r="X3522" s="10" t="str" cm="1">
        <f t="array" ref="X3522">+IF(Todos!$C3522 = "",MODE.MATCH(Todos!$C$2:$C$4029),Todos!$C3522)</f>
        <v>M</v>
      </c>
    </row>
    <row r="3523" spans="1:24" x14ac:dyDescent="0.35">
      <c r="A3523" s="11">
        <v>187744</v>
      </c>
      <c r="B3523" s="12" t="s">
        <v>49</v>
      </c>
      <c r="C3523" s="12" t="s">
        <v>17</v>
      </c>
      <c r="D3523" s="12">
        <v>729</v>
      </c>
      <c r="E3523" s="12">
        <v>324</v>
      </c>
      <c r="F3523" s="12">
        <v>447</v>
      </c>
      <c r="G3523" s="12">
        <v>0</v>
      </c>
      <c r="H3523" s="12">
        <v>16479</v>
      </c>
      <c r="I3523" s="12">
        <v>2</v>
      </c>
      <c r="J3523" s="12">
        <v>37</v>
      </c>
      <c r="K3523" s="12">
        <v>343</v>
      </c>
      <c r="L3523" s="12">
        <v>400</v>
      </c>
      <c r="M3523" s="12">
        <v>4.8947368420000004</v>
      </c>
      <c r="N3523" s="12">
        <f>VLOOKUP(Todos!$A3523,vlookup_table[#All],2,FALSE)</f>
        <v>0</v>
      </c>
      <c r="O3523" s="12" t="str">
        <f>VLOOKUP(Todos!$A3523,vlookup_table[#All],3,FALSE)</f>
        <v>CO</v>
      </c>
      <c r="P3523" s="12">
        <f>VLOOKUP(Todos!$A3523,vlookup_table[#All],4,FALSE)</f>
        <v>0</v>
      </c>
      <c r="Q3523" s="14" t="str">
        <f>VLOOKUP(Todos!$A3523,vlookup_table[#All],5,FALSE)</f>
        <v>U1</v>
      </c>
      <c r="R3523" s="14" t="str">
        <f>VLOOKUP(Todos!$A3523,vlookup_table[#All],6,FALSE)</f>
        <v>F</v>
      </c>
      <c r="S3523" s="14">
        <f>VLOOKUP(Todos!$A3523,vlookup_table[#All],7,FALSE)</f>
        <v>7</v>
      </c>
      <c r="T3523" s="14">
        <f>ROUND((9706-Todos!$P3523)/100, 0)</f>
        <v>97</v>
      </c>
      <c r="U3523" s="14" t="str" cm="1">
        <f t="array" ref="U3523">_xlfn.IFS(
    ISNUMBER(SEARCH("C", Q3523)), "Ciudad",
    ISNUMBER(SEARCH("T", Q3523)), "Pueblo",
    ISNUMBER(SEARCH("R", Q3523)), "Rural",
    ISNUMBER(SEARCH("S", Q3523)), "Suburbano",
    ISNUMBER(SEARCH("U", Q3523)), "Urbano"
)</f>
        <v>Urbano</v>
      </c>
      <c r="V3523" s="25" t="str" cm="1">
        <f t="array" ref="V3523">_xlfn.LET(
    _xlpm.txt, _xlfn.TEXTJOIN("", TRUE, IF(ISNUMBER(--MID(Todos!$H3523, _xlfn.SEQUENCE(LEN(Todos!$H3523)), 1)), MID(Todos!$H3523, _xlfn.SEQUENCE(LEN(Todos!$H3523)), 1), "")),
    IF(ISNUMBER(--RIGHT(_xlpm.txt,1)), _xlpm.txt, LEFT(_xlpm.txt, LEN(_xlpm.txt)-1))
)</f>
        <v>16479</v>
      </c>
      <c r="W3523" s="14" t="str">
        <f>UPPER(LEFT(Todos!$B3523,2))</f>
        <v>CO</v>
      </c>
      <c r="X3523" s="15" t="str" cm="1">
        <f t="array" ref="X3523">+IF(Todos!$C3523 = "",MODE.MATCH(Todos!$C$2:$C$4029),Todos!$C3523)</f>
        <v>F</v>
      </c>
    </row>
    <row r="3524" spans="1:24" x14ac:dyDescent="0.35">
      <c r="A3524" s="6">
        <v>11143</v>
      </c>
      <c r="B3524" s="7" t="s">
        <v>48</v>
      </c>
      <c r="C3524" s="7" t="s">
        <v>14</v>
      </c>
      <c r="D3524" s="7">
        <v>424</v>
      </c>
      <c r="E3524" s="7">
        <v>294</v>
      </c>
      <c r="F3524" s="7">
        <v>368</v>
      </c>
      <c r="G3524" s="7">
        <v>0</v>
      </c>
      <c r="H3524" s="7">
        <v>11315</v>
      </c>
      <c r="I3524" s="7">
        <v>2</v>
      </c>
      <c r="J3524" s="7">
        <v>68</v>
      </c>
      <c r="K3524" s="7">
        <v>332</v>
      </c>
      <c r="L3524" s="7">
        <v>310</v>
      </c>
      <c r="M3524" s="7">
        <v>39</v>
      </c>
      <c r="N3524" s="7">
        <f>VLOOKUP(Todos!$A3524,vlookup_table[#All],2,FALSE)</f>
        <v>1</v>
      </c>
      <c r="O3524" s="7" t="str">
        <f>VLOOKUP(Todos!$A3524,vlookup_table[#All],3,FALSE)</f>
        <v>IA</v>
      </c>
      <c r="P3524" s="7">
        <f>VLOOKUP(Todos!$A3524,vlookup_table[#All],4,FALSE)</f>
        <v>2812</v>
      </c>
      <c r="Q3524" s="9" t="str">
        <f>VLOOKUP(Todos!$A3524,vlookup_table[#All],5,FALSE)</f>
        <v>C2</v>
      </c>
      <c r="R3524" s="9" t="str">
        <f>VLOOKUP(Todos!$A3524,vlookup_table[#All],6,FALSE)</f>
        <v>M</v>
      </c>
      <c r="S3524" s="9">
        <f>VLOOKUP(Todos!$A3524,vlookup_table[#All],7,FALSE)</f>
        <v>44</v>
      </c>
      <c r="T3524" s="9">
        <f>ROUND((9706-Todos!$P3524)/100, 0)</f>
        <v>69</v>
      </c>
      <c r="U3524" s="9" t="str" cm="1">
        <f t="array" ref="U3524">_xlfn.IFS(
    ISNUMBER(SEARCH("C", Q3524)), "Ciudad",
    ISNUMBER(SEARCH("T", Q3524)), "Pueblo",
    ISNUMBER(SEARCH("R", Q3524)), "Rural",
    ISNUMBER(SEARCH("S", Q3524)), "Suburbano",
    ISNUMBER(SEARCH("U", Q3524)), "Urbano"
)</f>
        <v>Ciudad</v>
      </c>
      <c r="V3524" s="24" t="str" cm="1">
        <f t="array" ref="V3524">_xlfn.LET(
    _xlpm.txt, _xlfn.TEXTJOIN("", TRUE, IF(ISNUMBER(--MID(Todos!$H3524, _xlfn.SEQUENCE(LEN(Todos!$H3524)), 1)), MID(Todos!$H3524, _xlfn.SEQUENCE(LEN(Todos!$H3524)), 1), "")),
    IF(ISNUMBER(--RIGHT(_xlpm.txt,1)), _xlpm.txt, LEFT(_xlpm.txt, LEN(_xlpm.txt)-1))
)</f>
        <v>11315</v>
      </c>
      <c r="W3524" s="9" t="str">
        <f>UPPER(LEFT(Todos!$B3524,2))</f>
        <v>IA</v>
      </c>
      <c r="X3524" s="10" t="str" cm="1">
        <f t="array" ref="X3524">+IF(Todos!$C3524 = "",MODE.MATCH(Todos!$C$2:$C$4029),Todos!$C3524)</f>
        <v>M</v>
      </c>
    </row>
    <row r="3525" spans="1:24" x14ac:dyDescent="0.35">
      <c r="A3525" s="11">
        <v>121978</v>
      </c>
      <c r="B3525" s="12" t="s">
        <v>21</v>
      </c>
      <c r="C3525" s="12" t="s">
        <v>14</v>
      </c>
      <c r="D3525" s="12">
        <v>693</v>
      </c>
      <c r="E3525" s="12">
        <v>292</v>
      </c>
      <c r="F3525" s="12">
        <v>377</v>
      </c>
      <c r="G3525" s="12">
        <v>0</v>
      </c>
      <c r="H3525" s="12">
        <v>10971</v>
      </c>
      <c r="I3525" s="12">
        <v>15</v>
      </c>
      <c r="J3525" s="12">
        <v>60</v>
      </c>
      <c r="K3525" s="12">
        <v>325</v>
      </c>
      <c r="L3525" s="12">
        <v>352</v>
      </c>
      <c r="M3525" s="12">
        <v>24.444444440000002</v>
      </c>
      <c r="N3525" s="12">
        <f>VLOOKUP(Todos!$A3525,vlookup_table[#All],2,FALSE)</f>
        <v>1</v>
      </c>
      <c r="O3525" s="12" t="str">
        <f>VLOOKUP(Todos!$A3525,vlookup_table[#All],3,FALSE)</f>
        <v>TX</v>
      </c>
      <c r="P3525" s="12">
        <f>VLOOKUP(Todos!$A3525,vlookup_table[#All],4,FALSE)</f>
        <v>1907</v>
      </c>
      <c r="Q3525" s="14" t="str">
        <f>VLOOKUP(Todos!$A3525,vlookup_table[#All],5,FALSE)</f>
        <v>S2</v>
      </c>
      <c r="R3525" s="14" t="str">
        <f>VLOOKUP(Todos!$A3525,vlookup_table[#All],6,FALSE)</f>
        <v>M</v>
      </c>
      <c r="S3525" s="14">
        <f>VLOOKUP(Todos!$A3525,vlookup_table[#All],7,FALSE)</f>
        <v>50</v>
      </c>
      <c r="T3525" s="14">
        <f>ROUND((9706-Todos!$P3525)/100, 0)</f>
        <v>78</v>
      </c>
      <c r="U3525" s="14" t="str" cm="1">
        <f t="array" ref="U3525">_xlfn.IFS(
    ISNUMBER(SEARCH("C", Q3525)), "Ciudad",
    ISNUMBER(SEARCH("T", Q3525)), "Pueblo",
    ISNUMBER(SEARCH("R", Q3525)), "Rural",
    ISNUMBER(SEARCH("S", Q3525)), "Suburbano",
    ISNUMBER(SEARCH("U", Q3525)), "Urbano"
)</f>
        <v>Suburbano</v>
      </c>
      <c r="V3525" s="25" t="str" cm="1">
        <f t="array" ref="V3525">_xlfn.LET(
    _xlpm.txt, _xlfn.TEXTJOIN("", TRUE, IF(ISNUMBER(--MID(Todos!$H3525, _xlfn.SEQUENCE(LEN(Todos!$H3525)), 1)), MID(Todos!$H3525, _xlfn.SEQUENCE(LEN(Todos!$H3525)), 1), "")),
    IF(ISNUMBER(--RIGHT(_xlpm.txt,1)), _xlpm.txt, LEFT(_xlpm.txt, LEN(_xlpm.txt)-1))
)</f>
        <v>10971</v>
      </c>
      <c r="W3525" s="14" t="str">
        <f>UPPER(LEFT(Todos!$B3525,2))</f>
        <v>TX</v>
      </c>
      <c r="X3525" s="15" t="str" cm="1">
        <f t="array" ref="X3525">+IF(Todos!$C3525 = "",MODE.MATCH(Todos!$C$2:$C$4029),Todos!$C3525)</f>
        <v>M</v>
      </c>
    </row>
    <row r="3526" spans="1:24" x14ac:dyDescent="0.35">
      <c r="A3526" s="6">
        <v>190597</v>
      </c>
      <c r="B3526" s="7" t="s">
        <v>13</v>
      </c>
      <c r="C3526" s="7" t="s">
        <v>17</v>
      </c>
      <c r="D3526" s="7">
        <v>737</v>
      </c>
      <c r="E3526" s="7">
        <v>273</v>
      </c>
      <c r="F3526" s="7">
        <v>383</v>
      </c>
      <c r="G3526" s="7">
        <v>5</v>
      </c>
      <c r="H3526" s="7">
        <v>15847</v>
      </c>
      <c r="I3526" s="7">
        <v>2</v>
      </c>
      <c r="J3526" s="7">
        <v>22</v>
      </c>
      <c r="K3526" s="7">
        <v>363</v>
      </c>
      <c r="L3526" s="7">
        <v>338</v>
      </c>
      <c r="M3526" s="7">
        <v>7.038461539</v>
      </c>
      <c r="N3526" s="7">
        <f>VLOOKUP(Todos!$A3526,vlookup_table[#All],2,FALSE)</f>
        <v>28</v>
      </c>
      <c r="O3526" s="7" t="str">
        <f>VLOOKUP(Todos!$A3526,vlookup_table[#All],3,FALSE)</f>
        <v>FL</v>
      </c>
      <c r="P3526" s="7">
        <f>VLOOKUP(Todos!$A3526,vlookup_table[#All],4,FALSE)</f>
        <v>4701</v>
      </c>
      <c r="Q3526" s="9" t="str">
        <f>VLOOKUP(Todos!$A3526,vlookup_table[#All],5,FALSE)</f>
        <v>C2</v>
      </c>
      <c r="R3526" s="9" t="str">
        <f>VLOOKUP(Todos!$A3526,vlookup_table[#All],6,FALSE)</f>
        <v>F</v>
      </c>
      <c r="S3526" s="9">
        <f>VLOOKUP(Todos!$A3526,vlookup_table[#All],7,FALSE)</f>
        <v>12</v>
      </c>
      <c r="T3526" s="9">
        <f>ROUND((9706-Todos!$P3526)/100, 0)</f>
        <v>50</v>
      </c>
      <c r="U3526" s="9" t="str" cm="1">
        <f t="array" ref="U3526">_xlfn.IFS(
    ISNUMBER(SEARCH("C", Q3526)), "Ciudad",
    ISNUMBER(SEARCH("T", Q3526)), "Pueblo",
    ISNUMBER(SEARCH("R", Q3526)), "Rural",
    ISNUMBER(SEARCH("S", Q3526)), "Suburbano",
    ISNUMBER(SEARCH("U", Q3526)), "Urbano"
)</f>
        <v>Ciudad</v>
      </c>
      <c r="V3526" s="24" t="str" cm="1">
        <f t="array" ref="V3526">_xlfn.LET(
    _xlpm.txt, _xlfn.TEXTJOIN("", TRUE, IF(ISNUMBER(--MID(Todos!$H3526, _xlfn.SEQUENCE(LEN(Todos!$H3526)), 1)), MID(Todos!$H3526, _xlfn.SEQUENCE(LEN(Todos!$H3526)), 1), "")),
    IF(ISNUMBER(--RIGHT(_xlpm.txt,1)), _xlpm.txt, LEFT(_xlpm.txt, LEN(_xlpm.txt)-1))
)</f>
        <v>15847</v>
      </c>
      <c r="W3526" s="9" t="str">
        <f>UPPER(LEFT(Todos!$B3526,2))</f>
        <v>FL</v>
      </c>
      <c r="X3526" s="10" t="str" cm="1">
        <f t="array" ref="X3526">+IF(Todos!$C3526 = "",MODE.MATCH(Todos!$C$2:$C$4029),Todos!$C3526)</f>
        <v>F</v>
      </c>
    </row>
    <row r="3527" spans="1:24" x14ac:dyDescent="0.35">
      <c r="A3527" s="11">
        <v>6325</v>
      </c>
      <c r="B3527" s="12" t="s">
        <v>34</v>
      </c>
      <c r="C3527" s="12" t="s">
        <v>17</v>
      </c>
      <c r="D3527" s="12">
        <v>331</v>
      </c>
      <c r="E3527" s="12">
        <v>322</v>
      </c>
      <c r="F3527" s="12">
        <v>368</v>
      </c>
      <c r="G3527" s="12">
        <v>0</v>
      </c>
      <c r="H3527" s="12">
        <v>13193</v>
      </c>
      <c r="I3527" s="12">
        <v>1</v>
      </c>
      <c r="J3527" s="12">
        <v>70</v>
      </c>
      <c r="K3527" s="12">
        <v>370</v>
      </c>
      <c r="L3527" s="12">
        <v>320</v>
      </c>
      <c r="M3527" s="12">
        <v>14</v>
      </c>
      <c r="N3527" s="12">
        <f>VLOOKUP(Todos!$A3527,vlookup_table[#All],2,FALSE)</f>
        <v>0</v>
      </c>
      <c r="O3527" s="12" t="str">
        <f>VLOOKUP(Todos!$A3527,vlookup_table[#All],3,FALSE)</f>
        <v>IN</v>
      </c>
      <c r="P3527" s="12">
        <f>VLOOKUP(Todos!$A3527,vlookup_table[#All],4,FALSE)</f>
        <v>3001</v>
      </c>
      <c r="Q3527" s="14" t="str">
        <f>VLOOKUP(Todos!$A3527,vlookup_table[#All],5,FALSE)</f>
        <v>C2</v>
      </c>
      <c r="R3527" s="14" t="str">
        <f>VLOOKUP(Todos!$A3527,vlookup_table[#All],6,FALSE)</f>
        <v>F</v>
      </c>
      <c r="S3527" s="14">
        <f>VLOOKUP(Todos!$A3527,vlookup_table[#All],7,FALSE)</f>
        <v>15</v>
      </c>
      <c r="T3527" s="14">
        <f>ROUND((9706-Todos!$P3527)/100, 0)</f>
        <v>67</v>
      </c>
      <c r="U3527" s="14" t="str" cm="1">
        <f t="array" ref="U3527">_xlfn.IFS(
    ISNUMBER(SEARCH("C", Q3527)), "Ciudad",
    ISNUMBER(SEARCH("T", Q3527)), "Pueblo",
    ISNUMBER(SEARCH("R", Q3527)), "Rural",
    ISNUMBER(SEARCH("S", Q3527)), "Suburbano",
    ISNUMBER(SEARCH("U", Q3527)), "Urbano"
)</f>
        <v>Ciudad</v>
      </c>
      <c r="V3527" s="25" t="str" cm="1">
        <f t="array" ref="V3527">_xlfn.LET(
    _xlpm.txt, _xlfn.TEXTJOIN("", TRUE, IF(ISNUMBER(--MID(Todos!$H3527, _xlfn.SEQUENCE(LEN(Todos!$H3527)), 1)), MID(Todos!$H3527, _xlfn.SEQUENCE(LEN(Todos!$H3527)), 1), "")),
    IF(ISNUMBER(--RIGHT(_xlpm.txt,1)), _xlpm.txt, LEFT(_xlpm.txt, LEN(_xlpm.txt)-1))
)</f>
        <v>13193</v>
      </c>
      <c r="W3527" s="14" t="str">
        <f>UPPER(LEFT(Todos!$B3527,2))</f>
        <v>IN</v>
      </c>
      <c r="X3527" s="15" t="str" cm="1">
        <f t="array" ref="X3527">+IF(Todos!$C3527 = "",MODE.MATCH(Todos!$C$2:$C$4029),Todos!$C3527)</f>
        <v>F</v>
      </c>
    </row>
    <row r="3528" spans="1:24" x14ac:dyDescent="0.35">
      <c r="A3528" s="6">
        <v>11943</v>
      </c>
      <c r="B3528" s="7" t="s">
        <v>22</v>
      </c>
      <c r="C3528" s="7" t="s">
        <v>17</v>
      </c>
      <c r="D3528" s="7">
        <v>3447</v>
      </c>
      <c r="E3528" s="7">
        <v>357</v>
      </c>
      <c r="F3528" s="7">
        <v>503</v>
      </c>
      <c r="G3528" s="7">
        <v>68</v>
      </c>
      <c r="H3528" s="7">
        <v>19465</v>
      </c>
      <c r="I3528" s="7">
        <v>12</v>
      </c>
      <c r="J3528" s="7">
        <v>32</v>
      </c>
      <c r="K3528" s="7">
        <v>400</v>
      </c>
      <c r="L3528" s="7">
        <v>451</v>
      </c>
      <c r="M3528" s="7">
        <v>13.44444444</v>
      </c>
      <c r="N3528" s="7">
        <f>VLOOKUP(Todos!$A3528,vlookup_table[#All],2,FALSE)</f>
        <v>2</v>
      </c>
      <c r="O3528" s="7" t="str">
        <f>VLOOKUP(Todos!$A3528,vlookup_table[#All],3,FALSE)</f>
        <v>CA</v>
      </c>
      <c r="P3528" s="7">
        <f>VLOOKUP(Todos!$A3528,vlookup_table[#All],4,FALSE)</f>
        <v>2101</v>
      </c>
      <c r="Q3528" s="9" t="str">
        <f>VLOOKUP(Todos!$A3528,vlookup_table[#All],5,FALSE)</f>
        <v>S1</v>
      </c>
      <c r="R3528" s="9" t="str">
        <f>VLOOKUP(Todos!$A3528,vlookup_table[#All],6,FALSE)</f>
        <v>F</v>
      </c>
      <c r="S3528" s="9">
        <f>VLOOKUP(Todos!$A3528,vlookup_table[#All],7,FALSE)</f>
        <v>10</v>
      </c>
      <c r="T3528" s="9">
        <f>ROUND((9706-Todos!$P3528)/100, 0)</f>
        <v>76</v>
      </c>
      <c r="U3528" s="9" t="str" cm="1">
        <f t="array" ref="U3528">_xlfn.IFS(
    ISNUMBER(SEARCH("C", Q3528)), "Ciudad",
    ISNUMBER(SEARCH("T", Q3528)), "Pueblo",
    ISNUMBER(SEARCH("R", Q3528)), "Rural",
    ISNUMBER(SEARCH("S", Q3528)), "Suburbano",
    ISNUMBER(SEARCH("U", Q3528)), "Urbano"
)</f>
        <v>Suburbano</v>
      </c>
      <c r="V3528" s="24" t="str" cm="1">
        <f t="array" ref="V3528">_xlfn.LET(
    _xlpm.txt, _xlfn.TEXTJOIN("", TRUE, IF(ISNUMBER(--MID(Todos!$H3528, _xlfn.SEQUENCE(LEN(Todos!$H3528)), 1)), MID(Todos!$H3528, _xlfn.SEQUENCE(LEN(Todos!$H3528)), 1), "")),
    IF(ISNUMBER(--RIGHT(_xlpm.txt,1)), _xlpm.txt, LEFT(_xlpm.txt, LEN(_xlpm.txt)-1))
)</f>
        <v>19465</v>
      </c>
      <c r="W3528" s="9" t="str">
        <f>UPPER(LEFT(Todos!$B3528,2))</f>
        <v>CA</v>
      </c>
      <c r="X3528" s="10" t="str" cm="1">
        <f t="array" ref="X3528">+IF(Todos!$C3528 = "",MODE.MATCH(Todos!$C$2:$C$4029),Todos!$C3528)</f>
        <v>F</v>
      </c>
    </row>
    <row r="3529" spans="1:24" x14ac:dyDescent="0.35">
      <c r="A3529" s="11">
        <v>19789</v>
      </c>
      <c r="B3529" s="12" t="s">
        <v>18</v>
      </c>
      <c r="C3529" s="12" t="s">
        <v>14</v>
      </c>
      <c r="D3529" s="12">
        <v>355</v>
      </c>
      <c r="E3529" s="12">
        <v>219</v>
      </c>
      <c r="F3529" s="12">
        <v>285</v>
      </c>
      <c r="G3529" s="12">
        <v>0</v>
      </c>
      <c r="H3529" s="12">
        <v>9550</v>
      </c>
      <c r="I3529" s="12">
        <v>1</v>
      </c>
      <c r="J3529" s="12">
        <v>81</v>
      </c>
      <c r="K3529" s="12">
        <v>283</v>
      </c>
      <c r="L3529" s="12">
        <v>250</v>
      </c>
      <c r="M3529" s="12">
        <v>10</v>
      </c>
      <c r="N3529" s="12">
        <f>VLOOKUP(Todos!$A3529,vlookup_table[#All],2,FALSE)</f>
        <v>1</v>
      </c>
      <c r="O3529" s="12" t="str">
        <f>VLOOKUP(Todos!$A3529,vlookup_table[#All],3,FALSE)</f>
        <v>NC</v>
      </c>
      <c r="P3529" s="12">
        <f>VLOOKUP(Todos!$A3529,vlookup_table[#All],4,FALSE)</f>
        <v>4401</v>
      </c>
      <c r="Q3529" s="14" t="str">
        <f>VLOOKUP(Todos!$A3529,vlookup_table[#All],5,FALSE)</f>
        <v>T2</v>
      </c>
      <c r="R3529" s="14" t="str">
        <f>VLOOKUP(Todos!$A3529,vlookup_table[#All],6,FALSE)</f>
        <v>M</v>
      </c>
      <c r="S3529" s="14">
        <f>VLOOKUP(Todos!$A3529,vlookup_table[#All],7,FALSE)</f>
        <v>10</v>
      </c>
      <c r="T3529" s="14">
        <f>ROUND((9706-Todos!$P3529)/100, 0)</f>
        <v>53</v>
      </c>
      <c r="U3529" s="14" t="str" cm="1">
        <f t="array" ref="U3529">_xlfn.IFS(
    ISNUMBER(SEARCH("C", Q3529)), "Ciudad",
    ISNUMBER(SEARCH("T", Q3529)), "Pueblo",
    ISNUMBER(SEARCH("R", Q3529)), "Rural",
    ISNUMBER(SEARCH("S", Q3529)), "Suburbano",
    ISNUMBER(SEARCH("U", Q3529)), "Urbano"
)</f>
        <v>Pueblo</v>
      </c>
      <c r="V3529" s="25" t="str" cm="1">
        <f t="array" ref="V3529">_xlfn.LET(
    _xlpm.txt, _xlfn.TEXTJOIN("", TRUE, IF(ISNUMBER(--MID(Todos!$H3529, _xlfn.SEQUENCE(LEN(Todos!$H3529)), 1)), MID(Todos!$H3529, _xlfn.SEQUENCE(LEN(Todos!$H3529)), 1), "")),
    IF(ISNUMBER(--RIGHT(_xlpm.txt,1)), _xlpm.txt, LEFT(_xlpm.txt, LEN(_xlpm.txt)-1))
)</f>
        <v>9550</v>
      </c>
      <c r="W3529" s="14" t="str">
        <f>UPPER(LEFT(Todos!$B3529,2))</f>
        <v>NC</v>
      </c>
      <c r="X3529" s="15" t="str" cm="1">
        <f t="array" ref="X3529">+IF(Todos!$C3529 = "",MODE.MATCH(Todos!$C$2:$C$4029),Todos!$C3529)</f>
        <v>M</v>
      </c>
    </row>
    <row r="3530" spans="1:24" x14ac:dyDescent="0.35">
      <c r="A3530" s="6">
        <v>41288</v>
      </c>
      <c r="B3530" s="7" t="s">
        <v>13</v>
      </c>
      <c r="C3530" s="7" t="s">
        <v>14</v>
      </c>
      <c r="D3530" s="7">
        <v>466</v>
      </c>
      <c r="E3530" s="7">
        <v>271</v>
      </c>
      <c r="F3530" s="7">
        <v>325</v>
      </c>
      <c r="G3530" s="7">
        <v>0</v>
      </c>
      <c r="H3530" s="7">
        <v>11148</v>
      </c>
      <c r="I3530" s="7">
        <v>11</v>
      </c>
      <c r="J3530" s="7">
        <v>28</v>
      </c>
      <c r="K3530" s="7">
        <v>292</v>
      </c>
      <c r="L3530" s="7">
        <v>291</v>
      </c>
      <c r="M3530" s="7">
        <v>5</v>
      </c>
      <c r="N3530" s="7">
        <f>VLOOKUP(Todos!$A3530,vlookup_table[#All],2,FALSE)</f>
        <v>1</v>
      </c>
      <c r="O3530" s="7" t="str">
        <f>VLOOKUP(Todos!$A3530,vlookup_table[#All],3,FALSE)</f>
        <v>FL</v>
      </c>
      <c r="P3530" s="7">
        <f>VLOOKUP(Todos!$A3530,vlookup_table[#All],4,FALSE)</f>
        <v>1301</v>
      </c>
      <c r="Q3530" s="9" t="str">
        <f>VLOOKUP(Todos!$A3530,vlookup_table[#All],5,FALSE)</f>
        <v>U3</v>
      </c>
      <c r="R3530" s="9" t="str">
        <f>VLOOKUP(Todos!$A3530,vlookup_table[#All],6,FALSE)</f>
        <v>M</v>
      </c>
      <c r="S3530" s="9">
        <f>VLOOKUP(Todos!$A3530,vlookup_table[#All],7,FALSE)</f>
        <v>9</v>
      </c>
      <c r="T3530" s="9">
        <f>ROUND((9706-Todos!$P3530)/100, 0)</f>
        <v>84</v>
      </c>
      <c r="U3530" s="9" t="str" cm="1">
        <f t="array" ref="U3530">_xlfn.IFS(
    ISNUMBER(SEARCH("C", Q3530)), "Ciudad",
    ISNUMBER(SEARCH("T", Q3530)), "Pueblo",
    ISNUMBER(SEARCH("R", Q3530)), "Rural",
    ISNUMBER(SEARCH("S", Q3530)), "Suburbano",
    ISNUMBER(SEARCH("U", Q3530)), "Urbano"
)</f>
        <v>Urbano</v>
      </c>
      <c r="V3530" s="24" t="str" cm="1">
        <f t="array" ref="V3530">_xlfn.LET(
    _xlpm.txt, _xlfn.TEXTJOIN("", TRUE, IF(ISNUMBER(--MID(Todos!$H3530, _xlfn.SEQUENCE(LEN(Todos!$H3530)), 1)), MID(Todos!$H3530, _xlfn.SEQUENCE(LEN(Todos!$H3530)), 1), "")),
    IF(ISNUMBER(--RIGHT(_xlpm.txt,1)), _xlpm.txt, LEFT(_xlpm.txt, LEN(_xlpm.txt)-1))
)</f>
        <v>11148</v>
      </c>
      <c r="W3530" s="9" t="str">
        <f>UPPER(LEFT(Todos!$B3530,2))</f>
        <v>FL</v>
      </c>
      <c r="X3530" s="10" t="str" cm="1">
        <f t="array" ref="X3530">+IF(Todos!$C3530 = "",MODE.MATCH(Todos!$C$2:$C$4029),Todos!$C3530)</f>
        <v>M</v>
      </c>
    </row>
    <row r="3531" spans="1:24" x14ac:dyDescent="0.35">
      <c r="A3531" s="11">
        <v>102706</v>
      </c>
      <c r="B3531" s="12" t="s">
        <v>37</v>
      </c>
      <c r="C3531" s="12" t="s">
        <v>17</v>
      </c>
      <c r="D3531" s="12">
        <v>835</v>
      </c>
      <c r="E3531" s="12">
        <v>401</v>
      </c>
      <c r="F3531" s="12">
        <v>537</v>
      </c>
      <c r="G3531" s="12">
        <v>3</v>
      </c>
      <c r="H3531" s="12">
        <v>20242</v>
      </c>
      <c r="I3531" s="12">
        <v>1</v>
      </c>
      <c r="J3531" s="12">
        <v>69</v>
      </c>
      <c r="K3531" s="12">
        <v>423</v>
      </c>
      <c r="L3531" s="12">
        <v>487</v>
      </c>
      <c r="M3531" s="12">
        <v>3.375</v>
      </c>
      <c r="N3531" s="12">
        <f>VLOOKUP(Todos!$A3531,vlookup_table[#All],2,FALSE)</f>
        <v>28</v>
      </c>
      <c r="O3531" s="12" t="str">
        <f>VLOOKUP(Todos!$A3531,vlookup_table[#All],3,FALSE)</f>
        <v>MO</v>
      </c>
      <c r="P3531" s="12">
        <f>VLOOKUP(Todos!$A3531,vlookup_table[#All],4,FALSE)</f>
        <v>5511</v>
      </c>
      <c r="Q3531" s="14" t="str">
        <f>VLOOKUP(Todos!$A3531,vlookup_table[#All],5,FALSE)</f>
        <v>C1</v>
      </c>
      <c r="R3531" s="14" t="str">
        <f>VLOOKUP(Todos!$A3531,vlookup_table[#All],6,FALSE)</f>
        <v>F</v>
      </c>
      <c r="S3531" s="14">
        <f>VLOOKUP(Todos!$A3531,vlookup_table[#All],7,FALSE)</f>
        <v>3</v>
      </c>
      <c r="T3531" s="14">
        <f>ROUND((9706-Todos!$P3531)/100, 0)</f>
        <v>42</v>
      </c>
      <c r="U3531" s="14" t="str" cm="1">
        <f t="array" ref="U3531">_xlfn.IFS(
    ISNUMBER(SEARCH("C", Q3531)), "Ciudad",
    ISNUMBER(SEARCH("T", Q3531)), "Pueblo",
    ISNUMBER(SEARCH("R", Q3531)), "Rural",
    ISNUMBER(SEARCH("S", Q3531)), "Suburbano",
    ISNUMBER(SEARCH("U", Q3531)), "Urbano"
)</f>
        <v>Ciudad</v>
      </c>
      <c r="V3531" s="25" t="str" cm="1">
        <f t="array" ref="V3531">_xlfn.LET(
    _xlpm.txt, _xlfn.TEXTJOIN("", TRUE, IF(ISNUMBER(--MID(Todos!$H3531, _xlfn.SEQUENCE(LEN(Todos!$H3531)), 1)), MID(Todos!$H3531, _xlfn.SEQUENCE(LEN(Todos!$H3531)), 1), "")),
    IF(ISNUMBER(--RIGHT(_xlpm.txt,1)), _xlpm.txt, LEFT(_xlpm.txt, LEN(_xlpm.txt)-1))
)</f>
        <v>20242</v>
      </c>
      <c r="W3531" s="14" t="str">
        <f>UPPER(LEFT(Todos!$B3531,2))</f>
        <v>MO</v>
      </c>
      <c r="X3531" s="15" t="str" cm="1">
        <f t="array" ref="X3531">+IF(Todos!$C3531 = "",MODE.MATCH(Todos!$C$2:$C$4029),Todos!$C3531)</f>
        <v>F</v>
      </c>
    </row>
    <row r="3532" spans="1:24" x14ac:dyDescent="0.35">
      <c r="A3532" s="6">
        <v>10287</v>
      </c>
      <c r="B3532" s="7" t="s">
        <v>13</v>
      </c>
      <c r="C3532" s="7" t="s">
        <v>17</v>
      </c>
      <c r="D3532" s="7">
        <v>1258</v>
      </c>
      <c r="E3532" s="7">
        <v>599</v>
      </c>
      <c r="F3532" s="7">
        <v>692</v>
      </c>
      <c r="G3532" s="7">
        <v>7</v>
      </c>
      <c r="H3532" s="7">
        <v>21114</v>
      </c>
      <c r="I3532" s="7">
        <v>27</v>
      </c>
      <c r="J3532" s="7">
        <v>37</v>
      </c>
      <c r="K3532" s="7">
        <v>634</v>
      </c>
      <c r="L3532" s="7">
        <v>649</v>
      </c>
      <c r="M3532" s="7">
        <v>8.2962962959999995</v>
      </c>
      <c r="N3532" s="7">
        <f>VLOOKUP(Todos!$A3532,vlookup_table[#All],2,FALSE)</f>
        <v>2</v>
      </c>
      <c r="O3532" s="7" t="str">
        <f>VLOOKUP(Todos!$A3532,vlookup_table[#All],3,FALSE)</f>
        <v>FL</v>
      </c>
      <c r="P3532" s="7">
        <f>VLOOKUP(Todos!$A3532,vlookup_table[#All],4,FALSE)</f>
        <v>1401</v>
      </c>
      <c r="Q3532" s="9" t="str">
        <f>VLOOKUP(Todos!$A3532,vlookup_table[#All],5,FALSE)</f>
        <v>S1</v>
      </c>
      <c r="R3532" s="9" t="str">
        <f>VLOOKUP(Todos!$A3532,vlookup_table[#All],6,FALSE)</f>
        <v>F</v>
      </c>
      <c r="S3532" s="9">
        <f>VLOOKUP(Todos!$A3532,vlookup_table[#All],7,FALSE)</f>
        <v>15</v>
      </c>
      <c r="T3532" s="9">
        <f>ROUND((9706-Todos!$P3532)/100, 0)</f>
        <v>83</v>
      </c>
      <c r="U3532" s="9" t="str" cm="1">
        <f t="array" ref="U3532">_xlfn.IFS(
    ISNUMBER(SEARCH("C", Q3532)), "Ciudad",
    ISNUMBER(SEARCH("T", Q3532)), "Pueblo",
    ISNUMBER(SEARCH("R", Q3532)), "Rural",
    ISNUMBER(SEARCH("S", Q3532)), "Suburbano",
    ISNUMBER(SEARCH("U", Q3532)), "Urbano"
)</f>
        <v>Suburbano</v>
      </c>
      <c r="V3532" s="24" t="str" cm="1">
        <f t="array" ref="V3532">_xlfn.LET(
    _xlpm.txt, _xlfn.TEXTJOIN("", TRUE, IF(ISNUMBER(--MID(Todos!$H3532, _xlfn.SEQUENCE(LEN(Todos!$H3532)), 1)), MID(Todos!$H3532, _xlfn.SEQUENCE(LEN(Todos!$H3532)), 1), "")),
    IF(ISNUMBER(--RIGHT(_xlpm.txt,1)), _xlpm.txt, LEFT(_xlpm.txt, LEN(_xlpm.txt)-1))
)</f>
        <v>21114</v>
      </c>
      <c r="W3532" s="9" t="str">
        <f>UPPER(LEFT(Todos!$B3532,2))</f>
        <v>FL</v>
      </c>
      <c r="X3532" s="10" t="str" cm="1">
        <f t="array" ref="X3532">+IF(Todos!$C3532 = "",MODE.MATCH(Todos!$C$2:$C$4029),Todos!$C3532)</f>
        <v>F</v>
      </c>
    </row>
    <row r="3533" spans="1:24" x14ac:dyDescent="0.35">
      <c r="A3533" s="11">
        <v>34429</v>
      </c>
      <c r="B3533" s="12" t="s">
        <v>13</v>
      </c>
      <c r="C3533" s="12" t="s">
        <v>14</v>
      </c>
      <c r="D3533" s="12">
        <v>482</v>
      </c>
      <c r="E3533" s="12">
        <v>119</v>
      </c>
      <c r="F3533" s="12">
        <v>294</v>
      </c>
      <c r="G3533" s="12">
        <v>0</v>
      </c>
      <c r="H3533" s="12">
        <v>8265</v>
      </c>
      <c r="I3533" s="12">
        <v>1</v>
      </c>
      <c r="J3533" s="12">
        <v>69</v>
      </c>
      <c r="K3533" s="12">
        <v>226</v>
      </c>
      <c r="L3533" s="12">
        <v>234</v>
      </c>
      <c r="M3533" s="12">
        <v>12.53846154</v>
      </c>
      <c r="N3533" s="12">
        <f>VLOOKUP(Todos!$A3533,vlookup_table[#All],2,FALSE)</f>
        <v>1</v>
      </c>
      <c r="O3533" s="12" t="str">
        <f>VLOOKUP(Todos!$A3533,vlookup_table[#All],3,FALSE)</f>
        <v>FL</v>
      </c>
      <c r="P3533" s="12">
        <f>VLOOKUP(Todos!$A3533,vlookup_table[#All],4,FALSE)</f>
        <v>4501</v>
      </c>
      <c r="Q3533" s="14" t="str">
        <f>VLOOKUP(Todos!$A3533,vlookup_table[#All],5,FALSE)</f>
        <v>R2</v>
      </c>
      <c r="R3533" s="14" t="str">
        <f>VLOOKUP(Todos!$A3533,vlookup_table[#All],6,FALSE)</f>
        <v>M</v>
      </c>
      <c r="S3533" s="14">
        <f>VLOOKUP(Todos!$A3533,vlookup_table[#All],7,FALSE)</f>
        <v>15</v>
      </c>
      <c r="T3533" s="14">
        <f>ROUND((9706-Todos!$P3533)/100, 0)</f>
        <v>52</v>
      </c>
      <c r="U3533" s="14" t="str" cm="1">
        <f t="array" ref="U3533">_xlfn.IFS(
    ISNUMBER(SEARCH("C", Q3533)), "Ciudad",
    ISNUMBER(SEARCH("T", Q3533)), "Pueblo",
    ISNUMBER(SEARCH("R", Q3533)), "Rural",
    ISNUMBER(SEARCH("S", Q3533)), "Suburbano",
    ISNUMBER(SEARCH("U", Q3533)), "Urbano"
)</f>
        <v>Rural</v>
      </c>
      <c r="V3533" s="25" t="str" cm="1">
        <f t="array" ref="V3533">_xlfn.LET(
    _xlpm.txt, _xlfn.TEXTJOIN("", TRUE, IF(ISNUMBER(--MID(Todos!$H3533, _xlfn.SEQUENCE(LEN(Todos!$H3533)), 1)), MID(Todos!$H3533, _xlfn.SEQUENCE(LEN(Todos!$H3533)), 1), "")),
    IF(ISNUMBER(--RIGHT(_xlpm.txt,1)), _xlpm.txt, LEFT(_xlpm.txt, LEN(_xlpm.txt)-1))
)</f>
        <v>8265</v>
      </c>
      <c r="W3533" s="14" t="str">
        <f>UPPER(LEFT(Todos!$B3533,2))</f>
        <v>FL</v>
      </c>
      <c r="X3533" s="15" t="str" cm="1">
        <f t="array" ref="X3533">+IF(Todos!$C3533 = "",MODE.MATCH(Todos!$C$2:$C$4029),Todos!$C3533)</f>
        <v>M</v>
      </c>
    </row>
    <row r="3534" spans="1:24" x14ac:dyDescent="0.35">
      <c r="A3534" s="6">
        <v>106190</v>
      </c>
      <c r="B3534" s="7" t="s">
        <v>28</v>
      </c>
      <c r="C3534" s="7" t="s">
        <v>14</v>
      </c>
      <c r="D3534" s="7">
        <v>404</v>
      </c>
      <c r="E3534" s="7">
        <v>277</v>
      </c>
      <c r="F3534" s="7">
        <v>339</v>
      </c>
      <c r="G3534" s="7">
        <v>0</v>
      </c>
      <c r="H3534" s="7">
        <v>10275</v>
      </c>
      <c r="I3534" s="7">
        <v>0</v>
      </c>
      <c r="J3534" s="7">
        <v>68</v>
      </c>
      <c r="K3534" s="7">
        <v>279</v>
      </c>
      <c r="L3534" s="7">
        <v>322</v>
      </c>
      <c r="M3534" s="7">
        <v>7.307692308</v>
      </c>
      <c r="N3534" s="7">
        <f>VLOOKUP(Todos!$A3534,vlookup_table[#All],2,FALSE)</f>
        <v>2</v>
      </c>
      <c r="O3534" s="7" t="str">
        <f>VLOOKUP(Todos!$A3534,vlookup_table[#All],3,FALSE)</f>
        <v>KS</v>
      </c>
      <c r="P3534" s="7">
        <f>VLOOKUP(Todos!$A3534,vlookup_table[#All],4,FALSE)</f>
        <v>2801</v>
      </c>
      <c r="Q3534" s="9" t="str">
        <f>VLOOKUP(Todos!$A3534,vlookup_table[#All],5,FALSE)</f>
        <v>R2</v>
      </c>
      <c r="R3534" s="9" t="str">
        <f>VLOOKUP(Todos!$A3534,vlookup_table[#All],6,FALSE)</f>
        <v>M</v>
      </c>
      <c r="S3534" s="9">
        <f>VLOOKUP(Todos!$A3534,vlookup_table[#All],7,FALSE)</f>
        <v>20</v>
      </c>
      <c r="T3534" s="9">
        <f>ROUND((9706-Todos!$P3534)/100, 0)</f>
        <v>69</v>
      </c>
      <c r="U3534" s="9" t="str" cm="1">
        <f t="array" ref="U3534">_xlfn.IFS(
    ISNUMBER(SEARCH("C", Q3534)), "Ciudad",
    ISNUMBER(SEARCH("T", Q3534)), "Pueblo",
    ISNUMBER(SEARCH("R", Q3534)), "Rural",
    ISNUMBER(SEARCH("S", Q3534)), "Suburbano",
    ISNUMBER(SEARCH("U", Q3534)), "Urbano"
)</f>
        <v>Rural</v>
      </c>
      <c r="V3534" s="24" t="str" cm="1">
        <f t="array" ref="V3534">_xlfn.LET(
    _xlpm.txt, _xlfn.TEXTJOIN("", TRUE, IF(ISNUMBER(--MID(Todos!$H3534, _xlfn.SEQUENCE(LEN(Todos!$H3534)), 1)), MID(Todos!$H3534, _xlfn.SEQUENCE(LEN(Todos!$H3534)), 1), "")),
    IF(ISNUMBER(--RIGHT(_xlpm.txt,1)), _xlpm.txt, LEFT(_xlpm.txt, LEN(_xlpm.txt)-1))
)</f>
        <v>10275</v>
      </c>
      <c r="W3534" s="9" t="str">
        <f>UPPER(LEFT(Todos!$B3534,2))</f>
        <v>KS</v>
      </c>
      <c r="X3534" s="10" t="str" cm="1">
        <f t="array" ref="X3534">+IF(Todos!$C3534 = "",MODE.MATCH(Todos!$C$2:$C$4029),Todos!$C3534)</f>
        <v>M</v>
      </c>
    </row>
    <row r="3535" spans="1:24" x14ac:dyDescent="0.35">
      <c r="A3535" s="11">
        <v>16973</v>
      </c>
      <c r="B3535" s="12" t="s">
        <v>18</v>
      </c>
      <c r="C3535" s="12" t="s">
        <v>20</v>
      </c>
      <c r="D3535" s="12">
        <v>1024</v>
      </c>
      <c r="E3535" s="12">
        <v>303</v>
      </c>
      <c r="F3535" s="12">
        <v>404</v>
      </c>
      <c r="G3535" s="12">
        <v>9</v>
      </c>
      <c r="H3535" s="12">
        <v>16209</v>
      </c>
      <c r="I3535" s="12">
        <v>0</v>
      </c>
      <c r="J3535" s="12">
        <v>63</v>
      </c>
      <c r="K3535" s="12">
        <v>344</v>
      </c>
      <c r="L3535" s="12">
        <v>364</v>
      </c>
      <c r="M3535" s="12">
        <v>6.3947368420000004</v>
      </c>
      <c r="N3535" s="12">
        <f>VLOOKUP(Todos!$A3535,vlookup_table[#All],2,FALSE)</f>
        <v>0</v>
      </c>
      <c r="O3535" s="12" t="str">
        <f>VLOOKUP(Todos!$A3535,vlookup_table[#All],3,FALSE)</f>
        <v>NC</v>
      </c>
      <c r="P3535" s="12">
        <f>VLOOKUP(Todos!$A3535,vlookup_table[#All],4,FALSE)</f>
        <v>0</v>
      </c>
      <c r="Q3535" s="14" t="str">
        <f>VLOOKUP(Todos!$A3535,vlookup_table[#All],5,FALSE)</f>
        <v>T2</v>
      </c>
      <c r="R3535" s="14" t="str">
        <f>VLOOKUP(Todos!$A3535,vlookup_table[#All],6,FALSE)</f>
        <v>F</v>
      </c>
      <c r="S3535" s="14">
        <f>VLOOKUP(Todos!$A3535,vlookup_table[#All],7,FALSE)</f>
        <v>8</v>
      </c>
      <c r="T3535" s="14">
        <f>ROUND((9706-Todos!$P3535)/100, 0)</f>
        <v>97</v>
      </c>
      <c r="U3535" s="14" t="str" cm="1">
        <f t="array" ref="U3535">_xlfn.IFS(
    ISNUMBER(SEARCH("C", Q3535)), "Ciudad",
    ISNUMBER(SEARCH("T", Q3535)), "Pueblo",
    ISNUMBER(SEARCH("R", Q3535)), "Rural",
    ISNUMBER(SEARCH("S", Q3535)), "Suburbano",
    ISNUMBER(SEARCH("U", Q3535)), "Urbano"
)</f>
        <v>Pueblo</v>
      </c>
      <c r="V3535" s="25" t="str" cm="1">
        <f t="array" ref="V3535">_xlfn.LET(
    _xlpm.txt, _xlfn.TEXTJOIN("", TRUE, IF(ISNUMBER(--MID(Todos!$H3535, _xlfn.SEQUENCE(LEN(Todos!$H3535)), 1)), MID(Todos!$H3535, _xlfn.SEQUENCE(LEN(Todos!$H3535)), 1), "")),
    IF(ISNUMBER(--RIGHT(_xlpm.txt,1)), _xlpm.txt, LEFT(_xlpm.txt, LEN(_xlpm.txt)-1))
)</f>
        <v>16209</v>
      </c>
      <c r="W3535" s="14" t="str">
        <f>UPPER(LEFT(Todos!$B3535,2))</f>
        <v>NC</v>
      </c>
      <c r="X3535" s="15" t="str" cm="1">
        <f t="array" ref="X3535">+IF(Todos!$C3535 = "",MODE.MATCH(Todos!$C$2:$C$4029),Todos!$C3535)</f>
        <v>female</v>
      </c>
    </row>
    <row r="3536" spans="1:24" x14ac:dyDescent="0.35">
      <c r="A3536" s="6">
        <v>2853</v>
      </c>
      <c r="B3536" s="7" t="s">
        <v>34</v>
      </c>
      <c r="C3536" s="7" t="s">
        <v>17</v>
      </c>
      <c r="D3536" s="7">
        <v>682</v>
      </c>
      <c r="E3536" s="7">
        <v>265</v>
      </c>
      <c r="F3536" s="7">
        <v>426</v>
      </c>
      <c r="G3536" s="7">
        <v>16</v>
      </c>
      <c r="H3536" s="7">
        <v>16860</v>
      </c>
      <c r="I3536" s="7">
        <v>1</v>
      </c>
      <c r="J3536" s="7">
        <v>55</v>
      </c>
      <c r="K3536" s="7">
        <v>342</v>
      </c>
      <c r="L3536" s="7">
        <v>364</v>
      </c>
      <c r="M3536" s="7">
        <v>7.7727272730000001</v>
      </c>
      <c r="N3536" s="7">
        <f>VLOOKUP(Todos!$A3536,vlookup_table[#All],2,FALSE)</f>
        <v>0</v>
      </c>
      <c r="O3536" s="7" t="str">
        <f>VLOOKUP(Todos!$A3536,vlookup_table[#All],3,FALSE)</f>
        <v>IN</v>
      </c>
      <c r="P3536" s="7">
        <f>VLOOKUP(Todos!$A3536,vlookup_table[#All],4,FALSE)</f>
        <v>0</v>
      </c>
      <c r="Q3536" s="9" t="str">
        <f>VLOOKUP(Todos!$A3536,vlookup_table[#All],5,FALSE)</f>
        <v/>
      </c>
      <c r="R3536" s="9" t="str">
        <f>VLOOKUP(Todos!$A3536,vlookup_table[#All],6,FALSE)</f>
        <v>F</v>
      </c>
      <c r="S3536" s="9">
        <f>VLOOKUP(Todos!$A3536,vlookup_table[#All],7,FALSE)</f>
        <v>10</v>
      </c>
      <c r="T3536" s="9">
        <f>ROUND((9706-Todos!$P3536)/100, 0)</f>
        <v>97</v>
      </c>
      <c r="U3536" s="9" t="e" cm="1">
        <f t="array" ref="U3536">_xlfn.IFS(
    ISNUMBER(SEARCH("C", Q3536)), "Ciudad",
    ISNUMBER(SEARCH("T", Q3536)), "Pueblo",
    ISNUMBER(SEARCH("R", Q3536)), "Rural",
    ISNUMBER(SEARCH("S", Q3536)), "Suburbano",
    ISNUMBER(SEARCH("U", Q3536)), "Urbano"
)</f>
        <v>#N/A</v>
      </c>
      <c r="V3536" s="24" t="str" cm="1">
        <f t="array" ref="V3536">_xlfn.LET(
    _xlpm.txt, _xlfn.TEXTJOIN("", TRUE, IF(ISNUMBER(--MID(Todos!$H3536, _xlfn.SEQUENCE(LEN(Todos!$H3536)), 1)), MID(Todos!$H3536, _xlfn.SEQUENCE(LEN(Todos!$H3536)), 1), "")),
    IF(ISNUMBER(--RIGHT(_xlpm.txt,1)), _xlpm.txt, LEFT(_xlpm.txt, LEN(_xlpm.txt)-1))
)</f>
        <v>16860</v>
      </c>
      <c r="W3536" s="9" t="str">
        <f>UPPER(LEFT(Todos!$B3536,2))</f>
        <v>IN</v>
      </c>
      <c r="X3536" s="10" t="str" cm="1">
        <f t="array" ref="X3536">+IF(Todos!$C3536 = "",MODE.MATCH(Todos!$C$2:$C$4029),Todos!$C3536)</f>
        <v>F</v>
      </c>
    </row>
    <row r="3537" spans="1:24" x14ac:dyDescent="0.35">
      <c r="A3537" s="11">
        <v>131064</v>
      </c>
      <c r="B3537" s="12" t="s">
        <v>49</v>
      </c>
      <c r="C3537" s="12" t="s">
        <v>17</v>
      </c>
      <c r="D3537" s="12">
        <v>989</v>
      </c>
      <c r="E3537" s="12">
        <v>472</v>
      </c>
      <c r="F3537" s="12">
        <v>507</v>
      </c>
      <c r="G3537" s="12">
        <v>9</v>
      </c>
      <c r="H3537" s="12">
        <v>16856</v>
      </c>
      <c r="I3537" s="12">
        <v>1</v>
      </c>
      <c r="J3537" s="12">
        <v>40</v>
      </c>
      <c r="K3537" s="12">
        <v>477</v>
      </c>
      <c r="L3537" s="12">
        <v>507</v>
      </c>
      <c r="M3537" s="12">
        <v>12.08333333</v>
      </c>
      <c r="N3537" s="12">
        <f>VLOOKUP(Todos!$A3537,vlookup_table[#All],2,FALSE)</f>
        <v>0</v>
      </c>
      <c r="O3537" s="12" t="str">
        <f>VLOOKUP(Todos!$A3537,vlookup_table[#All],3,FALSE)</f>
        <v>CO</v>
      </c>
      <c r="P3537" s="12">
        <f>VLOOKUP(Todos!$A3537,vlookup_table[#All],4,FALSE)</f>
        <v>0</v>
      </c>
      <c r="Q3537" s="14" t="str">
        <f>VLOOKUP(Todos!$A3537,vlookup_table[#All],5,FALSE)</f>
        <v>T1</v>
      </c>
      <c r="R3537" s="14" t="str">
        <f>VLOOKUP(Todos!$A3537,vlookup_table[#All],6,FALSE)</f>
        <v>F</v>
      </c>
      <c r="S3537" s="14">
        <f>VLOOKUP(Todos!$A3537,vlookup_table[#All],7,FALSE)</f>
        <v>12</v>
      </c>
      <c r="T3537" s="14">
        <f>ROUND((9706-Todos!$P3537)/100, 0)</f>
        <v>97</v>
      </c>
      <c r="U3537" s="14" t="str" cm="1">
        <f t="array" ref="U3537">_xlfn.IFS(
    ISNUMBER(SEARCH("C", Q3537)), "Ciudad",
    ISNUMBER(SEARCH("T", Q3537)), "Pueblo",
    ISNUMBER(SEARCH("R", Q3537)), "Rural",
    ISNUMBER(SEARCH("S", Q3537)), "Suburbano",
    ISNUMBER(SEARCH("U", Q3537)), "Urbano"
)</f>
        <v>Pueblo</v>
      </c>
      <c r="V3537" s="25" t="str" cm="1">
        <f t="array" ref="V3537">_xlfn.LET(
    _xlpm.txt, _xlfn.TEXTJOIN("", TRUE, IF(ISNUMBER(--MID(Todos!$H3537, _xlfn.SEQUENCE(LEN(Todos!$H3537)), 1)), MID(Todos!$H3537, _xlfn.SEQUENCE(LEN(Todos!$H3537)), 1), "")),
    IF(ISNUMBER(--RIGHT(_xlpm.txt,1)), _xlpm.txt, LEFT(_xlpm.txt, LEN(_xlpm.txt)-1))
)</f>
        <v>16856</v>
      </c>
      <c r="W3537" s="14" t="str">
        <f>UPPER(LEFT(Todos!$B3537,2))</f>
        <v>CO</v>
      </c>
      <c r="X3537" s="15" t="str" cm="1">
        <f t="array" ref="X3537">+IF(Todos!$C3537 = "",MODE.MATCH(Todos!$C$2:$C$4029),Todos!$C3537)</f>
        <v>F</v>
      </c>
    </row>
    <row r="3538" spans="1:24" x14ac:dyDescent="0.35">
      <c r="A3538" s="6">
        <v>136494</v>
      </c>
      <c r="B3538" s="7" t="s">
        <v>56</v>
      </c>
      <c r="C3538" s="7" t="s">
        <v>61</v>
      </c>
      <c r="D3538" s="7">
        <v>1390</v>
      </c>
      <c r="E3538" s="7">
        <v>441</v>
      </c>
      <c r="F3538" s="7">
        <v>547</v>
      </c>
      <c r="G3538" s="7">
        <v>6</v>
      </c>
      <c r="H3538" s="7">
        <v>19141</v>
      </c>
      <c r="I3538" s="7">
        <v>9</v>
      </c>
      <c r="J3538" s="7">
        <v>25</v>
      </c>
      <c r="K3538" s="7">
        <v>469</v>
      </c>
      <c r="L3538" s="7">
        <v>524</v>
      </c>
      <c r="M3538" s="7">
        <v>15</v>
      </c>
      <c r="N3538" s="7">
        <f>VLOOKUP(Todos!$A3538,vlookup_table[#All],2,FALSE)</f>
        <v>2</v>
      </c>
      <c r="O3538" s="7" t="str">
        <f>VLOOKUP(Todos!$A3538,vlookup_table[#All],3,FALSE)</f>
        <v>AZ</v>
      </c>
      <c r="P3538" s="7">
        <f>VLOOKUP(Todos!$A3538,vlookup_table[#All],4,FALSE)</f>
        <v>5201</v>
      </c>
      <c r="Q3538" s="9" t="str">
        <f>VLOOKUP(Todos!$A3538,vlookup_table[#All],5,FALSE)</f>
        <v>S1</v>
      </c>
      <c r="R3538" s="9" t="str">
        <f>VLOOKUP(Todos!$A3538,vlookup_table[#All],6,FALSE)</f>
        <v>F</v>
      </c>
      <c r="S3538" s="9">
        <f>VLOOKUP(Todos!$A3538,vlookup_table[#All],7,FALSE)</f>
        <v>15</v>
      </c>
      <c r="T3538" s="9">
        <f>ROUND((9706-Todos!$P3538)/100, 0)</f>
        <v>45</v>
      </c>
      <c r="U3538" s="9" t="str" cm="1">
        <f t="array" ref="U3538">_xlfn.IFS(
    ISNUMBER(SEARCH("C", Q3538)), "Ciudad",
    ISNUMBER(SEARCH("T", Q3538)), "Pueblo",
    ISNUMBER(SEARCH("R", Q3538)), "Rural",
    ISNUMBER(SEARCH("S", Q3538)), "Suburbano",
    ISNUMBER(SEARCH("U", Q3538)), "Urbano"
)</f>
        <v>Suburbano</v>
      </c>
      <c r="V3538" s="24" t="str" cm="1">
        <f t="array" ref="V3538">_xlfn.LET(
    _xlpm.txt, _xlfn.TEXTJOIN("", TRUE, IF(ISNUMBER(--MID(Todos!$H3538, _xlfn.SEQUENCE(LEN(Todos!$H3538)), 1)), MID(Todos!$H3538, _xlfn.SEQUENCE(LEN(Todos!$H3538)), 1), "")),
    IF(ISNUMBER(--RIGHT(_xlpm.txt,1)), _xlpm.txt, LEFT(_xlpm.txt, LEN(_xlpm.txt)-1))
)</f>
        <v>19141</v>
      </c>
      <c r="W3538" s="9" t="str">
        <f>UPPER(LEFT(Todos!$B3538,2))</f>
        <v>AZ</v>
      </c>
      <c r="X3538" s="10" t="str" cm="1">
        <f t="array" ref="X3538">+IF(Todos!$C3538 = "",MODE.MATCH(Todos!$C$2:$C$4029),Todos!$C3538)</f>
        <v>Female</v>
      </c>
    </row>
    <row r="3539" spans="1:24" x14ac:dyDescent="0.35">
      <c r="A3539" s="11">
        <v>77848</v>
      </c>
      <c r="B3539" s="12" t="s">
        <v>36</v>
      </c>
      <c r="C3539" s="12" t="s">
        <v>17</v>
      </c>
      <c r="D3539" s="12">
        <v>691</v>
      </c>
      <c r="E3539" s="12">
        <v>249</v>
      </c>
      <c r="F3539" s="12">
        <v>436</v>
      </c>
      <c r="G3539" s="12">
        <v>0</v>
      </c>
      <c r="H3539" s="12">
        <v>13489</v>
      </c>
      <c r="I3539" s="12">
        <v>12</v>
      </c>
      <c r="J3539" s="12">
        <v>57</v>
      </c>
      <c r="K3539" s="12">
        <v>406</v>
      </c>
      <c r="L3539" s="12">
        <v>311</v>
      </c>
      <c r="M3539" s="12">
        <v>5</v>
      </c>
      <c r="N3539" s="12">
        <f>VLOOKUP(Todos!$A3539,vlookup_table[#All],2,FALSE)</f>
        <v>2</v>
      </c>
      <c r="O3539" s="12" t="str">
        <f>VLOOKUP(Todos!$A3539,vlookup_table[#All],3,FALSE)</f>
        <v>WI</v>
      </c>
      <c r="P3539" s="12">
        <f>VLOOKUP(Todos!$A3539,vlookup_table[#All],4,FALSE)</f>
        <v>2801</v>
      </c>
      <c r="Q3539" s="14" t="str">
        <f>VLOOKUP(Todos!$A3539,vlookup_table[#All],5,FALSE)</f>
        <v>S2</v>
      </c>
      <c r="R3539" s="14" t="str">
        <f>VLOOKUP(Todos!$A3539,vlookup_table[#All],6,FALSE)</f>
        <v>F</v>
      </c>
      <c r="S3539" s="14">
        <f>VLOOKUP(Todos!$A3539,vlookup_table[#All],7,FALSE)</f>
        <v>5</v>
      </c>
      <c r="T3539" s="14">
        <f>ROUND((9706-Todos!$P3539)/100, 0)</f>
        <v>69</v>
      </c>
      <c r="U3539" s="14" t="str" cm="1">
        <f t="array" ref="U3539">_xlfn.IFS(
    ISNUMBER(SEARCH("C", Q3539)), "Ciudad",
    ISNUMBER(SEARCH("T", Q3539)), "Pueblo",
    ISNUMBER(SEARCH("R", Q3539)), "Rural",
    ISNUMBER(SEARCH("S", Q3539)), "Suburbano",
    ISNUMBER(SEARCH("U", Q3539)), "Urbano"
)</f>
        <v>Suburbano</v>
      </c>
      <c r="V3539" s="25" t="str" cm="1">
        <f t="array" ref="V3539">_xlfn.LET(
    _xlpm.txt, _xlfn.TEXTJOIN("", TRUE, IF(ISNUMBER(--MID(Todos!$H3539, _xlfn.SEQUENCE(LEN(Todos!$H3539)), 1)), MID(Todos!$H3539, _xlfn.SEQUENCE(LEN(Todos!$H3539)), 1), "")),
    IF(ISNUMBER(--RIGHT(_xlpm.txt,1)), _xlpm.txt, LEFT(_xlpm.txt, LEN(_xlpm.txt)-1))
)</f>
        <v>13489</v>
      </c>
      <c r="W3539" s="14" t="str">
        <f>UPPER(LEFT(Todos!$B3539,2))</f>
        <v>WI</v>
      </c>
      <c r="X3539" s="15" t="str" cm="1">
        <f t="array" ref="X3539">+IF(Todos!$C3539 = "",MODE.MATCH(Todos!$C$2:$C$4029),Todos!$C3539)</f>
        <v>F</v>
      </c>
    </row>
    <row r="3540" spans="1:24" x14ac:dyDescent="0.35">
      <c r="A3540" s="6">
        <v>43010</v>
      </c>
      <c r="B3540" s="7" t="s">
        <v>13</v>
      </c>
      <c r="C3540" s="7" t="s">
        <v>17</v>
      </c>
      <c r="D3540" s="7">
        <v>560</v>
      </c>
      <c r="E3540" s="7">
        <v>220</v>
      </c>
      <c r="F3540" s="7">
        <v>286</v>
      </c>
      <c r="G3540" s="7">
        <v>1</v>
      </c>
      <c r="H3540" s="7">
        <v>9385</v>
      </c>
      <c r="I3540" s="7">
        <v>21</v>
      </c>
      <c r="J3540" s="7">
        <v>37</v>
      </c>
      <c r="K3540" s="7">
        <v>227</v>
      </c>
      <c r="L3540" s="7">
        <v>270</v>
      </c>
      <c r="M3540" s="7">
        <v>17</v>
      </c>
      <c r="N3540" s="7">
        <f>VLOOKUP(Todos!$A3540,vlookup_table[#All],2,FALSE)</f>
        <v>28</v>
      </c>
      <c r="O3540" s="7" t="str">
        <f>VLOOKUP(Todos!$A3540,vlookup_table[#All],3,FALSE)</f>
        <v>FL</v>
      </c>
      <c r="P3540" s="7">
        <f>VLOOKUP(Todos!$A3540,vlookup_table[#All],4,FALSE)</f>
        <v>4501</v>
      </c>
      <c r="Q3540" s="9" t="str">
        <f>VLOOKUP(Todos!$A3540,vlookup_table[#All],5,FALSE)</f>
        <v>R1</v>
      </c>
      <c r="R3540" s="9" t="str">
        <f>VLOOKUP(Todos!$A3540,vlookup_table[#All],6,FALSE)</f>
        <v>F</v>
      </c>
      <c r="S3540" s="9">
        <f>VLOOKUP(Todos!$A3540,vlookup_table[#All],7,FALSE)</f>
        <v>25</v>
      </c>
      <c r="T3540" s="9">
        <f>ROUND((9706-Todos!$P3540)/100, 0)</f>
        <v>52</v>
      </c>
      <c r="U3540" s="9" t="str" cm="1">
        <f t="array" ref="U3540">_xlfn.IFS(
    ISNUMBER(SEARCH("C", Q3540)), "Ciudad",
    ISNUMBER(SEARCH("T", Q3540)), "Pueblo",
    ISNUMBER(SEARCH("R", Q3540)), "Rural",
    ISNUMBER(SEARCH("S", Q3540)), "Suburbano",
    ISNUMBER(SEARCH("U", Q3540)), "Urbano"
)</f>
        <v>Rural</v>
      </c>
      <c r="V3540" s="24" t="str" cm="1">
        <f t="array" ref="V3540">_xlfn.LET(
    _xlpm.txt, _xlfn.TEXTJOIN("", TRUE, IF(ISNUMBER(--MID(Todos!$H3540, _xlfn.SEQUENCE(LEN(Todos!$H3540)), 1)), MID(Todos!$H3540, _xlfn.SEQUENCE(LEN(Todos!$H3540)), 1), "")),
    IF(ISNUMBER(--RIGHT(_xlpm.txt,1)), _xlpm.txt, LEFT(_xlpm.txt, LEN(_xlpm.txt)-1))
)</f>
        <v>9385</v>
      </c>
      <c r="W3540" s="9" t="str">
        <f>UPPER(LEFT(Todos!$B3540,2))</f>
        <v>FL</v>
      </c>
      <c r="X3540" s="10" t="str" cm="1">
        <f t="array" ref="X3540">+IF(Todos!$C3540 = "",MODE.MATCH(Todos!$C$2:$C$4029),Todos!$C3540)</f>
        <v>F</v>
      </c>
    </row>
    <row r="3541" spans="1:24" x14ac:dyDescent="0.35">
      <c r="A3541" s="11">
        <v>82518</v>
      </c>
      <c r="B3541" s="12" t="s">
        <v>57</v>
      </c>
      <c r="C3541" s="12" t="s">
        <v>14</v>
      </c>
      <c r="D3541" s="12">
        <v>906</v>
      </c>
      <c r="E3541" s="12">
        <v>476</v>
      </c>
      <c r="F3541" s="12">
        <v>668</v>
      </c>
      <c r="G3541" s="12">
        <v>0</v>
      </c>
      <c r="H3541" s="12">
        <v>22377</v>
      </c>
      <c r="I3541" s="12">
        <v>2</v>
      </c>
      <c r="J3541" s="12">
        <v>78</v>
      </c>
      <c r="K3541" s="12">
        <v>617</v>
      </c>
      <c r="L3541" s="12">
        <v>563</v>
      </c>
      <c r="M3541" s="12">
        <v>30.285714290000001</v>
      </c>
      <c r="N3541" s="12">
        <f>VLOOKUP(Todos!$A3541,vlookup_table[#All],2,FALSE)</f>
        <v>2</v>
      </c>
      <c r="O3541" s="12" t="str">
        <f>VLOOKUP(Todos!$A3541,vlookup_table[#All],3,FALSE)</f>
        <v>MN</v>
      </c>
      <c r="P3541" s="12">
        <f>VLOOKUP(Todos!$A3541,vlookup_table[#All],4,FALSE)</f>
        <v>1006</v>
      </c>
      <c r="Q3541" s="14" t="str">
        <f>VLOOKUP(Todos!$A3541,vlookup_table[#All],5,FALSE)</f>
        <v>S1</v>
      </c>
      <c r="R3541" s="14" t="str">
        <f>VLOOKUP(Todos!$A3541,vlookup_table[#All],6,FALSE)</f>
        <v>M</v>
      </c>
      <c r="S3541" s="14">
        <f>VLOOKUP(Todos!$A3541,vlookup_table[#All],7,FALSE)</f>
        <v>42</v>
      </c>
      <c r="T3541" s="14">
        <f>ROUND((9706-Todos!$P3541)/100, 0)</f>
        <v>87</v>
      </c>
      <c r="U3541" s="14" t="str" cm="1">
        <f t="array" ref="U3541">_xlfn.IFS(
    ISNUMBER(SEARCH("C", Q3541)), "Ciudad",
    ISNUMBER(SEARCH("T", Q3541)), "Pueblo",
    ISNUMBER(SEARCH("R", Q3541)), "Rural",
    ISNUMBER(SEARCH("S", Q3541)), "Suburbano",
    ISNUMBER(SEARCH("U", Q3541)), "Urbano"
)</f>
        <v>Suburbano</v>
      </c>
      <c r="V3541" s="25" t="str" cm="1">
        <f t="array" ref="V3541">_xlfn.LET(
    _xlpm.txt, _xlfn.TEXTJOIN("", TRUE, IF(ISNUMBER(--MID(Todos!$H3541, _xlfn.SEQUENCE(LEN(Todos!$H3541)), 1)), MID(Todos!$H3541, _xlfn.SEQUENCE(LEN(Todos!$H3541)), 1), "")),
    IF(ISNUMBER(--RIGHT(_xlpm.txt,1)), _xlpm.txt, LEFT(_xlpm.txt, LEN(_xlpm.txt)-1))
)</f>
        <v>22377</v>
      </c>
      <c r="W3541" s="14" t="str">
        <f>UPPER(LEFT(Todos!$B3541,2))</f>
        <v>MN</v>
      </c>
      <c r="X3541" s="15" t="str" cm="1">
        <f t="array" ref="X3541">+IF(Todos!$C3541 = "",MODE.MATCH(Todos!$C$2:$C$4029),Todos!$C3541)</f>
        <v>M</v>
      </c>
    </row>
    <row r="3542" spans="1:24" x14ac:dyDescent="0.35">
      <c r="A3542" s="6">
        <v>130426</v>
      </c>
      <c r="B3542" s="7" t="s">
        <v>49</v>
      </c>
      <c r="C3542" s="7" t="s">
        <v>17</v>
      </c>
      <c r="D3542" s="7">
        <v>831</v>
      </c>
      <c r="E3542" s="7">
        <v>408</v>
      </c>
      <c r="F3542" s="7">
        <v>445</v>
      </c>
      <c r="G3542" s="7">
        <v>0</v>
      </c>
      <c r="H3542" s="7">
        <v>12932</v>
      </c>
      <c r="I3542" s="7">
        <v>4</v>
      </c>
      <c r="J3542" s="7">
        <v>54</v>
      </c>
      <c r="K3542" s="7">
        <v>415</v>
      </c>
      <c r="L3542" s="7">
        <v>426</v>
      </c>
      <c r="M3542" s="7">
        <v>25</v>
      </c>
      <c r="N3542" s="7">
        <f>VLOOKUP(Todos!$A3542,vlookup_table[#All],2,FALSE)</f>
        <v>0</v>
      </c>
      <c r="O3542" s="7" t="str">
        <f>VLOOKUP(Todos!$A3542,vlookup_table[#All],3,FALSE)</f>
        <v>CO</v>
      </c>
      <c r="P3542" s="7">
        <f>VLOOKUP(Todos!$A3542,vlookup_table[#All],4,FALSE)</f>
        <v>7101</v>
      </c>
      <c r="Q3542" s="9" t="str">
        <f>VLOOKUP(Todos!$A3542,vlookup_table[#All],5,FALSE)</f>
        <v>S2</v>
      </c>
      <c r="R3542" s="9" t="str">
        <f>VLOOKUP(Todos!$A3542,vlookup_table[#All],6,FALSE)</f>
        <v>F</v>
      </c>
      <c r="S3542" s="9">
        <f>VLOOKUP(Todos!$A3542,vlookup_table[#All],7,FALSE)</f>
        <v>30</v>
      </c>
      <c r="T3542" s="9">
        <f>ROUND((9706-Todos!$P3542)/100, 0)</f>
        <v>26</v>
      </c>
      <c r="U3542" s="9" t="str" cm="1">
        <f t="array" ref="U3542">_xlfn.IFS(
    ISNUMBER(SEARCH("C", Q3542)), "Ciudad",
    ISNUMBER(SEARCH("T", Q3542)), "Pueblo",
    ISNUMBER(SEARCH("R", Q3542)), "Rural",
    ISNUMBER(SEARCH("S", Q3542)), "Suburbano",
    ISNUMBER(SEARCH("U", Q3542)), "Urbano"
)</f>
        <v>Suburbano</v>
      </c>
      <c r="V3542" s="24" t="str" cm="1">
        <f t="array" ref="V3542">_xlfn.LET(
    _xlpm.txt, _xlfn.TEXTJOIN("", TRUE, IF(ISNUMBER(--MID(Todos!$H3542, _xlfn.SEQUENCE(LEN(Todos!$H3542)), 1)), MID(Todos!$H3542, _xlfn.SEQUENCE(LEN(Todos!$H3542)), 1), "")),
    IF(ISNUMBER(--RIGHT(_xlpm.txt,1)), _xlpm.txt, LEFT(_xlpm.txt, LEN(_xlpm.txt)-1))
)</f>
        <v>12932</v>
      </c>
      <c r="W3542" s="9" t="str">
        <f>UPPER(LEFT(Todos!$B3542,2))</f>
        <v>CO</v>
      </c>
      <c r="X3542" s="10" t="str" cm="1">
        <f t="array" ref="X3542">+IF(Todos!$C3542 = "",MODE.MATCH(Todos!$C$2:$C$4029),Todos!$C3542)</f>
        <v>F</v>
      </c>
    </row>
    <row r="3543" spans="1:24" x14ac:dyDescent="0.35">
      <c r="A3543" s="11">
        <v>186807</v>
      </c>
      <c r="B3543" s="12" t="s">
        <v>22</v>
      </c>
      <c r="C3543" s="12" t="s">
        <v>17</v>
      </c>
      <c r="D3543" s="12">
        <v>5544</v>
      </c>
      <c r="E3543" s="12">
        <v>701</v>
      </c>
      <c r="F3543" s="12">
        <v>815</v>
      </c>
      <c r="G3543" s="12">
        <v>98</v>
      </c>
      <c r="H3543" s="12">
        <v>32332</v>
      </c>
      <c r="I3543" s="12">
        <v>17</v>
      </c>
      <c r="J3543" s="12">
        <v>38</v>
      </c>
      <c r="K3543" s="12">
        <v>761</v>
      </c>
      <c r="L3543" s="12">
        <v>769</v>
      </c>
      <c r="M3543" s="12">
        <v>24</v>
      </c>
      <c r="N3543" s="12">
        <f>VLOOKUP(Todos!$A3543,vlookup_table[#All],2,FALSE)</f>
        <v>2</v>
      </c>
      <c r="O3543" s="12" t="str">
        <f>VLOOKUP(Todos!$A3543,vlookup_table[#All],3,FALSE)</f>
        <v>CA</v>
      </c>
      <c r="P3543" s="12">
        <f>VLOOKUP(Todos!$A3543,vlookup_table[#All],4,FALSE)</f>
        <v>4701</v>
      </c>
      <c r="Q3543" s="14" t="str">
        <f>VLOOKUP(Todos!$A3543,vlookup_table[#All],5,FALSE)</f>
        <v>S1</v>
      </c>
      <c r="R3543" s="14" t="str">
        <f>VLOOKUP(Todos!$A3543,vlookup_table[#All],6,FALSE)</f>
        <v>F</v>
      </c>
      <c r="S3543" s="14">
        <f>VLOOKUP(Todos!$A3543,vlookup_table[#All],7,FALSE)</f>
        <v>33</v>
      </c>
      <c r="T3543" s="14">
        <f>ROUND((9706-Todos!$P3543)/100, 0)</f>
        <v>50</v>
      </c>
      <c r="U3543" s="14" t="str" cm="1">
        <f t="array" ref="U3543">_xlfn.IFS(
    ISNUMBER(SEARCH("C", Q3543)), "Ciudad",
    ISNUMBER(SEARCH("T", Q3543)), "Pueblo",
    ISNUMBER(SEARCH("R", Q3543)), "Rural",
    ISNUMBER(SEARCH("S", Q3543)), "Suburbano",
    ISNUMBER(SEARCH("U", Q3543)), "Urbano"
)</f>
        <v>Suburbano</v>
      </c>
      <c r="V3543" s="25" t="str" cm="1">
        <f t="array" ref="V3543">_xlfn.LET(
    _xlpm.txt, _xlfn.TEXTJOIN("", TRUE, IF(ISNUMBER(--MID(Todos!$H3543, _xlfn.SEQUENCE(LEN(Todos!$H3543)), 1)), MID(Todos!$H3543, _xlfn.SEQUENCE(LEN(Todos!$H3543)), 1), "")),
    IF(ISNUMBER(--RIGHT(_xlpm.txt,1)), _xlpm.txt, LEFT(_xlpm.txt, LEN(_xlpm.txt)-1))
)</f>
        <v>32332</v>
      </c>
      <c r="W3543" s="14" t="str">
        <f>UPPER(LEFT(Todos!$B3543,2))</f>
        <v>CA</v>
      </c>
      <c r="X3543" s="15" t="str" cm="1">
        <f t="array" ref="X3543">+IF(Todos!$C3543 = "",MODE.MATCH(Todos!$C$2:$C$4029),Todos!$C3543)</f>
        <v>F</v>
      </c>
    </row>
    <row r="3544" spans="1:24" x14ac:dyDescent="0.35">
      <c r="A3544" s="6">
        <v>76891</v>
      </c>
      <c r="B3544" s="7" t="s">
        <v>48</v>
      </c>
      <c r="C3544" s="7" t="s">
        <v>14</v>
      </c>
      <c r="D3544" s="7">
        <v>740</v>
      </c>
      <c r="E3544" s="7">
        <v>555</v>
      </c>
      <c r="F3544" s="7">
        <v>669</v>
      </c>
      <c r="G3544" s="7">
        <v>1</v>
      </c>
      <c r="H3544" s="7">
        <v>20144</v>
      </c>
      <c r="I3544" s="7">
        <v>0</v>
      </c>
      <c r="J3544" s="7">
        <v>52</v>
      </c>
      <c r="K3544" s="7">
        <v>585</v>
      </c>
      <c r="L3544" s="7">
        <v>616</v>
      </c>
      <c r="M3544" s="7">
        <v>14.222222220000001</v>
      </c>
      <c r="N3544" s="7">
        <f>VLOOKUP(Todos!$A3544,vlookup_table[#All],2,FALSE)</f>
        <v>1</v>
      </c>
      <c r="O3544" s="7" t="str">
        <f>VLOOKUP(Todos!$A3544,vlookup_table[#All],3,FALSE)</f>
        <v>IA</v>
      </c>
      <c r="P3544" s="7">
        <f>VLOOKUP(Todos!$A3544,vlookup_table[#All],4,FALSE)</f>
        <v>6601</v>
      </c>
      <c r="Q3544" s="9" t="str">
        <f>VLOOKUP(Todos!$A3544,vlookup_table[#All],5,FALSE)</f>
        <v>S1</v>
      </c>
      <c r="R3544" s="9" t="str">
        <f>VLOOKUP(Todos!$A3544,vlookup_table[#All],6,FALSE)</f>
        <v>M</v>
      </c>
      <c r="S3544" s="9">
        <f>VLOOKUP(Todos!$A3544,vlookup_table[#All],7,FALSE)</f>
        <v>10</v>
      </c>
      <c r="T3544" s="9">
        <f>ROUND((9706-Todos!$P3544)/100, 0)</f>
        <v>31</v>
      </c>
      <c r="U3544" s="9" t="str" cm="1">
        <f t="array" ref="U3544">_xlfn.IFS(
    ISNUMBER(SEARCH("C", Q3544)), "Ciudad",
    ISNUMBER(SEARCH("T", Q3544)), "Pueblo",
    ISNUMBER(SEARCH("R", Q3544)), "Rural",
    ISNUMBER(SEARCH("S", Q3544)), "Suburbano",
    ISNUMBER(SEARCH("U", Q3544)), "Urbano"
)</f>
        <v>Suburbano</v>
      </c>
      <c r="V3544" s="24" t="str" cm="1">
        <f t="array" ref="V3544">_xlfn.LET(
    _xlpm.txt, _xlfn.TEXTJOIN("", TRUE, IF(ISNUMBER(--MID(Todos!$H3544, _xlfn.SEQUENCE(LEN(Todos!$H3544)), 1)), MID(Todos!$H3544, _xlfn.SEQUENCE(LEN(Todos!$H3544)), 1), "")),
    IF(ISNUMBER(--RIGHT(_xlpm.txt,1)), _xlpm.txt, LEFT(_xlpm.txt, LEN(_xlpm.txt)-1))
)</f>
        <v>20144</v>
      </c>
      <c r="W3544" s="9" t="str">
        <f>UPPER(LEFT(Todos!$B3544,2))</f>
        <v>IA</v>
      </c>
      <c r="X3544" s="10" t="str" cm="1">
        <f t="array" ref="X3544">+IF(Todos!$C3544 = "",MODE.MATCH(Todos!$C$2:$C$4029),Todos!$C3544)</f>
        <v>M</v>
      </c>
    </row>
    <row r="3545" spans="1:24" x14ac:dyDescent="0.35">
      <c r="A3545" s="11">
        <v>114197</v>
      </c>
      <c r="B3545" s="12" t="s">
        <v>32</v>
      </c>
      <c r="C3545" s="12" t="s">
        <v>14</v>
      </c>
      <c r="D3545" s="12">
        <v>566</v>
      </c>
      <c r="E3545" s="12">
        <v>216</v>
      </c>
      <c r="F3545" s="12">
        <v>307</v>
      </c>
      <c r="G3545" s="12">
        <v>0</v>
      </c>
      <c r="H3545" s="12">
        <v>11117</v>
      </c>
      <c r="I3545" s="12">
        <v>2</v>
      </c>
      <c r="J3545" s="12">
        <v>57</v>
      </c>
      <c r="K3545" s="12">
        <v>277</v>
      </c>
      <c r="L3545" s="12">
        <v>279</v>
      </c>
      <c r="M3545" s="12">
        <v>11.33333333</v>
      </c>
      <c r="N3545" s="12">
        <f>VLOOKUP(Todos!$A3545,vlookup_table[#All],2,FALSE)</f>
        <v>1</v>
      </c>
      <c r="O3545" s="12" t="str">
        <f>VLOOKUP(Todos!$A3545,vlookup_table[#All],3,FALSE)</f>
        <v>OK</v>
      </c>
      <c r="P3545" s="12">
        <f>VLOOKUP(Todos!$A3545,vlookup_table[#All],4,FALSE)</f>
        <v>2901</v>
      </c>
      <c r="Q3545" s="14" t="str">
        <f>VLOOKUP(Todos!$A3545,vlookup_table[#All],5,FALSE)</f>
        <v>T2</v>
      </c>
      <c r="R3545" s="14" t="str">
        <f>VLOOKUP(Todos!$A3545,vlookup_table[#All],6,FALSE)</f>
        <v>M</v>
      </c>
      <c r="S3545" s="14">
        <f>VLOOKUP(Todos!$A3545,vlookup_table[#All],7,FALSE)</f>
        <v>11</v>
      </c>
      <c r="T3545" s="14">
        <f>ROUND((9706-Todos!$P3545)/100, 0)</f>
        <v>68</v>
      </c>
      <c r="U3545" s="14" t="str" cm="1">
        <f t="array" ref="U3545">_xlfn.IFS(
    ISNUMBER(SEARCH("C", Q3545)), "Ciudad",
    ISNUMBER(SEARCH("T", Q3545)), "Pueblo",
    ISNUMBER(SEARCH("R", Q3545)), "Rural",
    ISNUMBER(SEARCH("S", Q3545)), "Suburbano",
    ISNUMBER(SEARCH("U", Q3545)), "Urbano"
)</f>
        <v>Pueblo</v>
      </c>
      <c r="V3545" s="25" t="str" cm="1">
        <f t="array" ref="V3545">_xlfn.LET(
    _xlpm.txt, _xlfn.TEXTJOIN("", TRUE, IF(ISNUMBER(--MID(Todos!$H3545, _xlfn.SEQUENCE(LEN(Todos!$H3545)), 1)), MID(Todos!$H3545, _xlfn.SEQUENCE(LEN(Todos!$H3545)), 1), "")),
    IF(ISNUMBER(--RIGHT(_xlpm.txt,1)), _xlpm.txt, LEFT(_xlpm.txt, LEN(_xlpm.txt)-1))
)</f>
        <v>11117</v>
      </c>
      <c r="W3545" s="14" t="str">
        <f>UPPER(LEFT(Todos!$B3545,2))</f>
        <v>OK</v>
      </c>
      <c r="X3545" s="15" t="str" cm="1">
        <f t="array" ref="X3545">+IF(Todos!$C3545 = "",MODE.MATCH(Todos!$C$2:$C$4029),Todos!$C3545)</f>
        <v>M</v>
      </c>
    </row>
    <row r="3546" spans="1:24" x14ac:dyDescent="0.35">
      <c r="A3546" s="6">
        <v>164894</v>
      </c>
      <c r="B3546" s="7" t="s">
        <v>22</v>
      </c>
      <c r="C3546" s="7" t="s">
        <v>17</v>
      </c>
      <c r="D3546" s="7">
        <v>1872</v>
      </c>
      <c r="E3546" s="7">
        <v>382</v>
      </c>
      <c r="F3546" s="7">
        <v>483</v>
      </c>
      <c r="G3546" s="7">
        <v>44</v>
      </c>
      <c r="H3546" s="7">
        <v>14606</v>
      </c>
      <c r="I3546" s="7">
        <v>31</v>
      </c>
      <c r="J3546" s="7">
        <v>41</v>
      </c>
      <c r="K3546" s="7">
        <v>445</v>
      </c>
      <c r="L3546" s="7">
        <v>421</v>
      </c>
      <c r="M3546" s="7">
        <v>3.8571428569999999</v>
      </c>
      <c r="N3546" s="7">
        <f>VLOOKUP(Todos!$A3546,vlookup_table[#All],2,FALSE)</f>
        <v>0</v>
      </c>
      <c r="O3546" s="7" t="str">
        <f>VLOOKUP(Todos!$A3546,vlookup_table[#All],3,FALSE)</f>
        <v>CA</v>
      </c>
      <c r="P3546" s="7">
        <f>VLOOKUP(Todos!$A3546,vlookup_table[#All],4,FALSE)</f>
        <v>2801</v>
      </c>
      <c r="Q3546" s="9" t="str">
        <f>VLOOKUP(Todos!$A3546,vlookup_table[#All],5,FALSE)</f>
        <v>S2</v>
      </c>
      <c r="R3546" s="9" t="str">
        <f>VLOOKUP(Todos!$A3546,vlookup_table[#All],6,FALSE)</f>
        <v>F</v>
      </c>
      <c r="S3546" s="9">
        <f>VLOOKUP(Todos!$A3546,vlookup_table[#All],7,FALSE)</f>
        <v>10</v>
      </c>
      <c r="T3546" s="9">
        <f>ROUND((9706-Todos!$P3546)/100, 0)</f>
        <v>69</v>
      </c>
      <c r="U3546" s="9" t="str" cm="1">
        <f t="array" ref="U3546">_xlfn.IFS(
    ISNUMBER(SEARCH("C", Q3546)), "Ciudad",
    ISNUMBER(SEARCH("T", Q3546)), "Pueblo",
    ISNUMBER(SEARCH("R", Q3546)), "Rural",
    ISNUMBER(SEARCH("S", Q3546)), "Suburbano",
    ISNUMBER(SEARCH("U", Q3546)), "Urbano"
)</f>
        <v>Suburbano</v>
      </c>
      <c r="V3546" s="24" t="str" cm="1">
        <f t="array" ref="V3546">_xlfn.LET(
    _xlpm.txt, _xlfn.TEXTJOIN("", TRUE, IF(ISNUMBER(--MID(Todos!$H3546, _xlfn.SEQUENCE(LEN(Todos!$H3546)), 1)), MID(Todos!$H3546, _xlfn.SEQUENCE(LEN(Todos!$H3546)), 1), "")),
    IF(ISNUMBER(--RIGHT(_xlpm.txt,1)), _xlpm.txt, LEFT(_xlpm.txt, LEN(_xlpm.txt)-1))
)</f>
        <v>14606</v>
      </c>
      <c r="W3546" s="9" t="str">
        <f>UPPER(LEFT(Todos!$B3546,2))</f>
        <v>CA</v>
      </c>
      <c r="X3546" s="10" t="str" cm="1">
        <f t="array" ref="X3546">+IF(Todos!$C3546 = "",MODE.MATCH(Todos!$C$2:$C$4029),Todos!$C3546)</f>
        <v>F</v>
      </c>
    </row>
    <row r="3547" spans="1:24" x14ac:dyDescent="0.35">
      <c r="A3547" s="11">
        <v>23351</v>
      </c>
      <c r="B3547" s="12" t="s">
        <v>47</v>
      </c>
      <c r="C3547" s="12" t="s">
        <v>17</v>
      </c>
      <c r="D3547" s="12">
        <v>381</v>
      </c>
      <c r="E3547" s="12">
        <v>219</v>
      </c>
      <c r="F3547" s="12">
        <v>282</v>
      </c>
      <c r="G3547" s="12">
        <v>0</v>
      </c>
      <c r="H3547" s="12">
        <v>8259</v>
      </c>
      <c r="I3547" s="12">
        <v>0</v>
      </c>
      <c r="J3547" s="12">
        <v>93</v>
      </c>
      <c r="K3547" s="12">
        <v>267</v>
      </c>
      <c r="L3547" s="12">
        <v>257</v>
      </c>
      <c r="M3547" s="12">
        <v>9.0625</v>
      </c>
      <c r="N3547" s="12">
        <f>VLOOKUP(Todos!$A3547,vlookup_table[#All],2,FALSE)</f>
        <v>28</v>
      </c>
      <c r="O3547" s="12" t="str">
        <f>VLOOKUP(Todos!$A3547,vlookup_table[#All],3,FALSE)</f>
        <v>SC</v>
      </c>
      <c r="P3547" s="12">
        <f>VLOOKUP(Todos!$A3547,vlookup_table[#All],4,FALSE)</f>
        <v>2402</v>
      </c>
      <c r="Q3547" s="14" t="str">
        <f>VLOOKUP(Todos!$A3547,vlookup_table[#All],5,FALSE)</f>
        <v>R3</v>
      </c>
      <c r="R3547" s="14" t="str">
        <f>VLOOKUP(Todos!$A3547,vlookup_table[#All],6,FALSE)</f>
        <v>F</v>
      </c>
      <c r="S3547" s="14">
        <f>VLOOKUP(Todos!$A3547,vlookup_table[#All],7,FALSE)</f>
        <v>10</v>
      </c>
      <c r="T3547" s="14">
        <f>ROUND((9706-Todos!$P3547)/100, 0)</f>
        <v>73</v>
      </c>
      <c r="U3547" s="14" t="str" cm="1">
        <f t="array" ref="U3547">_xlfn.IFS(
    ISNUMBER(SEARCH("C", Q3547)), "Ciudad",
    ISNUMBER(SEARCH("T", Q3547)), "Pueblo",
    ISNUMBER(SEARCH("R", Q3547)), "Rural",
    ISNUMBER(SEARCH("S", Q3547)), "Suburbano",
    ISNUMBER(SEARCH("U", Q3547)), "Urbano"
)</f>
        <v>Rural</v>
      </c>
      <c r="V3547" s="25" t="str" cm="1">
        <f t="array" ref="V3547">_xlfn.LET(
    _xlpm.txt, _xlfn.TEXTJOIN("", TRUE, IF(ISNUMBER(--MID(Todos!$H3547, _xlfn.SEQUENCE(LEN(Todos!$H3547)), 1)), MID(Todos!$H3547, _xlfn.SEQUENCE(LEN(Todos!$H3547)), 1), "")),
    IF(ISNUMBER(--RIGHT(_xlpm.txt,1)), _xlpm.txt, LEFT(_xlpm.txt, LEN(_xlpm.txt)-1))
)</f>
        <v>8259</v>
      </c>
      <c r="W3547" s="14" t="str">
        <f>UPPER(LEFT(Todos!$B3547,2))</f>
        <v>SC</v>
      </c>
      <c r="X3547" s="15" t="str" cm="1">
        <f t="array" ref="X3547">+IF(Todos!$C3547 = "",MODE.MATCH(Todos!$C$2:$C$4029),Todos!$C3547)</f>
        <v>F</v>
      </c>
    </row>
    <row r="3548" spans="1:24" x14ac:dyDescent="0.35">
      <c r="A3548" s="6">
        <v>37205</v>
      </c>
      <c r="B3548" s="7" t="s">
        <v>13</v>
      </c>
      <c r="C3548" s="7" t="s">
        <v>17</v>
      </c>
      <c r="D3548" s="7">
        <v>914</v>
      </c>
      <c r="E3548" s="7">
        <v>321</v>
      </c>
      <c r="F3548" s="7">
        <v>409</v>
      </c>
      <c r="G3548" s="7">
        <v>0</v>
      </c>
      <c r="H3548" s="7">
        <v>17804</v>
      </c>
      <c r="I3548" s="7">
        <v>11</v>
      </c>
      <c r="J3548" s="7">
        <v>16</v>
      </c>
      <c r="K3548" s="7">
        <v>363</v>
      </c>
      <c r="L3548" s="7">
        <v>371</v>
      </c>
      <c r="M3548" s="7">
        <v>10.33333333</v>
      </c>
      <c r="N3548" s="7">
        <f>VLOOKUP(Todos!$A3548,vlookup_table[#All],2,FALSE)</f>
        <v>0</v>
      </c>
      <c r="O3548" s="7" t="str">
        <f>VLOOKUP(Todos!$A3548,vlookup_table[#All],3,FALSE)</f>
        <v>FL</v>
      </c>
      <c r="P3548" s="7">
        <f>VLOOKUP(Todos!$A3548,vlookup_table[#All],4,FALSE)</f>
        <v>3009</v>
      </c>
      <c r="Q3548" s="9" t="str">
        <f>VLOOKUP(Todos!$A3548,vlookup_table[#All],5,FALSE)</f>
        <v>S2</v>
      </c>
      <c r="R3548" s="9" t="str">
        <f>VLOOKUP(Todos!$A3548,vlookup_table[#All],6,FALSE)</f>
        <v>F</v>
      </c>
      <c r="S3548" s="9">
        <f>VLOOKUP(Todos!$A3548,vlookup_table[#All],7,FALSE)</f>
        <v>10</v>
      </c>
      <c r="T3548" s="9">
        <f>ROUND((9706-Todos!$P3548)/100, 0)</f>
        <v>67</v>
      </c>
      <c r="U3548" s="9" t="str" cm="1">
        <f t="array" ref="U3548">_xlfn.IFS(
    ISNUMBER(SEARCH("C", Q3548)), "Ciudad",
    ISNUMBER(SEARCH("T", Q3548)), "Pueblo",
    ISNUMBER(SEARCH("R", Q3548)), "Rural",
    ISNUMBER(SEARCH("S", Q3548)), "Suburbano",
    ISNUMBER(SEARCH("U", Q3548)), "Urbano"
)</f>
        <v>Suburbano</v>
      </c>
      <c r="V3548" s="24" t="str" cm="1">
        <f t="array" ref="V3548">_xlfn.LET(
    _xlpm.txt, _xlfn.TEXTJOIN("", TRUE, IF(ISNUMBER(--MID(Todos!$H3548, _xlfn.SEQUENCE(LEN(Todos!$H3548)), 1)), MID(Todos!$H3548, _xlfn.SEQUENCE(LEN(Todos!$H3548)), 1), "")),
    IF(ISNUMBER(--RIGHT(_xlpm.txt,1)), _xlpm.txt, LEFT(_xlpm.txt, LEN(_xlpm.txt)-1))
)</f>
        <v>17804</v>
      </c>
      <c r="W3548" s="9" t="str">
        <f>UPPER(LEFT(Todos!$B3548,2))</f>
        <v>FL</v>
      </c>
      <c r="X3548" s="10" t="str" cm="1">
        <f t="array" ref="X3548">+IF(Todos!$C3548 = "",MODE.MATCH(Todos!$C$2:$C$4029),Todos!$C3548)</f>
        <v>F</v>
      </c>
    </row>
    <row r="3549" spans="1:24" x14ac:dyDescent="0.35">
      <c r="A3549" s="11">
        <v>174453</v>
      </c>
      <c r="B3549" s="12" t="s">
        <v>51</v>
      </c>
      <c r="C3549" s="12" t="s">
        <v>14</v>
      </c>
      <c r="D3549" s="12">
        <v>765</v>
      </c>
      <c r="E3549" s="12">
        <v>313</v>
      </c>
      <c r="F3549" s="12">
        <v>386</v>
      </c>
      <c r="G3549" s="12">
        <v>1</v>
      </c>
      <c r="H3549" s="12">
        <v>18180</v>
      </c>
      <c r="I3549" s="12">
        <v>3</v>
      </c>
      <c r="J3549" s="12">
        <v>56</v>
      </c>
      <c r="K3549" s="12">
        <v>332</v>
      </c>
      <c r="L3549" s="12">
        <v>373</v>
      </c>
      <c r="M3549" s="12">
        <v>9.875</v>
      </c>
      <c r="N3549" s="12">
        <f>VLOOKUP(Todos!$A3549,vlookup_table[#All],2,FALSE)</f>
        <v>1</v>
      </c>
      <c r="O3549" s="12" t="str">
        <f>VLOOKUP(Todos!$A3549,vlookup_table[#All],3,FALSE)</f>
        <v>OR</v>
      </c>
      <c r="P3549" s="12">
        <f>VLOOKUP(Todos!$A3549,vlookup_table[#All],4,FALSE)</f>
        <v>2009</v>
      </c>
      <c r="Q3549" s="14" t="str">
        <f>VLOOKUP(Todos!$A3549,vlookup_table[#All],5,FALSE)</f>
        <v>R2</v>
      </c>
      <c r="R3549" s="14" t="str">
        <f>VLOOKUP(Todos!$A3549,vlookup_table[#All],6,FALSE)</f>
        <v>M</v>
      </c>
      <c r="S3549" s="14">
        <f>VLOOKUP(Todos!$A3549,vlookup_table[#All],7,FALSE)</f>
        <v>15</v>
      </c>
      <c r="T3549" s="14">
        <f>ROUND((9706-Todos!$P3549)/100, 0)</f>
        <v>77</v>
      </c>
      <c r="U3549" s="14" t="str" cm="1">
        <f t="array" ref="U3549">_xlfn.IFS(
    ISNUMBER(SEARCH("C", Q3549)), "Ciudad",
    ISNUMBER(SEARCH("T", Q3549)), "Pueblo",
    ISNUMBER(SEARCH("R", Q3549)), "Rural",
    ISNUMBER(SEARCH("S", Q3549)), "Suburbano",
    ISNUMBER(SEARCH("U", Q3549)), "Urbano"
)</f>
        <v>Rural</v>
      </c>
      <c r="V3549" s="25" t="str" cm="1">
        <f t="array" ref="V3549">_xlfn.LET(
    _xlpm.txt, _xlfn.TEXTJOIN("", TRUE, IF(ISNUMBER(--MID(Todos!$H3549, _xlfn.SEQUENCE(LEN(Todos!$H3549)), 1)), MID(Todos!$H3549, _xlfn.SEQUENCE(LEN(Todos!$H3549)), 1), "")),
    IF(ISNUMBER(--RIGHT(_xlpm.txt,1)), _xlpm.txt, LEFT(_xlpm.txt, LEN(_xlpm.txt)-1))
)</f>
        <v>18180</v>
      </c>
      <c r="W3549" s="14" t="str">
        <f>UPPER(LEFT(Todos!$B3549,2))</f>
        <v>OR</v>
      </c>
      <c r="X3549" s="15" t="str" cm="1">
        <f t="array" ref="X3549">+IF(Todos!$C3549 = "",MODE.MATCH(Todos!$C$2:$C$4029),Todos!$C3549)</f>
        <v>M</v>
      </c>
    </row>
    <row r="3550" spans="1:24" x14ac:dyDescent="0.35">
      <c r="A3550" s="6">
        <v>150060</v>
      </c>
      <c r="B3550" s="7" t="s">
        <v>22</v>
      </c>
      <c r="C3550" s="7" t="s">
        <v>17</v>
      </c>
      <c r="D3550" s="7">
        <v>2773</v>
      </c>
      <c r="E3550" s="7">
        <v>357</v>
      </c>
      <c r="F3550" s="7">
        <v>455</v>
      </c>
      <c r="G3550" s="7">
        <v>82</v>
      </c>
      <c r="H3550" s="7">
        <v>16115</v>
      </c>
      <c r="I3550" s="7">
        <v>5</v>
      </c>
      <c r="J3550" s="7">
        <v>56</v>
      </c>
      <c r="K3550" s="7">
        <v>385</v>
      </c>
      <c r="L3550" s="7">
        <v>431</v>
      </c>
      <c r="M3550" s="7">
        <v>17.916666670000001</v>
      </c>
      <c r="N3550" s="7">
        <f>VLOOKUP(Todos!$A3550,vlookup_table[#All],2,FALSE)</f>
        <v>2</v>
      </c>
      <c r="O3550" s="7" t="str">
        <f>VLOOKUP(Todos!$A3550,vlookup_table[#All],3,FALSE)</f>
        <v>CA</v>
      </c>
      <c r="P3550" s="7">
        <f>VLOOKUP(Todos!$A3550,vlookup_table[#All],4,FALSE)</f>
        <v>0</v>
      </c>
      <c r="Q3550" s="9" t="str">
        <f>VLOOKUP(Todos!$A3550,vlookup_table[#All],5,FALSE)</f>
        <v>U1</v>
      </c>
      <c r="R3550" s="9" t="str">
        <f>VLOOKUP(Todos!$A3550,vlookup_table[#All],6,FALSE)</f>
        <v>F</v>
      </c>
      <c r="S3550" s="9">
        <f>VLOOKUP(Todos!$A3550,vlookup_table[#All],7,FALSE)</f>
        <v>20</v>
      </c>
      <c r="T3550" s="9">
        <f>ROUND((9706-Todos!$P3550)/100, 0)</f>
        <v>97</v>
      </c>
      <c r="U3550" s="9" t="str" cm="1">
        <f t="array" ref="U3550">_xlfn.IFS(
    ISNUMBER(SEARCH("C", Q3550)), "Ciudad",
    ISNUMBER(SEARCH("T", Q3550)), "Pueblo",
    ISNUMBER(SEARCH("R", Q3550)), "Rural",
    ISNUMBER(SEARCH("S", Q3550)), "Suburbano",
    ISNUMBER(SEARCH("U", Q3550)), "Urbano"
)</f>
        <v>Urbano</v>
      </c>
      <c r="V3550" s="24" t="str" cm="1">
        <f t="array" ref="V3550">_xlfn.LET(
    _xlpm.txt, _xlfn.TEXTJOIN("", TRUE, IF(ISNUMBER(--MID(Todos!$H3550, _xlfn.SEQUENCE(LEN(Todos!$H3550)), 1)), MID(Todos!$H3550, _xlfn.SEQUENCE(LEN(Todos!$H3550)), 1), "")),
    IF(ISNUMBER(--RIGHT(_xlpm.txt,1)), _xlpm.txt, LEFT(_xlpm.txt, LEN(_xlpm.txt)-1))
)</f>
        <v>16115</v>
      </c>
      <c r="W3550" s="9" t="str">
        <f>UPPER(LEFT(Todos!$B3550,2))</f>
        <v>CA</v>
      </c>
      <c r="X3550" s="10" t="str" cm="1">
        <f t="array" ref="X3550">+IF(Todos!$C3550 = "",MODE.MATCH(Todos!$C$2:$C$4029),Todos!$C3550)</f>
        <v>F</v>
      </c>
    </row>
    <row r="3551" spans="1:24" x14ac:dyDescent="0.35">
      <c r="A3551" s="11">
        <v>6851</v>
      </c>
      <c r="B3551" s="12" t="s">
        <v>22</v>
      </c>
      <c r="C3551" s="12"/>
      <c r="D3551" s="12">
        <v>1400</v>
      </c>
      <c r="E3551" s="12">
        <v>246</v>
      </c>
      <c r="F3551" s="12">
        <v>331</v>
      </c>
      <c r="G3551" s="12">
        <v>18</v>
      </c>
      <c r="H3551" s="12">
        <v>11924</v>
      </c>
      <c r="I3551" s="12">
        <v>2</v>
      </c>
      <c r="J3551" s="12">
        <v>66</v>
      </c>
      <c r="K3551" s="12">
        <v>304</v>
      </c>
      <c r="L3551" s="12">
        <v>281</v>
      </c>
      <c r="M3551" s="12">
        <v>10</v>
      </c>
      <c r="N3551" s="12">
        <f>VLOOKUP(Todos!$A3551,vlookup_table[#All],2,FALSE)</f>
        <v>0</v>
      </c>
      <c r="O3551" s="12" t="str">
        <f>VLOOKUP(Todos!$A3551,vlookup_table[#All],3,FALSE)</f>
        <v>CA</v>
      </c>
      <c r="P3551" s="12">
        <f>VLOOKUP(Todos!$A3551,vlookup_table[#All],4,FALSE)</f>
        <v>3104</v>
      </c>
      <c r="Q3551" s="14" t="str">
        <f>VLOOKUP(Todos!$A3551,vlookup_table[#All],5,FALSE)</f>
        <v>T2</v>
      </c>
      <c r="R3551" s="14" t="str">
        <f>VLOOKUP(Todos!$A3551,vlookup_table[#All],6,FALSE)</f>
        <v/>
      </c>
      <c r="S3551" s="14">
        <f>VLOOKUP(Todos!$A3551,vlookup_table[#All],7,FALSE)</f>
        <v>7</v>
      </c>
      <c r="T3551" s="14">
        <f>ROUND((9706-Todos!$P3551)/100, 0)</f>
        <v>66</v>
      </c>
      <c r="U3551" s="14" t="str" cm="1">
        <f t="array" ref="U3551">_xlfn.IFS(
    ISNUMBER(SEARCH("C", Q3551)), "Ciudad",
    ISNUMBER(SEARCH("T", Q3551)), "Pueblo",
    ISNUMBER(SEARCH("R", Q3551)), "Rural",
    ISNUMBER(SEARCH("S", Q3551)), "Suburbano",
    ISNUMBER(SEARCH("U", Q3551)), "Urbano"
)</f>
        <v>Pueblo</v>
      </c>
      <c r="V3551" s="25" t="str" cm="1">
        <f t="array" ref="V3551">_xlfn.LET(
    _xlpm.txt, _xlfn.TEXTJOIN("", TRUE, IF(ISNUMBER(--MID(Todos!$H3551, _xlfn.SEQUENCE(LEN(Todos!$H3551)), 1)), MID(Todos!$H3551, _xlfn.SEQUENCE(LEN(Todos!$H3551)), 1), "")),
    IF(ISNUMBER(--RIGHT(_xlpm.txt,1)), _xlpm.txt, LEFT(_xlpm.txt, LEN(_xlpm.txt)-1))
)</f>
        <v>11924</v>
      </c>
      <c r="W3551" s="14" t="str">
        <f>UPPER(LEFT(Todos!$B3551,2))</f>
        <v>CA</v>
      </c>
      <c r="X3551" s="15" t="e" cm="1">
        <f t="array" aca="1" ref="X3551" ca="1">+IF(Todos!$C3551 = "",MODE.MATCH(Todos!$C$2:$C$4029),Todos!$C3551)</f>
        <v>#NAME?</v>
      </c>
    </row>
    <row r="3552" spans="1:24" x14ac:dyDescent="0.35">
      <c r="A3552" s="6">
        <v>152094</v>
      </c>
      <c r="B3552" s="7" t="s">
        <v>22</v>
      </c>
      <c r="C3552" s="7" t="s">
        <v>17</v>
      </c>
      <c r="D3552" s="7">
        <v>1546</v>
      </c>
      <c r="E3552" s="7">
        <v>320</v>
      </c>
      <c r="F3552" s="7">
        <v>421</v>
      </c>
      <c r="G3552" s="7">
        <v>21</v>
      </c>
      <c r="H3552" s="7">
        <v>13648</v>
      </c>
      <c r="I3552" s="7">
        <v>6</v>
      </c>
      <c r="J3552" s="7">
        <v>44</v>
      </c>
      <c r="K3552" s="7">
        <v>388</v>
      </c>
      <c r="L3552" s="7">
        <v>379</v>
      </c>
      <c r="M3552" s="7">
        <v>7</v>
      </c>
      <c r="N3552" s="7">
        <f>VLOOKUP(Todos!$A3552,vlookup_table[#All],2,FALSE)</f>
        <v>0</v>
      </c>
      <c r="O3552" s="7" t="str">
        <f>VLOOKUP(Todos!$A3552,vlookup_table[#All],3,FALSE)</f>
        <v>CA</v>
      </c>
      <c r="P3552" s="7">
        <f>VLOOKUP(Todos!$A3552,vlookup_table[#All],4,FALSE)</f>
        <v>5201</v>
      </c>
      <c r="Q3552" s="9" t="str">
        <f>VLOOKUP(Todos!$A3552,vlookup_table[#All],5,FALSE)</f>
        <v>S2</v>
      </c>
      <c r="R3552" s="9" t="str">
        <f>VLOOKUP(Todos!$A3552,vlookup_table[#All],6,FALSE)</f>
        <v>F</v>
      </c>
      <c r="S3552" s="9">
        <f>VLOOKUP(Todos!$A3552,vlookup_table[#All],7,FALSE)</f>
        <v>10</v>
      </c>
      <c r="T3552" s="9">
        <f>ROUND((9706-Todos!$P3552)/100, 0)</f>
        <v>45</v>
      </c>
      <c r="U3552" s="9" t="str" cm="1">
        <f t="array" ref="U3552">_xlfn.IFS(
    ISNUMBER(SEARCH("C", Q3552)), "Ciudad",
    ISNUMBER(SEARCH("T", Q3552)), "Pueblo",
    ISNUMBER(SEARCH("R", Q3552)), "Rural",
    ISNUMBER(SEARCH("S", Q3552)), "Suburbano",
    ISNUMBER(SEARCH("U", Q3552)), "Urbano"
)</f>
        <v>Suburbano</v>
      </c>
      <c r="V3552" s="24" t="str" cm="1">
        <f t="array" ref="V3552">_xlfn.LET(
    _xlpm.txt, _xlfn.TEXTJOIN("", TRUE, IF(ISNUMBER(--MID(Todos!$H3552, _xlfn.SEQUENCE(LEN(Todos!$H3552)), 1)), MID(Todos!$H3552, _xlfn.SEQUENCE(LEN(Todos!$H3552)), 1), "")),
    IF(ISNUMBER(--RIGHT(_xlpm.txt,1)), _xlpm.txt, LEFT(_xlpm.txt, LEN(_xlpm.txt)-1))
)</f>
        <v>13648</v>
      </c>
      <c r="W3552" s="9" t="str">
        <f>UPPER(LEFT(Todos!$B3552,2))</f>
        <v>CA</v>
      </c>
      <c r="X3552" s="10" t="str" cm="1">
        <f t="array" ref="X3552">+IF(Todos!$C3552 = "",MODE.MATCH(Todos!$C$2:$C$4029),Todos!$C3552)</f>
        <v>F</v>
      </c>
    </row>
    <row r="3553" spans="1:24" x14ac:dyDescent="0.35">
      <c r="A3553" s="11">
        <v>154892</v>
      </c>
      <c r="B3553" s="12" t="s">
        <v>22</v>
      </c>
      <c r="C3553" s="12" t="s">
        <v>17</v>
      </c>
      <c r="D3553" s="12">
        <v>1353</v>
      </c>
      <c r="E3553" s="12">
        <v>218</v>
      </c>
      <c r="F3553" s="12">
        <v>371</v>
      </c>
      <c r="G3553" s="12">
        <v>1</v>
      </c>
      <c r="H3553" s="12">
        <v>14010</v>
      </c>
      <c r="I3553" s="12">
        <v>7</v>
      </c>
      <c r="J3553" s="12">
        <v>40</v>
      </c>
      <c r="K3553" s="12">
        <v>349</v>
      </c>
      <c r="L3553" s="12">
        <v>290</v>
      </c>
      <c r="M3553" s="12">
        <v>7.05</v>
      </c>
      <c r="N3553" s="12">
        <f>VLOOKUP(Todos!$A3553,vlookup_table[#All],2,FALSE)</f>
        <v>0</v>
      </c>
      <c r="O3553" s="12" t="str">
        <f>VLOOKUP(Todos!$A3553,vlookup_table[#All],3,FALSE)</f>
        <v>CA</v>
      </c>
      <c r="P3553" s="12">
        <f>VLOOKUP(Todos!$A3553,vlookup_table[#All],4,FALSE)</f>
        <v>3801</v>
      </c>
      <c r="Q3553" s="14" t="str">
        <f>VLOOKUP(Todos!$A3553,vlookup_table[#All],5,FALSE)</f>
        <v>C3</v>
      </c>
      <c r="R3553" s="14" t="str">
        <f>VLOOKUP(Todos!$A3553,vlookup_table[#All],6,FALSE)</f>
        <v>F</v>
      </c>
      <c r="S3553" s="14">
        <f>VLOOKUP(Todos!$A3553,vlookup_table[#All],7,FALSE)</f>
        <v>9</v>
      </c>
      <c r="T3553" s="14">
        <f>ROUND((9706-Todos!$P3553)/100, 0)</f>
        <v>59</v>
      </c>
      <c r="U3553" s="14" t="str" cm="1">
        <f t="array" ref="U3553">_xlfn.IFS(
    ISNUMBER(SEARCH("C", Q3553)), "Ciudad",
    ISNUMBER(SEARCH("T", Q3553)), "Pueblo",
    ISNUMBER(SEARCH("R", Q3553)), "Rural",
    ISNUMBER(SEARCH("S", Q3553)), "Suburbano",
    ISNUMBER(SEARCH("U", Q3553)), "Urbano"
)</f>
        <v>Ciudad</v>
      </c>
      <c r="V3553" s="25" t="str" cm="1">
        <f t="array" ref="V3553">_xlfn.LET(
    _xlpm.txt, _xlfn.TEXTJOIN("", TRUE, IF(ISNUMBER(--MID(Todos!$H3553, _xlfn.SEQUENCE(LEN(Todos!$H3553)), 1)), MID(Todos!$H3553, _xlfn.SEQUENCE(LEN(Todos!$H3553)), 1), "")),
    IF(ISNUMBER(--RIGHT(_xlpm.txt,1)), _xlpm.txt, LEFT(_xlpm.txt, LEN(_xlpm.txt)-1))
)</f>
        <v>14010</v>
      </c>
      <c r="W3553" s="14" t="str">
        <f>UPPER(LEFT(Todos!$B3553,2))</f>
        <v>CA</v>
      </c>
      <c r="X3553" s="15" t="str" cm="1">
        <f t="array" ref="X3553">+IF(Todos!$C3553 = "",MODE.MATCH(Todos!$C$2:$C$4029),Todos!$C3553)</f>
        <v>F</v>
      </c>
    </row>
    <row r="3554" spans="1:24" x14ac:dyDescent="0.35">
      <c r="A3554" s="6">
        <v>186204</v>
      </c>
      <c r="B3554" s="7" t="s">
        <v>56</v>
      </c>
      <c r="C3554" s="7" t="s">
        <v>14</v>
      </c>
      <c r="D3554" s="7">
        <v>1117</v>
      </c>
      <c r="E3554" s="7">
        <v>475</v>
      </c>
      <c r="F3554" s="7">
        <v>551</v>
      </c>
      <c r="G3554" s="7">
        <v>10</v>
      </c>
      <c r="H3554" s="7">
        <v>16341</v>
      </c>
      <c r="I3554" s="7">
        <v>3</v>
      </c>
      <c r="J3554" s="7">
        <v>33</v>
      </c>
      <c r="K3554" s="7">
        <v>501</v>
      </c>
      <c r="L3554" s="7">
        <v>527</v>
      </c>
      <c r="M3554" s="7">
        <v>7.5</v>
      </c>
      <c r="N3554" s="7">
        <f>VLOOKUP(Todos!$A3554,vlookup_table[#All],2,FALSE)</f>
        <v>1</v>
      </c>
      <c r="O3554" s="7" t="str">
        <f>VLOOKUP(Todos!$A3554,vlookup_table[#All],3,FALSE)</f>
        <v>AZ</v>
      </c>
      <c r="P3554" s="7">
        <f>VLOOKUP(Todos!$A3554,vlookup_table[#All],4,FALSE)</f>
        <v>4201</v>
      </c>
      <c r="Q3554" s="9" t="str">
        <f>VLOOKUP(Todos!$A3554,vlookup_table[#All],5,FALSE)</f>
        <v/>
      </c>
      <c r="R3554" s="9" t="str">
        <f>VLOOKUP(Todos!$A3554,vlookup_table[#All],6,FALSE)</f>
        <v>M</v>
      </c>
      <c r="S3554" s="9">
        <f>VLOOKUP(Todos!$A3554,vlookup_table[#All],7,FALSE)</f>
        <v>5</v>
      </c>
      <c r="T3554" s="9">
        <f>ROUND((9706-Todos!$P3554)/100, 0)</f>
        <v>55</v>
      </c>
      <c r="U3554" s="9" t="e" cm="1">
        <f t="array" ref="U3554">_xlfn.IFS(
    ISNUMBER(SEARCH("C", Q3554)), "Ciudad",
    ISNUMBER(SEARCH("T", Q3554)), "Pueblo",
    ISNUMBER(SEARCH("R", Q3554)), "Rural",
    ISNUMBER(SEARCH("S", Q3554)), "Suburbano",
    ISNUMBER(SEARCH("U", Q3554)), "Urbano"
)</f>
        <v>#N/A</v>
      </c>
      <c r="V3554" s="24" t="str" cm="1">
        <f t="array" ref="V3554">_xlfn.LET(
    _xlpm.txt, _xlfn.TEXTJOIN("", TRUE, IF(ISNUMBER(--MID(Todos!$H3554, _xlfn.SEQUENCE(LEN(Todos!$H3554)), 1)), MID(Todos!$H3554, _xlfn.SEQUENCE(LEN(Todos!$H3554)), 1), "")),
    IF(ISNUMBER(--RIGHT(_xlpm.txt,1)), _xlpm.txt, LEFT(_xlpm.txt, LEN(_xlpm.txt)-1))
)</f>
        <v>16341</v>
      </c>
      <c r="W3554" s="9" t="str">
        <f>UPPER(LEFT(Todos!$B3554,2))</f>
        <v>AZ</v>
      </c>
      <c r="X3554" s="10" t="str" cm="1">
        <f t="array" ref="X3554">+IF(Todos!$C3554 = "",MODE.MATCH(Todos!$C$2:$C$4029),Todos!$C3554)</f>
        <v>M</v>
      </c>
    </row>
    <row r="3555" spans="1:24" x14ac:dyDescent="0.35">
      <c r="A3555" s="11">
        <v>47860</v>
      </c>
      <c r="B3555" s="12" t="s">
        <v>44</v>
      </c>
      <c r="C3555" s="12" t="s">
        <v>27</v>
      </c>
      <c r="D3555" s="12">
        <v>549</v>
      </c>
      <c r="E3555" s="12">
        <v>401</v>
      </c>
      <c r="F3555" s="12">
        <v>475</v>
      </c>
      <c r="G3555" s="12">
        <v>1</v>
      </c>
      <c r="H3555" s="12">
        <v>16638</v>
      </c>
      <c r="I3555" s="12">
        <v>0</v>
      </c>
      <c r="J3555" s="12">
        <v>74</v>
      </c>
      <c r="K3555" s="12">
        <v>459</v>
      </c>
      <c r="L3555" s="12">
        <v>435</v>
      </c>
      <c r="M3555" s="12">
        <v>6.75</v>
      </c>
      <c r="N3555" s="12">
        <f>VLOOKUP(Todos!$A3555,vlookup_table[#All],2,FALSE)</f>
        <v>1</v>
      </c>
      <c r="O3555" s="12" t="str">
        <f>VLOOKUP(Todos!$A3555,vlookup_table[#All],3,FALSE)</f>
        <v>AL</v>
      </c>
      <c r="P3555" s="12">
        <f>VLOOKUP(Todos!$A3555,vlookup_table[#All],4,FALSE)</f>
        <v>3301</v>
      </c>
      <c r="Q3555" s="14" t="str">
        <f>VLOOKUP(Todos!$A3555,vlookup_table[#All],5,FALSE)</f>
        <v>T2</v>
      </c>
      <c r="R3555" s="14" t="str">
        <f>VLOOKUP(Todos!$A3555,vlookup_table[#All],6,FALSE)</f>
        <v>M</v>
      </c>
      <c r="S3555" s="14">
        <f>VLOOKUP(Todos!$A3555,vlookup_table[#All],7,FALSE)</f>
        <v>7</v>
      </c>
      <c r="T3555" s="14">
        <f>ROUND((9706-Todos!$P3555)/100, 0)</f>
        <v>64</v>
      </c>
      <c r="U3555" s="14" t="str" cm="1">
        <f t="array" ref="U3555">_xlfn.IFS(
    ISNUMBER(SEARCH("C", Q3555)), "Ciudad",
    ISNUMBER(SEARCH("T", Q3555)), "Pueblo",
    ISNUMBER(SEARCH("R", Q3555)), "Rural",
    ISNUMBER(SEARCH("S", Q3555)), "Suburbano",
    ISNUMBER(SEARCH("U", Q3555)), "Urbano"
)</f>
        <v>Pueblo</v>
      </c>
      <c r="V3555" s="25" t="str" cm="1">
        <f t="array" ref="V3555">_xlfn.LET(
    _xlpm.txt, _xlfn.TEXTJOIN("", TRUE, IF(ISNUMBER(--MID(Todos!$H3555, _xlfn.SEQUENCE(LEN(Todos!$H3555)), 1)), MID(Todos!$H3555, _xlfn.SEQUENCE(LEN(Todos!$H3555)), 1), "")),
    IF(ISNUMBER(--RIGHT(_xlpm.txt,1)), _xlpm.txt, LEFT(_xlpm.txt, LEN(_xlpm.txt)-1))
)</f>
        <v>16638</v>
      </c>
      <c r="W3555" s="14" t="str">
        <f>UPPER(LEFT(Todos!$B3555,2))</f>
        <v>AL</v>
      </c>
      <c r="X3555" s="15" t="str" cm="1">
        <f t="array" ref="X3555">+IF(Todos!$C3555 = "",MODE.MATCH(Todos!$C$2:$C$4029),Todos!$C3555)</f>
        <v>Male</v>
      </c>
    </row>
    <row r="3556" spans="1:24" x14ac:dyDescent="0.35">
      <c r="A3556" s="6">
        <v>120574</v>
      </c>
      <c r="B3556" s="7" t="s">
        <v>21</v>
      </c>
      <c r="C3556" s="7" t="s">
        <v>14</v>
      </c>
      <c r="D3556" s="7">
        <v>391</v>
      </c>
      <c r="E3556" s="7">
        <v>243</v>
      </c>
      <c r="F3556" s="7">
        <v>302</v>
      </c>
      <c r="G3556" s="7">
        <v>0</v>
      </c>
      <c r="H3556" s="7">
        <v>10702</v>
      </c>
      <c r="I3556" s="7">
        <v>0</v>
      </c>
      <c r="J3556" s="7">
        <v>79</v>
      </c>
      <c r="K3556" s="7">
        <v>263</v>
      </c>
      <c r="L3556" s="7">
        <v>255</v>
      </c>
      <c r="M3556" s="7">
        <v>16</v>
      </c>
      <c r="N3556" s="7">
        <f>VLOOKUP(Todos!$A3556,vlookup_table[#All],2,FALSE)</f>
        <v>1</v>
      </c>
      <c r="O3556" s="7" t="str">
        <f>VLOOKUP(Todos!$A3556,vlookup_table[#All],3,FALSE)</f>
        <v>TX</v>
      </c>
      <c r="P3556" s="7">
        <f>VLOOKUP(Todos!$A3556,vlookup_table[#All],4,FALSE)</f>
        <v>7101</v>
      </c>
      <c r="Q3556" s="9" t="str">
        <f>VLOOKUP(Todos!$A3556,vlookup_table[#All],5,FALSE)</f>
        <v>C2</v>
      </c>
      <c r="R3556" s="9" t="str">
        <f>VLOOKUP(Todos!$A3556,vlookup_table[#All],6,FALSE)</f>
        <v>M</v>
      </c>
      <c r="S3556" s="9">
        <f>VLOOKUP(Todos!$A3556,vlookup_table[#All],7,FALSE)</f>
        <v>17</v>
      </c>
      <c r="T3556" s="9">
        <f>ROUND((9706-Todos!$P3556)/100, 0)</f>
        <v>26</v>
      </c>
      <c r="U3556" s="9" t="str" cm="1">
        <f t="array" ref="U3556">_xlfn.IFS(
    ISNUMBER(SEARCH("C", Q3556)), "Ciudad",
    ISNUMBER(SEARCH("T", Q3556)), "Pueblo",
    ISNUMBER(SEARCH("R", Q3556)), "Rural",
    ISNUMBER(SEARCH("S", Q3556)), "Suburbano",
    ISNUMBER(SEARCH("U", Q3556)), "Urbano"
)</f>
        <v>Ciudad</v>
      </c>
      <c r="V3556" s="24" t="str" cm="1">
        <f t="array" ref="V3556">_xlfn.LET(
    _xlpm.txt, _xlfn.TEXTJOIN("", TRUE, IF(ISNUMBER(--MID(Todos!$H3556, _xlfn.SEQUENCE(LEN(Todos!$H3556)), 1)), MID(Todos!$H3556, _xlfn.SEQUENCE(LEN(Todos!$H3556)), 1), "")),
    IF(ISNUMBER(--RIGHT(_xlpm.txt,1)), _xlpm.txt, LEFT(_xlpm.txt, LEN(_xlpm.txt)-1))
)</f>
        <v>10702</v>
      </c>
      <c r="W3556" s="9" t="str">
        <f>UPPER(LEFT(Todos!$B3556,2))</f>
        <v>TX</v>
      </c>
      <c r="X3556" s="10" t="str" cm="1">
        <f t="array" ref="X3556">+IF(Todos!$C3556 = "",MODE.MATCH(Todos!$C$2:$C$4029),Todos!$C3556)</f>
        <v>M</v>
      </c>
    </row>
    <row r="3557" spans="1:24" x14ac:dyDescent="0.35">
      <c r="A3557" s="11">
        <v>65746</v>
      </c>
      <c r="B3557" s="12" t="s">
        <v>30</v>
      </c>
      <c r="C3557" s="12" t="s">
        <v>14</v>
      </c>
      <c r="D3557" s="12">
        <v>780</v>
      </c>
      <c r="E3557" s="12">
        <v>395</v>
      </c>
      <c r="F3557" s="12">
        <v>548</v>
      </c>
      <c r="G3557" s="12">
        <v>0</v>
      </c>
      <c r="H3557" s="12">
        <v>18605</v>
      </c>
      <c r="I3557" s="12">
        <v>10</v>
      </c>
      <c r="J3557" s="12">
        <v>79</v>
      </c>
      <c r="K3557" s="12">
        <v>434</v>
      </c>
      <c r="L3557" s="12">
        <v>494</v>
      </c>
      <c r="M3557" s="12">
        <v>10</v>
      </c>
      <c r="N3557" s="12">
        <f>VLOOKUP(Todos!$A3557,vlookup_table[#All],2,FALSE)</f>
        <v>1</v>
      </c>
      <c r="O3557" s="12" t="str">
        <f>VLOOKUP(Todos!$A3557,vlookup_table[#All],3,FALSE)</f>
        <v>MI</v>
      </c>
      <c r="P3557" s="12">
        <f>VLOOKUP(Todos!$A3557,vlookup_table[#All],4,FALSE)</f>
        <v>6511</v>
      </c>
      <c r="Q3557" s="14" t="str">
        <f>VLOOKUP(Todos!$A3557,vlookup_table[#All],5,FALSE)</f>
        <v>S2</v>
      </c>
      <c r="R3557" s="14" t="str">
        <f>VLOOKUP(Todos!$A3557,vlookup_table[#All],6,FALSE)</f>
        <v>M</v>
      </c>
      <c r="S3557" s="14">
        <f>VLOOKUP(Todos!$A3557,vlookup_table[#All],7,FALSE)</f>
        <v>20</v>
      </c>
      <c r="T3557" s="14">
        <f>ROUND((9706-Todos!$P3557)/100, 0)</f>
        <v>32</v>
      </c>
      <c r="U3557" s="14" t="str" cm="1">
        <f t="array" ref="U3557">_xlfn.IFS(
    ISNUMBER(SEARCH("C", Q3557)), "Ciudad",
    ISNUMBER(SEARCH("T", Q3557)), "Pueblo",
    ISNUMBER(SEARCH("R", Q3557)), "Rural",
    ISNUMBER(SEARCH("S", Q3557)), "Suburbano",
    ISNUMBER(SEARCH("U", Q3557)), "Urbano"
)</f>
        <v>Suburbano</v>
      </c>
      <c r="V3557" s="25" t="str" cm="1">
        <f t="array" ref="V3557">_xlfn.LET(
    _xlpm.txt, _xlfn.TEXTJOIN("", TRUE, IF(ISNUMBER(--MID(Todos!$H3557, _xlfn.SEQUENCE(LEN(Todos!$H3557)), 1)), MID(Todos!$H3557, _xlfn.SEQUENCE(LEN(Todos!$H3557)), 1), "")),
    IF(ISNUMBER(--RIGHT(_xlpm.txt,1)), _xlpm.txt, LEFT(_xlpm.txt, LEN(_xlpm.txt)-1))
)</f>
        <v>18605</v>
      </c>
      <c r="W3557" s="14" t="str">
        <f>UPPER(LEFT(Todos!$B3557,2))</f>
        <v>MI</v>
      </c>
      <c r="X3557" s="15" t="str" cm="1">
        <f t="array" ref="X3557">+IF(Todos!$C3557 = "",MODE.MATCH(Todos!$C$2:$C$4029),Todos!$C3557)</f>
        <v>M</v>
      </c>
    </row>
    <row r="3558" spans="1:24" x14ac:dyDescent="0.35">
      <c r="A3558" s="6">
        <v>172167</v>
      </c>
      <c r="B3558" s="7" t="s">
        <v>22</v>
      </c>
      <c r="C3558" s="7" t="s">
        <v>17</v>
      </c>
      <c r="D3558" s="7">
        <v>680</v>
      </c>
      <c r="E3558" s="7">
        <v>235</v>
      </c>
      <c r="F3558" s="7">
        <v>287</v>
      </c>
      <c r="G3558" s="7">
        <v>0</v>
      </c>
      <c r="H3558" s="7">
        <v>7362</v>
      </c>
      <c r="I3558" s="7">
        <v>12</v>
      </c>
      <c r="J3558" s="7">
        <v>60</v>
      </c>
      <c r="K3558" s="7">
        <v>243</v>
      </c>
      <c r="L3558" s="7">
        <v>282</v>
      </c>
      <c r="M3558" s="7">
        <v>13</v>
      </c>
      <c r="N3558" s="7">
        <f>VLOOKUP(Todos!$A3558,vlookup_table[#All],2,FALSE)</f>
        <v>0</v>
      </c>
      <c r="O3558" s="7" t="str">
        <f>VLOOKUP(Todos!$A3558,vlookup_table[#All],3,FALSE)</f>
        <v>CA</v>
      </c>
      <c r="P3558" s="7">
        <f>VLOOKUP(Todos!$A3558,vlookup_table[#All],4,FALSE)</f>
        <v>3901</v>
      </c>
      <c r="Q3558" s="9" t="str">
        <f>VLOOKUP(Todos!$A3558,vlookup_table[#All],5,FALSE)</f>
        <v>S3</v>
      </c>
      <c r="R3558" s="9" t="str">
        <f>VLOOKUP(Todos!$A3558,vlookup_table[#All],6,FALSE)</f>
        <v>F</v>
      </c>
      <c r="S3558" s="9">
        <f>VLOOKUP(Todos!$A3558,vlookup_table[#All],7,FALSE)</f>
        <v>20</v>
      </c>
      <c r="T3558" s="9">
        <f>ROUND((9706-Todos!$P3558)/100, 0)</f>
        <v>58</v>
      </c>
      <c r="U3558" s="9" t="str" cm="1">
        <f t="array" ref="U3558">_xlfn.IFS(
    ISNUMBER(SEARCH("C", Q3558)), "Ciudad",
    ISNUMBER(SEARCH("T", Q3558)), "Pueblo",
    ISNUMBER(SEARCH("R", Q3558)), "Rural",
    ISNUMBER(SEARCH("S", Q3558)), "Suburbano",
    ISNUMBER(SEARCH("U", Q3558)), "Urbano"
)</f>
        <v>Suburbano</v>
      </c>
      <c r="V3558" s="24" t="str" cm="1">
        <f t="array" ref="V3558">_xlfn.LET(
    _xlpm.txt, _xlfn.TEXTJOIN("", TRUE, IF(ISNUMBER(--MID(Todos!$H3558, _xlfn.SEQUENCE(LEN(Todos!$H3558)), 1)), MID(Todos!$H3558, _xlfn.SEQUENCE(LEN(Todos!$H3558)), 1), "")),
    IF(ISNUMBER(--RIGHT(_xlpm.txt,1)), _xlpm.txt, LEFT(_xlpm.txt, LEN(_xlpm.txt)-1))
)</f>
        <v>7362</v>
      </c>
      <c r="W3558" s="9" t="str">
        <f>UPPER(LEFT(Todos!$B3558,2))</f>
        <v>CA</v>
      </c>
      <c r="X3558" s="10" t="str" cm="1">
        <f t="array" ref="X3558">+IF(Todos!$C3558 = "",MODE.MATCH(Todos!$C$2:$C$4029),Todos!$C3558)</f>
        <v>F</v>
      </c>
    </row>
    <row r="3559" spans="1:24" x14ac:dyDescent="0.35">
      <c r="A3559" s="11">
        <v>91580</v>
      </c>
      <c r="B3559" s="12" t="s">
        <v>16</v>
      </c>
      <c r="C3559" s="12" t="s">
        <v>17</v>
      </c>
      <c r="D3559" s="12">
        <v>852</v>
      </c>
      <c r="E3559" s="12">
        <v>377</v>
      </c>
      <c r="F3559" s="12">
        <v>417</v>
      </c>
      <c r="G3559" s="12">
        <v>1</v>
      </c>
      <c r="H3559" s="12">
        <v>13398</v>
      </c>
      <c r="I3559" s="12">
        <v>6</v>
      </c>
      <c r="J3559" s="12">
        <v>86</v>
      </c>
      <c r="K3559" s="12">
        <v>401</v>
      </c>
      <c r="L3559" s="12">
        <v>383</v>
      </c>
      <c r="M3559" s="12">
        <v>4.076923077</v>
      </c>
      <c r="N3559" s="12">
        <f>VLOOKUP(Todos!$A3559,vlookup_table[#All],2,FALSE)</f>
        <v>0</v>
      </c>
      <c r="O3559" s="12" t="str">
        <f>VLOOKUP(Todos!$A3559,vlookup_table[#All],3,FALSE)</f>
        <v>IL</v>
      </c>
      <c r="P3559" s="12">
        <f>VLOOKUP(Todos!$A3559,vlookup_table[#All],4,FALSE)</f>
        <v>0</v>
      </c>
      <c r="Q3559" s="14" t="str">
        <f>VLOOKUP(Todos!$A3559,vlookup_table[#All],5,FALSE)</f>
        <v>S2</v>
      </c>
      <c r="R3559" s="14" t="str">
        <f>VLOOKUP(Todos!$A3559,vlookup_table[#All],6,FALSE)</f>
        <v>F</v>
      </c>
      <c r="S3559" s="14">
        <f>VLOOKUP(Todos!$A3559,vlookup_table[#All],7,FALSE)</f>
        <v>4</v>
      </c>
      <c r="T3559" s="14">
        <f>ROUND((9706-Todos!$P3559)/100, 0)</f>
        <v>97</v>
      </c>
      <c r="U3559" s="14" t="str" cm="1">
        <f t="array" ref="U3559">_xlfn.IFS(
    ISNUMBER(SEARCH("C", Q3559)), "Ciudad",
    ISNUMBER(SEARCH("T", Q3559)), "Pueblo",
    ISNUMBER(SEARCH("R", Q3559)), "Rural",
    ISNUMBER(SEARCH("S", Q3559)), "Suburbano",
    ISNUMBER(SEARCH("U", Q3559)), "Urbano"
)</f>
        <v>Suburbano</v>
      </c>
      <c r="V3559" s="25" t="str" cm="1">
        <f t="array" ref="V3559">_xlfn.LET(
    _xlpm.txt, _xlfn.TEXTJOIN("", TRUE, IF(ISNUMBER(--MID(Todos!$H3559, _xlfn.SEQUENCE(LEN(Todos!$H3559)), 1)), MID(Todos!$H3559, _xlfn.SEQUENCE(LEN(Todos!$H3559)), 1), "")),
    IF(ISNUMBER(--RIGHT(_xlpm.txt,1)), _xlpm.txt, LEFT(_xlpm.txt, LEN(_xlpm.txt)-1))
)</f>
        <v>13398</v>
      </c>
      <c r="W3559" s="14" t="str">
        <f>UPPER(LEFT(Todos!$B3559,2))</f>
        <v>IL</v>
      </c>
      <c r="X3559" s="15" t="str" cm="1">
        <f t="array" ref="X3559">+IF(Todos!$C3559 = "",MODE.MATCH(Todos!$C$2:$C$4029),Todos!$C3559)</f>
        <v>F</v>
      </c>
    </row>
    <row r="3560" spans="1:24" x14ac:dyDescent="0.35">
      <c r="A3560" s="6">
        <v>97015</v>
      </c>
      <c r="B3560" s="7" t="s">
        <v>21</v>
      </c>
      <c r="C3560" s="7" t="s">
        <v>17</v>
      </c>
      <c r="D3560" s="7">
        <v>992</v>
      </c>
      <c r="E3560" s="7">
        <v>551</v>
      </c>
      <c r="F3560" s="7">
        <v>602</v>
      </c>
      <c r="G3560" s="7">
        <v>0</v>
      </c>
      <c r="H3560" s="7">
        <v>17993</v>
      </c>
      <c r="I3560" s="7">
        <v>9</v>
      </c>
      <c r="J3560" s="7">
        <v>34</v>
      </c>
      <c r="K3560" s="7">
        <v>568</v>
      </c>
      <c r="L3560" s="7">
        <v>573</v>
      </c>
      <c r="M3560" s="7">
        <v>6.5454545450000001</v>
      </c>
      <c r="N3560" s="7">
        <f>VLOOKUP(Todos!$A3560,vlookup_table[#All],2,FALSE)</f>
        <v>28</v>
      </c>
      <c r="O3560" s="7" t="str">
        <f>VLOOKUP(Todos!$A3560,vlookup_table[#All],3,FALSE)</f>
        <v>TX</v>
      </c>
      <c r="P3560" s="7">
        <f>VLOOKUP(Todos!$A3560,vlookup_table[#All],4,FALSE)</f>
        <v>5801</v>
      </c>
      <c r="Q3560" s="9" t="str">
        <f>VLOOKUP(Todos!$A3560,vlookup_table[#All],5,FALSE)</f>
        <v>C1</v>
      </c>
      <c r="R3560" s="9" t="str">
        <f>VLOOKUP(Todos!$A3560,vlookup_table[#All],6,FALSE)</f>
        <v>F</v>
      </c>
      <c r="S3560" s="9">
        <f>VLOOKUP(Todos!$A3560,vlookup_table[#All],7,FALSE)</f>
        <v>4</v>
      </c>
      <c r="T3560" s="9">
        <f>ROUND((9706-Todos!$P3560)/100, 0)</f>
        <v>39</v>
      </c>
      <c r="U3560" s="9" t="str" cm="1">
        <f t="array" ref="U3560">_xlfn.IFS(
    ISNUMBER(SEARCH("C", Q3560)), "Ciudad",
    ISNUMBER(SEARCH("T", Q3560)), "Pueblo",
    ISNUMBER(SEARCH("R", Q3560)), "Rural",
    ISNUMBER(SEARCH("S", Q3560)), "Suburbano",
    ISNUMBER(SEARCH("U", Q3560)), "Urbano"
)</f>
        <v>Ciudad</v>
      </c>
      <c r="V3560" s="24" t="str" cm="1">
        <f t="array" ref="V3560">_xlfn.LET(
    _xlpm.txt, _xlfn.TEXTJOIN("", TRUE, IF(ISNUMBER(--MID(Todos!$H3560, _xlfn.SEQUENCE(LEN(Todos!$H3560)), 1)), MID(Todos!$H3560, _xlfn.SEQUENCE(LEN(Todos!$H3560)), 1), "")),
    IF(ISNUMBER(--RIGHT(_xlpm.txt,1)), _xlpm.txt, LEFT(_xlpm.txt, LEN(_xlpm.txt)-1))
)</f>
        <v>17993</v>
      </c>
      <c r="W3560" s="9" t="str">
        <f>UPPER(LEFT(Todos!$B3560,2))</f>
        <v>TX</v>
      </c>
      <c r="X3560" s="10" t="str" cm="1">
        <f t="array" ref="X3560">+IF(Todos!$C3560 = "",MODE.MATCH(Todos!$C$2:$C$4029),Todos!$C3560)</f>
        <v>F</v>
      </c>
    </row>
    <row r="3561" spans="1:24" x14ac:dyDescent="0.35">
      <c r="A3561" s="11">
        <v>171383</v>
      </c>
      <c r="B3561" s="12" t="s">
        <v>22</v>
      </c>
      <c r="C3561" s="12" t="s">
        <v>14</v>
      </c>
      <c r="D3561" s="12">
        <v>2051</v>
      </c>
      <c r="E3561" s="12">
        <v>503</v>
      </c>
      <c r="F3561" s="12">
        <v>568</v>
      </c>
      <c r="G3561" s="12">
        <v>55</v>
      </c>
      <c r="H3561" s="12">
        <v>17646</v>
      </c>
      <c r="I3561" s="12">
        <v>2</v>
      </c>
      <c r="J3561" s="12">
        <v>62</v>
      </c>
      <c r="K3561" s="12">
        <v>519</v>
      </c>
      <c r="L3561" s="12">
        <v>547</v>
      </c>
      <c r="M3561" s="12">
        <v>7.6666666670000003</v>
      </c>
      <c r="N3561" s="12">
        <f>VLOOKUP(Todos!$A3561,vlookup_table[#All],2,FALSE)</f>
        <v>1002</v>
      </c>
      <c r="O3561" s="12" t="str">
        <f>VLOOKUP(Todos!$A3561,vlookup_table[#All],3,FALSE)</f>
        <v>CA</v>
      </c>
      <c r="P3561" s="12">
        <f>VLOOKUP(Todos!$A3561,vlookup_table[#All],4,FALSE)</f>
        <v>3101</v>
      </c>
      <c r="Q3561" s="14" t="str">
        <f>VLOOKUP(Todos!$A3561,vlookup_table[#All],5,FALSE)</f>
        <v>C1</v>
      </c>
      <c r="R3561" s="14" t="str">
        <f>VLOOKUP(Todos!$A3561,vlookup_table[#All],6,FALSE)</f>
        <v>M</v>
      </c>
      <c r="S3561" s="14">
        <f>VLOOKUP(Todos!$A3561,vlookup_table[#All],7,FALSE)</f>
        <v>7</v>
      </c>
      <c r="T3561" s="14">
        <f>ROUND((9706-Todos!$P3561)/100, 0)</f>
        <v>66</v>
      </c>
      <c r="U3561" s="14" t="str" cm="1">
        <f t="array" ref="U3561">_xlfn.IFS(
    ISNUMBER(SEARCH("C", Q3561)), "Ciudad",
    ISNUMBER(SEARCH("T", Q3561)), "Pueblo",
    ISNUMBER(SEARCH("R", Q3561)), "Rural",
    ISNUMBER(SEARCH("S", Q3561)), "Suburbano",
    ISNUMBER(SEARCH("U", Q3561)), "Urbano"
)</f>
        <v>Ciudad</v>
      </c>
      <c r="V3561" s="25" t="str" cm="1">
        <f t="array" ref="V3561">_xlfn.LET(
    _xlpm.txt, _xlfn.TEXTJOIN("", TRUE, IF(ISNUMBER(--MID(Todos!$H3561, _xlfn.SEQUENCE(LEN(Todos!$H3561)), 1)), MID(Todos!$H3561, _xlfn.SEQUENCE(LEN(Todos!$H3561)), 1), "")),
    IF(ISNUMBER(--RIGHT(_xlpm.txt,1)), _xlpm.txt, LEFT(_xlpm.txt, LEN(_xlpm.txt)-1))
)</f>
        <v>17646</v>
      </c>
      <c r="W3561" s="14" t="str">
        <f>UPPER(LEFT(Todos!$B3561,2))</f>
        <v>CA</v>
      </c>
      <c r="X3561" s="15" t="str" cm="1">
        <f t="array" ref="X3561">+IF(Todos!$C3561 = "",MODE.MATCH(Todos!$C$2:$C$4029),Todos!$C3561)</f>
        <v>M</v>
      </c>
    </row>
    <row r="3562" spans="1:24" x14ac:dyDescent="0.35">
      <c r="A3562" s="6">
        <v>52161</v>
      </c>
      <c r="B3562" s="7" t="s">
        <v>54</v>
      </c>
      <c r="C3562" s="7" t="s">
        <v>17</v>
      </c>
      <c r="D3562" s="7">
        <v>325</v>
      </c>
      <c r="E3562" s="7">
        <v>148</v>
      </c>
      <c r="F3562" s="7">
        <v>209</v>
      </c>
      <c r="G3562" s="7">
        <v>0</v>
      </c>
      <c r="H3562" s="7">
        <v>6334</v>
      </c>
      <c r="I3562" s="7">
        <v>0</v>
      </c>
      <c r="J3562" s="7">
        <v>86</v>
      </c>
      <c r="K3562" s="7">
        <v>181</v>
      </c>
      <c r="L3562" s="7">
        <v>171</v>
      </c>
      <c r="M3562" s="7">
        <v>6.7</v>
      </c>
      <c r="N3562" s="7">
        <f>VLOOKUP(Todos!$A3562,vlookup_table[#All],2,FALSE)</f>
        <v>0</v>
      </c>
      <c r="O3562" s="7" t="str">
        <f>VLOOKUP(Todos!$A3562,vlookup_table[#All],3,FALSE)</f>
        <v>TN</v>
      </c>
      <c r="P3562" s="7">
        <f>VLOOKUP(Todos!$A3562,vlookup_table[#All],4,FALSE)</f>
        <v>3001</v>
      </c>
      <c r="Q3562" s="9" t="str">
        <f>VLOOKUP(Todos!$A3562,vlookup_table[#All],5,FALSE)</f>
        <v>R3</v>
      </c>
      <c r="R3562" s="9" t="str">
        <f>VLOOKUP(Todos!$A3562,vlookup_table[#All],6,FALSE)</f>
        <v>F</v>
      </c>
      <c r="S3562" s="9">
        <f>VLOOKUP(Todos!$A3562,vlookup_table[#All],7,FALSE)</f>
        <v>5</v>
      </c>
      <c r="T3562" s="9">
        <f>ROUND((9706-Todos!$P3562)/100, 0)</f>
        <v>67</v>
      </c>
      <c r="U3562" s="9" t="str" cm="1">
        <f t="array" ref="U3562">_xlfn.IFS(
    ISNUMBER(SEARCH("C", Q3562)), "Ciudad",
    ISNUMBER(SEARCH("T", Q3562)), "Pueblo",
    ISNUMBER(SEARCH("R", Q3562)), "Rural",
    ISNUMBER(SEARCH("S", Q3562)), "Suburbano",
    ISNUMBER(SEARCH("U", Q3562)), "Urbano"
)</f>
        <v>Rural</v>
      </c>
      <c r="V3562" s="24" t="str" cm="1">
        <f t="array" ref="V3562">_xlfn.LET(
    _xlpm.txt, _xlfn.TEXTJOIN("", TRUE, IF(ISNUMBER(--MID(Todos!$H3562, _xlfn.SEQUENCE(LEN(Todos!$H3562)), 1)), MID(Todos!$H3562, _xlfn.SEQUENCE(LEN(Todos!$H3562)), 1), "")),
    IF(ISNUMBER(--RIGHT(_xlpm.txt,1)), _xlpm.txt, LEFT(_xlpm.txt, LEN(_xlpm.txt)-1))
)</f>
        <v>6334</v>
      </c>
      <c r="W3562" s="9" t="str">
        <f>UPPER(LEFT(Todos!$B3562,2))</f>
        <v>TN</v>
      </c>
      <c r="X3562" s="10" t="str" cm="1">
        <f t="array" ref="X3562">+IF(Todos!$C3562 = "",MODE.MATCH(Todos!$C$2:$C$4029),Todos!$C3562)</f>
        <v>F</v>
      </c>
    </row>
    <row r="3563" spans="1:24" x14ac:dyDescent="0.35">
      <c r="A3563" s="11">
        <v>153301</v>
      </c>
      <c r="B3563" s="12" t="s">
        <v>22</v>
      </c>
      <c r="C3563" s="12" t="s">
        <v>14</v>
      </c>
      <c r="D3563" s="12">
        <v>3438</v>
      </c>
      <c r="E3563" s="12">
        <v>106</v>
      </c>
      <c r="F3563" s="12">
        <v>211</v>
      </c>
      <c r="G3563" s="12">
        <v>50</v>
      </c>
      <c r="H3563" s="12">
        <v>11112</v>
      </c>
      <c r="I3563" s="12">
        <v>13</v>
      </c>
      <c r="J3563" s="12">
        <v>16</v>
      </c>
      <c r="K3563" s="12">
        <v>166</v>
      </c>
      <c r="L3563" s="12">
        <v>142</v>
      </c>
      <c r="M3563" s="12">
        <v>8.5789473679999997</v>
      </c>
      <c r="N3563" s="12">
        <f>VLOOKUP(Todos!$A3563,vlookup_table[#All],2,FALSE)</f>
        <v>1</v>
      </c>
      <c r="O3563" s="12" t="str">
        <f>VLOOKUP(Todos!$A3563,vlookup_table[#All],3,FALSE)</f>
        <v>CA</v>
      </c>
      <c r="P3563" s="12">
        <f>VLOOKUP(Todos!$A3563,vlookup_table[#All],4,FALSE)</f>
        <v>0</v>
      </c>
      <c r="Q3563" s="14" t="str">
        <f>VLOOKUP(Todos!$A3563,vlookup_table[#All],5,FALSE)</f>
        <v>U3</v>
      </c>
      <c r="R3563" s="14" t="str">
        <f>VLOOKUP(Todos!$A3563,vlookup_table[#All],6,FALSE)</f>
        <v>M</v>
      </c>
      <c r="S3563" s="14">
        <f>VLOOKUP(Todos!$A3563,vlookup_table[#All],7,FALSE)</f>
        <v>15</v>
      </c>
      <c r="T3563" s="14">
        <f>ROUND((9706-Todos!$P3563)/100, 0)</f>
        <v>97</v>
      </c>
      <c r="U3563" s="14" t="str" cm="1">
        <f t="array" ref="U3563">_xlfn.IFS(
    ISNUMBER(SEARCH("C", Q3563)), "Ciudad",
    ISNUMBER(SEARCH("T", Q3563)), "Pueblo",
    ISNUMBER(SEARCH("R", Q3563)), "Rural",
    ISNUMBER(SEARCH("S", Q3563)), "Suburbano",
    ISNUMBER(SEARCH("U", Q3563)), "Urbano"
)</f>
        <v>Urbano</v>
      </c>
      <c r="V3563" s="25" t="str" cm="1">
        <f t="array" ref="V3563">_xlfn.LET(
    _xlpm.txt, _xlfn.TEXTJOIN("", TRUE, IF(ISNUMBER(--MID(Todos!$H3563, _xlfn.SEQUENCE(LEN(Todos!$H3563)), 1)), MID(Todos!$H3563, _xlfn.SEQUENCE(LEN(Todos!$H3563)), 1), "")),
    IF(ISNUMBER(--RIGHT(_xlpm.txt,1)), _xlpm.txt, LEFT(_xlpm.txt, LEN(_xlpm.txt)-1))
)</f>
        <v>11112</v>
      </c>
      <c r="W3563" s="14" t="str">
        <f>UPPER(LEFT(Todos!$B3563,2))</f>
        <v>CA</v>
      </c>
      <c r="X3563" s="15" t="str" cm="1">
        <f t="array" ref="X3563">+IF(Todos!$C3563 = "",MODE.MATCH(Todos!$C$2:$C$4029),Todos!$C3563)</f>
        <v>M</v>
      </c>
    </row>
    <row r="3564" spans="1:24" x14ac:dyDescent="0.35">
      <c r="A3564" s="6">
        <v>51520</v>
      </c>
      <c r="B3564" s="7" t="s">
        <v>54</v>
      </c>
      <c r="C3564" s="7" t="s">
        <v>31</v>
      </c>
      <c r="D3564" s="7">
        <v>672</v>
      </c>
      <c r="E3564" s="7">
        <v>179</v>
      </c>
      <c r="F3564" s="7">
        <v>373</v>
      </c>
      <c r="G3564" s="7">
        <v>0</v>
      </c>
      <c r="H3564" s="7">
        <v>15936</v>
      </c>
      <c r="I3564" s="7">
        <v>4</v>
      </c>
      <c r="J3564" s="7">
        <v>53</v>
      </c>
      <c r="K3564" s="7">
        <v>356</v>
      </c>
      <c r="L3564" s="7">
        <v>260</v>
      </c>
      <c r="M3564" s="7">
        <v>11.5</v>
      </c>
      <c r="N3564" s="7">
        <f>VLOOKUP(Todos!$A3564,vlookup_table[#All],2,FALSE)</f>
        <v>0</v>
      </c>
      <c r="O3564" s="7" t="str">
        <f>VLOOKUP(Todos!$A3564,vlookup_table[#All],3,FALSE)</f>
        <v>TN</v>
      </c>
      <c r="P3564" s="7">
        <f>VLOOKUP(Todos!$A3564,vlookup_table[#All],4,FALSE)</f>
        <v>0</v>
      </c>
      <c r="Q3564" s="9" t="str">
        <f>VLOOKUP(Todos!$A3564,vlookup_table[#All],5,FALSE)</f>
        <v>C2</v>
      </c>
      <c r="R3564" s="9" t="str">
        <f>VLOOKUP(Todos!$A3564,vlookup_table[#All],6,FALSE)</f>
        <v>U</v>
      </c>
      <c r="S3564" s="9">
        <f>VLOOKUP(Todos!$A3564,vlookup_table[#All],7,FALSE)</f>
        <v>10</v>
      </c>
      <c r="T3564" s="9">
        <f>ROUND((9706-Todos!$P3564)/100, 0)</f>
        <v>97</v>
      </c>
      <c r="U3564" s="9" t="str" cm="1">
        <f t="array" ref="U3564">_xlfn.IFS(
    ISNUMBER(SEARCH("C", Q3564)), "Ciudad",
    ISNUMBER(SEARCH("T", Q3564)), "Pueblo",
    ISNUMBER(SEARCH("R", Q3564)), "Rural",
    ISNUMBER(SEARCH("S", Q3564)), "Suburbano",
    ISNUMBER(SEARCH("U", Q3564)), "Urbano"
)</f>
        <v>Ciudad</v>
      </c>
      <c r="V3564" s="24" t="str" cm="1">
        <f t="array" ref="V3564">_xlfn.LET(
    _xlpm.txt, _xlfn.TEXTJOIN("", TRUE, IF(ISNUMBER(--MID(Todos!$H3564, _xlfn.SEQUENCE(LEN(Todos!$H3564)), 1)), MID(Todos!$H3564, _xlfn.SEQUENCE(LEN(Todos!$H3564)), 1), "")),
    IF(ISNUMBER(--RIGHT(_xlpm.txt,1)), _xlpm.txt, LEFT(_xlpm.txt, LEN(_xlpm.txt)-1))
)</f>
        <v>15936</v>
      </c>
      <c r="W3564" s="9" t="str">
        <f>UPPER(LEFT(Todos!$B3564,2))</f>
        <v>TN</v>
      </c>
      <c r="X3564" s="10" t="str" cm="1">
        <f t="array" ref="X3564">+IF(Todos!$C3564 = "",MODE.MATCH(Todos!$C$2:$C$4029),Todos!$C3564)</f>
        <v>U</v>
      </c>
    </row>
    <row r="3565" spans="1:24" x14ac:dyDescent="0.35">
      <c r="A3565" s="11">
        <v>187755</v>
      </c>
      <c r="B3565" s="12" t="s">
        <v>16</v>
      </c>
      <c r="C3565" s="12" t="s">
        <v>14</v>
      </c>
      <c r="D3565" s="12">
        <v>1977</v>
      </c>
      <c r="E3565" s="12">
        <v>676</v>
      </c>
      <c r="F3565" s="12">
        <v>768</v>
      </c>
      <c r="G3565" s="12">
        <v>49</v>
      </c>
      <c r="H3565" s="12">
        <v>22666</v>
      </c>
      <c r="I3565" s="12">
        <v>6</v>
      </c>
      <c r="J3565" s="12">
        <v>44</v>
      </c>
      <c r="K3565" s="12">
        <v>693</v>
      </c>
      <c r="L3565" s="12">
        <v>751</v>
      </c>
      <c r="M3565" s="12">
        <v>10</v>
      </c>
      <c r="N3565" s="12">
        <f>VLOOKUP(Todos!$A3565,vlookup_table[#All],2,FALSE)</f>
        <v>1</v>
      </c>
      <c r="O3565" s="12" t="str">
        <f>VLOOKUP(Todos!$A3565,vlookup_table[#All],3,FALSE)</f>
        <v>IL</v>
      </c>
      <c r="P3565" s="12">
        <f>VLOOKUP(Todos!$A3565,vlookup_table[#All],4,FALSE)</f>
        <v>0</v>
      </c>
      <c r="Q3565" s="14" t="str">
        <f>VLOOKUP(Todos!$A3565,vlookup_table[#All],5,FALSE)</f>
        <v>S1</v>
      </c>
      <c r="R3565" s="14" t="str">
        <f>VLOOKUP(Todos!$A3565,vlookup_table[#All],6,FALSE)</f>
        <v>M</v>
      </c>
      <c r="S3565" s="14">
        <f>VLOOKUP(Todos!$A3565,vlookup_table[#All],7,FALSE)</f>
        <v>10</v>
      </c>
      <c r="T3565" s="14">
        <f>ROUND((9706-Todos!$P3565)/100, 0)</f>
        <v>97</v>
      </c>
      <c r="U3565" s="14" t="str" cm="1">
        <f t="array" ref="U3565">_xlfn.IFS(
    ISNUMBER(SEARCH("C", Q3565)), "Ciudad",
    ISNUMBER(SEARCH("T", Q3565)), "Pueblo",
    ISNUMBER(SEARCH("R", Q3565)), "Rural",
    ISNUMBER(SEARCH("S", Q3565)), "Suburbano",
    ISNUMBER(SEARCH("U", Q3565)), "Urbano"
)</f>
        <v>Suburbano</v>
      </c>
      <c r="V3565" s="25" t="str" cm="1">
        <f t="array" ref="V3565">_xlfn.LET(
    _xlpm.txt, _xlfn.TEXTJOIN("", TRUE, IF(ISNUMBER(--MID(Todos!$H3565, _xlfn.SEQUENCE(LEN(Todos!$H3565)), 1)), MID(Todos!$H3565, _xlfn.SEQUENCE(LEN(Todos!$H3565)), 1), "")),
    IF(ISNUMBER(--RIGHT(_xlpm.txt,1)), _xlpm.txt, LEFT(_xlpm.txt, LEN(_xlpm.txt)-1))
)</f>
        <v>22666</v>
      </c>
      <c r="W3565" s="14" t="str">
        <f>UPPER(LEFT(Todos!$B3565,2))</f>
        <v>IL</v>
      </c>
      <c r="X3565" s="15" t="str" cm="1">
        <f t="array" ref="X3565">+IF(Todos!$C3565 = "",MODE.MATCH(Todos!$C$2:$C$4029),Todos!$C3565)</f>
        <v>M</v>
      </c>
    </row>
    <row r="3566" spans="1:24" x14ac:dyDescent="0.35">
      <c r="A3566" s="6">
        <v>189943</v>
      </c>
      <c r="B3566" s="7" t="s">
        <v>13</v>
      </c>
      <c r="C3566" s="7" t="s">
        <v>14</v>
      </c>
      <c r="D3566" s="7">
        <v>1437</v>
      </c>
      <c r="E3566" s="7">
        <v>385</v>
      </c>
      <c r="F3566" s="7">
        <v>551</v>
      </c>
      <c r="G3566" s="7">
        <v>29</v>
      </c>
      <c r="H3566" s="7">
        <v>23079</v>
      </c>
      <c r="I3566" s="7">
        <v>5</v>
      </c>
      <c r="J3566" s="7">
        <v>19</v>
      </c>
      <c r="K3566" s="7">
        <v>444</v>
      </c>
      <c r="L3566" s="7">
        <v>480</v>
      </c>
      <c r="M3566" s="7">
        <v>12.76</v>
      </c>
      <c r="N3566" s="7">
        <f>VLOOKUP(Todos!$A3566,vlookup_table[#All],2,FALSE)</f>
        <v>1</v>
      </c>
      <c r="O3566" s="7" t="str">
        <f>VLOOKUP(Todos!$A3566,vlookup_table[#All],3,FALSE)</f>
        <v>FL</v>
      </c>
      <c r="P3566" s="7">
        <f>VLOOKUP(Todos!$A3566,vlookup_table[#All],4,FALSE)</f>
        <v>1601</v>
      </c>
      <c r="Q3566" s="9" t="str">
        <f>VLOOKUP(Todos!$A3566,vlookup_table[#All],5,FALSE)</f>
        <v/>
      </c>
      <c r="R3566" s="9" t="str">
        <f>VLOOKUP(Todos!$A3566,vlookup_table[#All],6,FALSE)</f>
        <v>M</v>
      </c>
      <c r="S3566" s="9">
        <f>VLOOKUP(Todos!$A3566,vlookup_table[#All],7,FALSE)</f>
        <v>200</v>
      </c>
      <c r="T3566" s="9">
        <f>ROUND((9706-Todos!$P3566)/100, 0)</f>
        <v>81</v>
      </c>
      <c r="U3566" s="9" t="e" cm="1">
        <f t="array" ref="U3566">_xlfn.IFS(
    ISNUMBER(SEARCH("C", Q3566)), "Ciudad",
    ISNUMBER(SEARCH("T", Q3566)), "Pueblo",
    ISNUMBER(SEARCH("R", Q3566)), "Rural",
    ISNUMBER(SEARCH("S", Q3566)), "Suburbano",
    ISNUMBER(SEARCH("U", Q3566)), "Urbano"
)</f>
        <v>#N/A</v>
      </c>
      <c r="V3566" s="24" t="str" cm="1">
        <f t="array" ref="V3566">_xlfn.LET(
    _xlpm.txt, _xlfn.TEXTJOIN("", TRUE, IF(ISNUMBER(--MID(Todos!$H3566, _xlfn.SEQUENCE(LEN(Todos!$H3566)), 1)), MID(Todos!$H3566, _xlfn.SEQUENCE(LEN(Todos!$H3566)), 1), "")),
    IF(ISNUMBER(--RIGHT(_xlpm.txt,1)), _xlpm.txt, LEFT(_xlpm.txt, LEN(_xlpm.txt)-1))
)</f>
        <v>23079</v>
      </c>
      <c r="W3566" s="9" t="str">
        <f>UPPER(LEFT(Todos!$B3566,2))</f>
        <v>FL</v>
      </c>
      <c r="X3566" s="10" t="str" cm="1">
        <f t="array" ref="X3566">+IF(Todos!$C3566 = "",MODE.MATCH(Todos!$C$2:$C$4029),Todos!$C3566)</f>
        <v>M</v>
      </c>
    </row>
    <row r="3567" spans="1:24" x14ac:dyDescent="0.35">
      <c r="A3567" s="11">
        <v>182895</v>
      </c>
      <c r="B3567" s="12" t="s">
        <v>41</v>
      </c>
      <c r="C3567" s="12"/>
      <c r="D3567" s="12">
        <v>563</v>
      </c>
      <c r="E3567" s="12">
        <v>340</v>
      </c>
      <c r="F3567" s="12">
        <v>414</v>
      </c>
      <c r="G3567" s="12">
        <v>1</v>
      </c>
      <c r="H3567" s="12">
        <v>13688</v>
      </c>
      <c r="I3567" s="12">
        <v>2</v>
      </c>
      <c r="J3567" s="12">
        <v>44</v>
      </c>
      <c r="K3567" s="12">
        <v>430</v>
      </c>
      <c r="L3567" s="12">
        <v>366</v>
      </c>
      <c r="M3567" s="12">
        <v>4.9411764710000003</v>
      </c>
      <c r="N3567" s="12">
        <f>VLOOKUP(Todos!$A3567,vlookup_table[#All],2,FALSE)</f>
        <v>2</v>
      </c>
      <c r="O3567" s="12" t="str">
        <f>VLOOKUP(Todos!$A3567,vlookup_table[#All],3,FALSE)</f>
        <v>WA</v>
      </c>
      <c r="P3567" s="12">
        <f>VLOOKUP(Todos!$A3567,vlookup_table[#All],4,FALSE)</f>
        <v>2304</v>
      </c>
      <c r="Q3567" s="14" t="str">
        <f>VLOOKUP(Todos!$A3567,vlookup_table[#All],5,FALSE)</f>
        <v>C2</v>
      </c>
      <c r="R3567" s="14" t="str">
        <f>VLOOKUP(Todos!$A3567,vlookup_table[#All],6,FALSE)</f>
        <v/>
      </c>
      <c r="S3567" s="14">
        <f>VLOOKUP(Todos!$A3567,vlookup_table[#All],7,FALSE)</f>
        <v>10</v>
      </c>
      <c r="T3567" s="14">
        <f>ROUND((9706-Todos!$P3567)/100, 0)</f>
        <v>74</v>
      </c>
      <c r="U3567" s="14" t="str" cm="1">
        <f t="array" ref="U3567">_xlfn.IFS(
    ISNUMBER(SEARCH("C", Q3567)), "Ciudad",
    ISNUMBER(SEARCH("T", Q3567)), "Pueblo",
    ISNUMBER(SEARCH("R", Q3567)), "Rural",
    ISNUMBER(SEARCH("S", Q3567)), "Suburbano",
    ISNUMBER(SEARCH("U", Q3567)), "Urbano"
)</f>
        <v>Ciudad</v>
      </c>
      <c r="V3567" s="25" t="str" cm="1">
        <f t="array" ref="V3567">_xlfn.LET(
    _xlpm.txt, _xlfn.TEXTJOIN("", TRUE, IF(ISNUMBER(--MID(Todos!$H3567, _xlfn.SEQUENCE(LEN(Todos!$H3567)), 1)), MID(Todos!$H3567, _xlfn.SEQUENCE(LEN(Todos!$H3567)), 1), "")),
    IF(ISNUMBER(--RIGHT(_xlpm.txt,1)), _xlpm.txt, LEFT(_xlpm.txt, LEN(_xlpm.txt)-1))
)</f>
        <v>13688</v>
      </c>
      <c r="W3567" s="14" t="str">
        <f>UPPER(LEFT(Todos!$B3567,2))</f>
        <v>WA</v>
      </c>
      <c r="X3567" s="15" t="e" cm="1">
        <f t="array" aca="1" ref="X3567" ca="1">+IF(Todos!$C3567 = "",MODE.MATCH(Todos!$C$2:$C$4029),Todos!$C3567)</f>
        <v>#NAME?</v>
      </c>
    </row>
    <row r="3568" spans="1:24" x14ac:dyDescent="0.35">
      <c r="A3568" s="6">
        <v>135230</v>
      </c>
      <c r="B3568" s="7" t="s">
        <v>56</v>
      </c>
      <c r="C3568" s="7" t="s">
        <v>61</v>
      </c>
      <c r="D3568" s="7">
        <v>1099</v>
      </c>
      <c r="E3568" s="7">
        <v>351</v>
      </c>
      <c r="F3568" s="7">
        <v>564</v>
      </c>
      <c r="G3568" s="7">
        <v>2</v>
      </c>
      <c r="H3568" s="7">
        <v>22396</v>
      </c>
      <c r="I3568" s="7">
        <v>3</v>
      </c>
      <c r="J3568" s="7">
        <v>29</v>
      </c>
      <c r="K3568" s="7">
        <v>513</v>
      </c>
      <c r="L3568" s="7">
        <v>421</v>
      </c>
      <c r="M3568" s="7">
        <v>9.375</v>
      </c>
      <c r="N3568" s="7">
        <f>VLOOKUP(Todos!$A3568,vlookup_table[#All],2,FALSE)</f>
        <v>0</v>
      </c>
      <c r="O3568" s="7" t="str">
        <f>VLOOKUP(Todos!$A3568,vlookup_table[#All],3,FALSE)</f>
        <v>AZ</v>
      </c>
      <c r="P3568" s="7">
        <f>VLOOKUP(Todos!$A3568,vlookup_table[#All],4,FALSE)</f>
        <v>2602</v>
      </c>
      <c r="Q3568" s="9" t="str">
        <f>VLOOKUP(Todos!$A3568,vlookup_table[#All],5,FALSE)</f>
        <v>S1</v>
      </c>
      <c r="R3568" s="9" t="str">
        <f>VLOOKUP(Todos!$A3568,vlookup_table[#All],6,FALSE)</f>
        <v>F</v>
      </c>
      <c r="S3568" s="9">
        <f>VLOOKUP(Todos!$A3568,vlookup_table[#All],7,FALSE)</f>
        <v>12</v>
      </c>
      <c r="T3568" s="9">
        <f>ROUND((9706-Todos!$P3568)/100, 0)</f>
        <v>71</v>
      </c>
      <c r="U3568" s="9" t="str" cm="1">
        <f t="array" ref="U3568">_xlfn.IFS(
    ISNUMBER(SEARCH("C", Q3568)), "Ciudad",
    ISNUMBER(SEARCH("T", Q3568)), "Pueblo",
    ISNUMBER(SEARCH("R", Q3568)), "Rural",
    ISNUMBER(SEARCH("S", Q3568)), "Suburbano",
    ISNUMBER(SEARCH("U", Q3568)), "Urbano"
)</f>
        <v>Suburbano</v>
      </c>
      <c r="V3568" s="24" t="str" cm="1">
        <f t="array" ref="V3568">_xlfn.LET(
    _xlpm.txt, _xlfn.TEXTJOIN("", TRUE, IF(ISNUMBER(--MID(Todos!$H3568, _xlfn.SEQUENCE(LEN(Todos!$H3568)), 1)), MID(Todos!$H3568, _xlfn.SEQUENCE(LEN(Todos!$H3568)), 1), "")),
    IF(ISNUMBER(--RIGHT(_xlpm.txt,1)), _xlpm.txt, LEFT(_xlpm.txt, LEN(_xlpm.txt)-1))
)</f>
        <v>22396</v>
      </c>
      <c r="W3568" s="9" t="str">
        <f>UPPER(LEFT(Todos!$B3568,2))</f>
        <v>AZ</v>
      </c>
      <c r="X3568" s="10" t="str" cm="1">
        <f t="array" ref="X3568">+IF(Todos!$C3568 = "",MODE.MATCH(Todos!$C$2:$C$4029),Todos!$C3568)</f>
        <v>Female</v>
      </c>
    </row>
    <row r="3569" spans="1:24" x14ac:dyDescent="0.35">
      <c r="A3569" s="11">
        <v>111081</v>
      </c>
      <c r="B3569" s="12" t="s">
        <v>56</v>
      </c>
      <c r="C3569" s="12" t="s">
        <v>61</v>
      </c>
      <c r="D3569" s="12">
        <v>707</v>
      </c>
      <c r="E3569" s="12">
        <v>211</v>
      </c>
      <c r="F3569" s="12">
        <v>323</v>
      </c>
      <c r="G3569" s="12">
        <v>0</v>
      </c>
      <c r="H3569" s="12">
        <v>14226</v>
      </c>
      <c r="I3569" s="12">
        <v>4</v>
      </c>
      <c r="J3569" s="12">
        <v>11</v>
      </c>
      <c r="K3569" s="12">
        <v>312</v>
      </c>
      <c r="L3569" s="12">
        <v>258</v>
      </c>
      <c r="M3569" s="12">
        <v>6.75</v>
      </c>
      <c r="N3569" s="12">
        <f>VLOOKUP(Todos!$A3569,vlookup_table[#All],2,FALSE)</f>
        <v>0</v>
      </c>
      <c r="O3569" s="12" t="str">
        <f>VLOOKUP(Todos!$A3569,vlookup_table[#All],3,FALSE)</f>
        <v>AZ</v>
      </c>
      <c r="P3569" s="12">
        <f>VLOOKUP(Todos!$A3569,vlookup_table[#All],4,FALSE)</f>
        <v>2801</v>
      </c>
      <c r="Q3569" s="14" t="str">
        <f>VLOOKUP(Todos!$A3569,vlookup_table[#All],5,FALSE)</f>
        <v>C2</v>
      </c>
      <c r="R3569" s="14" t="str">
        <f>VLOOKUP(Todos!$A3569,vlookup_table[#All],6,FALSE)</f>
        <v>F</v>
      </c>
      <c r="S3569" s="14">
        <f>VLOOKUP(Todos!$A3569,vlookup_table[#All],7,FALSE)</f>
        <v>9</v>
      </c>
      <c r="T3569" s="14">
        <f>ROUND((9706-Todos!$P3569)/100, 0)</f>
        <v>69</v>
      </c>
      <c r="U3569" s="14" t="str" cm="1">
        <f t="array" ref="U3569">_xlfn.IFS(
    ISNUMBER(SEARCH("C", Q3569)), "Ciudad",
    ISNUMBER(SEARCH("T", Q3569)), "Pueblo",
    ISNUMBER(SEARCH("R", Q3569)), "Rural",
    ISNUMBER(SEARCH("S", Q3569)), "Suburbano",
    ISNUMBER(SEARCH("U", Q3569)), "Urbano"
)</f>
        <v>Ciudad</v>
      </c>
      <c r="V3569" s="25" t="str" cm="1">
        <f t="array" ref="V3569">_xlfn.LET(
    _xlpm.txt, _xlfn.TEXTJOIN("", TRUE, IF(ISNUMBER(--MID(Todos!$H3569, _xlfn.SEQUENCE(LEN(Todos!$H3569)), 1)), MID(Todos!$H3569, _xlfn.SEQUENCE(LEN(Todos!$H3569)), 1), "")),
    IF(ISNUMBER(--RIGHT(_xlpm.txt,1)), _xlpm.txt, LEFT(_xlpm.txt, LEN(_xlpm.txt)-1))
)</f>
        <v>14226</v>
      </c>
      <c r="W3569" s="14" t="str">
        <f>UPPER(LEFT(Todos!$B3569,2))</f>
        <v>AZ</v>
      </c>
      <c r="X3569" s="15" t="str" cm="1">
        <f t="array" ref="X3569">+IF(Todos!$C3569 = "",MODE.MATCH(Todos!$C$2:$C$4029),Todos!$C3569)</f>
        <v>Female</v>
      </c>
    </row>
    <row r="3570" spans="1:24" x14ac:dyDescent="0.35">
      <c r="A3570" s="6">
        <v>34632</v>
      </c>
      <c r="B3570" s="7" t="s">
        <v>13</v>
      </c>
      <c r="C3570" s="7" t="s">
        <v>17</v>
      </c>
      <c r="D3570" s="7">
        <v>842</v>
      </c>
      <c r="E3570" s="7">
        <v>377</v>
      </c>
      <c r="F3570" s="7">
        <v>461</v>
      </c>
      <c r="G3570" s="7">
        <v>0</v>
      </c>
      <c r="H3570" s="7">
        <v>15608</v>
      </c>
      <c r="I3570" s="7">
        <v>6</v>
      </c>
      <c r="J3570" s="7">
        <v>18</v>
      </c>
      <c r="K3570" s="7">
        <v>375</v>
      </c>
      <c r="L3570" s="7">
        <v>446</v>
      </c>
      <c r="M3570" s="7">
        <v>7.5</v>
      </c>
      <c r="N3570" s="7">
        <f>VLOOKUP(Todos!$A3570,vlookup_table[#All],2,FALSE)</f>
        <v>0</v>
      </c>
      <c r="O3570" s="7" t="str">
        <f>VLOOKUP(Todos!$A3570,vlookup_table[#All],3,FALSE)</f>
        <v>FL</v>
      </c>
      <c r="P3570" s="7">
        <f>VLOOKUP(Todos!$A3570,vlookup_table[#All],4,FALSE)</f>
        <v>3501</v>
      </c>
      <c r="Q3570" s="9" t="str">
        <f>VLOOKUP(Todos!$A3570,vlookup_table[#All],5,FALSE)</f>
        <v>S1</v>
      </c>
      <c r="R3570" s="9" t="str">
        <f>VLOOKUP(Todos!$A3570,vlookup_table[#All],6,FALSE)</f>
        <v>F</v>
      </c>
      <c r="S3570" s="9">
        <f>VLOOKUP(Todos!$A3570,vlookup_table[#All],7,FALSE)</f>
        <v>15</v>
      </c>
      <c r="T3570" s="9">
        <f>ROUND((9706-Todos!$P3570)/100, 0)</f>
        <v>62</v>
      </c>
      <c r="U3570" s="9" t="str" cm="1">
        <f t="array" ref="U3570">_xlfn.IFS(
    ISNUMBER(SEARCH("C", Q3570)), "Ciudad",
    ISNUMBER(SEARCH("T", Q3570)), "Pueblo",
    ISNUMBER(SEARCH("R", Q3570)), "Rural",
    ISNUMBER(SEARCH("S", Q3570)), "Suburbano",
    ISNUMBER(SEARCH("U", Q3570)), "Urbano"
)</f>
        <v>Suburbano</v>
      </c>
      <c r="V3570" s="24" t="str" cm="1">
        <f t="array" ref="V3570">_xlfn.LET(
    _xlpm.txt, _xlfn.TEXTJOIN("", TRUE, IF(ISNUMBER(--MID(Todos!$H3570, _xlfn.SEQUENCE(LEN(Todos!$H3570)), 1)), MID(Todos!$H3570, _xlfn.SEQUENCE(LEN(Todos!$H3570)), 1), "")),
    IF(ISNUMBER(--RIGHT(_xlpm.txt,1)), _xlpm.txt, LEFT(_xlpm.txt, LEN(_xlpm.txt)-1))
)</f>
        <v>15608</v>
      </c>
      <c r="W3570" s="9" t="str">
        <f>UPPER(LEFT(Todos!$B3570,2))</f>
        <v>FL</v>
      </c>
      <c r="X3570" s="10" t="str" cm="1">
        <f t="array" ref="X3570">+IF(Todos!$C3570 = "",MODE.MATCH(Todos!$C$2:$C$4029),Todos!$C3570)</f>
        <v>F</v>
      </c>
    </row>
    <row r="3571" spans="1:24" x14ac:dyDescent="0.35">
      <c r="A3571" s="11">
        <v>56697</v>
      </c>
      <c r="B3571" s="12" t="s">
        <v>58</v>
      </c>
      <c r="C3571" s="12" t="s">
        <v>17</v>
      </c>
      <c r="D3571" s="12">
        <v>354</v>
      </c>
      <c r="E3571" s="12">
        <v>250</v>
      </c>
      <c r="F3571" s="12">
        <v>289</v>
      </c>
      <c r="G3571" s="12">
        <v>0</v>
      </c>
      <c r="H3571" s="12">
        <v>9288</v>
      </c>
      <c r="I3571" s="12">
        <v>1</v>
      </c>
      <c r="J3571" s="12">
        <v>90</v>
      </c>
      <c r="K3571" s="12">
        <v>256</v>
      </c>
      <c r="L3571" s="12">
        <v>277</v>
      </c>
      <c r="M3571" s="12">
        <v>7.7</v>
      </c>
      <c r="N3571" s="12">
        <f>VLOOKUP(Todos!$A3571,vlookup_table[#All],2,FALSE)</f>
        <v>2</v>
      </c>
      <c r="O3571" s="12" t="str">
        <f>VLOOKUP(Todos!$A3571,vlookup_table[#All],3,FALSE)</f>
        <v>KY</v>
      </c>
      <c r="P3571" s="12">
        <f>VLOOKUP(Todos!$A3571,vlookup_table[#All],4,FALSE)</f>
        <v>4601</v>
      </c>
      <c r="Q3571" s="14" t="str">
        <f>VLOOKUP(Todos!$A3571,vlookup_table[#All],5,FALSE)</f>
        <v>S3</v>
      </c>
      <c r="R3571" s="14" t="str">
        <f>VLOOKUP(Todos!$A3571,vlookup_table[#All],6,FALSE)</f>
        <v>F</v>
      </c>
      <c r="S3571" s="14">
        <f>VLOOKUP(Todos!$A3571,vlookup_table[#All],7,FALSE)</f>
        <v>10</v>
      </c>
      <c r="T3571" s="14">
        <f>ROUND((9706-Todos!$P3571)/100, 0)</f>
        <v>51</v>
      </c>
      <c r="U3571" s="14" t="str" cm="1">
        <f t="array" ref="U3571">_xlfn.IFS(
    ISNUMBER(SEARCH("C", Q3571)), "Ciudad",
    ISNUMBER(SEARCH("T", Q3571)), "Pueblo",
    ISNUMBER(SEARCH("R", Q3571)), "Rural",
    ISNUMBER(SEARCH("S", Q3571)), "Suburbano",
    ISNUMBER(SEARCH("U", Q3571)), "Urbano"
)</f>
        <v>Suburbano</v>
      </c>
      <c r="V3571" s="25" t="str" cm="1">
        <f t="array" ref="V3571">_xlfn.LET(
    _xlpm.txt, _xlfn.TEXTJOIN("", TRUE, IF(ISNUMBER(--MID(Todos!$H3571, _xlfn.SEQUENCE(LEN(Todos!$H3571)), 1)), MID(Todos!$H3571, _xlfn.SEQUENCE(LEN(Todos!$H3571)), 1), "")),
    IF(ISNUMBER(--RIGHT(_xlpm.txt,1)), _xlpm.txt, LEFT(_xlpm.txt, LEN(_xlpm.txt)-1))
)</f>
        <v>9288</v>
      </c>
      <c r="W3571" s="14" t="str">
        <f>UPPER(LEFT(Todos!$B3571,2))</f>
        <v>KY</v>
      </c>
      <c r="X3571" s="15" t="str" cm="1">
        <f t="array" ref="X3571">+IF(Todos!$C3571 = "",MODE.MATCH(Todos!$C$2:$C$4029),Todos!$C3571)</f>
        <v>F</v>
      </c>
    </row>
    <row r="3572" spans="1:24" x14ac:dyDescent="0.35">
      <c r="A3572" s="6">
        <v>78116</v>
      </c>
      <c r="B3572" s="7" t="s">
        <v>36</v>
      </c>
      <c r="C3572" s="7" t="s">
        <v>17</v>
      </c>
      <c r="D3572" s="7">
        <v>720</v>
      </c>
      <c r="E3572" s="7">
        <v>399</v>
      </c>
      <c r="F3572" s="7">
        <v>446</v>
      </c>
      <c r="G3572" s="7">
        <v>0</v>
      </c>
      <c r="H3572" s="7">
        <v>14215</v>
      </c>
      <c r="I3572" s="7">
        <v>0</v>
      </c>
      <c r="J3572" s="7">
        <v>85</v>
      </c>
      <c r="K3572" s="7">
        <v>432</v>
      </c>
      <c r="L3572" s="7">
        <v>406</v>
      </c>
      <c r="M3572" s="7">
        <v>8.8000000000000007</v>
      </c>
      <c r="N3572" s="7">
        <f>VLOOKUP(Todos!$A3572,vlookup_table[#All],2,FALSE)</f>
        <v>0</v>
      </c>
      <c r="O3572" s="7" t="str">
        <f>VLOOKUP(Todos!$A3572,vlookup_table[#All],3,FALSE)</f>
        <v>WI</v>
      </c>
      <c r="P3572" s="7">
        <f>VLOOKUP(Todos!$A3572,vlookup_table[#All],4,FALSE)</f>
        <v>0</v>
      </c>
      <c r="Q3572" s="9" t="str">
        <f>VLOOKUP(Todos!$A3572,vlookup_table[#All],5,FALSE)</f>
        <v>R1</v>
      </c>
      <c r="R3572" s="9" t="str">
        <f>VLOOKUP(Todos!$A3572,vlookup_table[#All],6,FALSE)</f>
        <v>F</v>
      </c>
      <c r="S3572" s="9">
        <f>VLOOKUP(Todos!$A3572,vlookup_table[#All],7,FALSE)</f>
        <v>10</v>
      </c>
      <c r="T3572" s="9">
        <f>ROUND((9706-Todos!$P3572)/100, 0)</f>
        <v>97</v>
      </c>
      <c r="U3572" s="9" t="str" cm="1">
        <f t="array" ref="U3572">_xlfn.IFS(
    ISNUMBER(SEARCH("C", Q3572)), "Ciudad",
    ISNUMBER(SEARCH("T", Q3572)), "Pueblo",
    ISNUMBER(SEARCH("R", Q3572)), "Rural",
    ISNUMBER(SEARCH("S", Q3572)), "Suburbano",
    ISNUMBER(SEARCH("U", Q3572)), "Urbano"
)</f>
        <v>Rural</v>
      </c>
      <c r="V3572" s="24" t="str" cm="1">
        <f t="array" ref="V3572">_xlfn.LET(
    _xlpm.txt, _xlfn.TEXTJOIN("", TRUE, IF(ISNUMBER(--MID(Todos!$H3572, _xlfn.SEQUENCE(LEN(Todos!$H3572)), 1)), MID(Todos!$H3572, _xlfn.SEQUENCE(LEN(Todos!$H3572)), 1), "")),
    IF(ISNUMBER(--RIGHT(_xlpm.txt,1)), _xlpm.txt, LEFT(_xlpm.txt, LEN(_xlpm.txt)-1))
)</f>
        <v>14215</v>
      </c>
      <c r="W3572" s="9" t="str">
        <f>UPPER(LEFT(Todos!$B3572,2))</f>
        <v>WI</v>
      </c>
      <c r="X3572" s="10" t="str" cm="1">
        <f t="array" ref="X3572">+IF(Todos!$C3572 = "",MODE.MATCH(Todos!$C$2:$C$4029),Todos!$C3572)</f>
        <v>F</v>
      </c>
    </row>
    <row r="3573" spans="1:24" x14ac:dyDescent="0.35">
      <c r="A3573" s="11">
        <v>110847</v>
      </c>
      <c r="B3573" s="12" t="s">
        <v>33</v>
      </c>
      <c r="C3573" s="12" t="s">
        <v>14</v>
      </c>
      <c r="D3573" s="12">
        <v>419</v>
      </c>
      <c r="E3573" s="12">
        <v>235</v>
      </c>
      <c r="F3573" s="12">
        <v>317</v>
      </c>
      <c r="G3573" s="12">
        <v>0</v>
      </c>
      <c r="H3573" s="12">
        <v>10482</v>
      </c>
      <c r="I3573" s="12">
        <v>1</v>
      </c>
      <c r="J3573" s="12">
        <v>69</v>
      </c>
      <c r="K3573" s="12">
        <v>277</v>
      </c>
      <c r="L3573" s="12">
        <v>284</v>
      </c>
      <c r="M3573" s="12">
        <v>5.2272727269999999</v>
      </c>
      <c r="N3573" s="12">
        <f>VLOOKUP(Todos!$A3573,vlookup_table[#All],2,FALSE)</f>
        <v>1002</v>
      </c>
      <c r="O3573" s="12" t="str">
        <f>VLOOKUP(Todos!$A3573,vlookup_table[#All],3,FALSE)</f>
        <v>AR</v>
      </c>
      <c r="P3573" s="12">
        <f>VLOOKUP(Todos!$A3573,vlookup_table[#All],4,FALSE)</f>
        <v>0</v>
      </c>
      <c r="Q3573" s="14" t="str">
        <f>VLOOKUP(Todos!$A3573,vlookup_table[#All],5,FALSE)</f>
        <v>R2</v>
      </c>
      <c r="R3573" s="14" t="str">
        <f>VLOOKUP(Todos!$A3573,vlookup_table[#All],6,FALSE)</f>
        <v>M</v>
      </c>
      <c r="S3573" s="14">
        <f>VLOOKUP(Todos!$A3573,vlookup_table[#All],7,FALSE)</f>
        <v>5</v>
      </c>
      <c r="T3573" s="14">
        <f>ROUND((9706-Todos!$P3573)/100, 0)</f>
        <v>97</v>
      </c>
      <c r="U3573" s="14" t="str" cm="1">
        <f t="array" ref="U3573">_xlfn.IFS(
    ISNUMBER(SEARCH("C", Q3573)), "Ciudad",
    ISNUMBER(SEARCH("T", Q3573)), "Pueblo",
    ISNUMBER(SEARCH("R", Q3573)), "Rural",
    ISNUMBER(SEARCH("S", Q3573)), "Suburbano",
    ISNUMBER(SEARCH("U", Q3573)), "Urbano"
)</f>
        <v>Rural</v>
      </c>
      <c r="V3573" s="25" t="str" cm="1">
        <f t="array" ref="V3573">_xlfn.LET(
    _xlpm.txt, _xlfn.TEXTJOIN("", TRUE, IF(ISNUMBER(--MID(Todos!$H3573, _xlfn.SEQUENCE(LEN(Todos!$H3573)), 1)), MID(Todos!$H3573, _xlfn.SEQUENCE(LEN(Todos!$H3573)), 1), "")),
    IF(ISNUMBER(--RIGHT(_xlpm.txt,1)), _xlpm.txt, LEFT(_xlpm.txt, LEN(_xlpm.txt)-1))
)</f>
        <v>10482</v>
      </c>
      <c r="W3573" s="14" t="str">
        <f>UPPER(LEFT(Todos!$B3573,2))</f>
        <v>AR</v>
      </c>
      <c r="X3573" s="15" t="str" cm="1">
        <f t="array" ref="X3573">+IF(Todos!$C3573 = "",MODE.MATCH(Todos!$C$2:$C$4029),Todos!$C3573)</f>
        <v>M</v>
      </c>
    </row>
    <row r="3574" spans="1:24" x14ac:dyDescent="0.35">
      <c r="A3574" s="6">
        <v>152149</v>
      </c>
      <c r="B3574" s="7" t="s">
        <v>22</v>
      </c>
      <c r="C3574" s="7" t="s">
        <v>14</v>
      </c>
      <c r="D3574" s="7">
        <v>1538</v>
      </c>
      <c r="E3574" s="7">
        <v>303</v>
      </c>
      <c r="F3574" s="7">
        <v>389</v>
      </c>
      <c r="G3574" s="7">
        <v>19</v>
      </c>
      <c r="H3574" s="7">
        <v>13191</v>
      </c>
      <c r="I3574" s="7">
        <v>8</v>
      </c>
      <c r="J3574" s="7">
        <v>49</v>
      </c>
      <c r="K3574" s="7">
        <v>343</v>
      </c>
      <c r="L3574" s="7">
        <v>355</v>
      </c>
      <c r="M3574" s="7">
        <v>6.2</v>
      </c>
      <c r="N3574" s="7">
        <f>VLOOKUP(Todos!$A3574,vlookup_table[#All],2,FALSE)</f>
        <v>1</v>
      </c>
      <c r="O3574" s="7" t="str">
        <f>VLOOKUP(Todos!$A3574,vlookup_table[#All],3,FALSE)</f>
        <v>CA</v>
      </c>
      <c r="P3574" s="7">
        <f>VLOOKUP(Todos!$A3574,vlookup_table[#All],4,FALSE)</f>
        <v>3801</v>
      </c>
      <c r="Q3574" s="9" t="str">
        <f>VLOOKUP(Todos!$A3574,vlookup_table[#All],5,FALSE)</f>
        <v>S2</v>
      </c>
      <c r="R3574" s="9" t="str">
        <f>VLOOKUP(Todos!$A3574,vlookup_table[#All],6,FALSE)</f>
        <v>M</v>
      </c>
      <c r="S3574" s="9">
        <f>VLOOKUP(Todos!$A3574,vlookup_table[#All],7,FALSE)</f>
        <v>10</v>
      </c>
      <c r="T3574" s="9">
        <f>ROUND((9706-Todos!$P3574)/100, 0)</f>
        <v>59</v>
      </c>
      <c r="U3574" s="9" t="str" cm="1">
        <f t="array" ref="U3574">_xlfn.IFS(
    ISNUMBER(SEARCH("C", Q3574)), "Ciudad",
    ISNUMBER(SEARCH("T", Q3574)), "Pueblo",
    ISNUMBER(SEARCH("R", Q3574)), "Rural",
    ISNUMBER(SEARCH("S", Q3574)), "Suburbano",
    ISNUMBER(SEARCH("U", Q3574)), "Urbano"
)</f>
        <v>Suburbano</v>
      </c>
      <c r="V3574" s="24" t="str" cm="1">
        <f t="array" ref="V3574">_xlfn.LET(
    _xlpm.txt, _xlfn.TEXTJOIN("", TRUE, IF(ISNUMBER(--MID(Todos!$H3574, _xlfn.SEQUENCE(LEN(Todos!$H3574)), 1)), MID(Todos!$H3574, _xlfn.SEQUENCE(LEN(Todos!$H3574)), 1), "")),
    IF(ISNUMBER(--RIGHT(_xlpm.txt,1)), _xlpm.txt, LEFT(_xlpm.txt, LEN(_xlpm.txt)-1))
)</f>
        <v>13191</v>
      </c>
      <c r="W3574" s="9" t="str">
        <f>UPPER(LEFT(Todos!$B3574,2))</f>
        <v>CA</v>
      </c>
      <c r="X3574" s="10" t="str" cm="1">
        <f t="array" ref="X3574">+IF(Todos!$C3574 = "",MODE.MATCH(Todos!$C$2:$C$4029),Todos!$C3574)</f>
        <v>M</v>
      </c>
    </row>
    <row r="3575" spans="1:24" x14ac:dyDescent="0.35">
      <c r="A3575" s="11">
        <v>169489</v>
      </c>
      <c r="B3575" s="12" t="s">
        <v>22</v>
      </c>
      <c r="C3575" s="12" t="s">
        <v>17</v>
      </c>
      <c r="D3575" s="12">
        <v>1281</v>
      </c>
      <c r="E3575" s="12">
        <v>370</v>
      </c>
      <c r="F3575" s="12">
        <v>403</v>
      </c>
      <c r="G3575" s="12">
        <v>3</v>
      </c>
      <c r="H3575" s="12">
        <v>11428</v>
      </c>
      <c r="I3575" s="12">
        <v>7</v>
      </c>
      <c r="J3575" s="12">
        <v>61</v>
      </c>
      <c r="K3575" s="12">
        <v>386</v>
      </c>
      <c r="L3575" s="12">
        <v>372</v>
      </c>
      <c r="M3575" s="12">
        <v>8.3333333330000006</v>
      </c>
      <c r="N3575" s="12">
        <f>VLOOKUP(Todos!$A3575,vlookup_table[#All],2,FALSE)</f>
        <v>0</v>
      </c>
      <c r="O3575" s="12" t="str">
        <f>VLOOKUP(Todos!$A3575,vlookup_table[#All],3,FALSE)</f>
        <v>CA</v>
      </c>
      <c r="P3575" s="12">
        <f>VLOOKUP(Todos!$A3575,vlookup_table[#All],4,FALSE)</f>
        <v>4001</v>
      </c>
      <c r="Q3575" s="14" t="str">
        <f>VLOOKUP(Todos!$A3575,vlookup_table[#All],5,FALSE)</f>
        <v>T2</v>
      </c>
      <c r="R3575" s="14" t="str">
        <f>VLOOKUP(Todos!$A3575,vlookup_table[#All],6,FALSE)</f>
        <v>F</v>
      </c>
      <c r="S3575" s="14">
        <f>VLOOKUP(Todos!$A3575,vlookup_table[#All],7,FALSE)</f>
        <v>8</v>
      </c>
      <c r="T3575" s="14">
        <f>ROUND((9706-Todos!$P3575)/100, 0)</f>
        <v>57</v>
      </c>
      <c r="U3575" s="14" t="str" cm="1">
        <f t="array" ref="U3575">_xlfn.IFS(
    ISNUMBER(SEARCH("C", Q3575)), "Ciudad",
    ISNUMBER(SEARCH("T", Q3575)), "Pueblo",
    ISNUMBER(SEARCH("R", Q3575)), "Rural",
    ISNUMBER(SEARCH("S", Q3575)), "Suburbano",
    ISNUMBER(SEARCH("U", Q3575)), "Urbano"
)</f>
        <v>Pueblo</v>
      </c>
      <c r="V3575" s="25" t="str" cm="1">
        <f t="array" ref="V3575">_xlfn.LET(
    _xlpm.txt, _xlfn.TEXTJOIN("", TRUE, IF(ISNUMBER(--MID(Todos!$H3575, _xlfn.SEQUENCE(LEN(Todos!$H3575)), 1)), MID(Todos!$H3575, _xlfn.SEQUENCE(LEN(Todos!$H3575)), 1), "")),
    IF(ISNUMBER(--RIGHT(_xlpm.txt,1)), _xlpm.txt, LEFT(_xlpm.txt, LEN(_xlpm.txt)-1))
)</f>
        <v>11428</v>
      </c>
      <c r="W3575" s="14" t="str">
        <f>UPPER(LEFT(Todos!$B3575,2))</f>
        <v>CA</v>
      </c>
      <c r="X3575" s="15" t="str" cm="1">
        <f t="array" ref="X3575">+IF(Todos!$C3575 = "",MODE.MATCH(Todos!$C$2:$C$4029),Todos!$C3575)</f>
        <v>F</v>
      </c>
    </row>
    <row r="3576" spans="1:24" x14ac:dyDescent="0.35">
      <c r="A3576" s="6">
        <v>116063</v>
      </c>
      <c r="B3576" s="7" t="s">
        <v>21</v>
      </c>
      <c r="C3576" s="7" t="s">
        <v>17</v>
      </c>
      <c r="D3576" s="7">
        <v>680</v>
      </c>
      <c r="E3576" s="7">
        <v>339</v>
      </c>
      <c r="F3576" s="7">
        <v>382</v>
      </c>
      <c r="G3576" s="7">
        <v>0</v>
      </c>
      <c r="H3576" s="7">
        <v>10577</v>
      </c>
      <c r="I3576" s="7">
        <v>1</v>
      </c>
      <c r="J3576" s="7">
        <v>70</v>
      </c>
      <c r="K3576" s="7">
        <v>387</v>
      </c>
      <c r="L3576" s="7">
        <v>352</v>
      </c>
      <c r="M3576" s="7">
        <v>10</v>
      </c>
      <c r="N3576" s="7">
        <f>VLOOKUP(Todos!$A3576,vlookup_table[#All],2,FALSE)</f>
        <v>0</v>
      </c>
      <c r="O3576" s="7" t="str">
        <f>VLOOKUP(Todos!$A3576,vlookup_table[#All],3,FALSE)</f>
        <v>TX</v>
      </c>
      <c r="P3576" s="7">
        <f>VLOOKUP(Todos!$A3576,vlookup_table[#All],4,FALSE)</f>
        <v>3001</v>
      </c>
      <c r="Q3576" s="9" t="str">
        <f>VLOOKUP(Todos!$A3576,vlookup_table[#All],5,FALSE)</f>
        <v>C2</v>
      </c>
      <c r="R3576" s="9" t="str">
        <f>VLOOKUP(Todos!$A3576,vlookup_table[#All],6,FALSE)</f>
        <v>F</v>
      </c>
      <c r="S3576" s="9">
        <f>VLOOKUP(Todos!$A3576,vlookup_table[#All],7,FALSE)</f>
        <v>5</v>
      </c>
      <c r="T3576" s="9">
        <f>ROUND((9706-Todos!$P3576)/100, 0)</f>
        <v>67</v>
      </c>
      <c r="U3576" s="9" t="str" cm="1">
        <f t="array" ref="U3576">_xlfn.IFS(
    ISNUMBER(SEARCH("C", Q3576)), "Ciudad",
    ISNUMBER(SEARCH("T", Q3576)), "Pueblo",
    ISNUMBER(SEARCH("R", Q3576)), "Rural",
    ISNUMBER(SEARCH("S", Q3576)), "Suburbano",
    ISNUMBER(SEARCH("U", Q3576)), "Urbano"
)</f>
        <v>Ciudad</v>
      </c>
      <c r="V3576" s="24" t="str" cm="1">
        <f t="array" ref="V3576">_xlfn.LET(
    _xlpm.txt, _xlfn.TEXTJOIN("", TRUE, IF(ISNUMBER(--MID(Todos!$H3576, _xlfn.SEQUENCE(LEN(Todos!$H3576)), 1)), MID(Todos!$H3576, _xlfn.SEQUENCE(LEN(Todos!$H3576)), 1), "")),
    IF(ISNUMBER(--RIGHT(_xlpm.txt,1)), _xlpm.txt, LEFT(_xlpm.txt, LEN(_xlpm.txt)-1))
)</f>
        <v>10577</v>
      </c>
      <c r="W3576" s="9" t="str">
        <f>UPPER(LEFT(Todos!$B3576,2))</f>
        <v>TX</v>
      </c>
      <c r="X3576" s="10" t="str" cm="1">
        <f t="array" ref="X3576">+IF(Todos!$C3576 = "",MODE.MATCH(Todos!$C$2:$C$4029),Todos!$C3576)</f>
        <v>F</v>
      </c>
    </row>
    <row r="3577" spans="1:24" x14ac:dyDescent="0.35">
      <c r="A3577" s="11">
        <v>81241</v>
      </c>
      <c r="B3577" s="12" t="s">
        <v>36</v>
      </c>
      <c r="C3577" s="12" t="s">
        <v>52</v>
      </c>
      <c r="D3577" s="12">
        <v>419</v>
      </c>
      <c r="E3577" s="12">
        <v>219</v>
      </c>
      <c r="F3577" s="12">
        <v>299</v>
      </c>
      <c r="G3577" s="12">
        <v>0</v>
      </c>
      <c r="H3577" s="12">
        <v>10050</v>
      </c>
      <c r="I3577" s="12">
        <v>1</v>
      </c>
      <c r="J3577" s="12">
        <v>83</v>
      </c>
      <c r="K3577" s="12">
        <v>243</v>
      </c>
      <c r="L3577" s="12">
        <v>266</v>
      </c>
      <c r="M3577" s="12">
        <v>10.5</v>
      </c>
      <c r="N3577" s="12">
        <f>VLOOKUP(Todos!$A3577,vlookup_table[#All],2,FALSE)</f>
        <v>1</v>
      </c>
      <c r="O3577" s="12" t="str">
        <f>VLOOKUP(Todos!$A3577,vlookup_table[#All],3,FALSE)</f>
        <v>WI</v>
      </c>
      <c r="P3577" s="12">
        <f>VLOOKUP(Todos!$A3577,vlookup_table[#All],4,FALSE)</f>
        <v>4507</v>
      </c>
      <c r="Q3577" s="14" t="str">
        <f>VLOOKUP(Todos!$A3577,vlookup_table[#All],5,FALSE)</f>
        <v>R2</v>
      </c>
      <c r="R3577" s="14" t="str">
        <f>VLOOKUP(Todos!$A3577,vlookup_table[#All],6,FALSE)</f>
        <v>M</v>
      </c>
      <c r="S3577" s="14">
        <f>VLOOKUP(Todos!$A3577,vlookup_table[#All],7,FALSE)</f>
        <v>20</v>
      </c>
      <c r="T3577" s="14">
        <f>ROUND((9706-Todos!$P3577)/100, 0)</f>
        <v>52</v>
      </c>
      <c r="U3577" s="14" t="str" cm="1">
        <f t="array" ref="U3577">_xlfn.IFS(
    ISNUMBER(SEARCH("C", Q3577)), "Ciudad",
    ISNUMBER(SEARCH("T", Q3577)), "Pueblo",
    ISNUMBER(SEARCH("R", Q3577)), "Rural",
    ISNUMBER(SEARCH("S", Q3577)), "Suburbano",
    ISNUMBER(SEARCH("U", Q3577)), "Urbano"
)</f>
        <v>Rural</v>
      </c>
      <c r="V3577" s="25" t="str" cm="1">
        <f t="array" ref="V3577">_xlfn.LET(
    _xlpm.txt, _xlfn.TEXTJOIN("", TRUE, IF(ISNUMBER(--MID(Todos!$H3577, _xlfn.SEQUENCE(LEN(Todos!$H3577)), 1)), MID(Todos!$H3577, _xlfn.SEQUENCE(LEN(Todos!$H3577)), 1), "")),
    IF(ISNUMBER(--RIGHT(_xlpm.txt,1)), _xlpm.txt, LEFT(_xlpm.txt, LEN(_xlpm.txt)-1))
)</f>
        <v>10050</v>
      </c>
      <c r="W3577" s="14" t="str">
        <f>UPPER(LEFT(Todos!$B3577,2))</f>
        <v>WI</v>
      </c>
      <c r="X3577" s="15" t="str" cm="1">
        <f t="array" ref="X3577">+IF(Todos!$C3577 = "",MODE.MATCH(Todos!$C$2:$C$4029),Todos!$C3577)</f>
        <v>male</v>
      </c>
    </row>
    <row r="3578" spans="1:24" x14ac:dyDescent="0.35">
      <c r="A3578" s="6">
        <v>5642</v>
      </c>
      <c r="B3578" s="7" t="s">
        <v>16</v>
      </c>
      <c r="C3578" s="7" t="s">
        <v>17</v>
      </c>
      <c r="D3578" s="7">
        <v>1000</v>
      </c>
      <c r="E3578" s="7">
        <v>271</v>
      </c>
      <c r="F3578" s="7">
        <v>479</v>
      </c>
      <c r="G3578" s="7">
        <v>0</v>
      </c>
      <c r="H3578" s="7">
        <v>16266</v>
      </c>
      <c r="I3578" s="7">
        <v>30</v>
      </c>
      <c r="J3578" s="7">
        <v>64</v>
      </c>
      <c r="K3578" s="7">
        <v>458</v>
      </c>
      <c r="L3578" s="7">
        <v>377</v>
      </c>
      <c r="M3578" s="7">
        <v>17.333333329999999</v>
      </c>
      <c r="N3578" s="7">
        <f>VLOOKUP(Todos!$A3578,vlookup_table[#All],2,FALSE)</f>
        <v>0</v>
      </c>
      <c r="O3578" s="7" t="str">
        <f>VLOOKUP(Todos!$A3578,vlookup_table[#All],3,FALSE)</f>
        <v>IL</v>
      </c>
      <c r="P3578" s="7">
        <f>VLOOKUP(Todos!$A3578,vlookup_table[#All],4,FALSE)</f>
        <v>0</v>
      </c>
      <c r="Q3578" s="9" t="str">
        <f>VLOOKUP(Todos!$A3578,vlookup_table[#All],5,FALSE)</f>
        <v>U2</v>
      </c>
      <c r="R3578" s="9" t="str">
        <f>VLOOKUP(Todos!$A3578,vlookup_table[#All],6,FALSE)</f>
        <v>F</v>
      </c>
      <c r="S3578" s="9">
        <f>VLOOKUP(Todos!$A3578,vlookup_table[#All],7,FALSE)</f>
        <v>48</v>
      </c>
      <c r="T3578" s="9">
        <f>ROUND((9706-Todos!$P3578)/100, 0)</f>
        <v>97</v>
      </c>
      <c r="U3578" s="9" t="str" cm="1">
        <f t="array" ref="U3578">_xlfn.IFS(
    ISNUMBER(SEARCH("C", Q3578)), "Ciudad",
    ISNUMBER(SEARCH("T", Q3578)), "Pueblo",
    ISNUMBER(SEARCH("R", Q3578)), "Rural",
    ISNUMBER(SEARCH("S", Q3578)), "Suburbano",
    ISNUMBER(SEARCH("U", Q3578)), "Urbano"
)</f>
        <v>Urbano</v>
      </c>
      <c r="V3578" s="24" t="str" cm="1">
        <f t="array" ref="V3578">_xlfn.LET(
    _xlpm.txt, _xlfn.TEXTJOIN("", TRUE, IF(ISNUMBER(--MID(Todos!$H3578, _xlfn.SEQUENCE(LEN(Todos!$H3578)), 1)), MID(Todos!$H3578, _xlfn.SEQUENCE(LEN(Todos!$H3578)), 1), "")),
    IF(ISNUMBER(--RIGHT(_xlpm.txt,1)), _xlpm.txt, LEFT(_xlpm.txt, LEN(_xlpm.txt)-1))
)</f>
        <v>16266</v>
      </c>
      <c r="W3578" s="9" t="str">
        <f>UPPER(LEFT(Todos!$B3578,2))</f>
        <v>IL</v>
      </c>
      <c r="X3578" s="10" t="str" cm="1">
        <f t="array" ref="X3578">+IF(Todos!$C3578 = "",MODE.MATCH(Todos!$C$2:$C$4029),Todos!$C3578)</f>
        <v>F</v>
      </c>
    </row>
    <row r="3579" spans="1:24" x14ac:dyDescent="0.35">
      <c r="A3579" s="11">
        <v>70493</v>
      </c>
      <c r="B3579" s="12" t="s">
        <v>30</v>
      </c>
      <c r="C3579" s="12" t="s">
        <v>14</v>
      </c>
      <c r="D3579" s="12">
        <v>279</v>
      </c>
      <c r="E3579" s="12">
        <v>119</v>
      </c>
      <c r="F3579" s="12">
        <v>207</v>
      </c>
      <c r="G3579" s="12">
        <v>0</v>
      </c>
      <c r="H3579" s="12">
        <v>6680</v>
      </c>
      <c r="I3579" s="12">
        <v>2</v>
      </c>
      <c r="J3579" s="12">
        <v>78</v>
      </c>
      <c r="K3579" s="12">
        <v>165</v>
      </c>
      <c r="L3579" s="12">
        <v>170</v>
      </c>
      <c r="M3579" s="12">
        <v>12</v>
      </c>
      <c r="N3579" s="12">
        <f>VLOOKUP(Todos!$A3579,vlookup_table[#All],2,FALSE)</f>
        <v>0</v>
      </c>
      <c r="O3579" s="12" t="str">
        <f>VLOOKUP(Todos!$A3579,vlookup_table[#All],3,FALSE)</f>
        <v>MI</v>
      </c>
      <c r="P3579" s="12">
        <f>VLOOKUP(Todos!$A3579,vlookup_table[#All],4,FALSE)</f>
        <v>1008</v>
      </c>
      <c r="Q3579" s="14" t="str">
        <f>VLOOKUP(Todos!$A3579,vlookup_table[#All],5,FALSE)</f>
        <v>R3</v>
      </c>
      <c r="R3579" s="14" t="str">
        <f>VLOOKUP(Todos!$A3579,vlookup_table[#All],6,FALSE)</f>
        <v>M</v>
      </c>
      <c r="S3579" s="14">
        <f>VLOOKUP(Todos!$A3579,vlookup_table[#All],7,FALSE)</f>
        <v>25</v>
      </c>
      <c r="T3579" s="14">
        <f>ROUND((9706-Todos!$P3579)/100, 0)</f>
        <v>87</v>
      </c>
      <c r="U3579" s="14" t="str" cm="1">
        <f t="array" ref="U3579">_xlfn.IFS(
    ISNUMBER(SEARCH("C", Q3579)), "Ciudad",
    ISNUMBER(SEARCH("T", Q3579)), "Pueblo",
    ISNUMBER(SEARCH("R", Q3579)), "Rural",
    ISNUMBER(SEARCH("S", Q3579)), "Suburbano",
    ISNUMBER(SEARCH("U", Q3579)), "Urbano"
)</f>
        <v>Rural</v>
      </c>
      <c r="V3579" s="25" t="str" cm="1">
        <f t="array" ref="V3579">_xlfn.LET(
    _xlpm.txt, _xlfn.TEXTJOIN("", TRUE, IF(ISNUMBER(--MID(Todos!$H3579, _xlfn.SEQUENCE(LEN(Todos!$H3579)), 1)), MID(Todos!$H3579, _xlfn.SEQUENCE(LEN(Todos!$H3579)), 1), "")),
    IF(ISNUMBER(--RIGHT(_xlpm.txt,1)), _xlpm.txt, LEFT(_xlpm.txt, LEN(_xlpm.txt)-1))
)</f>
        <v>6680</v>
      </c>
      <c r="W3579" s="14" t="str">
        <f>UPPER(LEFT(Todos!$B3579,2))</f>
        <v>MI</v>
      </c>
      <c r="X3579" s="15" t="str" cm="1">
        <f t="array" ref="X3579">+IF(Todos!$C3579 = "",MODE.MATCH(Todos!$C$2:$C$4029),Todos!$C3579)</f>
        <v>M</v>
      </c>
    </row>
    <row r="3580" spans="1:24" x14ac:dyDescent="0.35">
      <c r="A3580" s="6">
        <v>147175</v>
      </c>
      <c r="B3580" s="7" t="s">
        <v>22</v>
      </c>
      <c r="C3580" s="7" t="s">
        <v>14</v>
      </c>
      <c r="D3580" s="7">
        <v>2074</v>
      </c>
      <c r="E3580" s="7">
        <v>495</v>
      </c>
      <c r="F3580" s="7">
        <v>586</v>
      </c>
      <c r="G3580" s="7">
        <v>52</v>
      </c>
      <c r="H3580" s="7">
        <v>20386</v>
      </c>
      <c r="I3580" s="7">
        <v>5</v>
      </c>
      <c r="J3580" s="7">
        <v>53</v>
      </c>
      <c r="K3580" s="7">
        <v>515</v>
      </c>
      <c r="L3580" s="7">
        <v>560</v>
      </c>
      <c r="M3580" s="7">
        <v>6.5</v>
      </c>
      <c r="N3580" s="7">
        <f>VLOOKUP(Todos!$A3580,vlookup_table[#All],2,FALSE)</f>
        <v>0</v>
      </c>
      <c r="O3580" s="7" t="str">
        <f>VLOOKUP(Todos!$A3580,vlookup_table[#All],3,FALSE)</f>
        <v>CA</v>
      </c>
      <c r="P3580" s="7">
        <f>VLOOKUP(Todos!$A3580,vlookup_table[#All],4,FALSE)</f>
        <v>0</v>
      </c>
      <c r="Q3580" s="9" t="str">
        <f>VLOOKUP(Todos!$A3580,vlookup_table[#All],5,FALSE)</f>
        <v>U4</v>
      </c>
      <c r="R3580" s="9" t="str">
        <f>VLOOKUP(Todos!$A3580,vlookup_table[#All],6,FALSE)</f>
        <v>M</v>
      </c>
      <c r="S3580" s="9">
        <f>VLOOKUP(Todos!$A3580,vlookup_table[#All],7,FALSE)</f>
        <v>7</v>
      </c>
      <c r="T3580" s="9">
        <f>ROUND((9706-Todos!$P3580)/100, 0)</f>
        <v>97</v>
      </c>
      <c r="U3580" s="9" t="str" cm="1">
        <f t="array" ref="U3580">_xlfn.IFS(
    ISNUMBER(SEARCH("C", Q3580)), "Ciudad",
    ISNUMBER(SEARCH("T", Q3580)), "Pueblo",
    ISNUMBER(SEARCH("R", Q3580)), "Rural",
    ISNUMBER(SEARCH("S", Q3580)), "Suburbano",
    ISNUMBER(SEARCH("U", Q3580)), "Urbano"
)</f>
        <v>Urbano</v>
      </c>
      <c r="V3580" s="24" t="str" cm="1">
        <f t="array" ref="V3580">_xlfn.LET(
    _xlpm.txt, _xlfn.TEXTJOIN("", TRUE, IF(ISNUMBER(--MID(Todos!$H3580, _xlfn.SEQUENCE(LEN(Todos!$H3580)), 1)), MID(Todos!$H3580, _xlfn.SEQUENCE(LEN(Todos!$H3580)), 1), "")),
    IF(ISNUMBER(--RIGHT(_xlpm.txt,1)), _xlpm.txt, LEFT(_xlpm.txt, LEN(_xlpm.txt)-1))
)</f>
        <v>20386</v>
      </c>
      <c r="W3580" s="9" t="str">
        <f>UPPER(LEFT(Todos!$B3580,2))</f>
        <v>CA</v>
      </c>
      <c r="X3580" s="10" t="str" cm="1">
        <f t="array" ref="X3580">+IF(Todos!$C3580 = "",MODE.MATCH(Todos!$C$2:$C$4029),Todos!$C3580)</f>
        <v>M</v>
      </c>
    </row>
    <row r="3581" spans="1:24" x14ac:dyDescent="0.35">
      <c r="A3581" s="11">
        <v>145823</v>
      </c>
      <c r="B3581" s="12" t="s">
        <v>22</v>
      </c>
      <c r="C3581" s="12" t="s">
        <v>17</v>
      </c>
      <c r="D3581" s="12">
        <v>3297</v>
      </c>
      <c r="E3581" s="12">
        <v>698</v>
      </c>
      <c r="F3581" s="12">
        <v>789</v>
      </c>
      <c r="G3581" s="12">
        <v>94</v>
      </c>
      <c r="H3581" s="12">
        <v>21977</v>
      </c>
      <c r="I3581" s="12">
        <v>19</v>
      </c>
      <c r="J3581" s="12">
        <v>52</v>
      </c>
      <c r="K3581" s="12">
        <v>719</v>
      </c>
      <c r="L3581" s="12">
        <v>762</v>
      </c>
      <c r="M3581" s="12">
        <v>25</v>
      </c>
      <c r="N3581" s="12">
        <f>VLOOKUP(Todos!$A3581,vlookup_table[#All],2,FALSE)</f>
        <v>28</v>
      </c>
      <c r="O3581" s="12" t="str">
        <f>VLOOKUP(Todos!$A3581,vlookup_table[#All],3,FALSE)</f>
        <v>CA</v>
      </c>
      <c r="P3581" s="12">
        <f>VLOOKUP(Todos!$A3581,vlookup_table[#All],4,FALSE)</f>
        <v>0</v>
      </c>
      <c r="Q3581" s="14" t="str">
        <f>VLOOKUP(Todos!$A3581,vlookup_table[#All],5,FALSE)</f>
        <v>U1</v>
      </c>
      <c r="R3581" s="14" t="str">
        <f>VLOOKUP(Todos!$A3581,vlookup_table[#All],6,FALSE)</f>
        <v>F</v>
      </c>
      <c r="S3581" s="14">
        <f>VLOOKUP(Todos!$A3581,vlookup_table[#All],7,FALSE)</f>
        <v>50</v>
      </c>
      <c r="T3581" s="14">
        <f>ROUND((9706-Todos!$P3581)/100, 0)</f>
        <v>97</v>
      </c>
      <c r="U3581" s="14" t="str" cm="1">
        <f t="array" ref="U3581">_xlfn.IFS(
    ISNUMBER(SEARCH("C", Q3581)), "Ciudad",
    ISNUMBER(SEARCH("T", Q3581)), "Pueblo",
    ISNUMBER(SEARCH("R", Q3581)), "Rural",
    ISNUMBER(SEARCH("S", Q3581)), "Suburbano",
    ISNUMBER(SEARCH("U", Q3581)), "Urbano"
)</f>
        <v>Urbano</v>
      </c>
      <c r="V3581" s="25" t="str" cm="1">
        <f t="array" ref="V3581">_xlfn.LET(
    _xlpm.txt, _xlfn.TEXTJOIN("", TRUE, IF(ISNUMBER(--MID(Todos!$H3581, _xlfn.SEQUENCE(LEN(Todos!$H3581)), 1)), MID(Todos!$H3581, _xlfn.SEQUENCE(LEN(Todos!$H3581)), 1), "")),
    IF(ISNUMBER(--RIGHT(_xlpm.txt,1)), _xlpm.txt, LEFT(_xlpm.txt, LEN(_xlpm.txt)-1))
)</f>
        <v>21977</v>
      </c>
      <c r="W3581" s="14" t="str">
        <f>UPPER(LEFT(Todos!$B3581,2))</f>
        <v>CA</v>
      </c>
      <c r="X3581" s="15" t="str" cm="1">
        <f t="array" ref="X3581">+IF(Todos!$C3581 = "",MODE.MATCH(Todos!$C$2:$C$4029),Todos!$C3581)</f>
        <v>F</v>
      </c>
    </row>
    <row r="3582" spans="1:24" x14ac:dyDescent="0.35">
      <c r="A3582" s="6">
        <v>76655</v>
      </c>
      <c r="B3582" s="7" t="s">
        <v>48</v>
      </c>
      <c r="C3582" s="7" t="s">
        <v>17</v>
      </c>
      <c r="D3582" s="7">
        <v>478</v>
      </c>
      <c r="E3582" s="7">
        <v>313</v>
      </c>
      <c r="F3582" s="7">
        <v>388</v>
      </c>
      <c r="G3582" s="7">
        <v>0</v>
      </c>
      <c r="H3582" s="7">
        <v>12606</v>
      </c>
      <c r="I3582" s="7">
        <v>2</v>
      </c>
      <c r="J3582" s="7">
        <v>78</v>
      </c>
      <c r="K3582" s="7">
        <v>397</v>
      </c>
      <c r="L3582" s="7">
        <v>331</v>
      </c>
      <c r="M3582" s="7">
        <v>11.7</v>
      </c>
      <c r="N3582" s="7">
        <f>VLOOKUP(Todos!$A3582,vlookup_table[#All],2,FALSE)</f>
        <v>28</v>
      </c>
      <c r="O3582" s="7" t="str">
        <f>VLOOKUP(Todos!$A3582,vlookup_table[#All],3,FALSE)</f>
        <v>IA</v>
      </c>
      <c r="P3582" s="7">
        <f>VLOOKUP(Todos!$A3582,vlookup_table[#All],4,FALSE)</f>
        <v>4309</v>
      </c>
      <c r="Q3582" s="9" t="str">
        <f>VLOOKUP(Todos!$A3582,vlookup_table[#All],5,FALSE)</f>
        <v>C2</v>
      </c>
      <c r="R3582" s="9" t="str">
        <f>VLOOKUP(Todos!$A3582,vlookup_table[#All],6,FALSE)</f>
        <v>F</v>
      </c>
      <c r="S3582" s="9">
        <f>VLOOKUP(Todos!$A3582,vlookup_table[#All],7,FALSE)</f>
        <v>10</v>
      </c>
      <c r="T3582" s="9">
        <f>ROUND((9706-Todos!$P3582)/100, 0)</f>
        <v>54</v>
      </c>
      <c r="U3582" s="9" t="str" cm="1">
        <f t="array" ref="U3582">_xlfn.IFS(
    ISNUMBER(SEARCH("C", Q3582)), "Ciudad",
    ISNUMBER(SEARCH("T", Q3582)), "Pueblo",
    ISNUMBER(SEARCH("R", Q3582)), "Rural",
    ISNUMBER(SEARCH("S", Q3582)), "Suburbano",
    ISNUMBER(SEARCH("U", Q3582)), "Urbano"
)</f>
        <v>Ciudad</v>
      </c>
      <c r="V3582" s="24" t="str" cm="1">
        <f t="array" ref="V3582">_xlfn.LET(
    _xlpm.txt, _xlfn.TEXTJOIN("", TRUE, IF(ISNUMBER(--MID(Todos!$H3582, _xlfn.SEQUENCE(LEN(Todos!$H3582)), 1)), MID(Todos!$H3582, _xlfn.SEQUENCE(LEN(Todos!$H3582)), 1), "")),
    IF(ISNUMBER(--RIGHT(_xlpm.txt,1)), _xlpm.txt, LEFT(_xlpm.txt, LEN(_xlpm.txt)-1))
)</f>
        <v>12606</v>
      </c>
      <c r="W3582" s="9" t="str">
        <f>UPPER(LEFT(Todos!$B3582,2))</f>
        <v>IA</v>
      </c>
      <c r="X3582" s="10" t="str" cm="1">
        <f t="array" ref="X3582">+IF(Todos!$C3582 = "",MODE.MATCH(Todos!$C$2:$C$4029),Todos!$C3582)</f>
        <v>F</v>
      </c>
    </row>
    <row r="3583" spans="1:24" x14ac:dyDescent="0.35">
      <c r="A3583" s="11">
        <v>167538</v>
      </c>
      <c r="B3583" s="12" t="s">
        <v>24</v>
      </c>
      <c r="C3583" s="12" t="s">
        <v>17</v>
      </c>
      <c r="D3583" s="12">
        <v>948</v>
      </c>
      <c r="E3583" s="12">
        <v>325</v>
      </c>
      <c r="F3583" s="12">
        <v>398</v>
      </c>
      <c r="G3583" s="12">
        <v>3</v>
      </c>
      <c r="H3583" s="12">
        <v>15038</v>
      </c>
      <c r="I3583" s="12">
        <v>9</v>
      </c>
      <c r="J3583" s="12">
        <v>19</v>
      </c>
      <c r="K3583" s="12">
        <v>353</v>
      </c>
      <c r="L3583" s="12">
        <v>367</v>
      </c>
      <c r="M3583" s="12">
        <v>11.5</v>
      </c>
      <c r="N3583" s="12">
        <f>VLOOKUP(Todos!$A3583,vlookup_table[#All],2,FALSE)</f>
        <v>0</v>
      </c>
      <c r="O3583" s="12" t="str">
        <f>VLOOKUP(Todos!$A3583,vlookup_table[#All],3,FALSE)</f>
        <v>NV</v>
      </c>
      <c r="P3583" s="12">
        <f>VLOOKUP(Todos!$A3583,vlookup_table[#All],4,FALSE)</f>
        <v>3201</v>
      </c>
      <c r="Q3583" s="14" t="str">
        <f>VLOOKUP(Todos!$A3583,vlookup_table[#All],5,FALSE)</f>
        <v>U2</v>
      </c>
      <c r="R3583" s="14" t="str">
        <f>VLOOKUP(Todos!$A3583,vlookup_table[#All],6,FALSE)</f>
        <v>F</v>
      </c>
      <c r="S3583" s="14">
        <f>VLOOKUP(Todos!$A3583,vlookup_table[#All],7,FALSE)</f>
        <v>15</v>
      </c>
      <c r="T3583" s="14">
        <f>ROUND((9706-Todos!$P3583)/100, 0)</f>
        <v>65</v>
      </c>
      <c r="U3583" s="14" t="str" cm="1">
        <f t="array" ref="U3583">_xlfn.IFS(
    ISNUMBER(SEARCH("C", Q3583)), "Ciudad",
    ISNUMBER(SEARCH("T", Q3583)), "Pueblo",
    ISNUMBER(SEARCH("R", Q3583)), "Rural",
    ISNUMBER(SEARCH("S", Q3583)), "Suburbano",
    ISNUMBER(SEARCH("U", Q3583)), "Urbano"
)</f>
        <v>Urbano</v>
      </c>
      <c r="V3583" s="25" t="str" cm="1">
        <f t="array" ref="V3583">_xlfn.LET(
    _xlpm.txt, _xlfn.TEXTJOIN("", TRUE, IF(ISNUMBER(--MID(Todos!$H3583, _xlfn.SEQUENCE(LEN(Todos!$H3583)), 1)), MID(Todos!$H3583, _xlfn.SEQUENCE(LEN(Todos!$H3583)), 1), "")),
    IF(ISNUMBER(--RIGHT(_xlpm.txt,1)), _xlpm.txt, LEFT(_xlpm.txt, LEN(_xlpm.txt)-1))
)</f>
        <v>15038</v>
      </c>
      <c r="W3583" s="14" t="str">
        <f>UPPER(LEFT(Todos!$B3583,2))</f>
        <v>NV</v>
      </c>
      <c r="X3583" s="15" t="str" cm="1">
        <f t="array" ref="X3583">+IF(Todos!$C3583 = "",MODE.MATCH(Todos!$C$2:$C$4029),Todos!$C3583)</f>
        <v>F</v>
      </c>
    </row>
    <row r="3584" spans="1:24" x14ac:dyDescent="0.35">
      <c r="A3584" s="6">
        <v>108976</v>
      </c>
      <c r="B3584" s="7" t="s">
        <v>50</v>
      </c>
      <c r="C3584" s="7" t="s">
        <v>14</v>
      </c>
      <c r="D3584" s="7">
        <v>1730</v>
      </c>
      <c r="E3584" s="7">
        <v>794</v>
      </c>
      <c r="F3584" s="7">
        <v>899</v>
      </c>
      <c r="G3584" s="7">
        <v>34</v>
      </c>
      <c r="H3584" s="7">
        <v>35252</v>
      </c>
      <c r="I3584" s="7">
        <v>1</v>
      </c>
      <c r="J3584" s="7">
        <v>49</v>
      </c>
      <c r="K3584" s="7">
        <v>843</v>
      </c>
      <c r="L3584" s="7">
        <v>833</v>
      </c>
      <c r="M3584" s="7">
        <v>13.75</v>
      </c>
      <c r="N3584" s="7">
        <f>VLOOKUP(Todos!$A3584,vlookup_table[#All],2,FALSE)</f>
        <v>1</v>
      </c>
      <c r="O3584" s="7" t="str">
        <f>VLOOKUP(Todos!$A3584,vlookup_table[#All],3,FALSE)</f>
        <v>LA</v>
      </c>
      <c r="P3584" s="7">
        <f>VLOOKUP(Todos!$A3584,vlookup_table[#All],4,FALSE)</f>
        <v>3801</v>
      </c>
      <c r="Q3584" s="9" t="str">
        <f>VLOOKUP(Todos!$A3584,vlookup_table[#All],5,FALSE)</f>
        <v/>
      </c>
      <c r="R3584" s="9" t="str">
        <f>VLOOKUP(Todos!$A3584,vlookup_table[#All],6,FALSE)</f>
        <v>M</v>
      </c>
      <c r="S3584" s="9">
        <f>VLOOKUP(Todos!$A3584,vlookup_table[#All],7,FALSE)</f>
        <v>25</v>
      </c>
      <c r="T3584" s="9">
        <f>ROUND((9706-Todos!$P3584)/100, 0)</f>
        <v>59</v>
      </c>
      <c r="U3584" s="9" t="e" cm="1">
        <f t="array" ref="U3584">_xlfn.IFS(
    ISNUMBER(SEARCH("C", Q3584)), "Ciudad",
    ISNUMBER(SEARCH("T", Q3584)), "Pueblo",
    ISNUMBER(SEARCH("R", Q3584)), "Rural",
    ISNUMBER(SEARCH("S", Q3584)), "Suburbano",
    ISNUMBER(SEARCH("U", Q3584)), "Urbano"
)</f>
        <v>#N/A</v>
      </c>
      <c r="V3584" s="24" t="str" cm="1">
        <f t="array" ref="V3584">_xlfn.LET(
    _xlpm.txt, _xlfn.TEXTJOIN("", TRUE, IF(ISNUMBER(--MID(Todos!$H3584, _xlfn.SEQUENCE(LEN(Todos!$H3584)), 1)), MID(Todos!$H3584, _xlfn.SEQUENCE(LEN(Todos!$H3584)), 1), "")),
    IF(ISNUMBER(--RIGHT(_xlpm.txt,1)), _xlpm.txt, LEFT(_xlpm.txt, LEN(_xlpm.txt)-1))
)</f>
        <v>35252</v>
      </c>
      <c r="W3584" s="9" t="str">
        <f>UPPER(LEFT(Todos!$B3584,2))</f>
        <v>LA</v>
      </c>
      <c r="X3584" s="10" t="str" cm="1">
        <f t="array" ref="X3584">+IF(Todos!$C3584 = "",MODE.MATCH(Todos!$C$2:$C$4029),Todos!$C3584)</f>
        <v>M</v>
      </c>
    </row>
    <row r="3585" spans="1:24" x14ac:dyDescent="0.35">
      <c r="A3585" s="11">
        <v>79022</v>
      </c>
      <c r="B3585" s="12" t="s">
        <v>36</v>
      </c>
      <c r="C3585" s="12" t="s">
        <v>52</v>
      </c>
      <c r="D3585" s="12">
        <v>1375</v>
      </c>
      <c r="E3585" s="12">
        <v>79</v>
      </c>
      <c r="F3585" s="12">
        <v>221</v>
      </c>
      <c r="G3585" s="12">
        <v>0</v>
      </c>
      <c r="H3585" s="12">
        <v>8931</v>
      </c>
      <c r="I3585" s="12">
        <v>8</v>
      </c>
      <c r="J3585" s="12">
        <v>60</v>
      </c>
      <c r="K3585" s="12">
        <v>171</v>
      </c>
      <c r="L3585" s="12">
        <v>125</v>
      </c>
      <c r="M3585" s="12">
        <v>7</v>
      </c>
      <c r="N3585" s="12">
        <f>VLOOKUP(Todos!$A3585,vlookup_table[#All],2,FALSE)</f>
        <v>1</v>
      </c>
      <c r="O3585" s="12" t="str">
        <f>VLOOKUP(Todos!$A3585,vlookup_table[#All],3,FALSE)</f>
        <v>WI</v>
      </c>
      <c r="P3585" s="12">
        <f>VLOOKUP(Todos!$A3585,vlookup_table[#All],4,FALSE)</f>
        <v>5001</v>
      </c>
      <c r="Q3585" s="14" t="str">
        <f>VLOOKUP(Todos!$A3585,vlookup_table[#All],5,FALSE)</f>
        <v>U3</v>
      </c>
      <c r="R3585" s="14" t="str">
        <f>VLOOKUP(Todos!$A3585,vlookup_table[#All],6,FALSE)</f>
        <v>M</v>
      </c>
      <c r="S3585" s="14">
        <f>VLOOKUP(Todos!$A3585,vlookup_table[#All],7,FALSE)</f>
        <v>9</v>
      </c>
      <c r="T3585" s="14">
        <f>ROUND((9706-Todos!$P3585)/100, 0)</f>
        <v>47</v>
      </c>
      <c r="U3585" s="14" t="str" cm="1">
        <f t="array" ref="U3585">_xlfn.IFS(
    ISNUMBER(SEARCH("C", Q3585)), "Ciudad",
    ISNUMBER(SEARCH("T", Q3585)), "Pueblo",
    ISNUMBER(SEARCH("R", Q3585)), "Rural",
    ISNUMBER(SEARCH("S", Q3585)), "Suburbano",
    ISNUMBER(SEARCH("U", Q3585)), "Urbano"
)</f>
        <v>Urbano</v>
      </c>
      <c r="V3585" s="25" t="str" cm="1">
        <f t="array" ref="V3585">_xlfn.LET(
    _xlpm.txt, _xlfn.TEXTJOIN("", TRUE, IF(ISNUMBER(--MID(Todos!$H3585, _xlfn.SEQUENCE(LEN(Todos!$H3585)), 1)), MID(Todos!$H3585, _xlfn.SEQUENCE(LEN(Todos!$H3585)), 1), "")),
    IF(ISNUMBER(--RIGHT(_xlpm.txt,1)), _xlpm.txt, LEFT(_xlpm.txt, LEN(_xlpm.txt)-1))
)</f>
        <v>8931</v>
      </c>
      <c r="W3585" s="14" t="str">
        <f>UPPER(LEFT(Todos!$B3585,2))</f>
        <v>WI</v>
      </c>
      <c r="X3585" s="15" t="str" cm="1">
        <f t="array" ref="X3585">+IF(Todos!$C3585 = "",MODE.MATCH(Todos!$C$2:$C$4029),Todos!$C3585)</f>
        <v>male</v>
      </c>
    </row>
    <row r="3586" spans="1:24" x14ac:dyDescent="0.35">
      <c r="A3586" s="6">
        <v>118097</v>
      </c>
      <c r="B3586" s="7" t="s">
        <v>21</v>
      </c>
      <c r="C3586" s="7" t="s">
        <v>17</v>
      </c>
      <c r="D3586" s="7">
        <v>398</v>
      </c>
      <c r="E3586" s="7">
        <v>216</v>
      </c>
      <c r="F3586" s="7">
        <v>308</v>
      </c>
      <c r="G3586" s="7">
        <v>0</v>
      </c>
      <c r="H3586" s="7">
        <v>11289</v>
      </c>
      <c r="I3586" s="7">
        <v>1</v>
      </c>
      <c r="J3586" s="7">
        <v>72</v>
      </c>
      <c r="K3586" s="7">
        <v>258</v>
      </c>
      <c r="L3586" s="7">
        <v>275</v>
      </c>
      <c r="M3586" s="7">
        <v>15</v>
      </c>
      <c r="N3586" s="7">
        <f>VLOOKUP(Todos!$A3586,vlookup_table[#All],2,FALSE)</f>
        <v>0</v>
      </c>
      <c r="O3586" s="7" t="str">
        <f>VLOOKUP(Todos!$A3586,vlookup_table[#All],3,FALSE)</f>
        <v>TX</v>
      </c>
      <c r="P3586" s="7">
        <f>VLOOKUP(Todos!$A3586,vlookup_table[#All],4,FALSE)</f>
        <v>5701</v>
      </c>
      <c r="Q3586" s="9" t="str">
        <f>VLOOKUP(Todos!$A3586,vlookup_table[#All],5,FALSE)</f>
        <v>R2</v>
      </c>
      <c r="R3586" s="9" t="str">
        <f>VLOOKUP(Todos!$A3586,vlookup_table[#All],6,FALSE)</f>
        <v>F</v>
      </c>
      <c r="S3586" s="9">
        <f>VLOOKUP(Todos!$A3586,vlookup_table[#All],7,FALSE)</f>
        <v>5</v>
      </c>
      <c r="T3586" s="9">
        <f>ROUND((9706-Todos!$P3586)/100, 0)</f>
        <v>40</v>
      </c>
      <c r="U3586" s="9" t="str" cm="1">
        <f t="array" ref="U3586">_xlfn.IFS(
    ISNUMBER(SEARCH("C", Q3586)), "Ciudad",
    ISNUMBER(SEARCH("T", Q3586)), "Pueblo",
    ISNUMBER(SEARCH("R", Q3586)), "Rural",
    ISNUMBER(SEARCH("S", Q3586)), "Suburbano",
    ISNUMBER(SEARCH("U", Q3586)), "Urbano"
)</f>
        <v>Rural</v>
      </c>
      <c r="V3586" s="24" t="str" cm="1">
        <f t="array" ref="V3586">_xlfn.LET(
    _xlpm.txt, _xlfn.TEXTJOIN("", TRUE, IF(ISNUMBER(--MID(Todos!$H3586, _xlfn.SEQUENCE(LEN(Todos!$H3586)), 1)), MID(Todos!$H3586, _xlfn.SEQUENCE(LEN(Todos!$H3586)), 1), "")),
    IF(ISNUMBER(--RIGHT(_xlpm.txt,1)), _xlpm.txt, LEFT(_xlpm.txt, LEN(_xlpm.txt)-1))
)</f>
        <v>11289</v>
      </c>
      <c r="W3586" s="9" t="str">
        <f>UPPER(LEFT(Todos!$B3586,2))</f>
        <v>TX</v>
      </c>
      <c r="X3586" s="10" t="str" cm="1">
        <f t="array" ref="X3586">+IF(Todos!$C3586 = "",MODE.MATCH(Todos!$C$2:$C$4029),Todos!$C3586)</f>
        <v>F</v>
      </c>
    </row>
    <row r="3587" spans="1:24" x14ac:dyDescent="0.35">
      <c r="A3587" s="11">
        <v>58566</v>
      </c>
      <c r="B3587" s="12" t="s">
        <v>58</v>
      </c>
      <c r="C3587" s="12" t="s">
        <v>14</v>
      </c>
      <c r="D3587" s="12">
        <v>633</v>
      </c>
      <c r="E3587" s="12">
        <v>309</v>
      </c>
      <c r="F3587" s="12">
        <v>391</v>
      </c>
      <c r="G3587" s="12">
        <v>1</v>
      </c>
      <c r="H3587" s="12">
        <v>13407</v>
      </c>
      <c r="I3587" s="12">
        <v>1</v>
      </c>
      <c r="J3587" s="12">
        <v>63</v>
      </c>
      <c r="K3587" s="12">
        <v>326</v>
      </c>
      <c r="L3587" s="12">
        <v>351</v>
      </c>
      <c r="M3587" s="12">
        <v>12.33333333</v>
      </c>
      <c r="N3587" s="12">
        <f>VLOOKUP(Todos!$A3587,vlookup_table[#All],2,FALSE)</f>
        <v>0</v>
      </c>
      <c r="O3587" s="12" t="str">
        <f>VLOOKUP(Todos!$A3587,vlookup_table[#All],3,FALSE)</f>
        <v>KY</v>
      </c>
      <c r="P3587" s="12">
        <f>VLOOKUP(Todos!$A3587,vlookup_table[#All],4,FALSE)</f>
        <v>2301</v>
      </c>
      <c r="Q3587" s="14" t="str">
        <f>VLOOKUP(Todos!$A3587,vlookup_table[#All],5,FALSE)</f>
        <v>T2</v>
      </c>
      <c r="R3587" s="14" t="str">
        <f>VLOOKUP(Todos!$A3587,vlookup_table[#All],6,FALSE)</f>
        <v>M</v>
      </c>
      <c r="S3587" s="14">
        <f>VLOOKUP(Todos!$A3587,vlookup_table[#All],7,FALSE)</f>
        <v>16</v>
      </c>
      <c r="T3587" s="14">
        <f>ROUND((9706-Todos!$P3587)/100, 0)</f>
        <v>74</v>
      </c>
      <c r="U3587" s="14" t="str" cm="1">
        <f t="array" ref="U3587">_xlfn.IFS(
    ISNUMBER(SEARCH("C", Q3587)), "Ciudad",
    ISNUMBER(SEARCH("T", Q3587)), "Pueblo",
    ISNUMBER(SEARCH("R", Q3587)), "Rural",
    ISNUMBER(SEARCH("S", Q3587)), "Suburbano",
    ISNUMBER(SEARCH("U", Q3587)), "Urbano"
)</f>
        <v>Pueblo</v>
      </c>
      <c r="V3587" s="25" t="str" cm="1">
        <f t="array" ref="V3587">_xlfn.LET(
    _xlpm.txt, _xlfn.TEXTJOIN("", TRUE, IF(ISNUMBER(--MID(Todos!$H3587, _xlfn.SEQUENCE(LEN(Todos!$H3587)), 1)), MID(Todos!$H3587, _xlfn.SEQUENCE(LEN(Todos!$H3587)), 1), "")),
    IF(ISNUMBER(--RIGHT(_xlpm.txt,1)), _xlpm.txt, LEFT(_xlpm.txt, LEN(_xlpm.txt)-1))
)</f>
        <v>13407</v>
      </c>
      <c r="W3587" s="14" t="str">
        <f>UPPER(LEFT(Todos!$B3587,2))</f>
        <v>KY</v>
      </c>
      <c r="X3587" s="15" t="str" cm="1">
        <f t="array" ref="X3587">+IF(Todos!$C3587 = "",MODE.MATCH(Todos!$C$2:$C$4029),Todos!$C3587)</f>
        <v>M</v>
      </c>
    </row>
    <row r="3588" spans="1:24" x14ac:dyDescent="0.35">
      <c r="A3588" s="6">
        <v>167784</v>
      </c>
      <c r="B3588" s="7" t="s">
        <v>22</v>
      </c>
      <c r="C3588" s="7" t="s">
        <v>17</v>
      </c>
      <c r="D3588" s="7">
        <v>2380</v>
      </c>
      <c r="E3588" s="7">
        <v>274</v>
      </c>
      <c r="F3588" s="7">
        <v>417</v>
      </c>
      <c r="G3588" s="7">
        <v>64</v>
      </c>
      <c r="H3588" s="7">
        <v>16569</v>
      </c>
      <c r="I3588" s="7">
        <v>12</v>
      </c>
      <c r="J3588" s="7">
        <v>56</v>
      </c>
      <c r="K3588" s="7">
        <v>348</v>
      </c>
      <c r="L3588" s="7">
        <v>315</v>
      </c>
      <c r="M3588" s="7">
        <v>14.18181818</v>
      </c>
      <c r="N3588" s="7">
        <f>VLOOKUP(Todos!$A3588,vlookup_table[#All],2,FALSE)</f>
        <v>28</v>
      </c>
      <c r="O3588" s="7" t="str">
        <f>VLOOKUP(Todos!$A3588,vlookup_table[#All],3,FALSE)</f>
        <v>CA</v>
      </c>
      <c r="P3588" s="7">
        <f>VLOOKUP(Todos!$A3588,vlookup_table[#All],4,FALSE)</f>
        <v>1801</v>
      </c>
      <c r="Q3588" s="9" t="str">
        <f>VLOOKUP(Todos!$A3588,vlookup_table[#All],5,FALSE)</f>
        <v>S2</v>
      </c>
      <c r="R3588" s="9" t="str">
        <f>VLOOKUP(Todos!$A3588,vlookup_table[#All],6,FALSE)</f>
        <v>F</v>
      </c>
      <c r="S3588" s="9">
        <f>VLOOKUP(Todos!$A3588,vlookup_table[#All],7,FALSE)</f>
        <v>15</v>
      </c>
      <c r="T3588" s="9">
        <f>ROUND((9706-Todos!$P3588)/100, 0)</f>
        <v>79</v>
      </c>
      <c r="U3588" s="9" t="str" cm="1">
        <f t="array" ref="U3588">_xlfn.IFS(
    ISNUMBER(SEARCH("C", Q3588)), "Ciudad",
    ISNUMBER(SEARCH("T", Q3588)), "Pueblo",
    ISNUMBER(SEARCH("R", Q3588)), "Rural",
    ISNUMBER(SEARCH("S", Q3588)), "Suburbano",
    ISNUMBER(SEARCH("U", Q3588)), "Urbano"
)</f>
        <v>Suburbano</v>
      </c>
      <c r="V3588" s="24" t="str" cm="1">
        <f t="array" ref="V3588">_xlfn.LET(
    _xlpm.txt, _xlfn.TEXTJOIN("", TRUE, IF(ISNUMBER(--MID(Todos!$H3588, _xlfn.SEQUENCE(LEN(Todos!$H3588)), 1)), MID(Todos!$H3588, _xlfn.SEQUENCE(LEN(Todos!$H3588)), 1), "")),
    IF(ISNUMBER(--RIGHT(_xlpm.txt,1)), _xlpm.txt, LEFT(_xlpm.txt, LEN(_xlpm.txt)-1))
)</f>
        <v>16569</v>
      </c>
      <c r="W3588" s="9" t="str">
        <f>UPPER(LEFT(Todos!$B3588,2))</f>
        <v>CA</v>
      </c>
      <c r="X3588" s="10" t="str" cm="1">
        <f t="array" ref="X3588">+IF(Todos!$C3588 = "",MODE.MATCH(Todos!$C$2:$C$4029),Todos!$C3588)</f>
        <v>F</v>
      </c>
    </row>
    <row r="3589" spans="1:24" x14ac:dyDescent="0.35">
      <c r="A3589" s="11">
        <v>37202</v>
      </c>
      <c r="B3589" s="12" t="s">
        <v>13</v>
      </c>
      <c r="C3589" s="12" t="s">
        <v>17</v>
      </c>
      <c r="D3589" s="12">
        <v>914</v>
      </c>
      <c r="E3589" s="12">
        <v>321</v>
      </c>
      <c r="F3589" s="12">
        <v>409</v>
      </c>
      <c r="G3589" s="12">
        <v>0</v>
      </c>
      <c r="H3589" s="12">
        <v>17804</v>
      </c>
      <c r="I3589" s="12">
        <v>11</v>
      </c>
      <c r="J3589" s="12">
        <v>16</v>
      </c>
      <c r="K3589" s="12">
        <v>363</v>
      </c>
      <c r="L3589" s="12">
        <v>371</v>
      </c>
      <c r="M3589" s="12">
        <v>11</v>
      </c>
      <c r="N3589" s="12">
        <f>VLOOKUP(Todos!$A3589,vlookup_table[#All],2,FALSE)</f>
        <v>0</v>
      </c>
      <c r="O3589" s="12" t="str">
        <f>VLOOKUP(Todos!$A3589,vlookup_table[#All],3,FALSE)</f>
        <v>FL</v>
      </c>
      <c r="P3589" s="12">
        <f>VLOOKUP(Todos!$A3589,vlookup_table[#All],4,FALSE)</f>
        <v>1201</v>
      </c>
      <c r="Q3589" s="14" t="str">
        <f>VLOOKUP(Todos!$A3589,vlookup_table[#All],5,FALSE)</f>
        <v>S2</v>
      </c>
      <c r="R3589" s="14" t="str">
        <f>VLOOKUP(Todos!$A3589,vlookup_table[#All],6,FALSE)</f>
        <v>F</v>
      </c>
      <c r="S3589" s="14">
        <f>VLOOKUP(Todos!$A3589,vlookup_table[#All],7,FALSE)</f>
        <v>25</v>
      </c>
      <c r="T3589" s="14">
        <f>ROUND((9706-Todos!$P3589)/100, 0)</f>
        <v>85</v>
      </c>
      <c r="U3589" s="14" t="str" cm="1">
        <f t="array" ref="U3589">_xlfn.IFS(
    ISNUMBER(SEARCH("C", Q3589)), "Ciudad",
    ISNUMBER(SEARCH("T", Q3589)), "Pueblo",
    ISNUMBER(SEARCH("R", Q3589)), "Rural",
    ISNUMBER(SEARCH("S", Q3589)), "Suburbano",
    ISNUMBER(SEARCH("U", Q3589)), "Urbano"
)</f>
        <v>Suburbano</v>
      </c>
      <c r="V3589" s="25" t="str" cm="1">
        <f t="array" ref="V3589">_xlfn.LET(
    _xlpm.txt, _xlfn.TEXTJOIN("", TRUE, IF(ISNUMBER(--MID(Todos!$H3589, _xlfn.SEQUENCE(LEN(Todos!$H3589)), 1)), MID(Todos!$H3589, _xlfn.SEQUENCE(LEN(Todos!$H3589)), 1), "")),
    IF(ISNUMBER(--RIGHT(_xlpm.txt,1)), _xlpm.txt, LEFT(_xlpm.txt, LEN(_xlpm.txt)-1))
)</f>
        <v>17804</v>
      </c>
      <c r="W3589" s="14" t="str">
        <f>UPPER(LEFT(Todos!$B3589,2))</f>
        <v>FL</v>
      </c>
      <c r="X3589" s="15" t="str" cm="1">
        <f t="array" ref="X3589">+IF(Todos!$C3589 = "",MODE.MATCH(Todos!$C$2:$C$4029),Todos!$C3589)</f>
        <v>F</v>
      </c>
    </row>
    <row r="3590" spans="1:24" x14ac:dyDescent="0.35">
      <c r="A3590" s="6">
        <v>5510</v>
      </c>
      <c r="B3590" s="7" t="s">
        <v>41</v>
      </c>
      <c r="C3590" s="7" t="s">
        <v>17</v>
      </c>
      <c r="D3590" s="7">
        <v>705</v>
      </c>
      <c r="E3590" s="7">
        <v>250</v>
      </c>
      <c r="F3590" s="7">
        <v>330</v>
      </c>
      <c r="G3590" s="7">
        <v>0</v>
      </c>
      <c r="H3590" s="7">
        <v>13764</v>
      </c>
      <c r="I3590" s="7">
        <v>3</v>
      </c>
      <c r="J3590" s="7">
        <v>55</v>
      </c>
      <c r="K3590" s="7">
        <v>304</v>
      </c>
      <c r="L3590" s="7">
        <v>308</v>
      </c>
      <c r="M3590" s="7">
        <v>10.54054054</v>
      </c>
      <c r="N3590" s="7">
        <f>VLOOKUP(Todos!$A3590,vlookup_table[#All],2,FALSE)</f>
        <v>0</v>
      </c>
      <c r="O3590" s="7" t="str">
        <f>VLOOKUP(Todos!$A3590,vlookup_table[#All],3,FALSE)</f>
        <v>WA</v>
      </c>
      <c r="P3590" s="7">
        <f>VLOOKUP(Todos!$A3590,vlookup_table[#All],4,FALSE)</f>
        <v>1209</v>
      </c>
      <c r="Q3590" s="9" t="str">
        <f>VLOOKUP(Todos!$A3590,vlookup_table[#All],5,FALSE)</f>
        <v/>
      </c>
      <c r="R3590" s="9" t="str">
        <f>VLOOKUP(Todos!$A3590,vlookup_table[#All],6,FALSE)</f>
        <v>F</v>
      </c>
      <c r="S3590" s="9">
        <f>VLOOKUP(Todos!$A3590,vlookup_table[#All],7,FALSE)</f>
        <v>20</v>
      </c>
      <c r="T3590" s="9">
        <f>ROUND((9706-Todos!$P3590)/100, 0)</f>
        <v>85</v>
      </c>
      <c r="U3590" s="9" t="e" cm="1">
        <f t="array" ref="U3590">_xlfn.IFS(
    ISNUMBER(SEARCH("C", Q3590)), "Ciudad",
    ISNUMBER(SEARCH("T", Q3590)), "Pueblo",
    ISNUMBER(SEARCH("R", Q3590)), "Rural",
    ISNUMBER(SEARCH("S", Q3590)), "Suburbano",
    ISNUMBER(SEARCH("U", Q3590)), "Urbano"
)</f>
        <v>#N/A</v>
      </c>
      <c r="V3590" s="24" t="str" cm="1">
        <f t="array" ref="V3590">_xlfn.LET(
    _xlpm.txt, _xlfn.TEXTJOIN("", TRUE, IF(ISNUMBER(--MID(Todos!$H3590, _xlfn.SEQUENCE(LEN(Todos!$H3590)), 1)), MID(Todos!$H3590, _xlfn.SEQUENCE(LEN(Todos!$H3590)), 1), "")),
    IF(ISNUMBER(--RIGHT(_xlpm.txt,1)), _xlpm.txt, LEFT(_xlpm.txt, LEN(_xlpm.txt)-1))
)</f>
        <v>13764</v>
      </c>
      <c r="W3590" s="9" t="str">
        <f>UPPER(LEFT(Todos!$B3590,2))</f>
        <v>WA</v>
      </c>
      <c r="X3590" s="10" t="str" cm="1">
        <f t="array" ref="X3590">+IF(Todos!$C3590 = "",MODE.MATCH(Todos!$C$2:$C$4029),Todos!$C3590)</f>
        <v>F</v>
      </c>
    </row>
    <row r="3591" spans="1:24" x14ac:dyDescent="0.35">
      <c r="A3591" s="11">
        <v>16771</v>
      </c>
      <c r="B3591" s="12" t="s">
        <v>18</v>
      </c>
      <c r="C3591" s="12" t="s">
        <v>20</v>
      </c>
      <c r="D3591" s="12">
        <v>2018</v>
      </c>
      <c r="E3591" s="12">
        <v>709</v>
      </c>
      <c r="F3591" s="12">
        <v>797</v>
      </c>
      <c r="G3591" s="12">
        <v>51</v>
      </c>
      <c r="H3591" s="12">
        <v>26070</v>
      </c>
      <c r="I3591" s="12">
        <v>9</v>
      </c>
      <c r="J3591" s="12">
        <v>45</v>
      </c>
      <c r="K3591" s="12">
        <v>755</v>
      </c>
      <c r="L3591" s="12">
        <v>752</v>
      </c>
      <c r="M3591" s="12">
        <v>4.7222222220000001</v>
      </c>
      <c r="N3591" s="12">
        <f>VLOOKUP(Todos!$A3591,vlookup_table[#All],2,FALSE)</f>
        <v>2</v>
      </c>
      <c r="O3591" s="12" t="str">
        <f>VLOOKUP(Todos!$A3591,vlookup_table[#All],3,FALSE)</f>
        <v>NC</v>
      </c>
      <c r="P3591" s="12">
        <f>VLOOKUP(Todos!$A3591,vlookup_table[#All],4,FALSE)</f>
        <v>201</v>
      </c>
      <c r="Q3591" s="14" t="str">
        <f>VLOOKUP(Todos!$A3591,vlookup_table[#All],5,FALSE)</f>
        <v>T1</v>
      </c>
      <c r="R3591" s="14" t="str">
        <f>VLOOKUP(Todos!$A3591,vlookup_table[#All],6,FALSE)</f>
        <v>F</v>
      </c>
      <c r="S3591" s="14">
        <f>VLOOKUP(Todos!$A3591,vlookup_table[#All],7,FALSE)</f>
        <v>5</v>
      </c>
      <c r="T3591" s="14">
        <f>ROUND((9706-Todos!$P3591)/100, 0)</f>
        <v>95</v>
      </c>
      <c r="U3591" s="14" t="str" cm="1">
        <f t="array" ref="U3591">_xlfn.IFS(
    ISNUMBER(SEARCH("C", Q3591)), "Ciudad",
    ISNUMBER(SEARCH("T", Q3591)), "Pueblo",
    ISNUMBER(SEARCH("R", Q3591)), "Rural",
    ISNUMBER(SEARCH("S", Q3591)), "Suburbano",
    ISNUMBER(SEARCH("U", Q3591)), "Urbano"
)</f>
        <v>Pueblo</v>
      </c>
      <c r="V3591" s="25" t="str" cm="1">
        <f t="array" ref="V3591">_xlfn.LET(
    _xlpm.txt, _xlfn.TEXTJOIN("", TRUE, IF(ISNUMBER(--MID(Todos!$H3591, _xlfn.SEQUENCE(LEN(Todos!$H3591)), 1)), MID(Todos!$H3591, _xlfn.SEQUENCE(LEN(Todos!$H3591)), 1), "")),
    IF(ISNUMBER(--RIGHT(_xlpm.txt,1)), _xlpm.txt, LEFT(_xlpm.txt, LEN(_xlpm.txt)-1))
)</f>
        <v>26070</v>
      </c>
      <c r="W3591" s="14" t="str">
        <f>UPPER(LEFT(Todos!$B3591,2))</f>
        <v>NC</v>
      </c>
      <c r="X3591" s="15" t="str" cm="1">
        <f t="array" ref="X3591">+IF(Todos!$C3591 = "",MODE.MATCH(Todos!$C$2:$C$4029),Todos!$C3591)</f>
        <v>female</v>
      </c>
    </row>
    <row r="3592" spans="1:24" x14ac:dyDescent="0.35">
      <c r="A3592" s="6">
        <v>69997</v>
      </c>
      <c r="B3592" s="7" t="s">
        <v>30</v>
      </c>
      <c r="C3592" s="7" t="s">
        <v>14</v>
      </c>
      <c r="D3592" s="7">
        <v>1072</v>
      </c>
      <c r="E3592" s="7">
        <v>545</v>
      </c>
      <c r="F3592" s="7">
        <v>602</v>
      </c>
      <c r="G3592" s="7">
        <v>3</v>
      </c>
      <c r="H3592" s="7">
        <v>18492</v>
      </c>
      <c r="I3592" s="7">
        <v>2</v>
      </c>
      <c r="J3592" s="7">
        <v>82</v>
      </c>
      <c r="K3592" s="7">
        <v>597</v>
      </c>
      <c r="L3592" s="7">
        <v>600</v>
      </c>
      <c r="M3592" s="7">
        <v>15.53846154</v>
      </c>
      <c r="N3592" s="7">
        <f>VLOOKUP(Todos!$A3592,vlookup_table[#All],2,FALSE)</f>
        <v>0</v>
      </c>
      <c r="O3592" s="7" t="str">
        <f>VLOOKUP(Todos!$A3592,vlookup_table[#All],3,FALSE)</f>
        <v>MI</v>
      </c>
      <c r="P3592" s="7">
        <f>VLOOKUP(Todos!$A3592,vlookup_table[#All],4,FALSE)</f>
        <v>0</v>
      </c>
      <c r="Q3592" s="9" t="str">
        <f>VLOOKUP(Todos!$A3592,vlookup_table[#All],5,FALSE)</f>
        <v>T2</v>
      </c>
      <c r="R3592" s="9" t="str">
        <f>VLOOKUP(Todos!$A3592,vlookup_table[#All],6,FALSE)</f>
        <v>M</v>
      </c>
      <c r="S3592" s="9">
        <f>VLOOKUP(Todos!$A3592,vlookup_table[#All],7,FALSE)</f>
        <v>26</v>
      </c>
      <c r="T3592" s="9">
        <f>ROUND((9706-Todos!$P3592)/100, 0)</f>
        <v>97</v>
      </c>
      <c r="U3592" s="9" t="str" cm="1">
        <f t="array" ref="U3592">_xlfn.IFS(
    ISNUMBER(SEARCH("C", Q3592)), "Ciudad",
    ISNUMBER(SEARCH("T", Q3592)), "Pueblo",
    ISNUMBER(SEARCH("R", Q3592)), "Rural",
    ISNUMBER(SEARCH("S", Q3592)), "Suburbano",
    ISNUMBER(SEARCH("U", Q3592)), "Urbano"
)</f>
        <v>Pueblo</v>
      </c>
      <c r="V3592" s="24" t="str" cm="1">
        <f t="array" ref="V3592">_xlfn.LET(
    _xlpm.txt, _xlfn.TEXTJOIN("", TRUE, IF(ISNUMBER(--MID(Todos!$H3592, _xlfn.SEQUENCE(LEN(Todos!$H3592)), 1)), MID(Todos!$H3592, _xlfn.SEQUENCE(LEN(Todos!$H3592)), 1), "")),
    IF(ISNUMBER(--RIGHT(_xlpm.txt,1)), _xlpm.txt, LEFT(_xlpm.txt, LEN(_xlpm.txt)-1))
)</f>
        <v>18492</v>
      </c>
      <c r="W3592" s="9" t="str">
        <f>UPPER(LEFT(Todos!$B3592,2))</f>
        <v>MI</v>
      </c>
      <c r="X3592" s="10" t="str" cm="1">
        <f t="array" ref="X3592">+IF(Todos!$C3592 = "",MODE.MATCH(Todos!$C$2:$C$4029),Todos!$C3592)</f>
        <v>M</v>
      </c>
    </row>
    <row r="3593" spans="1:24" x14ac:dyDescent="0.35">
      <c r="A3593" s="11">
        <v>190558</v>
      </c>
      <c r="B3593" s="12" t="s">
        <v>38</v>
      </c>
      <c r="C3593" s="12" t="s">
        <v>14</v>
      </c>
      <c r="D3593" s="12">
        <v>4572</v>
      </c>
      <c r="E3593" s="12">
        <v>400</v>
      </c>
      <c r="F3593" s="12">
        <v>613</v>
      </c>
      <c r="G3593" s="12">
        <v>94</v>
      </c>
      <c r="H3593" s="12">
        <v>23300</v>
      </c>
      <c r="I3593" s="12">
        <v>17</v>
      </c>
      <c r="J3593" s="12">
        <v>56</v>
      </c>
      <c r="K3593" s="12">
        <v>525</v>
      </c>
      <c r="L3593" s="12">
        <v>499</v>
      </c>
      <c r="M3593" s="12">
        <v>8.48</v>
      </c>
      <c r="N3593" s="12">
        <f>VLOOKUP(Todos!$A3593,vlookup_table[#All],2,FALSE)</f>
        <v>0</v>
      </c>
      <c r="O3593" s="12" t="str">
        <f>VLOOKUP(Todos!$A3593,vlookup_table[#All],3,FALSE)</f>
        <v>HI</v>
      </c>
      <c r="P3593" s="12">
        <f>VLOOKUP(Todos!$A3593,vlookup_table[#All],4,FALSE)</f>
        <v>1601</v>
      </c>
      <c r="Q3593" s="14" t="str">
        <f>VLOOKUP(Todos!$A3593,vlookup_table[#All],5,FALSE)</f>
        <v>U1</v>
      </c>
      <c r="R3593" s="14" t="str">
        <f>VLOOKUP(Todos!$A3593,vlookup_table[#All],6,FALSE)</f>
        <v>M</v>
      </c>
      <c r="S3593" s="14">
        <f>VLOOKUP(Todos!$A3593,vlookup_table[#All],7,FALSE)</f>
        <v>10</v>
      </c>
      <c r="T3593" s="14">
        <f>ROUND((9706-Todos!$P3593)/100, 0)</f>
        <v>81</v>
      </c>
      <c r="U3593" s="14" t="str" cm="1">
        <f t="array" ref="U3593">_xlfn.IFS(
    ISNUMBER(SEARCH("C", Q3593)), "Ciudad",
    ISNUMBER(SEARCH("T", Q3593)), "Pueblo",
    ISNUMBER(SEARCH("R", Q3593)), "Rural",
    ISNUMBER(SEARCH("S", Q3593)), "Suburbano",
    ISNUMBER(SEARCH("U", Q3593)), "Urbano"
)</f>
        <v>Urbano</v>
      </c>
      <c r="V3593" s="25" t="str" cm="1">
        <f t="array" ref="V3593">_xlfn.LET(
    _xlpm.txt, _xlfn.TEXTJOIN("", TRUE, IF(ISNUMBER(--MID(Todos!$H3593, _xlfn.SEQUENCE(LEN(Todos!$H3593)), 1)), MID(Todos!$H3593, _xlfn.SEQUENCE(LEN(Todos!$H3593)), 1), "")),
    IF(ISNUMBER(--RIGHT(_xlpm.txt,1)), _xlpm.txt, LEFT(_xlpm.txt, LEN(_xlpm.txt)-1))
)</f>
        <v>23300</v>
      </c>
      <c r="W3593" s="14" t="str">
        <f>UPPER(LEFT(Todos!$B3593,2))</f>
        <v>HI</v>
      </c>
      <c r="X3593" s="15" t="str" cm="1">
        <f t="array" ref="X3593">+IF(Todos!$C3593 = "",MODE.MATCH(Todos!$C$2:$C$4029),Todos!$C3593)</f>
        <v>M</v>
      </c>
    </row>
    <row r="3594" spans="1:24" x14ac:dyDescent="0.35">
      <c r="A3594" s="6">
        <v>34608</v>
      </c>
      <c r="B3594" s="7" t="s">
        <v>13</v>
      </c>
      <c r="C3594" s="7" t="s">
        <v>14</v>
      </c>
      <c r="D3594" s="7">
        <v>967</v>
      </c>
      <c r="E3594" s="7">
        <v>434</v>
      </c>
      <c r="F3594" s="7">
        <v>501</v>
      </c>
      <c r="G3594" s="7">
        <v>3</v>
      </c>
      <c r="H3594" s="7">
        <v>17052</v>
      </c>
      <c r="I3594" s="7">
        <v>9</v>
      </c>
      <c r="J3594" s="7">
        <v>20</v>
      </c>
      <c r="K3594" s="7">
        <v>463</v>
      </c>
      <c r="L3594" s="7">
        <v>478</v>
      </c>
      <c r="M3594" s="7">
        <v>9.3333333330000006</v>
      </c>
      <c r="N3594" s="7">
        <f>VLOOKUP(Todos!$A3594,vlookup_table[#All],2,FALSE)</f>
        <v>1</v>
      </c>
      <c r="O3594" s="7" t="str">
        <f>VLOOKUP(Todos!$A3594,vlookup_table[#All],3,FALSE)</f>
        <v>FL</v>
      </c>
      <c r="P3594" s="7">
        <f>VLOOKUP(Todos!$A3594,vlookup_table[#All],4,FALSE)</f>
        <v>4210</v>
      </c>
      <c r="Q3594" s="9" t="str">
        <f>VLOOKUP(Todos!$A3594,vlookup_table[#All],5,FALSE)</f>
        <v>S1</v>
      </c>
      <c r="R3594" s="9" t="str">
        <f>VLOOKUP(Todos!$A3594,vlookup_table[#All],6,FALSE)</f>
        <v>M</v>
      </c>
      <c r="S3594" s="9">
        <f>VLOOKUP(Todos!$A3594,vlookup_table[#All],7,FALSE)</f>
        <v>12</v>
      </c>
      <c r="T3594" s="9">
        <f>ROUND((9706-Todos!$P3594)/100, 0)</f>
        <v>55</v>
      </c>
      <c r="U3594" s="9" t="str" cm="1">
        <f t="array" ref="U3594">_xlfn.IFS(
    ISNUMBER(SEARCH("C", Q3594)), "Ciudad",
    ISNUMBER(SEARCH("T", Q3594)), "Pueblo",
    ISNUMBER(SEARCH("R", Q3594)), "Rural",
    ISNUMBER(SEARCH("S", Q3594)), "Suburbano",
    ISNUMBER(SEARCH("U", Q3594)), "Urbano"
)</f>
        <v>Suburbano</v>
      </c>
      <c r="V3594" s="24" t="str" cm="1">
        <f t="array" ref="V3594">_xlfn.LET(
    _xlpm.txt, _xlfn.TEXTJOIN("", TRUE, IF(ISNUMBER(--MID(Todos!$H3594, _xlfn.SEQUENCE(LEN(Todos!$H3594)), 1)), MID(Todos!$H3594, _xlfn.SEQUENCE(LEN(Todos!$H3594)), 1), "")),
    IF(ISNUMBER(--RIGHT(_xlpm.txt,1)), _xlpm.txt, LEFT(_xlpm.txt, LEN(_xlpm.txt)-1))
)</f>
        <v>17052</v>
      </c>
      <c r="W3594" s="9" t="str">
        <f>UPPER(LEFT(Todos!$B3594,2))</f>
        <v>FL</v>
      </c>
      <c r="X3594" s="10" t="str" cm="1">
        <f t="array" ref="X3594">+IF(Todos!$C3594 = "",MODE.MATCH(Todos!$C$2:$C$4029),Todos!$C3594)</f>
        <v>M</v>
      </c>
    </row>
    <row r="3595" spans="1:24" x14ac:dyDescent="0.35">
      <c r="A3595" s="11">
        <v>171357</v>
      </c>
      <c r="B3595" s="12" t="s">
        <v>22</v>
      </c>
      <c r="C3595" s="12" t="s">
        <v>17</v>
      </c>
      <c r="D3595" s="12">
        <v>2631</v>
      </c>
      <c r="E3595" s="12">
        <v>689</v>
      </c>
      <c r="F3595" s="12">
        <v>816</v>
      </c>
      <c r="G3595" s="12">
        <v>80</v>
      </c>
      <c r="H3595" s="12">
        <v>38138</v>
      </c>
      <c r="I3595" s="12">
        <v>4</v>
      </c>
      <c r="J3595" s="12">
        <v>50</v>
      </c>
      <c r="K3595" s="12">
        <v>753</v>
      </c>
      <c r="L3595" s="12">
        <v>772</v>
      </c>
      <c r="M3595" s="12">
        <v>25</v>
      </c>
      <c r="N3595" s="12">
        <f>VLOOKUP(Todos!$A3595,vlookup_table[#All],2,FALSE)</f>
        <v>0</v>
      </c>
      <c r="O3595" s="12" t="str">
        <f>VLOOKUP(Todos!$A3595,vlookup_table[#All],3,FALSE)</f>
        <v>CA</v>
      </c>
      <c r="P3595" s="12">
        <f>VLOOKUP(Todos!$A3595,vlookup_table[#All],4,FALSE)</f>
        <v>0</v>
      </c>
      <c r="Q3595" s="14" t="str">
        <f>VLOOKUP(Todos!$A3595,vlookup_table[#All],5,FALSE)</f>
        <v>T1</v>
      </c>
      <c r="R3595" s="14" t="str">
        <f>VLOOKUP(Todos!$A3595,vlookup_table[#All],6,FALSE)</f>
        <v>F</v>
      </c>
      <c r="S3595" s="14">
        <f>VLOOKUP(Todos!$A3595,vlookup_table[#All],7,FALSE)</f>
        <v>25</v>
      </c>
      <c r="T3595" s="14">
        <f>ROUND((9706-Todos!$P3595)/100, 0)</f>
        <v>97</v>
      </c>
      <c r="U3595" s="14" t="str" cm="1">
        <f t="array" ref="U3595">_xlfn.IFS(
    ISNUMBER(SEARCH("C", Q3595)), "Ciudad",
    ISNUMBER(SEARCH("T", Q3595)), "Pueblo",
    ISNUMBER(SEARCH("R", Q3595)), "Rural",
    ISNUMBER(SEARCH("S", Q3595)), "Suburbano",
    ISNUMBER(SEARCH("U", Q3595)), "Urbano"
)</f>
        <v>Pueblo</v>
      </c>
      <c r="V3595" s="25" t="str" cm="1">
        <f t="array" ref="V3595">_xlfn.LET(
    _xlpm.txt, _xlfn.TEXTJOIN("", TRUE, IF(ISNUMBER(--MID(Todos!$H3595, _xlfn.SEQUENCE(LEN(Todos!$H3595)), 1)), MID(Todos!$H3595, _xlfn.SEQUENCE(LEN(Todos!$H3595)), 1), "")),
    IF(ISNUMBER(--RIGHT(_xlpm.txt,1)), _xlpm.txt, LEFT(_xlpm.txt, LEN(_xlpm.txt)-1))
)</f>
        <v>38138</v>
      </c>
      <c r="W3595" s="14" t="str">
        <f>UPPER(LEFT(Todos!$B3595,2))</f>
        <v>CA</v>
      </c>
      <c r="X3595" s="15" t="str" cm="1">
        <f t="array" ref="X3595">+IF(Todos!$C3595 = "",MODE.MATCH(Todos!$C$2:$C$4029),Todos!$C3595)</f>
        <v>F</v>
      </c>
    </row>
    <row r="3596" spans="1:24" x14ac:dyDescent="0.35">
      <c r="A3596" s="6">
        <v>190040</v>
      </c>
      <c r="B3596" s="7" t="s">
        <v>18</v>
      </c>
      <c r="C3596" s="7" t="s">
        <v>14</v>
      </c>
      <c r="D3596" s="7">
        <v>1610</v>
      </c>
      <c r="E3596" s="7">
        <v>413</v>
      </c>
      <c r="F3596" s="7">
        <v>721</v>
      </c>
      <c r="G3596" s="7">
        <v>33</v>
      </c>
      <c r="H3596" s="7">
        <v>24479</v>
      </c>
      <c r="I3596" s="7">
        <v>9</v>
      </c>
      <c r="J3596" s="7">
        <v>31</v>
      </c>
      <c r="K3596" s="7">
        <v>644</v>
      </c>
      <c r="L3596" s="7">
        <v>551</v>
      </c>
      <c r="M3596" s="7">
        <v>12.5</v>
      </c>
      <c r="N3596" s="7">
        <f>VLOOKUP(Todos!$A3596,vlookup_table[#All],2,FALSE)</f>
        <v>1</v>
      </c>
      <c r="O3596" s="7" t="str">
        <f>VLOOKUP(Todos!$A3596,vlookup_table[#All],3,FALSE)</f>
        <v>NC</v>
      </c>
      <c r="P3596" s="7">
        <f>VLOOKUP(Todos!$A3596,vlookup_table[#All],4,FALSE)</f>
        <v>0</v>
      </c>
      <c r="Q3596" s="9" t="str">
        <f>VLOOKUP(Todos!$A3596,vlookup_table[#All],5,FALSE)</f>
        <v>C1</v>
      </c>
      <c r="R3596" s="9" t="str">
        <f>VLOOKUP(Todos!$A3596,vlookup_table[#All],6,FALSE)</f>
        <v>M</v>
      </c>
      <c r="S3596" s="9">
        <f>VLOOKUP(Todos!$A3596,vlookup_table[#All],7,FALSE)</f>
        <v>12</v>
      </c>
      <c r="T3596" s="9">
        <f>ROUND((9706-Todos!$P3596)/100, 0)</f>
        <v>97</v>
      </c>
      <c r="U3596" s="9" t="str" cm="1">
        <f t="array" ref="U3596">_xlfn.IFS(
    ISNUMBER(SEARCH("C", Q3596)), "Ciudad",
    ISNUMBER(SEARCH("T", Q3596)), "Pueblo",
    ISNUMBER(SEARCH("R", Q3596)), "Rural",
    ISNUMBER(SEARCH("S", Q3596)), "Suburbano",
    ISNUMBER(SEARCH("U", Q3596)), "Urbano"
)</f>
        <v>Ciudad</v>
      </c>
      <c r="V3596" s="24" t="str" cm="1">
        <f t="array" ref="V3596">_xlfn.LET(
    _xlpm.txt, _xlfn.TEXTJOIN("", TRUE, IF(ISNUMBER(--MID(Todos!$H3596, _xlfn.SEQUENCE(LEN(Todos!$H3596)), 1)), MID(Todos!$H3596, _xlfn.SEQUENCE(LEN(Todos!$H3596)), 1), "")),
    IF(ISNUMBER(--RIGHT(_xlpm.txt,1)), _xlpm.txt, LEFT(_xlpm.txt, LEN(_xlpm.txt)-1))
)</f>
        <v>24479</v>
      </c>
      <c r="W3596" s="9" t="str">
        <f>UPPER(LEFT(Todos!$B3596,2))</f>
        <v>NC</v>
      </c>
      <c r="X3596" s="10" t="str" cm="1">
        <f t="array" ref="X3596">+IF(Todos!$C3596 = "",MODE.MATCH(Todos!$C$2:$C$4029),Todos!$C3596)</f>
        <v>M</v>
      </c>
    </row>
    <row r="3597" spans="1:24" x14ac:dyDescent="0.35">
      <c r="A3597" s="11">
        <v>149956</v>
      </c>
      <c r="B3597" s="12" t="s">
        <v>22</v>
      </c>
      <c r="C3597" s="12" t="s">
        <v>17</v>
      </c>
      <c r="D3597" s="12">
        <v>1613</v>
      </c>
      <c r="E3597" s="12">
        <v>350</v>
      </c>
      <c r="F3597" s="12">
        <v>408</v>
      </c>
      <c r="G3597" s="12">
        <v>12</v>
      </c>
      <c r="H3597" s="12">
        <v>8897</v>
      </c>
      <c r="I3597" s="12">
        <v>39</v>
      </c>
      <c r="J3597" s="12">
        <v>49</v>
      </c>
      <c r="K3597" s="12">
        <v>352</v>
      </c>
      <c r="L3597" s="12">
        <v>403</v>
      </c>
      <c r="M3597" s="12">
        <v>6.548387097</v>
      </c>
      <c r="N3597" s="12">
        <f>VLOOKUP(Todos!$A3597,vlookup_table[#All],2,FALSE)</f>
        <v>0</v>
      </c>
      <c r="O3597" s="12" t="str">
        <f>VLOOKUP(Todos!$A3597,vlookup_table[#All],3,FALSE)</f>
        <v>CA</v>
      </c>
      <c r="P3597" s="12">
        <f>VLOOKUP(Todos!$A3597,vlookup_table[#All],4,FALSE)</f>
        <v>5001</v>
      </c>
      <c r="Q3597" s="14" t="str">
        <f>VLOOKUP(Todos!$A3597,vlookup_table[#All],5,FALSE)</f>
        <v>U3</v>
      </c>
      <c r="R3597" s="14" t="str">
        <f>VLOOKUP(Todos!$A3597,vlookup_table[#All],6,FALSE)</f>
        <v>F</v>
      </c>
      <c r="S3597" s="14">
        <f>VLOOKUP(Todos!$A3597,vlookup_table[#All],7,FALSE)</f>
        <v>15</v>
      </c>
      <c r="T3597" s="14">
        <f>ROUND((9706-Todos!$P3597)/100, 0)</f>
        <v>47</v>
      </c>
      <c r="U3597" s="14" t="str" cm="1">
        <f t="array" ref="U3597">_xlfn.IFS(
    ISNUMBER(SEARCH("C", Q3597)), "Ciudad",
    ISNUMBER(SEARCH("T", Q3597)), "Pueblo",
    ISNUMBER(SEARCH("R", Q3597)), "Rural",
    ISNUMBER(SEARCH("S", Q3597)), "Suburbano",
    ISNUMBER(SEARCH("U", Q3597)), "Urbano"
)</f>
        <v>Urbano</v>
      </c>
      <c r="V3597" s="25" t="str" cm="1">
        <f t="array" ref="V3597">_xlfn.LET(
    _xlpm.txt, _xlfn.TEXTJOIN("", TRUE, IF(ISNUMBER(--MID(Todos!$H3597, _xlfn.SEQUENCE(LEN(Todos!$H3597)), 1)), MID(Todos!$H3597, _xlfn.SEQUENCE(LEN(Todos!$H3597)), 1), "")),
    IF(ISNUMBER(--RIGHT(_xlpm.txt,1)), _xlpm.txt, LEFT(_xlpm.txt, LEN(_xlpm.txt)-1))
)</f>
        <v>8897</v>
      </c>
      <c r="W3597" s="14" t="str">
        <f>UPPER(LEFT(Todos!$B3597,2))</f>
        <v>CA</v>
      </c>
      <c r="X3597" s="15" t="str" cm="1">
        <f t="array" ref="X3597">+IF(Todos!$C3597 = "",MODE.MATCH(Todos!$C$2:$C$4029),Todos!$C3597)</f>
        <v>F</v>
      </c>
    </row>
    <row r="3598" spans="1:24" x14ac:dyDescent="0.35">
      <c r="A3598" s="6">
        <v>37861</v>
      </c>
      <c r="B3598" s="7" t="s">
        <v>13</v>
      </c>
      <c r="C3598" s="7" t="s">
        <v>14</v>
      </c>
      <c r="D3598" s="7">
        <v>934</v>
      </c>
      <c r="E3598" s="7">
        <v>273</v>
      </c>
      <c r="F3598" s="7">
        <v>392</v>
      </c>
      <c r="G3598" s="7">
        <v>2</v>
      </c>
      <c r="H3598" s="7">
        <v>10327</v>
      </c>
      <c r="I3598" s="7">
        <v>69</v>
      </c>
      <c r="J3598" s="7">
        <v>14</v>
      </c>
      <c r="K3598" s="7">
        <v>353</v>
      </c>
      <c r="L3598" s="7">
        <v>334</v>
      </c>
      <c r="M3598" s="7">
        <v>12.222222220000001</v>
      </c>
      <c r="N3598" s="7">
        <f>VLOOKUP(Todos!$A3598,vlookup_table[#All],2,FALSE)</f>
        <v>1</v>
      </c>
      <c r="O3598" s="7" t="str">
        <f>VLOOKUP(Todos!$A3598,vlookup_table[#All],3,FALSE)</f>
        <v>FL</v>
      </c>
      <c r="P3598" s="7">
        <f>VLOOKUP(Todos!$A3598,vlookup_table[#All],4,FALSE)</f>
        <v>2808</v>
      </c>
      <c r="Q3598" s="9" t="str">
        <f>VLOOKUP(Todos!$A3598,vlookup_table[#All],5,FALSE)</f>
        <v>U2</v>
      </c>
      <c r="R3598" s="9" t="str">
        <f>VLOOKUP(Todos!$A3598,vlookup_table[#All],6,FALSE)</f>
        <v>M</v>
      </c>
      <c r="S3598" s="9">
        <f>VLOOKUP(Todos!$A3598,vlookup_table[#All],7,FALSE)</f>
        <v>15</v>
      </c>
      <c r="T3598" s="9">
        <f>ROUND((9706-Todos!$P3598)/100, 0)</f>
        <v>69</v>
      </c>
      <c r="U3598" s="9" t="str" cm="1">
        <f t="array" ref="U3598">_xlfn.IFS(
    ISNUMBER(SEARCH("C", Q3598)), "Ciudad",
    ISNUMBER(SEARCH("T", Q3598)), "Pueblo",
    ISNUMBER(SEARCH("R", Q3598)), "Rural",
    ISNUMBER(SEARCH("S", Q3598)), "Suburbano",
    ISNUMBER(SEARCH("U", Q3598)), "Urbano"
)</f>
        <v>Urbano</v>
      </c>
      <c r="V3598" s="24" t="str" cm="1">
        <f t="array" ref="V3598">_xlfn.LET(
    _xlpm.txt, _xlfn.TEXTJOIN("", TRUE, IF(ISNUMBER(--MID(Todos!$H3598, _xlfn.SEQUENCE(LEN(Todos!$H3598)), 1)), MID(Todos!$H3598, _xlfn.SEQUENCE(LEN(Todos!$H3598)), 1), "")),
    IF(ISNUMBER(--RIGHT(_xlpm.txt,1)), _xlpm.txt, LEFT(_xlpm.txt, LEN(_xlpm.txt)-1))
)</f>
        <v>10327</v>
      </c>
      <c r="W3598" s="9" t="str">
        <f>UPPER(LEFT(Todos!$B3598,2))</f>
        <v>FL</v>
      </c>
      <c r="X3598" s="10" t="str" cm="1">
        <f t="array" ref="X3598">+IF(Todos!$C3598 = "",MODE.MATCH(Todos!$C$2:$C$4029),Todos!$C3598)</f>
        <v>M</v>
      </c>
    </row>
    <row r="3599" spans="1:24" x14ac:dyDescent="0.35">
      <c r="A3599" s="11">
        <v>168644</v>
      </c>
      <c r="B3599" s="12" t="s">
        <v>22</v>
      </c>
      <c r="C3599" s="12" t="s">
        <v>45</v>
      </c>
      <c r="D3599" s="12">
        <v>3156</v>
      </c>
      <c r="E3599" s="12">
        <v>645</v>
      </c>
      <c r="F3599" s="12">
        <v>664</v>
      </c>
      <c r="G3599" s="12">
        <v>97</v>
      </c>
      <c r="H3599" s="12">
        <v>19043</v>
      </c>
      <c r="I3599" s="12">
        <v>27</v>
      </c>
      <c r="J3599" s="12">
        <v>50</v>
      </c>
      <c r="K3599" s="12">
        <v>650</v>
      </c>
      <c r="L3599" s="12">
        <v>653</v>
      </c>
      <c r="M3599" s="12">
        <v>6.75</v>
      </c>
      <c r="N3599" s="12">
        <f>VLOOKUP(Todos!$A3599,vlookup_table[#All],2,FALSE)</f>
        <v>1002</v>
      </c>
      <c r="O3599" s="12" t="str">
        <f>VLOOKUP(Todos!$A3599,vlookup_table[#All],3,FALSE)</f>
        <v>CA</v>
      </c>
      <c r="P3599" s="12">
        <f>VLOOKUP(Todos!$A3599,vlookup_table[#All],4,FALSE)</f>
        <v>0</v>
      </c>
      <c r="Q3599" s="14" t="str">
        <f>VLOOKUP(Todos!$A3599,vlookup_table[#All],5,FALSE)</f>
        <v>S1</v>
      </c>
      <c r="R3599" s="14" t="str">
        <f>VLOOKUP(Todos!$A3599,vlookup_table[#All],6,FALSE)</f>
        <v>J</v>
      </c>
      <c r="S3599" s="14">
        <f>VLOOKUP(Todos!$A3599,vlookup_table[#All],7,FALSE)</f>
        <v>9</v>
      </c>
      <c r="T3599" s="14">
        <f>ROUND((9706-Todos!$P3599)/100, 0)</f>
        <v>97</v>
      </c>
      <c r="U3599" s="14" t="str" cm="1">
        <f t="array" ref="U3599">_xlfn.IFS(
    ISNUMBER(SEARCH("C", Q3599)), "Ciudad",
    ISNUMBER(SEARCH("T", Q3599)), "Pueblo",
    ISNUMBER(SEARCH("R", Q3599)), "Rural",
    ISNUMBER(SEARCH("S", Q3599)), "Suburbano",
    ISNUMBER(SEARCH("U", Q3599)), "Urbano"
)</f>
        <v>Suburbano</v>
      </c>
      <c r="V3599" s="25" t="str" cm="1">
        <f t="array" ref="V3599">_xlfn.LET(
    _xlpm.txt, _xlfn.TEXTJOIN("", TRUE, IF(ISNUMBER(--MID(Todos!$H3599, _xlfn.SEQUENCE(LEN(Todos!$H3599)), 1)), MID(Todos!$H3599, _xlfn.SEQUENCE(LEN(Todos!$H3599)), 1), "")),
    IF(ISNUMBER(--RIGHT(_xlpm.txt,1)), _xlpm.txt, LEFT(_xlpm.txt, LEN(_xlpm.txt)-1))
)</f>
        <v>19043</v>
      </c>
      <c r="W3599" s="14" t="str">
        <f>UPPER(LEFT(Todos!$B3599,2))</f>
        <v>CA</v>
      </c>
      <c r="X3599" s="15" t="str" cm="1">
        <f t="array" ref="X3599">+IF(Todos!$C3599 = "",MODE.MATCH(Todos!$C$2:$C$4029),Todos!$C3599)</f>
        <v>J</v>
      </c>
    </row>
    <row r="3600" spans="1:24" x14ac:dyDescent="0.35">
      <c r="A3600" s="6">
        <v>18534</v>
      </c>
      <c r="B3600" s="7" t="s">
        <v>18</v>
      </c>
      <c r="C3600" s="7" t="s">
        <v>20</v>
      </c>
      <c r="D3600" s="7">
        <v>576</v>
      </c>
      <c r="E3600" s="7">
        <v>244</v>
      </c>
      <c r="F3600" s="7">
        <v>345</v>
      </c>
      <c r="G3600" s="7">
        <v>1</v>
      </c>
      <c r="H3600" s="7">
        <v>13192</v>
      </c>
      <c r="I3600" s="7">
        <v>2</v>
      </c>
      <c r="J3600" s="7">
        <v>95</v>
      </c>
      <c r="K3600" s="7">
        <v>335</v>
      </c>
      <c r="L3600" s="7">
        <v>293</v>
      </c>
      <c r="M3600" s="7">
        <v>25</v>
      </c>
      <c r="N3600" s="7">
        <f>VLOOKUP(Todos!$A3600,vlookup_table[#All],2,FALSE)</f>
        <v>28</v>
      </c>
      <c r="O3600" s="7" t="str">
        <f>VLOOKUP(Todos!$A3600,vlookup_table[#All],3,FALSE)</f>
        <v>NC</v>
      </c>
      <c r="P3600" s="7">
        <f>VLOOKUP(Todos!$A3600,vlookup_table[#All],4,FALSE)</f>
        <v>5101</v>
      </c>
      <c r="Q3600" s="9" t="str">
        <f>VLOOKUP(Todos!$A3600,vlookup_table[#All],5,FALSE)</f>
        <v>T2</v>
      </c>
      <c r="R3600" s="9" t="str">
        <f>VLOOKUP(Todos!$A3600,vlookup_table[#All],6,FALSE)</f>
        <v>F</v>
      </c>
      <c r="S3600" s="9">
        <f>VLOOKUP(Todos!$A3600,vlookup_table[#All],7,FALSE)</f>
        <v>15</v>
      </c>
      <c r="T3600" s="9">
        <f>ROUND((9706-Todos!$P3600)/100, 0)</f>
        <v>46</v>
      </c>
      <c r="U3600" s="9" t="str" cm="1">
        <f t="array" ref="U3600">_xlfn.IFS(
    ISNUMBER(SEARCH("C", Q3600)), "Ciudad",
    ISNUMBER(SEARCH("T", Q3600)), "Pueblo",
    ISNUMBER(SEARCH("R", Q3600)), "Rural",
    ISNUMBER(SEARCH("S", Q3600)), "Suburbano",
    ISNUMBER(SEARCH("U", Q3600)), "Urbano"
)</f>
        <v>Pueblo</v>
      </c>
      <c r="V3600" s="24" t="str" cm="1">
        <f t="array" ref="V3600">_xlfn.LET(
    _xlpm.txt, _xlfn.TEXTJOIN("", TRUE, IF(ISNUMBER(--MID(Todos!$H3600, _xlfn.SEQUENCE(LEN(Todos!$H3600)), 1)), MID(Todos!$H3600, _xlfn.SEQUENCE(LEN(Todos!$H3600)), 1), "")),
    IF(ISNUMBER(--RIGHT(_xlpm.txt,1)), _xlpm.txt, LEFT(_xlpm.txt, LEN(_xlpm.txt)-1))
)</f>
        <v>13192</v>
      </c>
      <c r="W3600" s="9" t="str">
        <f>UPPER(LEFT(Todos!$B3600,2))</f>
        <v>NC</v>
      </c>
      <c r="X3600" s="10" t="str" cm="1">
        <f t="array" ref="X3600">+IF(Todos!$C3600 = "",MODE.MATCH(Todos!$C$2:$C$4029),Todos!$C3600)</f>
        <v>female</v>
      </c>
    </row>
    <row r="3601" spans="1:24" x14ac:dyDescent="0.35">
      <c r="A3601" s="11">
        <v>166106</v>
      </c>
      <c r="B3601" s="12" t="s">
        <v>22</v>
      </c>
      <c r="C3601" s="12" t="s">
        <v>17</v>
      </c>
      <c r="D3601" s="12">
        <v>1143</v>
      </c>
      <c r="E3601" s="12">
        <v>310</v>
      </c>
      <c r="F3601" s="12">
        <v>376</v>
      </c>
      <c r="G3601" s="12">
        <v>19</v>
      </c>
      <c r="H3601" s="12">
        <v>20576</v>
      </c>
      <c r="I3601" s="12">
        <v>14</v>
      </c>
      <c r="J3601" s="12">
        <v>47</v>
      </c>
      <c r="K3601" s="12">
        <v>374</v>
      </c>
      <c r="L3601" s="12">
        <v>356</v>
      </c>
      <c r="M3601" s="12">
        <v>6.266666667</v>
      </c>
      <c r="N3601" s="12">
        <f>VLOOKUP(Todos!$A3601,vlookup_table[#All],2,FALSE)</f>
        <v>0</v>
      </c>
      <c r="O3601" s="12" t="str">
        <f>VLOOKUP(Todos!$A3601,vlookup_table[#All],3,FALSE)</f>
        <v>CA</v>
      </c>
      <c r="P3601" s="12">
        <f>VLOOKUP(Todos!$A3601,vlookup_table[#All],4,FALSE)</f>
        <v>6301</v>
      </c>
      <c r="Q3601" s="14" t="str">
        <f>VLOOKUP(Todos!$A3601,vlookup_table[#All],5,FALSE)</f>
        <v>U1</v>
      </c>
      <c r="R3601" s="14" t="str">
        <f>VLOOKUP(Todos!$A3601,vlookup_table[#All],6,FALSE)</f>
        <v>F</v>
      </c>
      <c r="S3601" s="14">
        <f>VLOOKUP(Todos!$A3601,vlookup_table[#All],7,FALSE)</f>
        <v>10</v>
      </c>
      <c r="T3601" s="14">
        <f>ROUND((9706-Todos!$P3601)/100, 0)</f>
        <v>34</v>
      </c>
      <c r="U3601" s="14" t="str" cm="1">
        <f t="array" ref="U3601">_xlfn.IFS(
    ISNUMBER(SEARCH("C", Q3601)), "Ciudad",
    ISNUMBER(SEARCH("T", Q3601)), "Pueblo",
    ISNUMBER(SEARCH("R", Q3601)), "Rural",
    ISNUMBER(SEARCH("S", Q3601)), "Suburbano",
    ISNUMBER(SEARCH("U", Q3601)), "Urbano"
)</f>
        <v>Urbano</v>
      </c>
      <c r="V3601" s="25" t="str" cm="1">
        <f t="array" ref="V3601">_xlfn.LET(
    _xlpm.txt, _xlfn.TEXTJOIN("", TRUE, IF(ISNUMBER(--MID(Todos!$H3601, _xlfn.SEQUENCE(LEN(Todos!$H3601)), 1)), MID(Todos!$H3601, _xlfn.SEQUENCE(LEN(Todos!$H3601)), 1), "")),
    IF(ISNUMBER(--RIGHT(_xlpm.txt,1)), _xlpm.txt, LEFT(_xlpm.txt, LEN(_xlpm.txt)-1))
)</f>
        <v>20576</v>
      </c>
      <c r="W3601" s="14" t="str">
        <f>UPPER(LEFT(Todos!$B3601,2))</f>
        <v>CA</v>
      </c>
      <c r="X3601" s="15" t="str" cm="1">
        <f t="array" ref="X3601">+IF(Todos!$C3601 = "",MODE.MATCH(Todos!$C$2:$C$4029),Todos!$C3601)</f>
        <v>F</v>
      </c>
    </row>
    <row r="3602" spans="1:24" x14ac:dyDescent="0.35">
      <c r="A3602" s="6">
        <v>96960</v>
      </c>
      <c r="B3602" s="7" t="s">
        <v>16</v>
      </c>
      <c r="C3602" s="7" t="s">
        <v>14</v>
      </c>
      <c r="D3602" s="7">
        <v>927</v>
      </c>
      <c r="E3602" s="7">
        <v>231</v>
      </c>
      <c r="F3602" s="7">
        <v>299</v>
      </c>
      <c r="G3602" s="7">
        <v>5</v>
      </c>
      <c r="H3602" s="7">
        <v>15037</v>
      </c>
      <c r="I3602" s="7">
        <v>0</v>
      </c>
      <c r="J3602" s="7">
        <v>82</v>
      </c>
      <c r="K3602" s="7">
        <v>250</v>
      </c>
      <c r="L3602" s="7">
        <v>280</v>
      </c>
      <c r="M3602" s="7">
        <v>6.6470588240000001</v>
      </c>
      <c r="N3602" s="7">
        <f>VLOOKUP(Todos!$A3602,vlookup_table[#All],2,FALSE)</f>
        <v>1002</v>
      </c>
      <c r="O3602" s="7" t="str">
        <f>VLOOKUP(Todos!$A3602,vlookup_table[#All],3,FALSE)</f>
        <v>IL</v>
      </c>
      <c r="P3602" s="7">
        <f>VLOOKUP(Todos!$A3602,vlookup_table[#All],4,FALSE)</f>
        <v>4001</v>
      </c>
      <c r="Q3602" s="9" t="str">
        <f>VLOOKUP(Todos!$A3602,vlookup_table[#All],5,FALSE)</f>
        <v>R2</v>
      </c>
      <c r="R3602" s="9" t="str">
        <f>VLOOKUP(Todos!$A3602,vlookup_table[#All],6,FALSE)</f>
        <v>M</v>
      </c>
      <c r="S3602" s="9">
        <f>VLOOKUP(Todos!$A3602,vlookup_table[#All],7,FALSE)</f>
        <v>8</v>
      </c>
      <c r="T3602" s="9">
        <f>ROUND((9706-Todos!$P3602)/100, 0)</f>
        <v>57</v>
      </c>
      <c r="U3602" s="9" t="str" cm="1">
        <f t="array" ref="U3602">_xlfn.IFS(
    ISNUMBER(SEARCH("C", Q3602)), "Ciudad",
    ISNUMBER(SEARCH("T", Q3602)), "Pueblo",
    ISNUMBER(SEARCH("R", Q3602)), "Rural",
    ISNUMBER(SEARCH("S", Q3602)), "Suburbano",
    ISNUMBER(SEARCH("U", Q3602)), "Urbano"
)</f>
        <v>Rural</v>
      </c>
      <c r="V3602" s="24" t="str" cm="1">
        <f t="array" ref="V3602">_xlfn.LET(
    _xlpm.txt, _xlfn.TEXTJOIN("", TRUE, IF(ISNUMBER(--MID(Todos!$H3602, _xlfn.SEQUENCE(LEN(Todos!$H3602)), 1)), MID(Todos!$H3602, _xlfn.SEQUENCE(LEN(Todos!$H3602)), 1), "")),
    IF(ISNUMBER(--RIGHT(_xlpm.txt,1)), _xlpm.txt, LEFT(_xlpm.txt, LEN(_xlpm.txt)-1))
)</f>
        <v>15037</v>
      </c>
      <c r="W3602" s="9" t="str">
        <f>UPPER(LEFT(Todos!$B3602,2))</f>
        <v>IL</v>
      </c>
      <c r="X3602" s="10" t="str" cm="1">
        <f t="array" ref="X3602">+IF(Todos!$C3602 = "",MODE.MATCH(Todos!$C$2:$C$4029),Todos!$C3602)</f>
        <v>M</v>
      </c>
    </row>
    <row r="3603" spans="1:24" x14ac:dyDescent="0.35">
      <c r="A3603" s="11">
        <v>92972</v>
      </c>
      <c r="B3603" s="12" t="s">
        <v>16</v>
      </c>
      <c r="C3603" s="12" t="s">
        <v>17</v>
      </c>
      <c r="D3603" s="12">
        <v>5846</v>
      </c>
      <c r="E3603" s="12">
        <v>644</v>
      </c>
      <c r="F3603" s="12">
        <v>1041</v>
      </c>
      <c r="G3603" s="12">
        <v>98</v>
      </c>
      <c r="H3603" s="12">
        <v>100528</v>
      </c>
      <c r="I3603" s="12">
        <v>9</v>
      </c>
      <c r="J3603" s="12">
        <v>50</v>
      </c>
      <c r="K3603" s="12">
        <v>1177</v>
      </c>
      <c r="L3603" s="12">
        <v>785</v>
      </c>
      <c r="M3603" s="12">
        <v>30.666666670000001</v>
      </c>
      <c r="N3603" s="12">
        <f>VLOOKUP(Todos!$A3603,vlookup_table[#All],2,FALSE)</f>
        <v>2</v>
      </c>
      <c r="O3603" s="12" t="str">
        <f>VLOOKUP(Todos!$A3603,vlookup_table[#All],3,FALSE)</f>
        <v>IL</v>
      </c>
      <c r="P3603" s="12">
        <f>VLOOKUP(Todos!$A3603,vlookup_table[#All],4,FALSE)</f>
        <v>0</v>
      </c>
      <c r="Q3603" s="14" t="str">
        <f>VLOOKUP(Todos!$A3603,vlookup_table[#All],5,FALSE)</f>
        <v>U1</v>
      </c>
      <c r="R3603" s="14" t="str">
        <f>VLOOKUP(Todos!$A3603,vlookup_table[#All],6,FALSE)</f>
        <v>F</v>
      </c>
      <c r="S3603" s="14">
        <f>VLOOKUP(Todos!$A3603,vlookup_table[#All],7,FALSE)</f>
        <v>30</v>
      </c>
      <c r="T3603" s="14">
        <f>ROUND((9706-Todos!$P3603)/100, 0)</f>
        <v>97</v>
      </c>
      <c r="U3603" s="14" t="str" cm="1">
        <f t="array" ref="U3603">_xlfn.IFS(
    ISNUMBER(SEARCH("C", Q3603)), "Ciudad",
    ISNUMBER(SEARCH("T", Q3603)), "Pueblo",
    ISNUMBER(SEARCH("R", Q3603)), "Rural",
    ISNUMBER(SEARCH("S", Q3603)), "Suburbano",
    ISNUMBER(SEARCH("U", Q3603)), "Urbano"
)</f>
        <v>Urbano</v>
      </c>
      <c r="V3603" s="25" t="str" cm="1">
        <f t="array" ref="V3603">_xlfn.LET(
    _xlpm.txt, _xlfn.TEXTJOIN("", TRUE, IF(ISNUMBER(--MID(Todos!$H3603, _xlfn.SEQUENCE(LEN(Todos!$H3603)), 1)), MID(Todos!$H3603, _xlfn.SEQUENCE(LEN(Todos!$H3603)), 1), "")),
    IF(ISNUMBER(--RIGHT(_xlpm.txt,1)), _xlpm.txt, LEFT(_xlpm.txt, LEN(_xlpm.txt)-1))
)</f>
        <v>100528</v>
      </c>
      <c r="W3603" s="14" t="str">
        <f>UPPER(LEFT(Todos!$B3603,2))</f>
        <v>IL</v>
      </c>
      <c r="X3603" s="15" t="str" cm="1">
        <f t="array" ref="X3603">+IF(Todos!$C3603 = "",MODE.MATCH(Todos!$C$2:$C$4029),Todos!$C3603)</f>
        <v>F</v>
      </c>
    </row>
    <row r="3604" spans="1:24" x14ac:dyDescent="0.35">
      <c r="A3604" s="6">
        <v>115341</v>
      </c>
      <c r="B3604" s="7" t="s">
        <v>32</v>
      </c>
      <c r="C3604" s="7" t="s">
        <v>17</v>
      </c>
      <c r="D3604" s="7">
        <v>218</v>
      </c>
      <c r="E3604" s="7">
        <v>172</v>
      </c>
      <c r="F3604" s="7">
        <v>258</v>
      </c>
      <c r="G3604" s="7">
        <v>0</v>
      </c>
      <c r="H3604" s="7">
        <v>8660</v>
      </c>
      <c r="I3604" s="7">
        <v>0</v>
      </c>
      <c r="J3604" s="7">
        <v>78</v>
      </c>
      <c r="K3604" s="7">
        <v>208</v>
      </c>
      <c r="L3604" s="7">
        <v>226</v>
      </c>
      <c r="M3604" s="7">
        <v>11.66666667</v>
      </c>
      <c r="N3604" s="7">
        <f>VLOOKUP(Todos!$A3604,vlookup_table[#All],2,FALSE)</f>
        <v>2</v>
      </c>
      <c r="O3604" s="7" t="str">
        <f>VLOOKUP(Todos!$A3604,vlookup_table[#All],3,FALSE)</f>
        <v>OK</v>
      </c>
      <c r="P3604" s="7">
        <f>VLOOKUP(Todos!$A3604,vlookup_table[#All],4,FALSE)</f>
        <v>2801</v>
      </c>
      <c r="Q3604" s="9" t="str">
        <f>VLOOKUP(Todos!$A3604,vlookup_table[#All],5,FALSE)</f>
        <v>R3</v>
      </c>
      <c r="R3604" s="9" t="str">
        <f>VLOOKUP(Todos!$A3604,vlookup_table[#All],6,FALSE)</f>
        <v>F</v>
      </c>
      <c r="S3604" s="9">
        <f>VLOOKUP(Todos!$A3604,vlookup_table[#All],7,FALSE)</f>
        <v>20</v>
      </c>
      <c r="T3604" s="9">
        <f>ROUND((9706-Todos!$P3604)/100, 0)</f>
        <v>69</v>
      </c>
      <c r="U3604" s="9" t="str" cm="1">
        <f t="array" ref="U3604">_xlfn.IFS(
    ISNUMBER(SEARCH("C", Q3604)), "Ciudad",
    ISNUMBER(SEARCH("T", Q3604)), "Pueblo",
    ISNUMBER(SEARCH("R", Q3604)), "Rural",
    ISNUMBER(SEARCH("S", Q3604)), "Suburbano",
    ISNUMBER(SEARCH("U", Q3604)), "Urbano"
)</f>
        <v>Rural</v>
      </c>
      <c r="V3604" s="24" t="str" cm="1">
        <f t="array" ref="V3604">_xlfn.LET(
    _xlpm.txt, _xlfn.TEXTJOIN("", TRUE, IF(ISNUMBER(--MID(Todos!$H3604, _xlfn.SEQUENCE(LEN(Todos!$H3604)), 1)), MID(Todos!$H3604, _xlfn.SEQUENCE(LEN(Todos!$H3604)), 1), "")),
    IF(ISNUMBER(--RIGHT(_xlpm.txt,1)), _xlpm.txt, LEFT(_xlpm.txt, LEN(_xlpm.txt)-1))
)</f>
        <v>8660</v>
      </c>
      <c r="W3604" s="9" t="str">
        <f>UPPER(LEFT(Todos!$B3604,2))</f>
        <v>OK</v>
      </c>
      <c r="X3604" s="10" t="str" cm="1">
        <f t="array" ref="X3604">+IF(Todos!$C3604 = "",MODE.MATCH(Todos!$C$2:$C$4029),Todos!$C3604)</f>
        <v>F</v>
      </c>
    </row>
    <row r="3605" spans="1:24" x14ac:dyDescent="0.35">
      <c r="A3605" s="11">
        <v>63216</v>
      </c>
      <c r="B3605" s="12" t="s">
        <v>34</v>
      </c>
      <c r="C3605" s="12" t="s">
        <v>14</v>
      </c>
      <c r="D3605" s="12">
        <v>431</v>
      </c>
      <c r="E3605" s="12">
        <v>269</v>
      </c>
      <c r="F3605" s="12">
        <v>338</v>
      </c>
      <c r="G3605" s="12">
        <v>0</v>
      </c>
      <c r="H3605" s="12">
        <v>10493</v>
      </c>
      <c r="I3605" s="12">
        <v>0</v>
      </c>
      <c r="J3605" s="12">
        <v>79</v>
      </c>
      <c r="K3605" s="12">
        <v>307</v>
      </c>
      <c r="L3605" s="12">
        <v>309</v>
      </c>
      <c r="M3605" s="12">
        <v>5.8</v>
      </c>
      <c r="N3605" s="12">
        <f>VLOOKUP(Todos!$A3605,vlookup_table[#All],2,FALSE)</f>
        <v>1</v>
      </c>
      <c r="O3605" s="12" t="str">
        <f>VLOOKUP(Todos!$A3605,vlookup_table[#All],3,FALSE)</f>
        <v>IN</v>
      </c>
      <c r="P3605" s="12">
        <f>VLOOKUP(Todos!$A3605,vlookup_table[#All],4,FALSE)</f>
        <v>0</v>
      </c>
      <c r="Q3605" s="14" t="str">
        <f>VLOOKUP(Todos!$A3605,vlookup_table[#All],5,FALSE)</f>
        <v>T3</v>
      </c>
      <c r="R3605" s="14" t="str">
        <f>VLOOKUP(Todos!$A3605,vlookup_table[#All],6,FALSE)</f>
        <v>M</v>
      </c>
      <c r="S3605" s="14">
        <f>VLOOKUP(Todos!$A3605,vlookup_table[#All],7,FALSE)</f>
        <v>5</v>
      </c>
      <c r="T3605" s="14">
        <f>ROUND((9706-Todos!$P3605)/100, 0)</f>
        <v>97</v>
      </c>
      <c r="U3605" s="14" t="str" cm="1">
        <f t="array" ref="U3605">_xlfn.IFS(
    ISNUMBER(SEARCH("C", Q3605)), "Ciudad",
    ISNUMBER(SEARCH("T", Q3605)), "Pueblo",
    ISNUMBER(SEARCH("R", Q3605)), "Rural",
    ISNUMBER(SEARCH("S", Q3605)), "Suburbano",
    ISNUMBER(SEARCH("U", Q3605)), "Urbano"
)</f>
        <v>Pueblo</v>
      </c>
      <c r="V3605" s="25" t="str" cm="1">
        <f t="array" ref="V3605">_xlfn.LET(
    _xlpm.txt, _xlfn.TEXTJOIN("", TRUE, IF(ISNUMBER(--MID(Todos!$H3605, _xlfn.SEQUENCE(LEN(Todos!$H3605)), 1)), MID(Todos!$H3605, _xlfn.SEQUENCE(LEN(Todos!$H3605)), 1), "")),
    IF(ISNUMBER(--RIGHT(_xlpm.txt,1)), _xlpm.txt, LEFT(_xlpm.txt, LEN(_xlpm.txt)-1))
)</f>
        <v>10493</v>
      </c>
      <c r="W3605" s="14" t="str">
        <f>UPPER(LEFT(Todos!$B3605,2))</f>
        <v>IN</v>
      </c>
      <c r="X3605" s="15" t="str" cm="1">
        <f t="array" ref="X3605">+IF(Todos!$C3605 = "",MODE.MATCH(Todos!$C$2:$C$4029),Todos!$C3605)</f>
        <v>M</v>
      </c>
    </row>
    <row r="3606" spans="1:24" x14ac:dyDescent="0.35">
      <c r="A3606" s="6">
        <v>87459</v>
      </c>
      <c r="B3606" s="7" t="s">
        <v>35</v>
      </c>
      <c r="C3606" s="7" t="s">
        <v>20</v>
      </c>
      <c r="D3606" s="7">
        <v>446</v>
      </c>
      <c r="E3606" s="7">
        <v>184</v>
      </c>
      <c r="F3606" s="7">
        <v>218</v>
      </c>
      <c r="G3606" s="7">
        <v>0</v>
      </c>
      <c r="H3606" s="7">
        <v>8395</v>
      </c>
      <c r="I3606" s="7">
        <v>0</v>
      </c>
      <c r="J3606" s="7">
        <v>61</v>
      </c>
      <c r="K3606" s="7">
        <v>195</v>
      </c>
      <c r="L3606" s="7">
        <v>203</v>
      </c>
      <c r="M3606" s="7">
        <v>3.2222222220000001</v>
      </c>
      <c r="N3606" s="7">
        <f>VLOOKUP(Todos!$A3606,vlookup_table[#All],2,FALSE)</f>
        <v>0</v>
      </c>
      <c r="O3606" s="7" t="str">
        <f>VLOOKUP(Todos!$A3606,vlookup_table[#All],3,FALSE)</f>
        <v>MT</v>
      </c>
      <c r="P3606" s="7">
        <f>VLOOKUP(Todos!$A3606,vlookup_table[#All],4,FALSE)</f>
        <v>0</v>
      </c>
      <c r="Q3606" s="9" t="str">
        <f>VLOOKUP(Todos!$A3606,vlookup_table[#All],5,FALSE)</f>
        <v>C2</v>
      </c>
      <c r="R3606" s="9" t="str">
        <f>VLOOKUP(Todos!$A3606,vlookup_table[#All],6,FALSE)</f>
        <v>F</v>
      </c>
      <c r="S3606" s="9">
        <f>VLOOKUP(Todos!$A3606,vlookup_table[#All],7,FALSE)</f>
        <v>4</v>
      </c>
      <c r="T3606" s="9">
        <f>ROUND((9706-Todos!$P3606)/100, 0)</f>
        <v>97</v>
      </c>
      <c r="U3606" s="9" t="str" cm="1">
        <f t="array" ref="U3606">_xlfn.IFS(
    ISNUMBER(SEARCH("C", Q3606)), "Ciudad",
    ISNUMBER(SEARCH("T", Q3606)), "Pueblo",
    ISNUMBER(SEARCH("R", Q3606)), "Rural",
    ISNUMBER(SEARCH("S", Q3606)), "Suburbano",
    ISNUMBER(SEARCH("U", Q3606)), "Urbano"
)</f>
        <v>Ciudad</v>
      </c>
      <c r="V3606" s="24" t="str" cm="1">
        <f t="array" ref="V3606">_xlfn.LET(
    _xlpm.txt, _xlfn.TEXTJOIN("", TRUE, IF(ISNUMBER(--MID(Todos!$H3606, _xlfn.SEQUENCE(LEN(Todos!$H3606)), 1)), MID(Todos!$H3606, _xlfn.SEQUENCE(LEN(Todos!$H3606)), 1), "")),
    IF(ISNUMBER(--RIGHT(_xlpm.txt,1)), _xlpm.txt, LEFT(_xlpm.txt, LEN(_xlpm.txt)-1))
)</f>
        <v>8395</v>
      </c>
      <c r="W3606" s="9" t="str">
        <f>UPPER(LEFT(Todos!$B3606,2))</f>
        <v>MT</v>
      </c>
      <c r="X3606" s="10" t="str" cm="1">
        <f t="array" ref="X3606">+IF(Todos!$C3606 = "",MODE.MATCH(Todos!$C$2:$C$4029),Todos!$C3606)</f>
        <v>female</v>
      </c>
    </row>
    <row r="3607" spans="1:24" x14ac:dyDescent="0.35">
      <c r="A3607" s="11">
        <v>41325</v>
      </c>
      <c r="B3607" s="12" t="s">
        <v>13</v>
      </c>
      <c r="C3607" s="12" t="s">
        <v>17</v>
      </c>
      <c r="D3607" s="12">
        <v>803</v>
      </c>
      <c r="E3607" s="12">
        <v>290</v>
      </c>
      <c r="F3607" s="12">
        <v>382</v>
      </c>
      <c r="G3607" s="12">
        <v>0</v>
      </c>
      <c r="H3607" s="12">
        <v>14138</v>
      </c>
      <c r="I3607" s="12">
        <v>5</v>
      </c>
      <c r="J3607" s="12">
        <v>35</v>
      </c>
      <c r="K3607" s="12">
        <v>361</v>
      </c>
      <c r="L3607" s="12">
        <v>350</v>
      </c>
      <c r="M3607" s="12">
        <v>5.6666666670000003</v>
      </c>
      <c r="N3607" s="12">
        <f>VLOOKUP(Todos!$A3607,vlookup_table[#All],2,FALSE)</f>
        <v>0</v>
      </c>
      <c r="O3607" s="12" t="str">
        <f>VLOOKUP(Todos!$A3607,vlookup_table[#All],3,FALSE)</f>
        <v>FL</v>
      </c>
      <c r="P3607" s="12">
        <f>VLOOKUP(Todos!$A3607,vlookup_table[#All],4,FALSE)</f>
        <v>6301</v>
      </c>
      <c r="Q3607" s="14" t="str">
        <f>VLOOKUP(Todos!$A3607,vlookup_table[#All],5,FALSE)</f>
        <v>S2</v>
      </c>
      <c r="R3607" s="14" t="str">
        <f>VLOOKUP(Todos!$A3607,vlookup_table[#All],6,FALSE)</f>
        <v>F</v>
      </c>
      <c r="S3607" s="14">
        <f>VLOOKUP(Todos!$A3607,vlookup_table[#All],7,FALSE)</f>
        <v>12</v>
      </c>
      <c r="T3607" s="14">
        <f>ROUND((9706-Todos!$P3607)/100, 0)</f>
        <v>34</v>
      </c>
      <c r="U3607" s="14" t="str" cm="1">
        <f t="array" ref="U3607">_xlfn.IFS(
    ISNUMBER(SEARCH("C", Q3607)), "Ciudad",
    ISNUMBER(SEARCH("T", Q3607)), "Pueblo",
    ISNUMBER(SEARCH("R", Q3607)), "Rural",
    ISNUMBER(SEARCH("S", Q3607)), "Suburbano",
    ISNUMBER(SEARCH("U", Q3607)), "Urbano"
)</f>
        <v>Suburbano</v>
      </c>
      <c r="V3607" s="25" t="str" cm="1">
        <f t="array" ref="V3607">_xlfn.LET(
    _xlpm.txt, _xlfn.TEXTJOIN("", TRUE, IF(ISNUMBER(--MID(Todos!$H3607, _xlfn.SEQUENCE(LEN(Todos!$H3607)), 1)), MID(Todos!$H3607, _xlfn.SEQUENCE(LEN(Todos!$H3607)), 1), "")),
    IF(ISNUMBER(--RIGHT(_xlpm.txt,1)), _xlpm.txt, LEFT(_xlpm.txt, LEN(_xlpm.txt)-1))
)</f>
        <v>14138</v>
      </c>
      <c r="W3607" s="14" t="str">
        <f>UPPER(LEFT(Todos!$B3607,2))</f>
        <v>FL</v>
      </c>
      <c r="X3607" s="15" t="str" cm="1">
        <f t="array" ref="X3607">+IF(Todos!$C3607 = "",MODE.MATCH(Todos!$C$2:$C$4029),Todos!$C3607)</f>
        <v>F</v>
      </c>
    </row>
    <row r="3608" spans="1:24" x14ac:dyDescent="0.35">
      <c r="A3608" s="6">
        <v>187472</v>
      </c>
      <c r="B3608" s="7" t="s">
        <v>16</v>
      </c>
      <c r="C3608" s="7" t="s">
        <v>17</v>
      </c>
      <c r="D3608" s="7">
        <v>753</v>
      </c>
      <c r="E3608" s="7">
        <v>333</v>
      </c>
      <c r="F3608" s="7">
        <v>425</v>
      </c>
      <c r="G3608" s="7">
        <v>0</v>
      </c>
      <c r="H3608" s="7">
        <v>14164</v>
      </c>
      <c r="I3608" s="7">
        <v>4</v>
      </c>
      <c r="J3608" s="7">
        <v>68</v>
      </c>
      <c r="K3608" s="7">
        <v>393</v>
      </c>
      <c r="L3608" s="7">
        <v>371</v>
      </c>
      <c r="M3608" s="7">
        <v>12.57142857</v>
      </c>
      <c r="N3608" s="7">
        <f>VLOOKUP(Todos!$A3608,vlookup_table[#All],2,FALSE)</f>
        <v>0</v>
      </c>
      <c r="O3608" s="7" t="str">
        <f>VLOOKUP(Todos!$A3608,vlookup_table[#All],3,FALSE)</f>
        <v>IL</v>
      </c>
      <c r="P3608" s="7">
        <f>VLOOKUP(Todos!$A3608,vlookup_table[#All],4,FALSE)</f>
        <v>0</v>
      </c>
      <c r="Q3608" s="9" t="str">
        <f>VLOOKUP(Todos!$A3608,vlookup_table[#All],5,FALSE)</f>
        <v>C1</v>
      </c>
      <c r="R3608" s="9" t="str">
        <f>VLOOKUP(Todos!$A3608,vlookup_table[#All],6,FALSE)</f>
        <v>F</v>
      </c>
      <c r="S3608" s="9">
        <f>VLOOKUP(Todos!$A3608,vlookup_table[#All],7,FALSE)</f>
        <v>15</v>
      </c>
      <c r="T3608" s="9">
        <f>ROUND((9706-Todos!$P3608)/100, 0)</f>
        <v>97</v>
      </c>
      <c r="U3608" s="9" t="str" cm="1">
        <f t="array" ref="U3608">_xlfn.IFS(
    ISNUMBER(SEARCH("C", Q3608)), "Ciudad",
    ISNUMBER(SEARCH("T", Q3608)), "Pueblo",
    ISNUMBER(SEARCH("R", Q3608)), "Rural",
    ISNUMBER(SEARCH("S", Q3608)), "Suburbano",
    ISNUMBER(SEARCH("U", Q3608)), "Urbano"
)</f>
        <v>Ciudad</v>
      </c>
      <c r="V3608" s="24" t="str" cm="1">
        <f t="array" ref="V3608">_xlfn.LET(
    _xlpm.txt, _xlfn.TEXTJOIN("", TRUE, IF(ISNUMBER(--MID(Todos!$H3608, _xlfn.SEQUENCE(LEN(Todos!$H3608)), 1)), MID(Todos!$H3608, _xlfn.SEQUENCE(LEN(Todos!$H3608)), 1), "")),
    IF(ISNUMBER(--RIGHT(_xlpm.txt,1)), _xlpm.txt, LEFT(_xlpm.txt, LEN(_xlpm.txt)-1))
)</f>
        <v>14164</v>
      </c>
      <c r="W3608" s="9" t="str">
        <f>UPPER(LEFT(Todos!$B3608,2))</f>
        <v>IL</v>
      </c>
      <c r="X3608" s="10" t="str" cm="1">
        <f t="array" ref="X3608">+IF(Todos!$C3608 = "",MODE.MATCH(Todos!$C$2:$C$4029),Todos!$C3608)</f>
        <v>F</v>
      </c>
    </row>
    <row r="3609" spans="1:24" x14ac:dyDescent="0.35">
      <c r="A3609" s="11">
        <v>148572</v>
      </c>
      <c r="B3609" s="12" t="s">
        <v>22</v>
      </c>
      <c r="C3609" s="12" t="s">
        <v>14</v>
      </c>
      <c r="D3609" s="12">
        <v>1838</v>
      </c>
      <c r="E3609" s="12">
        <v>468</v>
      </c>
      <c r="F3609" s="12">
        <v>493</v>
      </c>
      <c r="G3609" s="12">
        <v>24</v>
      </c>
      <c r="H3609" s="12">
        <v>13500</v>
      </c>
      <c r="I3609" s="12">
        <v>29</v>
      </c>
      <c r="J3609" s="12">
        <v>50</v>
      </c>
      <c r="K3609" s="12">
        <v>465</v>
      </c>
      <c r="L3609" s="12">
        <v>536</v>
      </c>
      <c r="M3609" s="12">
        <v>5.1428571429999996</v>
      </c>
      <c r="N3609" s="12">
        <f>VLOOKUP(Todos!$A3609,vlookup_table[#All],2,FALSE)</f>
        <v>1</v>
      </c>
      <c r="O3609" s="12" t="str">
        <f>VLOOKUP(Todos!$A3609,vlookup_table[#All],3,FALSE)</f>
        <v>CA</v>
      </c>
      <c r="P3609" s="12">
        <f>VLOOKUP(Todos!$A3609,vlookup_table[#All],4,FALSE)</f>
        <v>2701</v>
      </c>
      <c r="Q3609" s="14" t="str">
        <f>VLOOKUP(Todos!$A3609,vlookup_table[#All],5,FALSE)</f>
        <v>U2</v>
      </c>
      <c r="R3609" s="14" t="str">
        <f>VLOOKUP(Todos!$A3609,vlookup_table[#All],6,FALSE)</f>
        <v>M</v>
      </c>
      <c r="S3609" s="14">
        <f>VLOOKUP(Todos!$A3609,vlookup_table[#All],7,FALSE)</f>
        <v>5</v>
      </c>
      <c r="T3609" s="14">
        <f>ROUND((9706-Todos!$P3609)/100, 0)</f>
        <v>70</v>
      </c>
      <c r="U3609" s="14" t="str" cm="1">
        <f t="array" ref="U3609">_xlfn.IFS(
    ISNUMBER(SEARCH("C", Q3609)), "Ciudad",
    ISNUMBER(SEARCH("T", Q3609)), "Pueblo",
    ISNUMBER(SEARCH("R", Q3609)), "Rural",
    ISNUMBER(SEARCH("S", Q3609)), "Suburbano",
    ISNUMBER(SEARCH("U", Q3609)), "Urbano"
)</f>
        <v>Urbano</v>
      </c>
      <c r="V3609" s="25" t="str" cm="1">
        <f t="array" ref="V3609">_xlfn.LET(
    _xlpm.txt, _xlfn.TEXTJOIN("", TRUE, IF(ISNUMBER(--MID(Todos!$H3609, _xlfn.SEQUENCE(LEN(Todos!$H3609)), 1)), MID(Todos!$H3609, _xlfn.SEQUENCE(LEN(Todos!$H3609)), 1), "")),
    IF(ISNUMBER(--RIGHT(_xlpm.txt,1)), _xlpm.txt, LEFT(_xlpm.txt, LEN(_xlpm.txt)-1))
)</f>
        <v>13500</v>
      </c>
      <c r="W3609" s="14" t="str">
        <f>UPPER(LEFT(Todos!$B3609,2))</f>
        <v>CA</v>
      </c>
      <c r="X3609" s="15" t="str" cm="1">
        <f t="array" ref="X3609">+IF(Todos!$C3609 = "",MODE.MATCH(Todos!$C$2:$C$4029),Todos!$C3609)</f>
        <v>M</v>
      </c>
    </row>
    <row r="3610" spans="1:24" x14ac:dyDescent="0.35">
      <c r="A3610" s="6">
        <v>137256</v>
      </c>
      <c r="B3610" s="7" t="s">
        <v>56</v>
      </c>
      <c r="C3610" s="7" t="s">
        <v>61</v>
      </c>
      <c r="D3610" s="7">
        <v>619</v>
      </c>
      <c r="E3610" s="7">
        <v>187</v>
      </c>
      <c r="F3610" s="7">
        <v>242</v>
      </c>
      <c r="G3610" s="7">
        <v>0</v>
      </c>
      <c r="H3610" s="7">
        <v>13361</v>
      </c>
      <c r="I3610" s="7">
        <v>13</v>
      </c>
      <c r="J3610" s="7">
        <v>0</v>
      </c>
      <c r="K3610" s="7">
        <v>215</v>
      </c>
      <c r="L3610" s="7">
        <v>197</v>
      </c>
      <c r="M3610" s="7">
        <v>14.1</v>
      </c>
      <c r="N3610" s="7">
        <f>VLOOKUP(Todos!$A3610,vlookup_table[#All],2,FALSE)</f>
        <v>2</v>
      </c>
      <c r="O3610" s="7" t="str">
        <f>VLOOKUP(Todos!$A3610,vlookup_table[#All],3,FALSE)</f>
        <v>AZ</v>
      </c>
      <c r="P3610" s="7">
        <f>VLOOKUP(Todos!$A3610,vlookup_table[#All],4,FALSE)</f>
        <v>1309</v>
      </c>
      <c r="Q3610" s="9" t="str">
        <f>VLOOKUP(Todos!$A3610,vlookup_table[#All],5,FALSE)</f>
        <v>C3</v>
      </c>
      <c r="R3610" s="9" t="str">
        <f>VLOOKUP(Todos!$A3610,vlookup_table[#All],6,FALSE)</f>
        <v>F</v>
      </c>
      <c r="S3610" s="9">
        <f>VLOOKUP(Todos!$A3610,vlookup_table[#All],7,FALSE)</f>
        <v>25</v>
      </c>
      <c r="T3610" s="9">
        <f>ROUND((9706-Todos!$P3610)/100, 0)</f>
        <v>84</v>
      </c>
      <c r="U3610" s="9" t="str" cm="1">
        <f t="array" ref="U3610">_xlfn.IFS(
    ISNUMBER(SEARCH("C", Q3610)), "Ciudad",
    ISNUMBER(SEARCH("T", Q3610)), "Pueblo",
    ISNUMBER(SEARCH("R", Q3610)), "Rural",
    ISNUMBER(SEARCH("S", Q3610)), "Suburbano",
    ISNUMBER(SEARCH("U", Q3610)), "Urbano"
)</f>
        <v>Ciudad</v>
      </c>
      <c r="V3610" s="24" t="str" cm="1">
        <f t="array" ref="V3610">_xlfn.LET(
    _xlpm.txt, _xlfn.TEXTJOIN("", TRUE, IF(ISNUMBER(--MID(Todos!$H3610, _xlfn.SEQUENCE(LEN(Todos!$H3610)), 1)), MID(Todos!$H3610, _xlfn.SEQUENCE(LEN(Todos!$H3610)), 1), "")),
    IF(ISNUMBER(--RIGHT(_xlpm.txt,1)), _xlpm.txt, LEFT(_xlpm.txt, LEN(_xlpm.txt)-1))
)</f>
        <v>13361</v>
      </c>
      <c r="W3610" s="9" t="str">
        <f>UPPER(LEFT(Todos!$B3610,2))</f>
        <v>AZ</v>
      </c>
      <c r="X3610" s="10" t="str" cm="1">
        <f t="array" ref="X3610">+IF(Todos!$C3610 = "",MODE.MATCH(Todos!$C$2:$C$4029),Todos!$C3610)</f>
        <v>Female</v>
      </c>
    </row>
    <row r="3611" spans="1:24" x14ac:dyDescent="0.35">
      <c r="A3611" s="11">
        <v>175731</v>
      </c>
      <c r="B3611" s="12" t="s">
        <v>51</v>
      </c>
      <c r="C3611" s="12" t="s">
        <v>14</v>
      </c>
      <c r="D3611" s="12">
        <v>864</v>
      </c>
      <c r="E3611" s="12">
        <v>358</v>
      </c>
      <c r="F3611" s="12">
        <v>464</v>
      </c>
      <c r="G3611" s="12">
        <v>2</v>
      </c>
      <c r="H3611" s="12">
        <v>16065</v>
      </c>
      <c r="I3611" s="12">
        <v>5</v>
      </c>
      <c r="J3611" s="12">
        <v>52</v>
      </c>
      <c r="K3611" s="12">
        <v>409</v>
      </c>
      <c r="L3611" s="12">
        <v>410</v>
      </c>
      <c r="M3611" s="12">
        <v>11</v>
      </c>
      <c r="N3611" s="12">
        <f>VLOOKUP(Todos!$A3611,vlookup_table[#All],2,FALSE)</f>
        <v>0</v>
      </c>
      <c r="O3611" s="12" t="str">
        <f>VLOOKUP(Todos!$A3611,vlookup_table[#All],3,FALSE)</f>
        <v>OR</v>
      </c>
      <c r="P3611" s="12">
        <f>VLOOKUP(Todos!$A3611,vlookup_table[#All],4,FALSE)</f>
        <v>1709</v>
      </c>
      <c r="Q3611" s="14" t="str">
        <f>VLOOKUP(Todos!$A3611,vlookup_table[#All],5,FALSE)</f>
        <v>S2</v>
      </c>
      <c r="R3611" s="14" t="str">
        <f>VLOOKUP(Todos!$A3611,vlookup_table[#All],6,FALSE)</f>
        <v>M</v>
      </c>
      <c r="S3611" s="14">
        <f>VLOOKUP(Todos!$A3611,vlookup_table[#All],7,FALSE)</f>
        <v>10</v>
      </c>
      <c r="T3611" s="14">
        <f>ROUND((9706-Todos!$P3611)/100, 0)</f>
        <v>80</v>
      </c>
      <c r="U3611" s="14" t="str" cm="1">
        <f t="array" ref="U3611">_xlfn.IFS(
    ISNUMBER(SEARCH("C", Q3611)), "Ciudad",
    ISNUMBER(SEARCH("T", Q3611)), "Pueblo",
    ISNUMBER(SEARCH("R", Q3611)), "Rural",
    ISNUMBER(SEARCH("S", Q3611)), "Suburbano",
    ISNUMBER(SEARCH("U", Q3611)), "Urbano"
)</f>
        <v>Suburbano</v>
      </c>
      <c r="V3611" s="25" t="str" cm="1">
        <f t="array" ref="V3611">_xlfn.LET(
    _xlpm.txt, _xlfn.TEXTJOIN("", TRUE, IF(ISNUMBER(--MID(Todos!$H3611, _xlfn.SEQUENCE(LEN(Todos!$H3611)), 1)), MID(Todos!$H3611, _xlfn.SEQUENCE(LEN(Todos!$H3611)), 1), "")),
    IF(ISNUMBER(--RIGHT(_xlpm.txt,1)), _xlpm.txt, LEFT(_xlpm.txt, LEN(_xlpm.txt)-1))
)</f>
        <v>16065</v>
      </c>
      <c r="W3611" s="14" t="str">
        <f>UPPER(LEFT(Todos!$B3611,2))</f>
        <v>OR</v>
      </c>
      <c r="X3611" s="15" t="str" cm="1">
        <f t="array" ref="X3611">+IF(Todos!$C3611 = "",MODE.MATCH(Todos!$C$2:$C$4029),Todos!$C3611)</f>
        <v>M</v>
      </c>
    </row>
    <row r="3612" spans="1:24" x14ac:dyDescent="0.35">
      <c r="A3612" s="6">
        <v>94757</v>
      </c>
      <c r="B3612" s="7" t="s">
        <v>16</v>
      </c>
      <c r="C3612" s="7" t="s">
        <v>14</v>
      </c>
      <c r="D3612" s="7">
        <v>1279</v>
      </c>
      <c r="E3612" s="7">
        <v>410</v>
      </c>
      <c r="F3612" s="7">
        <v>466</v>
      </c>
      <c r="G3612" s="7">
        <v>3</v>
      </c>
      <c r="H3612" s="7">
        <v>15287</v>
      </c>
      <c r="I3612" s="7">
        <v>28</v>
      </c>
      <c r="J3612" s="7">
        <v>60</v>
      </c>
      <c r="K3612" s="7">
        <v>456</v>
      </c>
      <c r="L3612" s="7">
        <v>403</v>
      </c>
      <c r="M3612" s="7">
        <v>11.25</v>
      </c>
      <c r="N3612" s="7">
        <f>VLOOKUP(Todos!$A3612,vlookup_table[#All],2,FALSE)</f>
        <v>0</v>
      </c>
      <c r="O3612" s="7" t="str">
        <f>VLOOKUP(Todos!$A3612,vlookup_table[#All],3,FALSE)</f>
        <v>IL</v>
      </c>
      <c r="P3612" s="7">
        <f>VLOOKUP(Todos!$A3612,vlookup_table[#All],4,FALSE)</f>
        <v>4603</v>
      </c>
      <c r="Q3612" s="9" t="str">
        <f>VLOOKUP(Todos!$A3612,vlookup_table[#All],5,FALSE)</f>
        <v>S2</v>
      </c>
      <c r="R3612" s="9" t="str">
        <f>VLOOKUP(Todos!$A3612,vlookup_table[#All],6,FALSE)</f>
        <v>M</v>
      </c>
      <c r="S3612" s="9">
        <f>VLOOKUP(Todos!$A3612,vlookup_table[#All],7,FALSE)</f>
        <v>12</v>
      </c>
      <c r="T3612" s="9">
        <f>ROUND((9706-Todos!$P3612)/100, 0)</f>
        <v>51</v>
      </c>
      <c r="U3612" s="9" t="str" cm="1">
        <f t="array" ref="U3612">_xlfn.IFS(
    ISNUMBER(SEARCH("C", Q3612)), "Ciudad",
    ISNUMBER(SEARCH("T", Q3612)), "Pueblo",
    ISNUMBER(SEARCH("R", Q3612)), "Rural",
    ISNUMBER(SEARCH("S", Q3612)), "Suburbano",
    ISNUMBER(SEARCH("U", Q3612)), "Urbano"
)</f>
        <v>Suburbano</v>
      </c>
      <c r="V3612" s="24" t="str" cm="1">
        <f t="array" ref="V3612">_xlfn.LET(
    _xlpm.txt, _xlfn.TEXTJOIN("", TRUE, IF(ISNUMBER(--MID(Todos!$H3612, _xlfn.SEQUENCE(LEN(Todos!$H3612)), 1)), MID(Todos!$H3612, _xlfn.SEQUENCE(LEN(Todos!$H3612)), 1), "")),
    IF(ISNUMBER(--RIGHT(_xlpm.txt,1)), _xlpm.txt, LEFT(_xlpm.txt, LEN(_xlpm.txt)-1))
)</f>
        <v>15287</v>
      </c>
      <c r="W3612" s="9" t="str">
        <f>UPPER(LEFT(Todos!$B3612,2))</f>
        <v>IL</v>
      </c>
      <c r="X3612" s="10" t="str" cm="1">
        <f t="array" ref="X3612">+IF(Todos!$C3612 = "",MODE.MATCH(Todos!$C$2:$C$4029),Todos!$C3612)</f>
        <v>M</v>
      </c>
    </row>
    <row r="3613" spans="1:24" x14ac:dyDescent="0.35">
      <c r="A3613" s="11">
        <v>136130</v>
      </c>
      <c r="B3613" s="12" t="s">
        <v>56</v>
      </c>
      <c r="C3613" s="12" t="s">
        <v>61</v>
      </c>
      <c r="D3613" s="12">
        <v>613</v>
      </c>
      <c r="E3613" s="12">
        <v>183</v>
      </c>
      <c r="F3613" s="12">
        <v>271</v>
      </c>
      <c r="G3613" s="12">
        <v>1</v>
      </c>
      <c r="H3613" s="12">
        <v>9700</v>
      </c>
      <c r="I3613" s="12">
        <v>3</v>
      </c>
      <c r="J3613" s="12">
        <v>21</v>
      </c>
      <c r="K3613" s="12">
        <v>236</v>
      </c>
      <c r="L3613" s="12">
        <v>226</v>
      </c>
      <c r="M3613" s="12">
        <v>7.15</v>
      </c>
      <c r="N3613" s="12">
        <f>VLOOKUP(Todos!$A3613,vlookup_table[#All],2,FALSE)</f>
        <v>0</v>
      </c>
      <c r="O3613" s="12" t="str">
        <f>VLOOKUP(Todos!$A3613,vlookup_table[#All],3,FALSE)</f>
        <v>AZ</v>
      </c>
      <c r="P3613" s="12">
        <f>VLOOKUP(Todos!$A3613,vlookup_table[#All],4,FALSE)</f>
        <v>0</v>
      </c>
      <c r="Q3613" s="14" t="str">
        <f>VLOOKUP(Todos!$A3613,vlookup_table[#All],5,FALSE)</f>
        <v>R2</v>
      </c>
      <c r="R3613" s="14" t="str">
        <f>VLOOKUP(Todos!$A3613,vlookup_table[#All],6,FALSE)</f>
        <v>F</v>
      </c>
      <c r="S3613" s="14">
        <f>VLOOKUP(Todos!$A3613,vlookup_table[#All],7,FALSE)</f>
        <v>10</v>
      </c>
      <c r="T3613" s="14">
        <f>ROUND((9706-Todos!$P3613)/100, 0)</f>
        <v>97</v>
      </c>
      <c r="U3613" s="14" t="str" cm="1">
        <f t="array" ref="U3613">_xlfn.IFS(
    ISNUMBER(SEARCH("C", Q3613)), "Ciudad",
    ISNUMBER(SEARCH("T", Q3613)), "Pueblo",
    ISNUMBER(SEARCH("R", Q3613)), "Rural",
    ISNUMBER(SEARCH("S", Q3613)), "Suburbano",
    ISNUMBER(SEARCH("U", Q3613)), "Urbano"
)</f>
        <v>Rural</v>
      </c>
      <c r="V3613" s="25" t="str" cm="1">
        <f t="array" ref="V3613">_xlfn.LET(
    _xlpm.txt, _xlfn.TEXTJOIN("", TRUE, IF(ISNUMBER(--MID(Todos!$H3613, _xlfn.SEQUENCE(LEN(Todos!$H3613)), 1)), MID(Todos!$H3613, _xlfn.SEQUENCE(LEN(Todos!$H3613)), 1), "")),
    IF(ISNUMBER(--RIGHT(_xlpm.txt,1)), _xlpm.txt, LEFT(_xlpm.txt, LEN(_xlpm.txt)-1))
)</f>
        <v>9700</v>
      </c>
      <c r="W3613" s="14" t="str">
        <f>UPPER(LEFT(Todos!$B3613,2))</f>
        <v>AZ</v>
      </c>
      <c r="X3613" s="15" t="str" cm="1">
        <f t="array" ref="X3613">+IF(Todos!$C3613 = "",MODE.MATCH(Todos!$C$2:$C$4029),Todos!$C3613)</f>
        <v>Female</v>
      </c>
    </row>
    <row r="3614" spans="1:24" x14ac:dyDescent="0.35">
      <c r="A3614" s="6">
        <v>56816</v>
      </c>
      <c r="B3614" s="7" t="s">
        <v>58</v>
      </c>
      <c r="C3614" s="7" t="s">
        <v>17</v>
      </c>
      <c r="D3614" s="7">
        <v>870</v>
      </c>
      <c r="E3614" s="7">
        <v>481</v>
      </c>
      <c r="F3614" s="7">
        <v>555</v>
      </c>
      <c r="G3614" s="7">
        <v>1</v>
      </c>
      <c r="H3614" s="7">
        <v>22886</v>
      </c>
      <c r="I3614" s="7">
        <v>1</v>
      </c>
      <c r="J3614" s="7">
        <v>67</v>
      </c>
      <c r="K3614" s="7">
        <v>514</v>
      </c>
      <c r="L3614" s="7">
        <v>515</v>
      </c>
      <c r="M3614" s="7">
        <v>7.3</v>
      </c>
      <c r="N3614" s="7">
        <f>VLOOKUP(Todos!$A3614,vlookup_table[#All],2,FALSE)</f>
        <v>2</v>
      </c>
      <c r="O3614" s="7" t="str">
        <f>VLOOKUP(Todos!$A3614,vlookup_table[#All],3,FALSE)</f>
        <v>KY</v>
      </c>
      <c r="P3614" s="7">
        <f>VLOOKUP(Todos!$A3614,vlookup_table[#All],4,FALSE)</f>
        <v>2002</v>
      </c>
      <c r="Q3614" s="9" t="str">
        <f>VLOOKUP(Todos!$A3614,vlookup_table[#All],5,FALSE)</f>
        <v>S1</v>
      </c>
      <c r="R3614" s="9" t="str">
        <f>VLOOKUP(Todos!$A3614,vlookup_table[#All],6,FALSE)</f>
        <v>F</v>
      </c>
      <c r="S3614" s="9">
        <f>VLOOKUP(Todos!$A3614,vlookup_table[#All],7,FALSE)</f>
        <v>10</v>
      </c>
      <c r="T3614" s="9">
        <f>ROUND((9706-Todos!$P3614)/100, 0)</f>
        <v>77</v>
      </c>
      <c r="U3614" s="9" t="str" cm="1">
        <f t="array" ref="U3614">_xlfn.IFS(
    ISNUMBER(SEARCH("C", Q3614)), "Ciudad",
    ISNUMBER(SEARCH("T", Q3614)), "Pueblo",
    ISNUMBER(SEARCH("R", Q3614)), "Rural",
    ISNUMBER(SEARCH("S", Q3614)), "Suburbano",
    ISNUMBER(SEARCH("U", Q3614)), "Urbano"
)</f>
        <v>Suburbano</v>
      </c>
      <c r="V3614" s="24" t="str" cm="1">
        <f t="array" ref="V3614">_xlfn.LET(
    _xlpm.txt, _xlfn.TEXTJOIN("", TRUE, IF(ISNUMBER(--MID(Todos!$H3614, _xlfn.SEQUENCE(LEN(Todos!$H3614)), 1)), MID(Todos!$H3614, _xlfn.SEQUENCE(LEN(Todos!$H3614)), 1), "")),
    IF(ISNUMBER(--RIGHT(_xlpm.txt,1)), _xlpm.txt, LEFT(_xlpm.txt, LEN(_xlpm.txt)-1))
)</f>
        <v>22886</v>
      </c>
      <c r="W3614" s="9" t="str">
        <f>UPPER(LEFT(Todos!$B3614,2))</f>
        <v>KY</v>
      </c>
      <c r="X3614" s="10" t="str" cm="1">
        <f t="array" ref="X3614">+IF(Todos!$C3614 = "",MODE.MATCH(Todos!$C$2:$C$4029),Todos!$C3614)</f>
        <v>F</v>
      </c>
    </row>
    <row r="3615" spans="1:24" x14ac:dyDescent="0.35">
      <c r="A3615" s="11">
        <v>148840</v>
      </c>
      <c r="B3615" s="12" t="s">
        <v>22</v>
      </c>
      <c r="C3615" s="12" t="s">
        <v>17</v>
      </c>
      <c r="D3615" s="12">
        <v>2171</v>
      </c>
      <c r="E3615" s="12">
        <v>495</v>
      </c>
      <c r="F3615" s="12">
        <v>519</v>
      </c>
      <c r="G3615" s="12">
        <v>67</v>
      </c>
      <c r="H3615" s="12">
        <v>17382</v>
      </c>
      <c r="I3615" s="12">
        <v>25</v>
      </c>
      <c r="J3615" s="12">
        <v>51</v>
      </c>
      <c r="K3615" s="12">
        <v>508</v>
      </c>
      <c r="L3615" s="12">
        <v>492</v>
      </c>
      <c r="M3615" s="12">
        <v>10.81818182</v>
      </c>
      <c r="N3615" s="12">
        <f>VLOOKUP(Todos!$A3615,vlookup_table[#All],2,FALSE)</f>
        <v>0</v>
      </c>
      <c r="O3615" s="12" t="str">
        <f>VLOOKUP(Todos!$A3615,vlookup_table[#All],3,FALSE)</f>
        <v>CA</v>
      </c>
      <c r="P3615" s="12">
        <f>VLOOKUP(Todos!$A3615,vlookup_table[#All],4,FALSE)</f>
        <v>201</v>
      </c>
      <c r="Q3615" s="14" t="str">
        <f>VLOOKUP(Todos!$A3615,vlookup_table[#All],5,FALSE)</f>
        <v>U1</v>
      </c>
      <c r="R3615" s="14" t="str">
        <f>VLOOKUP(Todos!$A3615,vlookup_table[#All],6,FALSE)</f>
        <v>F</v>
      </c>
      <c r="S3615" s="14">
        <f>VLOOKUP(Todos!$A3615,vlookup_table[#All],7,FALSE)</f>
        <v>11</v>
      </c>
      <c r="T3615" s="14">
        <f>ROUND((9706-Todos!$P3615)/100, 0)</f>
        <v>95</v>
      </c>
      <c r="U3615" s="14" t="str" cm="1">
        <f t="array" ref="U3615">_xlfn.IFS(
    ISNUMBER(SEARCH("C", Q3615)), "Ciudad",
    ISNUMBER(SEARCH("T", Q3615)), "Pueblo",
    ISNUMBER(SEARCH("R", Q3615)), "Rural",
    ISNUMBER(SEARCH("S", Q3615)), "Suburbano",
    ISNUMBER(SEARCH("U", Q3615)), "Urbano"
)</f>
        <v>Urbano</v>
      </c>
      <c r="V3615" s="25" t="str" cm="1">
        <f t="array" ref="V3615">_xlfn.LET(
    _xlpm.txt, _xlfn.TEXTJOIN("", TRUE, IF(ISNUMBER(--MID(Todos!$H3615, _xlfn.SEQUENCE(LEN(Todos!$H3615)), 1)), MID(Todos!$H3615, _xlfn.SEQUENCE(LEN(Todos!$H3615)), 1), "")),
    IF(ISNUMBER(--RIGHT(_xlpm.txt,1)), _xlpm.txt, LEFT(_xlpm.txt, LEN(_xlpm.txt)-1))
)</f>
        <v>17382</v>
      </c>
      <c r="W3615" s="14" t="str">
        <f>UPPER(LEFT(Todos!$B3615,2))</f>
        <v>CA</v>
      </c>
      <c r="X3615" s="15" t="str" cm="1">
        <f t="array" ref="X3615">+IF(Todos!$C3615 = "",MODE.MATCH(Todos!$C$2:$C$4029),Todos!$C3615)</f>
        <v>F</v>
      </c>
    </row>
    <row r="3616" spans="1:24" x14ac:dyDescent="0.35">
      <c r="A3616" s="6">
        <v>79478</v>
      </c>
      <c r="B3616" s="7" t="s">
        <v>36</v>
      </c>
      <c r="C3616" s="7" t="s">
        <v>52</v>
      </c>
      <c r="D3616" s="7">
        <v>668</v>
      </c>
      <c r="E3616" s="7">
        <v>351</v>
      </c>
      <c r="F3616" s="7">
        <v>376</v>
      </c>
      <c r="G3616" s="7">
        <v>0</v>
      </c>
      <c r="H3616" s="7">
        <v>13340</v>
      </c>
      <c r="I3616" s="7">
        <v>2</v>
      </c>
      <c r="J3616" s="7">
        <v>85</v>
      </c>
      <c r="K3616" s="7">
        <v>386</v>
      </c>
      <c r="L3616" s="7">
        <v>352</v>
      </c>
      <c r="M3616" s="7">
        <v>13.25</v>
      </c>
      <c r="N3616" s="7">
        <f>VLOOKUP(Todos!$A3616,vlookup_table[#All],2,FALSE)</f>
        <v>1</v>
      </c>
      <c r="O3616" s="7" t="str">
        <f>VLOOKUP(Todos!$A3616,vlookup_table[#All],3,FALSE)</f>
        <v>WI</v>
      </c>
      <c r="P3616" s="7">
        <f>VLOOKUP(Todos!$A3616,vlookup_table[#All],4,FALSE)</f>
        <v>2101</v>
      </c>
      <c r="Q3616" s="9" t="str">
        <f>VLOOKUP(Todos!$A3616,vlookup_table[#All],5,FALSE)</f>
        <v>T2</v>
      </c>
      <c r="R3616" s="9" t="str">
        <f>VLOOKUP(Todos!$A3616,vlookup_table[#All],6,FALSE)</f>
        <v>M</v>
      </c>
      <c r="S3616" s="9">
        <f>VLOOKUP(Todos!$A3616,vlookup_table[#All],7,FALSE)</f>
        <v>25</v>
      </c>
      <c r="T3616" s="9">
        <f>ROUND((9706-Todos!$P3616)/100, 0)</f>
        <v>76</v>
      </c>
      <c r="U3616" s="9" t="str" cm="1">
        <f t="array" ref="U3616">_xlfn.IFS(
    ISNUMBER(SEARCH("C", Q3616)), "Ciudad",
    ISNUMBER(SEARCH("T", Q3616)), "Pueblo",
    ISNUMBER(SEARCH("R", Q3616)), "Rural",
    ISNUMBER(SEARCH("S", Q3616)), "Suburbano",
    ISNUMBER(SEARCH("U", Q3616)), "Urbano"
)</f>
        <v>Pueblo</v>
      </c>
      <c r="V3616" s="24" t="str" cm="1">
        <f t="array" ref="V3616">_xlfn.LET(
    _xlpm.txt, _xlfn.TEXTJOIN("", TRUE, IF(ISNUMBER(--MID(Todos!$H3616, _xlfn.SEQUENCE(LEN(Todos!$H3616)), 1)), MID(Todos!$H3616, _xlfn.SEQUENCE(LEN(Todos!$H3616)), 1), "")),
    IF(ISNUMBER(--RIGHT(_xlpm.txt,1)), _xlpm.txt, LEFT(_xlpm.txt, LEN(_xlpm.txt)-1))
)</f>
        <v>13340</v>
      </c>
      <c r="W3616" s="9" t="str">
        <f>UPPER(LEFT(Todos!$B3616,2))</f>
        <v>WI</v>
      </c>
      <c r="X3616" s="10" t="str" cm="1">
        <f t="array" ref="X3616">+IF(Todos!$C3616 = "",MODE.MATCH(Todos!$C$2:$C$4029),Todos!$C3616)</f>
        <v>male</v>
      </c>
    </row>
    <row r="3617" spans="1:24" x14ac:dyDescent="0.35">
      <c r="A3617" s="11">
        <v>116008</v>
      </c>
      <c r="B3617" s="12" t="s">
        <v>21</v>
      </c>
      <c r="C3617" s="12" t="s">
        <v>17</v>
      </c>
      <c r="D3617" s="12">
        <v>813</v>
      </c>
      <c r="E3617" s="12">
        <v>465</v>
      </c>
      <c r="F3617" s="12">
        <v>511</v>
      </c>
      <c r="G3617" s="12">
        <v>0</v>
      </c>
      <c r="H3617" s="12">
        <v>15458</v>
      </c>
      <c r="I3617" s="12">
        <v>6</v>
      </c>
      <c r="J3617" s="12">
        <v>48</v>
      </c>
      <c r="K3617" s="12">
        <v>485</v>
      </c>
      <c r="L3617" s="12">
        <v>489</v>
      </c>
      <c r="M3617" s="12">
        <v>9.307692308</v>
      </c>
      <c r="N3617" s="12">
        <f>VLOOKUP(Todos!$A3617,vlookup_table[#All],2,FALSE)</f>
        <v>0</v>
      </c>
      <c r="O3617" s="12" t="str">
        <f>VLOOKUP(Todos!$A3617,vlookup_table[#All],3,FALSE)</f>
        <v>TX</v>
      </c>
      <c r="P3617" s="12">
        <f>VLOOKUP(Todos!$A3617,vlookup_table[#All],4,FALSE)</f>
        <v>3401</v>
      </c>
      <c r="Q3617" s="14" t="str">
        <f>VLOOKUP(Todos!$A3617,vlookup_table[#All],5,FALSE)</f>
        <v>T1</v>
      </c>
      <c r="R3617" s="14" t="str">
        <f>VLOOKUP(Todos!$A3617,vlookup_table[#All],6,FALSE)</f>
        <v>F</v>
      </c>
      <c r="S3617" s="14">
        <f>VLOOKUP(Todos!$A3617,vlookup_table[#All],7,FALSE)</f>
        <v>5</v>
      </c>
      <c r="T3617" s="14">
        <f>ROUND((9706-Todos!$P3617)/100, 0)</f>
        <v>63</v>
      </c>
      <c r="U3617" s="14" t="str" cm="1">
        <f t="array" ref="U3617">_xlfn.IFS(
    ISNUMBER(SEARCH("C", Q3617)), "Ciudad",
    ISNUMBER(SEARCH("T", Q3617)), "Pueblo",
    ISNUMBER(SEARCH("R", Q3617)), "Rural",
    ISNUMBER(SEARCH("S", Q3617)), "Suburbano",
    ISNUMBER(SEARCH("U", Q3617)), "Urbano"
)</f>
        <v>Pueblo</v>
      </c>
      <c r="V3617" s="25" t="str" cm="1">
        <f t="array" ref="V3617">_xlfn.LET(
    _xlpm.txt, _xlfn.TEXTJOIN("", TRUE, IF(ISNUMBER(--MID(Todos!$H3617, _xlfn.SEQUENCE(LEN(Todos!$H3617)), 1)), MID(Todos!$H3617, _xlfn.SEQUENCE(LEN(Todos!$H3617)), 1), "")),
    IF(ISNUMBER(--RIGHT(_xlpm.txt,1)), _xlpm.txt, LEFT(_xlpm.txt, LEN(_xlpm.txt)-1))
)</f>
        <v>15458</v>
      </c>
      <c r="W3617" s="14" t="str">
        <f>UPPER(LEFT(Todos!$B3617,2))</f>
        <v>TX</v>
      </c>
      <c r="X3617" s="15" t="str" cm="1">
        <f t="array" ref="X3617">+IF(Todos!$C3617 = "",MODE.MATCH(Todos!$C$2:$C$4029),Todos!$C3617)</f>
        <v>F</v>
      </c>
    </row>
    <row r="3618" spans="1:24" x14ac:dyDescent="0.35">
      <c r="A3618" s="6">
        <v>150061</v>
      </c>
      <c r="B3618" s="7" t="s">
        <v>22</v>
      </c>
      <c r="C3618" s="7" t="s">
        <v>17</v>
      </c>
      <c r="D3618" s="7">
        <v>2618</v>
      </c>
      <c r="E3618" s="7">
        <v>621</v>
      </c>
      <c r="F3618" s="7">
        <v>704</v>
      </c>
      <c r="G3618" s="7">
        <v>85</v>
      </c>
      <c r="H3618" s="7">
        <v>27432</v>
      </c>
      <c r="I3618" s="7">
        <v>8</v>
      </c>
      <c r="J3618" s="7">
        <v>44</v>
      </c>
      <c r="K3618" s="7">
        <v>657</v>
      </c>
      <c r="L3618" s="7">
        <v>664</v>
      </c>
      <c r="M3618" s="7">
        <v>22.5</v>
      </c>
      <c r="N3618" s="7">
        <f>VLOOKUP(Todos!$A3618,vlookup_table[#All],2,FALSE)</f>
        <v>28</v>
      </c>
      <c r="O3618" s="7" t="str">
        <f>VLOOKUP(Todos!$A3618,vlookup_table[#All],3,FALSE)</f>
        <v>CA</v>
      </c>
      <c r="P3618" s="7">
        <f>VLOOKUP(Todos!$A3618,vlookup_table[#All],4,FALSE)</f>
        <v>5801</v>
      </c>
      <c r="Q3618" s="9" t="str">
        <f>VLOOKUP(Todos!$A3618,vlookup_table[#All],5,FALSE)</f>
        <v>S1</v>
      </c>
      <c r="R3618" s="9" t="str">
        <f>VLOOKUP(Todos!$A3618,vlookup_table[#All],6,FALSE)</f>
        <v>F</v>
      </c>
      <c r="S3618" s="9">
        <f>VLOOKUP(Todos!$A3618,vlookup_table[#All],7,FALSE)</f>
        <v>25</v>
      </c>
      <c r="T3618" s="9">
        <f>ROUND((9706-Todos!$P3618)/100, 0)</f>
        <v>39</v>
      </c>
      <c r="U3618" s="9" t="str" cm="1">
        <f t="array" ref="U3618">_xlfn.IFS(
    ISNUMBER(SEARCH("C", Q3618)), "Ciudad",
    ISNUMBER(SEARCH("T", Q3618)), "Pueblo",
    ISNUMBER(SEARCH("R", Q3618)), "Rural",
    ISNUMBER(SEARCH("S", Q3618)), "Suburbano",
    ISNUMBER(SEARCH("U", Q3618)), "Urbano"
)</f>
        <v>Suburbano</v>
      </c>
      <c r="V3618" s="24" t="str" cm="1">
        <f t="array" ref="V3618">_xlfn.LET(
    _xlpm.txt, _xlfn.TEXTJOIN("", TRUE, IF(ISNUMBER(--MID(Todos!$H3618, _xlfn.SEQUENCE(LEN(Todos!$H3618)), 1)), MID(Todos!$H3618, _xlfn.SEQUENCE(LEN(Todos!$H3618)), 1), "")),
    IF(ISNUMBER(--RIGHT(_xlpm.txt,1)), _xlpm.txt, LEFT(_xlpm.txt, LEN(_xlpm.txt)-1))
)</f>
        <v>27432</v>
      </c>
      <c r="W3618" s="9" t="str">
        <f>UPPER(LEFT(Todos!$B3618,2))</f>
        <v>CA</v>
      </c>
      <c r="X3618" s="10" t="str" cm="1">
        <f t="array" ref="X3618">+IF(Todos!$C3618 = "",MODE.MATCH(Todos!$C$2:$C$4029),Todos!$C3618)</f>
        <v>F</v>
      </c>
    </row>
    <row r="3619" spans="1:24" x14ac:dyDescent="0.35">
      <c r="A3619" s="11">
        <v>6789</v>
      </c>
      <c r="B3619" s="12" t="s">
        <v>75</v>
      </c>
      <c r="C3619" s="12" t="s">
        <v>14</v>
      </c>
      <c r="D3619" s="12">
        <v>515</v>
      </c>
      <c r="E3619" s="12">
        <v>269</v>
      </c>
      <c r="F3619" s="12">
        <v>362</v>
      </c>
      <c r="G3619" s="12">
        <v>1</v>
      </c>
      <c r="H3619" s="12">
        <v>13550</v>
      </c>
      <c r="I3619" s="12">
        <v>1</v>
      </c>
      <c r="J3619" s="12">
        <v>92</v>
      </c>
      <c r="K3619" s="12">
        <v>284</v>
      </c>
      <c r="L3619" s="12">
        <v>336</v>
      </c>
      <c r="M3619" s="12">
        <v>26.95</v>
      </c>
      <c r="N3619" s="12">
        <f>VLOOKUP(Todos!$A3619,vlookup_table[#All],2,FALSE)</f>
        <v>1</v>
      </c>
      <c r="O3619" s="12" t="str">
        <f>VLOOKUP(Todos!$A3619,vlookup_table[#All],3,FALSE)</f>
        <v>PA</v>
      </c>
      <c r="P3619" s="12">
        <f>VLOOKUP(Todos!$A3619,vlookup_table[#All],4,FALSE)</f>
        <v>1703</v>
      </c>
      <c r="Q3619" s="14" t="str">
        <f>VLOOKUP(Todos!$A3619,vlookup_table[#All],5,FALSE)</f>
        <v>R3</v>
      </c>
      <c r="R3619" s="14" t="str">
        <f>VLOOKUP(Todos!$A3619,vlookup_table[#All],6,FALSE)</f>
        <v>M</v>
      </c>
      <c r="S3619" s="14">
        <f>VLOOKUP(Todos!$A3619,vlookup_table[#All],7,FALSE)</f>
        <v>10</v>
      </c>
      <c r="T3619" s="14">
        <f>ROUND((9706-Todos!$P3619)/100, 0)</f>
        <v>80</v>
      </c>
      <c r="U3619" s="14" t="str" cm="1">
        <f t="array" ref="U3619">_xlfn.IFS(
    ISNUMBER(SEARCH("C", Q3619)), "Ciudad",
    ISNUMBER(SEARCH("T", Q3619)), "Pueblo",
    ISNUMBER(SEARCH("R", Q3619)), "Rural",
    ISNUMBER(SEARCH("S", Q3619)), "Suburbano",
    ISNUMBER(SEARCH("U", Q3619)), "Urbano"
)</f>
        <v>Rural</v>
      </c>
      <c r="V3619" s="25" t="str" cm="1">
        <f t="array" ref="V3619">_xlfn.LET(
    _xlpm.txt, _xlfn.TEXTJOIN("", TRUE, IF(ISNUMBER(--MID(Todos!$H3619, _xlfn.SEQUENCE(LEN(Todos!$H3619)), 1)), MID(Todos!$H3619, _xlfn.SEQUENCE(LEN(Todos!$H3619)), 1), "")),
    IF(ISNUMBER(--RIGHT(_xlpm.txt,1)), _xlpm.txt, LEFT(_xlpm.txt, LEN(_xlpm.txt)-1))
)</f>
        <v>13550</v>
      </c>
      <c r="W3619" s="14" t="str">
        <f>UPPER(LEFT(Todos!$B3619,2))</f>
        <v>PA</v>
      </c>
      <c r="X3619" s="15" t="str" cm="1">
        <f t="array" ref="X3619">+IF(Todos!$C3619 = "",MODE.MATCH(Todos!$C$2:$C$4029),Todos!$C3619)</f>
        <v>M</v>
      </c>
    </row>
    <row r="3620" spans="1:24" x14ac:dyDescent="0.35">
      <c r="A3620" s="6">
        <v>13196</v>
      </c>
      <c r="B3620" s="7" t="s">
        <v>22</v>
      </c>
      <c r="C3620" s="7" t="s">
        <v>17</v>
      </c>
      <c r="D3620" s="7">
        <v>5377</v>
      </c>
      <c r="E3620" s="7">
        <v>671</v>
      </c>
      <c r="F3620" s="7">
        <v>922</v>
      </c>
      <c r="G3620" s="7">
        <v>99</v>
      </c>
      <c r="H3620" s="7">
        <v>37647</v>
      </c>
      <c r="I3620" s="7">
        <v>29</v>
      </c>
      <c r="J3620" s="7">
        <v>40</v>
      </c>
      <c r="K3620" s="7">
        <v>949</v>
      </c>
      <c r="L3620" s="7">
        <v>811</v>
      </c>
      <c r="M3620" s="7">
        <v>100</v>
      </c>
      <c r="N3620" s="7">
        <f>VLOOKUP(Todos!$A3620,vlookup_table[#All],2,FALSE)</f>
        <v>28</v>
      </c>
      <c r="O3620" s="7" t="str">
        <f>VLOOKUP(Todos!$A3620,vlookup_table[#All],3,FALSE)</f>
        <v>CA</v>
      </c>
      <c r="P3620" s="7">
        <f>VLOOKUP(Todos!$A3620,vlookup_table[#All],4,FALSE)</f>
        <v>201</v>
      </c>
      <c r="Q3620" s="9" t="str">
        <f>VLOOKUP(Todos!$A3620,vlookup_table[#All],5,FALSE)</f>
        <v>S1</v>
      </c>
      <c r="R3620" s="9" t="str">
        <f>VLOOKUP(Todos!$A3620,vlookup_table[#All],6,FALSE)</f>
        <v>F</v>
      </c>
      <c r="S3620" s="9">
        <f>VLOOKUP(Todos!$A3620,vlookup_table[#All],7,FALSE)</f>
        <v>10</v>
      </c>
      <c r="T3620" s="9">
        <f>ROUND((9706-Todos!$P3620)/100, 0)</f>
        <v>95</v>
      </c>
      <c r="U3620" s="9" t="str" cm="1">
        <f t="array" ref="U3620">_xlfn.IFS(
    ISNUMBER(SEARCH("C", Q3620)), "Ciudad",
    ISNUMBER(SEARCH("T", Q3620)), "Pueblo",
    ISNUMBER(SEARCH("R", Q3620)), "Rural",
    ISNUMBER(SEARCH("S", Q3620)), "Suburbano",
    ISNUMBER(SEARCH("U", Q3620)), "Urbano"
)</f>
        <v>Suburbano</v>
      </c>
      <c r="V3620" s="24" t="str" cm="1">
        <f t="array" ref="V3620">_xlfn.LET(
    _xlpm.txt, _xlfn.TEXTJOIN("", TRUE, IF(ISNUMBER(--MID(Todos!$H3620, _xlfn.SEQUENCE(LEN(Todos!$H3620)), 1)), MID(Todos!$H3620, _xlfn.SEQUENCE(LEN(Todos!$H3620)), 1), "")),
    IF(ISNUMBER(--RIGHT(_xlpm.txt,1)), _xlpm.txt, LEFT(_xlpm.txt, LEN(_xlpm.txt)-1))
)</f>
        <v>37647</v>
      </c>
      <c r="W3620" s="9" t="str">
        <f>UPPER(LEFT(Todos!$B3620,2))</f>
        <v>CA</v>
      </c>
      <c r="X3620" s="10" t="str" cm="1">
        <f t="array" ref="X3620">+IF(Todos!$C3620 = "",MODE.MATCH(Todos!$C$2:$C$4029),Todos!$C3620)</f>
        <v>F</v>
      </c>
    </row>
    <row r="3621" spans="1:24" x14ac:dyDescent="0.35">
      <c r="A3621" s="11">
        <v>26169</v>
      </c>
      <c r="B3621" s="12" t="s">
        <v>40</v>
      </c>
      <c r="C3621" s="12" t="s">
        <v>17</v>
      </c>
      <c r="D3621" s="12">
        <v>1034</v>
      </c>
      <c r="E3621" s="12">
        <v>511</v>
      </c>
      <c r="F3621" s="12">
        <v>574</v>
      </c>
      <c r="G3621" s="12">
        <v>7</v>
      </c>
      <c r="H3621" s="12">
        <v>19422</v>
      </c>
      <c r="I3621" s="12">
        <v>6</v>
      </c>
      <c r="J3621" s="12">
        <v>48</v>
      </c>
      <c r="K3621" s="12">
        <v>534</v>
      </c>
      <c r="L3621" s="12">
        <v>558</v>
      </c>
      <c r="M3621" s="12">
        <v>9</v>
      </c>
      <c r="N3621" s="12">
        <f>VLOOKUP(Todos!$A3621,vlookup_table[#All],2,FALSE)</f>
        <v>28</v>
      </c>
      <c r="O3621" s="12" t="str">
        <f>VLOOKUP(Todos!$A3621,vlookup_table[#All],3,FALSE)</f>
        <v>GA</v>
      </c>
      <c r="P3621" s="12">
        <f>VLOOKUP(Todos!$A3621,vlookup_table[#All],4,FALSE)</f>
        <v>0</v>
      </c>
      <c r="Q3621" s="14" t="str">
        <f>VLOOKUP(Todos!$A3621,vlookup_table[#All],5,FALSE)</f>
        <v>T1</v>
      </c>
      <c r="R3621" s="14" t="str">
        <f>VLOOKUP(Todos!$A3621,vlookup_table[#All],6,FALSE)</f>
        <v>F</v>
      </c>
      <c r="S3621" s="14">
        <f>VLOOKUP(Todos!$A3621,vlookup_table[#All],7,FALSE)</f>
        <v>12</v>
      </c>
      <c r="T3621" s="14">
        <f>ROUND((9706-Todos!$P3621)/100, 0)</f>
        <v>97</v>
      </c>
      <c r="U3621" s="14" t="str" cm="1">
        <f t="array" ref="U3621">_xlfn.IFS(
    ISNUMBER(SEARCH("C", Q3621)), "Ciudad",
    ISNUMBER(SEARCH("T", Q3621)), "Pueblo",
    ISNUMBER(SEARCH("R", Q3621)), "Rural",
    ISNUMBER(SEARCH("S", Q3621)), "Suburbano",
    ISNUMBER(SEARCH("U", Q3621)), "Urbano"
)</f>
        <v>Pueblo</v>
      </c>
      <c r="V3621" s="25" t="str" cm="1">
        <f t="array" ref="V3621">_xlfn.LET(
    _xlpm.txt, _xlfn.TEXTJOIN("", TRUE, IF(ISNUMBER(--MID(Todos!$H3621, _xlfn.SEQUENCE(LEN(Todos!$H3621)), 1)), MID(Todos!$H3621, _xlfn.SEQUENCE(LEN(Todos!$H3621)), 1), "")),
    IF(ISNUMBER(--RIGHT(_xlpm.txt,1)), _xlpm.txt, LEFT(_xlpm.txt, LEN(_xlpm.txt)-1))
)</f>
        <v>19422</v>
      </c>
      <c r="W3621" s="14" t="str">
        <f>UPPER(LEFT(Todos!$B3621,2))</f>
        <v>GA</v>
      </c>
      <c r="X3621" s="15" t="str" cm="1">
        <f t="array" ref="X3621">+IF(Todos!$C3621 = "",MODE.MATCH(Todos!$C$2:$C$4029),Todos!$C3621)</f>
        <v>F</v>
      </c>
    </row>
    <row r="3622" spans="1:24" x14ac:dyDescent="0.35">
      <c r="A3622" s="6">
        <v>3691</v>
      </c>
      <c r="B3622" s="7" t="s">
        <v>30</v>
      </c>
      <c r="C3622" s="7" t="s">
        <v>17</v>
      </c>
      <c r="D3622" s="7">
        <v>605</v>
      </c>
      <c r="E3622" s="7">
        <v>396</v>
      </c>
      <c r="F3622" s="7">
        <v>486</v>
      </c>
      <c r="G3622" s="7">
        <v>0</v>
      </c>
      <c r="H3622" s="7">
        <v>15062</v>
      </c>
      <c r="I3622" s="7">
        <v>4</v>
      </c>
      <c r="J3622" s="7">
        <v>78</v>
      </c>
      <c r="K3622" s="7">
        <v>454</v>
      </c>
      <c r="L3622" s="7">
        <v>426</v>
      </c>
      <c r="M3622" s="7">
        <v>20</v>
      </c>
      <c r="N3622" s="7">
        <f>VLOOKUP(Todos!$A3622,vlookup_table[#All],2,FALSE)</f>
        <v>0</v>
      </c>
      <c r="O3622" s="7" t="str">
        <f>VLOOKUP(Todos!$A3622,vlookup_table[#All],3,FALSE)</f>
        <v>MI</v>
      </c>
      <c r="P3622" s="7">
        <f>VLOOKUP(Todos!$A3622,vlookup_table[#All],4,FALSE)</f>
        <v>3301</v>
      </c>
      <c r="Q3622" s="9" t="str">
        <f>VLOOKUP(Todos!$A3622,vlookup_table[#All],5,FALSE)</f>
        <v>U4</v>
      </c>
      <c r="R3622" s="9" t="str">
        <f>VLOOKUP(Todos!$A3622,vlookup_table[#All],6,FALSE)</f>
        <v>F</v>
      </c>
      <c r="S3622" s="9">
        <f>VLOOKUP(Todos!$A3622,vlookup_table[#All],7,FALSE)</f>
        <v>20</v>
      </c>
      <c r="T3622" s="9">
        <f>ROUND((9706-Todos!$P3622)/100, 0)</f>
        <v>64</v>
      </c>
      <c r="U3622" s="9" t="str" cm="1">
        <f t="array" ref="U3622">_xlfn.IFS(
    ISNUMBER(SEARCH("C", Q3622)), "Ciudad",
    ISNUMBER(SEARCH("T", Q3622)), "Pueblo",
    ISNUMBER(SEARCH("R", Q3622)), "Rural",
    ISNUMBER(SEARCH("S", Q3622)), "Suburbano",
    ISNUMBER(SEARCH("U", Q3622)), "Urbano"
)</f>
        <v>Urbano</v>
      </c>
      <c r="V3622" s="24" t="str" cm="1">
        <f t="array" ref="V3622">_xlfn.LET(
    _xlpm.txt, _xlfn.TEXTJOIN("", TRUE, IF(ISNUMBER(--MID(Todos!$H3622, _xlfn.SEQUENCE(LEN(Todos!$H3622)), 1)), MID(Todos!$H3622, _xlfn.SEQUENCE(LEN(Todos!$H3622)), 1), "")),
    IF(ISNUMBER(--RIGHT(_xlpm.txt,1)), _xlpm.txt, LEFT(_xlpm.txt, LEN(_xlpm.txt)-1))
)</f>
        <v>15062</v>
      </c>
      <c r="W3622" s="9" t="str">
        <f>UPPER(LEFT(Todos!$B3622,2))</f>
        <v>MI</v>
      </c>
      <c r="X3622" s="10" t="str" cm="1">
        <f t="array" ref="X3622">+IF(Todos!$C3622 = "",MODE.MATCH(Todos!$C$2:$C$4029),Todos!$C3622)</f>
        <v>F</v>
      </c>
    </row>
    <row r="3623" spans="1:24" x14ac:dyDescent="0.35">
      <c r="A3623" s="11">
        <v>101432</v>
      </c>
      <c r="B3623" s="12" t="s">
        <v>37</v>
      </c>
      <c r="C3623" s="12" t="s">
        <v>14</v>
      </c>
      <c r="D3623" s="12">
        <v>240</v>
      </c>
      <c r="E3623" s="12">
        <v>202</v>
      </c>
      <c r="F3623" s="12">
        <v>267</v>
      </c>
      <c r="G3623" s="12">
        <v>0</v>
      </c>
      <c r="H3623" s="12">
        <v>9288</v>
      </c>
      <c r="I3623" s="12">
        <v>0</v>
      </c>
      <c r="J3623" s="12">
        <v>79</v>
      </c>
      <c r="K3623" s="12">
        <v>232</v>
      </c>
      <c r="L3623" s="12">
        <v>243</v>
      </c>
      <c r="M3623" s="12">
        <v>7.9090909089999997</v>
      </c>
      <c r="N3623" s="12">
        <f>VLOOKUP(Todos!$A3623,vlookup_table[#All],2,FALSE)</f>
        <v>1</v>
      </c>
      <c r="O3623" s="12" t="str">
        <f>VLOOKUP(Todos!$A3623,vlookup_table[#All],3,FALSE)</f>
        <v>MO</v>
      </c>
      <c r="P3623" s="12">
        <f>VLOOKUP(Todos!$A3623,vlookup_table[#All],4,FALSE)</f>
        <v>2401</v>
      </c>
      <c r="Q3623" s="14" t="str">
        <f>VLOOKUP(Todos!$A3623,vlookup_table[#All],5,FALSE)</f>
        <v>R3</v>
      </c>
      <c r="R3623" s="14" t="str">
        <f>VLOOKUP(Todos!$A3623,vlookup_table[#All],6,FALSE)</f>
        <v>M</v>
      </c>
      <c r="S3623" s="14">
        <f>VLOOKUP(Todos!$A3623,vlookup_table[#All],7,FALSE)</f>
        <v>8</v>
      </c>
      <c r="T3623" s="14">
        <f>ROUND((9706-Todos!$P3623)/100, 0)</f>
        <v>73</v>
      </c>
      <c r="U3623" s="14" t="str" cm="1">
        <f t="array" ref="U3623">_xlfn.IFS(
    ISNUMBER(SEARCH("C", Q3623)), "Ciudad",
    ISNUMBER(SEARCH("T", Q3623)), "Pueblo",
    ISNUMBER(SEARCH("R", Q3623)), "Rural",
    ISNUMBER(SEARCH("S", Q3623)), "Suburbano",
    ISNUMBER(SEARCH("U", Q3623)), "Urbano"
)</f>
        <v>Rural</v>
      </c>
      <c r="V3623" s="25" t="str" cm="1">
        <f t="array" ref="V3623">_xlfn.LET(
    _xlpm.txt, _xlfn.TEXTJOIN("", TRUE, IF(ISNUMBER(--MID(Todos!$H3623, _xlfn.SEQUENCE(LEN(Todos!$H3623)), 1)), MID(Todos!$H3623, _xlfn.SEQUENCE(LEN(Todos!$H3623)), 1), "")),
    IF(ISNUMBER(--RIGHT(_xlpm.txt,1)), _xlpm.txt, LEFT(_xlpm.txt, LEN(_xlpm.txt)-1))
)</f>
        <v>9288</v>
      </c>
      <c r="W3623" s="14" t="str">
        <f>UPPER(LEFT(Todos!$B3623,2))</f>
        <v>MO</v>
      </c>
      <c r="X3623" s="15" t="str" cm="1">
        <f t="array" ref="X3623">+IF(Todos!$C3623 = "",MODE.MATCH(Todos!$C$2:$C$4029),Todos!$C3623)</f>
        <v>M</v>
      </c>
    </row>
    <row r="3624" spans="1:24" x14ac:dyDescent="0.35">
      <c r="A3624" s="6">
        <v>176379</v>
      </c>
      <c r="B3624" s="7" t="s">
        <v>51</v>
      </c>
      <c r="C3624" s="7" t="s">
        <v>14</v>
      </c>
      <c r="D3624" s="7">
        <v>829</v>
      </c>
      <c r="E3624" s="7">
        <v>397</v>
      </c>
      <c r="F3624" s="7">
        <v>456</v>
      </c>
      <c r="G3624" s="7">
        <v>1</v>
      </c>
      <c r="H3624" s="7">
        <v>14994</v>
      </c>
      <c r="I3624" s="7">
        <v>1</v>
      </c>
      <c r="J3624" s="7">
        <v>47</v>
      </c>
      <c r="K3624" s="7">
        <v>485</v>
      </c>
      <c r="L3624" s="7">
        <v>379</v>
      </c>
      <c r="M3624" s="7">
        <v>20</v>
      </c>
      <c r="N3624" s="7">
        <f>VLOOKUP(Todos!$A3624,vlookup_table[#All],2,FALSE)</f>
        <v>0</v>
      </c>
      <c r="O3624" s="7" t="str">
        <f>VLOOKUP(Todos!$A3624,vlookup_table[#All],3,FALSE)</f>
        <v>OR</v>
      </c>
      <c r="P3624" s="7">
        <f>VLOOKUP(Todos!$A3624,vlookup_table[#All],4,FALSE)</f>
        <v>2001</v>
      </c>
      <c r="Q3624" s="9" t="str">
        <f>VLOOKUP(Todos!$A3624,vlookup_table[#All],5,FALSE)</f>
        <v>C2</v>
      </c>
      <c r="R3624" s="9" t="str">
        <f>VLOOKUP(Todos!$A3624,vlookup_table[#All],6,FALSE)</f>
        <v>M</v>
      </c>
      <c r="S3624" s="9">
        <f>VLOOKUP(Todos!$A3624,vlookup_table[#All],7,FALSE)</f>
        <v>10</v>
      </c>
      <c r="T3624" s="9">
        <f>ROUND((9706-Todos!$P3624)/100, 0)</f>
        <v>77</v>
      </c>
      <c r="U3624" s="9" t="str" cm="1">
        <f t="array" ref="U3624">_xlfn.IFS(
    ISNUMBER(SEARCH("C", Q3624)), "Ciudad",
    ISNUMBER(SEARCH("T", Q3624)), "Pueblo",
    ISNUMBER(SEARCH("R", Q3624)), "Rural",
    ISNUMBER(SEARCH("S", Q3624)), "Suburbano",
    ISNUMBER(SEARCH("U", Q3624)), "Urbano"
)</f>
        <v>Ciudad</v>
      </c>
      <c r="V3624" s="24" t="str" cm="1">
        <f t="array" ref="V3624">_xlfn.LET(
    _xlpm.txt, _xlfn.TEXTJOIN("", TRUE, IF(ISNUMBER(--MID(Todos!$H3624, _xlfn.SEQUENCE(LEN(Todos!$H3624)), 1)), MID(Todos!$H3624, _xlfn.SEQUENCE(LEN(Todos!$H3624)), 1), "")),
    IF(ISNUMBER(--RIGHT(_xlpm.txt,1)), _xlpm.txt, LEFT(_xlpm.txt, LEN(_xlpm.txt)-1))
)</f>
        <v>14994</v>
      </c>
      <c r="W3624" s="9" t="str">
        <f>UPPER(LEFT(Todos!$B3624,2))</f>
        <v>OR</v>
      </c>
      <c r="X3624" s="10" t="str" cm="1">
        <f t="array" ref="X3624">+IF(Todos!$C3624 = "",MODE.MATCH(Todos!$C$2:$C$4029),Todos!$C3624)</f>
        <v>M</v>
      </c>
    </row>
    <row r="3625" spans="1:24" x14ac:dyDescent="0.35">
      <c r="A3625" s="11">
        <v>171854</v>
      </c>
      <c r="B3625" s="12" t="s">
        <v>22</v>
      </c>
      <c r="C3625" s="12" t="s">
        <v>17</v>
      </c>
      <c r="D3625" s="12">
        <v>1189</v>
      </c>
      <c r="E3625" s="12">
        <v>278</v>
      </c>
      <c r="F3625" s="12">
        <v>343</v>
      </c>
      <c r="G3625" s="12">
        <v>4</v>
      </c>
      <c r="H3625" s="12">
        <v>13051</v>
      </c>
      <c r="I3625" s="12">
        <v>10</v>
      </c>
      <c r="J3625" s="12">
        <v>46</v>
      </c>
      <c r="K3625" s="12">
        <v>310</v>
      </c>
      <c r="L3625" s="12">
        <v>325</v>
      </c>
      <c r="M3625" s="12">
        <v>13.5</v>
      </c>
      <c r="N3625" s="12">
        <f>VLOOKUP(Todos!$A3625,vlookup_table[#All],2,FALSE)</f>
        <v>2</v>
      </c>
      <c r="O3625" s="12" t="str">
        <f>VLOOKUP(Todos!$A3625,vlookup_table[#All],3,FALSE)</f>
        <v>CA</v>
      </c>
      <c r="P3625" s="12">
        <f>VLOOKUP(Todos!$A3625,vlookup_table[#All],4,FALSE)</f>
        <v>2409</v>
      </c>
      <c r="Q3625" s="14" t="str">
        <f>VLOOKUP(Todos!$A3625,vlookup_table[#All],5,FALSE)</f>
        <v>S2</v>
      </c>
      <c r="R3625" s="14" t="str">
        <f>VLOOKUP(Todos!$A3625,vlookup_table[#All],6,FALSE)</f>
        <v>F</v>
      </c>
      <c r="S3625" s="14">
        <f>VLOOKUP(Todos!$A3625,vlookup_table[#All],7,FALSE)</f>
        <v>15</v>
      </c>
      <c r="T3625" s="14">
        <f>ROUND((9706-Todos!$P3625)/100, 0)</f>
        <v>73</v>
      </c>
      <c r="U3625" s="14" t="str" cm="1">
        <f t="array" ref="U3625">_xlfn.IFS(
    ISNUMBER(SEARCH("C", Q3625)), "Ciudad",
    ISNUMBER(SEARCH("T", Q3625)), "Pueblo",
    ISNUMBER(SEARCH("R", Q3625)), "Rural",
    ISNUMBER(SEARCH("S", Q3625)), "Suburbano",
    ISNUMBER(SEARCH("U", Q3625)), "Urbano"
)</f>
        <v>Suburbano</v>
      </c>
      <c r="V3625" s="25" t="str" cm="1">
        <f t="array" ref="V3625">_xlfn.LET(
    _xlpm.txt, _xlfn.TEXTJOIN("", TRUE, IF(ISNUMBER(--MID(Todos!$H3625, _xlfn.SEQUENCE(LEN(Todos!$H3625)), 1)), MID(Todos!$H3625, _xlfn.SEQUENCE(LEN(Todos!$H3625)), 1), "")),
    IF(ISNUMBER(--RIGHT(_xlpm.txt,1)), _xlpm.txt, LEFT(_xlpm.txt, LEN(_xlpm.txt)-1))
)</f>
        <v>13051</v>
      </c>
      <c r="W3625" s="14" t="str">
        <f>UPPER(LEFT(Todos!$B3625,2))</f>
        <v>CA</v>
      </c>
      <c r="X3625" s="15" t="str" cm="1">
        <f t="array" ref="X3625">+IF(Todos!$C3625 = "",MODE.MATCH(Todos!$C$2:$C$4029),Todos!$C3625)</f>
        <v>F</v>
      </c>
    </row>
    <row r="3626" spans="1:24" x14ac:dyDescent="0.35">
      <c r="A3626" s="6">
        <v>159319</v>
      </c>
      <c r="B3626" s="7" t="s">
        <v>22</v>
      </c>
      <c r="C3626" s="7" t="s">
        <v>14</v>
      </c>
      <c r="D3626" s="7">
        <v>5828</v>
      </c>
      <c r="E3626" s="7">
        <v>856</v>
      </c>
      <c r="F3626" s="7">
        <v>976</v>
      </c>
      <c r="G3626" s="7">
        <v>98</v>
      </c>
      <c r="H3626" s="7">
        <v>40064</v>
      </c>
      <c r="I3626" s="7">
        <v>5</v>
      </c>
      <c r="J3626" s="7">
        <v>40</v>
      </c>
      <c r="K3626" s="7">
        <v>1043</v>
      </c>
      <c r="L3626" s="7">
        <v>854</v>
      </c>
      <c r="M3626" s="7">
        <v>10.66666667</v>
      </c>
      <c r="N3626" s="7">
        <f>VLOOKUP(Todos!$A3626,vlookup_table[#All],2,FALSE)</f>
        <v>2</v>
      </c>
      <c r="O3626" s="7" t="str">
        <f>VLOOKUP(Todos!$A3626,vlookup_table[#All],3,FALSE)</f>
        <v>CA</v>
      </c>
      <c r="P3626" s="7">
        <f>VLOOKUP(Todos!$A3626,vlookup_table[#All],4,FALSE)</f>
        <v>4506</v>
      </c>
      <c r="Q3626" s="9" t="str">
        <f>VLOOKUP(Todos!$A3626,vlookup_table[#All],5,FALSE)</f>
        <v>S1</v>
      </c>
      <c r="R3626" s="9" t="str">
        <f>VLOOKUP(Todos!$A3626,vlookup_table[#All],6,FALSE)</f>
        <v>M</v>
      </c>
      <c r="S3626" s="9">
        <f>VLOOKUP(Todos!$A3626,vlookup_table[#All],7,FALSE)</f>
        <v>20</v>
      </c>
      <c r="T3626" s="9">
        <f>ROUND((9706-Todos!$P3626)/100, 0)</f>
        <v>52</v>
      </c>
      <c r="U3626" s="9" t="str" cm="1">
        <f t="array" ref="U3626">_xlfn.IFS(
    ISNUMBER(SEARCH("C", Q3626)), "Ciudad",
    ISNUMBER(SEARCH("T", Q3626)), "Pueblo",
    ISNUMBER(SEARCH("R", Q3626)), "Rural",
    ISNUMBER(SEARCH("S", Q3626)), "Suburbano",
    ISNUMBER(SEARCH("U", Q3626)), "Urbano"
)</f>
        <v>Suburbano</v>
      </c>
      <c r="V3626" s="24" t="str" cm="1">
        <f t="array" ref="V3626">_xlfn.LET(
    _xlpm.txt, _xlfn.TEXTJOIN("", TRUE, IF(ISNUMBER(--MID(Todos!$H3626, _xlfn.SEQUENCE(LEN(Todos!$H3626)), 1)), MID(Todos!$H3626, _xlfn.SEQUENCE(LEN(Todos!$H3626)), 1), "")),
    IF(ISNUMBER(--RIGHT(_xlpm.txt,1)), _xlpm.txt, LEFT(_xlpm.txt, LEN(_xlpm.txt)-1))
)</f>
        <v>40064</v>
      </c>
      <c r="W3626" s="9" t="str">
        <f>UPPER(LEFT(Todos!$B3626,2))</f>
        <v>CA</v>
      </c>
      <c r="X3626" s="10" t="str" cm="1">
        <f t="array" ref="X3626">+IF(Todos!$C3626 = "",MODE.MATCH(Todos!$C$2:$C$4029),Todos!$C3626)</f>
        <v>M</v>
      </c>
    </row>
    <row r="3627" spans="1:24" x14ac:dyDescent="0.35">
      <c r="A3627" s="11">
        <v>171338</v>
      </c>
      <c r="B3627" s="12" t="s">
        <v>22</v>
      </c>
      <c r="C3627" s="12" t="s">
        <v>17</v>
      </c>
      <c r="D3627" s="12">
        <v>2076</v>
      </c>
      <c r="E3627" s="12">
        <v>418</v>
      </c>
      <c r="F3627" s="12">
        <v>505</v>
      </c>
      <c r="G3627" s="12">
        <v>54</v>
      </c>
      <c r="H3627" s="12">
        <v>16340</v>
      </c>
      <c r="I3627" s="12">
        <v>3</v>
      </c>
      <c r="J3627" s="12">
        <v>63</v>
      </c>
      <c r="K3627" s="12">
        <v>443</v>
      </c>
      <c r="L3627" s="12">
        <v>479</v>
      </c>
      <c r="M3627" s="12">
        <v>6.6666666670000003</v>
      </c>
      <c r="N3627" s="12">
        <f>VLOOKUP(Todos!$A3627,vlookup_table[#All],2,FALSE)</f>
        <v>0</v>
      </c>
      <c r="O3627" s="12" t="str">
        <f>VLOOKUP(Todos!$A3627,vlookup_table[#All],3,FALSE)</f>
        <v>CA</v>
      </c>
      <c r="P3627" s="12">
        <f>VLOOKUP(Todos!$A3627,vlookup_table[#All],4,FALSE)</f>
        <v>4601</v>
      </c>
      <c r="Q3627" s="14" t="str">
        <f>VLOOKUP(Todos!$A3627,vlookup_table[#All],5,FALSE)</f>
        <v>T1</v>
      </c>
      <c r="R3627" s="14" t="str">
        <f>VLOOKUP(Todos!$A3627,vlookup_table[#All],6,FALSE)</f>
        <v>F</v>
      </c>
      <c r="S3627" s="14">
        <f>VLOOKUP(Todos!$A3627,vlookup_table[#All],7,FALSE)</f>
        <v>10</v>
      </c>
      <c r="T3627" s="14">
        <f>ROUND((9706-Todos!$P3627)/100, 0)</f>
        <v>51</v>
      </c>
      <c r="U3627" s="14" t="str" cm="1">
        <f t="array" ref="U3627">_xlfn.IFS(
    ISNUMBER(SEARCH("C", Q3627)), "Ciudad",
    ISNUMBER(SEARCH("T", Q3627)), "Pueblo",
    ISNUMBER(SEARCH("R", Q3627)), "Rural",
    ISNUMBER(SEARCH("S", Q3627)), "Suburbano",
    ISNUMBER(SEARCH("U", Q3627)), "Urbano"
)</f>
        <v>Pueblo</v>
      </c>
      <c r="V3627" s="25" t="str" cm="1">
        <f t="array" ref="V3627">_xlfn.LET(
    _xlpm.txt, _xlfn.TEXTJOIN("", TRUE, IF(ISNUMBER(--MID(Todos!$H3627, _xlfn.SEQUENCE(LEN(Todos!$H3627)), 1)), MID(Todos!$H3627, _xlfn.SEQUENCE(LEN(Todos!$H3627)), 1), "")),
    IF(ISNUMBER(--RIGHT(_xlpm.txt,1)), _xlpm.txt, LEFT(_xlpm.txt, LEN(_xlpm.txt)-1))
)</f>
        <v>16340</v>
      </c>
      <c r="W3627" s="14" t="str">
        <f>UPPER(LEFT(Todos!$B3627,2))</f>
        <v>CA</v>
      </c>
      <c r="X3627" s="15" t="str" cm="1">
        <f t="array" ref="X3627">+IF(Todos!$C3627 = "",MODE.MATCH(Todos!$C$2:$C$4029),Todos!$C3627)</f>
        <v>F</v>
      </c>
    </row>
    <row r="3628" spans="1:24" x14ac:dyDescent="0.35">
      <c r="A3628" s="6">
        <v>160773</v>
      </c>
      <c r="B3628" s="7" t="s">
        <v>22</v>
      </c>
      <c r="C3628" s="7" t="s">
        <v>14</v>
      </c>
      <c r="D3628" s="7">
        <v>1679</v>
      </c>
      <c r="E3628" s="7">
        <v>503</v>
      </c>
      <c r="F3628" s="7">
        <v>560</v>
      </c>
      <c r="G3628" s="7">
        <v>34</v>
      </c>
      <c r="H3628" s="7">
        <v>16142</v>
      </c>
      <c r="I3628" s="7">
        <v>9</v>
      </c>
      <c r="J3628" s="7">
        <v>51</v>
      </c>
      <c r="K3628" s="7">
        <v>519</v>
      </c>
      <c r="L3628" s="7">
        <v>553</v>
      </c>
      <c r="M3628" s="7">
        <v>7.6</v>
      </c>
      <c r="N3628" s="7">
        <f>VLOOKUP(Todos!$A3628,vlookup_table[#All],2,FALSE)</f>
        <v>1</v>
      </c>
      <c r="O3628" s="7" t="str">
        <f>VLOOKUP(Todos!$A3628,vlookup_table[#All],3,FALSE)</f>
        <v>CA</v>
      </c>
      <c r="P3628" s="7">
        <f>VLOOKUP(Todos!$A3628,vlookup_table[#All],4,FALSE)</f>
        <v>4001</v>
      </c>
      <c r="Q3628" s="9" t="str">
        <f>VLOOKUP(Todos!$A3628,vlookup_table[#All],5,FALSE)</f>
        <v>C2</v>
      </c>
      <c r="R3628" s="9" t="str">
        <f>VLOOKUP(Todos!$A3628,vlookup_table[#All],6,FALSE)</f>
        <v>M</v>
      </c>
      <c r="S3628" s="9">
        <f>VLOOKUP(Todos!$A3628,vlookup_table[#All],7,FALSE)</f>
        <v>10</v>
      </c>
      <c r="T3628" s="9">
        <f>ROUND((9706-Todos!$P3628)/100, 0)</f>
        <v>57</v>
      </c>
      <c r="U3628" s="9" t="str" cm="1">
        <f t="array" ref="U3628">_xlfn.IFS(
    ISNUMBER(SEARCH("C", Q3628)), "Ciudad",
    ISNUMBER(SEARCH("T", Q3628)), "Pueblo",
    ISNUMBER(SEARCH("R", Q3628)), "Rural",
    ISNUMBER(SEARCH("S", Q3628)), "Suburbano",
    ISNUMBER(SEARCH("U", Q3628)), "Urbano"
)</f>
        <v>Ciudad</v>
      </c>
      <c r="V3628" s="24" t="str" cm="1">
        <f t="array" ref="V3628">_xlfn.LET(
    _xlpm.txt, _xlfn.TEXTJOIN("", TRUE, IF(ISNUMBER(--MID(Todos!$H3628, _xlfn.SEQUENCE(LEN(Todos!$H3628)), 1)), MID(Todos!$H3628, _xlfn.SEQUENCE(LEN(Todos!$H3628)), 1), "")),
    IF(ISNUMBER(--RIGHT(_xlpm.txt,1)), _xlpm.txt, LEFT(_xlpm.txt, LEN(_xlpm.txt)-1))
)</f>
        <v>16142</v>
      </c>
      <c r="W3628" s="9" t="str">
        <f>UPPER(LEFT(Todos!$B3628,2))</f>
        <v>CA</v>
      </c>
      <c r="X3628" s="10" t="str" cm="1">
        <f t="array" ref="X3628">+IF(Todos!$C3628 = "",MODE.MATCH(Todos!$C$2:$C$4029),Todos!$C3628)</f>
        <v>M</v>
      </c>
    </row>
    <row r="3629" spans="1:24" x14ac:dyDescent="0.35">
      <c r="A3629" s="11">
        <v>21539</v>
      </c>
      <c r="B3629" s="12" t="s">
        <v>18</v>
      </c>
      <c r="C3629" s="12" t="s">
        <v>14</v>
      </c>
      <c r="D3629" s="12">
        <v>996</v>
      </c>
      <c r="E3629" s="12">
        <v>334</v>
      </c>
      <c r="F3629" s="12">
        <v>405</v>
      </c>
      <c r="G3629" s="12">
        <v>15</v>
      </c>
      <c r="H3629" s="12">
        <v>15432</v>
      </c>
      <c r="I3629" s="12">
        <v>1</v>
      </c>
      <c r="J3629" s="12">
        <v>73</v>
      </c>
      <c r="K3629" s="12">
        <v>370</v>
      </c>
      <c r="L3629" s="12">
        <v>391</v>
      </c>
      <c r="M3629" s="12">
        <v>3.6551724139999999</v>
      </c>
      <c r="N3629" s="12">
        <f>VLOOKUP(Todos!$A3629,vlookup_table[#All],2,FALSE)</f>
        <v>1</v>
      </c>
      <c r="O3629" s="12" t="str">
        <f>VLOOKUP(Todos!$A3629,vlookup_table[#All],3,FALSE)</f>
        <v>NC</v>
      </c>
      <c r="P3629" s="12">
        <f>VLOOKUP(Todos!$A3629,vlookup_table[#All],4,FALSE)</f>
        <v>4001</v>
      </c>
      <c r="Q3629" s="14" t="str">
        <f>VLOOKUP(Todos!$A3629,vlookup_table[#All],5,FALSE)</f>
        <v>R2</v>
      </c>
      <c r="R3629" s="14" t="str">
        <f>VLOOKUP(Todos!$A3629,vlookup_table[#All],6,FALSE)</f>
        <v>M</v>
      </c>
      <c r="S3629" s="14">
        <f>VLOOKUP(Todos!$A3629,vlookup_table[#All],7,FALSE)</f>
        <v>3</v>
      </c>
      <c r="T3629" s="14">
        <f>ROUND((9706-Todos!$P3629)/100, 0)</f>
        <v>57</v>
      </c>
      <c r="U3629" s="14" t="str" cm="1">
        <f t="array" ref="U3629">_xlfn.IFS(
    ISNUMBER(SEARCH("C", Q3629)), "Ciudad",
    ISNUMBER(SEARCH("T", Q3629)), "Pueblo",
    ISNUMBER(SEARCH("R", Q3629)), "Rural",
    ISNUMBER(SEARCH("S", Q3629)), "Suburbano",
    ISNUMBER(SEARCH("U", Q3629)), "Urbano"
)</f>
        <v>Rural</v>
      </c>
      <c r="V3629" s="25" t="str" cm="1">
        <f t="array" ref="V3629">_xlfn.LET(
    _xlpm.txt, _xlfn.TEXTJOIN("", TRUE, IF(ISNUMBER(--MID(Todos!$H3629, _xlfn.SEQUENCE(LEN(Todos!$H3629)), 1)), MID(Todos!$H3629, _xlfn.SEQUENCE(LEN(Todos!$H3629)), 1), "")),
    IF(ISNUMBER(--RIGHT(_xlpm.txt,1)), _xlpm.txt, LEFT(_xlpm.txt, LEN(_xlpm.txt)-1))
)</f>
        <v>15432</v>
      </c>
      <c r="W3629" s="14" t="str">
        <f>UPPER(LEFT(Todos!$B3629,2))</f>
        <v>NC</v>
      </c>
      <c r="X3629" s="15" t="str" cm="1">
        <f t="array" ref="X3629">+IF(Todos!$C3629 = "",MODE.MATCH(Todos!$C$2:$C$4029),Todos!$C3629)</f>
        <v>M</v>
      </c>
    </row>
    <row r="3630" spans="1:24" x14ac:dyDescent="0.35">
      <c r="A3630" s="6">
        <v>125277</v>
      </c>
      <c r="B3630" s="7" t="s">
        <v>21</v>
      </c>
      <c r="C3630" s="7" t="s">
        <v>14</v>
      </c>
      <c r="D3630" s="7">
        <v>1136</v>
      </c>
      <c r="E3630" s="7">
        <v>505</v>
      </c>
      <c r="F3630" s="7">
        <v>590</v>
      </c>
      <c r="G3630" s="7">
        <v>11</v>
      </c>
      <c r="H3630" s="7">
        <v>24454</v>
      </c>
      <c r="I3630" s="7">
        <v>4</v>
      </c>
      <c r="J3630" s="7">
        <v>47</v>
      </c>
      <c r="K3630" s="7">
        <v>531</v>
      </c>
      <c r="L3630" s="7">
        <v>578</v>
      </c>
      <c r="M3630" s="7">
        <v>36.363636360000001</v>
      </c>
      <c r="N3630" s="7">
        <f>VLOOKUP(Todos!$A3630,vlookup_table[#All],2,FALSE)</f>
        <v>1</v>
      </c>
      <c r="O3630" s="7" t="str">
        <f>VLOOKUP(Todos!$A3630,vlookup_table[#All],3,FALSE)</f>
        <v>TX</v>
      </c>
      <c r="P3630" s="7">
        <f>VLOOKUP(Todos!$A3630,vlookup_table[#All],4,FALSE)</f>
        <v>3401</v>
      </c>
      <c r="Q3630" s="9" t="str">
        <f>VLOOKUP(Todos!$A3630,vlookup_table[#All],5,FALSE)</f>
        <v>S1</v>
      </c>
      <c r="R3630" s="9" t="str">
        <f>VLOOKUP(Todos!$A3630,vlookup_table[#All],6,FALSE)</f>
        <v>M</v>
      </c>
      <c r="S3630" s="9">
        <f>VLOOKUP(Todos!$A3630,vlookup_table[#All],7,FALSE)</f>
        <v>53</v>
      </c>
      <c r="T3630" s="9">
        <f>ROUND((9706-Todos!$P3630)/100, 0)</f>
        <v>63</v>
      </c>
      <c r="U3630" s="9" t="str" cm="1">
        <f t="array" ref="U3630">_xlfn.IFS(
    ISNUMBER(SEARCH("C", Q3630)), "Ciudad",
    ISNUMBER(SEARCH("T", Q3630)), "Pueblo",
    ISNUMBER(SEARCH("R", Q3630)), "Rural",
    ISNUMBER(SEARCH("S", Q3630)), "Suburbano",
    ISNUMBER(SEARCH("U", Q3630)), "Urbano"
)</f>
        <v>Suburbano</v>
      </c>
      <c r="V3630" s="24" t="str" cm="1">
        <f t="array" ref="V3630">_xlfn.LET(
    _xlpm.txt, _xlfn.TEXTJOIN("", TRUE, IF(ISNUMBER(--MID(Todos!$H3630, _xlfn.SEQUENCE(LEN(Todos!$H3630)), 1)), MID(Todos!$H3630, _xlfn.SEQUENCE(LEN(Todos!$H3630)), 1), "")),
    IF(ISNUMBER(--RIGHT(_xlpm.txt,1)), _xlpm.txt, LEFT(_xlpm.txt, LEN(_xlpm.txt)-1))
)</f>
        <v>24454</v>
      </c>
      <c r="W3630" s="9" t="str">
        <f>UPPER(LEFT(Todos!$B3630,2))</f>
        <v>TX</v>
      </c>
      <c r="X3630" s="10" t="str" cm="1">
        <f t="array" ref="X3630">+IF(Todos!$C3630 = "",MODE.MATCH(Todos!$C$2:$C$4029),Todos!$C3630)</f>
        <v>M</v>
      </c>
    </row>
    <row r="3631" spans="1:24" x14ac:dyDescent="0.35">
      <c r="A3631" s="11">
        <v>116329</v>
      </c>
      <c r="B3631" s="12" t="s">
        <v>21</v>
      </c>
      <c r="C3631" s="12" t="s">
        <v>14</v>
      </c>
      <c r="D3631" s="12">
        <v>2196</v>
      </c>
      <c r="E3631" s="12">
        <v>606</v>
      </c>
      <c r="F3631" s="12">
        <v>875</v>
      </c>
      <c r="G3631" s="12">
        <v>66</v>
      </c>
      <c r="H3631" s="12">
        <v>34050</v>
      </c>
      <c r="I3631" s="12">
        <v>12</v>
      </c>
      <c r="J3631" s="12">
        <v>34</v>
      </c>
      <c r="K3631" s="12">
        <v>797</v>
      </c>
      <c r="L3631" s="12">
        <v>700</v>
      </c>
      <c r="M3631" s="12">
        <v>10.625</v>
      </c>
      <c r="N3631" s="12">
        <f>VLOOKUP(Todos!$A3631,vlookup_table[#All],2,FALSE)</f>
        <v>0</v>
      </c>
      <c r="O3631" s="12" t="str">
        <f>VLOOKUP(Todos!$A3631,vlookup_table[#All],3,FALSE)</f>
        <v>TX</v>
      </c>
      <c r="P3631" s="12">
        <f>VLOOKUP(Todos!$A3631,vlookup_table[#All],4,FALSE)</f>
        <v>5508</v>
      </c>
      <c r="Q3631" s="14" t="str">
        <f>VLOOKUP(Todos!$A3631,vlookup_table[#All],5,FALSE)</f>
        <v>S1</v>
      </c>
      <c r="R3631" s="14" t="str">
        <f>VLOOKUP(Todos!$A3631,vlookup_table[#All],6,FALSE)</f>
        <v>M</v>
      </c>
      <c r="S3631" s="14">
        <f>VLOOKUP(Todos!$A3631,vlookup_table[#All],7,FALSE)</f>
        <v>15</v>
      </c>
      <c r="T3631" s="14">
        <f>ROUND((9706-Todos!$P3631)/100, 0)</f>
        <v>42</v>
      </c>
      <c r="U3631" s="14" t="str" cm="1">
        <f t="array" ref="U3631">_xlfn.IFS(
    ISNUMBER(SEARCH("C", Q3631)), "Ciudad",
    ISNUMBER(SEARCH("T", Q3631)), "Pueblo",
    ISNUMBER(SEARCH("R", Q3631)), "Rural",
    ISNUMBER(SEARCH("S", Q3631)), "Suburbano",
    ISNUMBER(SEARCH("U", Q3631)), "Urbano"
)</f>
        <v>Suburbano</v>
      </c>
      <c r="V3631" s="25" t="str" cm="1">
        <f t="array" ref="V3631">_xlfn.LET(
    _xlpm.txt, _xlfn.TEXTJOIN("", TRUE, IF(ISNUMBER(--MID(Todos!$H3631, _xlfn.SEQUENCE(LEN(Todos!$H3631)), 1)), MID(Todos!$H3631, _xlfn.SEQUENCE(LEN(Todos!$H3631)), 1), "")),
    IF(ISNUMBER(--RIGHT(_xlpm.txt,1)), _xlpm.txt, LEFT(_xlpm.txt, LEN(_xlpm.txt)-1))
)</f>
        <v>34050</v>
      </c>
      <c r="W3631" s="14" t="str">
        <f>UPPER(LEFT(Todos!$B3631,2))</f>
        <v>TX</v>
      </c>
      <c r="X3631" s="15" t="str" cm="1">
        <f t="array" ref="X3631">+IF(Todos!$C3631 = "",MODE.MATCH(Todos!$C$2:$C$4029),Todos!$C3631)</f>
        <v>M</v>
      </c>
    </row>
    <row r="3632" spans="1:24" x14ac:dyDescent="0.35">
      <c r="A3632" s="6">
        <v>126091</v>
      </c>
      <c r="B3632" s="7" t="s">
        <v>21</v>
      </c>
      <c r="C3632" s="7" t="s">
        <v>17</v>
      </c>
      <c r="D3632" s="7">
        <v>395</v>
      </c>
      <c r="E3632" s="7">
        <v>115</v>
      </c>
      <c r="F3632" s="7">
        <v>199</v>
      </c>
      <c r="G3632" s="7">
        <v>0</v>
      </c>
      <c r="H3632" s="7">
        <v>5058</v>
      </c>
      <c r="I3632" s="7">
        <v>10</v>
      </c>
      <c r="J3632" s="7">
        <v>89</v>
      </c>
      <c r="K3632" s="7">
        <v>154</v>
      </c>
      <c r="L3632" s="7">
        <v>177</v>
      </c>
      <c r="M3632" s="7">
        <v>6.2142857139999998</v>
      </c>
      <c r="N3632" s="7">
        <f>VLOOKUP(Todos!$A3632,vlookup_table[#All],2,FALSE)</f>
        <v>28</v>
      </c>
      <c r="O3632" s="7" t="str">
        <f>VLOOKUP(Todos!$A3632,vlookup_table[#All],3,FALSE)</f>
        <v>TX</v>
      </c>
      <c r="P3632" s="7">
        <f>VLOOKUP(Todos!$A3632,vlookup_table[#All],4,FALSE)</f>
        <v>4202</v>
      </c>
      <c r="Q3632" s="9" t="str">
        <f>VLOOKUP(Todos!$A3632,vlookup_table[#All],5,FALSE)</f>
        <v>C3</v>
      </c>
      <c r="R3632" s="9" t="str">
        <f>VLOOKUP(Todos!$A3632,vlookup_table[#All],6,FALSE)</f>
        <v>F</v>
      </c>
      <c r="S3632" s="9">
        <f>VLOOKUP(Todos!$A3632,vlookup_table[#All],7,FALSE)</f>
        <v>6</v>
      </c>
      <c r="T3632" s="9">
        <f>ROUND((9706-Todos!$P3632)/100, 0)</f>
        <v>55</v>
      </c>
      <c r="U3632" s="9" t="str" cm="1">
        <f t="array" ref="U3632">_xlfn.IFS(
    ISNUMBER(SEARCH("C", Q3632)), "Ciudad",
    ISNUMBER(SEARCH("T", Q3632)), "Pueblo",
    ISNUMBER(SEARCH("R", Q3632)), "Rural",
    ISNUMBER(SEARCH("S", Q3632)), "Suburbano",
    ISNUMBER(SEARCH("U", Q3632)), "Urbano"
)</f>
        <v>Ciudad</v>
      </c>
      <c r="V3632" s="24" t="str" cm="1">
        <f t="array" ref="V3632">_xlfn.LET(
    _xlpm.txt, _xlfn.TEXTJOIN("", TRUE, IF(ISNUMBER(--MID(Todos!$H3632, _xlfn.SEQUENCE(LEN(Todos!$H3632)), 1)), MID(Todos!$H3632, _xlfn.SEQUENCE(LEN(Todos!$H3632)), 1), "")),
    IF(ISNUMBER(--RIGHT(_xlpm.txt,1)), _xlpm.txt, LEFT(_xlpm.txt, LEN(_xlpm.txt)-1))
)</f>
        <v>5058</v>
      </c>
      <c r="W3632" s="9" t="str">
        <f>UPPER(LEFT(Todos!$B3632,2))</f>
        <v>TX</v>
      </c>
      <c r="X3632" s="10" t="str" cm="1">
        <f t="array" ref="X3632">+IF(Todos!$C3632 = "",MODE.MATCH(Todos!$C$2:$C$4029),Todos!$C3632)</f>
        <v>F</v>
      </c>
    </row>
    <row r="3633" spans="1:24" x14ac:dyDescent="0.35">
      <c r="A3633" s="11">
        <v>22206</v>
      </c>
      <c r="B3633" s="12" t="s">
        <v>18</v>
      </c>
      <c r="C3633" s="12" t="s">
        <v>20</v>
      </c>
      <c r="D3633" s="12">
        <v>897</v>
      </c>
      <c r="E3633" s="12">
        <v>309</v>
      </c>
      <c r="F3633" s="12">
        <v>417</v>
      </c>
      <c r="G3633" s="12">
        <v>3</v>
      </c>
      <c r="H3633" s="12">
        <v>16489</v>
      </c>
      <c r="I3633" s="12">
        <v>3</v>
      </c>
      <c r="J3633" s="12">
        <v>45</v>
      </c>
      <c r="K3633" s="12">
        <v>360</v>
      </c>
      <c r="L3633" s="12">
        <v>366</v>
      </c>
      <c r="M3633" s="12">
        <v>14.5</v>
      </c>
      <c r="N3633" s="12">
        <f>VLOOKUP(Todos!$A3633,vlookup_table[#All],2,FALSE)</f>
        <v>0</v>
      </c>
      <c r="O3633" s="12" t="str">
        <f>VLOOKUP(Todos!$A3633,vlookup_table[#All],3,FALSE)</f>
        <v>NC</v>
      </c>
      <c r="P3633" s="12">
        <f>VLOOKUP(Todos!$A3633,vlookup_table[#All],4,FALSE)</f>
        <v>3510</v>
      </c>
      <c r="Q3633" s="14" t="str">
        <f>VLOOKUP(Todos!$A3633,vlookup_table[#All],5,FALSE)</f>
        <v/>
      </c>
      <c r="R3633" s="14" t="str">
        <f>VLOOKUP(Todos!$A3633,vlookup_table[#All],6,FALSE)</f>
        <v>F</v>
      </c>
      <c r="S3633" s="14">
        <f>VLOOKUP(Todos!$A3633,vlookup_table[#All],7,FALSE)</f>
        <v>25</v>
      </c>
      <c r="T3633" s="14">
        <f>ROUND((9706-Todos!$P3633)/100, 0)</f>
        <v>62</v>
      </c>
      <c r="U3633" s="14" t="e" cm="1">
        <f t="array" ref="U3633">_xlfn.IFS(
    ISNUMBER(SEARCH("C", Q3633)), "Ciudad",
    ISNUMBER(SEARCH("T", Q3633)), "Pueblo",
    ISNUMBER(SEARCH("R", Q3633)), "Rural",
    ISNUMBER(SEARCH("S", Q3633)), "Suburbano",
    ISNUMBER(SEARCH("U", Q3633)), "Urbano"
)</f>
        <v>#N/A</v>
      </c>
      <c r="V3633" s="25" t="str" cm="1">
        <f t="array" ref="V3633">_xlfn.LET(
    _xlpm.txt, _xlfn.TEXTJOIN("", TRUE, IF(ISNUMBER(--MID(Todos!$H3633, _xlfn.SEQUENCE(LEN(Todos!$H3633)), 1)), MID(Todos!$H3633, _xlfn.SEQUENCE(LEN(Todos!$H3633)), 1), "")),
    IF(ISNUMBER(--RIGHT(_xlpm.txt,1)), _xlpm.txt, LEFT(_xlpm.txt, LEN(_xlpm.txt)-1))
)</f>
        <v>16489</v>
      </c>
      <c r="W3633" s="14" t="str">
        <f>UPPER(LEFT(Todos!$B3633,2))</f>
        <v>NC</v>
      </c>
      <c r="X3633" s="15" t="str" cm="1">
        <f t="array" ref="X3633">+IF(Todos!$C3633 = "",MODE.MATCH(Todos!$C$2:$C$4029),Todos!$C3633)</f>
        <v>female</v>
      </c>
    </row>
    <row r="3634" spans="1:24" x14ac:dyDescent="0.35">
      <c r="A3634" s="6">
        <v>9537</v>
      </c>
      <c r="B3634" s="7" t="s">
        <v>54</v>
      </c>
      <c r="C3634" s="7" t="s">
        <v>17</v>
      </c>
      <c r="D3634" s="7">
        <v>753</v>
      </c>
      <c r="E3634" s="7">
        <v>370</v>
      </c>
      <c r="F3634" s="7">
        <v>437</v>
      </c>
      <c r="G3634" s="7">
        <v>1</v>
      </c>
      <c r="H3634" s="7">
        <v>13078</v>
      </c>
      <c r="I3634" s="7">
        <v>1</v>
      </c>
      <c r="J3634" s="7">
        <v>53</v>
      </c>
      <c r="K3634" s="7">
        <v>383</v>
      </c>
      <c r="L3634" s="7">
        <v>412</v>
      </c>
      <c r="M3634" s="7">
        <v>19.222222219999999</v>
      </c>
      <c r="N3634" s="7">
        <f>VLOOKUP(Todos!$A3634,vlookup_table[#All],2,FALSE)</f>
        <v>0</v>
      </c>
      <c r="O3634" s="7" t="str">
        <f>VLOOKUP(Todos!$A3634,vlookup_table[#All],3,FALSE)</f>
        <v>TN</v>
      </c>
      <c r="P3634" s="7">
        <f>VLOOKUP(Todos!$A3634,vlookup_table[#All],4,FALSE)</f>
        <v>4301</v>
      </c>
      <c r="Q3634" s="9" t="str">
        <f>VLOOKUP(Todos!$A3634,vlookup_table[#All],5,FALSE)</f>
        <v>T2</v>
      </c>
      <c r="R3634" s="9" t="str">
        <f>VLOOKUP(Todos!$A3634,vlookup_table[#All],6,FALSE)</f>
        <v>F</v>
      </c>
      <c r="S3634" s="9">
        <f>VLOOKUP(Todos!$A3634,vlookup_table[#All],7,FALSE)</f>
        <v>35</v>
      </c>
      <c r="T3634" s="9">
        <f>ROUND((9706-Todos!$P3634)/100, 0)</f>
        <v>54</v>
      </c>
      <c r="U3634" s="9" t="str" cm="1">
        <f t="array" ref="U3634">_xlfn.IFS(
    ISNUMBER(SEARCH("C", Q3634)), "Ciudad",
    ISNUMBER(SEARCH("T", Q3634)), "Pueblo",
    ISNUMBER(SEARCH("R", Q3634)), "Rural",
    ISNUMBER(SEARCH("S", Q3634)), "Suburbano",
    ISNUMBER(SEARCH("U", Q3634)), "Urbano"
)</f>
        <v>Pueblo</v>
      </c>
      <c r="V3634" s="24" t="str" cm="1">
        <f t="array" ref="V3634">_xlfn.LET(
    _xlpm.txt, _xlfn.TEXTJOIN("", TRUE, IF(ISNUMBER(--MID(Todos!$H3634, _xlfn.SEQUENCE(LEN(Todos!$H3634)), 1)), MID(Todos!$H3634, _xlfn.SEQUENCE(LEN(Todos!$H3634)), 1), "")),
    IF(ISNUMBER(--RIGHT(_xlpm.txt,1)), _xlpm.txt, LEFT(_xlpm.txt, LEN(_xlpm.txt)-1))
)</f>
        <v>13078</v>
      </c>
      <c r="W3634" s="9" t="str">
        <f>UPPER(LEFT(Todos!$B3634,2))</f>
        <v>TN</v>
      </c>
      <c r="X3634" s="10" t="str" cm="1">
        <f t="array" ref="X3634">+IF(Todos!$C3634 = "",MODE.MATCH(Todos!$C$2:$C$4029),Todos!$C3634)</f>
        <v>F</v>
      </c>
    </row>
    <row r="3635" spans="1:24" x14ac:dyDescent="0.35">
      <c r="A3635" s="11">
        <v>103857</v>
      </c>
      <c r="B3635" s="12" t="s">
        <v>37</v>
      </c>
      <c r="C3635" s="12" t="s">
        <v>14</v>
      </c>
      <c r="D3635" s="12">
        <v>278</v>
      </c>
      <c r="E3635" s="12">
        <v>158</v>
      </c>
      <c r="F3635" s="12">
        <v>234</v>
      </c>
      <c r="G3635" s="12">
        <v>1</v>
      </c>
      <c r="H3635" s="12">
        <v>8347</v>
      </c>
      <c r="I3635" s="12">
        <v>0</v>
      </c>
      <c r="J3635" s="12">
        <v>67</v>
      </c>
      <c r="K3635" s="12">
        <v>190</v>
      </c>
      <c r="L3635" s="12">
        <v>204</v>
      </c>
      <c r="M3635" s="12">
        <v>17.5</v>
      </c>
      <c r="N3635" s="12">
        <f>VLOOKUP(Todos!$A3635,vlookup_table[#All],2,FALSE)</f>
        <v>0</v>
      </c>
      <c r="O3635" s="12" t="str">
        <f>VLOOKUP(Todos!$A3635,vlookup_table[#All],3,FALSE)</f>
        <v>MO</v>
      </c>
      <c r="P3635" s="12">
        <f>VLOOKUP(Todos!$A3635,vlookup_table[#All],4,FALSE)</f>
        <v>0</v>
      </c>
      <c r="Q3635" s="14" t="str">
        <f>VLOOKUP(Todos!$A3635,vlookup_table[#All],5,FALSE)</f>
        <v>R3</v>
      </c>
      <c r="R3635" s="14" t="str">
        <f>VLOOKUP(Todos!$A3635,vlookup_table[#All],6,FALSE)</f>
        <v>M</v>
      </c>
      <c r="S3635" s="14">
        <f>VLOOKUP(Todos!$A3635,vlookup_table[#All],7,FALSE)</f>
        <v>15</v>
      </c>
      <c r="T3635" s="14">
        <f>ROUND((9706-Todos!$P3635)/100, 0)</f>
        <v>97</v>
      </c>
      <c r="U3635" s="14" t="str" cm="1">
        <f t="array" ref="U3635">_xlfn.IFS(
    ISNUMBER(SEARCH("C", Q3635)), "Ciudad",
    ISNUMBER(SEARCH("T", Q3635)), "Pueblo",
    ISNUMBER(SEARCH("R", Q3635)), "Rural",
    ISNUMBER(SEARCH("S", Q3635)), "Suburbano",
    ISNUMBER(SEARCH("U", Q3635)), "Urbano"
)</f>
        <v>Rural</v>
      </c>
      <c r="V3635" s="25" t="str" cm="1">
        <f t="array" ref="V3635">_xlfn.LET(
    _xlpm.txt, _xlfn.TEXTJOIN("", TRUE, IF(ISNUMBER(--MID(Todos!$H3635, _xlfn.SEQUENCE(LEN(Todos!$H3635)), 1)), MID(Todos!$H3635, _xlfn.SEQUENCE(LEN(Todos!$H3635)), 1), "")),
    IF(ISNUMBER(--RIGHT(_xlpm.txt,1)), _xlpm.txt, LEFT(_xlpm.txt, LEN(_xlpm.txt)-1))
)</f>
        <v>8347</v>
      </c>
      <c r="W3635" s="14" t="str">
        <f>UPPER(LEFT(Todos!$B3635,2))</f>
        <v>MO</v>
      </c>
      <c r="X3635" s="15" t="str" cm="1">
        <f t="array" ref="X3635">+IF(Todos!$C3635 = "",MODE.MATCH(Todos!$C$2:$C$4029),Todos!$C3635)</f>
        <v>M</v>
      </c>
    </row>
    <row r="3636" spans="1:24" x14ac:dyDescent="0.35">
      <c r="A3636" s="6">
        <v>146940</v>
      </c>
      <c r="B3636" s="7" t="s">
        <v>22</v>
      </c>
      <c r="C3636" s="7" t="s">
        <v>14</v>
      </c>
      <c r="D3636" s="7">
        <v>5679</v>
      </c>
      <c r="E3636" s="7">
        <v>518</v>
      </c>
      <c r="F3636" s="7">
        <v>781</v>
      </c>
      <c r="G3636" s="7">
        <v>97</v>
      </c>
      <c r="H3636" s="7">
        <v>47163</v>
      </c>
      <c r="I3636" s="7">
        <v>4</v>
      </c>
      <c r="J3636" s="7">
        <v>44</v>
      </c>
      <c r="K3636" s="7">
        <v>787</v>
      </c>
      <c r="L3636" s="7">
        <v>629</v>
      </c>
      <c r="M3636" s="7">
        <v>8.5</v>
      </c>
      <c r="N3636" s="7">
        <f>VLOOKUP(Todos!$A3636,vlookup_table[#All],2,FALSE)</f>
        <v>2</v>
      </c>
      <c r="O3636" s="7" t="str">
        <f>VLOOKUP(Todos!$A3636,vlookup_table[#All],3,FALSE)</f>
        <v>CA</v>
      </c>
      <c r="P3636" s="7">
        <f>VLOOKUP(Todos!$A3636,vlookup_table[#All],4,FALSE)</f>
        <v>1001</v>
      </c>
      <c r="Q3636" s="9" t="str">
        <f>VLOOKUP(Todos!$A3636,vlookup_table[#All],5,FALSE)</f>
        <v>U1</v>
      </c>
      <c r="R3636" s="9" t="str">
        <f>VLOOKUP(Todos!$A3636,vlookup_table[#All],6,FALSE)</f>
        <v>M</v>
      </c>
      <c r="S3636" s="9">
        <f>VLOOKUP(Todos!$A3636,vlookup_table[#All],7,FALSE)</f>
        <v>15</v>
      </c>
      <c r="T3636" s="9">
        <f>ROUND((9706-Todos!$P3636)/100, 0)</f>
        <v>87</v>
      </c>
      <c r="U3636" s="9" t="str" cm="1">
        <f t="array" ref="U3636">_xlfn.IFS(
    ISNUMBER(SEARCH("C", Q3636)), "Ciudad",
    ISNUMBER(SEARCH("T", Q3636)), "Pueblo",
    ISNUMBER(SEARCH("R", Q3636)), "Rural",
    ISNUMBER(SEARCH("S", Q3636)), "Suburbano",
    ISNUMBER(SEARCH("U", Q3636)), "Urbano"
)</f>
        <v>Urbano</v>
      </c>
      <c r="V3636" s="24" t="str" cm="1">
        <f t="array" ref="V3636">_xlfn.LET(
    _xlpm.txt, _xlfn.TEXTJOIN("", TRUE, IF(ISNUMBER(--MID(Todos!$H3636, _xlfn.SEQUENCE(LEN(Todos!$H3636)), 1)), MID(Todos!$H3636, _xlfn.SEQUENCE(LEN(Todos!$H3636)), 1), "")),
    IF(ISNUMBER(--RIGHT(_xlpm.txt,1)), _xlpm.txt, LEFT(_xlpm.txt, LEN(_xlpm.txt)-1))
)</f>
        <v>47163</v>
      </c>
      <c r="W3636" s="9" t="str">
        <f>UPPER(LEFT(Todos!$B3636,2))</f>
        <v>CA</v>
      </c>
      <c r="X3636" s="10" t="str" cm="1">
        <f t="array" ref="X3636">+IF(Todos!$C3636 = "",MODE.MATCH(Todos!$C$2:$C$4029),Todos!$C3636)</f>
        <v>M</v>
      </c>
    </row>
    <row r="3637" spans="1:24" x14ac:dyDescent="0.35">
      <c r="A3637" s="11">
        <v>129136</v>
      </c>
      <c r="B3637" s="12" t="s">
        <v>49</v>
      </c>
      <c r="C3637" s="12" t="s">
        <v>17</v>
      </c>
      <c r="D3637" s="12">
        <v>494</v>
      </c>
      <c r="E3637" s="12">
        <v>140</v>
      </c>
      <c r="F3637" s="12">
        <v>245</v>
      </c>
      <c r="G3637" s="12">
        <v>0</v>
      </c>
      <c r="H3637" s="12">
        <v>13810</v>
      </c>
      <c r="I3637" s="12">
        <v>0</v>
      </c>
      <c r="J3637" s="12">
        <v>50</v>
      </c>
      <c r="K3637" s="12">
        <v>161</v>
      </c>
      <c r="L3637" s="12">
        <v>175</v>
      </c>
      <c r="M3637" s="12">
        <v>25</v>
      </c>
      <c r="N3637" s="12">
        <f>VLOOKUP(Todos!$A3637,vlookup_table[#All],2,FALSE)</f>
        <v>28</v>
      </c>
      <c r="O3637" s="12" t="str">
        <f>VLOOKUP(Todos!$A3637,vlookup_table[#All],3,FALSE)</f>
        <v>CO</v>
      </c>
      <c r="P3637" s="12">
        <f>VLOOKUP(Todos!$A3637,vlookup_table[#All],4,FALSE)</f>
        <v>0</v>
      </c>
      <c r="Q3637" s="14" t="str">
        <f>VLOOKUP(Todos!$A3637,vlookup_table[#All],5,FALSE)</f>
        <v>C3</v>
      </c>
      <c r="R3637" s="14" t="str">
        <f>VLOOKUP(Todos!$A3637,vlookup_table[#All],6,FALSE)</f>
        <v>F</v>
      </c>
      <c r="S3637" s="14">
        <f>VLOOKUP(Todos!$A3637,vlookup_table[#All],7,FALSE)</f>
        <v>25</v>
      </c>
      <c r="T3637" s="14">
        <f>ROUND((9706-Todos!$P3637)/100, 0)</f>
        <v>97</v>
      </c>
      <c r="U3637" s="14" t="str" cm="1">
        <f t="array" ref="U3637">_xlfn.IFS(
    ISNUMBER(SEARCH("C", Q3637)), "Ciudad",
    ISNUMBER(SEARCH("T", Q3637)), "Pueblo",
    ISNUMBER(SEARCH("R", Q3637)), "Rural",
    ISNUMBER(SEARCH("S", Q3637)), "Suburbano",
    ISNUMBER(SEARCH("U", Q3637)), "Urbano"
)</f>
        <v>Ciudad</v>
      </c>
      <c r="V3637" s="25" t="str" cm="1">
        <f t="array" ref="V3637">_xlfn.LET(
    _xlpm.txt, _xlfn.TEXTJOIN("", TRUE, IF(ISNUMBER(--MID(Todos!$H3637, _xlfn.SEQUENCE(LEN(Todos!$H3637)), 1)), MID(Todos!$H3637, _xlfn.SEQUENCE(LEN(Todos!$H3637)), 1), "")),
    IF(ISNUMBER(--RIGHT(_xlpm.txt,1)), _xlpm.txt, LEFT(_xlpm.txt, LEN(_xlpm.txt)-1))
)</f>
        <v>13810</v>
      </c>
      <c r="W3637" s="14" t="str">
        <f>UPPER(LEFT(Todos!$B3637,2))</f>
        <v>CO</v>
      </c>
      <c r="X3637" s="15" t="str" cm="1">
        <f t="array" ref="X3637">+IF(Todos!$C3637 = "",MODE.MATCH(Todos!$C$2:$C$4029),Todos!$C3637)</f>
        <v>F</v>
      </c>
    </row>
    <row r="3638" spans="1:24" x14ac:dyDescent="0.35">
      <c r="A3638" s="6">
        <v>170649</v>
      </c>
      <c r="B3638" s="7" t="s">
        <v>22</v>
      </c>
      <c r="C3638" s="7" t="s">
        <v>14</v>
      </c>
      <c r="D3638" s="7">
        <v>1600</v>
      </c>
      <c r="E3638" s="7">
        <v>548</v>
      </c>
      <c r="F3638" s="7">
        <v>608</v>
      </c>
      <c r="G3638" s="7">
        <v>15</v>
      </c>
      <c r="H3638" s="7">
        <v>21369</v>
      </c>
      <c r="I3638" s="7">
        <v>3</v>
      </c>
      <c r="J3638" s="7">
        <v>53</v>
      </c>
      <c r="K3638" s="7">
        <v>551</v>
      </c>
      <c r="L3638" s="7">
        <v>603</v>
      </c>
      <c r="M3638" s="7">
        <v>17</v>
      </c>
      <c r="N3638" s="7">
        <f>VLOOKUP(Todos!$A3638,vlookup_table[#All],2,FALSE)</f>
        <v>0</v>
      </c>
      <c r="O3638" s="7" t="str">
        <f>VLOOKUP(Todos!$A3638,vlookup_table[#All],3,FALSE)</f>
        <v>CA</v>
      </c>
      <c r="P3638" s="7">
        <f>VLOOKUP(Todos!$A3638,vlookup_table[#All],4,FALSE)</f>
        <v>3301</v>
      </c>
      <c r="Q3638" s="9" t="str">
        <f>VLOOKUP(Todos!$A3638,vlookup_table[#All],5,FALSE)</f>
        <v>U1</v>
      </c>
      <c r="R3638" s="9" t="str">
        <f>VLOOKUP(Todos!$A3638,vlookup_table[#All],6,FALSE)</f>
        <v>M</v>
      </c>
      <c r="S3638" s="9">
        <f>VLOOKUP(Todos!$A3638,vlookup_table[#All],7,FALSE)</f>
        <v>25</v>
      </c>
      <c r="T3638" s="9">
        <f>ROUND((9706-Todos!$P3638)/100, 0)</f>
        <v>64</v>
      </c>
      <c r="U3638" s="9" t="str" cm="1">
        <f t="array" ref="U3638">_xlfn.IFS(
    ISNUMBER(SEARCH("C", Q3638)), "Ciudad",
    ISNUMBER(SEARCH("T", Q3638)), "Pueblo",
    ISNUMBER(SEARCH("R", Q3638)), "Rural",
    ISNUMBER(SEARCH("S", Q3638)), "Suburbano",
    ISNUMBER(SEARCH("U", Q3638)), "Urbano"
)</f>
        <v>Urbano</v>
      </c>
      <c r="V3638" s="24" t="str" cm="1">
        <f t="array" ref="V3638">_xlfn.LET(
    _xlpm.txt, _xlfn.TEXTJOIN("", TRUE, IF(ISNUMBER(--MID(Todos!$H3638, _xlfn.SEQUENCE(LEN(Todos!$H3638)), 1)), MID(Todos!$H3638, _xlfn.SEQUENCE(LEN(Todos!$H3638)), 1), "")),
    IF(ISNUMBER(--RIGHT(_xlpm.txt,1)), _xlpm.txt, LEFT(_xlpm.txt, LEN(_xlpm.txt)-1))
)</f>
        <v>21369</v>
      </c>
      <c r="W3638" s="9" t="str">
        <f>UPPER(LEFT(Todos!$B3638,2))</f>
        <v>CA</v>
      </c>
      <c r="X3638" s="10" t="str" cm="1">
        <f t="array" ref="X3638">+IF(Todos!$C3638 = "",MODE.MATCH(Todos!$C$2:$C$4029),Todos!$C3638)</f>
        <v>M</v>
      </c>
    </row>
    <row r="3639" spans="1:24" x14ac:dyDescent="0.35">
      <c r="A3639" s="11">
        <v>78256</v>
      </c>
      <c r="B3639" s="12" t="s">
        <v>36</v>
      </c>
      <c r="C3639" s="12" t="s">
        <v>17</v>
      </c>
      <c r="D3639" s="12">
        <v>273</v>
      </c>
      <c r="E3639" s="12">
        <v>207</v>
      </c>
      <c r="F3639" s="12">
        <v>255</v>
      </c>
      <c r="G3639" s="12">
        <v>0</v>
      </c>
      <c r="H3639" s="12">
        <v>6104</v>
      </c>
      <c r="I3639" s="12">
        <v>29</v>
      </c>
      <c r="J3639" s="12">
        <v>52</v>
      </c>
      <c r="K3639" s="12">
        <v>231</v>
      </c>
      <c r="L3639" s="12">
        <v>220</v>
      </c>
      <c r="M3639" s="12">
        <v>10.07692308</v>
      </c>
      <c r="N3639" s="12">
        <f>VLOOKUP(Todos!$A3639,vlookup_table[#All],2,FALSE)</f>
        <v>0</v>
      </c>
      <c r="O3639" s="12" t="str">
        <f>VLOOKUP(Todos!$A3639,vlookup_table[#All],3,FALSE)</f>
        <v>WI</v>
      </c>
      <c r="P3639" s="12">
        <f>VLOOKUP(Todos!$A3639,vlookup_table[#All],4,FALSE)</f>
        <v>3205</v>
      </c>
      <c r="Q3639" s="14" t="str">
        <f>VLOOKUP(Todos!$A3639,vlookup_table[#All],5,FALSE)</f>
        <v>U4</v>
      </c>
      <c r="R3639" s="14" t="str">
        <f>VLOOKUP(Todos!$A3639,vlookup_table[#All],6,FALSE)</f>
        <v>F</v>
      </c>
      <c r="S3639" s="14">
        <f>VLOOKUP(Todos!$A3639,vlookup_table[#All],7,FALSE)</f>
        <v>11</v>
      </c>
      <c r="T3639" s="14">
        <f>ROUND((9706-Todos!$P3639)/100, 0)</f>
        <v>65</v>
      </c>
      <c r="U3639" s="14" t="str" cm="1">
        <f t="array" ref="U3639">_xlfn.IFS(
    ISNUMBER(SEARCH("C", Q3639)), "Ciudad",
    ISNUMBER(SEARCH("T", Q3639)), "Pueblo",
    ISNUMBER(SEARCH("R", Q3639)), "Rural",
    ISNUMBER(SEARCH("S", Q3639)), "Suburbano",
    ISNUMBER(SEARCH("U", Q3639)), "Urbano"
)</f>
        <v>Urbano</v>
      </c>
      <c r="V3639" s="25" t="str" cm="1">
        <f t="array" ref="V3639">_xlfn.LET(
    _xlpm.txt, _xlfn.TEXTJOIN("", TRUE, IF(ISNUMBER(--MID(Todos!$H3639, _xlfn.SEQUENCE(LEN(Todos!$H3639)), 1)), MID(Todos!$H3639, _xlfn.SEQUENCE(LEN(Todos!$H3639)), 1), "")),
    IF(ISNUMBER(--RIGHT(_xlpm.txt,1)), _xlpm.txt, LEFT(_xlpm.txt, LEN(_xlpm.txt)-1))
)</f>
        <v>6104</v>
      </c>
      <c r="W3639" s="14" t="str">
        <f>UPPER(LEFT(Todos!$B3639,2))</f>
        <v>WI</v>
      </c>
      <c r="X3639" s="15" t="str" cm="1">
        <f t="array" ref="X3639">+IF(Todos!$C3639 = "",MODE.MATCH(Todos!$C$2:$C$4029),Todos!$C3639)</f>
        <v>F</v>
      </c>
    </row>
    <row r="3640" spans="1:24" x14ac:dyDescent="0.35">
      <c r="A3640" s="6">
        <v>160736</v>
      </c>
      <c r="B3640" s="7" t="s">
        <v>22</v>
      </c>
      <c r="C3640" s="7" t="s">
        <v>17</v>
      </c>
      <c r="D3640" s="7">
        <v>1500</v>
      </c>
      <c r="E3640" s="7">
        <v>258</v>
      </c>
      <c r="F3640" s="7">
        <v>414</v>
      </c>
      <c r="G3640" s="7">
        <v>19</v>
      </c>
      <c r="H3640" s="7">
        <v>15518</v>
      </c>
      <c r="I3640" s="7">
        <v>0</v>
      </c>
      <c r="J3640" s="7">
        <v>57</v>
      </c>
      <c r="K3640" s="7">
        <v>346</v>
      </c>
      <c r="L3640" s="7">
        <v>331</v>
      </c>
      <c r="M3640" s="7">
        <v>10.44444444</v>
      </c>
      <c r="N3640" s="7">
        <f>VLOOKUP(Todos!$A3640,vlookup_table[#All],2,FALSE)</f>
        <v>28</v>
      </c>
      <c r="O3640" s="7" t="str">
        <f>VLOOKUP(Todos!$A3640,vlookup_table[#All],3,FALSE)</f>
        <v>CA</v>
      </c>
      <c r="P3640" s="7">
        <f>VLOOKUP(Todos!$A3640,vlookup_table[#All],4,FALSE)</f>
        <v>3401</v>
      </c>
      <c r="Q3640" s="9" t="str">
        <f>VLOOKUP(Todos!$A3640,vlookup_table[#All],5,FALSE)</f>
        <v>T3</v>
      </c>
      <c r="R3640" s="9" t="str">
        <f>VLOOKUP(Todos!$A3640,vlookup_table[#All],6,FALSE)</f>
        <v>F</v>
      </c>
      <c r="S3640" s="9">
        <f>VLOOKUP(Todos!$A3640,vlookup_table[#All],7,FALSE)</f>
        <v>12</v>
      </c>
      <c r="T3640" s="9">
        <f>ROUND((9706-Todos!$P3640)/100, 0)</f>
        <v>63</v>
      </c>
      <c r="U3640" s="9" t="str" cm="1">
        <f t="array" ref="U3640">_xlfn.IFS(
    ISNUMBER(SEARCH("C", Q3640)), "Ciudad",
    ISNUMBER(SEARCH("T", Q3640)), "Pueblo",
    ISNUMBER(SEARCH("R", Q3640)), "Rural",
    ISNUMBER(SEARCH("S", Q3640)), "Suburbano",
    ISNUMBER(SEARCH("U", Q3640)), "Urbano"
)</f>
        <v>Pueblo</v>
      </c>
      <c r="V3640" s="24" t="str" cm="1">
        <f t="array" ref="V3640">_xlfn.LET(
    _xlpm.txt, _xlfn.TEXTJOIN("", TRUE, IF(ISNUMBER(--MID(Todos!$H3640, _xlfn.SEQUENCE(LEN(Todos!$H3640)), 1)), MID(Todos!$H3640, _xlfn.SEQUENCE(LEN(Todos!$H3640)), 1), "")),
    IF(ISNUMBER(--RIGHT(_xlpm.txt,1)), _xlpm.txt, LEFT(_xlpm.txt, LEN(_xlpm.txt)-1))
)</f>
        <v>15518</v>
      </c>
      <c r="W3640" s="9" t="str">
        <f>UPPER(LEFT(Todos!$B3640,2))</f>
        <v>CA</v>
      </c>
      <c r="X3640" s="10" t="str" cm="1">
        <f t="array" ref="X3640">+IF(Todos!$C3640 = "",MODE.MATCH(Todos!$C$2:$C$4029),Todos!$C3640)</f>
        <v>F</v>
      </c>
    </row>
    <row r="3641" spans="1:24" x14ac:dyDescent="0.35">
      <c r="A3641" s="11">
        <v>6198</v>
      </c>
      <c r="B3641" s="12" t="s">
        <v>22</v>
      </c>
      <c r="C3641" s="12" t="s">
        <v>17</v>
      </c>
      <c r="D3641" s="12">
        <v>1941</v>
      </c>
      <c r="E3641" s="12">
        <v>433</v>
      </c>
      <c r="F3641" s="12">
        <v>450</v>
      </c>
      <c r="G3641" s="12">
        <v>42</v>
      </c>
      <c r="H3641" s="12">
        <v>12296</v>
      </c>
      <c r="I3641" s="12">
        <v>13</v>
      </c>
      <c r="J3641" s="12">
        <v>58</v>
      </c>
      <c r="K3641" s="12">
        <v>412</v>
      </c>
      <c r="L3641" s="12">
        <v>474</v>
      </c>
      <c r="M3641" s="12">
        <v>13.65217391</v>
      </c>
      <c r="N3641" s="12">
        <f>VLOOKUP(Todos!$A3641,vlookup_table[#All],2,FALSE)</f>
        <v>2</v>
      </c>
      <c r="O3641" s="12" t="str">
        <f>VLOOKUP(Todos!$A3641,vlookup_table[#All],3,FALSE)</f>
        <v>CA</v>
      </c>
      <c r="P3641" s="12">
        <f>VLOOKUP(Todos!$A3641,vlookup_table[#All],4,FALSE)</f>
        <v>1102</v>
      </c>
      <c r="Q3641" s="14" t="str">
        <f>VLOOKUP(Todos!$A3641,vlookup_table[#All],5,FALSE)</f>
        <v>S1</v>
      </c>
      <c r="R3641" s="14" t="str">
        <f>VLOOKUP(Todos!$A3641,vlookup_table[#All],6,FALSE)</f>
        <v>F</v>
      </c>
      <c r="S3641" s="14">
        <f>VLOOKUP(Todos!$A3641,vlookup_table[#All],7,FALSE)</f>
        <v>20</v>
      </c>
      <c r="T3641" s="14">
        <f>ROUND((9706-Todos!$P3641)/100, 0)</f>
        <v>86</v>
      </c>
      <c r="U3641" s="14" t="str" cm="1">
        <f t="array" ref="U3641">_xlfn.IFS(
    ISNUMBER(SEARCH("C", Q3641)), "Ciudad",
    ISNUMBER(SEARCH("T", Q3641)), "Pueblo",
    ISNUMBER(SEARCH("R", Q3641)), "Rural",
    ISNUMBER(SEARCH("S", Q3641)), "Suburbano",
    ISNUMBER(SEARCH("U", Q3641)), "Urbano"
)</f>
        <v>Suburbano</v>
      </c>
      <c r="V3641" s="25" t="str" cm="1">
        <f t="array" ref="V3641">_xlfn.LET(
    _xlpm.txt, _xlfn.TEXTJOIN("", TRUE, IF(ISNUMBER(--MID(Todos!$H3641, _xlfn.SEQUENCE(LEN(Todos!$H3641)), 1)), MID(Todos!$H3641, _xlfn.SEQUENCE(LEN(Todos!$H3641)), 1), "")),
    IF(ISNUMBER(--RIGHT(_xlpm.txt,1)), _xlpm.txt, LEFT(_xlpm.txt, LEN(_xlpm.txt)-1))
)</f>
        <v>12296</v>
      </c>
      <c r="W3641" s="14" t="str">
        <f>UPPER(LEFT(Todos!$B3641,2))</f>
        <v>CA</v>
      </c>
      <c r="X3641" s="15" t="str" cm="1">
        <f t="array" ref="X3641">+IF(Todos!$C3641 = "",MODE.MATCH(Todos!$C$2:$C$4029),Todos!$C3641)</f>
        <v>F</v>
      </c>
    </row>
    <row r="3642" spans="1:24" x14ac:dyDescent="0.35">
      <c r="A3642" s="6">
        <v>146695</v>
      </c>
      <c r="B3642" s="7" t="s">
        <v>22</v>
      </c>
      <c r="C3642" s="7" t="s">
        <v>17</v>
      </c>
      <c r="D3642" s="7">
        <v>3909</v>
      </c>
      <c r="E3642" s="7">
        <v>870</v>
      </c>
      <c r="F3642" s="7">
        <v>901</v>
      </c>
      <c r="G3642" s="7">
        <v>98</v>
      </c>
      <c r="H3642" s="7">
        <v>34835</v>
      </c>
      <c r="I3642" s="7">
        <v>16</v>
      </c>
      <c r="J3642" s="7">
        <v>45</v>
      </c>
      <c r="K3642" s="7">
        <v>886</v>
      </c>
      <c r="L3642" s="7">
        <v>878</v>
      </c>
      <c r="M3642" s="7">
        <v>20</v>
      </c>
      <c r="N3642" s="7">
        <f>VLOOKUP(Todos!$A3642,vlookup_table[#All],2,FALSE)</f>
        <v>2</v>
      </c>
      <c r="O3642" s="7" t="str">
        <f>VLOOKUP(Todos!$A3642,vlookup_table[#All],3,FALSE)</f>
        <v>CA</v>
      </c>
      <c r="P3642" s="7">
        <f>VLOOKUP(Todos!$A3642,vlookup_table[#All],4,FALSE)</f>
        <v>5501</v>
      </c>
      <c r="Q3642" s="9" t="str">
        <f>VLOOKUP(Todos!$A3642,vlookup_table[#All],5,FALSE)</f>
        <v>S1</v>
      </c>
      <c r="R3642" s="9" t="str">
        <f>VLOOKUP(Todos!$A3642,vlookup_table[#All],6,FALSE)</f>
        <v>F</v>
      </c>
      <c r="S3642" s="9">
        <f>VLOOKUP(Todos!$A3642,vlookup_table[#All],7,FALSE)</f>
        <v>20</v>
      </c>
      <c r="T3642" s="9">
        <f>ROUND((9706-Todos!$P3642)/100, 0)</f>
        <v>42</v>
      </c>
      <c r="U3642" s="9" t="str" cm="1">
        <f t="array" ref="U3642">_xlfn.IFS(
    ISNUMBER(SEARCH("C", Q3642)), "Ciudad",
    ISNUMBER(SEARCH("T", Q3642)), "Pueblo",
    ISNUMBER(SEARCH("R", Q3642)), "Rural",
    ISNUMBER(SEARCH("S", Q3642)), "Suburbano",
    ISNUMBER(SEARCH("U", Q3642)), "Urbano"
)</f>
        <v>Suburbano</v>
      </c>
      <c r="V3642" s="24" t="str" cm="1">
        <f t="array" ref="V3642">_xlfn.LET(
    _xlpm.txt, _xlfn.TEXTJOIN("", TRUE, IF(ISNUMBER(--MID(Todos!$H3642, _xlfn.SEQUENCE(LEN(Todos!$H3642)), 1)), MID(Todos!$H3642, _xlfn.SEQUENCE(LEN(Todos!$H3642)), 1), "")),
    IF(ISNUMBER(--RIGHT(_xlpm.txt,1)), _xlpm.txt, LEFT(_xlpm.txt, LEN(_xlpm.txt)-1))
)</f>
        <v>34835</v>
      </c>
      <c r="W3642" s="9" t="str">
        <f>UPPER(LEFT(Todos!$B3642,2))</f>
        <v>CA</v>
      </c>
      <c r="X3642" s="10" t="str" cm="1">
        <f t="array" ref="X3642">+IF(Todos!$C3642 = "",MODE.MATCH(Todos!$C$2:$C$4029),Todos!$C3642)</f>
        <v>F</v>
      </c>
    </row>
    <row r="3643" spans="1:24" x14ac:dyDescent="0.35">
      <c r="A3643" s="11">
        <v>20631</v>
      </c>
      <c r="B3643" s="12" t="s">
        <v>18</v>
      </c>
      <c r="C3643" s="12" t="s">
        <v>17</v>
      </c>
      <c r="D3643" s="12">
        <v>615</v>
      </c>
      <c r="E3643" s="12">
        <v>311</v>
      </c>
      <c r="F3643" s="12">
        <v>369</v>
      </c>
      <c r="G3643" s="12">
        <v>1</v>
      </c>
      <c r="H3643" s="12">
        <v>12294</v>
      </c>
      <c r="I3643" s="12">
        <v>1</v>
      </c>
      <c r="J3643" s="12">
        <v>74</v>
      </c>
      <c r="K3643" s="12">
        <v>348</v>
      </c>
      <c r="L3643" s="12">
        <v>336</v>
      </c>
      <c r="M3643" s="12">
        <v>7.3636363640000004</v>
      </c>
      <c r="N3643" s="12">
        <f>VLOOKUP(Todos!$A3643,vlookup_table[#All],2,FALSE)</f>
        <v>0</v>
      </c>
      <c r="O3643" s="12" t="str">
        <f>VLOOKUP(Todos!$A3643,vlookup_table[#All],3,FALSE)</f>
        <v>NC</v>
      </c>
      <c r="P3643" s="12">
        <f>VLOOKUP(Todos!$A3643,vlookup_table[#All],4,FALSE)</f>
        <v>5501</v>
      </c>
      <c r="Q3643" s="14" t="str">
        <f>VLOOKUP(Todos!$A3643,vlookup_table[#All],5,FALSE)</f>
        <v>T2</v>
      </c>
      <c r="R3643" s="14" t="str">
        <f>VLOOKUP(Todos!$A3643,vlookup_table[#All],6,FALSE)</f>
        <v>F</v>
      </c>
      <c r="S3643" s="14">
        <f>VLOOKUP(Todos!$A3643,vlookup_table[#All],7,FALSE)</f>
        <v>20</v>
      </c>
      <c r="T3643" s="14">
        <f>ROUND((9706-Todos!$P3643)/100, 0)</f>
        <v>42</v>
      </c>
      <c r="U3643" s="14" t="str" cm="1">
        <f t="array" ref="U3643">_xlfn.IFS(
    ISNUMBER(SEARCH("C", Q3643)), "Ciudad",
    ISNUMBER(SEARCH("T", Q3643)), "Pueblo",
    ISNUMBER(SEARCH("R", Q3643)), "Rural",
    ISNUMBER(SEARCH("S", Q3643)), "Suburbano",
    ISNUMBER(SEARCH("U", Q3643)), "Urbano"
)</f>
        <v>Pueblo</v>
      </c>
      <c r="V3643" s="25" t="str" cm="1">
        <f t="array" ref="V3643">_xlfn.LET(
    _xlpm.txt, _xlfn.TEXTJOIN("", TRUE, IF(ISNUMBER(--MID(Todos!$H3643, _xlfn.SEQUENCE(LEN(Todos!$H3643)), 1)), MID(Todos!$H3643, _xlfn.SEQUENCE(LEN(Todos!$H3643)), 1), "")),
    IF(ISNUMBER(--RIGHT(_xlpm.txt,1)), _xlpm.txt, LEFT(_xlpm.txt, LEN(_xlpm.txt)-1))
)</f>
        <v>12294</v>
      </c>
      <c r="W3643" s="14" t="str">
        <f>UPPER(LEFT(Todos!$B3643,2))</f>
        <v>NC</v>
      </c>
      <c r="X3643" s="15" t="str" cm="1">
        <f t="array" ref="X3643">+IF(Todos!$C3643 = "",MODE.MATCH(Todos!$C$2:$C$4029),Todos!$C3643)</f>
        <v>F</v>
      </c>
    </row>
    <row r="3644" spans="1:24" x14ac:dyDescent="0.35">
      <c r="A3644" s="6">
        <v>15006</v>
      </c>
      <c r="B3644" s="7" t="s">
        <v>22</v>
      </c>
      <c r="C3644" s="7" t="s">
        <v>17</v>
      </c>
      <c r="D3644" s="7">
        <v>5000</v>
      </c>
      <c r="E3644" s="7">
        <v>303</v>
      </c>
      <c r="F3644" s="7">
        <v>546</v>
      </c>
      <c r="G3644" s="7">
        <v>93</v>
      </c>
      <c r="H3644" s="7">
        <v>29754</v>
      </c>
      <c r="I3644" s="7">
        <v>36</v>
      </c>
      <c r="J3644" s="7">
        <v>23</v>
      </c>
      <c r="K3644" s="7">
        <v>400</v>
      </c>
      <c r="L3644" s="7">
        <v>427</v>
      </c>
      <c r="M3644" s="7">
        <v>11.25</v>
      </c>
      <c r="N3644" s="7">
        <f>VLOOKUP(Todos!$A3644,vlookup_table[#All],2,FALSE)</f>
        <v>0</v>
      </c>
      <c r="O3644" s="7" t="str">
        <f>VLOOKUP(Todos!$A3644,vlookup_table[#All],3,FALSE)</f>
        <v>CA</v>
      </c>
      <c r="P3644" s="7">
        <f>VLOOKUP(Todos!$A3644,vlookup_table[#All],4,FALSE)</f>
        <v>6601</v>
      </c>
      <c r="Q3644" s="9" t="str">
        <f>VLOOKUP(Todos!$A3644,vlookup_table[#All],5,FALSE)</f>
        <v>U1</v>
      </c>
      <c r="R3644" s="9" t="str">
        <f>VLOOKUP(Todos!$A3644,vlookup_table[#All],6,FALSE)</f>
        <v>F</v>
      </c>
      <c r="S3644" s="9">
        <f>VLOOKUP(Todos!$A3644,vlookup_table[#All],7,FALSE)</f>
        <v>10</v>
      </c>
      <c r="T3644" s="9">
        <f>ROUND((9706-Todos!$P3644)/100, 0)</f>
        <v>31</v>
      </c>
      <c r="U3644" s="9" t="str" cm="1">
        <f t="array" ref="U3644">_xlfn.IFS(
    ISNUMBER(SEARCH("C", Q3644)), "Ciudad",
    ISNUMBER(SEARCH("T", Q3644)), "Pueblo",
    ISNUMBER(SEARCH("R", Q3644)), "Rural",
    ISNUMBER(SEARCH("S", Q3644)), "Suburbano",
    ISNUMBER(SEARCH("U", Q3644)), "Urbano"
)</f>
        <v>Urbano</v>
      </c>
      <c r="V3644" s="24" t="str" cm="1">
        <f t="array" ref="V3644">_xlfn.LET(
    _xlpm.txt, _xlfn.TEXTJOIN("", TRUE, IF(ISNUMBER(--MID(Todos!$H3644, _xlfn.SEQUENCE(LEN(Todos!$H3644)), 1)), MID(Todos!$H3644, _xlfn.SEQUENCE(LEN(Todos!$H3644)), 1), "")),
    IF(ISNUMBER(--RIGHT(_xlpm.txt,1)), _xlpm.txt, LEFT(_xlpm.txt, LEN(_xlpm.txt)-1))
)</f>
        <v>29754</v>
      </c>
      <c r="W3644" s="9" t="str">
        <f>UPPER(LEFT(Todos!$B3644,2))</f>
        <v>CA</v>
      </c>
      <c r="X3644" s="10" t="str" cm="1">
        <f t="array" ref="X3644">+IF(Todos!$C3644 = "",MODE.MATCH(Todos!$C$2:$C$4029),Todos!$C3644)</f>
        <v>F</v>
      </c>
    </row>
    <row r="3645" spans="1:24" x14ac:dyDescent="0.35">
      <c r="A3645" s="11">
        <v>1293</v>
      </c>
      <c r="B3645" s="12" t="s">
        <v>16</v>
      </c>
      <c r="C3645" s="12" t="s">
        <v>17</v>
      </c>
      <c r="D3645" s="12">
        <v>917</v>
      </c>
      <c r="E3645" s="12">
        <v>462</v>
      </c>
      <c r="F3645" s="12">
        <v>474</v>
      </c>
      <c r="G3645" s="12">
        <v>0</v>
      </c>
      <c r="H3645" s="12">
        <v>14229</v>
      </c>
      <c r="I3645" s="12">
        <v>1</v>
      </c>
      <c r="J3645" s="12">
        <v>85</v>
      </c>
      <c r="K3645" s="12">
        <v>480</v>
      </c>
      <c r="L3645" s="12">
        <v>434</v>
      </c>
      <c r="M3645" s="12">
        <v>5.2857142860000002</v>
      </c>
      <c r="N3645" s="12">
        <f>VLOOKUP(Todos!$A3645,vlookup_table[#All],2,FALSE)</f>
        <v>0</v>
      </c>
      <c r="O3645" s="12" t="str">
        <f>VLOOKUP(Todos!$A3645,vlookup_table[#All],3,FALSE)</f>
        <v>IL</v>
      </c>
      <c r="P3645" s="12">
        <f>VLOOKUP(Todos!$A3645,vlookup_table[#All],4,FALSE)</f>
        <v>2201</v>
      </c>
      <c r="Q3645" s="14" t="str">
        <f>VLOOKUP(Todos!$A3645,vlookup_table[#All],5,FALSE)</f>
        <v>S2</v>
      </c>
      <c r="R3645" s="14" t="str">
        <f>VLOOKUP(Todos!$A3645,vlookup_table[#All],6,FALSE)</f>
        <v>F</v>
      </c>
      <c r="S3645" s="14">
        <f>VLOOKUP(Todos!$A3645,vlookup_table[#All],7,FALSE)</f>
        <v>2</v>
      </c>
      <c r="T3645" s="14">
        <f>ROUND((9706-Todos!$P3645)/100, 0)</f>
        <v>75</v>
      </c>
      <c r="U3645" s="14" t="str" cm="1">
        <f t="array" ref="U3645">_xlfn.IFS(
    ISNUMBER(SEARCH("C", Q3645)), "Ciudad",
    ISNUMBER(SEARCH("T", Q3645)), "Pueblo",
    ISNUMBER(SEARCH("R", Q3645)), "Rural",
    ISNUMBER(SEARCH("S", Q3645)), "Suburbano",
    ISNUMBER(SEARCH("U", Q3645)), "Urbano"
)</f>
        <v>Suburbano</v>
      </c>
      <c r="V3645" s="25" t="str" cm="1">
        <f t="array" ref="V3645">_xlfn.LET(
    _xlpm.txt, _xlfn.TEXTJOIN("", TRUE, IF(ISNUMBER(--MID(Todos!$H3645, _xlfn.SEQUENCE(LEN(Todos!$H3645)), 1)), MID(Todos!$H3645, _xlfn.SEQUENCE(LEN(Todos!$H3645)), 1), "")),
    IF(ISNUMBER(--RIGHT(_xlpm.txt,1)), _xlpm.txt, LEFT(_xlpm.txt, LEN(_xlpm.txt)-1))
)</f>
        <v>14229</v>
      </c>
      <c r="W3645" s="14" t="str">
        <f>UPPER(LEFT(Todos!$B3645,2))</f>
        <v>IL</v>
      </c>
      <c r="X3645" s="15" t="str" cm="1">
        <f t="array" ref="X3645">+IF(Todos!$C3645 = "",MODE.MATCH(Todos!$C$2:$C$4029),Todos!$C3645)</f>
        <v>F</v>
      </c>
    </row>
    <row r="3646" spans="1:24" x14ac:dyDescent="0.35">
      <c r="A3646" s="6">
        <v>139626</v>
      </c>
      <c r="B3646" s="7" t="s">
        <v>55</v>
      </c>
      <c r="C3646" s="7" t="s">
        <v>14</v>
      </c>
      <c r="D3646" s="7">
        <v>1590</v>
      </c>
      <c r="E3646" s="7">
        <v>524</v>
      </c>
      <c r="F3646" s="7">
        <v>682</v>
      </c>
      <c r="G3646" s="7">
        <v>33</v>
      </c>
      <c r="H3646" s="7">
        <v>27625</v>
      </c>
      <c r="I3646" s="7">
        <v>4</v>
      </c>
      <c r="J3646" s="7">
        <v>39</v>
      </c>
      <c r="K3646" s="7">
        <v>575</v>
      </c>
      <c r="L3646" s="7">
        <v>647</v>
      </c>
      <c r="M3646" s="7">
        <v>10.21428571</v>
      </c>
      <c r="N3646" s="7">
        <f>VLOOKUP(Todos!$A3646,vlookup_table[#All],2,FALSE)</f>
        <v>2</v>
      </c>
      <c r="O3646" s="7" t="str">
        <f>VLOOKUP(Todos!$A3646,vlookup_table[#All],3,FALSE)</f>
        <v>NM</v>
      </c>
      <c r="P3646" s="7">
        <f>VLOOKUP(Todos!$A3646,vlookup_table[#All],4,FALSE)</f>
        <v>2406</v>
      </c>
      <c r="Q3646" s="9" t="str">
        <f>VLOOKUP(Todos!$A3646,vlookup_table[#All],5,FALSE)</f>
        <v>U1</v>
      </c>
      <c r="R3646" s="9" t="str">
        <f>VLOOKUP(Todos!$A3646,vlookup_table[#All],6,FALSE)</f>
        <v>M</v>
      </c>
      <c r="S3646" s="9">
        <f>VLOOKUP(Todos!$A3646,vlookup_table[#All],7,FALSE)</f>
        <v>10</v>
      </c>
      <c r="T3646" s="9">
        <f>ROUND((9706-Todos!$P3646)/100, 0)</f>
        <v>73</v>
      </c>
      <c r="U3646" s="9" t="str" cm="1">
        <f t="array" ref="U3646">_xlfn.IFS(
    ISNUMBER(SEARCH("C", Q3646)), "Ciudad",
    ISNUMBER(SEARCH("T", Q3646)), "Pueblo",
    ISNUMBER(SEARCH("R", Q3646)), "Rural",
    ISNUMBER(SEARCH("S", Q3646)), "Suburbano",
    ISNUMBER(SEARCH("U", Q3646)), "Urbano"
)</f>
        <v>Urbano</v>
      </c>
      <c r="V3646" s="24" t="str" cm="1">
        <f t="array" ref="V3646">_xlfn.LET(
    _xlpm.txt, _xlfn.TEXTJOIN("", TRUE, IF(ISNUMBER(--MID(Todos!$H3646, _xlfn.SEQUENCE(LEN(Todos!$H3646)), 1)), MID(Todos!$H3646, _xlfn.SEQUENCE(LEN(Todos!$H3646)), 1), "")),
    IF(ISNUMBER(--RIGHT(_xlpm.txt,1)), _xlpm.txt, LEFT(_xlpm.txt, LEN(_xlpm.txt)-1))
)</f>
        <v>27625</v>
      </c>
      <c r="W3646" s="9" t="str">
        <f>UPPER(LEFT(Todos!$B3646,2))</f>
        <v>NM</v>
      </c>
      <c r="X3646" s="10" t="str" cm="1">
        <f t="array" ref="X3646">+IF(Todos!$C3646 = "",MODE.MATCH(Todos!$C$2:$C$4029),Todos!$C3646)</f>
        <v>M</v>
      </c>
    </row>
    <row r="3647" spans="1:24" x14ac:dyDescent="0.35">
      <c r="A3647" s="11">
        <v>25760</v>
      </c>
      <c r="B3647" s="12" t="s">
        <v>40</v>
      </c>
      <c r="C3647" s="12" t="s">
        <v>14</v>
      </c>
      <c r="D3647" s="12">
        <v>554</v>
      </c>
      <c r="E3647" s="12">
        <v>275</v>
      </c>
      <c r="F3647" s="12">
        <v>444</v>
      </c>
      <c r="G3647" s="12">
        <v>0</v>
      </c>
      <c r="H3647" s="12">
        <v>13618</v>
      </c>
      <c r="I3647" s="12">
        <v>1</v>
      </c>
      <c r="J3647" s="12">
        <v>74</v>
      </c>
      <c r="K3647" s="12">
        <v>345</v>
      </c>
      <c r="L3647" s="12">
        <v>324</v>
      </c>
      <c r="M3647" s="12">
        <v>20</v>
      </c>
      <c r="N3647" s="12">
        <f>VLOOKUP(Todos!$A3647,vlookup_table[#All],2,FALSE)</f>
        <v>1</v>
      </c>
      <c r="O3647" s="12" t="str">
        <f>VLOOKUP(Todos!$A3647,vlookup_table[#All],3,FALSE)</f>
        <v>GA</v>
      </c>
      <c r="P3647" s="12">
        <f>VLOOKUP(Todos!$A3647,vlookup_table[#All],4,FALSE)</f>
        <v>0</v>
      </c>
      <c r="Q3647" s="14" t="str">
        <f>VLOOKUP(Todos!$A3647,vlookup_table[#All],5,FALSE)</f>
        <v>S3</v>
      </c>
      <c r="R3647" s="14" t="str">
        <f>VLOOKUP(Todos!$A3647,vlookup_table[#All],6,FALSE)</f>
        <v>M</v>
      </c>
      <c r="S3647" s="14">
        <f>VLOOKUP(Todos!$A3647,vlookup_table[#All],7,FALSE)</f>
        <v>20</v>
      </c>
      <c r="T3647" s="14">
        <f>ROUND((9706-Todos!$P3647)/100, 0)</f>
        <v>97</v>
      </c>
      <c r="U3647" s="14" t="str" cm="1">
        <f t="array" ref="U3647">_xlfn.IFS(
    ISNUMBER(SEARCH("C", Q3647)), "Ciudad",
    ISNUMBER(SEARCH("T", Q3647)), "Pueblo",
    ISNUMBER(SEARCH("R", Q3647)), "Rural",
    ISNUMBER(SEARCH("S", Q3647)), "Suburbano",
    ISNUMBER(SEARCH("U", Q3647)), "Urbano"
)</f>
        <v>Suburbano</v>
      </c>
      <c r="V3647" s="25" t="str" cm="1">
        <f t="array" ref="V3647">_xlfn.LET(
    _xlpm.txt, _xlfn.TEXTJOIN("", TRUE, IF(ISNUMBER(--MID(Todos!$H3647, _xlfn.SEQUENCE(LEN(Todos!$H3647)), 1)), MID(Todos!$H3647, _xlfn.SEQUENCE(LEN(Todos!$H3647)), 1), "")),
    IF(ISNUMBER(--RIGHT(_xlpm.txt,1)), _xlpm.txt, LEFT(_xlpm.txt, LEN(_xlpm.txt)-1))
)</f>
        <v>13618</v>
      </c>
      <c r="W3647" s="14" t="str">
        <f>UPPER(LEFT(Todos!$B3647,2))</f>
        <v>GA</v>
      </c>
      <c r="X3647" s="15" t="str" cm="1">
        <f t="array" ref="X3647">+IF(Todos!$C3647 = "",MODE.MATCH(Todos!$C$2:$C$4029),Todos!$C3647)</f>
        <v>M</v>
      </c>
    </row>
    <row r="3648" spans="1:24" x14ac:dyDescent="0.35">
      <c r="A3648" s="6">
        <v>170486</v>
      </c>
      <c r="B3648" s="7" t="s">
        <v>22</v>
      </c>
      <c r="C3648" s="7" t="s">
        <v>14</v>
      </c>
      <c r="D3648" s="7">
        <v>993</v>
      </c>
      <c r="E3648" s="7">
        <v>347</v>
      </c>
      <c r="F3648" s="7">
        <v>443</v>
      </c>
      <c r="G3648" s="7">
        <v>1</v>
      </c>
      <c r="H3648" s="7">
        <v>13734</v>
      </c>
      <c r="I3648" s="7">
        <v>10</v>
      </c>
      <c r="J3648" s="7">
        <v>57</v>
      </c>
      <c r="K3648" s="7">
        <v>417</v>
      </c>
      <c r="L3648" s="7">
        <v>386</v>
      </c>
      <c r="M3648" s="7">
        <v>12.5</v>
      </c>
      <c r="N3648" s="7">
        <f>VLOOKUP(Todos!$A3648,vlookup_table[#All],2,FALSE)</f>
        <v>1</v>
      </c>
      <c r="O3648" s="7" t="str">
        <f>VLOOKUP(Todos!$A3648,vlookup_table[#All],3,FALSE)</f>
        <v>CA</v>
      </c>
      <c r="P3648" s="7">
        <f>VLOOKUP(Todos!$A3648,vlookup_table[#All],4,FALSE)</f>
        <v>0</v>
      </c>
      <c r="Q3648" s="9" t="str">
        <f>VLOOKUP(Todos!$A3648,vlookup_table[#All],5,FALSE)</f>
        <v>T1</v>
      </c>
      <c r="R3648" s="9" t="str">
        <f>VLOOKUP(Todos!$A3648,vlookup_table[#All],6,FALSE)</f>
        <v>M</v>
      </c>
      <c r="S3648" s="9">
        <f>VLOOKUP(Todos!$A3648,vlookup_table[#All],7,FALSE)</f>
        <v>12</v>
      </c>
      <c r="T3648" s="9">
        <f>ROUND((9706-Todos!$P3648)/100, 0)</f>
        <v>97</v>
      </c>
      <c r="U3648" s="9" t="str" cm="1">
        <f t="array" ref="U3648">_xlfn.IFS(
    ISNUMBER(SEARCH("C", Q3648)), "Ciudad",
    ISNUMBER(SEARCH("T", Q3648)), "Pueblo",
    ISNUMBER(SEARCH("R", Q3648)), "Rural",
    ISNUMBER(SEARCH("S", Q3648)), "Suburbano",
    ISNUMBER(SEARCH("U", Q3648)), "Urbano"
)</f>
        <v>Pueblo</v>
      </c>
      <c r="V3648" s="24" t="str" cm="1">
        <f t="array" ref="V3648">_xlfn.LET(
    _xlpm.txt, _xlfn.TEXTJOIN("", TRUE, IF(ISNUMBER(--MID(Todos!$H3648, _xlfn.SEQUENCE(LEN(Todos!$H3648)), 1)), MID(Todos!$H3648, _xlfn.SEQUENCE(LEN(Todos!$H3648)), 1), "")),
    IF(ISNUMBER(--RIGHT(_xlpm.txt,1)), _xlpm.txt, LEFT(_xlpm.txt, LEN(_xlpm.txt)-1))
)</f>
        <v>13734</v>
      </c>
      <c r="W3648" s="9" t="str">
        <f>UPPER(LEFT(Todos!$B3648,2))</f>
        <v>CA</v>
      </c>
      <c r="X3648" s="10" t="str" cm="1">
        <f t="array" ref="X3648">+IF(Todos!$C3648 = "",MODE.MATCH(Todos!$C$2:$C$4029),Todos!$C3648)</f>
        <v>M</v>
      </c>
    </row>
    <row r="3649" spans="1:24" x14ac:dyDescent="0.35">
      <c r="A3649" s="11">
        <v>24172</v>
      </c>
      <c r="B3649" s="12" t="s">
        <v>47</v>
      </c>
      <c r="C3649" s="12" t="s">
        <v>17</v>
      </c>
      <c r="D3649" s="12">
        <v>714</v>
      </c>
      <c r="E3649" s="12">
        <v>191</v>
      </c>
      <c r="F3649" s="12">
        <v>333</v>
      </c>
      <c r="G3649" s="12">
        <v>1</v>
      </c>
      <c r="H3649" s="12">
        <v>9798</v>
      </c>
      <c r="I3649" s="12">
        <v>1</v>
      </c>
      <c r="J3649" s="12">
        <v>92</v>
      </c>
      <c r="K3649" s="12">
        <v>302</v>
      </c>
      <c r="L3649" s="12">
        <v>256</v>
      </c>
      <c r="M3649" s="12">
        <v>5</v>
      </c>
      <c r="N3649" s="12">
        <f>VLOOKUP(Todos!$A3649,vlookup_table[#All],2,FALSE)</f>
        <v>0</v>
      </c>
      <c r="O3649" s="12" t="str">
        <f>VLOOKUP(Todos!$A3649,vlookup_table[#All],3,FALSE)</f>
        <v>SC</v>
      </c>
      <c r="P3649" s="12">
        <f>VLOOKUP(Todos!$A3649,vlookup_table[#All],4,FALSE)</f>
        <v>2501</v>
      </c>
      <c r="Q3649" s="14" t="str">
        <f>VLOOKUP(Todos!$A3649,vlookup_table[#All],5,FALSE)</f>
        <v>R2</v>
      </c>
      <c r="R3649" s="14" t="str">
        <f>VLOOKUP(Todos!$A3649,vlookup_table[#All],6,FALSE)</f>
        <v>F</v>
      </c>
      <c r="S3649" s="14">
        <f>VLOOKUP(Todos!$A3649,vlookup_table[#All],7,FALSE)</f>
        <v>5</v>
      </c>
      <c r="T3649" s="14">
        <f>ROUND((9706-Todos!$P3649)/100, 0)</f>
        <v>72</v>
      </c>
      <c r="U3649" s="14" t="str" cm="1">
        <f t="array" ref="U3649">_xlfn.IFS(
    ISNUMBER(SEARCH("C", Q3649)), "Ciudad",
    ISNUMBER(SEARCH("T", Q3649)), "Pueblo",
    ISNUMBER(SEARCH("R", Q3649)), "Rural",
    ISNUMBER(SEARCH("S", Q3649)), "Suburbano",
    ISNUMBER(SEARCH("U", Q3649)), "Urbano"
)</f>
        <v>Rural</v>
      </c>
      <c r="V3649" s="25" t="str" cm="1">
        <f t="array" ref="V3649">_xlfn.LET(
    _xlpm.txt, _xlfn.TEXTJOIN("", TRUE, IF(ISNUMBER(--MID(Todos!$H3649, _xlfn.SEQUENCE(LEN(Todos!$H3649)), 1)), MID(Todos!$H3649, _xlfn.SEQUENCE(LEN(Todos!$H3649)), 1), "")),
    IF(ISNUMBER(--RIGHT(_xlpm.txt,1)), _xlpm.txt, LEFT(_xlpm.txt, LEN(_xlpm.txt)-1))
)</f>
        <v>9798</v>
      </c>
      <c r="W3649" s="14" t="str">
        <f>UPPER(LEFT(Todos!$B3649,2))</f>
        <v>SC</v>
      </c>
      <c r="X3649" s="15" t="str" cm="1">
        <f t="array" ref="X3649">+IF(Todos!$C3649 = "",MODE.MATCH(Todos!$C$2:$C$4029),Todos!$C3649)</f>
        <v>F</v>
      </c>
    </row>
    <row r="3650" spans="1:24" x14ac:dyDescent="0.35">
      <c r="A3650" s="6">
        <v>174317</v>
      </c>
      <c r="B3650" s="7" t="s">
        <v>51</v>
      </c>
      <c r="C3650" s="7" t="s">
        <v>14</v>
      </c>
      <c r="D3650" s="7">
        <v>690</v>
      </c>
      <c r="E3650" s="7">
        <v>374</v>
      </c>
      <c r="F3650" s="7">
        <v>420</v>
      </c>
      <c r="G3650" s="7">
        <v>0</v>
      </c>
      <c r="H3650" s="7">
        <v>13265</v>
      </c>
      <c r="I3650" s="7">
        <v>9</v>
      </c>
      <c r="J3650" s="7">
        <v>48</v>
      </c>
      <c r="K3650" s="7">
        <v>392</v>
      </c>
      <c r="L3650" s="7">
        <v>412</v>
      </c>
      <c r="M3650" s="7">
        <v>10.125</v>
      </c>
      <c r="N3650" s="7">
        <f>VLOOKUP(Todos!$A3650,vlookup_table[#All],2,FALSE)</f>
        <v>1</v>
      </c>
      <c r="O3650" s="7" t="str">
        <f>VLOOKUP(Todos!$A3650,vlookup_table[#All],3,FALSE)</f>
        <v>OR</v>
      </c>
      <c r="P3650" s="7">
        <f>VLOOKUP(Todos!$A3650,vlookup_table[#All],4,FALSE)</f>
        <v>3008</v>
      </c>
      <c r="Q3650" s="9" t="str">
        <f>VLOOKUP(Todos!$A3650,vlookup_table[#All],5,FALSE)</f>
        <v>C2</v>
      </c>
      <c r="R3650" s="9" t="str">
        <f>VLOOKUP(Todos!$A3650,vlookup_table[#All],6,FALSE)</f>
        <v>M</v>
      </c>
      <c r="S3650" s="9">
        <f>VLOOKUP(Todos!$A3650,vlookup_table[#All],7,FALSE)</f>
        <v>14</v>
      </c>
      <c r="T3650" s="9">
        <f>ROUND((9706-Todos!$P3650)/100, 0)</f>
        <v>67</v>
      </c>
      <c r="U3650" s="9" t="str" cm="1">
        <f t="array" ref="U3650">_xlfn.IFS(
    ISNUMBER(SEARCH("C", Q3650)), "Ciudad",
    ISNUMBER(SEARCH("T", Q3650)), "Pueblo",
    ISNUMBER(SEARCH("R", Q3650)), "Rural",
    ISNUMBER(SEARCH("S", Q3650)), "Suburbano",
    ISNUMBER(SEARCH("U", Q3650)), "Urbano"
)</f>
        <v>Ciudad</v>
      </c>
      <c r="V3650" s="24" t="str" cm="1">
        <f t="array" ref="V3650">_xlfn.LET(
    _xlpm.txt, _xlfn.TEXTJOIN("", TRUE, IF(ISNUMBER(--MID(Todos!$H3650, _xlfn.SEQUENCE(LEN(Todos!$H3650)), 1)), MID(Todos!$H3650, _xlfn.SEQUENCE(LEN(Todos!$H3650)), 1), "")),
    IF(ISNUMBER(--RIGHT(_xlpm.txt,1)), _xlpm.txt, LEFT(_xlpm.txt, LEN(_xlpm.txt)-1))
)</f>
        <v>13265</v>
      </c>
      <c r="W3650" s="9" t="str">
        <f>UPPER(LEFT(Todos!$B3650,2))</f>
        <v>OR</v>
      </c>
      <c r="X3650" s="10" t="str" cm="1">
        <f t="array" ref="X3650">+IF(Todos!$C3650 = "",MODE.MATCH(Todos!$C$2:$C$4029),Todos!$C3650)</f>
        <v>M</v>
      </c>
    </row>
    <row r="3651" spans="1:24" x14ac:dyDescent="0.35">
      <c r="A3651" s="11">
        <v>99849</v>
      </c>
      <c r="B3651" s="12" t="s">
        <v>37</v>
      </c>
      <c r="C3651" s="12" t="s">
        <v>14</v>
      </c>
      <c r="D3651" s="12">
        <v>566</v>
      </c>
      <c r="E3651" s="12">
        <v>352</v>
      </c>
      <c r="F3651" s="12">
        <v>380</v>
      </c>
      <c r="G3651" s="12">
        <v>0</v>
      </c>
      <c r="H3651" s="12">
        <v>13762</v>
      </c>
      <c r="I3651" s="12">
        <v>0</v>
      </c>
      <c r="J3651" s="12">
        <v>80</v>
      </c>
      <c r="K3651" s="12">
        <v>378</v>
      </c>
      <c r="L3651" s="12">
        <v>363</v>
      </c>
      <c r="M3651" s="12">
        <v>3.5714285710000002</v>
      </c>
      <c r="N3651" s="12">
        <f>VLOOKUP(Todos!$A3651,vlookup_table[#All],2,FALSE)</f>
        <v>1</v>
      </c>
      <c r="O3651" s="12" t="str">
        <f>VLOOKUP(Todos!$A3651,vlookup_table[#All],3,FALSE)</f>
        <v>MO</v>
      </c>
      <c r="P3651" s="12">
        <f>VLOOKUP(Todos!$A3651,vlookup_table[#All],4,FALSE)</f>
        <v>0</v>
      </c>
      <c r="Q3651" s="14" t="str">
        <f>VLOOKUP(Todos!$A3651,vlookup_table[#All],5,FALSE)</f>
        <v>S2</v>
      </c>
      <c r="R3651" s="14" t="str">
        <f>VLOOKUP(Todos!$A3651,vlookup_table[#All],6,FALSE)</f>
        <v>M</v>
      </c>
      <c r="S3651" s="14">
        <f>VLOOKUP(Todos!$A3651,vlookup_table[#All],7,FALSE)</f>
        <v>6</v>
      </c>
      <c r="T3651" s="14">
        <f>ROUND((9706-Todos!$P3651)/100, 0)</f>
        <v>97</v>
      </c>
      <c r="U3651" s="14" t="str" cm="1">
        <f t="array" ref="U3651">_xlfn.IFS(
    ISNUMBER(SEARCH("C", Q3651)), "Ciudad",
    ISNUMBER(SEARCH("T", Q3651)), "Pueblo",
    ISNUMBER(SEARCH("R", Q3651)), "Rural",
    ISNUMBER(SEARCH("S", Q3651)), "Suburbano",
    ISNUMBER(SEARCH("U", Q3651)), "Urbano"
)</f>
        <v>Suburbano</v>
      </c>
      <c r="V3651" s="25" t="str" cm="1">
        <f t="array" ref="V3651">_xlfn.LET(
    _xlpm.txt, _xlfn.TEXTJOIN("", TRUE, IF(ISNUMBER(--MID(Todos!$H3651, _xlfn.SEQUENCE(LEN(Todos!$H3651)), 1)), MID(Todos!$H3651, _xlfn.SEQUENCE(LEN(Todos!$H3651)), 1), "")),
    IF(ISNUMBER(--RIGHT(_xlpm.txt,1)), _xlpm.txt, LEFT(_xlpm.txt, LEN(_xlpm.txt)-1))
)</f>
        <v>13762</v>
      </c>
      <c r="W3651" s="14" t="str">
        <f>UPPER(LEFT(Todos!$B3651,2))</f>
        <v>MO</v>
      </c>
      <c r="X3651" s="15" t="str" cm="1">
        <f t="array" ref="X3651">+IF(Todos!$C3651 = "",MODE.MATCH(Todos!$C$2:$C$4029),Todos!$C3651)</f>
        <v>M</v>
      </c>
    </row>
    <row r="3652" spans="1:24" x14ac:dyDescent="0.35">
      <c r="A3652" s="6">
        <v>139282</v>
      </c>
      <c r="B3652" s="7" t="s">
        <v>55</v>
      </c>
      <c r="C3652" s="7" t="s">
        <v>14</v>
      </c>
      <c r="D3652" s="7">
        <v>1208</v>
      </c>
      <c r="E3652" s="7">
        <v>497</v>
      </c>
      <c r="F3652" s="7">
        <v>670</v>
      </c>
      <c r="G3652" s="7">
        <v>13</v>
      </c>
      <c r="H3652" s="7">
        <v>33095</v>
      </c>
      <c r="I3652" s="7">
        <v>4</v>
      </c>
      <c r="J3652" s="7">
        <v>45</v>
      </c>
      <c r="K3652" s="7">
        <v>603</v>
      </c>
      <c r="L3652" s="7">
        <v>574</v>
      </c>
      <c r="M3652" s="7">
        <v>13</v>
      </c>
      <c r="N3652" s="7">
        <f>VLOOKUP(Todos!$A3652,vlookup_table[#All],2,FALSE)</f>
        <v>1</v>
      </c>
      <c r="O3652" s="7" t="str">
        <f>VLOOKUP(Todos!$A3652,vlookup_table[#All],3,FALSE)</f>
        <v>NM</v>
      </c>
      <c r="P3652" s="7">
        <f>VLOOKUP(Todos!$A3652,vlookup_table[#All],4,FALSE)</f>
        <v>4901</v>
      </c>
      <c r="Q3652" s="9" t="str">
        <f>VLOOKUP(Todos!$A3652,vlookup_table[#All],5,FALSE)</f>
        <v>S1</v>
      </c>
      <c r="R3652" s="9" t="str">
        <f>VLOOKUP(Todos!$A3652,vlookup_table[#All],6,FALSE)</f>
        <v>M</v>
      </c>
      <c r="S3652" s="9">
        <f>VLOOKUP(Todos!$A3652,vlookup_table[#All],7,FALSE)</f>
        <v>23</v>
      </c>
      <c r="T3652" s="9">
        <f>ROUND((9706-Todos!$P3652)/100, 0)</f>
        <v>48</v>
      </c>
      <c r="U3652" s="9" t="str" cm="1">
        <f t="array" ref="U3652">_xlfn.IFS(
    ISNUMBER(SEARCH("C", Q3652)), "Ciudad",
    ISNUMBER(SEARCH("T", Q3652)), "Pueblo",
    ISNUMBER(SEARCH("R", Q3652)), "Rural",
    ISNUMBER(SEARCH("S", Q3652)), "Suburbano",
    ISNUMBER(SEARCH("U", Q3652)), "Urbano"
)</f>
        <v>Suburbano</v>
      </c>
      <c r="V3652" s="24" t="str" cm="1">
        <f t="array" ref="V3652">_xlfn.LET(
    _xlpm.txt, _xlfn.TEXTJOIN("", TRUE, IF(ISNUMBER(--MID(Todos!$H3652, _xlfn.SEQUENCE(LEN(Todos!$H3652)), 1)), MID(Todos!$H3652, _xlfn.SEQUENCE(LEN(Todos!$H3652)), 1), "")),
    IF(ISNUMBER(--RIGHT(_xlpm.txt,1)), _xlpm.txt, LEFT(_xlpm.txt, LEN(_xlpm.txt)-1))
)</f>
        <v>33095</v>
      </c>
      <c r="W3652" s="9" t="str">
        <f>UPPER(LEFT(Todos!$B3652,2))</f>
        <v>NM</v>
      </c>
      <c r="X3652" s="10" t="str" cm="1">
        <f t="array" ref="X3652">+IF(Todos!$C3652 = "",MODE.MATCH(Todos!$C$2:$C$4029),Todos!$C3652)</f>
        <v>M</v>
      </c>
    </row>
    <row r="3653" spans="1:24" x14ac:dyDescent="0.35">
      <c r="A3653" s="11">
        <v>79562</v>
      </c>
      <c r="B3653" s="12" t="s">
        <v>36</v>
      </c>
      <c r="C3653" s="12" t="s">
        <v>52</v>
      </c>
      <c r="D3653" s="12">
        <v>677</v>
      </c>
      <c r="E3653" s="12">
        <v>272</v>
      </c>
      <c r="F3653" s="12">
        <v>387</v>
      </c>
      <c r="G3653" s="12">
        <v>0</v>
      </c>
      <c r="H3653" s="12">
        <v>15924</v>
      </c>
      <c r="I3653" s="12">
        <v>3</v>
      </c>
      <c r="J3653" s="12">
        <v>77</v>
      </c>
      <c r="K3653" s="12">
        <v>372</v>
      </c>
      <c r="L3653" s="12">
        <v>331</v>
      </c>
      <c r="M3653" s="12">
        <v>11.25</v>
      </c>
      <c r="N3653" s="12">
        <f>VLOOKUP(Todos!$A3653,vlookup_table[#All],2,FALSE)</f>
        <v>2</v>
      </c>
      <c r="O3653" s="12" t="str">
        <f>VLOOKUP(Todos!$A3653,vlookup_table[#All],3,FALSE)</f>
        <v>WI</v>
      </c>
      <c r="P3653" s="12">
        <f>VLOOKUP(Todos!$A3653,vlookup_table[#All],4,FALSE)</f>
        <v>7006</v>
      </c>
      <c r="Q3653" s="14" t="str">
        <f>VLOOKUP(Todos!$A3653,vlookup_table[#All],5,FALSE)</f>
        <v>S2</v>
      </c>
      <c r="R3653" s="14" t="str">
        <f>VLOOKUP(Todos!$A3653,vlookup_table[#All],6,FALSE)</f>
        <v>M</v>
      </c>
      <c r="S3653" s="14">
        <f>VLOOKUP(Todos!$A3653,vlookup_table[#All],7,FALSE)</f>
        <v>19</v>
      </c>
      <c r="T3653" s="14">
        <f>ROUND((9706-Todos!$P3653)/100, 0)</f>
        <v>27</v>
      </c>
      <c r="U3653" s="14" t="str" cm="1">
        <f t="array" ref="U3653">_xlfn.IFS(
    ISNUMBER(SEARCH("C", Q3653)), "Ciudad",
    ISNUMBER(SEARCH("T", Q3653)), "Pueblo",
    ISNUMBER(SEARCH("R", Q3653)), "Rural",
    ISNUMBER(SEARCH("S", Q3653)), "Suburbano",
    ISNUMBER(SEARCH("U", Q3653)), "Urbano"
)</f>
        <v>Suburbano</v>
      </c>
      <c r="V3653" s="25" t="str" cm="1">
        <f t="array" ref="V3653">_xlfn.LET(
    _xlpm.txt, _xlfn.TEXTJOIN("", TRUE, IF(ISNUMBER(--MID(Todos!$H3653, _xlfn.SEQUENCE(LEN(Todos!$H3653)), 1)), MID(Todos!$H3653, _xlfn.SEQUENCE(LEN(Todos!$H3653)), 1), "")),
    IF(ISNUMBER(--RIGHT(_xlpm.txt,1)), _xlpm.txt, LEFT(_xlpm.txt, LEN(_xlpm.txt)-1))
)</f>
        <v>15924</v>
      </c>
      <c r="W3653" s="14" t="str">
        <f>UPPER(LEFT(Todos!$B3653,2))</f>
        <v>WI</v>
      </c>
      <c r="X3653" s="15" t="str" cm="1">
        <f t="array" ref="X3653">+IF(Todos!$C3653 = "",MODE.MATCH(Todos!$C$2:$C$4029),Todos!$C3653)</f>
        <v>male</v>
      </c>
    </row>
    <row r="3654" spans="1:24" x14ac:dyDescent="0.35">
      <c r="A3654" s="6">
        <v>136466</v>
      </c>
      <c r="B3654" s="7" t="s">
        <v>56</v>
      </c>
      <c r="C3654" s="7" t="s">
        <v>14</v>
      </c>
      <c r="D3654" s="7">
        <v>1079</v>
      </c>
      <c r="E3654" s="7">
        <v>623</v>
      </c>
      <c r="F3654" s="7">
        <v>648</v>
      </c>
      <c r="G3654" s="7">
        <v>0</v>
      </c>
      <c r="H3654" s="7">
        <v>20170</v>
      </c>
      <c r="I3654" s="7">
        <v>9</v>
      </c>
      <c r="J3654" s="7">
        <v>18</v>
      </c>
      <c r="K3654" s="7">
        <v>614</v>
      </c>
      <c r="L3654" s="7">
        <v>650</v>
      </c>
      <c r="M3654" s="7">
        <v>27</v>
      </c>
      <c r="N3654" s="7">
        <f>VLOOKUP(Todos!$A3654,vlookup_table[#All],2,FALSE)</f>
        <v>1</v>
      </c>
      <c r="O3654" s="7" t="str">
        <f>VLOOKUP(Todos!$A3654,vlookup_table[#All],3,FALSE)</f>
        <v>AZ</v>
      </c>
      <c r="P3654" s="7">
        <f>VLOOKUP(Todos!$A3654,vlookup_table[#All],4,FALSE)</f>
        <v>5108</v>
      </c>
      <c r="Q3654" s="9" t="str">
        <f>VLOOKUP(Todos!$A3654,vlookup_table[#All],5,FALSE)</f>
        <v>C2</v>
      </c>
      <c r="R3654" s="9" t="str">
        <f>VLOOKUP(Todos!$A3654,vlookup_table[#All],6,FALSE)</f>
        <v>M</v>
      </c>
      <c r="S3654" s="9">
        <f>VLOOKUP(Todos!$A3654,vlookup_table[#All],7,FALSE)</f>
        <v>10</v>
      </c>
      <c r="T3654" s="9">
        <f>ROUND((9706-Todos!$P3654)/100, 0)</f>
        <v>46</v>
      </c>
      <c r="U3654" s="9" t="str" cm="1">
        <f t="array" ref="U3654">_xlfn.IFS(
    ISNUMBER(SEARCH("C", Q3654)), "Ciudad",
    ISNUMBER(SEARCH("T", Q3654)), "Pueblo",
    ISNUMBER(SEARCH("R", Q3654)), "Rural",
    ISNUMBER(SEARCH("S", Q3654)), "Suburbano",
    ISNUMBER(SEARCH("U", Q3654)), "Urbano"
)</f>
        <v>Ciudad</v>
      </c>
      <c r="V3654" s="24" t="str" cm="1">
        <f t="array" ref="V3654">_xlfn.LET(
    _xlpm.txt, _xlfn.TEXTJOIN("", TRUE, IF(ISNUMBER(--MID(Todos!$H3654, _xlfn.SEQUENCE(LEN(Todos!$H3654)), 1)), MID(Todos!$H3654, _xlfn.SEQUENCE(LEN(Todos!$H3654)), 1), "")),
    IF(ISNUMBER(--RIGHT(_xlpm.txt,1)), _xlpm.txt, LEFT(_xlpm.txt, LEN(_xlpm.txt)-1))
)</f>
        <v>20170</v>
      </c>
      <c r="W3654" s="9" t="str">
        <f>UPPER(LEFT(Todos!$B3654,2))</f>
        <v>AZ</v>
      </c>
      <c r="X3654" s="10" t="str" cm="1">
        <f t="array" ref="X3654">+IF(Todos!$C3654 = "",MODE.MATCH(Todos!$C$2:$C$4029),Todos!$C3654)</f>
        <v>M</v>
      </c>
    </row>
    <row r="3655" spans="1:24" x14ac:dyDescent="0.35">
      <c r="A3655" s="11">
        <v>70835</v>
      </c>
      <c r="B3655" s="12" t="s">
        <v>30</v>
      </c>
      <c r="C3655" s="12" t="s">
        <v>17</v>
      </c>
      <c r="D3655" s="12">
        <v>354</v>
      </c>
      <c r="E3655" s="12">
        <v>207</v>
      </c>
      <c r="F3655" s="12">
        <v>295</v>
      </c>
      <c r="G3655" s="12">
        <v>0</v>
      </c>
      <c r="H3655" s="12">
        <v>9393</v>
      </c>
      <c r="I3655" s="12">
        <v>2</v>
      </c>
      <c r="J3655" s="12">
        <v>91</v>
      </c>
      <c r="K3655" s="12">
        <v>234</v>
      </c>
      <c r="L3655" s="12">
        <v>266</v>
      </c>
      <c r="M3655" s="12">
        <v>6.1111111109999996</v>
      </c>
      <c r="N3655" s="12">
        <f>VLOOKUP(Todos!$A3655,vlookup_table[#All],2,FALSE)</f>
        <v>0</v>
      </c>
      <c r="O3655" s="12" t="str">
        <f>VLOOKUP(Todos!$A3655,vlookup_table[#All],3,FALSE)</f>
        <v>MI</v>
      </c>
      <c r="P3655" s="12">
        <f>VLOOKUP(Todos!$A3655,vlookup_table[#All],4,FALSE)</f>
        <v>1912</v>
      </c>
      <c r="Q3655" s="14" t="str">
        <f>VLOOKUP(Todos!$A3655,vlookup_table[#All],5,FALSE)</f>
        <v>R3</v>
      </c>
      <c r="R3655" s="14" t="str">
        <f>VLOOKUP(Todos!$A3655,vlookup_table[#All],6,FALSE)</f>
        <v>F</v>
      </c>
      <c r="S3655" s="14">
        <f>VLOOKUP(Todos!$A3655,vlookup_table[#All],7,FALSE)</f>
        <v>9</v>
      </c>
      <c r="T3655" s="14">
        <f>ROUND((9706-Todos!$P3655)/100, 0)</f>
        <v>78</v>
      </c>
      <c r="U3655" s="14" t="str" cm="1">
        <f t="array" ref="U3655">_xlfn.IFS(
    ISNUMBER(SEARCH("C", Q3655)), "Ciudad",
    ISNUMBER(SEARCH("T", Q3655)), "Pueblo",
    ISNUMBER(SEARCH("R", Q3655)), "Rural",
    ISNUMBER(SEARCH("S", Q3655)), "Suburbano",
    ISNUMBER(SEARCH("U", Q3655)), "Urbano"
)</f>
        <v>Rural</v>
      </c>
      <c r="V3655" s="25" t="str" cm="1">
        <f t="array" ref="V3655">_xlfn.LET(
    _xlpm.txt, _xlfn.TEXTJOIN("", TRUE, IF(ISNUMBER(--MID(Todos!$H3655, _xlfn.SEQUENCE(LEN(Todos!$H3655)), 1)), MID(Todos!$H3655, _xlfn.SEQUENCE(LEN(Todos!$H3655)), 1), "")),
    IF(ISNUMBER(--RIGHT(_xlpm.txt,1)), _xlpm.txt, LEFT(_xlpm.txt, LEN(_xlpm.txt)-1))
)</f>
        <v>9393</v>
      </c>
      <c r="W3655" s="14" t="str">
        <f>UPPER(LEFT(Todos!$B3655,2))</f>
        <v>MI</v>
      </c>
      <c r="X3655" s="15" t="str" cm="1">
        <f t="array" ref="X3655">+IF(Todos!$C3655 = "",MODE.MATCH(Todos!$C$2:$C$4029),Todos!$C3655)</f>
        <v>F</v>
      </c>
    </row>
    <row r="3656" spans="1:24" x14ac:dyDescent="0.35">
      <c r="A3656" s="6">
        <v>8195</v>
      </c>
      <c r="B3656" s="7" t="s">
        <v>16</v>
      </c>
      <c r="C3656" s="7" t="s">
        <v>14</v>
      </c>
      <c r="D3656" s="7">
        <v>354</v>
      </c>
      <c r="E3656" s="7">
        <v>188</v>
      </c>
      <c r="F3656" s="7">
        <v>292</v>
      </c>
      <c r="G3656" s="7">
        <v>0</v>
      </c>
      <c r="H3656" s="7">
        <v>10233</v>
      </c>
      <c r="I3656" s="7">
        <v>1</v>
      </c>
      <c r="J3656" s="7">
        <v>88</v>
      </c>
      <c r="K3656" s="7">
        <v>258</v>
      </c>
      <c r="L3656" s="7">
        <v>231</v>
      </c>
      <c r="M3656" s="7">
        <v>7.733333333</v>
      </c>
      <c r="N3656" s="7">
        <f>VLOOKUP(Todos!$A3656,vlookup_table[#All],2,FALSE)</f>
        <v>2</v>
      </c>
      <c r="O3656" s="7" t="str">
        <f>VLOOKUP(Todos!$A3656,vlookup_table[#All],3,FALSE)</f>
        <v>IL</v>
      </c>
      <c r="P3656" s="7">
        <f>VLOOKUP(Todos!$A3656,vlookup_table[#All],4,FALSE)</f>
        <v>3910</v>
      </c>
      <c r="Q3656" s="9" t="str">
        <f>VLOOKUP(Todos!$A3656,vlookup_table[#All],5,FALSE)</f>
        <v>R3</v>
      </c>
      <c r="R3656" s="9" t="str">
        <f>VLOOKUP(Todos!$A3656,vlookup_table[#All],6,FALSE)</f>
        <v>M</v>
      </c>
      <c r="S3656" s="9">
        <f>VLOOKUP(Todos!$A3656,vlookup_table[#All],7,FALSE)</f>
        <v>6</v>
      </c>
      <c r="T3656" s="9">
        <f>ROUND((9706-Todos!$P3656)/100, 0)</f>
        <v>58</v>
      </c>
      <c r="U3656" s="9" t="str" cm="1">
        <f t="array" ref="U3656">_xlfn.IFS(
    ISNUMBER(SEARCH("C", Q3656)), "Ciudad",
    ISNUMBER(SEARCH("T", Q3656)), "Pueblo",
    ISNUMBER(SEARCH("R", Q3656)), "Rural",
    ISNUMBER(SEARCH("S", Q3656)), "Suburbano",
    ISNUMBER(SEARCH("U", Q3656)), "Urbano"
)</f>
        <v>Rural</v>
      </c>
      <c r="V3656" s="24" t="str" cm="1">
        <f t="array" ref="V3656">_xlfn.LET(
    _xlpm.txt, _xlfn.TEXTJOIN("", TRUE, IF(ISNUMBER(--MID(Todos!$H3656, _xlfn.SEQUENCE(LEN(Todos!$H3656)), 1)), MID(Todos!$H3656, _xlfn.SEQUENCE(LEN(Todos!$H3656)), 1), "")),
    IF(ISNUMBER(--RIGHT(_xlpm.txt,1)), _xlpm.txt, LEFT(_xlpm.txt, LEN(_xlpm.txt)-1))
)</f>
        <v>10233</v>
      </c>
      <c r="W3656" s="9" t="str">
        <f>UPPER(LEFT(Todos!$B3656,2))</f>
        <v>IL</v>
      </c>
      <c r="X3656" s="10" t="str" cm="1">
        <f t="array" ref="X3656">+IF(Todos!$C3656 = "",MODE.MATCH(Todos!$C$2:$C$4029),Todos!$C3656)</f>
        <v>M</v>
      </c>
    </row>
    <row r="3657" spans="1:24" x14ac:dyDescent="0.35">
      <c r="A3657" s="11">
        <v>28340</v>
      </c>
      <c r="B3657" s="12" t="s">
        <v>40</v>
      </c>
      <c r="C3657" s="12" t="s">
        <v>17</v>
      </c>
      <c r="D3657" s="12">
        <v>1216</v>
      </c>
      <c r="E3657" s="12">
        <v>541</v>
      </c>
      <c r="F3657" s="12">
        <v>687</v>
      </c>
      <c r="G3657" s="12">
        <v>2</v>
      </c>
      <c r="H3657" s="12">
        <v>29297</v>
      </c>
      <c r="I3657" s="12">
        <v>0</v>
      </c>
      <c r="J3657" s="12">
        <v>49</v>
      </c>
      <c r="K3657" s="12">
        <v>621</v>
      </c>
      <c r="L3657" s="12">
        <v>527</v>
      </c>
      <c r="M3657" s="12">
        <v>5.9090909089999997</v>
      </c>
      <c r="N3657" s="12">
        <f>VLOOKUP(Todos!$A3657,vlookup_table[#All],2,FALSE)</f>
        <v>0</v>
      </c>
      <c r="O3657" s="12" t="str">
        <f>VLOOKUP(Todos!$A3657,vlookup_table[#All],3,FALSE)</f>
        <v>GA</v>
      </c>
      <c r="P3657" s="12">
        <f>VLOOKUP(Todos!$A3657,vlookup_table[#All],4,FALSE)</f>
        <v>4401</v>
      </c>
      <c r="Q3657" s="14" t="str">
        <f>VLOOKUP(Todos!$A3657,vlookup_table[#All],5,FALSE)</f>
        <v>S1</v>
      </c>
      <c r="R3657" s="14" t="str">
        <f>VLOOKUP(Todos!$A3657,vlookup_table[#All],6,FALSE)</f>
        <v>F</v>
      </c>
      <c r="S3657" s="14">
        <f>VLOOKUP(Todos!$A3657,vlookup_table[#All],7,FALSE)</f>
        <v>10</v>
      </c>
      <c r="T3657" s="14">
        <f>ROUND((9706-Todos!$P3657)/100, 0)</f>
        <v>53</v>
      </c>
      <c r="U3657" s="14" t="str" cm="1">
        <f t="array" ref="U3657">_xlfn.IFS(
    ISNUMBER(SEARCH("C", Q3657)), "Ciudad",
    ISNUMBER(SEARCH("T", Q3657)), "Pueblo",
    ISNUMBER(SEARCH("R", Q3657)), "Rural",
    ISNUMBER(SEARCH("S", Q3657)), "Suburbano",
    ISNUMBER(SEARCH("U", Q3657)), "Urbano"
)</f>
        <v>Suburbano</v>
      </c>
      <c r="V3657" s="25" t="str" cm="1">
        <f t="array" ref="V3657">_xlfn.LET(
    _xlpm.txt, _xlfn.TEXTJOIN("", TRUE, IF(ISNUMBER(--MID(Todos!$H3657, _xlfn.SEQUENCE(LEN(Todos!$H3657)), 1)), MID(Todos!$H3657, _xlfn.SEQUENCE(LEN(Todos!$H3657)), 1), "")),
    IF(ISNUMBER(--RIGHT(_xlpm.txt,1)), _xlpm.txt, LEFT(_xlpm.txt, LEN(_xlpm.txt)-1))
)</f>
        <v>29297</v>
      </c>
      <c r="W3657" s="14" t="str">
        <f>UPPER(LEFT(Todos!$B3657,2))</f>
        <v>GA</v>
      </c>
      <c r="X3657" s="15" t="str" cm="1">
        <f t="array" ref="X3657">+IF(Todos!$C3657 = "",MODE.MATCH(Todos!$C$2:$C$4029),Todos!$C3657)</f>
        <v>F</v>
      </c>
    </row>
    <row r="3658" spans="1:24" x14ac:dyDescent="0.35">
      <c r="A3658" s="6">
        <v>19235</v>
      </c>
      <c r="B3658" s="7" t="s">
        <v>18</v>
      </c>
      <c r="C3658" s="7" t="s">
        <v>14</v>
      </c>
      <c r="D3658" s="7">
        <v>538</v>
      </c>
      <c r="E3658" s="7">
        <v>238</v>
      </c>
      <c r="F3658" s="7">
        <v>331</v>
      </c>
      <c r="G3658" s="7">
        <v>1</v>
      </c>
      <c r="H3658" s="7">
        <v>12431</v>
      </c>
      <c r="I3658" s="7">
        <v>5</v>
      </c>
      <c r="J3658" s="7">
        <v>71</v>
      </c>
      <c r="K3658" s="7">
        <v>313</v>
      </c>
      <c r="L3658" s="7">
        <v>269</v>
      </c>
      <c r="M3658" s="7">
        <v>15.33333333</v>
      </c>
      <c r="N3658" s="7">
        <f>VLOOKUP(Todos!$A3658,vlookup_table[#All],2,FALSE)</f>
        <v>2</v>
      </c>
      <c r="O3658" s="7" t="str">
        <f>VLOOKUP(Todos!$A3658,vlookup_table[#All],3,FALSE)</f>
        <v>NC</v>
      </c>
      <c r="P3658" s="7">
        <f>VLOOKUP(Todos!$A3658,vlookup_table[#All],4,FALSE)</f>
        <v>2108</v>
      </c>
      <c r="Q3658" s="9" t="str">
        <f>VLOOKUP(Todos!$A3658,vlookup_table[#All],5,FALSE)</f>
        <v>T2</v>
      </c>
      <c r="R3658" s="9" t="str">
        <f>VLOOKUP(Todos!$A3658,vlookup_table[#All],6,FALSE)</f>
        <v>M</v>
      </c>
      <c r="S3658" s="9">
        <f>VLOOKUP(Todos!$A3658,vlookup_table[#All],7,FALSE)</f>
        <v>25</v>
      </c>
      <c r="T3658" s="9">
        <f>ROUND((9706-Todos!$P3658)/100, 0)</f>
        <v>76</v>
      </c>
      <c r="U3658" s="9" t="str" cm="1">
        <f t="array" ref="U3658">_xlfn.IFS(
    ISNUMBER(SEARCH("C", Q3658)), "Ciudad",
    ISNUMBER(SEARCH("T", Q3658)), "Pueblo",
    ISNUMBER(SEARCH("R", Q3658)), "Rural",
    ISNUMBER(SEARCH("S", Q3658)), "Suburbano",
    ISNUMBER(SEARCH("U", Q3658)), "Urbano"
)</f>
        <v>Pueblo</v>
      </c>
      <c r="V3658" s="24" t="str" cm="1">
        <f t="array" ref="V3658">_xlfn.LET(
    _xlpm.txt, _xlfn.TEXTJOIN("", TRUE, IF(ISNUMBER(--MID(Todos!$H3658, _xlfn.SEQUENCE(LEN(Todos!$H3658)), 1)), MID(Todos!$H3658, _xlfn.SEQUENCE(LEN(Todos!$H3658)), 1), "")),
    IF(ISNUMBER(--RIGHT(_xlpm.txt,1)), _xlpm.txt, LEFT(_xlpm.txt, LEN(_xlpm.txt)-1))
)</f>
        <v>12431</v>
      </c>
      <c r="W3658" s="9" t="str">
        <f>UPPER(LEFT(Todos!$B3658,2))</f>
        <v>NC</v>
      </c>
      <c r="X3658" s="10" t="str" cm="1">
        <f t="array" ref="X3658">+IF(Todos!$C3658 = "",MODE.MATCH(Todos!$C$2:$C$4029),Todos!$C3658)</f>
        <v>M</v>
      </c>
    </row>
    <row r="3659" spans="1:24" x14ac:dyDescent="0.35">
      <c r="A3659" s="11">
        <v>29345</v>
      </c>
      <c r="B3659" s="12" t="s">
        <v>40</v>
      </c>
      <c r="C3659" s="12" t="s">
        <v>17</v>
      </c>
      <c r="D3659" s="12">
        <v>618</v>
      </c>
      <c r="E3659" s="12">
        <v>325</v>
      </c>
      <c r="F3659" s="12">
        <v>412</v>
      </c>
      <c r="G3659" s="12">
        <v>0</v>
      </c>
      <c r="H3659" s="12">
        <v>12727</v>
      </c>
      <c r="I3659" s="12">
        <v>0</v>
      </c>
      <c r="J3659" s="12">
        <v>85</v>
      </c>
      <c r="K3659" s="12">
        <v>363</v>
      </c>
      <c r="L3659" s="12">
        <v>375</v>
      </c>
      <c r="M3659" s="12">
        <v>7.25</v>
      </c>
      <c r="N3659" s="12">
        <f>VLOOKUP(Todos!$A3659,vlookup_table[#All],2,FALSE)</f>
        <v>0</v>
      </c>
      <c r="O3659" s="12" t="str">
        <f>VLOOKUP(Todos!$A3659,vlookup_table[#All],3,FALSE)</f>
        <v>GA</v>
      </c>
      <c r="P3659" s="12">
        <f>VLOOKUP(Todos!$A3659,vlookup_table[#All],4,FALSE)</f>
        <v>5001</v>
      </c>
      <c r="Q3659" s="14" t="str">
        <f>VLOOKUP(Todos!$A3659,vlookup_table[#All],5,FALSE)</f>
        <v/>
      </c>
      <c r="R3659" s="14" t="str">
        <f>VLOOKUP(Todos!$A3659,vlookup_table[#All],6,FALSE)</f>
        <v>F</v>
      </c>
      <c r="S3659" s="14">
        <f>VLOOKUP(Todos!$A3659,vlookup_table[#All],7,FALSE)</f>
        <v>17</v>
      </c>
      <c r="T3659" s="14">
        <f>ROUND((9706-Todos!$P3659)/100, 0)</f>
        <v>47</v>
      </c>
      <c r="U3659" s="14" t="e" cm="1">
        <f t="array" ref="U3659">_xlfn.IFS(
    ISNUMBER(SEARCH("C", Q3659)), "Ciudad",
    ISNUMBER(SEARCH("T", Q3659)), "Pueblo",
    ISNUMBER(SEARCH("R", Q3659)), "Rural",
    ISNUMBER(SEARCH("S", Q3659)), "Suburbano",
    ISNUMBER(SEARCH("U", Q3659)), "Urbano"
)</f>
        <v>#N/A</v>
      </c>
      <c r="V3659" s="25" t="str" cm="1">
        <f t="array" ref="V3659">_xlfn.LET(
    _xlpm.txt, _xlfn.TEXTJOIN("", TRUE, IF(ISNUMBER(--MID(Todos!$H3659, _xlfn.SEQUENCE(LEN(Todos!$H3659)), 1)), MID(Todos!$H3659, _xlfn.SEQUENCE(LEN(Todos!$H3659)), 1), "")),
    IF(ISNUMBER(--RIGHT(_xlpm.txt,1)), _xlpm.txt, LEFT(_xlpm.txt, LEN(_xlpm.txt)-1))
)</f>
        <v>12727</v>
      </c>
      <c r="W3659" s="14" t="str">
        <f>UPPER(LEFT(Todos!$B3659,2))</f>
        <v>GA</v>
      </c>
      <c r="X3659" s="15" t="str" cm="1">
        <f t="array" ref="X3659">+IF(Todos!$C3659 = "",MODE.MATCH(Todos!$C$2:$C$4029),Todos!$C3659)</f>
        <v>F</v>
      </c>
    </row>
    <row r="3660" spans="1:24" x14ac:dyDescent="0.35">
      <c r="A3660" s="6">
        <v>58728</v>
      </c>
      <c r="B3660" s="7" t="s">
        <v>58</v>
      </c>
      <c r="C3660" s="7" t="s">
        <v>14</v>
      </c>
      <c r="D3660" s="7">
        <v>184</v>
      </c>
      <c r="E3660" s="7">
        <v>129</v>
      </c>
      <c r="F3660" s="7">
        <v>221</v>
      </c>
      <c r="G3660" s="7">
        <v>0</v>
      </c>
      <c r="H3660" s="7">
        <v>6801</v>
      </c>
      <c r="I3660" s="7">
        <v>0</v>
      </c>
      <c r="J3660" s="7">
        <v>77</v>
      </c>
      <c r="K3660" s="7">
        <v>152</v>
      </c>
      <c r="L3660" s="7">
        <v>192</v>
      </c>
      <c r="M3660" s="7">
        <v>10.4</v>
      </c>
      <c r="N3660" s="7">
        <f>VLOOKUP(Todos!$A3660,vlookup_table[#All],2,FALSE)</f>
        <v>0</v>
      </c>
      <c r="O3660" s="7" t="str">
        <f>VLOOKUP(Todos!$A3660,vlookup_table[#All],3,FALSE)</f>
        <v>KY</v>
      </c>
      <c r="P3660" s="7">
        <f>VLOOKUP(Todos!$A3660,vlookup_table[#All],4,FALSE)</f>
        <v>4811</v>
      </c>
      <c r="Q3660" s="9" t="str">
        <f>VLOOKUP(Todos!$A3660,vlookup_table[#All],5,FALSE)</f>
        <v>R3</v>
      </c>
      <c r="R3660" s="9" t="str">
        <f>VLOOKUP(Todos!$A3660,vlookup_table[#All],6,FALSE)</f>
        <v>M</v>
      </c>
      <c r="S3660" s="9">
        <f>VLOOKUP(Todos!$A3660,vlookup_table[#All],7,FALSE)</f>
        <v>20</v>
      </c>
      <c r="T3660" s="9">
        <f>ROUND((9706-Todos!$P3660)/100, 0)</f>
        <v>49</v>
      </c>
      <c r="U3660" s="9" t="str" cm="1">
        <f t="array" ref="U3660">_xlfn.IFS(
    ISNUMBER(SEARCH("C", Q3660)), "Ciudad",
    ISNUMBER(SEARCH("T", Q3660)), "Pueblo",
    ISNUMBER(SEARCH("R", Q3660)), "Rural",
    ISNUMBER(SEARCH("S", Q3660)), "Suburbano",
    ISNUMBER(SEARCH("U", Q3660)), "Urbano"
)</f>
        <v>Rural</v>
      </c>
      <c r="V3660" s="24" t="str" cm="1">
        <f t="array" ref="V3660">_xlfn.LET(
    _xlpm.txt, _xlfn.TEXTJOIN("", TRUE, IF(ISNUMBER(--MID(Todos!$H3660, _xlfn.SEQUENCE(LEN(Todos!$H3660)), 1)), MID(Todos!$H3660, _xlfn.SEQUENCE(LEN(Todos!$H3660)), 1), "")),
    IF(ISNUMBER(--RIGHT(_xlpm.txt,1)), _xlpm.txt, LEFT(_xlpm.txt, LEN(_xlpm.txt)-1))
)</f>
        <v>6801</v>
      </c>
      <c r="W3660" s="9" t="str">
        <f>UPPER(LEFT(Todos!$B3660,2))</f>
        <v>KY</v>
      </c>
      <c r="X3660" s="10" t="str" cm="1">
        <f t="array" ref="X3660">+IF(Todos!$C3660 = "",MODE.MATCH(Todos!$C$2:$C$4029),Todos!$C3660)</f>
        <v>M</v>
      </c>
    </row>
    <row r="3661" spans="1:24" x14ac:dyDescent="0.35">
      <c r="A3661" s="11">
        <v>158390</v>
      </c>
      <c r="B3661" s="12" t="s">
        <v>24</v>
      </c>
      <c r="C3661" s="12" t="s">
        <v>17</v>
      </c>
      <c r="D3661" s="12">
        <v>950</v>
      </c>
      <c r="E3661" s="12">
        <v>365</v>
      </c>
      <c r="F3661" s="12">
        <v>427</v>
      </c>
      <c r="G3661" s="12">
        <v>0</v>
      </c>
      <c r="H3661" s="12">
        <v>15436</v>
      </c>
      <c r="I3661" s="12">
        <v>4</v>
      </c>
      <c r="J3661" s="12">
        <v>22</v>
      </c>
      <c r="K3661" s="12">
        <v>402</v>
      </c>
      <c r="L3661" s="12">
        <v>390</v>
      </c>
      <c r="M3661" s="12">
        <v>9.5</v>
      </c>
      <c r="N3661" s="12">
        <f>VLOOKUP(Todos!$A3661,vlookup_table[#All],2,FALSE)</f>
        <v>28</v>
      </c>
      <c r="O3661" s="12" t="str">
        <f>VLOOKUP(Todos!$A3661,vlookup_table[#All],3,FALSE)</f>
        <v>NV</v>
      </c>
      <c r="P3661" s="12">
        <f>VLOOKUP(Todos!$A3661,vlookup_table[#All],4,FALSE)</f>
        <v>3709</v>
      </c>
      <c r="Q3661" s="14" t="str">
        <f>VLOOKUP(Todos!$A3661,vlookup_table[#All],5,FALSE)</f>
        <v>U2</v>
      </c>
      <c r="R3661" s="14" t="str">
        <f>VLOOKUP(Todos!$A3661,vlookup_table[#All],6,FALSE)</f>
        <v>F</v>
      </c>
      <c r="S3661" s="14">
        <f>VLOOKUP(Todos!$A3661,vlookup_table[#All],7,FALSE)</f>
        <v>10</v>
      </c>
      <c r="T3661" s="14">
        <f>ROUND((9706-Todos!$P3661)/100, 0)</f>
        <v>60</v>
      </c>
      <c r="U3661" s="14" t="str" cm="1">
        <f t="array" ref="U3661">_xlfn.IFS(
    ISNUMBER(SEARCH("C", Q3661)), "Ciudad",
    ISNUMBER(SEARCH("T", Q3661)), "Pueblo",
    ISNUMBER(SEARCH("R", Q3661)), "Rural",
    ISNUMBER(SEARCH("S", Q3661)), "Suburbano",
    ISNUMBER(SEARCH("U", Q3661)), "Urbano"
)</f>
        <v>Urbano</v>
      </c>
      <c r="V3661" s="25" t="str" cm="1">
        <f t="array" ref="V3661">_xlfn.LET(
    _xlpm.txt, _xlfn.TEXTJOIN("", TRUE, IF(ISNUMBER(--MID(Todos!$H3661, _xlfn.SEQUENCE(LEN(Todos!$H3661)), 1)), MID(Todos!$H3661, _xlfn.SEQUENCE(LEN(Todos!$H3661)), 1), "")),
    IF(ISNUMBER(--RIGHT(_xlpm.txt,1)), _xlpm.txt, LEFT(_xlpm.txt, LEN(_xlpm.txt)-1))
)</f>
        <v>15436</v>
      </c>
      <c r="W3661" s="14" t="str">
        <f>UPPER(LEFT(Todos!$B3661,2))</f>
        <v>NV</v>
      </c>
      <c r="X3661" s="15" t="str" cm="1">
        <f t="array" ref="X3661">+IF(Todos!$C3661 = "",MODE.MATCH(Todos!$C$2:$C$4029),Todos!$C3661)</f>
        <v>F</v>
      </c>
    </row>
    <row r="3662" spans="1:24" x14ac:dyDescent="0.35">
      <c r="A3662" s="6">
        <v>31400</v>
      </c>
      <c r="B3662" s="7" t="s">
        <v>40</v>
      </c>
      <c r="C3662" s="7" t="s">
        <v>17</v>
      </c>
      <c r="D3662" s="7">
        <v>650</v>
      </c>
      <c r="E3662" s="7">
        <v>267</v>
      </c>
      <c r="F3662" s="7">
        <v>355</v>
      </c>
      <c r="G3662" s="7">
        <v>3</v>
      </c>
      <c r="H3662" s="7">
        <v>11773</v>
      </c>
      <c r="I3662" s="7">
        <v>0</v>
      </c>
      <c r="J3662" s="7">
        <v>74</v>
      </c>
      <c r="K3662" s="7">
        <v>304</v>
      </c>
      <c r="L3662" s="7">
        <v>322</v>
      </c>
      <c r="M3662" s="7">
        <v>6.5</v>
      </c>
      <c r="N3662" s="7">
        <f>VLOOKUP(Todos!$A3662,vlookup_table[#All],2,FALSE)</f>
        <v>2</v>
      </c>
      <c r="O3662" s="7" t="str">
        <f>VLOOKUP(Todos!$A3662,vlookup_table[#All],3,FALSE)</f>
        <v>GA</v>
      </c>
      <c r="P3662" s="7">
        <f>VLOOKUP(Todos!$A3662,vlookup_table[#All],4,FALSE)</f>
        <v>0</v>
      </c>
      <c r="Q3662" s="9" t="str">
        <f>VLOOKUP(Todos!$A3662,vlookup_table[#All],5,FALSE)</f>
        <v>T2</v>
      </c>
      <c r="R3662" s="9" t="str">
        <f>VLOOKUP(Todos!$A3662,vlookup_table[#All],6,FALSE)</f>
        <v>F</v>
      </c>
      <c r="S3662" s="9">
        <f>VLOOKUP(Todos!$A3662,vlookup_table[#All],7,FALSE)</f>
        <v>10</v>
      </c>
      <c r="T3662" s="9">
        <f>ROUND((9706-Todos!$P3662)/100, 0)</f>
        <v>97</v>
      </c>
      <c r="U3662" s="9" t="str" cm="1">
        <f t="array" ref="U3662">_xlfn.IFS(
    ISNUMBER(SEARCH("C", Q3662)), "Ciudad",
    ISNUMBER(SEARCH("T", Q3662)), "Pueblo",
    ISNUMBER(SEARCH("R", Q3662)), "Rural",
    ISNUMBER(SEARCH("S", Q3662)), "Suburbano",
    ISNUMBER(SEARCH("U", Q3662)), "Urbano"
)</f>
        <v>Pueblo</v>
      </c>
      <c r="V3662" s="24" t="str" cm="1">
        <f t="array" ref="V3662">_xlfn.LET(
    _xlpm.txt, _xlfn.TEXTJOIN("", TRUE, IF(ISNUMBER(--MID(Todos!$H3662, _xlfn.SEQUENCE(LEN(Todos!$H3662)), 1)), MID(Todos!$H3662, _xlfn.SEQUENCE(LEN(Todos!$H3662)), 1), "")),
    IF(ISNUMBER(--RIGHT(_xlpm.txt,1)), _xlpm.txt, LEFT(_xlpm.txt, LEN(_xlpm.txt)-1))
)</f>
        <v>11773</v>
      </c>
      <c r="W3662" s="9" t="str">
        <f>UPPER(LEFT(Todos!$B3662,2))</f>
        <v>GA</v>
      </c>
      <c r="X3662" s="10" t="str" cm="1">
        <f t="array" ref="X3662">+IF(Todos!$C3662 = "",MODE.MATCH(Todos!$C$2:$C$4029),Todos!$C3662)</f>
        <v>F</v>
      </c>
    </row>
    <row r="3663" spans="1:24" x14ac:dyDescent="0.35">
      <c r="A3663" s="11">
        <v>124872</v>
      </c>
      <c r="B3663" s="12" t="s">
        <v>21</v>
      </c>
      <c r="C3663" s="12" t="s">
        <v>14</v>
      </c>
      <c r="D3663" s="12">
        <v>550</v>
      </c>
      <c r="E3663" s="12">
        <v>282</v>
      </c>
      <c r="F3663" s="12">
        <v>433</v>
      </c>
      <c r="G3663" s="12">
        <v>2</v>
      </c>
      <c r="H3663" s="12">
        <v>15296</v>
      </c>
      <c r="I3663" s="12">
        <v>3</v>
      </c>
      <c r="J3663" s="12">
        <v>83</v>
      </c>
      <c r="K3663" s="12">
        <v>401</v>
      </c>
      <c r="L3663" s="12">
        <v>365</v>
      </c>
      <c r="M3663" s="12">
        <v>5.5185185189999997</v>
      </c>
      <c r="N3663" s="12">
        <f>VLOOKUP(Todos!$A3663,vlookup_table[#All],2,FALSE)</f>
        <v>1002</v>
      </c>
      <c r="O3663" s="12" t="str">
        <f>VLOOKUP(Todos!$A3663,vlookup_table[#All],3,FALSE)</f>
        <v>TX</v>
      </c>
      <c r="P3663" s="12">
        <f>VLOOKUP(Todos!$A3663,vlookup_table[#All],4,FALSE)</f>
        <v>1908</v>
      </c>
      <c r="Q3663" s="14" t="str">
        <f>VLOOKUP(Todos!$A3663,vlookup_table[#All],5,FALSE)</f>
        <v>C2</v>
      </c>
      <c r="R3663" s="14" t="str">
        <f>VLOOKUP(Todos!$A3663,vlookup_table[#All],6,FALSE)</f>
        <v>M</v>
      </c>
      <c r="S3663" s="14">
        <f>VLOOKUP(Todos!$A3663,vlookup_table[#All],7,FALSE)</f>
        <v>5</v>
      </c>
      <c r="T3663" s="14">
        <f>ROUND((9706-Todos!$P3663)/100, 0)</f>
        <v>78</v>
      </c>
      <c r="U3663" s="14" t="str" cm="1">
        <f t="array" ref="U3663">_xlfn.IFS(
    ISNUMBER(SEARCH("C", Q3663)), "Ciudad",
    ISNUMBER(SEARCH("T", Q3663)), "Pueblo",
    ISNUMBER(SEARCH("R", Q3663)), "Rural",
    ISNUMBER(SEARCH("S", Q3663)), "Suburbano",
    ISNUMBER(SEARCH("U", Q3663)), "Urbano"
)</f>
        <v>Ciudad</v>
      </c>
      <c r="V3663" s="25" t="str" cm="1">
        <f t="array" ref="V3663">_xlfn.LET(
    _xlpm.txt, _xlfn.TEXTJOIN("", TRUE, IF(ISNUMBER(--MID(Todos!$H3663, _xlfn.SEQUENCE(LEN(Todos!$H3663)), 1)), MID(Todos!$H3663, _xlfn.SEQUENCE(LEN(Todos!$H3663)), 1), "")),
    IF(ISNUMBER(--RIGHT(_xlpm.txt,1)), _xlpm.txt, LEFT(_xlpm.txt, LEN(_xlpm.txt)-1))
)</f>
        <v>15296</v>
      </c>
      <c r="W3663" s="14" t="str">
        <f>UPPER(LEFT(Todos!$B3663,2))</f>
        <v>TX</v>
      </c>
      <c r="X3663" s="15" t="str" cm="1">
        <f t="array" ref="X3663">+IF(Todos!$C3663 = "",MODE.MATCH(Todos!$C$2:$C$4029),Todos!$C3663)</f>
        <v>M</v>
      </c>
    </row>
    <row r="3664" spans="1:24" x14ac:dyDescent="0.35">
      <c r="A3664" s="6">
        <v>175917</v>
      </c>
      <c r="B3664" s="7" t="s">
        <v>51</v>
      </c>
      <c r="C3664" s="7" t="s">
        <v>17</v>
      </c>
      <c r="D3664" s="7">
        <v>866</v>
      </c>
      <c r="E3664" s="7">
        <v>308</v>
      </c>
      <c r="F3664" s="7">
        <v>465</v>
      </c>
      <c r="G3664" s="7">
        <v>5</v>
      </c>
      <c r="H3664" s="7">
        <v>16560</v>
      </c>
      <c r="I3664" s="7">
        <v>5</v>
      </c>
      <c r="J3664" s="7">
        <v>54</v>
      </c>
      <c r="K3664" s="7">
        <v>375</v>
      </c>
      <c r="L3664" s="7">
        <v>410</v>
      </c>
      <c r="M3664" s="7">
        <v>13.33333333</v>
      </c>
      <c r="N3664" s="7">
        <f>VLOOKUP(Todos!$A3664,vlookup_table[#All],2,FALSE)</f>
        <v>0</v>
      </c>
      <c r="O3664" s="7" t="str">
        <f>VLOOKUP(Todos!$A3664,vlookup_table[#All],3,FALSE)</f>
        <v>OR</v>
      </c>
      <c r="P3664" s="7">
        <f>VLOOKUP(Todos!$A3664,vlookup_table[#All],4,FALSE)</f>
        <v>2510</v>
      </c>
      <c r="Q3664" s="9" t="str">
        <f>VLOOKUP(Todos!$A3664,vlookup_table[#All],5,FALSE)</f>
        <v>R2</v>
      </c>
      <c r="R3664" s="9" t="str">
        <f>VLOOKUP(Todos!$A3664,vlookup_table[#All],6,FALSE)</f>
        <v>F</v>
      </c>
      <c r="S3664" s="9">
        <f>VLOOKUP(Todos!$A3664,vlookup_table[#All],7,FALSE)</f>
        <v>15</v>
      </c>
      <c r="T3664" s="9">
        <f>ROUND((9706-Todos!$P3664)/100, 0)</f>
        <v>72</v>
      </c>
      <c r="U3664" s="9" t="str" cm="1">
        <f t="array" ref="U3664">_xlfn.IFS(
    ISNUMBER(SEARCH("C", Q3664)), "Ciudad",
    ISNUMBER(SEARCH("T", Q3664)), "Pueblo",
    ISNUMBER(SEARCH("R", Q3664)), "Rural",
    ISNUMBER(SEARCH("S", Q3664)), "Suburbano",
    ISNUMBER(SEARCH("U", Q3664)), "Urbano"
)</f>
        <v>Rural</v>
      </c>
      <c r="V3664" s="24" t="str" cm="1">
        <f t="array" ref="V3664">_xlfn.LET(
    _xlpm.txt, _xlfn.TEXTJOIN("", TRUE, IF(ISNUMBER(--MID(Todos!$H3664, _xlfn.SEQUENCE(LEN(Todos!$H3664)), 1)), MID(Todos!$H3664, _xlfn.SEQUENCE(LEN(Todos!$H3664)), 1), "")),
    IF(ISNUMBER(--RIGHT(_xlpm.txt,1)), _xlpm.txt, LEFT(_xlpm.txt, LEN(_xlpm.txt)-1))
)</f>
        <v>16560</v>
      </c>
      <c r="W3664" s="9" t="str">
        <f>UPPER(LEFT(Todos!$B3664,2))</f>
        <v>OR</v>
      </c>
      <c r="X3664" s="10" t="str" cm="1">
        <f t="array" ref="X3664">+IF(Todos!$C3664 = "",MODE.MATCH(Todos!$C$2:$C$4029),Todos!$C3664)</f>
        <v>F</v>
      </c>
    </row>
    <row r="3665" spans="1:24" x14ac:dyDescent="0.35">
      <c r="A3665" s="11">
        <v>156473</v>
      </c>
      <c r="B3665" s="12" t="s">
        <v>22</v>
      </c>
      <c r="C3665" s="12" t="s">
        <v>17</v>
      </c>
      <c r="D3665" s="12">
        <v>2130</v>
      </c>
      <c r="E3665" s="12">
        <v>315</v>
      </c>
      <c r="F3665" s="12">
        <v>380</v>
      </c>
      <c r="G3665" s="12">
        <v>63</v>
      </c>
      <c r="H3665" s="12">
        <v>11583</v>
      </c>
      <c r="I3665" s="12">
        <v>40</v>
      </c>
      <c r="J3665" s="12">
        <v>35</v>
      </c>
      <c r="K3665" s="12">
        <v>309</v>
      </c>
      <c r="L3665" s="12">
        <v>380</v>
      </c>
      <c r="M3665" s="12">
        <v>5.7058823529999998</v>
      </c>
      <c r="N3665" s="12">
        <f>VLOOKUP(Todos!$A3665,vlookup_table[#All],2,FALSE)</f>
        <v>2</v>
      </c>
      <c r="O3665" s="12" t="str">
        <f>VLOOKUP(Todos!$A3665,vlookup_table[#All],3,FALSE)</f>
        <v>CA</v>
      </c>
      <c r="P3665" s="12">
        <f>VLOOKUP(Todos!$A3665,vlookup_table[#All],4,FALSE)</f>
        <v>1601</v>
      </c>
      <c r="Q3665" s="14" t="str">
        <f>VLOOKUP(Todos!$A3665,vlookup_table[#All],5,FALSE)</f>
        <v>U2</v>
      </c>
      <c r="R3665" s="14" t="str">
        <f>VLOOKUP(Todos!$A3665,vlookup_table[#All],6,FALSE)</f>
        <v>F</v>
      </c>
      <c r="S3665" s="14">
        <f>VLOOKUP(Todos!$A3665,vlookup_table[#All],7,FALSE)</f>
        <v>6</v>
      </c>
      <c r="T3665" s="14">
        <f>ROUND((9706-Todos!$P3665)/100, 0)</f>
        <v>81</v>
      </c>
      <c r="U3665" s="14" t="str" cm="1">
        <f t="array" ref="U3665">_xlfn.IFS(
    ISNUMBER(SEARCH("C", Q3665)), "Ciudad",
    ISNUMBER(SEARCH("T", Q3665)), "Pueblo",
    ISNUMBER(SEARCH("R", Q3665)), "Rural",
    ISNUMBER(SEARCH("S", Q3665)), "Suburbano",
    ISNUMBER(SEARCH("U", Q3665)), "Urbano"
)</f>
        <v>Urbano</v>
      </c>
      <c r="V3665" s="25" t="str" cm="1">
        <f t="array" ref="V3665">_xlfn.LET(
    _xlpm.txt, _xlfn.TEXTJOIN("", TRUE, IF(ISNUMBER(--MID(Todos!$H3665, _xlfn.SEQUENCE(LEN(Todos!$H3665)), 1)), MID(Todos!$H3665, _xlfn.SEQUENCE(LEN(Todos!$H3665)), 1), "")),
    IF(ISNUMBER(--RIGHT(_xlpm.txt,1)), _xlpm.txt, LEFT(_xlpm.txt, LEN(_xlpm.txt)-1))
)</f>
        <v>11583</v>
      </c>
      <c r="W3665" s="14" t="str">
        <f>UPPER(LEFT(Todos!$B3665,2))</f>
        <v>CA</v>
      </c>
      <c r="X3665" s="15" t="str" cm="1">
        <f t="array" ref="X3665">+IF(Todos!$C3665 = "",MODE.MATCH(Todos!$C$2:$C$4029),Todos!$C3665)</f>
        <v>F</v>
      </c>
    </row>
    <row r="3666" spans="1:24" x14ac:dyDescent="0.35">
      <c r="A3666" s="6">
        <v>91835</v>
      </c>
      <c r="B3666" s="7" t="s">
        <v>16</v>
      </c>
      <c r="C3666" s="7" t="s">
        <v>17</v>
      </c>
      <c r="D3666" s="7">
        <v>978</v>
      </c>
      <c r="E3666" s="7">
        <v>301</v>
      </c>
      <c r="F3666" s="7">
        <v>467</v>
      </c>
      <c r="G3666" s="7">
        <v>0</v>
      </c>
      <c r="H3666" s="7">
        <v>14771</v>
      </c>
      <c r="I3666" s="7">
        <v>4</v>
      </c>
      <c r="J3666" s="7">
        <v>86</v>
      </c>
      <c r="K3666" s="7">
        <v>434</v>
      </c>
      <c r="L3666" s="7">
        <v>355</v>
      </c>
      <c r="M3666" s="7">
        <v>5</v>
      </c>
      <c r="N3666" s="7">
        <f>VLOOKUP(Todos!$A3666,vlookup_table[#All],2,FALSE)</f>
        <v>2</v>
      </c>
      <c r="O3666" s="7" t="str">
        <f>VLOOKUP(Todos!$A3666,vlookup_table[#All],3,FALSE)</f>
        <v>IL</v>
      </c>
      <c r="P3666" s="7">
        <f>VLOOKUP(Todos!$A3666,vlookup_table[#All],4,FALSE)</f>
        <v>501</v>
      </c>
      <c r="Q3666" s="9" t="str">
        <f>VLOOKUP(Todos!$A3666,vlookup_table[#All],5,FALSE)</f>
        <v>S2</v>
      </c>
      <c r="R3666" s="9" t="str">
        <f>VLOOKUP(Todos!$A3666,vlookup_table[#All],6,FALSE)</f>
        <v>F</v>
      </c>
      <c r="S3666" s="9">
        <f>VLOOKUP(Todos!$A3666,vlookup_table[#All],7,FALSE)</f>
        <v>5</v>
      </c>
      <c r="T3666" s="9">
        <f>ROUND((9706-Todos!$P3666)/100, 0)</f>
        <v>92</v>
      </c>
      <c r="U3666" s="9" t="str" cm="1">
        <f t="array" ref="U3666">_xlfn.IFS(
    ISNUMBER(SEARCH("C", Q3666)), "Ciudad",
    ISNUMBER(SEARCH("T", Q3666)), "Pueblo",
    ISNUMBER(SEARCH("R", Q3666)), "Rural",
    ISNUMBER(SEARCH("S", Q3666)), "Suburbano",
    ISNUMBER(SEARCH("U", Q3666)), "Urbano"
)</f>
        <v>Suburbano</v>
      </c>
      <c r="V3666" s="24" t="str" cm="1">
        <f t="array" ref="V3666">_xlfn.LET(
    _xlpm.txt, _xlfn.TEXTJOIN("", TRUE, IF(ISNUMBER(--MID(Todos!$H3666, _xlfn.SEQUENCE(LEN(Todos!$H3666)), 1)), MID(Todos!$H3666, _xlfn.SEQUENCE(LEN(Todos!$H3666)), 1), "")),
    IF(ISNUMBER(--RIGHT(_xlpm.txt,1)), _xlpm.txt, LEFT(_xlpm.txt, LEN(_xlpm.txt)-1))
)</f>
        <v>14771</v>
      </c>
      <c r="W3666" s="9" t="str">
        <f>UPPER(LEFT(Todos!$B3666,2))</f>
        <v>IL</v>
      </c>
      <c r="X3666" s="10" t="str" cm="1">
        <f t="array" ref="X3666">+IF(Todos!$C3666 = "",MODE.MATCH(Todos!$C$2:$C$4029),Todos!$C3666)</f>
        <v>F</v>
      </c>
    </row>
    <row r="3667" spans="1:24" x14ac:dyDescent="0.35">
      <c r="A3667" s="11">
        <v>29348</v>
      </c>
      <c r="B3667" s="12" t="s">
        <v>40</v>
      </c>
      <c r="C3667" s="12" t="s">
        <v>14</v>
      </c>
      <c r="D3667" s="12">
        <v>598</v>
      </c>
      <c r="E3667" s="12">
        <v>283</v>
      </c>
      <c r="F3667" s="12">
        <v>362</v>
      </c>
      <c r="G3667" s="12">
        <v>1</v>
      </c>
      <c r="H3667" s="12">
        <v>12093</v>
      </c>
      <c r="I3667" s="12">
        <v>0</v>
      </c>
      <c r="J3667" s="12">
        <v>77</v>
      </c>
      <c r="K3667" s="12">
        <v>318</v>
      </c>
      <c r="L3667" s="12">
        <v>327</v>
      </c>
      <c r="M3667" s="12">
        <v>5.0555555559999998</v>
      </c>
      <c r="N3667" s="12">
        <f>VLOOKUP(Todos!$A3667,vlookup_table[#All],2,FALSE)</f>
        <v>1</v>
      </c>
      <c r="O3667" s="12" t="str">
        <f>VLOOKUP(Todos!$A3667,vlookup_table[#All],3,FALSE)</f>
        <v>GA</v>
      </c>
      <c r="P3667" s="12">
        <f>VLOOKUP(Todos!$A3667,vlookup_table[#All],4,FALSE)</f>
        <v>0</v>
      </c>
      <c r="Q3667" s="14" t="str">
        <f>VLOOKUP(Todos!$A3667,vlookup_table[#All],5,FALSE)</f>
        <v>R2</v>
      </c>
      <c r="R3667" s="14" t="str">
        <f>VLOOKUP(Todos!$A3667,vlookup_table[#All],6,FALSE)</f>
        <v>M</v>
      </c>
      <c r="S3667" s="14">
        <f>VLOOKUP(Todos!$A3667,vlookup_table[#All],7,FALSE)</f>
        <v>5</v>
      </c>
      <c r="T3667" s="14">
        <f>ROUND((9706-Todos!$P3667)/100, 0)</f>
        <v>97</v>
      </c>
      <c r="U3667" s="14" t="str" cm="1">
        <f t="array" ref="U3667">_xlfn.IFS(
    ISNUMBER(SEARCH("C", Q3667)), "Ciudad",
    ISNUMBER(SEARCH("T", Q3667)), "Pueblo",
    ISNUMBER(SEARCH("R", Q3667)), "Rural",
    ISNUMBER(SEARCH("S", Q3667)), "Suburbano",
    ISNUMBER(SEARCH("U", Q3667)), "Urbano"
)</f>
        <v>Rural</v>
      </c>
      <c r="V3667" s="25" t="str" cm="1">
        <f t="array" ref="V3667">_xlfn.LET(
    _xlpm.txt, _xlfn.TEXTJOIN("", TRUE, IF(ISNUMBER(--MID(Todos!$H3667, _xlfn.SEQUENCE(LEN(Todos!$H3667)), 1)), MID(Todos!$H3667, _xlfn.SEQUENCE(LEN(Todos!$H3667)), 1), "")),
    IF(ISNUMBER(--RIGHT(_xlpm.txt,1)), _xlpm.txt, LEFT(_xlpm.txt, LEN(_xlpm.txt)-1))
)</f>
        <v>12093</v>
      </c>
      <c r="W3667" s="14" t="str">
        <f>UPPER(LEFT(Todos!$B3667,2))</f>
        <v>GA</v>
      </c>
      <c r="X3667" s="15" t="str" cm="1">
        <f t="array" ref="X3667">+IF(Todos!$C3667 = "",MODE.MATCH(Todos!$C$2:$C$4029),Todos!$C3667)</f>
        <v>M</v>
      </c>
    </row>
    <row r="3668" spans="1:24" x14ac:dyDescent="0.35">
      <c r="A3668" s="6">
        <v>18257</v>
      </c>
      <c r="B3668" s="7" t="s">
        <v>18</v>
      </c>
      <c r="C3668" s="7" t="s">
        <v>14</v>
      </c>
      <c r="D3668" s="7">
        <v>487</v>
      </c>
      <c r="E3668" s="7">
        <v>273</v>
      </c>
      <c r="F3668" s="7">
        <v>314</v>
      </c>
      <c r="G3668" s="7">
        <v>0</v>
      </c>
      <c r="H3668" s="7">
        <v>13272</v>
      </c>
      <c r="I3668" s="7">
        <v>1</v>
      </c>
      <c r="J3668" s="7">
        <v>76</v>
      </c>
      <c r="K3668" s="7">
        <v>308</v>
      </c>
      <c r="L3668" s="7">
        <v>275</v>
      </c>
      <c r="M3668" s="7">
        <v>4</v>
      </c>
      <c r="N3668" s="7">
        <f>VLOOKUP(Todos!$A3668,vlookup_table[#All],2,FALSE)</f>
        <v>0</v>
      </c>
      <c r="O3668" s="7" t="str">
        <f>VLOOKUP(Todos!$A3668,vlookup_table[#All],3,FALSE)</f>
        <v>NC</v>
      </c>
      <c r="P3668" s="7">
        <f>VLOOKUP(Todos!$A3668,vlookup_table[#All],4,FALSE)</f>
        <v>0</v>
      </c>
      <c r="Q3668" s="9" t="str">
        <f>VLOOKUP(Todos!$A3668,vlookup_table[#All],5,FALSE)</f>
        <v>T2</v>
      </c>
      <c r="R3668" s="9" t="str">
        <f>VLOOKUP(Todos!$A3668,vlookup_table[#All],6,FALSE)</f>
        <v>M</v>
      </c>
      <c r="S3668" s="9">
        <f>VLOOKUP(Todos!$A3668,vlookup_table[#All],7,FALSE)</f>
        <v>5</v>
      </c>
      <c r="T3668" s="9">
        <f>ROUND((9706-Todos!$P3668)/100, 0)</f>
        <v>97</v>
      </c>
      <c r="U3668" s="9" t="str" cm="1">
        <f t="array" ref="U3668">_xlfn.IFS(
    ISNUMBER(SEARCH("C", Q3668)), "Ciudad",
    ISNUMBER(SEARCH("T", Q3668)), "Pueblo",
    ISNUMBER(SEARCH("R", Q3668)), "Rural",
    ISNUMBER(SEARCH("S", Q3668)), "Suburbano",
    ISNUMBER(SEARCH("U", Q3668)), "Urbano"
)</f>
        <v>Pueblo</v>
      </c>
      <c r="V3668" s="24" t="str" cm="1">
        <f t="array" ref="V3668">_xlfn.LET(
    _xlpm.txt, _xlfn.TEXTJOIN("", TRUE, IF(ISNUMBER(--MID(Todos!$H3668, _xlfn.SEQUENCE(LEN(Todos!$H3668)), 1)), MID(Todos!$H3668, _xlfn.SEQUENCE(LEN(Todos!$H3668)), 1), "")),
    IF(ISNUMBER(--RIGHT(_xlpm.txt,1)), _xlpm.txt, LEFT(_xlpm.txt, LEN(_xlpm.txt)-1))
)</f>
        <v>13272</v>
      </c>
      <c r="W3668" s="9" t="str">
        <f>UPPER(LEFT(Todos!$B3668,2))</f>
        <v>NC</v>
      </c>
      <c r="X3668" s="10" t="str" cm="1">
        <f t="array" ref="X3668">+IF(Todos!$C3668 = "",MODE.MATCH(Todos!$C$2:$C$4029),Todos!$C3668)</f>
        <v>M</v>
      </c>
    </row>
    <row r="3669" spans="1:24" x14ac:dyDescent="0.35">
      <c r="A3669" s="11">
        <v>69822</v>
      </c>
      <c r="B3669" s="12" t="s">
        <v>30</v>
      </c>
      <c r="C3669" s="12" t="s">
        <v>17</v>
      </c>
      <c r="D3669" s="12">
        <v>859</v>
      </c>
      <c r="E3669" s="12">
        <v>473</v>
      </c>
      <c r="F3669" s="12">
        <v>529</v>
      </c>
      <c r="G3669" s="12">
        <v>2</v>
      </c>
      <c r="H3669" s="12">
        <v>16331</v>
      </c>
      <c r="I3669" s="12">
        <v>2</v>
      </c>
      <c r="J3669" s="12">
        <v>86</v>
      </c>
      <c r="K3669" s="12">
        <v>499</v>
      </c>
      <c r="L3669" s="12">
        <v>503</v>
      </c>
      <c r="M3669" s="12">
        <v>10.33333333</v>
      </c>
      <c r="N3669" s="12">
        <f>VLOOKUP(Todos!$A3669,vlookup_table[#All],2,FALSE)</f>
        <v>0</v>
      </c>
      <c r="O3669" s="12" t="str">
        <f>VLOOKUP(Todos!$A3669,vlookup_table[#All],3,FALSE)</f>
        <v>MI</v>
      </c>
      <c r="P3669" s="12">
        <f>VLOOKUP(Todos!$A3669,vlookup_table[#All],4,FALSE)</f>
        <v>4601</v>
      </c>
      <c r="Q3669" s="14" t="str">
        <f>VLOOKUP(Todos!$A3669,vlookup_table[#All],5,FALSE)</f>
        <v>T2</v>
      </c>
      <c r="R3669" s="14" t="str">
        <f>VLOOKUP(Todos!$A3669,vlookup_table[#All],6,FALSE)</f>
        <v>F</v>
      </c>
      <c r="S3669" s="14">
        <f>VLOOKUP(Todos!$A3669,vlookup_table[#All],7,FALSE)</f>
        <v>15</v>
      </c>
      <c r="T3669" s="14">
        <f>ROUND((9706-Todos!$P3669)/100, 0)</f>
        <v>51</v>
      </c>
      <c r="U3669" s="14" t="str" cm="1">
        <f t="array" ref="U3669">_xlfn.IFS(
    ISNUMBER(SEARCH("C", Q3669)), "Ciudad",
    ISNUMBER(SEARCH("T", Q3669)), "Pueblo",
    ISNUMBER(SEARCH("R", Q3669)), "Rural",
    ISNUMBER(SEARCH("S", Q3669)), "Suburbano",
    ISNUMBER(SEARCH("U", Q3669)), "Urbano"
)</f>
        <v>Pueblo</v>
      </c>
      <c r="V3669" s="25" t="str" cm="1">
        <f t="array" ref="V3669">_xlfn.LET(
    _xlpm.txt, _xlfn.TEXTJOIN("", TRUE, IF(ISNUMBER(--MID(Todos!$H3669, _xlfn.SEQUENCE(LEN(Todos!$H3669)), 1)), MID(Todos!$H3669, _xlfn.SEQUENCE(LEN(Todos!$H3669)), 1), "")),
    IF(ISNUMBER(--RIGHT(_xlpm.txt,1)), _xlpm.txt, LEFT(_xlpm.txt, LEN(_xlpm.txt)-1))
)</f>
        <v>16331</v>
      </c>
      <c r="W3669" s="14" t="str">
        <f>UPPER(LEFT(Todos!$B3669,2))</f>
        <v>MI</v>
      </c>
      <c r="X3669" s="15" t="str" cm="1">
        <f t="array" ref="X3669">+IF(Todos!$C3669 = "",MODE.MATCH(Todos!$C$2:$C$4029),Todos!$C3669)</f>
        <v>F</v>
      </c>
    </row>
    <row r="3670" spans="1:24" x14ac:dyDescent="0.35">
      <c r="A3670" s="6">
        <v>139180</v>
      </c>
      <c r="B3670" s="7" t="s">
        <v>55</v>
      </c>
      <c r="C3670" s="7" t="s">
        <v>17</v>
      </c>
      <c r="D3670" s="7">
        <v>359</v>
      </c>
      <c r="E3670" s="7">
        <v>164</v>
      </c>
      <c r="F3670" s="7">
        <v>242</v>
      </c>
      <c r="G3670" s="7">
        <v>0</v>
      </c>
      <c r="H3670" s="7">
        <v>7312</v>
      </c>
      <c r="I3670" s="7">
        <v>2</v>
      </c>
      <c r="J3670" s="7">
        <v>70</v>
      </c>
      <c r="K3670" s="7">
        <v>186</v>
      </c>
      <c r="L3670" s="7">
        <v>223</v>
      </c>
      <c r="M3670" s="7">
        <v>8.2222222219999992</v>
      </c>
      <c r="N3670" s="7">
        <f>VLOOKUP(Todos!$A3670,vlookup_table[#All],2,FALSE)</f>
        <v>28</v>
      </c>
      <c r="O3670" s="7" t="str">
        <f>VLOOKUP(Todos!$A3670,vlookup_table[#All],3,FALSE)</f>
        <v>NM</v>
      </c>
      <c r="P3670" s="7">
        <f>VLOOKUP(Todos!$A3670,vlookup_table[#All],4,FALSE)</f>
        <v>2001</v>
      </c>
      <c r="Q3670" s="9" t="str">
        <f>VLOOKUP(Todos!$A3670,vlookup_table[#All],5,FALSE)</f>
        <v>R3</v>
      </c>
      <c r="R3670" s="9" t="str">
        <f>VLOOKUP(Todos!$A3670,vlookup_table[#All],6,FALSE)</f>
        <v>F</v>
      </c>
      <c r="S3670" s="9">
        <f>VLOOKUP(Todos!$A3670,vlookup_table[#All],7,FALSE)</f>
        <v>15</v>
      </c>
      <c r="T3670" s="9">
        <f>ROUND((9706-Todos!$P3670)/100, 0)</f>
        <v>77</v>
      </c>
      <c r="U3670" s="9" t="str" cm="1">
        <f t="array" ref="U3670">_xlfn.IFS(
    ISNUMBER(SEARCH("C", Q3670)), "Ciudad",
    ISNUMBER(SEARCH("T", Q3670)), "Pueblo",
    ISNUMBER(SEARCH("R", Q3670)), "Rural",
    ISNUMBER(SEARCH("S", Q3670)), "Suburbano",
    ISNUMBER(SEARCH("U", Q3670)), "Urbano"
)</f>
        <v>Rural</v>
      </c>
      <c r="V3670" s="24" t="str" cm="1">
        <f t="array" ref="V3670">_xlfn.LET(
    _xlpm.txt, _xlfn.TEXTJOIN("", TRUE, IF(ISNUMBER(--MID(Todos!$H3670, _xlfn.SEQUENCE(LEN(Todos!$H3670)), 1)), MID(Todos!$H3670, _xlfn.SEQUENCE(LEN(Todos!$H3670)), 1), "")),
    IF(ISNUMBER(--RIGHT(_xlpm.txt,1)), _xlpm.txt, LEFT(_xlpm.txt, LEN(_xlpm.txt)-1))
)</f>
        <v>7312</v>
      </c>
      <c r="W3670" s="9" t="str">
        <f>UPPER(LEFT(Todos!$B3670,2))</f>
        <v>NM</v>
      </c>
      <c r="X3670" s="10" t="str" cm="1">
        <f t="array" ref="X3670">+IF(Todos!$C3670 = "",MODE.MATCH(Todos!$C$2:$C$4029),Todos!$C3670)</f>
        <v>F</v>
      </c>
    </row>
    <row r="3671" spans="1:24" x14ac:dyDescent="0.35">
      <c r="A3671" s="11">
        <v>185080</v>
      </c>
      <c r="B3671" s="12" t="s">
        <v>22</v>
      </c>
      <c r="C3671" s="12" t="s">
        <v>17</v>
      </c>
      <c r="D3671" s="12">
        <v>2298</v>
      </c>
      <c r="E3671" s="12">
        <v>374</v>
      </c>
      <c r="F3671" s="12">
        <v>604</v>
      </c>
      <c r="G3671" s="12">
        <v>64</v>
      </c>
      <c r="H3671" s="12">
        <v>31281</v>
      </c>
      <c r="I3671" s="12">
        <v>12</v>
      </c>
      <c r="J3671" s="12">
        <v>12</v>
      </c>
      <c r="K3671" s="12">
        <v>514</v>
      </c>
      <c r="L3671" s="12">
        <v>473</v>
      </c>
      <c r="M3671" s="12">
        <v>98.785714290000001</v>
      </c>
      <c r="N3671" s="12">
        <f>VLOOKUP(Todos!$A3671,vlookup_table[#All],2,FALSE)</f>
        <v>0</v>
      </c>
      <c r="O3671" s="12" t="str">
        <f>VLOOKUP(Todos!$A3671,vlookup_table[#All],3,FALSE)</f>
        <v>CA</v>
      </c>
      <c r="P3671" s="12">
        <f>VLOOKUP(Todos!$A3671,vlookup_table[#All],4,FALSE)</f>
        <v>0</v>
      </c>
      <c r="Q3671" s="14" t="str">
        <f>VLOOKUP(Todos!$A3671,vlookup_table[#All],5,FALSE)</f>
        <v>C2</v>
      </c>
      <c r="R3671" s="14" t="str">
        <f>VLOOKUP(Todos!$A3671,vlookup_table[#All],6,FALSE)</f>
        <v>F</v>
      </c>
      <c r="S3671" s="14">
        <f>VLOOKUP(Todos!$A3671,vlookup_table[#All],7,FALSE)</f>
        <v>200</v>
      </c>
      <c r="T3671" s="14">
        <f>ROUND((9706-Todos!$P3671)/100, 0)</f>
        <v>97</v>
      </c>
      <c r="U3671" s="14" t="str" cm="1">
        <f t="array" ref="U3671">_xlfn.IFS(
    ISNUMBER(SEARCH("C", Q3671)), "Ciudad",
    ISNUMBER(SEARCH("T", Q3671)), "Pueblo",
    ISNUMBER(SEARCH("R", Q3671)), "Rural",
    ISNUMBER(SEARCH("S", Q3671)), "Suburbano",
    ISNUMBER(SEARCH("U", Q3671)), "Urbano"
)</f>
        <v>Ciudad</v>
      </c>
      <c r="V3671" s="25" t="str" cm="1">
        <f t="array" ref="V3671">_xlfn.LET(
    _xlpm.txt, _xlfn.TEXTJOIN("", TRUE, IF(ISNUMBER(--MID(Todos!$H3671, _xlfn.SEQUENCE(LEN(Todos!$H3671)), 1)), MID(Todos!$H3671, _xlfn.SEQUENCE(LEN(Todos!$H3671)), 1), "")),
    IF(ISNUMBER(--RIGHT(_xlpm.txt,1)), _xlpm.txt, LEFT(_xlpm.txt, LEN(_xlpm.txt)-1))
)</f>
        <v>31281</v>
      </c>
      <c r="W3671" s="14" t="str">
        <f>UPPER(LEFT(Todos!$B3671,2))</f>
        <v>CA</v>
      </c>
      <c r="X3671" s="15" t="str" cm="1">
        <f t="array" ref="X3671">+IF(Todos!$C3671 = "",MODE.MATCH(Todos!$C$2:$C$4029),Todos!$C3671)</f>
        <v>F</v>
      </c>
    </row>
    <row r="3672" spans="1:24" x14ac:dyDescent="0.35">
      <c r="A3672" s="6">
        <v>151904</v>
      </c>
      <c r="B3672" s="7" t="s">
        <v>22</v>
      </c>
      <c r="C3672" s="7" t="s">
        <v>14</v>
      </c>
      <c r="D3672" s="7">
        <v>1088</v>
      </c>
      <c r="E3672" s="7">
        <v>278</v>
      </c>
      <c r="F3672" s="7">
        <v>380</v>
      </c>
      <c r="G3672" s="7">
        <v>19</v>
      </c>
      <c r="H3672" s="7">
        <v>15011</v>
      </c>
      <c r="I3672" s="7">
        <v>18</v>
      </c>
      <c r="J3672" s="7">
        <v>35</v>
      </c>
      <c r="K3672" s="7">
        <v>308</v>
      </c>
      <c r="L3672" s="7">
        <v>335</v>
      </c>
      <c r="M3672" s="7">
        <v>10.83333333</v>
      </c>
      <c r="N3672" s="7">
        <f>VLOOKUP(Todos!$A3672,vlookup_table[#All],2,FALSE)</f>
        <v>0</v>
      </c>
      <c r="O3672" s="7" t="str">
        <f>VLOOKUP(Todos!$A3672,vlookup_table[#All],3,FALSE)</f>
        <v>CA</v>
      </c>
      <c r="P3672" s="7">
        <f>VLOOKUP(Todos!$A3672,vlookup_table[#All],4,FALSE)</f>
        <v>1601</v>
      </c>
      <c r="Q3672" s="9" t="str">
        <f>VLOOKUP(Todos!$A3672,vlookup_table[#All],5,FALSE)</f>
        <v>C2</v>
      </c>
      <c r="R3672" s="9" t="str">
        <f>VLOOKUP(Todos!$A3672,vlookup_table[#All],6,FALSE)</f>
        <v>M</v>
      </c>
      <c r="S3672" s="9">
        <f>VLOOKUP(Todos!$A3672,vlookup_table[#All],7,FALSE)</f>
        <v>15</v>
      </c>
      <c r="T3672" s="9">
        <f>ROUND((9706-Todos!$P3672)/100, 0)</f>
        <v>81</v>
      </c>
      <c r="U3672" s="9" t="str" cm="1">
        <f t="array" ref="U3672">_xlfn.IFS(
    ISNUMBER(SEARCH("C", Q3672)), "Ciudad",
    ISNUMBER(SEARCH("T", Q3672)), "Pueblo",
    ISNUMBER(SEARCH("R", Q3672)), "Rural",
    ISNUMBER(SEARCH("S", Q3672)), "Suburbano",
    ISNUMBER(SEARCH("U", Q3672)), "Urbano"
)</f>
        <v>Ciudad</v>
      </c>
      <c r="V3672" s="24" t="str" cm="1">
        <f t="array" ref="V3672">_xlfn.LET(
    _xlpm.txt, _xlfn.TEXTJOIN("", TRUE, IF(ISNUMBER(--MID(Todos!$H3672, _xlfn.SEQUENCE(LEN(Todos!$H3672)), 1)), MID(Todos!$H3672, _xlfn.SEQUENCE(LEN(Todos!$H3672)), 1), "")),
    IF(ISNUMBER(--RIGHT(_xlpm.txt,1)), _xlpm.txt, LEFT(_xlpm.txt, LEN(_xlpm.txt)-1))
)</f>
        <v>15011</v>
      </c>
      <c r="W3672" s="9" t="str">
        <f>UPPER(LEFT(Todos!$B3672,2))</f>
        <v>CA</v>
      </c>
      <c r="X3672" s="10" t="str" cm="1">
        <f t="array" ref="X3672">+IF(Todos!$C3672 = "",MODE.MATCH(Todos!$C$2:$C$4029),Todos!$C3672)</f>
        <v>M</v>
      </c>
    </row>
    <row r="3673" spans="1:24" x14ac:dyDescent="0.35">
      <c r="A3673" s="11">
        <v>107895</v>
      </c>
      <c r="B3673" s="12" t="s">
        <v>50</v>
      </c>
      <c r="C3673" s="12" t="s">
        <v>14</v>
      </c>
      <c r="D3673" s="12">
        <v>646</v>
      </c>
      <c r="E3673" s="12">
        <v>228</v>
      </c>
      <c r="F3673" s="12">
        <v>291</v>
      </c>
      <c r="G3673" s="12">
        <v>0</v>
      </c>
      <c r="H3673" s="12">
        <v>10918</v>
      </c>
      <c r="I3673" s="12">
        <v>3</v>
      </c>
      <c r="J3673" s="12">
        <v>72</v>
      </c>
      <c r="K3673" s="12">
        <v>237</v>
      </c>
      <c r="L3673" s="12">
        <v>299</v>
      </c>
      <c r="M3673" s="12">
        <v>3.1904761910000001</v>
      </c>
      <c r="N3673" s="12">
        <f>VLOOKUP(Todos!$A3673,vlookup_table[#All],2,FALSE)</f>
        <v>1</v>
      </c>
      <c r="O3673" s="12" t="str">
        <f>VLOOKUP(Todos!$A3673,vlookup_table[#All],3,FALSE)</f>
        <v>LA</v>
      </c>
      <c r="P3673" s="12">
        <f>VLOOKUP(Todos!$A3673,vlookup_table[#All],4,FALSE)</f>
        <v>4711</v>
      </c>
      <c r="Q3673" s="14" t="str">
        <f>VLOOKUP(Todos!$A3673,vlookup_table[#All],5,FALSE)</f>
        <v>U3</v>
      </c>
      <c r="R3673" s="14" t="str">
        <f>VLOOKUP(Todos!$A3673,vlookup_table[#All],6,FALSE)</f>
        <v>M</v>
      </c>
      <c r="S3673" s="14">
        <f>VLOOKUP(Todos!$A3673,vlookup_table[#All],7,FALSE)</f>
        <v>3</v>
      </c>
      <c r="T3673" s="14">
        <f>ROUND((9706-Todos!$P3673)/100, 0)</f>
        <v>50</v>
      </c>
      <c r="U3673" s="14" t="str" cm="1">
        <f t="array" ref="U3673">_xlfn.IFS(
    ISNUMBER(SEARCH("C", Q3673)), "Ciudad",
    ISNUMBER(SEARCH("T", Q3673)), "Pueblo",
    ISNUMBER(SEARCH("R", Q3673)), "Rural",
    ISNUMBER(SEARCH("S", Q3673)), "Suburbano",
    ISNUMBER(SEARCH("U", Q3673)), "Urbano"
)</f>
        <v>Urbano</v>
      </c>
      <c r="V3673" s="25" t="str" cm="1">
        <f t="array" ref="V3673">_xlfn.LET(
    _xlpm.txt, _xlfn.TEXTJOIN("", TRUE, IF(ISNUMBER(--MID(Todos!$H3673, _xlfn.SEQUENCE(LEN(Todos!$H3673)), 1)), MID(Todos!$H3673, _xlfn.SEQUENCE(LEN(Todos!$H3673)), 1), "")),
    IF(ISNUMBER(--RIGHT(_xlpm.txt,1)), _xlpm.txt, LEFT(_xlpm.txt, LEN(_xlpm.txt)-1))
)</f>
        <v>10918</v>
      </c>
      <c r="W3673" s="14" t="str">
        <f>UPPER(LEFT(Todos!$B3673,2))</f>
        <v>LA</v>
      </c>
      <c r="X3673" s="15" t="str" cm="1">
        <f t="array" ref="X3673">+IF(Todos!$C3673 = "",MODE.MATCH(Todos!$C$2:$C$4029),Todos!$C3673)</f>
        <v>M</v>
      </c>
    </row>
    <row r="3674" spans="1:24" x14ac:dyDescent="0.35">
      <c r="A3674" s="6">
        <v>72844</v>
      </c>
      <c r="B3674" s="7" t="s">
        <v>30</v>
      </c>
      <c r="C3674" s="7" t="s">
        <v>17</v>
      </c>
      <c r="D3674" s="7">
        <v>740</v>
      </c>
      <c r="E3674" s="7">
        <v>401</v>
      </c>
      <c r="F3674" s="7">
        <v>491</v>
      </c>
      <c r="G3674" s="7">
        <v>1</v>
      </c>
      <c r="H3674" s="7">
        <v>15718</v>
      </c>
      <c r="I3674" s="7">
        <v>3</v>
      </c>
      <c r="J3674" s="7">
        <v>84</v>
      </c>
      <c r="K3674" s="7">
        <v>450</v>
      </c>
      <c r="L3674" s="7">
        <v>446</v>
      </c>
      <c r="M3674" s="7">
        <v>5.7647058820000003</v>
      </c>
      <c r="N3674" s="7">
        <f>VLOOKUP(Todos!$A3674,vlookup_table[#All],2,FALSE)</f>
        <v>0</v>
      </c>
      <c r="O3674" s="7" t="str">
        <f>VLOOKUP(Todos!$A3674,vlookup_table[#All],3,FALSE)</f>
        <v>MI</v>
      </c>
      <c r="P3674" s="7">
        <f>VLOOKUP(Todos!$A3674,vlookup_table[#All],4,FALSE)</f>
        <v>2005</v>
      </c>
      <c r="Q3674" s="9" t="str">
        <f>VLOOKUP(Todos!$A3674,vlookup_table[#All],5,FALSE)</f>
        <v>T1</v>
      </c>
      <c r="R3674" s="9" t="str">
        <f>VLOOKUP(Todos!$A3674,vlookup_table[#All],6,FALSE)</f>
        <v>F</v>
      </c>
      <c r="S3674" s="9">
        <f>VLOOKUP(Todos!$A3674,vlookup_table[#All],7,FALSE)</f>
        <v>10</v>
      </c>
      <c r="T3674" s="9">
        <f>ROUND((9706-Todos!$P3674)/100, 0)</f>
        <v>77</v>
      </c>
      <c r="U3674" s="9" t="str" cm="1">
        <f t="array" ref="U3674">_xlfn.IFS(
    ISNUMBER(SEARCH("C", Q3674)), "Ciudad",
    ISNUMBER(SEARCH("T", Q3674)), "Pueblo",
    ISNUMBER(SEARCH("R", Q3674)), "Rural",
    ISNUMBER(SEARCH("S", Q3674)), "Suburbano",
    ISNUMBER(SEARCH("U", Q3674)), "Urbano"
)</f>
        <v>Pueblo</v>
      </c>
      <c r="V3674" s="24" t="str" cm="1">
        <f t="array" ref="V3674">_xlfn.LET(
    _xlpm.txt, _xlfn.TEXTJOIN("", TRUE, IF(ISNUMBER(--MID(Todos!$H3674, _xlfn.SEQUENCE(LEN(Todos!$H3674)), 1)), MID(Todos!$H3674, _xlfn.SEQUENCE(LEN(Todos!$H3674)), 1), "")),
    IF(ISNUMBER(--RIGHT(_xlpm.txt,1)), _xlpm.txt, LEFT(_xlpm.txt, LEN(_xlpm.txt)-1))
)</f>
        <v>15718</v>
      </c>
      <c r="W3674" s="9" t="str">
        <f>UPPER(LEFT(Todos!$B3674,2))</f>
        <v>MI</v>
      </c>
      <c r="X3674" s="10" t="str" cm="1">
        <f t="array" ref="X3674">+IF(Todos!$C3674 = "",MODE.MATCH(Todos!$C$2:$C$4029),Todos!$C3674)</f>
        <v>F</v>
      </c>
    </row>
    <row r="3675" spans="1:24" x14ac:dyDescent="0.35">
      <c r="A3675" s="11">
        <v>55756</v>
      </c>
      <c r="B3675" s="12" t="s">
        <v>63</v>
      </c>
      <c r="C3675" s="12" t="s">
        <v>17</v>
      </c>
      <c r="D3675" s="12">
        <v>743</v>
      </c>
      <c r="E3675" s="12">
        <v>465</v>
      </c>
      <c r="F3675" s="12">
        <v>540</v>
      </c>
      <c r="G3675" s="12">
        <v>5</v>
      </c>
      <c r="H3675" s="12">
        <v>22415</v>
      </c>
      <c r="I3675" s="12">
        <v>2</v>
      </c>
      <c r="J3675" s="12">
        <v>26</v>
      </c>
      <c r="K3675" s="12">
        <v>483</v>
      </c>
      <c r="L3675" s="12">
        <v>495</v>
      </c>
      <c r="M3675" s="12">
        <v>7.5555555559999998</v>
      </c>
      <c r="N3675" s="12">
        <f>VLOOKUP(Todos!$A3675,vlookup_table[#All],2,FALSE)</f>
        <v>28</v>
      </c>
      <c r="O3675" s="12" t="str">
        <f>VLOOKUP(Todos!$A3675,vlookup_table[#All],3,FALSE)</f>
        <v>MS</v>
      </c>
      <c r="P3675" s="12">
        <f>VLOOKUP(Todos!$A3675,vlookup_table[#All],4,FALSE)</f>
        <v>0</v>
      </c>
      <c r="Q3675" s="14" t="str">
        <f>VLOOKUP(Todos!$A3675,vlookup_table[#All],5,FALSE)</f>
        <v>C1</v>
      </c>
      <c r="R3675" s="14" t="str">
        <f>VLOOKUP(Todos!$A3675,vlookup_table[#All],6,FALSE)</f>
        <v>F</v>
      </c>
      <c r="S3675" s="14">
        <f>VLOOKUP(Todos!$A3675,vlookup_table[#All],7,FALSE)</f>
        <v>10</v>
      </c>
      <c r="T3675" s="14">
        <f>ROUND((9706-Todos!$P3675)/100, 0)</f>
        <v>97</v>
      </c>
      <c r="U3675" s="14" t="str" cm="1">
        <f t="array" ref="U3675">_xlfn.IFS(
    ISNUMBER(SEARCH("C", Q3675)), "Ciudad",
    ISNUMBER(SEARCH("T", Q3675)), "Pueblo",
    ISNUMBER(SEARCH("R", Q3675)), "Rural",
    ISNUMBER(SEARCH("S", Q3675)), "Suburbano",
    ISNUMBER(SEARCH("U", Q3675)), "Urbano"
)</f>
        <v>Ciudad</v>
      </c>
      <c r="V3675" s="25" t="str" cm="1">
        <f t="array" ref="V3675">_xlfn.LET(
    _xlpm.txt, _xlfn.TEXTJOIN("", TRUE, IF(ISNUMBER(--MID(Todos!$H3675, _xlfn.SEQUENCE(LEN(Todos!$H3675)), 1)), MID(Todos!$H3675, _xlfn.SEQUENCE(LEN(Todos!$H3675)), 1), "")),
    IF(ISNUMBER(--RIGHT(_xlpm.txt,1)), _xlpm.txt, LEFT(_xlpm.txt, LEN(_xlpm.txt)-1))
)</f>
        <v>22415</v>
      </c>
      <c r="W3675" s="14" t="str">
        <f>UPPER(LEFT(Todos!$B3675,2))</f>
        <v>MS</v>
      </c>
      <c r="X3675" s="15" t="str" cm="1">
        <f t="array" ref="X3675">+IF(Todos!$C3675 = "",MODE.MATCH(Todos!$C$2:$C$4029),Todos!$C3675)</f>
        <v>F</v>
      </c>
    </row>
    <row r="3676" spans="1:24" x14ac:dyDescent="0.35">
      <c r="A3676" s="6">
        <v>59249</v>
      </c>
      <c r="B3676" s="7" t="s">
        <v>34</v>
      </c>
      <c r="C3676" s="7" t="s">
        <v>14</v>
      </c>
      <c r="D3676" s="7">
        <v>1781</v>
      </c>
      <c r="E3676" s="7">
        <v>762</v>
      </c>
      <c r="F3676" s="7">
        <v>853</v>
      </c>
      <c r="G3676" s="7">
        <v>38</v>
      </c>
      <c r="H3676" s="7">
        <v>27556</v>
      </c>
      <c r="I3676" s="7">
        <v>3</v>
      </c>
      <c r="J3676" s="7">
        <v>44</v>
      </c>
      <c r="K3676" s="7">
        <v>776</v>
      </c>
      <c r="L3676" s="7">
        <v>835</v>
      </c>
      <c r="M3676" s="7">
        <v>15</v>
      </c>
      <c r="N3676" s="7">
        <f>VLOOKUP(Todos!$A3676,vlookup_table[#All],2,FALSE)</f>
        <v>1</v>
      </c>
      <c r="O3676" s="7" t="str">
        <f>VLOOKUP(Todos!$A3676,vlookup_table[#All],3,FALSE)</f>
        <v>IN</v>
      </c>
      <c r="P3676" s="7">
        <f>VLOOKUP(Todos!$A3676,vlookup_table[#All],4,FALSE)</f>
        <v>7501</v>
      </c>
      <c r="Q3676" s="9" t="str">
        <f>VLOOKUP(Todos!$A3676,vlookup_table[#All],5,FALSE)</f>
        <v>S1</v>
      </c>
      <c r="R3676" s="9" t="str">
        <f>VLOOKUP(Todos!$A3676,vlookup_table[#All],6,FALSE)</f>
        <v>M</v>
      </c>
      <c r="S3676" s="9">
        <f>VLOOKUP(Todos!$A3676,vlookup_table[#All],7,FALSE)</f>
        <v>15</v>
      </c>
      <c r="T3676" s="9">
        <f>ROUND((9706-Todos!$P3676)/100, 0)</f>
        <v>22</v>
      </c>
      <c r="U3676" s="9" t="str" cm="1">
        <f t="array" ref="U3676">_xlfn.IFS(
    ISNUMBER(SEARCH("C", Q3676)), "Ciudad",
    ISNUMBER(SEARCH("T", Q3676)), "Pueblo",
    ISNUMBER(SEARCH("R", Q3676)), "Rural",
    ISNUMBER(SEARCH("S", Q3676)), "Suburbano",
    ISNUMBER(SEARCH("U", Q3676)), "Urbano"
)</f>
        <v>Suburbano</v>
      </c>
      <c r="V3676" s="24" t="str" cm="1">
        <f t="array" ref="V3676">_xlfn.LET(
    _xlpm.txt, _xlfn.TEXTJOIN("", TRUE, IF(ISNUMBER(--MID(Todos!$H3676, _xlfn.SEQUENCE(LEN(Todos!$H3676)), 1)), MID(Todos!$H3676, _xlfn.SEQUENCE(LEN(Todos!$H3676)), 1), "")),
    IF(ISNUMBER(--RIGHT(_xlpm.txt,1)), _xlpm.txt, LEFT(_xlpm.txt, LEN(_xlpm.txt)-1))
)</f>
        <v>27556</v>
      </c>
      <c r="W3676" s="9" t="str">
        <f>UPPER(LEFT(Todos!$B3676,2))</f>
        <v>IN</v>
      </c>
      <c r="X3676" s="10" t="str" cm="1">
        <f t="array" ref="X3676">+IF(Todos!$C3676 = "",MODE.MATCH(Todos!$C$2:$C$4029),Todos!$C3676)</f>
        <v>M</v>
      </c>
    </row>
    <row r="3677" spans="1:24" x14ac:dyDescent="0.35">
      <c r="A3677" s="11">
        <v>132844</v>
      </c>
      <c r="B3677" s="12" t="s">
        <v>67</v>
      </c>
      <c r="C3677" s="12" t="s">
        <v>52</v>
      </c>
      <c r="D3677" s="12">
        <v>518</v>
      </c>
      <c r="E3677" s="12">
        <v>303</v>
      </c>
      <c r="F3677" s="12">
        <v>346</v>
      </c>
      <c r="G3677" s="12">
        <v>0</v>
      </c>
      <c r="H3677" s="12">
        <v>11266</v>
      </c>
      <c r="I3677" s="12">
        <v>0</v>
      </c>
      <c r="J3677" s="12">
        <v>35</v>
      </c>
      <c r="K3677" s="12">
        <v>318</v>
      </c>
      <c r="L3677" s="12">
        <v>313</v>
      </c>
      <c r="M3677" s="12">
        <v>13.275862070000001</v>
      </c>
      <c r="N3677" s="12">
        <f>VLOOKUP(Todos!$A3677,vlookup_table[#All],2,FALSE)</f>
        <v>0</v>
      </c>
      <c r="O3677" s="12" t="str">
        <f>VLOOKUP(Todos!$A3677,vlookup_table[#All],3,FALSE)</f>
        <v>WY</v>
      </c>
      <c r="P3677" s="12">
        <f>VLOOKUP(Todos!$A3677,vlookup_table[#All],4,FALSE)</f>
        <v>0</v>
      </c>
      <c r="Q3677" s="14" t="str">
        <f>VLOOKUP(Todos!$A3677,vlookup_table[#All],5,FALSE)</f>
        <v>T2</v>
      </c>
      <c r="R3677" s="14" t="str">
        <f>VLOOKUP(Todos!$A3677,vlookup_table[#All],6,FALSE)</f>
        <v>M</v>
      </c>
      <c r="S3677" s="14">
        <f>VLOOKUP(Todos!$A3677,vlookup_table[#All],7,FALSE)</f>
        <v>11</v>
      </c>
      <c r="T3677" s="14">
        <f>ROUND((9706-Todos!$P3677)/100, 0)</f>
        <v>97</v>
      </c>
      <c r="U3677" s="14" t="str" cm="1">
        <f t="array" ref="U3677">_xlfn.IFS(
    ISNUMBER(SEARCH("C", Q3677)), "Ciudad",
    ISNUMBER(SEARCH("T", Q3677)), "Pueblo",
    ISNUMBER(SEARCH("R", Q3677)), "Rural",
    ISNUMBER(SEARCH("S", Q3677)), "Suburbano",
    ISNUMBER(SEARCH("U", Q3677)), "Urbano"
)</f>
        <v>Pueblo</v>
      </c>
      <c r="V3677" s="25" t="str" cm="1">
        <f t="array" ref="V3677">_xlfn.LET(
    _xlpm.txt, _xlfn.TEXTJOIN("", TRUE, IF(ISNUMBER(--MID(Todos!$H3677, _xlfn.SEQUENCE(LEN(Todos!$H3677)), 1)), MID(Todos!$H3677, _xlfn.SEQUENCE(LEN(Todos!$H3677)), 1), "")),
    IF(ISNUMBER(--RIGHT(_xlpm.txt,1)), _xlpm.txt, LEFT(_xlpm.txt, LEN(_xlpm.txt)-1))
)</f>
        <v>11266</v>
      </c>
      <c r="W3677" s="14" t="str">
        <f>UPPER(LEFT(Todos!$B3677,2))</f>
        <v>WY</v>
      </c>
      <c r="X3677" s="15" t="str" cm="1">
        <f t="array" ref="X3677">+IF(Todos!$C3677 = "",MODE.MATCH(Todos!$C$2:$C$4029),Todos!$C3677)</f>
        <v>male</v>
      </c>
    </row>
    <row r="3678" spans="1:24" x14ac:dyDescent="0.35">
      <c r="A3678" s="6">
        <v>4225</v>
      </c>
      <c r="B3678" s="7" t="s">
        <v>24</v>
      </c>
      <c r="C3678" s="7" t="s">
        <v>14</v>
      </c>
      <c r="D3678" s="7">
        <v>1003</v>
      </c>
      <c r="E3678" s="7">
        <v>258</v>
      </c>
      <c r="F3678" s="7">
        <v>386</v>
      </c>
      <c r="G3678" s="7">
        <v>5</v>
      </c>
      <c r="H3678" s="7">
        <v>15748</v>
      </c>
      <c r="I3678" s="7">
        <v>12</v>
      </c>
      <c r="J3678" s="7">
        <v>13</v>
      </c>
      <c r="K3678" s="7">
        <v>322</v>
      </c>
      <c r="L3678" s="7">
        <v>318</v>
      </c>
      <c r="M3678" s="7">
        <v>7.038461539</v>
      </c>
      <c r="N3678" s="7">
        <f>VLOOKUP(Todos!$A3678,vlookup_table[#All],2,FALSE)</f>
        <v>1</v>
      </c>
      <c r="O3678" s="7" t="str">
        <f>VLOOKUP(Todos!$A3678,vlookup_table[#All],3,FALSE)</f>
        <v>NV</v>
      </c>
      <c r="P3678" s="7">
        <f>VLOOKUP(Todos!$A3678,vlookup_table[#All],4,FALSE)</f>
        <v>907</v>
      </c>
      <c r="Q3678" s="9" t="str">
        <f>VLOOKUP(Todos!$A3678,vlookup_table[#All],5,FALSE)</f>
        <v/>
      </c>
      <c r="R3678" s="9" t="str">
        <f>VLOOKUP(Todos!$A3678,vlookup_table[#All],6,FALSE)</f>
        <v>M</v>
      </c>
      <c r="S3678" s="9">
        <f>VLOOKUP(Todos!$A3678,vlookup_table[#All],7,FALSE)</f>
        <v>10</v>
      </c>
      <c r="T3678" s="9">
        <f>ROUND((9706-Todos!$P3678)/100, 0)</f>
        <v>88</v>
      </c>
      <c r="U3678" s="9" t="e" cm="1">
        <f t="array" ref="U3678">_xlfn.IFS(
    ISNUMBER(SEARCH("C", Q3678)), "Ciudad",
    ISNUMBER(SEARCH("T", Q3678)), "Pueblo",
    ISNUMBER(SEARCH("R", Q3678)), "Rural",
    ISNUMBER(SEARCH("S", Q3678)), "Suburbano",
    ISNUMBER(SEARCH("U", Q3678)), "Urbano"
)</f>
        <v>#N/A</v>
      </c>
      <c r="V3678" s="24" t="str" cm="1">
        <f t="array" ref="V3678">_xlfn.LET(
    _xlpm.txt, _xlfn.TEXTJOIN("", TRUE, IF(ISNUMBER(--MID(Todos!$H3678, _xlfn.SEQUENCE(LEN(Todos!$H3678)), 1)), MID(Todos!$H3678, _xlfn.SEQUENCE(LEN(Todos!$H3678)), 1), "")),
    IF(ISNUMBER(--RIGHT(_xlpm.txt,1)), _xlpm.txt, LEFT(_xlpm.txt, LEN(_xlpm.txt)-1))
)</f>
        <v>15748</v>
      </c>
      <c r="W3678" s="9" t="str">
        <f>UPPER(LEFT(Todos!$B3678,2))</f>
        <v>NV</v>
      </c>
      <c r="X3678" s="10" t="str" cm="1">
        <f t="array" ref="X3678">+IF(Todos!$C3678 = "",MODE.MATCH(Todos!$C$2:$C$4029),Todos!$C3678)</f>
        <v>M</v>
      </c>
    </row>
    <row r="3679" spans="1:24" x14ac:dyDescent="0.35">
      <c r="A3679" s="11">
        <v>136150</v>
      </c>
      <c r="B3679" s="12" t="s">
        <v>56</v>
      </c>
      <c r="C3679" s="12" t="s">
        <v>61</v>
      </c>
      <c r="D3679" s="12">
        <v>988</v>
      </c>
      <c r="E3679" s="12">
        <v>310</v>
      </c>
      <c r="F3679" s="12">
        <v>372</v>
      </c>
      <c r="G3679" s="12">
        <v>3</v>
      </c>
      <c r="H3679" s="12">
        <v>14315</v>
      </c>
      <c r="I3679" s="12">
        <v>3</v>
      </c>
      <c r="J3679" s="12">
        <v>26</v>
      </c>
      <c r="K3679" s="12">
        <v>327</v>
      </c>
      <c r="L3679" s="12">
        <v>372</v>
      </c>
      <c r="M3679" s="12">
        <v>23.38888889</v>
      </c>
      <c r="N3679" s="12">
        <f>VLOOKUP(Todos!$A3679,vlookup_table[#All],2,FALSE)</f>
        <v>0</v>
      </c>
      <c r="O3679" s="12" t="str">
        <f>VLOOKUP(Todos!$A3679,vlookup_table[#All],3,FALSE)</f>
        <v>AZ</v>
      </c>
      <c r="P3679" s="12">
        <f>VLOOKUP(Todos!$A3679,vlookup_table[#All],4,FALSE)</f>
        <v>1508</v>
      </c>
      <c r="Q3679" s="14" t="str">
        <f>VLOOKUP(Todos!$A3679,vlookup_table[#All],5,FALSE)</f>
        <v>R2</v>
      </c>
      <c r="R3679" s="14" t="str">
        <f>VLOOKUP(Todos!$A3679,vlookup_table[#All],6,FALSE)</f>
        <v>F</v>
      </c>
      <c r="S3679" s="14">
        <f>VLOOKUP(Todos!$A3679,vlookup_table[#All],7,FALSE)</f>
        <v>50</v>
      </c>
      <c r="T3679" s="14">
        <f>ROUND((9706-Todos!$P3679)/100, 0)</f>
        <v>82</v>
      </c>
      <c r="U3679" s="14" t="str" cm="1">
        <f t="array" ref="U3679">_xlfn.IFS(
    ISNUMBER(SEARCH("C", Q3679)), "Ciudad",
    ISNUMBER(SEARCH("T", Q3679)), "Pueblo",
    ISNUMBER(SEARCH("R", Q3679)), "Rural",
    ISNUMBER(SEARCH("S", Q3679)), "Suburbano",
    ISNUMBER(SEARCH("U", Q3679)), "Urbano"
)</f>
        <v>Rural</v>
      </c>
      <c r="V3679" s="25" t="str" cm="1">
        <f t="array" ref="V3679">_xlfn.LET(
    _xlpm.txt, _xlfn.TEXTJOIN("", TRUE, IF(ISNUMBER(--MID(Todos!$H3679, _xlfn.SEQUENCE(LEN(Todos!$H3679)), 1)), MID(Todos!$H3679, _xlfn.SEQUENCE(LEN(Todos!$H3679)), 1), "")),
    IF(ISNUMBER(--RIGHT(_xlpm.txt,1)), _xlpm.txt, LEFT(_xlpm.txt, LEN(_xlpm.txt)-1))
)</f>
        <v>14315</v>
      </c>
      <c r="W3679" s="14" t="str">
        <f>UPPER(LEFT(Todos!$B3679,2))</f>
        <v>AZ</v>
      </c>
      <c r="X3679" s="15" t="str" cm="1">
        <f t="array" ref="X3679">+IF(Todos!$C3679 = "",MODE.MATCH(Todos!$C$2:$C$4029),Todos!$C3679)</f>
        <v>Female</v>
      </c>
    </row>
    <row r="3680" spans="1:24" x14ac:dyDescent="0.35">
      <c r="A3680" s="6">
        <v>66037</v>
      </c>
      <c r="B3680" s="7" t="s">
        <v>30</v>
      </c>
      <c r="C3680" s="7" t="s">
        <v>14</v>
      </c>
      <c r="D3680" s="7">
        <v>1478</v>
      </c>
      <c r="E3680" s="7">
        <v>576</v>
      </c>
      <c r="F3680" s="7">
        <v>606</v>
      </c>
      <c r="G3680" s="7">
        <v>14</v>
      </c>
      <c r="H3680" s="7">
        <v>19378</v>
      </c>
      <c r="I3680" s="7">
        <v>5</v>
      </c>
      <c r="J3680" s="7">
        <v>63</v>
      </c>
      <c r="K3680" s="7">
        <v>605</v>
      </c>
      <c r="L3680" s="7">
        <v>575</v>
      </c>
      <c r="M3680" s="7">
        <v>15.125</v>
      </c>
      <c r="N3680" s="7">
        <f>VLOOKUP(Todos!$A3680,vlookup_table[#All],2,FALSE)</f>
        <v>1</v>
      </c>
      <c r="O3680" s="7" t="str">
        <f>VLOOKUP(Todos!$A3680,vlookup_table[#All],3,FALSE)</f>
        <v>MI</v>
      </c>
      <c r="P3680" s="7">
        <f>VLOOKUP(Todos!$A3680,vlookup_table[#All],4,FALSE)</f>
        <v>4802</v>
      </c>
      <c r="Q3680" s="9" t="str">
        <f>VLOOKUP(Todos!$A3680,vlookup_table[#All],5,FALSE)</f>
        <v>T1</v>
      </c>
      <c r="R3680" s="9" t="str">
        <f>VLOOKUP(Todos!$A3680,vlookup_table[#All],6,FALSE)</f>
        <v>M</v>
      </c>
      <c r="S3680" s="9">
        <f>VLOOKUP(Todos!$A3680,vlookup_table[#All],7,FALSE)</f>
        <v>21</v>
      </c>
      <c r="T3680" s="9">
        <f>ROUND((9706-Todos!$P3680)/100, 0)</f>
        <v>49</v>
      </c>
      <c r="U3680" s="9" t="str" cm="1">
        <f t="array" ref="U3680">_xlfn.IFS(
    ISNUMBER(SEARCH("C", Q3680)), "Ciudad",
    ISNUMBER(SEARCH("T", Q3680)), "Pueblo",
    ISNUMBER(SEARCH("R", Q3680)), "Rural",
    ISNUMBER(SEARCH("S", Q3680)), "Suburbano",
    ISNUMBER(SEARCH("U", Q3680)), "Urbano"
)</f>
        <v>Pueblo</v>
      </c>
      <c r="V3680" s="24" t="str" cm="1">
        <f t="array" ref="V3680">_xlfn.LET(
    _xlpm.txt, _xlfn.TEXTJOIN("", TRUE, IF(ISNUMBER(--MID(Todos!$H3680, _xlfn.SEQUENCE(LEN(Todos!$H3680)), 1)), MID(Todos!$H3680, _xlfn.SEQUENCE(LEN(Todos!$H3680)), 1), "")),
    IF(ISNUMBER(--RIGHT(_xlpm.txt,1)), _xlpm.txt, LEFT(_xlpm.txt, LEN(_xlpm.txt)-1))
)</f>
        <v>19378</v>
      </c>
      <c r="W3680" s="9" t="str">
        <f>UPPER(LEFT(Todos!$B3680,2))</f>
        <v>MI</v>
      </c>
      <c r="X3680" s="10" t="str" cm="1">
        <f t="array" ref="X3680">+IF(Todos!$C3680 = "",MODE.MATCH(Todos!$C$2:$C$4029),Todos!$C3680)</f>
        <v>M</v>
      </c>
    </row>
    <row r="3681" spans="1:24" x14ac:dyDescent="0.35">
      <c r="A3681" s="11">
        <v>95728</v>
      </c>
      <c r="B3681" s="12" t="s">
        <v>16</v>
      </c>
      <c r="C3681" s="12" t="s">
        <v>17</v>
      </c>
      <c r="D3681" s="12">
        <v>687</v>
      </c>
      <c r="E3681" s="12">
        <v>405</v>
      </c>
      <c r="F3681" s="12">
        <v>452</v>
      </c>
      <c r="G3681" s="12">
        <v>0</v>
      </c>
      <c r="H3681" s="12">
        <v>14237</v>
      </c>
      <c r="I3681" s="12">
        <v>4</v>
      </c>
      <c r="J3681" s="12">
        <v>69</v>
      </c>
      <c r="K3681" s="12">
        <v>410</v>
      </c>
      <c r="L3681" s="12">
        <v>431</v>
      </c>
      <c r="M3681" s="12">
        <v>12.83333333</v>
      </c>
      <c r="N3681" s="12">
        <f>VLOOKUP(Todos!$A3681,vlookup_table[#All],2,FALSE)</f>
        <v>0</v>
      </c>
      <c r="O3681" s="12" t="str">
        <f>VLOOKUP(Todos!$A3681,vlookup_table[#All],3,FALSE)</f>
        <v>IL</v>
      </c>
      <c r="P3681" s="12">
        <f>VLOOKUP(Todos!$A3681,vlookup_table[#All],4,FALSE)</f>
        <v>2806</v>
      </c>
      <c r="Q3681" s="14" t="str">
        <f>VLOOKUP(Todos!$A3681,vlookup_table[#All],5,FALSE)</f>
        <v>S2</v>
      </c>
      <c r="R3681" s="14" t="str">
        <f>VLOOKUP(Todos!$A3681,vlookup_table[#All],6,FALSE)</f>
        <v>F</v>
      </c>
      <c r="S3681" s="14">
        <f>VLOOKUP(Todos!$A3681,vlookup_table[#All],7,FALSE)</f>
        <v>15</v>
      </c>
      <c r="T3681" s="14">
        <f>ROUND((9706-Todos!$P3681)/100, 0)</f>
        <v>69</v>
      </c>
      <c r="U3681" s="14" t="str" cm="1">
        <f t="array" ref="U3681">_xlfn.IFS(
    ISNUMBER(SEARCH("C", Q3681)), "Ciudad",
    ISNUMBER(SEARCH("T", Q3681)), "Pueblo",
    ISNUMBER(SEARCH("R", Q3681)), "Rural",
    ISNUMBER(SEARCH("S", Q3681)), "Suburbano",
    ISNUMBER(SEARCH("U", Q3681)), "Urbano"
)</f>
        <v>Suburbano</v>
      </c>
      <c r="V3681" s="25" t="str" cm="1">
        <f t="array" ref="V3681">_xlfn.LET(
    _xlpm.txt, _xlfn.TEXTJOIN("", TRUE, IF(ISNUMBER(--MID(Todos!$H3681, _xlfn.SEQUENCE(LEN(Todos!$H3681)), 1)), MID(Todos!$H3681, _xlfn.SEQUENCE(LEN(Todos!$H3681)), 1), "")),
    IF(ISNUMBER(--RIGHT(_xlpm.txt,1)), _xlpm.txt, LEFT(_xlpm.txt, LEN(_xlpm.txt)-1))
)</f>
        <v>14237</v>
      </c>
      <c r="W3681" s="14" t="str">
        <f>UPPER(LEFT(Todos!$B3681,2))</f>
        <v>IL</v>
      </c>
      <c r="X3681" s="15" t="str" cm="1">
        <f t="array" ref="X3681">+IF(Todos!$C3681 = "",MODE.MATCH(Todos!$C$2:$C$4029),Todos!$C3681)</f>
        <v>F</v>
      </c>
    </row>
    <row r="3682" spans="1:24" x14ac:dyDescent="0.35">
      <c r="A3682" s="6">
        <v>174895</v>
      </c>
      <c r="B3682" s="7" t="s">
        <v>51</v>
      </c>
      <c r="C3682" s="7" t="s">
        <v>17</v>
      </c>
      <c r="D3682" s="7">
        <v>457</v>
      </c>
      <c r="E3682" s="7">
        <v>187</v>
      </c>
      <c r="F3682" s="7">
        <v>267</v>
      </c>
      <c r="G3682" s="7">
        <v>0</v>
      </c>
      <c r="H3682" s="7">
        <v>12886</v>
      </c>
      <c r="I3682" s="7">
        <v>8</v>
      </c>
      <c r="J3682" s="7">
        <v>15</v>
      </c>
      <c r="K3682" s="7">
        <v>256</v>
      </c>
      <c r="L3682" s="7">
        <v>197</v>
      </c>
      <c r="M3682" s="7">
        <v>15</v>
      </c>
      <c r="N3682" s="7">
        <f>VLOOKUP(Todos!$A3682,vlookup_table[#All],2,FALSE)</f>
        <v>0</v>
      </c>
      <c r="O3682" s="7" t="str">
        <f>VLOOKUP(Todos!$A3682,vlookup_table[#All],3,FALSE)</f>
        <v>OR</v>
      </c>
      <c r="P3682" s="7">
        <f>VLOOKUP(Todos!$A3682,vlookup_table[#All],4,FALSE)</f>
        <v>2501</v>
      </c>
      <c r="Q3682" s="9" t="str">
        <f>VLOOKUP(Todos!$A3682,vlookup_table[#All],5,FALSE)</f>
        <v>T3</v>
      </c>
      <c r="R3682" s="9" t="str">
        <f>VLOOKUP(Todos!$A3682,vlookup_table[#All],6,FALSE)</f>
        <v>F</v>
      </c>
      <c r="S3682" s="9">
        <f>VLOOKUP(Todos!$A3682,vlookup_table[#All],7,FALSE)</f>
        <v>21</v>
      </c>
      <c r="T3682" s="9">
        <f>ROUND((9706-Todos!$P3682)/100, 0)</f>
        <v>72</v>
      </c>
      <c r="U3682" s="9" t="str" cm="1">
        <f t="array" ref="U3682">_xlfn.IFS(
    ISNUMBER(SEARCH("C", Q3682)), "Ciudad",
    ISNUMBER(SEARCH("T", Q3682)), "Pueblo",
    ISNUMBER(SEARCH("R", Q3682)), "Rural",
    ISNUMBER(SEARCH("S", Q3682)), "Suburbano",
    ISNUMBER(SEARCH("U", Q3682)), "Urbano"
)</f>
        <v>Pueblo</v>
      </c>
      <c r="V3682" s="24" t="str" cm="1">
        <f t="array" ref="V3682">_xlfn.LET(
    _xlpm.txt, _xlfn.TEXTJOIN("", TRUE, IF(ISNUMBER(--MID(Todos!$H3682, _xlfn.SEQUENCE(LEN(Todos!$H3682)), 1)), MID(Todos!$H3682, _xlfn.SEQUENCE(LEN(Todos!$H3682)), 1), "")),
    IF(ISNUMBER(--RIGHT(_xlpm.txt,1)), _xlpm.txt, LEFT(_xlpm.txt, LEN(_xlpm.txt)-1))
)</f>
        <v>12886</v>
      </c>
      <c r="W3682" s="9" t="str">
        <f>UPPER(LEFT(Todos!$B3682,2))</f>
        <v>OR</v>
      </c>
      <c r="X3682" s="10" t="str" cm="1">
        <f t="array" ref="X3682">+IF(Todos!$C3682 = "",MODE.MATCH(Todos!$C$2:$C$4029),Todos!$C3682)</f>
        <v>F</v>
      </c>
    </row>
    <row r="3683" spans="1:24" x14ac:dyDescent="0.35">
      <c r="A3683" s="11">
        <v>165056</v>
      </c>
      <c r="B3683" s="12" t="s">
        <v>22</v>
      </c>
      <c r="C3683" s="12" t="s">
        <v>17</v>
      </c>
      <c r="D3683" s="12">
        <v>1884</v>
      </c>
      <c r="E3683" s="12">
        <v>454</v>
      </c>
      <c r="F3683" s="12">
        <v>490</v>
      </c>
      <c r="G3683" s="12">
        <v>33</v>
      </c>
      <c r="H3683" s="12">
        <v>14776</v>
      </c>
      <c r="I3683" s="12">
        <v>5</v>
      </c>
      <c r="J3683" s="12">
        <v>64</v>
      </c>
      <c r="K3683" s="12">
        <v>458</v>
      </c>
      <c r="L3683" s="12">
        <v>490</v>
      </c>
      <c r="M3683" s="12">
        <v>7.6875</v>
      </c>
      <c r="N3683" s="12">
        <f>VLOOKUP(Todos!$A3683,vlookup_table[#All],2,FALSE)</f>
        <v>0</v>
      </c>
      <c r="O3683" s="12" t="str">
        <f>VLOOKUP(Todos!$A3683,vlookup_table[#All],3,FALSE)</f>
        <v>CA</v>
      </c>
      <c r="P3683" s="12">
        <f>VLOOKUP(Todos!$A3683,vlookup_table[#All],4,FALSE)</f>
        <v>5405</v>
      </c>
      <c r="Q3683" s="14" t="str">
        <f>VLOOKUP(Todos!$A3683,vlookup_table[#All],5,FALSE)</f>
        <v>C2</v>
      </c>
      <c r="R3683" s="14" t="str">
        <f>VLOOKUP(Todos!$A3683,vlookup_table[#All],6,FALSE)</f>
        <v>F</v>
      </c>
      <c r="S3683" s="14">
        <f>VLOOKUP(Todos!$A3683,vlookup_table[#All],7,FALSE)</f>
        <v>5</v>
      </c>
      <c r="T3683" s="14">
        <f>ROUND((9706-Todos!$P3683)/100, 0)</f>
        <v>43</v>
      </c>
      <c r="U3683" s="14" t="str" cm="1">
        <f t="array" ref="U3683">_xlfn.IFS(
    ISNUMBER(SEARCH("C", Q3683)), "Ciudad",
    ISNUMBER(SEARCH("T", Q3683)), "Pueblo",
    ISNUMBER(SEARCH("R", Q3683)), "Rural",
    ISNUMBER(SEARCH("S", Q3683)), "Suburbano",
    ISNUMBER(SEARCH("U", Q3683)), "Urbano"
)</f>
        <v>Ciudad</v>
      </c>
      <c r="V3683" s="25" t="str" cm="1">
        <f t="array" ref="V3683">_xlfn.LET(
    _xlpm.txt, _xlfn.TEXTJOIN("", TRUE, IF(ISNUMBER(--MID(Todos!$H3683, _xlfn.SEQUENCE(LEN(Todos!$H3683)), 1)), MID(Todos!$H3683, _xlfn.SEQUENCE(LEN(Todos!$H3683)), 1), "")),
    IF(ISNUMBER(--RIGHT(_xlpm.txt,1)), _xlpm.txt, LEFT(_xlpm.txt, LEN(_xlpm.txt)-1))
)</f>
        <v>14776</v>
      </c>
      <c r="W3683" s="14" t="str">
        <f>UPPER(LEFT(Todos!$B3683,2))</f>
        <v>CA</v>
      </c>
      <c r="X3683" s="15" t="str" cm="1">
        <f t="array" ref="X3683">+IF(Todos!$C3683 = "",MODE.MATCH(Todos!$C$2:$C$4029),Todos!$C3683)</f>
        <v>F</v>
      </c>
    </row>
    <row r="3684" spans="1:24" x14ac:dyDescent="0.35">
      <c r="A3684" s="6">
        <v>112367</v>
      </c>
      <c r="B3684" s="7" t="s">
        <v>33</v>
      </c>
      <c r="C3684" s="7" t="s">
        <v>61</v>
      </c>
      <c r="D3684" s="7">
        <v>516</v>
      </c>
      <c r="E3684" s="7">
        <v>272</v>
      </c>
      <c r="F3684" s="7">
        <v>344</v>
      </c>
      <c r="G3684" s="7">
        <v>0</v>
      </c>
      <c r="H3684" s="7">
        <v>11682</v>
      </c>
      <c r="I3684" s="7">
        <v>1</v>
      </c>
      <c r="J3684" s="7">
        <v>60</v>
      </c>
      <c r="K3684" s="7">
        <v>337</v>
      </c>
      <c r="L3684" s="7">
        <v>303</v>
      </c>
      <c r="M3684" s="7">
        <v>5.5789473679999997</v>
      </c>
      <c r="N3684" s="7">
        <f>VLOOKUP(Todos!$A3684,vlookup_table[#All],2,FALSE)</f>
        <v>2</v>
      </c>
      <c r="O3684" s="7" t="str">
        <f>VLOOKUP(Todos!$A3684,vlookup_table[#All],3,FALSE)</f>
        <v>AR</v>
      </c>
      <c r="P3684" s="7">
        <f>VLOOKUP(Todos!$A3684,vlookup_table[#All],4,FALSE)</f>
        <v>2101</v>
      </c>
      <c r="Q3684" s="9" t="str">
        <f>VLOOKUP(Todos!$A3684,vlookup_table[#All],5,FALSE)</f>
        <v>T2</v>
      </c>
      <c r="R3684" s="9" t="str">
        <f>VLOOKUP(Todos!$A3684,vlookup_table[#All],6,FALSE)</f>
        <v>F</v>
      </c>
      <c r="S3684" s="9">
        <f>VLOOKUP(Todos!$A3684,vlookup_table[#All],7,FALSE)</f>
        <v>10</v>
      </c>
      <c r="T3684" s="9">
        <f>ROUND((9706-Todos!$P3684)/100, 0)</f>
        <v>76</v>
      </c>
      <c r="U3684" s="9" t="str" cm="1">
        <f t="array" ref="U3684">_xlfn.IFS(
    ISNUMBER(SEARCH("C", Q3684)), "Ciudad",
    ISNUMBER(SEARCH("T", Q3684)), "Pueblo",
    ISNUMBER(SEARCH("R", Q3684)), "Rural",
    ISNUMBER(SEARCH("S", Q3684)), "Suburbano",
    ISNUMBER(SEARCH("U", Q3684)), "Urbano"
)</f>
        <v>Pueblo</v>
      </c>
      <c r="V3684" s="24" t="str" cm="1">
        <f t="array" ref="V3684">_xlfn.LET(
    _xlpm.txt, _xlfn.TEXTJOIN("", TRUE, IF(ISNUMBER(--MID(Todos!$H3684, _xlfn.SEQUENCE(LEN(Todos!$H3684)), 1)), MID(Todos!$H3684, _xlfn.SEQUENCE(LEN(Todos!$H3684)), 1), "")),
    IF(ISNUMBER(--RIGHT(_xlpm.txt,1)), _xlpm.txt, LEFT(_xlpm.txt, LEN(_xlpm.txt)-1))
)</f>
        <v>11682</v>
      </c>
      <c r="W3684" s="9" t="str">
        <f>UPPER(LEFT(Todos!$B3684,2))</f>
        <v>AR</v>
      </c>
      <c r="X3684" s="10" t="str" cm="1">
        <f t="array" ref="X3684">+IF(Todos!$C3684 = "",MODE.MATCH(Todos!$C$2:$C$4029),Todos!$C3684)</f>
        <v>Female</v>
      </c>
    </row>
    <row r="3685" spans="1:24" x14ac:dyDescent="0.35">
      <c r="A3685" s="11">
        <v>147190</v>
      </c>
      <c r="B3685" s="12" t="s">
        <v>22</v>
      </c>
      <c r="C3685" s="12" t="s">
        <v>17</v>
      </c>
      <c r="D3685" s="12">
        <v>1545</v>
      </c>
      <c r="E3685" s="12">
        <v>305</v>
      </c>
      <c r="F3685" s="12">
        <v>376</v>
      </c>
      <c r="G3685" s="12">
        <v>12</v>
      </c>
      <c r="H3685" s="12">
        <v>10242</v>
      </c>
      <c r="I3685" s="12">
        <v>31</v>
      </c>
      <c r="J3685" s="12">
        <v>40</v>
      </c>
      <c r="K3685" s="12">
        <v>326</v>
      </c>
      <c r="L3685" s="12">
        <v>360</v>
      </c>
      <c r="M3685" s="12">
        <v>16.25</v>
      </c>
      <c r="N3685" s="12">
        <f>VLOOKUP(Todos!$A3685,vlookup_table[#All],2,FALSE)</f>
        <v>28</v>
      </c>
      <c r="O3685" s="12" t="str">
        <f>VLOOKUP(Todos!$A3685,vlookup_table[#All],3,FALSE)</f>
        <v>CA</v>
      </c>
      <c r="P3685" s="12">
        <f>VLOOKUP(Todos!$A3685,vlookup_table[#All],4,FALSE)</f>
        <v>4801</v>
      </c>
      <c r="Q3685" s="14" t="str">
        <f>VLOOKUP(Todos!$A3685,vlookup_table[#All],5,FALSE)</f>
        <v>U3</v>
      </c>
      <c r="R3685" s="14" t="str">
        <f>VLOOKUP(Todos!$A3685,vlookup_table[#All],6,FALSE)</f>
        <v>F</v>
      </c>
      <c r="S3685" s="14">
        <f>VLOOKUP(Todos!$A3685,vlookup_table[#All],7,FALSE)</f>
        <v>10</v>
      </c>
      <c r="T3685" s="14">
        <f>ROUND((9706-Todos!$P3685)/100, 0)</f>
        <v>49</v>
      </c>
      <c r="U3685" s="14" t="str" cm="1">
        <f t="array" ref="U3685">_xlfn.IFS(
    ISNUMBER(SEARCH("C", Q3685)), "Ciudad",
    ISNUMBER(SEARCH("T", Q3685)), "Pueblo",
    ISNUMBER(SEARCH("R", Q3685)), "Rural",
    ISNUMBER(SEARCH("S", Q3685)), "Suburbano",
    ISNUMBER(SEARCH("U", Q3685)), "Urbano"
)</f>
        <v>Urbano</v>
      </c>
      <c r="V3685" s="25" t="str" cm="1">
        <f t="array" ref="V3685">_xlfn.LET(
    _xlpm.txt, _xlfn.TEXTJOIN("", TRUE, IF(ISNUMBER(--MID(Todos!$H3685, _xlfn.SEQUENCE(LEN(Todos!$H3685)), 1)), MID(Todos!$H3685, _xlfn.SEQUENCE(LEN(Todos!$H3685)), 1), "")),
    IF(ISNUMBER(--RIGHT(_xlpm.txt,1)), _xlpm.txt, LEFT(_xlpm.txt, LEN(_xlpm.txt)-1))
)</f>
        <v>10242</v>
      </c>
      <c r="W3685" s="14" t="str">
        <f>UPPER(LEFT(Todos!$B3685,2))</f>
        <v>CA</v>
      </c>
      <c r="X3685" s="15" t="str" cm="1">
        <f t="array" ref="X3685">+IF(Todos!$C3685 = "",MODE.MATCH(Todos!$C$2:$C$4029),Todos!$C3685)</f>
        <v>F</v>
      </c>
    </row>
    <row r="3686" spans="1:24" x14ac:dyDescent="0.35">
      <c r="A3686" s="6">
        <v>5613</v>
      </c>
      <c r="B3686" s="7" t="s">
        <v>22</v>
      </c>
      <c r="C3686" s="7" t="s">
        <v>17</v>
      </c>
      <c r="D3686" s="7">
        <v>2880</v>
      </c>
      <c r="E3686" s="7">
        <v>511</v>
      </c>
      <c r="F3686" s="7">
        <v>587</v>
      </c>
      <c r="G3686" s="7">
        <v>91</v>
      </c>
      <c r="H3686" s="7">
        <v>25314</v>
      </c>
      <c r="I3686" s="7">
        <v>9</v>
      </c>
      <c r="J3686" s="7">
        <v>55</v>
      </c>
      <c r="K3686" s="7">
        <v>539</v>
      </c>
      <c r="L3686" s="7">
        <v>566</v>
      </c>
      <c r="M3686" s="7">
        <v>8.3157894740000007</v>
      </c>
      <c r="N3686" s="7">
        <f>VLOOKUP(Todos!$A3686,vlookup_table[#All],2,FALSE)</f>
        <v>2</v>
      </c>
      <c r="O3686" s="7" t="str">
        <f>VLOOKUP(Todos!$A3686,vlookup_table[#All],3,FALSE)</f>
        <v>CA</v>
      </c>
      <c r="P3686" s="7">
        <f>VLOOKUP(Todos!$A3686,vlookup_table[#All],4,FALSE)</f>
        <v>3501</v>
      </c>
      <c r="Q3686" s="9" t="str">
        <f>VLOOKUP(Todos!$A3686,vlookup_table[#All],5,FALSE)</f>
        <v/>
      </c>
      <c r="R3686" s="9" t="str">
        <f>VLOOKUP(Todos!$A3686,vlookup_table[#All],6,FALSE)</f>
        <v>F</v>
      </c>
      <c r="S3686" s="9">
        <f>VLOOKUP(Todos!$A3686,vlookup_table[#All],7,FALSE)</f>
        <v>12</v>
      </c>
      <c r="T3686" s="9">
        <f>ROUND((9706-Todos!$P3686)/100, 0)</f>
        <v>62</v>
      </c>
      <c r="U3686" s="9" t="e" cm="1">
        <f t="array" ref="U3686">_xlfn.IFS(
    ISNUMBER(SEARCH("C", Q3686)), "Ciudad",
    ISNUMBER(SEARCH("T", Q3686)), "Pueblo",
    ISNUMBER(SEARCH("R", Q3686)), "Rural",
    ISNUMBER(SEARCH("S", Q3686)), "Suburbano",
    ISNUMBER(SEARCH("U", Q3686)), "Urbano"
)</f>
        <v>#N/A</v>
      </c>
      <c r="V3686" s="24" t="str" cm="1">
        <f t="array" ref="V3686">_xlfn.LET(
    _xlpm.txt, _xlfn.TEXTJOIN("", TRUE, IF(ISNUMBER(--MID(Todos!$H3686, _xlfn.SEQUENCE(LEN(Todos!$H3686)), 1)), MID(Todos!$H3686, _xlfn.SEQUENCE(LEN(Todos!$H3686)), 1), "")),
    IF(ISNUMBER(--RIGHT(_xlpm.txt,1)), _xlpm.txt, LEFT(_xlpm.txt, LEN(_xlpm.txt)-1))
)</f>
        <v>25314</v>
      </c>
      <c r="W3686" s="9" t="str">
        <f>UPPER(LEFT(Todos!$B3686,2))</f>
        <v>CA</v>
      </c>
      <c r="X3686" s="10" t="str" cm="1">
        <f t="array" ref="X3686">+IF(Todos!$C3686 = "",MODE.MATCH(Todos!$C$2:$C$4029),Todos!$C3686)</f>
        <v>F</v>
      </c>
    </row>
    <row r="3687" spans="1:24" x14ac:dyDescent="0.35">
      <c r="A3687" s="11">
        <v>43126</v>
      </c>
      <c r="B3687" s="12" t="s">
        <v>13</v>
      </c>
      <c r="C3687" s="12" t="s">
        <v>17</v>
      </c>
      <c r="D3687" s="12">
        <v>845</v>
      </c>
      <c r="E3687" s="12">
        <v>334</v>
      </c>
      <c r="F3687" s="12">
        <v>511</v>
      </c>
      <c r="G3687" s="12">
        <v>13</v>
      </c>
      <c r="H3687" s="12">
        <v>25715</v>
      </c>
      <c r="I3687" s="12">
        <v>6</v>
      </c>
      <c r="J3687" s="12">
        <v>10</v>
      </c>
      <c r="K3687" s="12">
        <v>351</v>
      </c>
      <c r="L3687" s="12">
        <v>496</v>
      </c>
      <c r="M3687" s="12">
        <v>4.875</v>
      </c>
      <c r="N3687" s="12">
        <f>VLOOKUP(Todos!$A3687,vlookup_table[#All],2,FALSE)</f>
        <v>0</v>
      </c>
      <c r="O3687" s="12" t="str">
        <f>VLOOKUP(Todos!$A3687,vlookup_table[#All],3,FALSE)</f>
        <v>FL</v>
      </c>
      <c r="P3687" s="12">
        <f>VLOOKUP(Todos!$A3687,vlookup_table[#All],4,FALSE)</f>
        <v>4901</v>
      </c>
      <c r="Q3687" s="14" t="str">
        <f>VLOOKUP(Todos!$A3687,vlookup_table[#All],5,FALSE)</f>
        <v>C2</v>
      </c>
      <c r="R3687" s="14" t="str">
        <f>VLOOKUP(Todos!$A3687,vlookup_table[#All],6,FALSE)</f>
        <v>F</v>
      </c>
      <c r="S3687" s="14">
        <f>VLOOKUP(Todos!$A3687,vlookup_table[#All],7,FALSE)</f>
        <v>5</v>
      </c>
      <c r="T3687" s="14">
        <f>ROUND((9706-Todos!$P3687)/100, 0)</f>
        <v>48</v>
      </c>
      <c r="U3687" s="14" t="str" cm="1">
        <f t="array" ref="U3687">_xlfn.IFS(
    ISNUMBER(SEARCH("C", Q3687)), "Ciudad",
    ISNUMBER(SEARCH("T", Q3687)), "Pueblo",
    ISNUMBER(SEARCH("R", Q3687)), "Rural",
    ISNUMBER(SEARCH("S", Q3687)), "Suburbano",
    ISNUMBER(SEARCH("U", Q3687)), "Urbano"
)</f>
        <v>Ciudad</v>
      </c>
      <c r="V3687" s="25" t="str" cm="1">
        <f t="array" ref="V3687">_xlfn.LET(
    _xlpm.txt, _xlfn.TEXTJOIN("", TRUE, IF(ISNUMBER(--MID(Todos!$H3687, _xlfn.SEQUENCE(LEN(Todos!$H3687)), 1)), MID(Todos!$H3687, _xlfn.SEQUENCE(LEN(Todos!$H3687)), 1), "")),
    IF(ISNUMBER(--RIGHT(_xlpm.txt,1)), _xlpm.txt, LEFT(_xlpm.txt, LEN(_xlpm.txt)-1))
)</f>
        <v>25715</v>
      </c>
      <c r="W3687" s="14" t="str">
        <f>UPPER(LEFT(Todos!$B3687,2))</f>
        <v>FL</v>
      </c>
      <c r="X3687" s="15" t="str" cm="1">
        <f t="array" ref="X3687">+IF(Todos!$C3687 = "",MODE.MATCH(Todos!$C$2:$C$4029),Todos!$C3687)</f>
        <v>F</v>
      </c>
    </row>
    <row r="3688" spans="1:24" x14ac:dyDescent="0.35">
      <c r="A3688" s="6">
        <v>53753</v>
      </c>
      <c r="B3688" s="7" t="s">
        <v>54</v>
      </c>
      <c r="C3688" s="7" t="s">
        <v>17</v>
      </c>
      <c r="D3688" s="7">
        <v>1239</v>
      </c>
      <c r="E3688" s="7">
        <v>534</v>
      </c>
      <c r="F3688" s="7">
        <v>653</v>
      </c>
      <c r="G3688" s="7">
        <v>11</v>
      </c>
      <c r="H3688" s="7">
        <v>23901</v>
      </c>
      <c r="I3688" s="7">
        <v>4</v>
      </c>
      <c r="J3688" s="7">
        <v>42</v>
      </c>
      <c r="K3688" s="7">
        <v>571</v>
      </c>
      <c r="L3688" s="7">
        <v>624</v>
      </c>
      <c r="M3688" s="7">
        <v>15.84615385</v>
      </c>
      <c r="N3688" s="7">
        <f>VLOOKUP(Todos!$A3688,vlookup_table[#All],2,FALSE)</f>
        <v>0</v>
      </c>
      <c r="O3688" s="7" t="str">
        <f>VLOOKUP(Todos!$A3688,vlookup_table[#All],3,FALSE)</f>
        <v>TN</v>
      </c>
      <c r="P3688" s="7">
        <f>VLOOKUP(Todos!$A3688,vlookup_table[#All],4,FALSE)</f>
        <v>5307</v>
      </c>
      <c r="Q3688" s="9" t="str">
        <f>VLOOKUP(Todos!$A3688,vlookup_table[#All],5,FALSE)</f>
        <v>S1</v>
      </c>
      <c r="R3688" s="9" t="str">
        <f>VLOOKUP(Todos!$A3688,vlookup_table[#All],6,FALSE)</f>
        <v>F</v>
      </c>
      <c r="S3688" s="9">
        <f>VLOOKUP(Todos!$A3688,vlookup_table[#All],7,FALSE)</f>
        <v>30</v>
      </c>
      <c r="T3688" s="9">
        <f>ROUND((9706-Todos!$P3688)/100, 0)</f>
        <v>44</v>
      </c>
      <c r="U3688" s="9" t="str" cm="1">
        <f t="array" ref="U3688">_xlfn.IFS(
    ISNUMBER(SEARCH("C", Q3688)), "Ciudad",
    ISNUMBER(SEARCH("T", Q3688)), "Pueblo",
    ISNUMBER(SEARCH("R", Q3688)), "Rural",
    ISNUMBER(SEARCH("S", Q3688)), "Suburbano",
    ISNUMBER(SEARCH("U", Q3688)), "Urbano"
)</f>
        <v>Suburbano</v>
      </c>
      <c r="V3688" s="24" t="str" cm="1">
        <f t="array" ref="V3688">_xlfn.LET(
    _xlpm.txt, _xlfn.TEXTJOIN("", TRUE, IF(ISNUMBER(--MID(Todos!$H3688, _xlfn.SEQUENCE(LEN(Todos!$H3688)), 1)), MID(Todos!$H3688, _xlfn.SEQUENCE(LEN(Todos!$H3688)), 1), "")),
    IF(ISNUMBER(--RIGHT(_xlpm.txt,1)), _xlpm.txt, LEFT(_xlpm.txt, LEN(_xlpm.txt)-1))
)</f>
        <v>23901</v>
      </c>
      <c r="W3688" s="9" t="str">
        <f>UPPER(LEFT(Todos!$B3688,2))</f>
        <v>TN</v>
      </c>
      <c r="X3688" s="10" t="str" cm="1">
        <f t="array" ref="X3688">+IF(Todos!$C3688 = "",MODE.MATCH(Todos!$C$2:$C$4029),Todos!$C3688)</f>
        <v>F</v>
      </c>
    </row>
    <row r="3689" spans="1:24" x14ac:dyDescent="0.35">
      <c r="A3689" s="11">
        <v>190651</v>
      </c>
      <c r="B3689" s="12" t="s">
        <v>16</v>
      </c>
      <c r="C3689" s="12" t="s">
        <v>17</v>
      </c>
      <c r="D3689" s="12">
        <v>753</v>
      </c>
      <c r="E3689" s="12">
        <v>387</v>
      </c>
      <c r="F3689" s="12">
        <v>452</v>
      </c>
      <c r="G3689" s="12">
        <v>0</v>
      </c>
      <c r="H3689" s="12">
        <v>17356</v>
      </c>
      <c r="I3689" s="12">
        <v>6</v>
      </c>
      <c r="J3689" s="12">
        <v>61</v>
      </c>
      <c r="K3689" s="12">
        <v>432</v>
      </c>
      <c r="L3689" s="12">
        <v>417</v>
      </c>
      <c r="M3689" s="12">
        <v>25</v>
      </c>
      <c r="N3689" s="12">
        <f>VLOOKUP(Todos!$A3689,vlookup_table[#All],2,FALSE)</f>
        <v>28</v>
      </c>
      <c r="O3689" s="12" t="str">
        <f>VLOOKUP(Todos!$A3689,vlookup_table[#All],3,FALSE)</f>
        <v>IL</v>
      </c>
      <c r="P3689" s="12">
        <f>VLOOKUP(Todos!$A3689,vlookup_table[#All],4,FALSE)</f>
        <v>5201</v>
      </c>
      <c r="Q3689" s="14" t="str">
        <f>VLOOKUP(Todos!$A3689,vlookup_table[#All],5,FALSE)</f>
        <v>C1</v>
      </c>
      <c r="R3689" s="14" t="str">
        <f>VLOOKUP(Todos!$A3689,vlookup_table[#All],6,FALSE)</f>
        <v>F</v>
      </c>
      <c r="S3689" s="14">
        <f>VLOOKUP(Todos!$A3689,vlookup_table[#All],7,FALSE)</f>
        <v>10</v>
      </c>
      <c r="T3689" s="14">
        <f>ROUND((9706-Todos!$P3689)/100, 0)</f>
        <v>45</v>
      </c>
      <c r="U3689" s="14" t="str" cm="1">
        <f t="array" ref="U3689">_xlfn.IFS(
    ISNUMBER(SEARCH("C", Q3689)), "Ciudad",
    ISNUMBER(SEARCH("T", Q3689)), "Pueblo",
    ISNUMBER(SEARCH("R", Q3689)), "Rural",
    ISNUMBER(SEARCH("S", Q3689)), "Suburbano",
    ISNUMBER(SEARCH("U", Q3689)), "Urbano"
)</f>
        <v>Ciudad</v>
      </c>
      <c r="V3689" s="25" t="str" cm="1">
        <f t="array" ref="V3689">_xlfn.LET(
    _xlpm.txt, _xlfn.TEXTJOIN("", TRUE, IF(ISNUMBER(--MID(Todos!$H3689, _xlfn.SEQUENCE(LEN(Todos!$H3689)), 1)), MID(Todos!$H3689, _xlfn.SEQUENCE(LEN(Todos!$H3689)), 1), "")),
    IF(ISNUMBER(--RIGHT(_xlpm.txt,1)), _xlpm.txt, LEFT(_xlpm.txt, LEN(_xlpm.txt)-1))
)</f>
        <v>17356</v>
      </c>
      <c r="W3689" s="14" t="str">
        <f>UPPER(LEFT(Todos!$B3689,2))</f>
        <v>IL</v>
      </c>
      <c r="X3689" s="15" t="str" cm="1">
        <f t="array" ref="X3689">+IF(Todos!$C3689 = "",MODE.MATCH(Todos!$C$2:$C$4029),Todos!$C3689)</f>
        <v>F</v>
      </c>
    </row>
    <row r="3690" spans="1:24" x14ac:dyDescent="0.35">
      <c r="A3690" s="6">
        <v>12597</v>
      </c>
      <c r="B3690" s="7" t="s">
        <v>22</v>
      </c>
      <c r="C3690" s="7" t="s">
        <v>17</v>
      </c>
      <c r="D3690" s="7">
        <v>2885</v>
      </c>
      <c r="E3690" s="7">
        <v>737</v>
      </c>
      <c r="F3690" s="7">
        <v>824</v>
      </c>
      <c r="G3690" s="7">
        <v>94</v>
      </c>
      <c r="H3690" s="7">
        <v>28134</v>
      </c>
      <c r="I3690" s="7">
        <v>12</v>
      </c>
      <c r="J3690" s="7">
        <v>48</v>
      </c>
      <c r="K3690" s="7">
        <v>773</v>
      </c>
      <c r="L3690" s="7">
        <v>798</v>
      </c>
      <c r="M3690" s="7">
        <v>53.857142860000003</v>
      </c>
      <c r="N3690" s="7">
        <f>VLOOKUP(Todos!$A3690,vlookup_table[#All],2,FALSE)</f>
        <v>28</v>
      </c>
      <c r="O3690" s="7" t="str">
        <f>VLOOKUP(Todos!$A3690,vlookup_table[#All],3,FALSE)</f>
        <v>CA</v>
      </c>
      <c r="P3690" s="7">
        <f>VLOOKUP(Todos!$A3690,vlookup_table[#All],4,FALSE)</f>
        <v>0</v>
      </c>
      <c r="Q3690" s="9" t="str">
        <f>VLOOKUP(Todos!$A3690,vlookup_table[#All],5,FALSE)</f>
        <v>S1</v>
      </c>
      <c r="R3690" s="9" t="str">
        <f>VLOOKUP(Todos!$A3690,vlookup_table[#All],6,FALSE)</f>
        <v>F</v>
      </c>
      <c r="S3690" s="9">
        <f>VLOOKUP(Todos!$A3690,vlookup_table[#All],7,FALSE)</f>
        <v>101</v>
      </c>
      <c r="T3690" s="9">
        <f>ROUND((9706-Todos!$P3690)/100, 0)</f>
        <v>97</v>
      </c>
      <c r="U3690" s="9" t="str" cm="1">
        <f t="array" ref="U3690">_xlfn.IFS(
    ISNUMBER(SEARCH("C", Q3690)), "Ciudad",
    ISNUMBER(SEARCH("T", Q3690)), "Pueblo",
    ISNUMBER(SEARCH("R", Q3690)), "Rural",
    ISNUMBER(SEARCH("S", Q3690)), "Suburbano",
    ISNUMBER(SEARCH("U", Q3690)), "Urbano"
)</f>
        <v>Suburbano</v>
      </c>
      <c r="V3690" s="24" t="str" cm="1">
        <f t="array" ref="V3690">_xlfn.LET(
    _xlpm.txt, _xlfn.TEXTJOIN("", TRUE, IF(ISNUMBER(--MID(Todos!$H3690, _xlfn.SEQUENCE(LEN(Todos!$H3690)), 1)), MID(Todos!$H3690, _xlfn.SEQUENCE(LEN(Todos!$H3690)), 1), "")),
    IF(ISNUMBER(--RIGHT(_xlpm.txt,1)), _xlpm.txt, LEFT(_xlpm.txt, LEN(_xlpm.txt)-1))
)</f>
        <v>28134</v>
      </c>
      <c r="W3690" s="9" t="str">
        <f>UPPER(LEFT(Todos!$B3690,2))</f>
        <v>CA</v>
      </c>
      <c r="X3690" s="10" t="str" cm="1">
        <f t="array" ref="X3690">+IF(Todos!$C3690 = "",MODE.MATCH(Todos!$C$2:$C$4029),Todos!$C3690)</f>
        <v>F</v>
      </c>
    </row>
    <row r="3691" spans="1:24" x14ac:dyDescent="0.35">
      <c r="A3691" s="11">
        <v>164169</v>
      </c>
      <c r="B3691" s="12" t="s">
        <v>22</v>
      </c>
      <c r="C3691" s="12" t="s">
        <v>14</v>
      </c>
      <c r="D3691" s="12">
        <v>2292</v>
      </c>
      <c r="E3691" s="12">
        <v>642</v>
      </c>
      <c r="F3691" s="12">
        <v>710</v>
      </c>
      <c r="G3691" s="12">
        <v>70</v>
      </c>
      <c r="H3691" s="12">
        <v>22186</v>
      </c>
      <c r="I3691" s="12">
        <v>13</v>
      </c>
      <c r="J3691" s="12">
        <v>52</v>
      </c>
      <c r="K3691" s="12">
        <v>670</v>
      </c>
      <c r="L3691" s="12">
        <v>680</v>
      </c>
      <c r="M3691" s="12">
        <v>10</v>
      </c>
      <c r="N3691" s="12">
        <f>VLOOKUP(Todos!$A3691,vlookup_table[#All],2,FALSE)</f>
        <v>0</v>
      </c>
      <c r="O3691" s="12" t="str">
        <f>VLOOKUP(Todos!$A3691,vlookup_table[#All],3,FALSE)</f>
        <v>CA</v>
      </c>
      <c r="P3691" s="12">
        <f>VLOOKUP(Todos!$A3691,vlookup_table[#All],4,FALSE)</f>
        <v>6201</v>
      </c>
      <c r="Q3691" s="14" t="str">
        <f>VLOOKUP(Todos!$A3691,vlookup_table[#All],5,FALSE)</f>
        <v>S1</v>
      </c>
      <c r="R3691" s="14" t="str">
        <f>VLOOKUP(Todos!$A3691,vlookup_table[#All],6,FALSE)</f>
        <v>M</v>
      </c>
      <c r="S3691" s="14">
        <f>VLOOKUP(Todos!$A3691,vlookup_table[#All],7,FALSE)</f>
        <v>15</v>
      </c>
      <c r="T3691" s="14">
        <f>ROUND((9706-Todos!$P3691)/100, 0)</f>
        <v>35</v>
      </c>
      <c r="U3691" s="14" t="str" cm="1">
        <f t="array" ref="U3691">_xlfn.IFS(
    ISNUMBER(SEARCH("C", Q3691)), "Ciudad",
    ISNUMBER(SEARCH("T", Q3691)), "Pueblo",
    ISNUMBER(SEARCH("R", Q3691)), "Rural",
    ISNUMBER(SEARCH("S", Q3691)), "Suburbano",
    ISNUMBER(SEARCH("U", Q3691)), "Urbano"
)</f>
        <v>Suburbano</v>
      </c>
      <c r="V3691" s="25" t="str" cm="1">
        <f t="array" ref="V3691">_xlfn.LET(
    _xlpm.txt, _xlfn.TEXTJOIN("", TRUE, IF(ISNUMBER(--MID(Todos!$H3691, _xlfn.SEQUENCE(LEN(Todos!$H3691)), 1)), MID(Todos!$H3691, _xlfn.SEQUENCE(LEN(Todos!$H3691)), 1), "")),
    IF(ISNUMBER(--RIGHT(_xlpm.txt,1)), _xlpm.txt, LEFT(_xlpm.txt, LEN(_xlpm.txt)-1))
)</f>
        <v>22186</v>
      </c>
      <c r="W3691" s="14" t="str">
        <f>UPPER(LEFT(Todos!$B3691,2))</f>
        <v>CA</v>
      </c>
      <c r="X3691" s="15" t="str" cm="1">
        <f t="array" ref="X3691">+IF(Todos!$C3691 = "",MODE.MATCH(Todos!$C$2:$C$4029),Todos!$C3691)</f>
        <v>M</v>
      </c>
    </row>
    <row r="3692" spans="1:24" x14ac:dyDescent="0.35">
      <c r="A3692" s="6">
        <v>20106</v>
      </c>
      <c r="B3692" s="7" t="s">
        <v>18</v>
      </c>
      <c r="C3692" s="7" t="s">
        <v>14</v>
      </c>
      <c r="D3692" s="7">
        <v>949</v>
      </c>
      <c r="E3692" s="7">
        <v>303</v>
      </c>
      <c r="F3692" s="7">
        <v>390</v>
      </c>
      <c r="G3692" s="7">
        <v>6</v>
      </c>
      <c r="H3692" s="7">
        <v>14449</v>
      </c>
      <c r="I3692" s="7">
        <v>1</v>
      </c>
      <c r="J3692" s="7">
        <v>65</v>
      </c>
      <c r="K3692" s="7">
        <v>347</v>
      </c>
      <c r="L3692" s="7">
        <v>347</v>
      </c>
      <c r="M3692" s="7">
        <v>12</v>
      </c>
      <c r="N3692" s="7">
        <f>VLOOKUP(Todos!$A3692,vlookup_table[#All],2,FALSE)</f>
        <v>1</v>
      </c>
      <c r="O3692" s="7" t="str">
        <f>VLOOKUP(Todos!$A3692,vlookup_table[#All],3,FALSE)</f>
        <v>NC</v>
      </c>
      <c r="P3692" s="7">
        <f>VLOOKUP(Todos!$A3692,vlookup_table[#All],4,FALSE)</f>
        <v>2601</v>
      </c>
      <c r="Q3692" s="9" t="str">
        <f>VLOOKUP(Todos!$A3692,vlookup_table[#All],5,FALSE)</f>
        <v>R2</v>
      </c>
      <c r="R3692" s="9" t="str">
        <f>VLOOKUP(Todos!$A3692,vlookup_table[#All],6,FALSE)</f>
        <v>M</v>
      </c>
      <c r="S3692" s="9">
        <f>VLOOKUP(Todos!$A3692,vlookup_table[#All],7,FALSE)</f>
        <v>12</v>
      </c>
      <c r="T3692" s="9">
        <f>ROUND((9706-Todos!$P3692)/100, 0)</f>
        <v>71</v>
      </c>
      <c r="U3692" s="9" t="str" cm="1">
        <f t="array" ref="U3692">_xlfn.IFS(
    ISNUMBER(SEARCH("C", Q3692)), "Ciudad",
    ISNUMBER(SEARCH("T", Q3692)), "Pueblo",
    ISNUMBER(SEARCH("R", Q3692)), "Rural",
    ISNUMBER(SEARCH("S", Q3692)), "Suburbano",
    ISNUMBER(SEARCH("U", Q3692)), "Urbano"
)</f>
        <v>Rural</v>
      </c>
      <c r="V3692" s="24" t="str" cm="1">
        <f t="array" ref="V3692">_xlfn.LET(
    _xlpm.txt, _xlfn.TEXTJOIN("", TRUE, IF(ISNUMBER(--MID(Todos!$H3692, _xlfn.SEQUENCE(LEN(Todos!$H3692)), 1)), MID(Todos!$H3692, _xlfn.SEQUENCE(LEN(Todos!$H3692)), 1), "")),
    IF(ISNUMBER(--RIGHT(_xlpm.txt,1)), _xlpm.txt, LEFT(_xlpm.txt, LEN(_xlpm.txt)-1))
)</f>
        <v>14449</v>
      </c>
      <c r="W3692" s="9" t="str">
        <f>UPPER(LEFT(Todos!$B3692,2))</f>
        <v>NC</v>
      </c>
      <c r="X3692" s="10" t="str" cm="1">
        <f t="array" ref="X3692">+IF(Todos!$C3692 = "",MODE.MATCH(Todos!$C$2:$C$4029),Todos!$C3692)</f>
        <v>M</v>
      </c>
    </row>
    <row r="3693" spans="1:24" x14ac:dyDescent="0.35">
      <c r="A3693" s="11">
        <v>143565</v>
      </c>
      <c r="B3693" s="12" t="s">
        <v>22</v>
      </c>
      <c r="C3693" s="12" t="s">
        <v>17</v>
      </c>
      <c r="D3693" s="12">
        <v>1387</v>
      </c>
      <c r="E3693" s="12">
        <v>406</v>
      </c>
      <c r="F3693" s="12">
        <v>442</v>
      </c>
      <c r="G3693" s="12">
        <v>4</v>
      </c>
      <c r="H3693" s="12">
        <v>12732</v>
      </c>
      <c r="I3693" s="12">
        <v>5</v>
      </c>
      <c r="J3693" s="12">
        <v>40</v>
      </c>
      <c r="K3693" s="12">
        <v>464</v>
      </c>
      <c r="L3693" s="12">
        <v>403</v>
      </c>
      <c r="M3693" s="12">
        <v>11.4</v>
      </c>
      <c r="N3693" s="12">
        <f>VLOOKUP(Todos!$A3693,vlookup_table[#All],2,FALSE)</f>
        <v>28</v>
      </c>
      <c r="O3693" s="12" t="str">
        <f>VLOOKUP(Todos!$A3693,vlookup_table[#All],3,FALSE)</f>
        <v>CA</v>
      </c>
      <c r="P3693" s="12">
        <f>VLOOKUP(Todos!$A3693,vlookup_table[#All],4,FALSE)</f>
        <v>3001</v>
      </c>
      <c r="Q3693" s="14" t="str">
        <f>VLOOKUP(Todos!$A3693,vlookup_table[#All],5,FALSE)</f>
        <v>U2</v>
      </c>
      <c r="R3693" s="14" t="str">
        <f>VLOOKUP(Todos!$A3693,vlookup_table[#All],6,FALSE)</f>
        <v>F</v>
      </c>
      <c r="S3693" s="14">
        <f>VLOOKUP(Todos!$A3693,vlookup_table[#All],7,FALSE)</f>
        <v>17</v>
      </c>
      <c r="T3693" s="14">
        <f>ROUND((9706-Todos!$P3693)/100, 0)</f>
        <v>67</v>
      </c>
      <c r="U3693" s="14" t="str" cm="1">
        <f t="array" ref="U3693">_xlfn.IFS(
    ISNUMBER(SEARCH("C", Q3693)), "Ciudad",
    ISNUMBER(SEARCH("T", Q3693)), "Pueblo",
    ISNUMBER(SEARCH("R", Q3693)), "Rural",
    ISNUMBER(SEARCH("S", Q3693)), "Suburbano",
    ISNUMBER(SEARCH("U", Q3693)), "Urbano"
)</f>
        <v>Urbano</v>
      </c>
      <c r="V3693" s="25" t="str" cm="1">
        <f t="array" ref="V3693">_xlfn.LET(
    _xlpm.txt, _xlfn.TEXTJOIN("", TRUE, IF(ISNUMBER(--MID(Todos!$H3693, _xlfn.SEQUENCE(LEN(Todos!$H3693)), 1)), MID(Todos!$H3693, _xlfn.SEQUENCE(LEN(Todos!$H3693)), 1), "")),
    IF(ISNUMBER(--RIGHT(_xlpm.txt,1)), _xlpm.txt, LEFT(_xlpm.txt, LEN(_xlpm.txt)-1))
)</f>
        <v>12732</v>
      </c>
      <c r="W3693" s="14" t="str">
        <f>UPPER(LEFT(Todos!$B3693,2))</f>
        <v>CA</v>
      </c>
      <c r="X3693" s="15" t="str" cm="1">
        <f t="array" ref="X3693">+IF(Todos!$C3693 = "",MODE.MATCH(Todos!$C$2:$C$4029),Todos!$C3693)</f>
        <v>F</v>
      </c>
    </row>
    <row r="3694" spans="1:24" x14ac:dyDescent="0.35">
      <c r="A3694" s="6">
        <v>96080</v>
      </c>
      <c r="B3694" s="7" t="s">
        <v>16</v>
      </c>
      <c r="C3694" s="7" t="s">
        <v>17</v>
      </c>
      <c r="D3694" s="7">
        <v>568</v>
      </c>
      <c r="E3694" s="7">
        <v>220</v>
      </c>
      <c r="F3694" s="7">
        <v>353</v>
      </c>
      <c r="G3694" s="7">
        <v>0</v>
      </c>
      <c r="H3694" s="7">
        <v>12599</v>
      </c>
      <c r="I3694" s="7">
        <v>0</v>
      </c>
      <c r="J3694" s="7">
        <v>84</v>
      </c>
      <c r="K3694" s="7">
        <v>279</v>
      </c>
      <c r="L3694" s="7">
        <v>282</v>
      </c>
      <c r="M3694" s="7">
        <v>3.4444444440000002</v>
      </c>
      <c r="N3694" s="7">
        <f>VLOOKUP(Todos!$A3694,vlookup_table[#All],2,FALSE)</f>
        <v>2</v>
      </c>
      <c r="O3694" s="7" t="str">
        <f>VLOOKUP(Todos!$A3694,vlookup_table[#All],3,FALSE)</f>
        <v>IL</v>
      </c>
      <c r="P3694" s="7">
        <f>VLOOKUP(Todos!$A3694,vlookup_table[#All],4,FALSE)</f>
        <v>2001</v>
      </c>
      <c r="Q3694" s="9" t="str">
        <f>VLOOKUP(Todos!$A3694,vlookup_table[#All],5,FALSE)</f>
        <v>T2</v>
      </c>
      <c r="R3694" s="9" t="str">
        <f>VLOOKUP(Todos!$A3694,vlookup_table[#All],6,FALSE)</f>
        <v>F</v>
      </c>
      <c r="S3694" s="9">
        <f>VLOOKUP(Todos!$A3694,vlookup_table[#All],7,FALSE)</f>
        <v>5</v>
      </c>
      <c r="T3694" s="9">
        <f>ROUND((9706-Todos!$P3694)/100, 0)</f>
        <v>77</v>
      </c>
      <c r="U3694" s="9" t="str" cm="1">
        <f t="array" ref="U3694">_xlfn.IFS(
    ISNUMBER(SEARCH("C", Q3694)), "Ciudad",
    ISNUMBER(SEARCH("T", Q3694)), "Pueblo",
    ISNUMBER(SEARCH("R", Q3694)), "Rural",
    ISNUMBER(SEARCH("S", Q3694)), "Suburbano",
    ISNUMBER(SEARCH("U", Q3694)), "Urbano"
)</f>
        <v>Pueblo</v>
      </c>
      <c r="V3694" s="24" t="str" cm="1">
        <f t="array" ref="V3694">_xlfn.LET(
    _xlpm.txt, _xlfn.TEXTJOIN("", TRUE, IF(ISNUMBER(--MID(Todos!$H3694, _xlfn.SEQUENCE(LEN(Todos!$H3694)), 1)), MID(Todos!$H3694, _xlfn.SEQUENCE(LEN(Todos!$H3694)), 1), "")),
    IF(ISNUMBER(--RIGHT(_xlpm.txt,1)), _xlpm.txt, LEFT(_xlpm.txt, LEN(_xlpm.txt)-1))
)</f>
        <v>12599</v>
      </c>
      <c r="W3694" s="9" t="str">
        <f>UPPER(LEFT(Todos!$B3694,2))</f>
        <v>IL</v>
      </c>
      <c r="X3694" s="10" t="str" cm="1">
        <f t="array" ref="X3694">+IF(Todos!$C3694 = "",MODE.MATCH(Todos!$C$2:$C$4029),Todos!$C3694)</f>
        <v>F</v>
      </c>
    </row>
    <row r="3695" spans="1:24" x14ac:dyDescent="0.35">
      <c r="A3695" s="11">
        <v>184492</v>
      </c>
      <c r="B3695" s="12" t="s">
        <v>41</v>
      </c>
      <c r="C3695" s="12"/>
      <c r="D3695" s="12">
        <v>917</v>
      </c>
      <c r="E3695" s="12">
        <v>391</v>
      </c>
      <c r="F3695" s="12">
        <v>519</v>
      </c>
      <c r="G3695" s="12">
        <v>4</v>
      </c>
      <c r="H3695" s="12">
        <v>16290</v>
      </c>
      <c r="I3695" s="12">
        <v>0</v>
      </c>
      <c r="J3695" s="12">
        <v>63</v>
      </c>
      <c r="K3695" s="12">
        <v>463</v>
      </c>
      <c r="L3695" s="12">
        <v>476</v>
      </c>
      <c r="M3695" s="12">
        <v>8.5714285710000002</v>
      </c>
      <c r="N3695" s="12">
        <f>VLOOKUP(Todos!$A3695,vlookup_table[#All],2,FALSE)</f>
        <v>0</v>
      </c>
      <c r="O3695" s="12" t="str">
        <f>VLOOKUP(Todos!$A3695,vlookup_table[#All],3,FALSE)</f>
        <v>WA</v>
      </c>
      <c r="P3695" s="12">
        <f>VLOOKUP(Todos!$A3695,vlookup_table[#All],4,FALSE)</f>
        <v>2801</v>
      </c>
      <c r="Q3695" s="14" t="str">
        <f>VLOOKUP(Todos!$A3695,vlookup_table[#All],5,FALSE)</f>
        <v>T1</v>
      </c>
      <c r="R3695" s="14" t="str">
        <f>VLOOKUP(Todos!$A3695,vlookup_table[#All],6,FALSE)</f>
        <v/>
      </c>
      <c r="S3695" s="14">
        <f>VLOOKUP(Todos!$A3695,vlookup_table[#All],7,FALSE)</f>
        <v>9</v>
      </c>
      <c r="T3695" s="14">
        <f>ROUND((9706-Todos!$P3695)/100, 0)</f>
        <v>69</v>
      </c>
      <c r="U3695" s="14" t="str" cm="1">
        <f t="array" ref="U3695">_xlfn.IFS(
    ISNUMBER(SEARCH("C", Q3695)), "Ciudad",
    ISNUMBER(SEARCH("T", Q3695)), "Pueblo",
    ISNUMBER(SEARCH("R", Q3695)), "Rural",
    ISNUMBER(SEARCH("S", Q3695)), "Suburbano",
    ISNUMBER(SEARCH("U", Q3695)), "Urbano"
)</f>
        <v>Pueblo</v>
      </c>
      <c r="V3695" s="25" t="str" cm="1">
        <f t="array" ref="V3695">_xlfn.LET(
    _xlpm.txt, _xlfn.TEXTJOIN("", TRUE, IF(ISNUMBER(--MID(Todos!$H3695, _xlfn.SEQUENCE(LEN(Todos!$H3695)), 1)), MID(Todos!$H3695, _xlfn.SEQUENCE(LEN(Todos!$H3695)), 1), "")),
    IF(ISNUMBER(--RIGHT(_xlpm.txt,1)), _xlpm.txt, LEFT(_xlpm.txt, LEN(_xlpm.txt)-1))
)</f>
        <v>16290</v>
      </c>
      <c r="W3695" s="14" t="str">
        <f>UPPER(LEFT(Todos!$B3695,2))</f>
        <v>WA</v>
      </c>
      <c r="X3695" s="15" t="e" cm="1">
        <f t="array" aca="1" ref="X3695" ca="1">+IF(Todos!$C3695 = "",MODE.MATCH(Todos!$C$2:$C$4029),Todos!$C3695)</f>
        <v>#NAME?</v>
      </c>
    </row>
    <row r="3696" spans="1:24" x14ac:dyDescent="0.35">
      <c r="A3696" s="6">
        <v>128522</v>
      </c>
      <c r="B3696" s="7" t="s">
        <v>21</v>
      </c>
      <c r="C3696" s="7" t="s">
        <v>17</v>
      </c>
      <c r="D3696" s="7">
        <v>243</v>
      </c>
      <c r="E3696" s="7">
        <v>132</v>
      </c>
      <c r="F3696" s="7">
        <v>160</v>
      </c>
      <c r="G3696" s="7">
        <v>0</v>
      </c>
      <c r="H3696" s="7">
        <v>4960</v>
      </c>
      <c r="I3696" s="7">
        <v>5</v>
      </c>
      <c r="J3696" s="7">
        <v>84</v>
      </c>
      <c r="K3696" s="7">
        <v>147</v>
      </c>
      <c r="L3696" s="7">
        <v>154</v>
      </c>
      <c r="M3696" s="7">
        <v>9.0625</v>
      </c>
      <c r="N3696" s="7">
        <f>VLOOKUP(Todos!$A3696,vlookup_table[#All],2,FALSE)</f>
        <v>0</v>
      </c>
      <c r="O3696" s="7" t="str">
        <f>VLOOKUP(Todos!$A3696,vlookup_table[#All],3,FALSE)</f>
        <v>TX</v>
      </c>
      <c r="P3696" s="7">
        <f>VLOOKUP(Todos!$A3696,vlookup_table[#All],4,FALSE)</f>
        <v>0</v>
      </c>
      <c r="Q3696" s="9" t="str">
        <f>VLOOKUP(Todos!$A3696,vlookup_table[#All],5,FALSE)</f>
        <v>T1</v>
      </c>
      <c r="R3696" s="9" t="str">
        <f>VLOOKUP(Todos!$A3696,vlookup_table[#All],6,FALSE)</f>
        <v>F</v>
      </c>
      <c r="S3696" s="9">
        <f>VLOOKUP(Todos!$A3696,vlookup_table[#All],7,FALSE)</f>
        <v>20</v>
      </c>
      <c r="T3696" s="9">
        <f>ROUND((9706-Todos!$P3696)/100, 0)</f>
        <v>97</v>
      </c>
      <c r="U3696" s="9" t="str" cm="1">
        <f t="array" ref="U3696">_xlfn.IFS(
    ISNUMBER(SEARCH("C", Q3696)), "Ciudad",
    ISNUMBER(SEARCH("T", Q3696)), "Pueblo",
    ISNUMBER(SEARCH("R", Q3696)), "Rural",
    ISNUMBER(SEARCH("S", Q3696)), "Suburbano",
    ISNUMBER(SEARCH("U", Q3696)), "Urbano"
)</f>
        <v>Pueblo</v>
      </c>
      <c r="V3696" s="24" t="str" cm="1">
        <f t="array" ref="V3696">_xlfn.LET(
    _xlpm.txt, _xlfn.TEXTJOIN("", TRUE, IF(ISNUMBER(--MID(Todos!$H3696, _xlfn.SEQUENCE(LEN(Todos!$H3696)), 1)), MID(Todos!$H3696, _xlfn.SEQUENCE(LEN(Todos!$H3696)), 1), "")),
    IF(ISNUMBER(--RIGHT(_xlpm.txt,1)), _xlpm.txt, LEFT(_xlpm.txt, LEN(_xlpm.txt)-1))
)</f>
        <v>4960</v>
      </c>
      <c r="W3696" s="9" t="str">
        <f>UPPER(LEFT(Todos!$B3696,2))</f>
        <v>TX</v>
      </c>
      <c r="X3696" s="10" t="str" cm="1">
        <f t="array" ref="X3696">+IF(Todos!$C3696 = "",MODE.MATCH(Todos!$C$2:$C$4029),Todos!$C3696)</f>
        <v>F</v>
      </c>
    </row>
    <row r="3697" spans="1:24" x14ac:dyDescent="0.35">
      <c r="A3697" s="11">
        <v>167551</v>
      </c>
      <c r="B3697" s="12" t="s">
        <v>22</v>
      </c>
      <c r="C3697" s="12" t="s">
        <v>17</v>
      </c>
      <c r="D3697" s="12">
        <v>2356</v>
      </c>
      <c r="E3697" s="12">
        <v>277</v>
      </c>
      <c r="F3697" s="12">
        <v>401</v>
      </c>
      <c r="G3697" s="12">
        <v>78</v>
      </c>
      <c r="H3697" s="12">
        <v>15245</v>
      </c>
      <c r="I3697" s="12">
        <v>34</v>
      </c>
      <c r="J3697" s="12">
        <v>38</v>
      </c>
      <c r="K3697" s="12">
        <v>359</v>
      </c>
      <c r="L3697" s="12">
        <v>359</v>
      </c>
      <c r="M3697" s="12">
        <v>15.83333333</v>
      </c>
      <c r="N3697" s="12">
        <f>VLOOKUP(Todos!$A3697,vlookup_table[#All],2,FALSE)</f>
        <v>0</v>
      </c>
      <c r="O3697" s="12" t="str">
        <f>VLOOKUP(Todos!$A3697,vlookup_table[#All],3,FALSE)</f>
        <v>CA</v>
      </c>
      <c r="P3697" s="12">
        <f>VLOOKUP(Todos!$A3697,vlookup_table[#All],4,FALSE)</f>
        <v>4401</v>
      </c>
      <c r="Q3697" s="14" t="str">
        <f>VLOOKUP(Todos!$A3697,vlookup_table[#All],5,FALSE)</f>
        <v>U1</v>
      </c>
      <c r="R3697" s="14" t="str">
        <f>VLOOKUP(Todos!$A3697,vlookup_table[#All],6,FALSE)</f>
        <v>F</v>
      </c>
      <c r="S3697" s="14">
        <f>VLOOKUP(Todos!$A3697,vlookup_table[#All],7,FALSE)</f>
        <v>20</v>
      </c>
      <c r="T3697" s="14">
        <f>ROUND((9706-Todos!$P3697)/100, 0)</f>
        <v>53</v>
      </c>
      <c r="U3697" s="14" t="str" cm="1">
        <f t="array" ref="U3697">_xlfn.IFS(
    ISNUMBER(SEARCH("C", Q3697)), "Ciudad",
    ISNUMBER(SEARCH("T", Q3697)), "Pueblo",
    ISNUMBER(SEARCH("R", Q3697)), "Rural",
    ISNUMBER(SEARCH("S", Q3697)), "Suburbano",
    ISNUMBER(SEARCH("U", Q3697)), "Urbano"
)</f>
        <v>Urbano</v>
      </c>
      <c r="V3697" s="25" t="str" cm="1">
        <f t="array" ref="V3697">_xlfn.LET(
    _xlpm.txt, _xlfn.TEXTJOIN("", TRUE, IF(ISNUMBER(--MID(Todos!$H3697, _xlfn.SEQUENCE(LEN(Todos!$H3697)), 1)), MID(Todos!$H3697, _xlfn.SEQUENCE(LEN(Todos!$H3697)), 1), "")),
    IF(ISNUMBER(--RIGHT(_xlpm.txt,1)), _xlpm.txt, LEFT(_xlpm.txt, LEN(_xlpm.txt)-1))
)</f>
        <v>15245</v>
      </c>
      <c r="W3697" s="14" t="str">
        <f>UPPER(LEFT(Todos!$B3697,2))</f>
        <v>CA</v>
      </c>
      <c r="X3697" s="15" t="str" cm="1">
        <f t="array" ref="X3697">+IF(Todos!$C3697 = "",MODE.MATCH(Todos!$C$2:$C$4029),Todos!$C3697)</f>
        <v>F</v>
      </c>
    </row>
    <row r="3698" spans="1:24" x14ac:dyDescent="0.35">
      <c r="A3698" s="6">
        <v>101972</v>
      </c>
      <c r="B3698" s="7" t="s">
        <v>37</v>
      </c>
      <c r="C3698" s="7" t="s">
        <v>17</v>
      </c>
      <c r="D3698" s="7">
        <v>844</v>
      </c>
      <c r="E3698" s="7">
        <v>340</v>
      </c>
      <c r="F3698" s="7">
        <v>358</v>
      </c>
      <c r="G3698" s="7">
        <v>0</v>
      </c>
      <c r="H3698" s="7">
        <v>12280</v>
      </c>
      <c r="I3698" s="7">
        <v>0</v>
      </c>
      <c r="J3698" s="7">
        <v>69</v>
      </c>
      <c r="K3698" s="7">
        <v>373</v>
      </c>
      <c r="L3698" s="7">
        <v>356</v>
      </c>
      <c r="M3698" s="7">
        <v>20</v>
      </c>
      <c r="N3698" s="7">
        <f>VLOOKUP(Todos!$A3698,vlookup_table[#All],2,FALSE)</f>
        <v>0</v>
      </c>
      <c r="O3698" s="7" t="str">
        <f>VLOOKUP(Todos!$A3698,vlookup_table[#All],3,FALSE)</f>
        <v>MO</v>
      </c>
      <c r="P3698" s="7">
        <f>VLOOKUP(Todos!$A3698,vlookup_table[#All],4,FALSE)</f>
        <v>0</v>
      </c>
      <c r="Q3698" s="9" t="str">
        <f>VLOOKUP(Todos!$A3698,vlookup_table[#All],5,FALSE)</f>
        <v>T2</v>
      </c>
      <c r="R3698" s="9" t="str">
        <f>VLOOKUP(Todos!$A3698,vlookup_table[#All],6,FALSE)</f>
        <v>F</v>
      </c>
      <c r="S3698" s="9">
        <f>VLOOKUP(Todos!$A3698,vlookup_table[#All],7,FALSE)</f>
        <v>25</v>
      </c>
      <c r="T3698" s="9">
        <f>ROUND((9706-Todos!$P3698)/100, 0)</f>
        <v>97</v>
      </c>
      <c r="U3698" s="9" t="str" cm="1">
        <f t="array" ref="U3698">_xlfn.IFS(
    ISNUMBER(SEARCH("C", Q3698)), "Ciudad",
    ISNUMBER(SEARCH("T", Q3698)), "Pueblo",
    ISNUMBER(SEARCH("R", Q3698)), "Rural",
    ISNUMBER(SEARCH("S", Q3698)), "Suburbano",
    ISNUMBER(SEARCH("U", Q3698)), "Urbano"
)</f>
        <v>Pueblo</v>
      </c>
      <c r="V3698" s="24" t="str" cm="1">
        <f t="array" ref="V3698">_xlfn.LET(
    _xlpm.txt, _xlfn.TEXTJOIN("", TRUE, IF(ISNUMBER(--MID(Todos!$H3698, _xlfn.SEQUENCE(LEN(Todos!$H3698)), 1)), MID(Todos!$H3698, _xlfn.SEQUENCE(LEN(Todos!$H3698)), 1), "")),
    IF(ISNUMBER(--RIGHT(_xlpm.txt,1)), _xlpm.txt, LEFT(_xlpm.txt, LEN(_xlpm.txt)-1))
)</f>
        <v>12280</v>
      </c>
      <c r="W3698" s="9" t="str">
        <f>UPPER(LEFT(Todos!$B3698,2))</f>
        <v>MO</v>
      </c>
      <c r="X3698" s="10" t="str" cm="1">
        <f t="array" ref="X3698">+IF(Todos!$C3698 = "",MODE.MATCH(Todos!$C$2:$C$4029),Todos!$C3698)</f>
        <v>F</v>
      </c>
    </row>
    <row r="3699" spans="1:24" x14ac:dyDescent="0.35">
      <c r="A3699" s="11">
        <v>75609</v>
      </c>
      <c r="B3699" s="12" t="s">
        <v>48</v>
      </c>
      <c r="C3699" s="12" t="s">
        <v>14</v>
      </c>
      <c r="D3699" s="12">
        <v>338</v>
      </c>
      <c r="E3699" s="12">
        <v>260</v>
      </c>
      <c r="F3699" s="12">
        <v>386</v>
      </c>
      <c r="G3699" s="12">
        <v>1</v>
      </c>
      <c r="H3699" s="12">
        <v>14351</v>
      </c>
      <c r="I3699" s="12">
        <v>1</v>
      </c>
      <c r="J3699" s="12">
        <v>92</v>
      </c>
      <c r="K3699" s="12">
        <v>315</v>
      </c>
      <c r="L3699" s="12">
        <v>336</v>
      </c>
      <c r="M3699" s="12">
        <v>4</v>
      </c>
      <c r="N3699" s="12">
        <f>VLOOKUP(Todos!$A3699,vlookup_table[#All],2,FALSE)</f>
        <v>0</v>
      </c>
      <c r="O3699" s="12" t="str">
        <f>VLOOKUP(Todos!$A3699,vlookup_table[#All],3,FALSE)</f>
        <v>IA</v>
      </c>
      <c r="P3699" s="12">
        <f>VLOOKUP(Todos!$A3699,vlookup_table[#All],4,FALSE)</f>
        <v>1107</v>
      </c>
      <c r="Q3699" s="14" t="str">
        <f>VLOOKUP(Todos!$A3699,vlookup_table[#All],5,FALSE)</f>
        <v>R2</v>
      </c>
      <c r="R3699" s="14" t="str">
        <f>VLOOKUP(Todos!$A3699,vlookup_table[#All],6,FALSE)</f>
        <v>M</v>
      </c>
      <c r="S3699" s="14">
        <f>VLOOKUP(Todos!$A3699,vlookup_table[#All],7,FALSE)</f>
        <v>10</v>
      </c>
      <c r="T3699" s="14">
        <f>ROUND((9706-Todos!$P3699)/100, 0)</f>
        <v>86</v>
      </c>
      <c r="U3699" s="14" t="str" cm="1">
        <f t="array" ref="U3699">_xlfn.IFS(
    ISNUMBER(SEARCH("C", Q3699)), "Ciudad",
    ISNUMBER(SEARCH("T", Q3699)), "Pueblo",
    ISNUMBER(SEARCH("R", Q3699)), "Rural",
    ISNUMBER(SEARCH("S", Q3699)), "Suburbano",
    ISNUMBER(SEARCH("U", Q3699)), "Urbano"
)</f>
        <v>Rural</v>
      </c>
      <c r="V3699" s="25" t="str" cm="1">
        <f t="array" ref="V3699">_xlfn.LET(
    _xlpm.txt, _xlfn.TEXTJOIN("", TRUE, IF(ISNUMBER(--MID(Todos!$H3699, _xlfn.SEQUENCE(LEN(Todos!$H3699)), 1)), MID(Todos!$H3699, _xlfn.SEQUENCE(LEN(Todos!$H3699)), 1), "")),
    IF(ISNUMBER(--RIGHT(_xlpm.txt,1)), _xlpm.txt, LEFT(_xlpm.txt, LEN(_xlpm.txt)-1))
)</f>
        <v>14351</v>
      </c>
      <c r="W3699" s="14" t="str">
        <f>UPPER(LEFT(Todos!$B3699,2))</f>
        <v>IA</v>
      </c>
      <c r="X3699" s="15" t="str" cm="1">
        <f t="array" ref="X3699">+IF(Todos!$C3699 = "",MODE.MATCH(Todos!$C$2:$C$4029),Todos!$C3699)</f>
        <v>M</v>
      </c>
    </row>
    <row r="3700" spans="1:24" x14ac:dyDescent="0.35">
      <c r="A3700" s="6">
        <v>89863</v>
      </c>
      <c r="B3700" s="7" t="s">
        <v>16</v>
      </c>
      <c r="C3700" s="7" t="s">
        <v>17</v>
      </c>
      <c r="D3700" s="7">
        <v>1118</v>
      </c>
      <c r="E3700" s="7">
        <v>510</v>
      </c>
      <c r="F3700" s="7">
        <v>607</v>
      </c>
      <c r="G3700" s="7">
        <v>0</v>
      </c>
      <c r="H3700" s="7">
        <v>22026</v>
      </c>
      <c r="I3700" s="7">
        <v>12</v>
      </c>
      <c r="J3700" s="7">
        <v>57</v>
      </c>
      <c r="K3700" s="7">
        <v>563</v>
      </c>
      <c r="L3700" s="7">
        <v>562</v>
      </c>
      <c r="M3700" s="7">
        <v>14.38461539</v>
      </c>
      <c r="N3700" s="7">
        <f>VLOOKUP(Todos!$A3700,vlookup_table[#All],2,FALSE)</f>
        <v>0</v>
      </c>
      <c r="O3700" s="7" t="str">
        <f>VLOOKUP(Todos!$A3700,vlookup_table[#All],3,FALSE)</f>
        <v>IL</v>
      </c>
      <c r="P3700" s="7">
        <f>VLOOKUP(Todos!$A3700,vlookup_table[#All],4,FALSE)</f>
        <v>4711</v>
      </c>
      <c r="Q3700" s="9" t="str">
        <f>VLOOKUP(Todos!$A3700,vlookup_table[#All],5,FALSE)</f>
        <v>S1</v>
      </c>
      <c r="R3700" s="9" t="str">
        <f>VLOOKUP(Todos!$A3700,vlookup_table[#All],6,FALSE)</f>
        <v>F</v>
      </c>
      <c r="S3700" s="9">
        <f>VLOOKUP(Todos!$A3700,vlookup_table[#All],7,FALSE)</f>
        <v>23</v>
      </c>
      <c r="T3700" s="9">
        <f>ROUND((9706-Todos!$P3700)/100, 0)</f>
        <v>50</v>
      </c>
      <c r="U3700" s="9" t="str" cm="1">
        <f t="array" ref="U3700">_xlfn.IFS(
    ISNUMBER(SEARCH("C", Q3700)), "Ciudad",
    ISNUMBER(SEARCH("T", Q3700)), "Pueblo",
    ISNUMBER(SEARCH("R", Q3700)), "Rural",
    ISNUMBER(SEARCH("S", Q3700)), "Suburbano",
    ISNUMBER(SEARCH("U", Q3700)), "Urbano"
)</f>
        <v>Suburbano</v>
      </c>
      <c r="V3700" s="24" t="str" cm="1">
        <f t="array" ref="V3700">_xlfn.LET(
    _xlpm.txt, _xlfn.TEXTJOIN("", TRUE, IF(ISNUMBER(--MID(Todos!$H3700, _xlfn.SEQUENCE(LEN(Todos!$H3700)), 1)), MID(Todos!$H3700, _xlfn.SEQUENCE(LEN(Todos!$H3700)), 1), "")),
    IF(ISNUMBER(--RIGHT(_xlpm.txt,1)), _xlpm.txt, LEFT(_xlpm.txt, LEN(_xlpm.txt)-1))
)</f>
        <v>22026</v>
      </c>
      <c r="W3700" s="9" t="str">
        <f>UPPER(LEFT(Todos!$B3700,2))</f>
        <v>IL</v>
      </c>
      <c r="X3700" s="10" t="str" cm="1">
        <f t="array" ref="X3700">+IF(Todos!$C3700 = "",MODE.MATCH(Todos!$C$2:$C$4029),Todos!$C3700)</f>
        <v>F</v>
      </c>
    </row>
    <row r="3701" spans="1:24" x14ac:dyDescent="0.35">
      <c r="A3701" s="11">
        <v>80310</v>
      </c>
      <c r="B3701" s="12" t="s">
        <v>36</v>
      </c>
      <c r="C3701" s="12" t="s">
        <v>52</v>
      </c>
      <c r="D3701" s="12">
        <v>640</v>
      </c>
      <c r="E3701" s="12">
        <v>376</v>
      </c>
      <c r="F3701" s="12">
        <v>411</v>
      </c>
      <c r="G3701" s="12">
        <v>0</v>
      </c>
      <c r="H3701" s="12">
        <v>12455</v>
      </c>
      <c r="I3701" s="12">
        <v>2</v>
      </c>
      <c r="J3701" s="12">
        <v>91</v>
      </c>
      <c r="K3701" s="12">
        <v>404</v>
      </c>
      <c r="L3701" s="12">
        <v>384</v>
      </c>
      <c r="M3701" s="12">
        <v>14</v>
      </c>
      <c r="N3701" s="12">
        <f>VLOOKUP(Todos!$A3701,vlookup_table[#All],2,FALSE)</f>
        <v>1</v>
      </c>
      <c r="O3701" s="12" t="str">
        <f>VLOOKUP(Todos!$A3701,vlookup_table[#All],3,FALSE)</f>
        <v>WI</v>
      </c>
      <c r="P3701" s="12">
        <f>VLOOKUP(Todos!$A3701,vlookup_table[#All],4,FALSE)</f>
        <v>4401</v>
      </c>
      <c r="Q3701" s="14" t="str">
        <f>VLOOKUP(Todos!$A3701,vlookup_table[#All],5,FALSE)</f>
        <v>C2</v>
      </c>
      <c r="R3701" s="14" t="str">
        <f>VLOOKUP(Todos!$A3701,vlookup_table[#All],6,FALSE)</f>
        <v>M</v>
      </c>
      <c r="S3701" s="14">
        <f>VLOOKUP(Todos!$A3701,vlookup_table[#All],7,FALSE)</f>
        <v>20</v>
      </c>
      <c r="T3701" s="14">
        <f>ROUND((9706-Todos!$P3701)/100, 0)</f>
        <v>53</v>
      </c>
      <c r="U3701" s="14" t="str" cm="1">
        <f t="array" ref="U3701">_xlfn.IFS(
    ISNUMBER(SEARCH("C", Q3701)), "Ciudad",
    ISNUMBER(SEARCH("T", Q3701)), "Pueblo",
    ISNUMBER(SEARCH("R", Q3701)), "Rural",
    ISNUMBER(SEARCH("S", Q3701)), "Suburbano",
    ISNUMBER(SEARCH("U", Q3701)), "Urbano"
)</f>
        <v>Ciudad</v>
      </c>
      <c r="V3701" s="25" t="str" cm="1">
        <f t="array" ref="V3701">_xlfn.LET(
    _xlpm.txt, _xlfn.TEXTJOIN("", TRUE, IF(ISNUMBER(--MID(Todos!$H3701, _xlfn.SEQUENCE(LEN(Todos!$H3701)), 1)), MID(Todos!$H3701, _xlfn.SEQUENCE(LEN(Todos!$H3701)), 1), "")),
    IF(ISNUMBER(--RIGHT(_xlpm.txt,1)), _xlpm.txt, LEFT(_xlpm.txt, LEN(_xlpm.txt)-1))
)</f>
        <v>12455</v>
      </c>
      <c r="W3701" s="14" t="str">
        <f>UPPER(LEFT(Todos!$B3701,2))</f>
        <v>WI</v>
      </c>
      <c r="X3701" s="15" t="str" cm="1">
        <f t="array" ref="X3701">+IF(Todos!$C3701 = "",MODE.MATCH(Todos!$C$2:$C$4029),Todos!$C3701)</f>
        <v>male</v>
      </c>
    </row>
    <row r="3702" spans="1:24" x14ac:dyDescent="0.35">
      <c r="A3702" s="6">
        <v>2757</v>
      </c>
      <c r="B3702" s="7" t="s">
        <v>37</v>
      </c>
      <c r="C3702" s="7" t="s">
        <v>17</v>
      </c>
      <c r="D3702" s="7">
        <v>770</v>
      </c>
      <c r="E3702" s="7">
        <v>103</v>
      </c>
      <c r="F3702" s="7">
        <v>278</v>
      </c>
      <c r="G3702" s="7">
        <v>7</v>
      </c>
      <c r="H3702" s="7">
        <v>10556</v>
      </c>
      <c r="I3702" s="7">
        <v>2</v>
      </c>
      <c r="J3702" s="7">
        <v>48</v>
      </c>
      <c r="K3702" s="7">
        <v>239</v>
      </c>
      <c r="L3702" s="7">
        <v>161</v>
      </c>
      <c r="M3702" s="7">
        <v>8.3529411769999999</v>
      </c>
      <c r="N3702" s="7">
        <f>VLOOKUP(Todos!$A3702,vlookup_table[#All],2,FALSE)</f>
        <v>28</v>
      </c>
      <c r="O3702" s="7" t="str">
        <f>VLOOKUP(Todos!$A3702,vlookup_table[#All],3,FALSE)</f>
        <v>MO</v>
      </c>
      <c r="P3702" s="7">
        <f>VLOOKUP(Todos!$A3702,vlookup_table[#All],4,FALSE)</f>
        <v>6112</v>
      </c>
      <c r="Q3702" s="9" t="str">
        <f>VLOOKUP(Todos!$A3702,vlookup_table[#All],5,FALSE)</f>
        <v>U3</v>
      </c>
      <c r="R3702" s="9" t="str">
        <f>VLOOKUP(Todos!$A3702,vlookup_table[#All],6,FALSE)</f>
        <v>F</v>
      </c>
      <c r="S3702" s="9">
        <f>VLOOKUP(Todos!$A3702,vlookup_table[#All],7,FALSE)</f>
        <v>10</v>
      </c>
      <c r="T3702" s="9">
        <f>ROUND((9706-Todos!$P3702)/100, 0)</f>
        <v>36</v>
      </c>
      <c r="U3702" s="9" t="str" cm="1">
        <f t="array" ref="U3702">_xlfn.IFS(
    ISNUMBER(SEARCH("C", Q3702)), "Ciudad",
    ISNUMBER(SEARCH("T", Q3702)), "Pueblo",
    ISNUMBER(SEARCH("R", Q3702)), "Rural",
    ISNUMBER(SEARCH("S", Q3702)), "Suburbano",
    ISNUMBER(SEARCH("U", Q3702)), "Urbano"
)</f>
        <v>Urbano</v>
      </c>
      <c r="V3702" s="24" t="str" cm="1">
        <f t="array" ref="V3702">_xlfn.LET(
    _xlpm.txt, _xlfn.TEXTJOIN("", TRUE, IF(ISNUMBER(--MID(Todos!$H3702, _xlfn.SEQUENCE(LEN(Todos!$H3702)), 1)), MID(Todos!$H3702, _xlfn.SEQUENCE(LEN(Todos!$H3702)), 1), "")),
    IF(ISNUMBER(--RIGHT(_xlpm.txt,1)), _xlpm.txt, LEFT(_xlpm.txt, LEN(_xlpm.txt)-1))
)</f>
        <v>10556</v>
      </c>
      <c r="W3702" s="9" t="str">
        <f>UPPER(LEFT(Todos!$B3702,2))</f>
        <v>MO</v>
      </c>
      <c r="X3702" s="10" t="str" cm="1">
        <f t="array" ref="X3702">+IF(Todos!$C3702 = "",MODE.MATCH(Todos!$C$2:$C$4029),Todos!$C3702)</f>
        <v>F</v>
      </c>
    </row>
    <row r="3703" spans="1:24" x14ac:dyDescent="0.35">
      <c r="A3703" s="11">
        <v>56169</v>
      </c>
      <c r="B3703" s="12" t="s">
        <v>63</v>
      </c>
      <c r="C3703" s="12" t="s">
        <v>17</v>
      </c>
      <c r="D3703" s="12">
        <v>557</v>
      </c>
      <c r="E3703" s="12">
        <v>190</v>
      </c>
      <c r="F3703" s="12">
        <v>346</v>
      </c>
      <c r="G3703" s="12">
        <v>1</v>
      </c>
      <c r="H3703" s="12">
        <v>9593</v>
      </c>
      <c r="I3703" s="12">
        <v>3</v>
      </c>
      <c r="J3703" s="12">
        <v>71</v>
      </c>
      <c r="K3703" s="12">
        <v>302</v>
      </c>
      <c r="L3703" s="12">
        <v>267</v>
      </c>
      <c r="M3703" s="12">
        <v>20</v>
      </c>
      <c r="N3703" s="12">
        <f>VLOOKUP(Todos!$A3703,vlookup_table[#All],2,FALSE)</f>
        <v>2</v>
      </c>
      <c r="O3703" s="12" t="str">
        <f>VLOOKUP(Todos!$A3703,vlookup_table[#All],3,FALSE)</f>
        <v>MS</v>
      </c>
      <c r="P3703" s="12">
        <f>VLOOKUP(Todos!$A3703,vlookup_table[#All],4,FALSE)</f>
        <v>0</v>
      </c>
      <c r="Q3703" s="14" t="str">
        <f>VLOOKUP(Todos!$A3703,vlookup_table[#All],5,FALSE)</f>
        <v>T2</v>
      </c>
      <c r="R3703" s="14" t="str">
        <f>VLOOKUP(Todos!$A3703,vlookup_table[#All],6,FALSE)</f>
        <v>F</v>
      </c>
      <c r="S3703" s="14">
        <f>VLOOKUP(Todos!$A3703,vlookup_table[#All],7,FALSE)</f>
        <v>20</v>
      </c>
      <c r="T3703" s="14">
        <f>ROUND((9706-Todos!$P3703)/100, 0)</f>
        <v>97</v>
      </c>
      <c r="U3703" s="14" t="str" cm="1">
        <f t="array" ref="U3703">_xlfn.IFS(
    ISNUMBER(SEARCH("C", Q3703)), "Ciudad",
    ISNUMBER(SEARCH("T", Q3703)), "Pueblo",
    ISNUMBER(SEARCH("R", Q3703)), "Rural",
    ISNUMBER(SEARCH("S", Q3703)), "Suburbano",
    ISNUMBER(SEARCH("U", Q3703)), "Urbano"
)</f>
        <v>Pueblo</v>
      </c>
      <c r="V3703" s="25" t="str" cm="1">
        <f t="array" ref="V3703">_xlfn.LET(
    _xlpm.txt, _xlfn.TEXTJOIN("", TRUE, IF(ISNUMBER(--MID(Todos!$H3703, _xlfn.SEQUENCE(LEN(Todos!$H3703)), 1)), MID(Todos!$H3703, _xlfn.SEQUENCE(LEN(Todos!$H3703)), 1), "")),
    IF(ISNUMBER(--RIGHT(_xlpm.txt,1)), _xlpm.txt, LEFT(_xlpm.txt, LEN(_xlpm.txt)-1))
)</f>
        <v>9593</v>
      </c>
      <c r="W3703" s="14" t="str">
        <f>UPPER(LEFT(Todos!$B3703,2))</f>
        <v>MS</v>
      </c>
      <c r="X3703" s="15" t="str" cm="1">
        <f t="array" ref="X3703">+IF(Todos!$C3703 = "",MODE.MATCH(Todos!$C$2:$C$4029),Todos!$C3703)</f>
        <v>F</v>
      </c>
    </row>
    <row r="3704" spans="1:24" x14ac:dyDescent="0.35">
      <c r="A3704" s="6">
        <v>104259</v>
      </c>
      <c r="B3704" s="7" t="s">
        <v>28</v>
      </c>
      <c r="C3704" s="7" t="s">
        <v>17</v>
      </c>
      <c r="D3704" s="7">
        <v>477</v>
      </c>
      <c r="E3704" s="7">
        <v>219</v>
      </c>
      <c r="F3704" s="7">
        <v>314</v>
      </c>
      <c r="G3704" s="7">
        <v>0</v>
      </c>
      <c r="H3704" s="7">
        <v>10490</v>
      </c>
      <c r="I3704" s="7">
        <v>0</v>
      </c>
      <c r="J3704" s="7">
        <v>55</v>
      </c>
      <c r="K3704" s="7">
        <v>221</v>
      </c>
      <c r="L3704" s="7">
        <v>274</v>
      </c>
      <c r="M3704" s="7">
        <v>9.1</v>
      </c>
      <c r="N3704" s="7">
        <f>VLOOKUP(Todos!$A3704,vlookup_table[#All],2,FALSE)</f>
        <v>0</v>
      </c>
      <c r="O3704" s="7" t="str">
        <f>VLOOKUP(Todos!$A3704,vlookup_table[#All],3,FALSE)</f>
        <v>KS</v>
      </c>
      <c r="P3704" s="7">
        <f>VLOOKUP(Todos!$A3704,vlookup_table[#All],4,FALSE)</f>
        <v>4811</v>
      </c>
      <c r="Q3704" s="9" t="str">
        <f>VLOOKUP(Todos!$A3704,vlookup_table[#All],5,FALSE)</f>
        <v>T2</v>
      </c>
      <c r="R3704" s="9" t="str">
        <f>VLOOKUP(Todos!$A3704,vlookup_table[#All],6,FALSE)</f>
        <v>F</v>
      </c>
      <c r="S3704" s="9">
        <f>VLOOKUP(Todos!$A3704,vlookup_table[#All],7,FALSE)</f>
        <v>15</v>
      </c>
      <c r="T3704" s="9">
        <f>ROUND((9706-Todos!$P3704)/100, 0)</f>
        <v>49</v>
      </c>
      <c r="U3704" s="9" t="str" cm="1">
        <f t="array" ref="U3704">_xlfn.IFS(
    ISNUMBER(SEARCH("C", Q3704)), "Ciudad",
    ISNUMBER(SEARCH("T", Q3704)), "Pueblo",
    ISNUMBER(SEARCH("R", Q3704)), "Rural",
    ISNUMBER(SEARCH("S", Q3704)), "Suburbano",
    ISNUMBER(SEARCH("U", Q3704)), "Urbano"
)</f>
        <v>Pueblo</v>
      </c>
      <c r="V3704" s="24" t="str" cm="1">
        <f t="array" ref="V3704">_xlfn.LET(
    _xlpm.txt, _xlfn.TEXTJOIN("", TRUE, IF(ISNUMBER(--MID(Todos!$H3704, _xlfn.SEQUENCE(LEN(Todos!$H3704)), 1)), MID(Todos!$H3704, _xlfn.SEQUENCE(LEN(Todos!$H3704)), 1), "")),
    IF(ISNUMBER(--RIGHT(_xlpm.txt,1)), _xlpm.txt, LEFT(_xlpm.txt, LEN(_xlpm.txt)-1))
)</f>
        <v>10490</v>
      </c>
      <c r="W3704" s="9" t="str">
        <f>UPPER(LEFT(Todos!$B3704,2))</f>
        <v>KS</v>
      </c>
      <c r="X3704" s="10" t="str" cm="1">
        <f t="array" ref="X3704">+IF(Todos!$C3704 = "",MODE.MATCH(Todos!$C$2:$C$4029),Todos!$C3704)</f>
        <v>F</v>
      </c>
    </row>
    <row r="3705" spans="1:24" x14ac:dyDescent="0.35">
      <c r="A3705" s="11">
        <v>10467</v>
      </c>
      <c r="B3705" s="12" t="s">
        <v>30</v>
      </c>
      <c r="C3705" s="12" t="s">
        <v>14</v>
      </c>
      <c r="D3705" s="12">
        <v>1089</v>
      </c>
      <c r="E3705" s="12">
        <v>541</v>
      </c>
      <c r="F3705" s="12">
        <v>626</v>
      </c>
      <c r="G3705" s="12">
        <v>3</v>
      </c>
      <c r="H3705" s="12">
        <v>19313</v>
      </c>
      <c r="I3705" s="12">
        <v>3</v>
      </c>
      <c r="J3705" s="12">
        <v>75</v>
      </c>
      <c r="K3705" s="12">
        <v>580</v>
      </c>
      <c r="L3705" s="12">
        <v>581</v>
      </c>
      <c r="M3705" s="12">
        <v>12.33333333</v>
      </c>
      <c r="N3705" s="12">
        <f>VLOOKUP(Todos!$A3705,vlookup_table[#All],2,FALSE)</f>
        <v>1</v>
      </c>
      <c r="O3705" s="12" t="str">
        <f>VLOOKUP(Todos!$A3705,vlookup_table[#All],3,FALSE)</f>
        <v>MI</v>
      </c>
      <c r="P3705" s="12">
        <f>VLOOKUP(Todos!$A3705,vlookup_table[#All],4,FALSE)</f>
        <v>2306</v>
      </c>
      <c r="Q3705" s="14" t="str">
        <f>VLOOKUP(Todos!$A3705,vlookup_table[#All],5,FALSE)</f>
        <v>T1</v>
      </c>
      <c r="R3705" s="14" t="str">
        <f>VLOOKUP(Todos!$A3705,vlookup_table[#All],6,FALSE)</f>
        <v>M</v>
      </c>
      <c r="S3705" s="14">
        <f>VLOOKUP(Todos!$A3705,vlookup_table[#All],7,FALSE)</f>
        <v>20</v>
      </c>
      <c r="T3705" s="14">
        <f>ROUND((9706-Todos!$P3705)/100, 0)</f>
        <v>74</v>
      </c>
      <c r="U3705" s="14" t="str" cm="1">
        <f t="array" ref="U3705">_xlfn.IFS(
    ISNUMBER(SEARCH("C", Q3705)), "Ciudad",
    ISNUMBER(SEARCH("T", Q3705)), "Pueblo",
    ISNUMBER(SEARCH("R", Q3705)), "Rural",
    ISNUMBER(SEARCH("S", Q3705)), "Suburbano",
    ISNUMBER(SEARCH("U", Q3705)), "Urbano"
)</f>
        <v>Pueblo</v>
      </c>
      <c r="V3705" s="25" t="str" cm="1">
        <f t="array" ref="V3705">_xlfn.LET(
    _xlpm.txt, _xlfn.TEXTJOIN("", TRUE, IF(ISNUMBER(--MID(Todos!$H3705, _xlfn.SEQUENCE(LEN(Todos!$H3705)), 1)), MID(Todos!$H3705, _xlfn.SEQUENCE(LEN(Todos!$H3705)), 1), "")),
    IF(ISNUMBER(--RIGHT(_xlpm.txt,1)), _xlpm.txt, LEFT(_xlpm.txt, LEN(_xlpm.txt)-1))
)</f>
        <v>19313</v>
      </c>
      <c r="W3705" s="14" t="str">
        <f>UPPER(LEFT(Todos!$B3705,2))</f>
        <v>MI</v>
      </c>
      <c r="X3705" s="15" t="str" cm="1">
        <f t="array" ref="X3705">+IF(Todos!$C3705 = "",MODE.MATCH(Todos!$C$2:$C$4029),Todos!$C3705)</f>
        <v>M</v>
      </c>
    </row>
    <row r="3706" spans="1:24" x14ac:dyDescent="0.35">
      <c r="A3706" s="6">
        <v>165494</v>
      </c>
      <c r="B3706" s="7" t="s">
        <v>22</v>
      </c>
      <c r="C3706" s="7" t="s">
        <v>17</v>
      </c>
      <c r="D3706" s="7">
        <v>3898</v>
      </c>
      <c r="E3706" s="7">
        <v>744</v>
      </c>
      <c r="F3706" s="7">
        <v>816</v>
      </c>
      <c r="G3706" s="7">
        <v>96</v>
      </c>
      <c r="H3706" s="7">
        <v>26483</v>
      </c>
      <c r="I3706" s="7">
        <v>10</v>
      </c>
      <c r="J3706" s="7">
        <v>51</v>
      </c>
      <c r="K3706" s="7">
        <v>754</v>
      </c>
      <c r="L3706" s="7">
        <v>785</v>
      </c>
      <c r="M3706" s="7">
        <v>15.55555556</v>
      </c>
      <c r="N3706" s="7">
        <f>VLOOKUP(Todos!$A3706,vlookup_table[#All],2,FALSE)</f>
        <v>0</v>
      </c>
      <c r="O3706" s="7" t="str">
        <f>VLOOKUP(Todos!$A3706,vlookup_table[#All],3,FALSE)</f>
        <v>CA</v>
      </c>
      <c r="P3706" s="7">
        <f>VLOOKUP(Todos!$A3706,vlookup_table[#All],4,FALSE)</f>
        <v>4507</v>
      </c>
      <c r="Q3706" s="9" t="str">
        <f>VLOOKUP(Todos!$A3706,vlookup_table[#All],5,FALSE)</f>
        <v>C1</v>
      </c>
      <c r="R3706" s="9" t="str">
        <f>VLOOKUP(Todos!$A3706,vlookup_table[#All],6,FALSE)</f>
        <v>F</v>
      </c>
      <c r="S3706" s="9">
        <f>VLOOKUP(Todos!$A3706,vlookup_table[#All],7,FALSE)</f>
        <v>15</v>
      </c>
      <c r="T3706" s="9">
        <f>ROUND((9706-Todos!$P3706)/100, 0)</f>
        <v>52</v>
      </c>
      <c r="U3706" s="9" t="str" cm="1">
        <f t="array" ref="U3706">_xlfn.IFS(
    ISNUMBER(SEARCH("C", Q3706)), "Ciudad",
    ISNUMBER(SEARCH("T", Q3706)), "Pueblo",
    ISNUMBER(SEARCH("R", Q3706)), "Rural",
    ISNUMBER(SEARCH("S", Q3706)), "Suburbano",
    ISNUMBER(SEARCH("U", Q3706)), "Urbano"
)</f>
        <v>Ciudad</v>
      </c>
      <c r="V3706" s="24" t="str" cm="1">
        <f t="array" ref="V3706">_xlfn.LET(
    _xlpm.txt, _xlfn.TEXTJOIN("", TRUE, IF(ISNUMBER(--MID(Todos!$H3706, _xlfn.SEQUENCE(LEN(Todos!$H3706)), 1)), MID(Todos!$H3706, _xlfn.SEQUENCE(LEN(Todos!$H3706)), 1), "")),
    IF(ISNUMBER(--RIGHT(_xlpm.txt,1)), _xlpm.txt, LEFT(_xlpm.txt, LEN(_xlpm.txt)-1))
)</f>
        <v>26483</v>
      </c>
      <c r="W3706" s="9" t="str">
        <f>UPPER(LEFT(Todos!$B3706,2))</f>
        <v>CA</v>
      </c>
      <c r="X3706" s="10" t="str" cm="1">
        <f t="array" ref="X3706">+IF(Todos!$C3706 = "",MODE.MATCH(Todos!$C$2:$C$4029),Todos!$C3706)</f>
        <v>F</v>
      </c>
    </row>
    <row r="3707" spans="1:24" x14ac:dyDescent="0.35">
      <c r="A3707" s="11">
        <v>124817</v>
      </c>
      <c r="B3707" s="12" t="s">
        <v>21</v>
      </c>
      <c r="C3707" s="12" t="s">
        <v>14</v>
      </c>
      <c r="D3707" s="12">
        <v>639</v>
      </c>
      <c r="E3707" s="12">
        <v>242</v>
      </c>
      <c r="F3707" s="12">
        <v>269</v>
      </c>
      <c r="G3707" s="12">
        <v>1</v>
      </c>
      <c r="H3707" s="12">
        <v>5612</v>
      </c>
      <c r="I3707" s="12">
        <v>21</v>
      </c>
      <c r="J3707" s="12">
        <v>73</v>
      </c>
      <c r="K3707" s="12">
        <v>236</v>
      </c>
      <c r="L3707" s="12">
        <v>274</v>
      </c>
      <c r="M3707" s="12">
        <v>6.55</v>
      </c>
      <c r="N3707" s="12">
        <f>VLOOKUP(Todos!$A3707,vlookup_table[#All],2,FALSE)</f>
        <v>1</v>
      </c>
      <c r="O3707" s="12" t="str">
        <f>VLOOKUP(Todos!$A3707,vlookup_table[#All],3,FALSE)</f>
        <v>TX</v>
      </c>
      <c r="P3707" s="12">
        <f>VLOOKUP(Todos!$A3707,vlookup_table[#All],4,FALSE)</f>
        <v>6210</v>
      </c>
      <c r="Q3707" s="14" t="str">
        <f>VLOOKUP(Todos!$A3707,vlookup_table[#All],5,FALSE)</f>
        <v/>
      </c>
      <c r="R3707" s="14" t="str">
        <f>VLOOKUP(Todos!$A3707,vlookup_table[#All],6,FALSE)</f>
        <v>M</v>
      </c>
      <c r="S3707" s="14">
        <f>VLOOKUP(Todos!$A3707,vlookup_table[#All],7,FALSE)</f>
        <v>10</v>
      </c>
      <c r="T3707" s="14">
        <f>ROUND((9706-Todos!$P3707)/100, 0)</f>
        <v>35</v>
      </c>
      <c r="U3707" s="14" t="e" cm="1">
        <f t="array" ref="U3707">_xlfn.IFS(
    ISNUMBER(SEARCH("C", Q3707)), "Ciudad",
    ISNUMBER(SEARCH("T", Q3707)), "Pueblo",
    ISNUMBER(SEARCH("R", Q3707)), "Rural",
    ISNUMBER(SEARCH("S", Q3707)), "Suburbano",
    ISNUMBER(SEARCH("U", Q3707)), "Urbano"
)</f>
        <v>#N/A</v>
      </c>
      <c r="V3707" s="25" t="str" cm="1">
        <f t="array" ref="V3707">_xlfn.LET(
    _xlpm.txt, _xlfn.TEXTJOIN("", TRUE, IF(ISNUMBER(--MID(Todos!$H3707, _xlfn.SEQUENCE(LEN(Todos!$H3707)), 1)), MID(Todos!$H3707, _xlfn.SEQUENCE(LEN(Todos!$H3707)), 1), "")),
    IF(ISNUMBER(--RIGHT(_xlpm.txt,1)), _xlpm.txt, LEFT(_xlpm.txt, LEN(_xlpm.txt)-1))
)</f>
        <v>5612</v>
      </c>
      <c r="W3707" s="14" t="str">
        <f>UPPER(LEFT(Todos!$B3707,2))</f>
        <v>TX</v>
      </c>
      <c r="X3707" s="15" t="str" cm="1">
        <f t="array" ref="X3707">+IF(Todos!$C3707 = "",MODE.MATCH(Todos!$C$2:$C$4029),Todos!$C3707)</f>
        <v>M</v>
      </c>
    </row>
    <row r="3708" spans="1:24" x14ac:dyDescent="0.35">
      <c r="A3708" s="6">
        <v>149777</v>
      </c>
      <c r="B3708" s="7" t="s">
        <v>22</v>
      </c>
      <c r="C3708" s="7" t="s">
        <v>17</v>
      </c>
      <c r="D3708" s="7">
        <v>2215</v>
      </c>
      <c r="E3708" s="7">
        <v>195</v>
      </c>
      <c r="F3708" s="7">
        <v>292</v>
      </c>
      <c r="G3708" s="7">
        <v>68</v>
      </c>
      <c r="H3708" s="7">
        <v>7978</v>
      </c>
      <c r="I3708" s="7">
        <v>59</v>
      </c>
      <c r="J3708" s="7">
        <v>26</v>
      </c>
      <c r="K3708" s="7">
        <v>260</v>
      </c>
      <c r="L3708" s="7">
        <v>263</v>
      </c>
      <c r="M3708" s="7">
        <v>15</v>
      </c>
      <c r="N3708" s="7">
        <f>VLOOKUP(Todos!$A3708,vlookup_table[#All],2,FALSE)</f>
        <v>0</v>
      </c>
      <c r="O3708" s="7" t="str">
        <f>VLOOKUP(Todos!$A3708,vlookup_table[#All],3,FALSE)</f>
        <v>CA</v>
      </c>
      <c r="P3708" s="7">
        <f>VLOOKUP(Todos!$A3708,vlookup_table[#All],4,FALSE)</f>
        <v>5201</v>
      </c>
      <c r="Q3708" s="9" t="str">
        <f>VLOOKUP(Todos!$A3708,vlookup_table[#All],5,FALSE)</f>
        <v>U2</v>
      </c>
      <c r="R3708" s="9" t="str">
        <f>VLOOKUP(Todos!$A3708,vlookup_table[#All],6,FALSE)</f>
        <v>F</v>
      </c>
      <c r="S3708" s="9">
        <f>VLOOKUP(Todos!$A3708,vlookup_table[#All],7,FALSE)</f>
        <v>20</v>
      </c>
      <c r="T3708" s="9">
        <f>ROUND((9706-Todos!$P3708)/100, 0)</f>
        <v>45</v>
      </c>
      <c r="U3708" s="9" t="str" cm="1">
        <f t="array" ref="U3708">_xlfn.IFS(
    ISNUMBER(SEARCH("C", Q3708)), "Ciudad",
    ISNUMBER(SEARCH("T", Q3708)), "Pueblo",
    ISNUMBER(SEARCH("R", Q3708)), "Rural",
    ISNUMBER(SEARCH("S", Q3708)), "Suburbano",
    ISNUMBER(SEARCH("U", Q3708)), "Urbano"
)</f>
        <v>Urbano</v>
      </c>
      <c r="V3708" s="24" t="str" cm="1">
        <f t="array" ref="V3708">_xlfn.LET(
    _xlpm.txt, _xlfn.TEXTJOIN("", TRUE, IF(ISNUMBER(--MID(Todos!$H3708, _xlfn.SEQUENCE(LEN(Todos!$H3708)), 1)), MID(Todos!$H3708, _xlfn.SEQUENCE(LEN(Todos!$H3708)), 1), "")),
    IF(ISNUMBER(--RIGHT(_xlpm.txt,1)), _xlpm.txt, LEFT(_xlpm.txt, LEN(_xlpm.txt)-1))
)</f>
        <v>7978</v>
      </c>
      <c r="W3708" s="9" t="str">
        <f>UPPER(LEFT(Todos!$B3708,2))</f>
        <v>CA</v>
      </c>
      <c r="X3708" s="10" t="str" cm="1">
        <f t="array" ref="X3708">+IF(Todos!$C3708 = "",MODE.MATCH(Todos!$C$2:$C$4029),Todos!$C3708)</f>
        <v>F</v>
      </c>
    </row>
    <row r="3709" spans="1:24" x14ac:dyDescent="0.35">
      <c r="A3709" s="11">
        <v>24272</v>
      </c>
      <c r="B3709" s="12" t="s">
        <v>47</v>
      </c>
      <c r="C3709" s="12" t="s">
        <v>17</v>
      </c>
      <c r="D3709" s="12">
        <v>664</v>
      </c>
      <c r="E3709" s="12">
        <v>219</v>
      </c>
      <c r="F3709" s="12">
        <v>334</v>
      </c>
      <c r="G3709" s="12">
        <v>0</v>
      </c>
      <c r="H3709" s="12">
        <v>18368</v>
      </c>
      <c r="I3709" s="12">
        <v>3</v>
      </c>
      <c r="J3709" s="12">
        <v>33</v>
      </c>
      <c r="K3709" s="12">
        <v>283</v>
      </c>
      <c r="L3709" s="12">
        <v>286</v>
      </c>
      <c r="M3709" s="12">
        <v>12.4</v>
      </c>
      <c r="N3709" s="12">
        <f>VLOOKUP(Todos!$A3709,vlookup_table[#All],2,FALSE)</f>
        <v>0</v>
      </c>
      <c r="O3709" s="12" t="str">
        <f>VLOOKUP(Todos!$A3709,vlookup_table[#All],3,FALSE)</f>
        <v>SC</v>
      </c>
      <c r="P3709" s="12">
        <f>VLOOKUP(Todos!$A3709,vlookup_table[#All],4,FALSE)</f>
        <v>2307</v>
      </c>
      <c r="Q3709" s="14" t="str">
        <f>VLOOKUP(Todos!$A3709,vlookup_table[#All],5,FALSE)</f>
        <v>T2</v>
      </c>
      <c r="R3709" s="14" t="str">
        <f>VLOOKUP(Todos!$A3709,vlookup_table[#All],6,FALSE)</f>
        <v>F</v>
      </c>
      <c r="S3709" s="14">
        <f>VLOOKUP(Todos!$A3709,vlookup_table[#All],7,FALSE)</f>
        <v>20</v>
      </c>
      <c r="T3709" s="14">
        <f>ROUND((9706-Todos!$P3709)/100, 0)</f>
        <v>74</v>
      </c>
      <c r="U3709" s="14" t="str" cm="1">
        <f t="array" ref="U3709">_xlfn.IFS(
    ISNUMBER(SEARCH("C", Q3709)), "Ciudad",
    ISNUMBER(SEARCH("T", Q3709)), "Pueblo",
    ISNUMBER(SEARCH("R", Q3709)), "Rural",
    ISNUMBER(SEARCH("S", Q3709)), "Suburbano",
    ISNUMBER(SEARCH("U", Q3709)), "Urbano"
)</f>
        <v>Pueblo</v>
      </c>
      <c r="V3709" s="25" t="str" cm="1">
        <f t="array" ref="V3709">_xlfn.LET(
    _xlpm.txt, _xlfn.TEXTJOIN("", TRUE, IF(ISNUMBER(--MID(Todos!$H3709, _xlfn.SEQUENCE(LEN(Todos!$H3709)), 1)), MID(Todos!$H3709, _xlfn.SEQUENCE(LEN(Todos!$H3709)), 1), "")),
    IF(ISNUMBER(--RIGHT(_xlpm.txt,1)), _xlpm.txt, LEFT(_xlpm.txt, LEN(_xlpm.txt)-1))
)</f>
        <v>18368</v>
      </c>
      <c r="W3709" s="14" t="str">
        <f>UPPER(LEFT(Todos!$B3709,2))</f>
        <v>SC</v>
      </c>
      <c r="X3709" s="15" t="str" cm="1">
        <f t="array" ref="X3709">+IF(Todos!$C3709 = "",MODE.MATCH(Todos!$C$2:$C$4029),Todos!$C3709)</f>
        <v>F</v>
      </c>
    </row>
    <row r="3710" spans="1:24" x14ac:dyDescent="0.35">
      <c r="A3710" s="6">
        <v>147855</v>
      </c>
      <c r="B3710" s="7" t="s">
        <v>22</v>
      </c>
      <c r="C3710" s="7" t="s">
        <v>14</v>
      </c>
      <c r="D3710" s="7">
        <v>4548</v>
      </c>
      <c r="E3710" s="7">
        <v>786</v>
      </c>
      <c r="F3710" s="7">
        <v>878</v>
      </c>
      <c r="G3710" s="7">
        <v>96</v>
      </c>
      <c r="H3710" s="7">
        <v>33442</v>
      </c>
      <c r="I3710" s="7">
        <v>28</v>
      </c>
      <c r="J3710" s="7">
        <v>40</v>
      </c>
      <c r="K3710" s="7">
        <v>848</v>
      </c>
      <c r="L3710" s="7">
        <v>831</v>
      </c>
      <c r="M3710" s="7">
        <v>10</v>
      </c>
      <c r="N3710" s="7">
        <f>VLOOKUP(Todos!$A3710,vlookup_table[#All],2,FALSE)</f>
        <v>2</v>
      </c>
      <c r="O3710" s="7" t="str">
        <f>VLOOKUP(Todos!$A3710,vlookup_table[#All],3,FALSE)</f>
        <v>CA</v>
      </c>
      <c r="P3710" s="7">
        <f>VLOOKUP(Todos!$A3710,vlookup_table[#All],4,FALSE)</f>
        <v>1707</v>
      </c>
      <c r="Q3710" s="9" t="str">
        <f>VLOOKUP(Todos!$A3710,vlookup_table[#All],5,FALSE)</f>
        <v>S1</v>
      </c>
      <c r="R3710" s="9" t="str">
        <f>VLOOKUP(Todos!$A3710,vlookup_table[#All],6,FALSE)</f>
        <v>M</v>
      </c>
      <c r="S3710" s="9">
        <f>VLOOKUP(Todos!$A3710,vlookup_table[#All],7,FALSE)</f>
        <v>15</v>
      </c>
      <c r="T3710" s="9">
        <f>ROUND((9706-Todos!$P3710)/100, 0)</f>
        <v>80</v>
      </c>
      <c r="U3710" s="9" t="str" cm="1">
        <f t="array" ref="U3710">_xlfn.IFS(
    ISNUMBER(SEARCH("C", Q3710)), "Ciudad",
    ISNUMBER(SEARCH("T", Q3710)), "Pueblo",
    ISNUMBER(SEARCH("R", Q3710)), "Rural",
    ISNUMBER(SEARCH("S", Q3710)), "Suburbano",
    ISNUMBER(SEARCH("U", Q3710)), "Urbano"
)</f>
        <v>Suburbano</v>
      </c>
      <c r="V3710" s="24" t="str" cm="1">
        <f t="array" ref="V3710">_xlfn.LET(
    _xlpm.txt, _xlfn.TEXTJOIN("", TRUE, IF(ISNUMBER(--MID(Todos!$H3710, _xlfn.SEQUENCE(LEN(Todos!$H3710)), 1)), MID(Todos!$H3710, _xlfn.SEQUENCE(LEN(Todos!$H3710)), 1), "")),
    IF(ISNUMBER(--RIGHT(_xlpm.txt,1)), _xlpm.txt, LEFT(_xlpm.txt, LEN(_xlpm.txt)-1))
)</f>
        <v>33442</v>
      </c>
      <c r="W3710" s="9" t="str">
        <f>UPPER(LEFT(Todos!$B3710,2))</f>
        <v>CA</v>
      </c>
      <c r="X3710" s="10" t="str" cm="1">
        <f t="array" ref="X3710">+IF(Todos!$C3710 = "",MODE.MATCH(Todos!$C$2:$C$4029),Todos!$C3710)</f>
        <v>M</v>
      </c>
    </row>
    <row r="3711" spans="1:24" x14ac:dyDescent="0.35">
      <c r="A3711" s="11">
        <v>73144</v>
      </c>
      <c r="B3711" s="12" t="s">
        <v>30</v>
      </c>
      <c r="C3711" s="12" t="s">
        <v>17</v>
      </c>
      <c r="D3711" s="12">
        <v>690</v>
      </c>
      <c r="E3711" s="12">
        <v>304</v>
      </c>
      <c r="F3711" s="12">
        <v>383</v>
      </c>
      <c r="G3711" s="12">
        <v>1</v>
      </c>
      <c r="H3711" s="12">
        <v>12933</v>
      </c>
      <c r="I3711" s="12">
        <v>2</v>
      </c>
      <c r="J3711" s="12">
        <v>81</v>
      </c>
      <c r="K3711" s="12">
        <v>334</v>
      </c>
      <c r="L3711" s="12">
        <v>353</v>
      </c>
      <c r="M3711" s="12">
        <v>22.222222219999999</v>
      </c>
      <c r="N3711" s="12">
        <f>VLOOKUP(Todos!$A3711,vlookup_table[#All],2,FALSE)</f>
        <v>2</v>
      </c>
      <c r="O3711" s="12" t="str">
        <f>VLOOKUP(Todos!$A3711,vlookup_table[#All],3,FALSE)</f>
        <v>MI</v>
      </c>
      <c r="P3711" s="12">
        <f>VLOOKUP(Todos!$A3711,vlookup_table[#All],4,FALSE)</f>
        <v>2312</v>
      </c>
      <c r="Q3711" s="14" t="str">
        <f>VLOOKUP(Todos!$A3711,vlookup_table[#All],5,FALSE)</f>
        <v>T2</v>
      </c>
      <c r="R3711" s="14" t="str">
        <f>VLOOKUP(Todos!$A3711,vlookup_table[#All],6,FALSE)</f>
        <v>F</v>
      </c>
      <c r="S3711" s="14">
        <f>VLOOKUP(Todos!$A3711,vlookup_table[#All],7,FALSE)</f>
        <v>25</v>
      </c>
      <c r="T3711" s="14">
        <f>ROUND((9706-Todos!$P3711)/100, 0)</f>
        <v>74</v>
      </c>
      <c r="U3711" s="14" t="str" cm="1">
        <f t="array" ref="U3711">_xlfn.IFS(
    ISNUMBER(SEARCH("C", Q3711)), "Ciudad",
    ISNUMBER(SEARCH("T", Q3711)), "Pueblo",
    ISNUMBER(SEARCH("R", Q3711)), "Rural",
    ISNUMBER(SEARCH("S", Q3711)), "Suburbano",
    ISNUMBER(SEARCH("U", Q3711)), "Urbano"
)</f>
        <v>Pueblo</v>
      </c>
      <c r="V3711" s="25" t="str" cm="1">
        <f t="array" ref="V3711">_xlfn.LET(
    _xlpm.txt, _xlfn.TEXTJOIN("", TRUE, IF(ISNUMBER(--MID(Todos!$H3711, _xlfn.SEQUENCE(LEN(Todos!$H3711)), 1)), MID(Todos!$H3711, _xlfn.SEQUENCE(LEN(Todos!$H3711)), 1), "")),
    IF(ISNUMBER(--RIGHT(_xlpm.txt,1)), _xlpm.txt, LEFT(_xlpm.txt, LEN(_xlpm.txt)-1))
)</f>
        <v>12933</v>
      </c>
      <c r="W3711" s="14" t="str">
        <f>UPPER(LEFT(Todos!$B3711,2))</f>
        <v>MI</v>
      </c>
      <c r="X3711" s="15" t="str" cm="1">
        <f t="array" ref="X3711">+IF(Todos!$C3711 = "",MODE.MATCH(Todos!$C$2:$C$4029),Todos!$C3711)</f>
        <v>F</v>
      </c>
    </row>
    <row r="3712" spans="1:24" x14ac:dyDescent="0.35">
      <c r="A3712" s="6">
        <v>83220</v>
      </c>
      <c r="B3712" s="7" t="s">
        <v>57</v>
      </c>
      <c r="C3712" s="7" t="s">
        <v>17</v>
      </c>
      <c r="D3712" s="7">
        <v>391</v>
      </c>
      <c r="E3712" s="7">
        <v>280</v>
      </c>
      <c r="F3712" s="7">
        <v>375</v>
      </c>
      <c r="G3712" s="7">
        <v>0</v>
      </c>
      <c r="H3712" s="7">
        <v>12693</v>
      </c>
      <c r="I3712" s="7">
        <v>0</v>
      </c>
      <c r="J3712" s="7">
        <v>89</v>
      </c>
      <c r="K3712" s="7">
        <v>323</v>
      </c>
      <c r="L3712" s="7">
        <v>326</v>
      </c>
      <c r="M3712" s="7">
        <v>15</v>
      </c>
      <c r="N3712" s="7">
        <f>VLOOKUP(Todos!$A3712,vlookup_table[#All],2,FALSE)</f>
        <v>28</v>
      </c>
      <c r="O3712" s="7" t="str">
        <f>VLOOKUP(Todos!$A3712,vlookup_table[#All],3,FALSE)</f>
        <v>MN</v>
      </c>
      <c r="P3712" s="7">
        <f>VLOOKUP(Todos!$A3712,vlookup_table[#All],4,FALSE)</f>
        <v>5401</v>
      </c>
      <c r="Q3712" s="9" t="str">
        <f>VLOOKUP(Todos!$A3712,vlookup_table[#All],5,FALSE)</f>
        <v>R2</v>
      </c>
      <c r="R3712" s="9" t="str">
        <f>VLOOKUP(Todos!$A3712,vlookup_table[#All],6,FALSE)</f>
        <v>F</v>
      </c>
      <c r="S3712" s="9">
        <f>VLOOKUP(Todos!$A3712,vlookup_table[#All],7,FALSE)</f>
        <v>5</v>
      </c>
      <c r="T3712" s="9">
        <f>ROUND((9706-Todos!$P3712)/100, 0)</f>
        <v>43</v>
      </c>
      <c r="U3712" s="9" t="str" cm="1">
        <f t="array" ref="U3712">_xlfn.IFS(
    ISNUMBER(SEARCH("C", Q3712)), "Ciudad",
    ISNUMBER(SEARCH("T", Q3712)), "Pueblo",
    ISNUMBER(SEARCH("R", Q3712)), "Rural",
    ISNUMBER(SEARCH("S", Q3712)), "Suburbano",
    ISNUMBER(SEARCH("U", Q3712)), "Urbano"
)</f>
        <v>Rural</v>
      </c>
      <c r="V3712" s="24" t="str" cm="1">
        <f t="array" ref="V3712">_xlfn.LET(
    _xlpm.txt, _xlfn.TEXTJOIN("", TRUE, IF(ISNUMBER(--MID(Todos!$H3712, _xlfn.SEQUENCE(LEN(Todos!$H3712)), 1)), MID(Todos!$H3712, _xlfn.SEQUENCE(LEN(Todos!$H3712)), 1), "")),
    IF(ISNUMBER(--RIGHT(_xlpm.txt,1)), _xlpm.txt, LEFT(_xlpm.txt, LEN(_xlpm.txt)-1))
)</f>
        <v>12693</v>
      </c>
      <c r="W3712" s="9" t="str">
        <f>UPPER(LEFT(Todos!$B3712,2))</f>
        <v>MN</v>
      </c>
      <c r="X3712" s="10" t="str" cm="1">
        <f t="array" ref="X3712">+IF(Todos!$C3712 = "",MODE.MATCH(Todos!$C$2:$C$4029),Todos!$C3712)</f>
        <v>F</v>
      </c>
    </row>
    <row r="3713" spans="1:24" x14ac:dyDescent="0.35">
      <c r="A3713" s="11">
        <v>17921</v>
      </c>
      <c r="B3713" s="12" t="s">
        <v>18</v>
      </c>
      <c r="C3713" s="12" t="s">
        <v>17</v>
      </c>
      <c r="D3713" s="12">
        <v>732</v>
      </c>
      <c r="E3713" s="12">
        <v>347</v>
      </c>
      <c r="F3713" s="12">
        <v>462</v>
      </c>
      <c r="G3713" s="12">
        <v>0</v>
      </c>
      <c r="H3713" s="12">
        <v>17541</v>
      </c>
      <c r="I3713" s="12">
        <v>4</v>
      </c>
      <c r="J3713" s="12">
        <v>75</v>
      </c>
      <c r="K3713" s="12">
        <v>414</v>
      </c>
      <c r="L3713" s="12">
        <v>400</v>
      </c>
      <c r="M3713" s="12">
        <v>7.2857142860000002</v>
      </c>
      <c r="N3713" s="12">
        <f>VLOOKUP(Todos!$A3713,vlookup_table[#All],2,FALSE)</f>
        <v>28</v>
      </c>
      <c r="O3713" s="12" t="str">
        <f>VLOOKUP(Todos!$A3713,vlookup_table[#All],3,FALSE)</f>
        <v>NC</v>
      </c>
      <c r="P3713" s="12">
        <f>VLOOKUP(Todos!$A3713,vlookup_table[#All],4,FALSE)</f>
        <v>2801</v>
      </c>
      <c r="Q3713" s="14" t="str">
        <f>VLOOKUP(Todos!$A3713,vlookup_table[#All],5,FALSE)</f>
        <v>C2</v>
      </c>
      <c r="R3713" s="14" t="str">
        <f>VLOOKUP(Todos!$A3713,vlookup_table[#All],6,FALSE)</f>
        <v>F</v>
      </c>
      <c r="S3713" s="14">
        <f>VLOOKUP(Todos!$A3713,vlookup_table[#All],7,FALSE)</f>
        <v>8</v>
      </c>
      <c r="T3713" s="14">
        <f>ROUND((9706-Todos!$P3713)/100, 0)</f>
        <v>69</v>
      </c>
      <c r="U3713" s="14" t="str" cm="1">
        <f t="array" ref="U3713">_xlfn.IFS(
    ISNUMBER(SEARCH("C", Q3713)), "Ciudad",
    ISNUMBER(SEARCH("T", Q3713)), "Pueblo",
    ISNUMBER(SEARCH("R", Q3713)), "Rural",
    ISNUMBER(SEARCH("S", Q3713)), "Suburbano",
    ISNUMBER(SEARCH("U", Q3713)), "Urbano"
)</f>
        <v>Ciudad</v>
      </c>
      <c r="V3713" s="25" t="str" cm="1">
        <f t="array" ref="V3713">_xlfn.LET(
    _xlpm.txt, _xlfn.TEXTJOIN("", TRUE, IF(ISNUMBER(--MID(Todos!$H3713, _xlfn.SEQUENCE(LEN(Todos!$H3713)), 1)), MID(Todos!$H3713, _xlfn.SEQUENCE(LEN(Todos!$H3713)), 1), "")),
    IF(ISNUMBER(--RIGHT(_xlpm.txt,1)), _xlpm.txt, LEFT(_xlpm.txt, LEN(_xlpm.txt)-1))
)</f>
        <v>17541</v>
      </c>
      <c r="W3713" s="14" t="str">
        <f>UPPER(LEFT(Todos!$B3713,2))</f>
        <v>NC</v>
      </c>
      <c r="X3713" s="15" t="str" cm="1">
        <f t="array" ref="X3713">+IF(Todos!$C3713 = "",MODE.MATCH(Todos!$C$2:$C$4029),Todos!$C3713)</f>
        <v>F</v>
      </c>
    </row>
    <row r="3714" spans="1:24" x14ac:dyDescent="0.35">
      <c r="A3714" s="6">
        <v>184237</v>
      </c>
      <c r="B3714" s="7" t="s">
        <v>41</v>
      </c>
      <c r="C3714" s="7" t="s">
        <v>52</v>
      </c>
      <c r="D3714" s="7">
        <v>976</v>
      </c>
      <c r="E3714" s="7">
        <v>479</v>
      </c>
      <c r="F3714" s="7">
        <v>571</v>
      </c>
      <c r="G3714" s="7">
        <v>8</v>
      </c>
      <c r="H3714" s="7">
        <v>20488</v>
      </c>
      <c r="I3714" s="7">
        <v>2</v>
      </c>
      <c r="J3714" s="7">
        <v>47</v>
      </c>
      <c r="K3714" s="7">
        <v>515</v>
      </c>
      <c r="L3714" s="7">
        <v>536</v>
      </c>
      <c r="M3714" s="7">
        <v>8.1111111109999996</v>
      </c>
      <c r="N3714" s="7">
        <f>VLOOKUP(Todos!$A3714,vlookup_table[#All],2,FALSE)</f>
        <v>0</v>
      </c>
      <c r="O3714" s="7" t="str">
        <f>VLOOKUP(Todos!$A3714,vlookup_table[#All],3,FALSE)</f>
        <v>WA</v>
      </c>
      <c r="P3714" s="7">
        <f>VLOOKUP(Todos!$A3714,vlookup_table[#All],4,FALSE)</f>
        <v>6201</v>
      </c>
      <c r="Q3714" s="9" t="str">
        <f>VLOOKUP(Todos!$A3714,vlookup_table[#All],5,FALSE)</f>
        <v>S1</v>
      </c>
      <c r="R3714" s="9" t="str">
        <f>VLOOKUP(Todos!$A3714,vlookup_table[#All],6,FALSE)</f>
        <v>M</v>
      </c>
      <c r="S3714" s="9">
        <f>VLOOKUP(Todos!$A3714,vlookup_table[#All],7,FALSE)</f>
        <v>14</v>
      </c>
      <c r="T3714" s="9">
        <f>ROUND((9706-Todos!$P3714)/100, 0)</f>
        <v>35</v>
      </c>
      <c r="U3714" s="9" t="str" cm="1">
        <f t="array" ref="U3714">_xlfn.IFS(
    ISNUMBER(SEARCH("C", Q3714)), "Ciudad",
    ISNUMBER(SEARCH("T", Q3714)), "Pueblo",
    ISNUMBER(SEARCH("R", Q3714)), "Rural",
    ISNUMBER(SEARCH("S", Q3714)), "Suburbano",
    ISNUMBER(SEARCH("U", Q3714)), "Urbano"
)</f>
        <v>Suburbano</v>
      </c>
      <c r="V3714" s="24" t="str" cm="1">
        <f t="array" ref="V3714">_xlfn.LET(
    _xlpm.txt, _xlfn.TEXTJOIN("", TRUE, IF(ISNUMBER(--MID(Todos!$H3714, _xlfn.SEQUENCE(LEN(Todos!$H3714)), 1)), MID(Todos!$H3714, _xlfn.SEQUENCE(LEN(Todos!$H3714)), 1), "")),
    IF(ISNUMBER(--RIGHT(_xlpm.txt,1)), _xlpm.txt, LEFT(_xlpm.txt, LEN(_xlpm.txt)-1))
)</f>
        <v>20488</v>
      </c>
      <c r="W3714" s="9" t="str">
        <f>UPPER(LEFT(Todos!$B3714,2))</f>
        <v>WA</v>
      </c>
      <c r="X3714" s="10" t="str" cm="1">
        <f t="array" ref="X3714">+IF(Todos!$C3714 = "",MODE.MATCH(Todos!$C$2:$C$4029),Todos!$C3714)</f>
        <v>male</v>
      </c>
    </row>
    <row r="3715" spans="1:24" x14ac:dyDescent="0.35">
      <c r="A3715" s="11">
        <v>132179</v>
      </c>
      <c r="B3715" s="12" t="s">
        <v>49</v>
      </c>
      <c r="C3715" s="12" t="s">
        <v>17</v>
      </c>
      <c r="D3715" s="12">
        <v>728</v>
      </c>
      <c r="E3715" s="12">
        <v>306</v>
      </c>
      <c r="F3715" s="12">
        <v>330</v>
      </c>
      <c r="G3715" s="12">
        <v>1</v>
      </c>
      <c r="H3715" s="12">
        <v>10468</v>
      </c>
      <c r="I3715" s="12">
        <v>0</v>
      </c>
      <c r="J3715" s="12">
        <v>50</v>
      </c>
      <c r="K3715" s="12">
        <v>335</v>
      </c>
      <c r="L3715" s="12">
        <v>297</v>
      </c>
      <c r="M3715" s="12">
        <v>11.222222220000001</v>
      </c>
      <c r="N3715" s="12">
        <f>VLOOKUP(Todos!$A3715,vlookup_table[#All],2,FALSE)</f>
        <v>0</v>
      </c>
      <c r="O3715" s="12" t="str">
        <f>VLOOKUP(Todos!$A3715,vlookup_table[#All],3,FALSE)</f>
        <v>CO</v>
      </c>
      <c r="P3715" s="12">
        <f>VLOOKUP(Todos!$A3715,vlookup_table[#All],4,FALSE)</f>
        <v>0</v>
      </c>
      <c r="Q3715" s="14" t="str">
        <f>VLOOKUP(Todos!$A3715,vlookup_table[#All],5,FALSE)</f>
        <v>R2</v>
      </c>
      <c r="R3715" s="14" t="str">
        <f>VLOOKUP(Todos!$A3715,vlookup_table[#All],6,FALSE)</f>
        <v>F</v>
      </c>
      <c r="S3715" s="14">
        <f>VLOOKUP(Todos!$A3715,vlookup_table[#All],7,FALSE)</f>
        <v>14</v>
      </c>
      <c r="T3715" s="14">
        <f>ROUND((9706-Todos!$P3715)/100, 0)</f>
        <v>97</v>
      </c>
      <c r="U3715" s="14" t="str" cm="1">
        <f t="array" ref="U3715">_xlfn.IFS(
    ISNUMBER(SEARCH("C", Q3715)), "Ciudad",
    ISNUMBER(SEARCH("T", Q3715)), "Pueblo",
    ISNUMBER(SEARCH("R", Q3715)), "Rural",
    ISNUMBER(SEARCH("S", Q3715)), "Suburbano",
    ISNUMBER(SEARCH("U", Q3715)), "Urbano"
)</f>
        <v>Rural</v>
      </c>
      <c r="V3715" s="25" t="str" cm="1">
        <f t="array" ref="V3715">_xlfn.LET(
    _xlpm.txt, _xlfn.TEXTJOIN("", TRUE, IF(ISNUMBER(--MID(Todos!$H3715, _xlfn.SEQUENCE(LEN(Todos!$H3715)), 1)), MID(Todos!$H3715, _xlfn.SEQUENCE(LEN(Todos!$H3715)), 1), "")),
    IF(ISNUMBER(--RIGHT(_xlpm.txt,1)), _xlpm.txt, LEFT(_xlpm.txt, LEN(_xlpm.txt)-1))
)</f>
        <v>10468</v>
      </c>
      <c r="W3715" s="14" t="str">
        <f>UPPER(LEFT(Todos!$B3715,2))</f>
        <v>CO</v>
      </c>
      <c r="X3715" s="15" t="str" cm="1">
        <f t="array" ref="X3715">+IF(Todos!$C3715 = "",MODE.MATCH(Todos!$C$2:$C$4029),Todos!$C3715)</f>
        <v>F</v>
      </c>
    </row>
    <row r="3716" spans="1:24" x14ac:dyDescent="0.35">
      <c r="A3716" s="6">
        <v>117922</v>
      </c>
      <c r="B3716" s="7" t="s">
        <v>21</v>
      </c>
      <c r="C3716" s="7" t="s">
        <v>14</v>
      </c>
      <c r="D3716" s="7">
        <v>376</v>
      </c>
      <c r="E3716" s="7">
        <v>179</v>
      </c>
      <c r="F3716" s="7">
        <v>287</v>
      </c>
      <c r="G3716" s="7">
        <v>1</v>
      </c>
      <c r="H3716" s="7">
        <v>10225</v>
      </c>
      <c r="I3716" s="7">
        <v>0</v>
      </c>
      <c r="J3716" s="7">
        <v>76</v>
      </c>
      <c r="K3716" s="7">
        <v>234</v>
      </c>
      <c r="L3716" s="7">
        <v>234</v>
      </c>
      <c r="M3716" s="7">
        <v>8.0850000000000009</v>
      </c>
      <c r="N3716" s="7">
        <f>VLOOKUP(Todos!$A3716,vlookup_table[#All],2,FALSE)</f>
        <v>1</v>
      </c>
      <c r="O3716" s="7" t="str">
        <f>VLOOKUP(Todos!$A3716,vlookup_table[#All],3,FALSE)</f>
        <v>TX</v>
      </c>
      <c r="P3716" s="7">
        <f>VLOOKUP(Todos!$A3716,vlookup_table[#All],4,FALSE)</f>
        <v>2307</v>
      </c>
      <c r="Q3716" s="9" t="str">
        <f>VLOOKUP(Todos!$A3716,vlookup_table[#All],5,FALSE)</f>
        <v>R2</v>
      </c>
      <c r="R3716" s="9" t="str">
        <f>VLOOKUP(Todos!$A3716,vlookup_table[#All],6,FALSE)</f>
        <v>M</v>
      </c>
      <c r="S3716" s="9">
        <f>VLOOKUP(Todos!$A3716,vlookup_table[#All],7,FALSE)</f>
        <v>15</v>
      </c>
      <c r="T3716" s="9">
        <f>ROUND((9706-Todos!$P3716)/100, 0)</f>
        <v>74</v>
      </c>
      <c r="U3716" s="9" t="str" cm="1">
        <f t="array" ref="U3716">_xlfn.IFS(
    ISNUMBER(SEARCH("C", Q3716)), "Ciudad",
    ISNUMBER(SEARCH("T", Q3716)), "Pueblo",
    ISNUMBER(SEARCH("R", Q3716)), "Rural",
    ISNUMBER(SEARCH("S", Q3716)), "Suburbano",
    ISNUMBER(SEARCH("U", Q3716)), "Urbano"
)</f>
        <v>Rural</v>
      </c>
      <c r="V3716" s="24" t="str" cm="1">
        <f t="array" ref="V3716">_xlfn.LET(
    _xlpm.txt, _xlfn.TEXTJOIN("", TRUE, IF(ISNUMBER(--MID(Todos!$H3716, _xlfn.SEQUENCE(LEN(Todos!$H3716)), 1)), MID(Todos!$H3716, _xlfn.SEQUENCE(LEN(Todos!$H3716)), 1), "")),
    IF(ISNUMBER(--RIGHT(_xlpm.txt,1)), _xlpm.txt, LEFT(_xlpm.txt, LEN(_xlpm.txt)-1))
)</f>
        <v>10225</v>
      </c>
      <c r="W3716" s="9" t="str">
        <f>UPPER(LEFT(Todos!$B3716,2))</f>
        <v>TX</v>
      </c>
      <c r="X3716" s="10" t="str" cm="1">
        <f t="array" ref="X3716">+IF(Todos!$C3716 = "",MODE.MATCH(Todos!$C$2:$C$4029),Todos!$C3716)</f>
        <v>M</v>
      </c>
    </row>
    <row r="3717" spans="1:24" x14ac:dyDescent="0.35">
      <c r="A3717" s="11">
        <v>76851</v>
      </c>
      <c r="B3717" s="12" t="s">
        <v>48</v>
      </c>
      <c r="C3717" s="12" t="s">
        <v>14</v>
      </c>
      <c r="D3717" s="12">
        <v>466</v>
      </c>
      <c r="E3717" s="12">
        <v>224</v>
      </c>
      <c r="F3717" s="12">
        <v>311</v>
      </c>
      <c r="G3717" s="12">
        <v>0</v>
      </c>
      <c r="H3717" s="12">
        <v>11257</v>
      </c>
      <c r="I3717" s="12">
        <v>0</v>
      </c>
      <c r="J3717" s="12">
        <v>84</v>
      </c>
      <c r="K3717" s="12">
        <v>266</v>
      </c>
      <c r="L3717" s="12">
        <v>258</v>
      </c>
      <c r="M3717" s="12">
        <v>16.25</v>
      </c>
      <c r="N3717" s="12">
        <f>VLOOKUP(Todos!$A3717,vlookup_table[#All],2,FALSE)</f>
        <v>2</v>
      </c>
      <c r="O3717" s="12" t="str">
        <f>VLOOKUP(Todos!$A3717,vlookup_table[#All],3,FALSE)</f>
        <v>IA</v>
      </c>
      <c r="P3717" s="12">
        <f>VLOOKUP(Todos!$A3717,vlookup_table[#All],4,FALSE)</f>
        <v>1501</v>
      </c>
      <c r="Q3717" s="14" t="str">
        <f>VLOOKUP(Todos!$A3717,vlookup_table[#All],5,FALSE)</f>
        <v>R2</v>
      </c>
      <c r="R3717" s="14" t="str">
        <f>VLOOKUP(Todos!$A3717,vlookup_table[#All],6,FALSE)</f>
        <v>M</v>
      </c>
      <c r="S3717" s="14">
        <f>VLOOKUP(Todos!$A3717,vlookup_table[#All],7,FALSE)</f>
        <v>20</v>
      </c>
      <c r="T3717" s="14">
        <f>ROUND((9706-Todos!$P3717)/100, 0)</f>
        <v>82</v>
      </c>
      <c r="U3717" s="14" t="str" cm="1">
        <f t="array" ref="U3717">_xlfn.IFS(
    ISNUMBER(SEARCH("C", Q3717)), "Ciudad",
    ISNUMBER(SEARCH("T", Q3717)), "Pueblo",
    ISNUMBER(SEARCH("R", Q3717)), "Rural",
    ISNUMBER(SEARCH("S", Q3717)), "Suburbano",
    ISNUMBER(SEARCH("U", Q3717)), "Urbano"
)</f>
        <v>Rural</v>
      </c>
      <c r="V3717" s="25" t="str" cm="1">
        <f t="array" ref="V3717">_xlfn.LET(
    _xlpm.txt, _xlfn.TEXTJOIN("", TRUE, IF(ISNUMBER(--MID(Todos!$H3717, _xlfn.SEQUENCE(LEN(Todos!$H3717)), 1)), MID(Todos!$H3717, _xlfn.SEQUENCE(LEN(Todos!$H3717)), 1), "")),
    IF(ISNUMBER(--RIGHT(_xlpm.txt,1)), _xlpm.txt, LEFT(_xlpm.txt, LEN(_xlpm.txt)-1))
)</f>
        <v>11257</v>
      </c>
      <c r="W3717" s="14" t="str">
        <f>UPPER(LEFT(Todos!$B3717,2))</f>
        <v>IA</v>
      </c>
      <c r="X3717" s="15" t="str" cm="1">
        <f t="array" ref="X3717">+IF(Todos!$C3717 = "",MODE.MATCH(Todos!$C$2:$C$4029),Todos!$C3717)</f>
        <v>M</v>
      </c>
    </row>
    <row r="3718" spans="1:24" x14ac:dyDescent="0.35">
      <c r="A3718" s="6">
        <v>38098</v>
      </c>
      <c r="B3718" s="7" t="s">
        <v>13</v>
      </c>
      <c r="C3718" s="7" t="s">
        <v>17</v>
      </c>
      <c r="D3718" s="7">
        <v>1657</v>
      </c>
      <c r="E3718" s="7">
        <v>264</v>
      </c>
      <c r="F3718" s="7">
        <v>491</v>
      </c>
      <c r="G3718" s="7">
        <v>45</v>
      </c>
      <c r="H3718" s="7">
        <v>23026</v>
      </c>
      <c r="I3718" s="7">
        <v>29</v>
      </c>
      <c r="J3718" s="7">
        <v>13</v>
      </c>
      <c r="K3718" s="7">
        <v>360</v>
      </c>
      <c r="L3718" s="7">
        <v>388</v>
      </c>
      <c r="M3718" s="7">
        <v>4.0999999999999996</v>
      </c>
      <c r="N3718" s="7">
        <f>VLOOKUP(Todos!$A3718,vlookup_table[#All],2,FALSE)</f>
        <v>0</v>
      </c>
      <c r="O3718" s="7" t="str">
        <f>VLOOKUP(Todos!$A3718,vlookup_table[#All],3,FALSE)</f>
        <v>FL</v>
      </c>
      <c r="P3718" s="7">
        <f>VLOOKUP(Todos!$A3718,vlookup_table[#All],4,FALSE)</f>
        <v>2701</v>
      </c>
      <c r="Q3718" s="9" t="str">
        <f>VLOOKUP(Todos!$A3718,vlookup_table[#All],5,FALSE)</f>
        <v>U2</v>
      </c>
      <c r="R3718" s="9" t="str">
        <f>VLOOKUP(Todos!$A3718,vlookup_table[#All],6,FALSE)</f>
        <v>F</v>
      </c>
      <c r="S3718" s="9">
        <f>VLOOKUP(Todos!$A3718,vlookup_table[#All],7,FALSE)</f>
        <v>3</v>
      </c>
      <c r="T3718" s="9">
        <f>ROUND((9706-Todos!$P3718)/100, 0)</f>
        <v>70</v>
      </c>
      <c r="U3718" s="9" t="str" cm="1">
        <f t="array" ref="U3718">_xlfn.IFS(
    ISNUMBER(SEARCH("C", Q3718)), "Ciudad",
    ISNUMBER(SEARCH("T", Q3718)), "Pueblo",
    ISNUMBER(SEARCH("R", Q3718)), "Rural",
    ISNUMBER(SEARCH("S", Q3718)), "Suburbano",
    ISNUMBER(SEARCH("U", Q3718)), "Urbano"
)</f>
        <v>Urbano</v>
      </c>
      <c r="V3718" s="24" t="str" cm="1">
        <f t="array" ref="V3718">_xlfn.LET(
    _xlpm.txt, _xlfn.TEXTJOIN("", TRUE, IF(ISNUMBER(--MID(Todos!$H3718, _xlfn.SEQUENCE(LEN(Todos!$H3718)), 1)), MID(Todos!$H3718, _xlfn.SEQUENCE(LEN(Todos!$H3718)), 1), "")),
    IF(ISNUMBER(--RIGHT(_xlpm.txt,1)), _xlpm.txt, LEFT(_xlpm.txt, LEN(_xlpm.txt)-1))
)</f>
        <v>23026</v>
      </c>
      <c r="W3718" s="9" t="str">
        <f>UPPER(LEFT(Todos!$B3718,2))</f>
        <v>FL</v>
      </c>
      <c r="X3718" s="10" t="str" cm="1">
        <f t="array" ref="X3718">+IF(Todos!$C3718 = "",MODE.MATCH(Todos!$C$2:$C$4029),Todos!$C3718)</f>
        <v>F</v>
      </c>
    </row>
    <row r="3719" spans="1:24" x14ac:dyDescent="0.35">
      <c r="A3719" s="11">
        <v>138173</v>
      </c>
      <c r="B3719" s="12" t="s">
        <v>56</v>
      </c>
      <c r="C3719" s="12" t="s">
        <v>61</v>
      </c>
      <c r="D3719" s="12">
        <v>785</v>
      </c>
      <c r="E3719" s="12">
        <v>390</v>
      </c>
      <c r="F3719" s="12">
        <v>530</v>
      </c>
      <c r="G3719" s="12">
        <v>7</v>
      </c>
      <c r="H3719" s="12">
        <v>20699</v>
      </c>
      <c r="I3719" s="12">
        <v>8</v>
      </c>
      <c r="J3719" s="12">
        <v>24</v>
      </c>
      <c r="K3719" s="12">
        <v>487</v>
      </c>
      <c r="L3719" s="12">
        <v>465</v>
      </c>
      <c r="M3719" s="12">
        <v>9.4</v>
      </c>
      <c r="N3719" s="12">
        <f>VLOOKUP(Todos!$A3719,vlookup_table[#All],2,FALSE)</f>
        <v>28</v>
      </c>
      <c r="O3719" s="12" t="str">
        <f>VLOOKUP(Todos!$A3719,vlookup_table[#All],3,FALSE)</f>
        <v>AZ</v>
      </c>
      <c r="P3719" s="12">
        <f>VLOOKUP(Todos!$A3719,vlookup_table[#All],4,FALSE)</f>
        <v>5401</v>
      </c>
      <c r="Q3719" s="14" t="str">
        <f>VLOOKUP(Todos!$A3719,vlookup_table[#All],5,FALSE)</f>
        <v>S1</v>
      </c>
      <c r="R3719" s="14" t="str">
        <f>VLOOKUP(Todos!$A3719,vlookup_table[#All],6,FALSE)</f>
        <v>F</v>
      </c>
      <c r="S3719" s="14">
        <f>VLOOKUP(Todos!$A3719,vlookup_table[#All],7,FALSE)</f>
        <v>10</v>
      </c>
      <c r="T3719" s="14">
        <f>ROUND((9706-Todos!$P3719)/100, 0)</f>
        <v>43</v>
      </c>
      <c r="U3719" s="14" t="str" cm="1">
        <f t="array" ref="U3719">_xlfn.IFS(
    ISNUMBER(SEARCH("C", Q3719)), "Ciudad",
    ISNUMBER(SEARCH("T", Q3719)), "Pueblo",
    ISNUMBER(SEARCH("R", Q3719)), "Rural",
    ISNUMBER(SEARCH("S", Q3719)), "Suburbano",
    ISNUMBER(SEARCH("U", Q3719)), "Urbano"
)</f>
        <v>Suburbano</v>
      </c>
      <c r="V3719" s="25" t="str" cm="1">
        <f t="array" ref="V3719">_xlfn.LET(
    _xlpm.txt, _xlfn.TEXTJOIN("", TRUE, IF(ISNUMBER(--MID(Todos!$H3719, _xlfn.SEQUENCE(LEN(Todos!$H3719)), 1)), MID(Todos!$H3719, _xlfn.SEQUENCE(LEN(Todos!$H3719)), 1), "")),
    IF(ISNUMBER(--RIGHT(_xlpm.txt,1)), _xlpm.txt, LEFT(_xlpm.txt, LEN(_xlpm.txt)-1))
)</f>
        <v>20699</v>
      </c>
      <c r="W3719" s="14" t="str">
        <f>UPPER(LEFT(Todos!$B3719,2))</f>
        <v>AZ</v>
      </c>
      <c r="X3719" s="15" t="str" cm="1">
        <f t="array" ref="X3719">+IF(Todos!$C3719 = "",MODE.MATCH(Todos!$C$2:$C$4029),Todos!$C3719)</f>
        <v>Female</v>
      </c>
    </row>
    <row r="3720" spans="1:24" x14ac:dyDescent="0.35">
      <c r="A3720" s="6">
        <v>161760</v>
      </c>
      <c r="B3720" s="7" t="s">
        <v>22</v>
      </c>
      <c r="C3720" s="7" t="s">
        <v>17</v>
      </c>
      <c r="D3720" s="7">
        <v>4058</v>
      </c>
      <c r="E3720" s="7">
        <v>578</v>
      </c>
      <c r="F3720" s="7">
        <v>797</v>
      </c>
      <c r="G3720" s="7">
        <v>92</v>
      </c>
      <c r="H3720" s="7">
        <v>37190</v>
      </c>
      <c r="I3720" s="7">
        <v>10</v>
      </c>
      <c r="J3720" s="7">
        <v>38</v>
      </c>
      <c r="K3720" s="7">
        <v>701</v>
      </c>
      <c r="L3720" s="7">
        <v>671</v>
      </c>
      <c r="M3720" s="7">
        <v>35</v>
      </c>
      <c r="N3720" s="7">
        <f>VLOOKUP(Todos!$A3720,vlookup_table[#All],2,FALSE)</f>
        <v>0</v>
      </c>
      <c r="O3720" s="7" t="str">
        <f>VLOOKUP(Todos!$A3720,vlookup_table[#All],3,FALSE)</f>
        <v>CA</v>
      </c>
      <c r="P3720" s="7">
        <f>VLOOKUP(Todos!$A3720,vlookup_table[#All],4,FALSE)</f>
        <v>0</v>
      </c>
      <c r="Q3720" s="9" t="str">
        <f>VLOOKUP(Todos!$A3720,vlookup_table[#All],5,FALSE)</f>
        <v>T3</v>
      </c>
      <c r="R3720" s="9" t="str">
        <f>VLOOKUP(Todos!$A3720,vlookup_table[#All],6,FALSE)</f>
        <v>F</v>
      </c>
      <c r="S3720" s="9">
        <f>VLOOKUP(Todos!$A3720,vlookup_table[#All],7,FALSE)</f>
        <v>35</v>
      </c>
      <c r="T3720" s="9">
        <f>ROUND((9706-Todos!$P3720)/100, 0)</f>
        <v>97</v>
      </c>
      <c r="U3720" s="9" t="str" cm="1">
        <f t="array" ref="U3720">_xlfn.IFS(
    ISNUMBER(SEARCH("C", Q3720)), "Ciudad",
    ISNUMBER(SEARCH("T", Q3720)), "Pueblo",
    ISNUMBER(SEARCH("R", Q3720)), "Rural",
    ISNUMBER(SEARCH("S", Q3720)), "Suburbano",
    ISNUMBER(SEARCH("U", Q3720)), "Urbano"
)</f>
        <v>Pueblo</v>
      </c>
      <c r="V3720" s="24" t="str" cm="1">
        <f t="array" ref="V3720">_xlfn.LET(
    _xlpm.txt, _xlfn.TEXTJOIN("", TRUE, IF(ISNUMBER(--MID(Todos!$H3720, _xlfn.SEQUENCE(LEN(Todos!$H3720)), 1)), MID(Todos!$H3720, _xlfn.SEQUENCE(LEN(Todos!$H3720)), 1), "")),
    IF(ISNUMBER(--RIGHT(_xlpm.txt,1)), _xlpm.txt, LEFT(_xlpm.txt, LEN(_xlpm.txt)-1))
)</f>
        <v>37190</v>
      </c>
      <c r="W3720" s="9" t="str">
        <f>UPPER(LEFT(Todos!$B3720,2))</f>
        <v>CA</v>
      </c>
      <c r="X3720" s="10" t="str" cm="1">
        <f t="array" ref="X3720">+IF(Todos!$C3720 = "",MODE.MATCH(Todos!$C$2:$C$4029),Todos!$C3720)</f>
        <v>F</v>
      </c>
    </row>
    <row r="3721" spans="1:24" x14ac:dyDescent="0.35">
      <c r="A3721" s="11">
        <v>94884</v>
      </c>
      <c r="B3721" s="12" t="s">
        <v>16</v>
      </c>
      <c r="C3721" s="12" t="s">
        <v>14</v>
      </c>
      <c r="D3721" s="12">
        <v>927</v>
      </c>
      <c r="E3721" s="12">
        <v>388</v>
      </c>
      <c r="F3721" s="12">
        <v>431</v>
      </c>
      <c r="G3721" s="12">
        <v>0</v>
      </c>
      <c r="H3721" s="12">
        <v>15328</v>
      </c>
      <c r="I3721" s="12">
        <v>4</v>
      </c>
      <c r="J3721" s="12">
        <v>88</v>
      </c>
      <c r="K3721" s="12">
        <v>464</v>
      </c>
      <c r="L3721" s="12">
        <v>391</v>
      </c>
      <c r="M3721" s="12">
        <v>30</v>
      </c>
      <c r="N3721" s="12">
        <f>VLOOKUP(Todos!$A3721,vlookup_table[#All],2,FALSE)</f>
        <v>0</v>
      </c>
      <c r="O3721" s="12" t="str">
        <f>VLOOKUP(Todos!$A3721,vlookup_table[#All],3,FALSE)</f>
        <v>IL</v>
      </c>
      <c r="P3721" s="12">
        <f>VLOOKUP(Todos!$A3721,vlookup_table[#All],4,FALSE)</f>
        <v>4310</v>
      </c>
      <c r="Q3721" s="14" t="str">
        <f>VLOOKUP(Todos!$A3721,vlookup_table[#All],5,FALSE)</f>
        <v>S2</v>
      </c>
      <c r="R3721" s="14" t="str">
        <f>VLOOKUP(Todos!$A3721,vlookup_table[#All],6,FALSE)</f>
        <v>M</v>
      </c>
      <c r="S3721" s="14">
        <f>VLOOKUP(Todos!$A3721,vlookup_table[#All],7,FALSE)</f>
        <v>40</v>
      </c>
      <c r="T3721" s="14">
        <f>ROUND((9706-Todos!$P3721)/100, 0)</f>
        <v>54</v>
      </c>
      <c r="U3721" s="14" t="str" cm="1">
        <f t="array" ref="U3721">_xlfn.IFS(
    ISNUMBER(SEARCH("C", Q3721)), "Ciudad",
    ISNUMBER(SEARCH("T", Q3721)), "Pueblo",
    ISNUMBER(SEARCH("R", Q3721)), "Rural",
    ISNUMBER(SEARCH("S", Q3721)), "Suburbano",
    ISNUMBER(SEARCH("U", Q3721)), "Urbano"
)</f>
        <v>Suburbano</v>
      </c>
      <c r="V3721" s="25" t="str" cm="1">
        <f t="array" ref="V3721">_xlfn.LET(
    _xlpm.txt, _xlfn.TEXTJOIN("", TRUE, IF(ISNUMBER(--MID(Todos!$H3721, _xlfn.SEQUENCE(LEN(Todos!$H3721)), 1)), MID(Todos!$H3721, _xlfn.SEQUENCE(LEN(Todos!$H3721)), 1), "")),
    IF(ISNUMBER(--RIGHT(_xlpm.txt,1)), _xlpm.txt, LEFT(_xlpm.txt, LEN(_xlpm.txt)-1))
)</f>
        <v>15328</v>
      </c>
      <c r="W3721" s="14" t="str">
        <f>UPPER(LEFT(Todos!$B3721,2))</f>
        <v>IL</v>
      </c>
      <c r="X3721" s="15" t="str" cm="1">
        <f t="array" ref="X3721">+IF(Todos!$C3721 = "",MODE.MATCH(Todos!$C$2:$C$4029),Todos!$C3721)</f>
        <v>M</v>
      </c>
    </row>
    <row r="3722" spans="1:24" x14ac:dyDescent="0.35">
      <c r="A3722" s="6">
        <v>162820</v>
      </c>
      <c r="B3722" s="7" t="s">
        <v>22</v>
      </c>
      <c r="C3722" s="7" t="s">
        <v>14</v>
      </c>
      <c r="D3722" s="7">
        <v>3365</v>
      </c>
      <c r="E3722" s="7">
        <v>544</v>
      </c>
      <c r="F3722" s="7">
        <v>621</v>
      </c>
      <c r="G3722" s="7">
        <v>94</v>
      </c>
      <c r="H3722" s="7">
        <v>27608</v>
      </c>
      <c r="I3722" s="7">
        <v>8</v>
      </c>
      <c r="J3722" s="7">
        <v>59</v>
      </c>
      <c r="K3722" s="7">
        <v>525</v>
      </c>
      <c r="L3722" s="7">
        <v>655</v>
      </c>
      <c r="M3722" s="7">
        <v>17.5</v>
      </c>
      <c r="N3722" s="7">
        <f>VLOOKUP(Todos!$A3722,vlookup_table[#All],2,FALSE)</f>
        <v>1</v>
      </c>
      <c r="O3722" s="7" t="str">
        <f>VLOOKUP(Todos!$A3722,vlookup_table[#All],3,FALSE)</f>
        <v>CA</v>
      </c>
      <c r="P3722" s="7">
        <f>VLOOKUP(Todos!$A3722,vlookup_table[#All],4,FALSE)</f>
        <v>5701</v>
      </c>
      <c r="Q3722" s="9" t="str">
        <f>VLOOKUP(Todos!$A3722,vlookup_table[#All],5,FALSE)</f>
        <v>U1</v>
      </c>
      <c r="R3722" s="9" t="str">
        <f>VLOOKUP(Todos!$A3722,vlookup_table[#All],6,FALSE)</f>
        <v>M</v>
      </c>
      <c r="S3722" s="9">
        <f>VLOOKUP(Todos!$A3722,vlookup_table[#All],7,FALSE)</f>
        <v>25</v>
      </c>
      <c r="T3722" s="9">
        <f>ROUND((9706-Todos!$P3722)/100, 0)</f>
        <v>40</v>
      </c>
      <c r="U3722" s="9" t="str" cm="1">
        <f t="array" ref="U3722">_xlfn.IFS(
    ISNUMBER(SEARCH("C", Q3722)), "Ciudad",
    ISNUMBER(SEARCH("T", Q3722)), "Pueblo",
    ISNUMBER(SEARCH("R", Q3722)), "Rural",
    ISNUMBER(SEARCH("S", Q3722)), "Suburbano",
    ISNUMBER(SEARCH("U", Q3722)), "Urbano"
)</f>
        <v>Urbano</v>
      </c>
      <c r="V3722" s="24" t="str" cm="1">
        <f t="array" ref="V3722">_xlfn.LET(
    _xlpm.txt, _xlfn.TEXTJOIN("", TRUE, IF(ISNUMBER(--MID(Todos!$H3722, _xlfn.SEQUENCE(LEN(Todos!$H3722)), 1)), MID(Todos!$H3722, _xlfn.SEQUENCE(LEN(Todos!$H3722)), 1), "")),
    IF(ISNUMBER(--RIGHT(_xlpm.txt,1)), _xlpm.txt, LEFT(_xlpm.txt, LEN(_xlpm.txt)-1))
)</f>
        <v>27608</v>
      </c>
      <c r="W3722" s="9" t="str">
        <f>UPPER(LEFT(Todos!$B3722,2))</f>
        <v>CA</v>
      </c>
      <c r="X3722" s="10" t="str" cm="1">
        <f t="array" ref="X3722">+IF(Todos!$C3722 = "",MODE.MATCH(Todos!$C$2:$C$4029),Todos!$C3722)</f>
        <v>M</v>
      </c>
    </row>
    <row r="3723" spans="1:24" x14ac:dyDescent="0.35">
      <c r="A3723" s="11">
        <v>156437</v>
      </c>
      <c r="B3723" s="12" t="s">
        <v>22</v>
      </c>
      <c r="C3723" s="12" t="s">
        <v>14</v>
      </c>
      <c r="D3723" s="12">
        <v>2130</v>
      </c>
      <c r="E3723" s="12">
        <v>315</v>
      </c>
      <c r="F3723" s="12">
        <v>380</v>
      </c>
      <c r="G3723" s="12">
        <v>63</v>
      </c>
      <c r="H3723" s="12">
        <v>11583</v>
      </c>
      <c r="I3723" s="12">
        <v>40</v>
      </c>
      <c r="J3723" s="12">
        <v>35</v>
      </c>
      <c r="K3723" s="12">
        <v>309</v>
      </c>
      <c r="L3723" s="12">
        <v>380</v>
      </c>
      <c r="M3723" s="12">
        <v>15</v>
      </c>
      <c r="N3723" s="12">
        <f>VLOOKUP(Todos!$A3723,vlookup_table[#All],2,FALSE)</f>
        <v>0</v>
      </c>
      <c r="O3723" s="12" t="str">
        <f>VLOOKUP(Todos!$A3723,vlookup_table[#All],3,FALSE)</f>
        <v>CA</v>
      </c>
      <c r="P3723" s="12">
        <f>VLOOKUP(Todos!$A3723,vlookup_table[#All],4,FALSE)</f>
        <v>3401</v>
      </c>
      <c r="Q3723" s="14" t="str">
        <f>VLOOKUP(Todos!$A3723,vlookup_table[#All],5,FALSE)</f>
        <v>U2</v>
      </c>
      <c r="R3723" s="14" t="str">
        <f>VLOOKUP(Todos!$A3723,vlookup_table[#All],6,FALSE)</f>
        <v>M</v>
      </c>
      <c r="S3723" s="14">
        <f>VLOOKUP(Todos!$A3723,vlookup_table[#All],7,FALSE)</f>
        <v>27</v>
      </c>
      <c r="T3723" s="14">
        <f>ROUND((9706-Todos!$P3723)/100, 0)</f>
        <v>63</v>
      </c>
      <c r="U3723" s="14" t="str" cm="1">
        <f t="array" ref="U3723">_xlfn.IFS(
    ISNUMBER(SEARCH("C", Q3723)), "Ciudad",
    ISNUMBER(SEARCH("T", Q3723)), "Pueblo",
    ISNUMBER(SEARCH("R", Q3723)), "Rural",
    ISNUMBER(SEARCH("S", Q3723)), "Suburbano",
    ISNUMBER(SEARCH("U", Q3723)), "Urbano"
)</f>
        <v>Urbano</v>
      </c>
      <c r="V3723" s="25" t="str" cm="1">
        <f t="array" ref="V3723">_xlfn.LET(
    _xlpm.txt, _xlfn.TEXTJOIN("", TRUE, IF(ISNUMBER(--MID(Todos!$H3723, _xlfn.SEQUENCE(LEN(Todos!$H3723)), 1)), MID(Todos!$H3723, _xlfn.SEQUENCE(LEN(Todos!$H3723)), 1), "")),
    IF(ISNUMBER(--RIGHT(_xlpm.txt,1)), _xlpm.txt, LEFT(_xlpm.txt, LEN(_xlpm.txt)-1))
)</f>
        <v>11583</v>
      </c>
      <c r="W3723" s="14" t="str">
        <f>UPPER(LEFT(Todos!$B3723,2))</f>
        <v>CA</v>
      </c>
      <c r="X3723" s="15" t="str" cm="1">
        <f t="array" ref="X3723">+IF(Todos!$C3723 = "",MODE.MATCH(Todos!$C$2:$C$4029),Todos!$C3723)</f>
        <v>M</v>
      </c>
    </row>
    <row r="3724" spans="1:24" x14ac:dyDescent="0.35">
      <c r="A3724" s="6">
        <v>141645</v>
      </c>
      <c r="B3724" s="7" t="s">
        <v>24</v>
      </c>
      <c r="C3724" s="7" t="s">
        <v>17</v>
      </c>
      <c r="D3724" s="7">
        <v>1446</v>
      </c>
      <c r="E3724" s="7">
        <v>509</v>
      </c>
      <c r="F3724" s="7">
        <v>556</v>
      </c>
      <c r="G3724" s="7">
        <v>14</v>
      </c>
      <c r="H3724" s="7">
        <v>22085</v>
      </c>
      <c r="I3724" s="7">
        <v>5</v>
      </c>
      <c r="J3724" s="7">
        <v>26</v>
      </c>
      <c r="K3724" s="7">
        <v>520</v>
      </c>
      <c r="L3724" s="7">
        <v>544</v>
      </c>
      <c r="M3724" s="7">
        <v>14.8</v>
      </c>
      <c r="N3724" s="7">
        <f>VLOOKUP(Todos!$A3724,vlookup_table[#All],2,FALSE)</f>
        <v>0</v>
      </c>
      <c r="O3724" s="7" t="str">
        <f>VLOOKUP(Todos!$A3724,vlookup_table[#All],3,FALSE)</f>
        <v>NV</v>
      </c>
      <c r="P3724" s="7">
        <f>VLOOKUP(Todos!$A3724,vlookup_table[#All],4,FALSE)</f>
        <v>0</v>
      </c>
      <c r="Q3724" s="9" t="str">
        <f>VLOOKUP(Todos!$A3724,vlookup_table[#All],5,FALSE)</f>
        <v>S1</v>
      </c>
      <c r="R3724" s="9" t="str">
        <f>VLOOKUP(Todos!$A3724,vlookup_table[#All],6,FALSE)</f>
        <v>F</v>
      </c>
      <c r="S3724" s="9">
        <f>VLOOKUP(Todos!$A3724,vlookup_table[#All],7,FALSE)</f>
        <v>35</v>
      </c>
      <c r="T3724" s="9">
        <f>ROUND((9706-Todos!$P3724)/100, 0)</f>
        <v>97</v>
      </c>
      <c r="U3724" s="9" t="str" cm="1">
        <f t="array" ref="U3724">_xlfn.IFS(
    ISNUMBER(SEARCH("C", Q3724)), "Ciudad",
    ISNUMBER(SEARCH("T", Q3724)), "Pueblo",
    ISNUMBER(SEARCH("R", Q3724)), "Rural",
    ISNUMBER(SEARCH("S", Q3724)), "Suburbano",
    ISNUMBER(SEARCH("U", Q3724)), "Urbano"
)</f>
        <v>Suburbano</v>
      </c>
      <c r="V3724" s="24" t="str" cm="1">
        <f t="array" ref="V3724">_xlfn.LET(
    _xlpm.txt, _xlfn.TEXTJOIN("", TRUE, IF(ISNUMBER(--MID(Todos!$H3724, _xlfn.SEQUENCE(LEN(Todos!$H3724)), 1)), MID(Todos!$H3724, _xlfn.SEQUENCE(LEN(Todos!$H3724)), 1), "")),
    IF(ISNUMBER(--RIGHT(_xlpm.txt,1)), _xlpm.txt, LEFT(_xlpm.txt, LEN(_xlpm.txt)-1))
)</f>
        <v>22085</v>
      </c>
      <c r="W3724" s="9" t="str">
        <f>UPPER(LEFT(Todos!$B3724,2))</f>
        <v>NV</v>
      </c>
      <c r="X3724" s="10" t="str" cm="1">
        <f t="array" ref="X3724">+IF(Todos!$C3724 = "",MODE.MATCH(Todos!$C$2:$C$4029),Todos!$C3724)</f>
        <v>F</v>
      </c>
    </row>
    <row r="3725" spans="1:24" x14ac:dyDescent="0.35">
      <c r="A3725" s="11">
        <v>152494</v>
      </c>
      <c r="B3725" s="12" t="s">
        <v>22</v>
      </c>
      <c r="C3725" s="12" t="s">
        <v>14</v>
      </c>
      <c r="D3725" s="12">
        <v>2278</v>
      </c>
      <c r="E3725" s="12">
        <v>525</v>
      </c>
      <c r="F3725" s="12">
        <v>589</v>
      </c>
      <c r="G3725" s="12">
        <v>65</v>
      </c>
      <c r="H3725" s="12">
        <v>18780</v>
      </c>
      <c r="I3725" s="12">
        <v>1</v>
      </c>
      <c r="J3725" s="12">
        <v>55</v>
      </c>
      <c r="K3725" s="12">
        <v>604</v>
      </c>
      <c r="L3725" s="12">
        <v>571</v>
      </c>
      <c r="M3725" s="12">
        <v>15.55555556</v>
      </c>
      <c r="N3725" s="12">
        <f>VLOOKUP(Todos!$A3725,vlookup_table[#All],2,FALSE)</f>
        <v>0</v>
      </c>
      <c r="O3725" s="12" t="str">
        <f>VLOOKUP(Todos!$A3725,vlookup_table[#All],3,FALSE)</f>
        <v>CA</v>
      </c>
      <c r="P3725" s="12">
        <f>VLOOKUP(Todos!$A3725,vlookup_table[#All],4,FALSE)</f>
        <v>2205</v>
      </c>
      <c r="Q3725" s="14" t="str">
        <f>VLOOKUP(Todos!$A3725,vlookup_table[#All],5,FALSE)</f>
        <v>S1</v>
      </c>
      <c r="R3725" s="14" t="str">
        <f>VLOOKUP(Todos!$A3725,vlookup_table[#All],6,FALSE)</f>
        <v>M</v>
      </c>
      <c r="S3725" s="14">
        <f>VLOOKUP(Todos!$A3725,vlookup_table[#All],7,FALSE)</f>
        <v>5</v>
      </c>
      <c r="T3725" s="14">
        <f>ROUND((9706-Todos!$P3725)/100, 0)</f>
        <v>75</v>
      </c>
      <c r="U3725" s="14" t="str" cm="1">
        <f t="array" ref="U3725">_xlfn.IFS(
    ISNUMBER(SEARCH("C", Q3725)), "Ciudad",
    ISNUMBER(SEARCH("T", Q3725)), "Pueblo",
    ISNUMBER(SEARCH("R", Q3725)), "Rural",
    ISNUMBER(SEARCH("S", Q3725)), "Suburbano",
    ISNUMBER(SEARCH("U", Q3725)), "Urbano"
)</f>
        <v>Suburbano</v>
      </c>
      <c r="V3725" s="25" t="str" cm="1">
        <f t="array" ref="V3725">_xlfn.LET(
    _xlpm.txt, _xlfn.TEXTJOIN("", TRUE, IF(ISNUMBER(--MID(Todos!$H3725, _xlfn.SEQUENCE(LEN(Todos!$H3725)), 1)), MID(Todos!$H3725, _xlfn.SEQUENCE(LEN(Todos!$H3725)), 1), "")),
    IF(ISNUMBER(--RIGHT(_xlpm.txt,1)), _xlpm.txt, LEFT(_xlpm.txt, LEN(_xlpm.txt)-1))
)</f>
        <v>18780</v>
      </c>
      <c r="W3725" s="14" t="str">
        <f>UPPER(LEFT(Todos!$B3725,2))</f>
        <v>CA</v>
      </c>
      <c r="X3725" s="15" t="str" cm="1">
        <f t="array" ref="X3725">+IF(Todos!$C3725 = "",MODE.MATCH(Todos!$C$2:$C$4029),Todos!$C3725)</f>
        <v>M</v>
      </c>
    </row>
    <row r="3726" spans="1:24" x14ac:dyDescent="0.35">
      <c r="A3726" s="6">
        <v>188492</v>
      </c>
      <c r="B3726" s="7" t="s">
        <v>49</v>
      </c>
      <c r="C3726" s="7" t="s">
        <v>17</v>
      </c>
      <c r="D3726" s="7">
        <v>493</v>
      </c>
      <c r="E3726" s="7">
        <v>220</v>
      </c>
      <c r="F3726" s="7">
        <v>324</v>
      </c>
      <c r="G3726" s="7">
        <v>0</v>
      </c>
      <c r="H3726" s="7">
        <v>12802</v>
      </c>
      <c r="I3726" s="7">
        <v>3</v>
      </c>
      <c r="J3726" s="7">
        <v>64</v>
      </c>
      <c r="K3726" s="7">
        <v>252</v>
      </c>
      <c r="L3726" s="7">
        <v>264</v>
      </c>
      <c r="M3726" s="7">
        <v>13.3</v>
      </c>
      <c r="N3726" s="7">
        <f>VLOOKUP(Todos!$A3726,vlookup_table[#All],2,FALSE)</f>
        <v>2</v>
      </c>
      <c r="O3726" s="7" t="str">
        <f>VLOOKUP(Todos!$A3726,vlookup_table[#All],3,FALSE)</f>
        <v>CO</v>
      </c>
      <c r="P3726" s="7">
        <f>VLOOKUP(Todos!$A3726,vlookup_table[#All],4,FALSE)</f>
        <v>1303</v>
      </c>
      <c r="Q3726" s="9" t="str">
        <f>VLOOKUP(Todos!$A3726,vlookup_table[#All],5,FALSE)</f>
        <v>C2</v>
      </c>
      <c r="R3726" s="9" t="str">
        <f>VLOOKUP(Todos!$A3726,vlookup_table[#All],6,FALSE)</f>
        <v>F</v>
      </c>
      <c r="S3726" s="9">
        <f>VLOOKUP(Todos!$A3726,vlookup_table[#All],7,FALSE)</f>
        <v>20</v>
      </c>
      <c r="T3726" s="9">
        <f>ROUND((9706-Todos!$P3726)/100, 0)</f>
        <v>84</v>
      </c>
      <c r="U3726" s="9" t="str" cm="1">
        <f t="array" ref="U3726">_xlfn.IFS(
    ISNUMBER(SEARCH("C", Q3726)), "Ciudad",
    ISNUMBER(SEARCH("T", Q3726)), "Pueblo",
    ISNUMBER(SEARCH("R", Q3726)), "Rural",
    ISNUMBER(SEARCH("S", Q3726)), "Suburbano",
    ISNUMBER(SEARCH("U", Q3726)), "Urbano"
)</f>
        <v>Ciudad</v>
      </c>
      <c r="V3726" s="24" t="str" cm="1">
        <f t="array" ref="V3726">_xlfn.LET(
    _xlpm.txt, _xlfn.TEXTJOIN("", TRUE, IF(ISNUMBER(--MID(Todos!$H3726, _xlfn.SEQUENCE(LEN(Todos!$H3726)), 1)), MID(Todos!$H3726, _xlfn.SEQUENCE(LEN(Todos!$H3726)), 1), "")),
    IF(ISNUMBER(--RIGHT(_xlpm.txt,1)), _xlpm.txt, LEFT(_xlpm.txt, LEN(_xlpm.txt)-1))
)</f>
        <v>12802</v>
      </c>
      <c r="W3726" s="9" t="str">
        <f>UPPER(LEFT(Todos!$B3726,2))</f>
        <v>CO</v>
      </c>
      <c r="X3726" s="10" t="str" cm="1">
        <f t="array" ref="X3726">+IF(Todos!$C3726 = "",MODE.MATCH(Todos!$C$2:$C$4029),Todos!$C3726)</f>
        <v>F</v>
      </c>
    </row>
    <row r="3727" spans="1:24" x14ac:dyDescent="0.35">
      <c r="A3727" s="11">
        <v>177824</v>
      </c>
      <c r="B3727" s="12" t="s">
        <v>51</v>
      </c>
      <c r="C3727" s="12" t="s">
        <v>17</v>
      </c>
      <c r="D3727" s="12">
        <v>450</v>
      </c>
      <c r="E3727" s="12">
        <v>217</v>
      </c>
      <c r="F3727" s="12">
        <v>269</v>
      </c>
      <c r="G3727" s="12">
        <v>0</v>
      </c>
      <c r="H3727" s="12">
        <v>8816</v>
      </c>
      <c r="I3727" s="12">
        <v>7</v>
      </c>
      <c r="J3727" s="12">
        <v>53</v>
      </c>
      <c r="K3727" s="12">
        <v>208</v>
      </c>
      <c r="L3727" s="12">
        <v>270</v>
      </c>
      <c r="M3727" s="12">
        <v>7.625</v>
      </c>
      <c r="N3727" s="12">
        <f>VLOOKUP(Todos!$A3727,vlookup_table[#All],2,FALSE)</f>
        <v>28</v>
      </c>
      <c r="O3727" s="12" t="str">
        <f>VLOOKUP(Todos!$A3727,vlookup_table[#All],3,FALSE)</f>
        <v>OR</v>
      </c>
      <c r="P3727" s="12">
        <f>VLOOKUP(Todos!$A3727,vlookup_table[#All],4,FALSE)</f>
        <v>4201</v>
      </c>
      <c r="Q3727" s="14" t="str">
        <f>VLOOKUP(Todos!$A3727,vlookup_table[#All],5,FALSE)</f>
        <v>R2</v>
      </c>
      <c r="R3727" s="14" t="str">
        <f>VLOOKUP(Todos!$A3727,vlookup_table[#All],6,FALSE)</f>
        <v>F</v>
      </c>
      <c r="S3727" s="14">
        <f>VLOOKUP(Todos!$A3727,vlookup_table[#All],7,FALSE)</f>
        <v>9</v>
      </c>
      <c r="T3727" s="14">
        <f>ROUND((9706-Todos!$P3727)/100, 0)</f>
        <v>55</v>
      </c>
      <c r="U3727" s="14" t="str" cm="1">
        <f t="array" ref="U3727">_xlfn.IFS(
    ISNUMBER(SEARCH("C", Q3727)), "Ciudad",
    ISNUMBER(SEARCH("T", Q3727)), "Pueblo",
    ISNUMBER(SEARCH("R", Q3727)), "Rural",
    ISNUMBER(SEARCH("S", Q3727)), "Suburbano",
    ISNUMBER(SEARCH("U", Q3727)), "Urbano"
)</f>
        <v>Rural</v>
      </c>
      <c r="V3727" s="25" t="str" cm="1">
        <f t="array" ref="V3727">_xlfn.LET(
    _xlpm.txt, _xlfn.TEXTJOIN("", TRUE, IF(ISNUMBER(--MID(Todos!$H3727, _xlfn.SEQUENCE(LEN(Todos!$H3727)), 1)), MID(Todos!$H3727, _xlfn.SEQUENCE(LEN(Todos!$H3727)), 1), "")),
    IF(ISNUMBER(--RIGHT(_xlpm.txt,1)), _xlpm.txt, LEFT(_xlpm.txt, LEN(_xlpm.txt)-1))
)</f>
        <v>8816</v>
      </c>
      <c r="W3727" s="14" t="str">
        <f>UPPER(LEFT(Todos!$B3727,2))</f>
        <v>OR</v>
      </c>
      <c r="X3727" s="15" t="str" cm="1">
        <f t="array" ref="X3727">+IF(Todos!$C3727 = "",MODE.MATCH(Todos!$C$2:$C$4029),Todos!$C3727)</f>
        <v>F</v>
      </c>
    </row>
    <row r="3728" spans="1:24" x14ac:dyDescent="0.35">
      <c r="A3728" s="6">
        <v>139030</v>
      </c>
      <c r="B3728" s="7" t="s">
        <v>56</v>
      </c>
      <c r="C3728" s="7" t="s">
        <v>61</v>
      </c>
      <c r="D3728" s="7">
        <v>778</v>
      </c>
      <c r="E3728" s="7">
        <v>280</v>
      </c>
      <c r="F3728" s="7">
        <v>313</v>
      </c>
      <c r="G3728" s="7">
        <v>4</v>
      </c>
      <c r="H3728" s="7">
        <v>11652</v>
      </c>
      <c r="I3728" s="7">
        <v>3</v>
      </c>
      <c r="J3728" s="7">
        <v>12</v>
      </c>
      <c r="K3728" s="7">
        <v>298</v>
      </c>
      <c r="L3728" s="7">
        <v>290</v>
      </c>
      <c r="M3728" s="7">
        <v>6.4285714289999998</v>
      </c>
      <c r="N3728" s="7">
        <f>VLOOKUP(Todos!$A3728,vlookup_table[#All],2,FALSE)</f>
        <v>0</v>
      </c>
      <c r="O3728" s="7" t="str">
        <f>VLOOKUP(Todos!$A3728,vlookup_table[#All],3,FALSE)</f>
        <v>AZ</v>
      </c>
      <c r="P3728" s="7">
        <f>VLOOKUP(Todos!$A3728,vlookup_table[#All],4,FALSE)</f>
        <v>3701</v>
      </c>
      <c r="Q3728" s="9" t="str">
        <f>VLOOKUP(Todos!$A3728,vlookup_table[#All],5,FALSE)</f>
        <v/>
      </c>
      <c r="R3728" s="9" t="str">
        <f>VLOOKUP(Todos!$A3728,vlookup_table[#All],6,FALSE)</f>
        <v>F</v>
      </c>
      <c r="S3728" s="9">
        <f>VLOOKUP(Todos!$A3728,vlookup_table[#All],7,FALSE)</f>
        <v>5</v>
      </c>
      <c r="T3728" s="9">
        <f>ROUND((9706-Todos!$P3728)/100, 0)</f>
        <v>60</v>
      </c>
      <c r="U3728" s="9" t="e" cm="1">
        <f t="array" ref="U3728">_xlfn.IFS(
    ISNUMBER(SEARCH("C", Q3728)), "Ciudad",
    ISNUMBER(SEARCH("T", Q3728)), "Pueblo",
    ISNUMBER(SEARCH("R", Q3728)), "Rural",
    ISNUMBER(SEARCH("S", Q3728)), "Suburbano",
    ISNUMBER(SEARCH("U", Q3728)), "Urbano"
)</f>
        <v>#N/A</v>
      </c>
      <c r="V3728" s="24" t="str" cm="1">
        <f t="array" ref="V3728">_xlfn.LET(
    _xlpm.txt, _xlfn.TEXTJOIN("", TRUE, IF(ISNUMBER(--MID(Todos!$H3728, _xlfn.SEQUENCE(LEN(Todos!$H3728)), 1)), MID(Todos!$H3728, _xlfn.SEQUENCE(LEN(Todos!$H3728)), 1), "")),
    IF(ISNUMBER(--RIGHT(_xlpm.txt,1)), _xlpm.txt, LEFT(_xlpm.txt, LEN(_xlpm.txt)-1))
)</f>
        <v>11652</v>
      </c>
      <c r="W3728" s="9" t="str">
        <f>UPPER(LEFT(Todos!$B3728,2))</f>
        <v>AZ</v>
      </c>
      <c r="X3728" s="10" t="str" cm="1">
        <f t="array" ref="X3728">+IF(Todos!$C3728 = "",MODE.MATCH(Todos!$C$2:$C$4029),Todos!$C3728)</f>
        <v>Female</v>
      </c>
    </row>
    <row r="3729" spans="1:24" x14ac:dyDescent="0.35">
      <c r="A3729" s="11">
        <v>89500</v>
      </c>
      <c r="B3729" s="12" t="s">
        <v>56</v>
      </c>
      <c r="C3729" s="12" t="s">
        <v>61</v>
      </c>
      <c r="D3729" s="12">
        <v>1250</v>
      </c>
      <c r="E3729" s="12">
        <v>218</v>
      </c>
      <c r="F3729" s="12">
        <v>441</v>
      </c>
      <c r="G3729" s="12">
        <v>0</v>
      </c>
      <c r="H3729" s="12">
        <v>13293</v>
      </c>
      <c r="I3729" s="12">
        <v>2</v>
      </c>
      <c r="J3729" s="12">
        <v>19</v>
      </c>
      <c r="K3729" s="12">
        <v>459</v>
      </c>
      <c r="L3729" s="12">
        <v>328</v>
      </c>
      <c r="M3729" s="12">
        <v>8.65</v>
      </c>
      <c r="N3729" s="12">
        <f>VLOOKUP(Todos!$A3729,vlookup_table[#All],2,FALSE)</f>
        <v>0</v>
      </c>
      <c r="O3729" s="12" t="str">
        <f>VLOOKUP(Todos!$A3729,vlookup_table[#All],3,FALSE)</f>
        <v>AZ</v>
      </c>
      <c r="P3729" s="12">
        <f>VLOOKUP(Todos!$A3729,vlookup_table[#All],4,FALSE)</f>
        <v>3301</v>
      </c>
      <c r="Q3729" s="14" t="str">
        <f>VLOOKUP(Todos!$A3729,vlookup_table[#All],5,FALSE)</f>
        <v>S3</v>
      </c>
      <c r="R3729" s="14" t="str">
        <f>VLOOKUP(Todos!$A3729,vlookup_table[#All],6,FALSE)</f>
        <v>F</v>
      </c>
      <c r="S3729" s="14">
        <f>VLOOKUP(Todos!$A3729,vlookup_table[#All],7,FALSE)</f>
        <v>10</v>
      </c>
      <c r="T3729" s="14">
        <f>ROUND((9706-Todos!$P3729)/100, 0)</f>
        <v>64</v>
      </c>
      <c r="U3729" s="14" t="str" cm="1">
        <f t="array" ref="U3729">_xlfn.IFS(
    ISNUMBER(SEARCH("C", Q3729)), "Ciudad",
    ISNUMBER(SEARCH("T", Q3729)), "Pueblo",
    ISNUMBER(SEARCH("R", Q3729)), "Rural",
    ISNUMBER(SEARCH("S", Q3729)), "Suburbano",
    ISNUMBER(SEARCH("U", Q3729)), "Urbano"
)</f>
        <v>Suburbano</v>
      </c>
      <c r="V3729" s="25" t="str" cm="1">
        <f t="array" ref="V3729">_xlfn.LET(
    _xlpm.txt, _xlfn.TEXTJOIN("", TRUE, IF(ISNUMBER(--MID(Todos!$H3729, _xlfn.SEQUENCE(LEN(Todos!$H3729)), 1)), MID(Todos!$H3729, _xlfn.SEQUENCE(LEN(Todos!$H3729)), 1), "")),
    IF(ISNUMBER(--RIGHT(_xlpm.txt,1)), _xlpm.txt, LEFT(_xlpm.txt, LEN(_xlpm.txt)-1))
)</f>
        <v>13293</v>
      </c>
      <c r="W3729" s="14" t="str">
        <f>UPPER(LEFT(Todos!$B3729,2))</f>
        <v>AZ</v>
      </c>
      <c r="X3729" s="15" t="str" cm="1">
        <f t="array" ref="X3729">+IF(Todos!$C3729 = "",MODE.MATCH(Todos!$C$2:$C$4029),Todos!$C3729)</f>
        <v>Female</v>
      </c>
    </row>
    <row r="3730" spans="1:24" x14ac:dyDescent="0.35">
      <c r="A3730" s="6">
        <v>48587</v>
      </c>
      <c r="B3730" s="7" t="s">
        <v>44</v>
      </c>
      <c r="C3730" s="7" t="s">
        <v>27</v>
      </c>
      <c r="D3730" s="7">
        <v>425</v>
      </c>
      <c r="E3730" s="7">
        <v>264</v>
      </c>
      <c r="F3730" s="7">
        <v>320</v>
      </c>
      <c r="G3730" s="7">
        <v>0</v>
      </c>
      <c r="H3730" s="7">
        <v>9998</v>
      </c>
      <c r="I3730" s="7">
        <v>0</v>
      </c>
      <c r="J3730" s="7">
        <v>78</v>
      </c>
      <c r="K3730" s="7">
        <v>245</v>
      </c>
      <c r="L3730" s="7">
        <v>311</v>
      </c>
      <c r="M3730" s="7">
        <v>12.33333333</v>
      </c>
      <c r="N3730" s="7">
        <f>VLOOKUP(Todos!$A3730,vlookup_table[#All],2,FALSE)</f>
        <v>1</v>
      </c>
      <c r="O3730" s="7" t="str">
        <f>VLOOKUP(Todos!$A3730,vlookup_table[#All],3,FALSE)</f>
        <v>AL</v>
      </c>
      <c r="P3730" s="7">
        <f>VLOOKUP(Todos!$A3730,vlookup_table[#All],4,FALSE)</f>
        <v>2301</v>
      </c>
      <c r="Q3730" s="9" t="str">
        <f>VLOOKUP(Todos!$A3730,vlookup_table[#All],5,FALSE)</f>
        <v>R2</v>
      </c>
      <c r="R3730" s="9" t="str">
        <f>VLOOKUP(Todos!$A3730,vlookup_table[#All],6,FALSE)</f>
        <v>M</v>
      </c>
      <c r="S3730" s="9">
        <f>VLOOKUP(Todos!$A3730,vlookup_table[#All],7,FALSE)</f>
        <v>15</v>
      </c>
      <c r="T3730" s="9">
        <f>ROUND((9706-Todos!$P3730)/100, 0)</f>
        <v>74</v>
      </c>
      <c r="U3730" s="9" t="str" cm="1">
        <f t="array" ref="U3730">_xlfn.IFS(
    ISNUMBER(SEARCH("C", Q3730)), "Ciudad",
    ISNUMBER(SEARCH("T", Q3730)), "Pueblo",
    ISNUMBER(SEARCH("R", Q3730)), "Rural",
    ISNUMBER(SEARCH("S", Q3730)), "Suburbano",
    ISNUMBER(SEARCH("U", Q3730)), "Urbano"
)</f>
        <v>Rural</v>
      </c>
      <c r="V3730" s="24" t="str" cm="1">
        <f t="array" ref="V3730">_xlfn.LET(
    _xlpm.txt, _xlfn.TEXTJOIN("", TRUE, IF(ISNUMBER(--MID(Todos!$H3730, _xlfn.SEQUENCE(LEN(Todos!$H3730)), 1)), MID(Todos!$H3730, _xlfn.SEQUENCE(LEN(Todos!$H3730)), 1), "")),
    IF(ISNUMBER(--RIGHT(_xlpm.txt,1)), _xlpm.txt, LEFT(_xlpm.txt, LEN(_xlpm.txt)-1))
)</f>
        <v>9998</v>
      </c>
      <c r="W3730" s="9" t="str">
        <f>UPPER(LEFT(Todos!$B3730,2))</f>
        <v>AL</v>
      </c>
      <c r="X3730" s="10" t="str" cm="1">
        <f t="array" ref="X3730">+IF(Todos!$C3730 = "",MODE.MATCH(Todos!$C$2:$C$4029),Todos!$C3730)</f>
        <v>Male</v>
      </c>
    </row>
    <row r="3731" spans="1:24" x14ac:dyDescent="0.35">
      <c r="A3731" s="11">
        <v>187501</v>
      </c>
      <c r="B3731" s="12" t="s">
        <v>38</v>
      </c>
      <c r="C3731" s="12" t="s">
        <v>17</v>
      </c>
      <c r="D3731" s="12">
        <v>4250</v>
      </c>
      <c r="E3731" s="12">
        <v>299</v>
      </c>
      <c r="F3731" s="12">
        <v>364</v>
      </c>
      <c r="G3731" s="12">
        <v>99</v>
      </c>
      <c r="H3731" s="12">
        <v>12365</v>
      </c>
      <c r="I3731" s="12">
        <v>4</v>
      </c>
      <c r="J3731" s="12">
        <v>12</v>
      </c>
      <c r="K3731" s="12">
        <v>301</v>
      </c>
      <c r="L3731" s="12">
        <v>363</v>
      </c>
      <c r="M3731" s="12">
        <v>5.75</v>
      </c>
      <c r="N3731" s="12">
        <f>VLOOKUP(Todos!$A3731,vlookup_table[#All],2,FALSE)</f>
        <v>0</v>
      </c>
      <c r="O3731" s="12" t="str">
        <f>VLOOKUP(Todos!$A3731,vlookup_table[#All],3,FALSE)</f>
        <v>HI</v>
      </c>
      <c r="P3731" s="12">
        <f>VLOOKUP(Todos!$A3731,vlookup_table[#All],4,FALSE)</f>
        <v>0</v>
      </c>
      <c r="Q3731" s="14" t="str">
        <f>VLOOKUP(Todos!$A3731,vlookup_table[#All],5,FALSE)</f>
        <v>T1</v>
      </c>
      <c r="R3731" s="14" t="str">
        <f>VLOOKUP(Todos!$A3731,vlookup_table[#All],6,FALSE)</f>
        <v>F</v>
      </c>
      <c r="S3731" s="14">
        <f>VLOOKUP(Todos!$A3731,vlookup_table[#All],7,FALSE)</f>
        <v>10</v>
      </c>
      <c r="T3731" s="14">
        <f>ROUND((9706-Todos!$P3731)/100, 0)</f>
        <v>97</v>
      </c>
      <c r="U3731" s="14" t="str" cm="1">
        <f t="array" ref="U3731">_xlfn.IFS(
    ISNUMBER(SEARCH("C", Q3731)), "Ciudad",
    ISNUMBER(SEARCH("T", Q3731)), "Pueblo",
    ISNUMBER(SEARCH("R", Q3731)), "Rural",
    ISNUMBER(SEARCH("S", Q3731)), "Suburbano",
    ISNUMBER(SEARCH("U", Q3731)), "Urbano"
)</f>
        <v>Pueblo</v>
      </c>
      <c r="V3731" s="25" t="str" cm="1">
        <f t="array" ref="V3731">_xlfn.LET(
    _xlpm.txt, _xlfn.TEXTJOIN("", TRUE, IF(ISNUMBER(--MID(Todos!$H3731, _xlfn.SEQUENCE(LEN(Todos!$H3731)), 1)), MID(Todos!$H3731, _xlfn.SEQUENCE(LEN(Todos!$H3731)), 1), "")),
    IF(ISNUMBER(--RIGHT(_xlpm.txt,1)), _xlpm.txt, LEFT(_xlpm.txt, LEN(_xlpm.txt)-1))
)</f>
        <v>12365</v>
      </c>
      <c r="W3731" s="14" t="str">
        <f>UPPER(LEFT(Todos!$B3731,2))</f>
        <v>HI</v>
      </c>
      <c r="X3731" s="15" t="str" cm="1">
        <f t="array" ref="X3731">+IF(Todos!$C3731 = "",MODE.MATCH(Todos!$C$2:$C$4029),Todos!$C3731)</f>
        <v>F</v>
      </c>
    </row>
    <row r="3732" spans="1:24" x14ac:dyDescent="0.35">
      <c r="A3732" s="6">
        <v>135888</v>
      </c>
      <c r="B3732" s="7" t="s">
        <v>56</v>
      </c>
      <c r="C3732" s="7" t="s">
        <v>14</v>
      </c>
      <c r="D3732" s="7">
        <v>842</v>
      </c>
      <c r="E3732" s="7">
        <v>247</v>
      </c>
      <c r="F3732" s="7">
        <v>321</v>
      </c>
      <c r="G3732" s="7">
        <v>0</v>
      </c>
      <c r="H3732" s="7">
        <v>16269</v>
      </c>
      <c r="I3732" s="7">
        <v>3</v>
      </c>
      <c r="J3732" s="7">
        <v>4</v>
      </c>
      <c r="K3732" s="7">
        <v>266</v>
      </c>
      <c r="L3732" s="7">
        <v>277</v>
      </c>
      <c r="M3732" s="7">
        <v>12.5</v>
      </c>
      <c r="N3732" s="7">
        <f>VLOOKUP(Todos!$A3732,vlookup_table[#All],2,FALSE)</f>
        <v>2</v>
      </c>
      <c r="O3732" s="7" t="str">
        <f>VLOOKUP(Todos!$A3732,vlookup_table[#All],3,FALSE)</f>
        <v>AZ</v>
      </c>
      <c r="P3732" s="7">
        <f>VLOOKUP(Todos!$A3732,vlookup_table[#All],4,FALSE)</f>
        <v>0</v>
      </c>
      <c r="Q3732" s="9" t="str">
        <f>VLOOKUP(Todos!$A3732,vlookup_table[#All],5,FALSE)</f>
        <v>C3</v>
      </c>
      <c r="R3732" s="9" t="str">
        <f>VLOOKUP(Todos!$A3732,vlookup_table[#All],6,FALSE)</f>
        <v>M</v>
      </c>
      <c r="S3732" s="9">
        <f>VLOOKUP(Todos!$A3732,vlookup_table[#All],7,FALSE)</f>
        <v>16</v>
      </c>
      <c r="T3732" s="9">
        <f>ROUND((9706-Todos!$P3732)/100, 0)</f>
        <v>97</v>
      </c>
      <c r="U3732" s="9" t="str" cm="1">
        <f t="array" ref="U3732">_xlfn.IFS(
    ISNUMBER(SEARCH("C", Q3732)), "Ciudad",
    ISNUMBER(SEARCH("T", Q3732)), "Pueblo",
    ISNUMBER(SEARCH("R", Q3732)), "Rural",
    ISNUMBER(SEARCH("S", Q3732)), "Suburbano",
    ISNUMBER(SEARCH("U", Q3732)), "Urbano"
)</f>
        <v>Ciudad</v>
      </c>
      <c r="V3732" s="24" t="str" cm="1">
        <f t="array" ref="V3732">_xlfn.LET(
    _xlpm.txt, _xlfn.TEXTJOIN("", TRUE, IF(ISNUMBER(--MID(Todos!$H3732, _xlfn.SEQUENCE(LEN(Todos!$H3732)), 1)), MID(Todos!$H3732, _xlfn.SEQUENCE(LEN(Todos!$H3732)), 1), "")),
    IF(ISNUMBER(--RIGHT(_xlpm.txt,1)), _xlpm.txt, LEFT(_xlpm.txt, LEN(_xlpm.txt)-1))
)</f>
        <v>16269</v>
      </c>
      <c r="W3732" s="9" t="str">
        <f>UPPER(LEFT(Todos!$B3732,2))</f>
        <v>AZ</v>
      </c>
      <c r="X3732" s="10" t="str" cm="1">
        <f t="array" ref="X3732">+IF(Todos!$C3732 = "",MODE.MATCH(Todos!$C$2:$C$4029),Todos!$C3732)</f>
        <v>M</v>
      </c>
    </row>
    <row r="3733" spans="1:24" x14ac:dyDescent="0.35">
      <c r="A3733" s="11">
        <v>67333</v>
      </c>
      <c r="B3733" s="12" t="s">
        <v>30</v>
      </c>
      <c r="C3733" s="12" t="s">
        <v>17</v>
      </c>
      <c r="D3733" s="12">
        <v>1092</v>
      </c>
      <c r="E3733" s="12">
        <v>580</v>
      </c>
      <c r="F3733" s="12">
        <v>631</v>
      </c>
      <c r="G3733" s="12">
        <v>0</v>
      </c>
      <c r="H3733" s="12">
        <v>17240</v>
      </c>
      <c r="I3733" s="12">
        <v>8</v>
      </c>
      <c r="J3733" s="12">
        <v>70</v>
      </c>
      <c r="K3733" s="12">
        <v>587</v>
      </c>
      <c r="L3733" s="12">
        <v>620</v>
      </c>
      <c r="M3733" s="12">
        <v>8.3333333330000006</v>
      </c>
      <c r="N3733" s="12">
        <f>VLOOKUP(Todos!$A3733,vlookup_table[#All],2,FALSE)</f>
        <v>0</v>
      </c>
      <c r="O3733" s="12" t="str">
        <f>VLOOKUP(Todos!$A3733,vlookup_table[#All],3,FALSE)</f>
        <v>MI</v>
      </c>
      <c r="P3733" s="12">
        <f>VLOOKUP(Todos!$A3733,vlookup_table[#All],4,FALSE)</f>
        <v>5401</v>
      </c>
      <c r="Q3733" s="14" t="str">
        <f>VLOOKUP(Todos!$A3733,vlookup_table[#All],5,FALSE)</f>
        <v>S1</v>
      </c>
      <c r="R3733" s="14" t="str">
        <f>VLOOKUP(Todos!$A3733,vlookup_table[#All],6,FALSE)</f>
        <v>F</v>
      </c>
      <c r="S3733" s="14">
        <f>VLOOKUP(Todos!$A3733,vlookup_table[#All],7,FALSE)</f>
        <v>8</v>
      </c>
      <c r="T3733" s="14">
        <f>ROUND((9706-Todos!$P3733)/100, 0)</f>
        <v>43</v>
      </c>
      <c r="U3733" s="14" t="str" cm="1">
        <f t="array" ref="U3733">_xlfn.IFS(
    ISNUMBER(SEARCH("C", Q3733)), "Ciudad",
    ISNUMBER(SEARCH("T", Q3733)), "Pueblo",
    ISNUMBER(SEARCH("R", Q3733)), "Rural",
    ISNUMBER(SEARCH("S", Q3733)), "Suburbano",
    ISNUMBER(SEARCH("U", Q3733)), "Urbano"
)</f>
        <v>Suburbano</v>
      </c>
      <c r="V3733" s="25" t="str" cm="1">
        <f t="array" ref="V3733">_xlfn.LET(
    _xlpm.txt, _xlfn.TEXTJOIN("", TRUE, IF(ISNUMBER(--MID(Todos!$H3733, _xlfn.SEQUENCE(LEN(Todos!$H3733)), 1)), MID(Todos!$H3733, _xlfn.SEQUENCE(LEN(Todos!$H3733)), 1), "")),
    IF(ISNUMBER(--RIGHT(_xlpm.txt,1)), _xlpm.txt, LEFT(_xlpm.txt, LEN(_xlpm.txt)-1))
)</f>
        <v>17240</v>
      </c>
      <c r="W3733" s="14" t="str">
        <f>UPPER(LEFT(Todos!$B3733,2))</f>
        <v>MI</v>
      </c>
      <c r="X3733" s="15" t="str" cm="1">
        <f t="array" ref="X3733">+IF(Todos!$C3733 = "",MODE.MATCH(Todos!$C$2:$C$4029),Todos!$C3733)</f>
        <v>F</v>
      </c>
    </row>
    <row r="3734" spans="1:24" x14ac:dyDescent="0.35">
      <c r="A3734" s="6">
        <v>62741</v>
      </c>
      <c r="B3734" s="7" t="s">
        <v>34</v>
      </c>
      <c r="C3734" s="7" t="s">
        <v>14</v>
      </c>
      <c r="D3734" s="7">
        <v>625</v>
      </c>
      <c r="E3734" s="7">
        <v>319</v>
      </c>
      <c r="F3734" s="7">
        <v>411</v>
      </c>
      <c r="G3734" s="7">
        <v>2</v>
      </c>
      <c r="H3734" s="7">
        <v>13847</v>
      </c>
      <c r="I3734" s="7">
        <v>0</v>
      </c>
      <c r="J3734" s="7">
        <v>73</v>
      </c>
      <c r="K3734" s="7">
        <v>362</v>
      </c>
      <c r="L3734" s="7">
        <v>362</v>
      </c>
      <c r="M3734" s="7">
        <v>8.5</v>
      </c>
      <c r="N3734" s="7">
        <f>VLOOKUP(Todos!$A3734,vlookup_table[#All],2,FALSE)</f>
        <v>2</v>
      </c>
      <c r="O3734" s="7" t="str">
        <f>VLOOKUP(Todos!$A3734,vlookup_table[#All],3,FALSE)</f>
        <v>IN</v>
      </c>
      <c r="P3734" s="7">
        <f>VLOOKUP(Todos!$A3734,vlookup_table[#All],4,FALSE)</f>
        <v>0</v>
      </c>
      <c r="Q3734" s="9" t="str">
        <f>VLOOKUP(Todos!$A3734,vlookup_table[#All],5,FALSE)</f>
        <v>R2</v>
      </c>
      <c r="R3734" s="9" t="str">
        <f>VLOOKUP(Todos!$A3734,vlookup_table[#All],6,FALSE)</f>
        <v>M</v>
      </c>
      <c r="S3734" s="9">
        <f>VLOOKUP(Todos!$A3734,vlookup_table[#All],7,FALSE)</f>
        <v>11</v>
      </c>
      <c r="T3734" s="9">
        <f>ROUND((9706-Todos!$P3734)/100, 0)</f>
        <v>97</v>
      </c>
      <c r="U3734" s="9" t="str" cm="1">
        <f t="array" ref="U3734">_xlfn.IFS(
    ISNUMBER(SEARCH("C", Q3734)), "Ciudad",
    ISNUMBER(SEARCH("T", Q3734)), "Pueblo",
    ISNUMBER(SEARCH("R", Q3734)), "Rural",
    ISNUMBER(SEARCH("S", Q3734)), "Suburbano",
    ISNUMBER(SEARCH("U", Q3734)), "Urbano"
)</f>
        <v>Rural</v>
      </c>
      <c r="V3734" s="24" t="str" cm="1">
        <f t="array" ref="V3734">_xlfn.LET(
    _xlpm.txt, _xlfn.TEXTJOIN("", TRUE, IF(ISNUMBER(--MID(Todos!$H3734, _xlfn.SEQUENCE(LEN(Todos!$H3734)), 1)), MID(Todos!$H3734, _xlfn.SEQUENCE(LEN(Todos!$H3734)), 1), "")),
    IF(ISNUMBER(--RIGHT(_xlpm.txt,1)), _xlpm.txt, LEFT(_xlpm.txt, LEN(_xlpm.txt)-1))
)</f>
        <v>13847</v>
      </c>
      <c r="W3734" s="9" t="str">
        <f>UPPER(LEFT(Todos!$B3734,2))</f>
        <v>IN</v>
      </c>
      <c r="X3734" s="10" t="str" cm="1">
        <f t="array" ref="X3734">+IF(Todos!$C3734 = "",MODE.MATCH(Todos!$C$2:$C$4029),Todos!$C3734)</f>
        <v>M</v>
      </c>
    </row>
    <row r="3735" spans="1:24" x14ac:dyDescent="0.35">
      <c r="A3735" s="11">
        <v>112247</v>
      </c>
      <c r="B3735" s="12" t="s">
        <v>37</v>
      </c>
      <c r="C3735" s="12" t="s">
        <v>17</v>
      </c>
      <c r="D3735" s="12">
        <v>643</v>
      </c>
      <c r="E3735" s="12">
        <v>257</v>
      </c>
      <c r="F3735" s="12">
        <v>321</v>
      </c>
      <c r="G3735" s="12">
        <v>0</v>
      </c>
      <c r="H3735" s="12">
        <v>11257</v>
      </c>
      <c r="I3735" s="12">
        <v>5</v>
      </c>
      <c r="J3735" s="12">
        <v>44</v>
      </c>
      <c r="K3735" s="12">
        <v>272</v>
      </c>
      <c r="L3735" s="12">
        <v>296</v>
      </c>
      <c r="M3735" s="12">
        <v>23.333333329999999</v>
      </c>
      <c r="N3735" s="12">
        <f>VLOOKUP(Todos!$A3735,vlookup_table[#All],2,FALSE)</f>
        <v>0</v>
      </c>
      <c r="O3735" s="12" t="str">
        <f>VLOOKUP(Todos!$A3735,vlookup_table[#All],3,FALSE)</f>
        <v>MO</v>
      </c>
      <c r="P3735" s="12">
        <f>VLOOKUP(Todos!$A3735,vlookup_table[#All],4,FALSE)</f>
        <v>4906</v>
      </c>
      <c r="Q3735" s="14" t="str">
        <f>VLOOKUP(Todos!$A3735,vlookup_table[#All],5,FALSE)</f>
        <v>C2</v>
      </c>
      <c r="R3735" s="14" t="str">
        <f>VLOOKUP(Todos!$A3735,vlookup_table[#All],6,FALSE)</f>
        <v>F</v>
      </c>
      <c r="S3735" s="14">
        <f>VLOOKUP(Todos!$A3735,vlookup_table[#All],7,FALSE)</f>
        <v>25</v>
      </c>
      <c r="T3735" s="14">
        <f>ROUND((9706-Todos!$P3735)/100, 0)</f>
        <v>48</v>
      </c>
      <c r="U3735" s="14" t="str" cm="1">
        <f t="array" ref="U3735">_xlfn.IFS(
    ISNUMBER(SEARCH("C", Q3735)), "Ciudad",
    ISNUMBER(SEARCH("T", Q3735)), "Pueblo",
    ISNUMBER(SEARCH("R", Q3735)), "Rural",
    ISNUMBER(SEARCH("S", Q3735)), "Suburbano",
    ISNUMBER(SEARCH("U", Q3735)), "Urbano"
)</f>
        <v>Ciudad</v>
      </c>
      <c r="V3735" s="25" t="str" cm="1">
        <f t="array" ref="V3735">_xlfn.LET(
    _xlpm.txt, _xlfn.TEXTJOIN("", TRUE, IF(ISNUMBER(--MID(Todos!$H3735, _xlfn.SEQUENCE(LEN(Todos!$H3735)), 1)), MID(Todos!$H3735, _xlfn.SEQUENCE(LEN(Todos!$H3735)), 1), "")),
    IF(ISNUMBER(--RIGHT(_xlpm.txt,1)), _xlpm.txt, LEFT(_xlpm.txt, LEN(_xlpm.txt)-1))
)</f>
        <v>11257</v>
      </c>
      <c r="W3735" s="14" t="str">
        <f>UPPER(LEFT(Todos!$B3735,2))</f>
        <v>MO</v>
      </c>
      <c r="X3735" s="15" t="str" cm="1">
        <f t="array" ref="X3735">+IF(Todos!$C3735 = "",MODE.MATCH(Todos!$C$2:$C$4029),Todos!$C3735)</f>
        <v>F</v>
      </c>
    </row>
    <row r="3736" spans="1:24" x14ac:dyDescent="0.35">
      <c r="A3736" s="6">
        <v>137845</v>
      </c>
      <c r="B3736" s="7" t="s">
        <v>56</v>
      </c>
      <c r="C3736" s="7" t="s">
        <v>14</v>
      </c>
      <c r="D3736" s="7">
        <v>676</v>
      </c>
      <c r="E3736" s="7">
        <v>379</v>
      </c>
      <c r="F3736" s="7">
        <v>433</v>
      </c>
      <c r="G3736" s="7">
        <v>0</v>
      </c>
      <c r="H3736" s="7">
        <v>13487</v>
      </c>
      <c r="I3736" s="7">
        <v>3</v>
      </c>
      <c r="J3736" s="7">
        <v>22</v>
      </c>
      <c r="K3736" s="7">
        <v>409</v>
      </c>
      <c r="L3736" s="7">
        <v>380</v>
      </c>
      <c r="M3736" s="7">
        <v>6.75</v>
      </c>
      <c r="N3736" s="7">
        <f>VLOOKUP(Todos!$A3736,vlookup_table[#All],2,FALSE)</f>
        <v>1</v>
      </c>
      <c r="O3736" s="7" t="str">
        <f>VLOOKUP(Todos!$A3736,vlookup_table[#All],3,FALSE)</f>
        <v>AZ</v>
      </c>
      <c r="P3736" s="7">
        <f>VLOOKUP(Todos!$A3736,vlookup_table[#All],4,FALSE)</f>
        <v>4601</v>
      </c>
      <c r="Q3736" s="9" t="str">
        <f>VLOOKUP(Todos!$A3736,vlookup_table[#All],5,FALSE)</f>
        <v>C1</v>
      </c>
      <c r="R3736" s="9" t="str">
        <f>VLOOKUP(Todos!$A3736,vlookup_table[#All],6,FALSE)</f>
        <v>M</v>
      </c>
      <c r="S3736" s="9">
        <f>VLOOKUP(Todos!$A3736,vlookup_table[#All],7,FALSE)</f>
        <v>15</v>
      </c>
      <c r="T3736" s="9">
        <f>ROUND((9706-Todos!$P3736)/100, 0)</f>
        <v>51</v>
      </c>
      <c r="U3736" s="9" t="str" cm="1">
        <f t="array" ref="U3736">_xlfn.IFS(
    ISNUMBER(SEARCH("C", Q3736)), "Ciudad",
    ISNUMBER(SEARCH("T", Q3736)), "Pueblo",
    ISNUMBER(SEARCH("R", Q3736)), "Rural",
    ISNUMBER(SEARCH("S", Q3736)), "Suburbano",
    ISNUMBER(SEARCH("U", Q3736)), "Urbano"
)</f>
        <v>Ciudad</v>
      </c>
      <c r="V3736" s="24" t="str" cm="1">
        <f t="array" ref="V3736">_xlfn.LET(
    _xlpm.txt, _xlfn.TEXTJOIN("", TRUE, IF(ISNUMBER(--MID(Todos!$H3736, _xlfn.SEQUENCE(LEN(Todos!$H3736)), 1)), MID(Todos!$H3736, _xlfn.SEQUENCE(LEN(Todos!$H3736)), 1), "")),
    IF(ISNUMBER(--RIGHT(_xlpm.txt,1)), _xlpm.txt, LEFT(_xlpm.txt, LEN(_xlpm.txt)-1))
)</f>
        <v>13487</v>
      </c>
      <c r="W3736" s="9" t="str">
        <f>UPPER(LEFT(Todos!$B3736,2))</f>
        <v>AZ</v>
      </c>
      <c r="X3736" s="10" t="str" cm="1">
        <f t="array" ref="X3736">+IF(Todos!$C3736 = "",MODE.MATCH(Todos!$C$2:$C$4029),Todos!$C3736)</f>
        <v>M</v>
      </c>
    </row>
    <row r="3737" spans="1:24" x14ac:dyDescent="0.35">
      <c r="A3737" s="11">
        <v>59984</v>
      </c>
      <c r="B3737" s="12" t="s">
        <v>34</v>
      </c>
      <c r="C3737" s="12" t="s">
        <v>17</v>
      </c>
      <c r="D3737" s="12">
        <v>1101</v>
      </c>
      <c r="E3737" s="12">
        <v>518</v>
      </c>
      <c r="F3737" s="12">
        <v>701</v>
      </c>
      <c r="G3737" s="12">
        <v>10</v>
      </c>
      <c r="H3737" s="12">
        <v>35560</v>
      </c>
      <c r="I3737" s="12">
        <v>2</v>
      </c>
      <c r="J3737" s="12">
        <v>57</v>
      </c>
      <c r="K3737" s="12">
        <v>631</v>
      </c>
      <c r="L3737" s="12">
        <v>615</v>
      </c>
      <c r="M3737" s="12">
        <v>11.66666667</v>
      </c>
      <c r="N3737" s="12">
        <f>VLOOKUP(Todos!$A3737,vlookup_table[#All],2,FALSE)</f>
        <v>28</v>
      </c>
      <c r="O3737" s="12" t="str">
        <f>VLOOKUP(Todos!$A3737,vlookup_table[#All],3,FALSE)</f>
        <v>IN</v>
      </c>
      <c r="P3737" s="12">
        <f>VLOOKUP(Todos!$A3737,vlookup_table[#All],4,FALSE)</f>
        <v>1601</v>
      </c>
      <c r="Q3737" s="14" t="str">
        <f>VLOOKUP(Todos!$A3737,vlookup_table[#All],5,FALSE)</f>
        <v>S1</v>
      </c>
      <c r="R3737" s="14" t="str">
        <f>VLOOKUP(Todos!$A3737,vlookup_table[#All],6,FALSE)</f>
        <v>F</v>
      </c>
      <c r="S3737" s="14">
        <f>VLOOKUP(Todos!$A3737,vlookup_table[#All],7,FALSE)</f>
        <v>17</v>
      </c>
      <c r="T3737" s="14">
        <f>ROUND((9706-Todos!$P3737)/100, 0)</f>
        <v>81</v>
      </c>
      <c r="U3737" s="14" t="str" cm="1">
        <f t="array" ref="U3737">_xlfn.IFS(
    ISNUMBER(SEARCH("C", Q3737)), "Ciudad",
    ISNUMBER(SEARCH("T", Q3737)), "Pueblo",
    ISNUMBER(SEARCH("R", Q3737)), "Rural",
    ISNUMBER(SEARCH("S", Q3737)), "Suburbano",
    ISNUMBER(SEARCH("U", Q3737)), "Urbano"
)</f>
        <v>Suburbano</v>
      </c>
      <c r="V3737" s="25" t="str" cm="1">
        <f t="array" ref="V3737">_xlfn.LET(
    _xlpm.txt, _xlfn.TEXTJOIN("", TRUE, IF(ISNUMBER(--MID(Todos!$H3737, _xlfn.SEQUENCE(LEN(Todos!$H3737)), 1)), MID(Todos!$H3737, _xlfn.SEQUENCE(LEN(Todos!$H3737)), 1), "")),
    IF(ISNUMBER(--RIGHT(_xlpm.txt,1)), _xlpm.txt, LEFT(_xlpm.txt, LEN(_xlpm.txt)-1))
)</f>
        <v>35560</v>
      </c>
      <c r="W3737" s="14" t="str">
        <f>UPPER(LEFT(Todos!$B3737,2))</f>
        <v>IN</v>
      </c>
      <c r="X3737" s="15" t="str" cm="1">
        <f t="array" ref="X3737">+IF(Todos!$C3737 = "",MODE.MATCH(Todos!$C$2:$C$4029),Todos!$C3737)</f>
        <v>F</v>
      </c>
    </row>
    <row r="3738" spans="1:24" x14ac:dyDescent="0.35">
      <c r="A3738" s="6">
        <v>141186</v>
      </c>
      <c r="B3738" s="7" t="s">
        <v>24</v>
      </c>
      <c r="C3738" s="7" t="s">
        <v>17</v>
      </c>
      <c r="D3738" s="7">
        <v>706</v>
      </c>
      <c r="E3738" s="7">
        <v>283</v>
      </c>
      <c r="F3738" s="7">
        <v>371</v>
      </c>
      <c r="G3738" s="7">
        <v>0</v>
      </c>
      <c r="H3738" s="7">
        <v>14352</v>
      </c>
      <c r="I3738" s="7">
        <v>10</v>
      </c>
      <c r="J3738" s="7">
        <v>23</v>
      </c>
      <c r="K3738" s="7">
        <v>316</v>
      </c>
      <c r="L3738" s="7">
        <v>339</v>
      </c>
      <c r="M3738" s="7">
        <v>6.4782608699999997</v>
      </c>
      <c r="N3738" s="7">
        <f>VLOOKUP(Todos!$A3738,vlookup_table[#All],2,FALSE)</f>
        <v>0</v>
      </c>
      <c r="O3738" s="7" t="str">
        <f>VLOOKUP(Todos!$A3738,vlookup_table[#All],3,FALSE)</f>
        <v>NV</v>
      </c>
      <c r="P3738" s="7">
        <f>VLOOKUP(Todos!$A3738,vlookup_table[#All],4,FALSE)</f>
        <v>3107</v>
      </c>
      <c r="Q3738" s="9" t="str">
        <f>VLOOKUP(Todos!$A3738,vlookup_table[#All],5,FALSE)</f>
        <v>S2</v>
      </c>
      <c r="R3738" s="9" t="str">
        <f>VLOOKUP(Todos!$A3738,vlookup_table[#All],6,FALSE)</f>
        <v>F</v>
      </c>
      <c r="S3738" s="9">
        <f>VLOOKUP(Todos!$A3738,vlookup_table[#All],7,FALSE)</f>
        <v>12</v>
      </c>
      <c r="T3738" s="9">
        <f>ROUND((9706-Todos!$P3738)/100, 0)</f>
        <v>66</v>
      </c>
      <c r="U3738" s="9" t="str" cm="1">
        <f t="array" ref="U3738">_xlfn.IFS(
    ISNUMBER(SEARCH("C", Q3738)), "Ciudad",
    ISNUMBER(SEARCH("T", Q3738)), "Pueblo",
    ISNUMBER(SEARCH("R", Q3738)), "Rural",
    ISNUMBER(SEARCH("S", Q3738)), "Suburbano",
    ISNUMBER(SEARCH("U", Q3738)), "Urbano"
)</f>
        <v>Suburbano</v>
      </c>
      <c r="V3738" s="24" t="str" cm="1">
        <f t="array" ref="V3738">_xlfn.LET(
    _xlpm.txt, _xlfn.TEXTJOIN("", TRUE, IF(ISNUMBER(--MID(Todos!$H3738, _xlfn.SEQUENCE(LEN(Todos!$H3738)), 1)), MID(Todos!$H3738, _xlfn.SEQUENCE(LEN(Todos!$H3738)), 1), "")),
    IF(ISNUMBER(--RIGHT(_xlpm.txt,1)), _xlpm.txt, LEFT(_xlpm.txt, LEN(_xlpm.txt)-1))
)</f>
        <v>14352</v>
      </c>
      <c r="W3738" s="9" t="str">
        <f>UPPER(LEFT(Todos!$B3738,2))</f>
        <v>NV</v>
      </c>
      <c r="X3738" s="10" t="str" cm="1">
        <f t="array" ref="X3738">+IF(Todos!$C3738 = "",MODE.MATCH(Todos!$C$2:$C$4029),Todos!$C3738)</f>
        <v>F</v>
      </c>
    </row>
    <row r="3739" spans="1:24" x14ac:dyDescent="0.35">
      <c r="A3739" s="11">
        <v>138597</v>
      </c>
      <c r="B3739" s="12" t="s">
        <v>56</v>
      </c>
      <c r="C3739" s="12" t="s">
        <v>61</v>
      </c>
      <c r="D3739" s="12">
        <v>1573</v>
      </c>
      <c r="E3739" s="12">
        <v>569</v>
      </c>
      <c r="F3739" s="12">
        <v>702</v>
      </c>
      <c r="G3739" s="12">
        <v>33</v>
      </c>
      <c r="H3739" s="12">
        <v>28844</v>
      </c>
      <c r="I3739" s="12">
        <v>1</v>
      </c>
      <c r="J3739" s="12">
        <v>24</v>
      </c>
      <c r="K3739" s="12">
        <v>572</v>
      </c>
      <c r="L3739" s="12">
        <v>709</v>
      </c>
      <c r="M3739" s="12">
        <v>7.2352941179999997</v>
      </c>
      <c r="N3739" s="12">
        <f>VLOOKUP(Todos!$A3739,vlookup_table[#All],2,FALSE)</f>
        <v>2</v>
      </c>
      <c r="O3739" s="12" t="str">
        <f>VLOOKUP(Todos!$A3739,vlookup_table[#All],3,FALSE)</f>
        <v>AZ</v>
      </c>
      <c r="P3739" s="12">
        <f>VLOOKUP(Todos!$A3739,vlookup_table[#All],4,FALSE)</f>
        <v>3009</v>
      </c>
      <c r="Q3739" s="14" t="str">
        <f>VLOOKUP(Todos!$A3739,vlookup_table[#All],5,FALSE)</f>
        <v>T1</v>
      </c>
      <c r="R3739" s="14" t="str">
        <f>VLOOKUP(Todos!$A3739,vlookup_table[#All],6,FALSE)</f>
        <v>F</v>
      </c>
      <c r="S3739" s="14">
        <f>VLOOKUP(Todos!$A3739,vlookup_table[#All],7,FALSE)</f>
        <v>11</v>
      </c>
      <c r="T3739" s="14">
        <f>ROUND((9706-Todos!$P3739)/100, 0)</f>
        <v>67</v>
      </c>
      <c r="U3739" s="14" t="str" cm="1">
        <f t="array" ref="U3739">_xlfn.IFS(
    ISNUMBER(SEARCH("C", Q3739)), "Ciudad",
    ISNUMBER(SEARCH("T", Q3739)), "Pueblo",
    ISNUMBER(SEARCH("R", Q3739)), "Rural",
    ISNUMBER(SEARCH("S", Q3739)), "Suburbano",
    ISNUMBER(SEARCH("U", Q3739)), "Urbano"
)</f>
        <v>Pueblo</v>
      </c>
      <c r="V3739" s="25" t="str" cm="1">
        <f t="array" ref="V3739">_xlfn.LET(
    _xlpm.txt, _xlfn.TEXTJOIN("", TRUE, IF(ISNUMBER(--MID(Todos!$H3739, _xlfn.SEQUENCE(LEN(Todos!$H3739)), 1)), MID(Todos!$H3739, _xlfn.SEQUENCE(LEN(Todos!$H3739)), 1), "")),
    IF(ISNUMBER(--RIGHT(_xlpm.txt,1)), _xlpm.txt, LEFT(_xlpm.txt, LEN(_xlpm.txt)-1))
)</f>
        <v>28844</v>
      </c>
      <c r="W3739" s="14" t="str">
        <f>UPPER(LEFT(Todos!$B3739,2))</f>
        <v>AZ</v>
      </c>
      <c r="X3739" s="15" t="str" cm="1">
        <f t="array" ref="X3739">+IF(Todos!$C3739 = "",MODE.MATCH(Todos!$C$2:$C$4029),Todos!$C3739)</f>
        <v>Female</v>
      </c>
    </row>
    <row r="3740" spans="1:24" x14ac:dyDescent="0.35">
      <c r="A3740" s="6">
        <v>150404</v>
      </c>
      <c r="B3740" s="7" t="s">
        <v>22</v>
      </c>
      <c r="C3740" s="7" t="s">
        <v>17</v>
      </c>
      <c r="D3740" s="7">
        <v>1745</v>
      </c>
      <c r="E3740" s="7">
        <v>386</v>
      </c>
      <c r="F3740" s="7">
        <v>357</v>
      </c>
      <c r="G3740" s="7">
        <v>16</v>
      </c>
      <c r="H3740" s="7">
        <v>10891</v>
      </c>
      <c r="I3740" s="7">
        <v>23</v>
      </c>
      <c r="J3740" s="7">
        <v>45</v>
      </c>
      <c r="K3740" s="7">
        <v>348</v>
      </c>
      <c r="L3740" s="7">
        <v>398</v>
      </c>
      <c r="M3740" s="7">
        <v>10.414634149999999</v>
      </c>
      <c r="N3740" s="7">
        <f>VLOOKUP(Todos!$A3740,vlookup_table[#All],2,FALSE)</f>
        <v>0</v>
      </c>
      <c r="O3740" s="7" t="str">
        <f>VLOOKUP(Todos!$A3740,vlookup_table[#All],3,FALSE)</f>
        <v>CA</v>
      </c>
      <c r="P3740" s="7">
        <f>VLOOKUP(Todos!$A3740,vlookup_table[#All],4,FALSE)</f>
        <v>4801</v>
      </c>
      <c r="Q3740" s="9" t="str">
        <f>VLOOKUP(Todos!$A3740,vlookup_table[#All],5,FALSE)</f>
        <v>S2</v>
      </c>
      <c r="R3740" s="9" t="str">
        <f>VLOOKUP(Todos!$A3740,vlookup_table[#All],6,FALSE)</f>
        <v>F</v>
      </c>
      <c r="S3740" s="9">
        <f>VLOOKUP(Todos!$A3740,vlookup_table[#All],7,FALSE)</f>
        <v>10</v>
      </c>
      <c r="T3740" s="9">
        <f>ROUND((9706-Todos!$P3740)/100, 0)</f>
        <v>49</v>
      </c>
      <c r="U3740" s="9" t="str" cm="1">
        <f t="array" ref="U3740">_xlfn.IFS(
    ISNUMBER(SEARCH("C", Q3740)), "Ciudad",
    ISNUMBER(SEARCH("T", Q3740)), "Pueblo",
    ISNUMBER(SEARCH("R", Q3740)), "Rural",
    ISNUMBER(SEARCH("S", Q3740)), "Suburbano",
    ISNUMBER(SEARCH("U", Q3740)), "Urbano"
)</f>
        <v>Suburbano</v>
      </c>
      <c r="V3740" s="24" t="str" cm="1">
        <f t="array" ref="V3740">_xlfn.LET(
    _xlpm.txt, _xlfn.TEXTJOIN("", TRUE, IF(ISNUMBER(--MID(Todos!$H3740, _xlfn.SEQUENCE(LEN(Todos!$H3740)), 1)), MID(Todos!$H3740, _xlfn.SEQUENCE(LEN(Todos!$H3740)), 1), "")),
    IF(ISNUMBER(--RIGHT(_xlpm.txt,1)), _xlpm.txt, LEFT(_xlpm.txt, LEN(_xlpm.txt)-1))
)</f>
        <v>10891</v>
      </c>
      <c r="W3740" s="9" t="str">
        <f>UPPER(LEFT(Todos!$B3740,2))</f>
        <v>CA</v>
      </c>
      <c r="X3740" s="10" t="str" cm="1">
        <f t="array" ref="X3740">+IF(Todos!$C3740 = "",MODE.MATCH(Todos!$C$2:$C$4029),Todos!$C3740)</f>
        <v>F</v>
      </c>
    </row>
    <row r="3741" spans="1:24" x14ac:dyDescent="0.35">
      <c r="A3741" s="11">
        <v>166521</v>
      </c>
      <c r="B3741" s="12" t="s">
        <v>22</v>
      </c>
      <c r="C3741" s="12" t="s">
        <v>17</v>
      </c>
      <c r="D3741" s="12">
        <v>3422</v>
      </c>
      <c r="E3741" s="12">
        <v>638</v>
      </c>
      <c r="F3741" s="12">
        <v>807</v>
      </c>
      <c r="G3741" s="12">
        <v>91</v>
      </c>
      <c r="H3741" s="12">
        <v>33068</v>
      </c>
      <c r="I3741" s="12">
        <v>10</v>
      </c>
      <c r="J3741" s="12">
        <v>52</v>
      </c>
      <c r="K3741" s="12">
        <v>775</v>
      </c>
      <c r="L3741" s="12">
        <v>693</v>
      </c>
      <c r="M3741" s="12">
        <v>18.2</v>
      </c>
      <c r="N3741" s="12">
        <f>VLOOKUP(Todos!$A3741,vlookup_table[#All],2,FALSE)</f>
        <v>28</v>
      </c>
      <c r="O3741" s="12" t="str">
        <f>VLOOKUP(Todos!$A3741,vlookup_table[#All],3,FALSE)</f>
        <v>CA</v>
      </c>
      <c r="P3741" s="12">
        <f>VLOOKUP(Todos!$A3741,vlookup_table[#All],4,FALSE)</f>
        <v>4612</v>
      </c>
      <c r="Q3741" s="14" t="str">
        <f>VLOOKUP(Todos!$A3741,vlookup_table[#All],5,FALSE)</f>
        <v>S1</v>
      </c>
      <c r="R3741" s="14" t="str">
        <f>VLOOKUP(Todos!$A3741,vlookup_table[#All],6,FALSE)</f>
        <v>F</v>
      </c>
      <c r="S3741" s="14">
        <f>VLOOKUP(Todos!$A3741,vlookup_table[#All],7,FALSE)</f>
        <v>27</v>
      </c>
      <c r="T3741" s="14">
        <f>ROUND((9706-Todos!$P3741)/100, 0)</f>
        <v>51</v>
      </c>
      <c r="U3741" s="14" t="str" cm="1">
        <f t="array" ref="U3741">_xlfn.IFS(
    ISNUMBER(SEARCH("C", Q3741)), "Ciudad",
    ISNUMBER(SEARCH("T", Q3741)), "Pueblo",
    ISNUMBER(SEARCH("R", Q3741)), "Rural",
    ISNUMBER(SEARCH("S", Q3741)), "Suburbano",
    ISNUMBER(SEARCH("U", Q3741)), "Urbano"
)</f>
        <v>Suburbano</v>
      </c>
      <c r="V3741" s="25" t="str" cm="1">
        <f t="array" ref="V3741">_xlfn.LET(
    _xlpm.txt, _xlfn.TEXTJOIN("", TRUE, IF(ISNUMBER(--MID(Todos!$H3741, _xlfn.SEQUENCE(LEN(Todos!$H3741)), 1)), MID(Todos!$H3741, _xlfn.SEQUENCE(LEN(Todos!$H3741)), 1), "")),
    IF(ISNUMBER(--RIGHT(_xlpm.txt,1)), _xlpm.txt, LEFT(_xlpm.txt, LEN(_xlpm.txt)-1))
)</f>
        <v>33068</v>
      </c>
      <c r="W3741" s="14" t="str">
        <f>UPPER(LEFT(Todos!$B3741,2))</f>
        <v>CA</v>
      </c>
      <c r="X3741" s="15" t="str" cm="1">
        <f t="array" ref="X3741">+IF(Todos!$C3741 = "",MODE.MATCH(Todos!$C$2:$C$4029),Todos!$C3741)</f>
        <v>F</v>
      </c>
    </row>
    <row r="3742" spans="1:24" x14ac:dyDescent="0.35">
      <c r="A3742" s="6">
        <v>148153</v>
      </c>
      <c r="B3742" s="7" t="s">
        <v>22</v>
      </c>
      <c r="C3742" s="7" t="s">
        <v>17</v>
      </c>
      <c r="D3742" s="7">
        <v>3576</v>
      </c>
      <c r="E3742" s="7">
        <v>661</v>
      </c>
      <c r="F3742" s="7">
        <v>826</v>
      </c>
      <c r="G3742" s="7">
        <v>96</v>
      </c>
      <c r="H3742" s="7">
        <v>29413</v>
      </c>
      <c r="I3742" s="7">
        <v>14</v>
      </c>
      <c r="J3742" s="7">
        <v>50</v>
      </c>
      <c r="K3742" s="7">
        <v>768</v>
      </c>
      <c r="L3742" s="7">
        <v>729</v>
      </c>
      <c r="M3742" s="7">
        <v>8.8877142859999996</v>
      </c>
      <c r="N3742" s="7">
        <f>VLOOKUP(Todos!$A3742,vlookup_table[#All],2,FALSE)</f>
        <v>2</v>
      </c>
      <c r="O3742" s="7" t="str">
        <f>VLOOKUP(Todos!$A3742,vlookup_table[#All],3,FALSE)</f>
        <v>CA</v>
      </c>
      <c r="P3742" s="7">
        <f>VLOOKUP(Todos!$A3742,vlookup_table[#All],4,FALSE)</f>
        <v>6201</v>
      </c>
      <c r="Q3742" s="9" t="str">
        <f>VLOOKUP(Todos!$A3742,vlookup_table[#All],5,FALSE)</f>
        <v>C1</v>
      </c>
      <c r="R3742" s="9" t="str">
        <f>VLOOKUP(Todos!$A3742,vlookup_table[#All],6,FALSE)</f>
        <v>F</v>
      </c>
      <c r="S3742" s="9">
        <f>VLOOKUP(Todos!$A3742,vlookup_table[#All],7,FALSE)</f>
        <v>11</v>
      </c>
      <c r="T3742" s="9">
        <f>ROUND((9706-Todos!$P3742)/100, 0)</f>
        <v>35</v>
      </c>
      <c r="U3742" s="9" t="str" cm="1">
        <f t="array" ref="U3742">_xlfn.IFS(
    ISNUMBER(SEARCH("C", Q3742)), "Ciudad",
    ISNUMBER(SEARCH("T", Q3742)), "Pueblo",
    ISNUMBER(SEARCH("R", Q3742)), "Rural",
    ISNUMBER(SEARCH("S", Q3742)), "Suburbano",
    ISNUMBER(SEARCH("U", Q3742)), "Urbano"
)</f>
        <v>Ciudad</v>
      </c>
      <c r="V3742" s="24" t="str" cm="1">
        <f t="array" ref="V3742">_xlfn.LET(
    _xlpm.txt, _xlfn.TEXTJOIN("", TRUE, IF(ISNUMBER(--MID(Todos!$H3742, _xlfn.SEQUENCE(LEN(Todos!$H3742)), 1)), MID(Todos!$H3742, _xlfn.SEQUENCE(LEN(Todos!$H3742)), 1), "")),
    IF(ISNUMBER(--RIGHT(_xlpm.txt,1)), _xlpm.txt, LEFT(_xlpm.txt, LEN(_xlpm.txt)-1))
)</f>
        <v>29413</v>
      </c>
      <c r="W3742" s="9" t="str">
        <f>UPPER(LEFT(Todos!$B3742,2))</f>
        <v>CA</v>
      </c>
      <c r="X3742" s="10" t="str" cm="1">
        <f t="array" ref="X3742">+IF(Todos!$C3742 = "",MODE.MATCH(Todos!$C$2:$C$4029),Todos!$C3742)</f>
        <v>F</v>
      </c>
    </row>
    <row r="3743" spans="1:24" x14ac:dyDescent="0.35">
      <c r="A3743" s="11">
        <v>38266</v>
      </c>
      <c r="B3743" s="12" t="s">
        <v>13</v>
      </c>
      <c r="C3743" s="12" t="s">
        <v>17</v>
      </c>
      <c r="D3743" s="12">
        <v>590</v>
      </c>
      <c r="E3743" s="12">
        <v>267</v>
      </c>
      <c r="F3743" s="12">
        <v>322</v>
      </c>
      <c r="G3743" s="12">
        <v>0</v>
      </c>
      <c r="H3743" s="12">
        <v>8625</v>
      </c>
      <c r="I3743" s="12">
        <v>40</v>
      </c>
      <c r="J3743" s="12">
        <v>29</v>
      </c>
      <c r="K3743" s="12">
        <v>319</v>
      </c>
      <c r="L3743" s="12">
        <v>304</v>
      </c>
      <c r="M3743" s="12">
        <v>15</v>
      </c>
      <c r="N3743" s="12">
        <f>VLOOKUP(Todos!$A3743,vlookup_table[#All],2,FALSE)</f>
        <v>0</v>
      </c>
      <c r="O3743" s="12" t="str">
        <f>VLOOKUP(Todos!$A3743,vlookup_table[#All],3,FALSE)</f>
        <v>FL</v>
      </c>
      <c r="P3743" s="12">
        <f>VLOOKUP(Todos!$A3743,vlookup_table[#All],4,FALSE)</f>
        <v>2201</v>
      </c>
      <c r="Q3743" s="14" t="str">
        <f>VLOOKUP(Todos!$A3743,vlookup_table[#All],5,FALSE)</f>
        <v>U3</v>
      </c>
      <c r="R3743" s="14" t="str">
        <f>VLOOKUP(Todos!$A3743,vlookup_table[#All],6,FALSE)</f>
        <v>F</v>
      </c>
      <c r="S3743" s="14">
        <f>VLOOKUP(Todos!$A3743,vlookup_table[#All],7,FALSE)</f>
        <v>10</v>
      </c>
      <c r="T3743" s="14">
        <f>ROUND((9706-Todos!$P3743)/100, 0)</f>
        <v>75</v>
      </c>
      <c r="U3743" s="14" t="str" cm="1">
        <f t="array" ref="U3743">_xlfn.IFS(
    ISNUMBER(SEARCH("C", Q3743)), "Ciudad",
    ISNUMBER(SEARCH("T", Q3743)), "Pueblo",
    ISNUMBER(SEARCH("R", Q3743)), "Rural",
    ISNUMBER(SEARCH("S", Q3743)), "Suburbano",
    ISNUMBER(SEARCH("U", Q3743)), "Urbano"
)</f>
        <v>Urbano</v>
      </c>
      <c r="V3743" s="25" t="str" cm="1">
        <f t="array" ref="V3743">_xlfn.LET(
    _xlpm.txt, _xlfn.TEXTJOIN("", TRUE, IF(ISNUMBER(--MID(Todos!$H3743, _xlfn.SEQUENCE(LEN(Todos!$H3743)), 1)), MID(Todos!$H3743, _xlfn.SEQUENCE(LEN(Todos!$H3743)), 1), "")),
    IF(ISNUMBER(--RIGHT(_xlpm.txt,1)), _xlpm.txt, LEFT(_xlpm.txt, LEN(_xlpm.txt)-1))
)</f>
        <v>8625</v>
      </c>
      <c r="W3743" s="14" t="str">
        <f>UPPER(LEFT(Todos!$B3743,2))</f>
        <v>FL</v>
      </c>
      <c r="X3743" s="15" t="str" cm="1">
        <f t="array" ref="X3743">+IF(Todos!$C3743 = "",MODE.MATCH(Todos!$C$2:$C$4029),Todos!$C3743)</f>
        <v>F</v>
      </c>
    </row>
    <row r="3744" spans="1:24" x14ac:dyDescent="0.35">
      <c r="A3744" s="6">
        <v>161108</v>
      </c>
      <c r="B3744" s="7" t="s">
        <v>22</v>
      </c>
      <c r="C3744" s="7" t="s">
        <v>14</v>
      </c>
      <c r="D3744" s="7">
        <v>996</v>
      </c>
      <c r="E3744" s="7">
        <v>277</v>
      </c>
      <c r="F3744" s="7">
        <v>330</v>
      </c>
      <c r="G3744" s="7">
        <v>10</v>
      </c>
      <c r="H3744" s="7">
        <v>8189</v>
      </c>
      <c r="I3744" s="7">
        <v>14</v>
      </c>
      <c r="J3744" s="7">
        <v>61</v>
      </c>
      <c r="K3744" s="7">
        <v>284</v>
      </c>
      <c r="L3744" s="7">
        <v>300</v>
      </c>
      <c r="M3744" s="7">
        <v>5.25</v>
      </c>
      <c r="N3744" s="7">
        <f>VLOOKUP(Todos!$A3744,vlookup_table[#All],2,FALSE)</f>
        <v>1</v>
      </c>
      <c r="O3744" s="7" t="str">
        <f>VLOOKUP(Todos!$A3744,vlookup_table[#All],3,FALSE)</f>
        <v>CA</v>
      </c>
      <c r="P3744" s="7">
        <f>VLOOKUP(Todos!$A3744,vlookup_table[#All],4,FALSE)</f>
        <v>0</v>
      </c>
      <c r="Q3744" s="9" t="str">
        <f>VLOOKUP(Todos!$A3744,vlookup_table[#All],5,FALSE)</f>
        <v>U2</v>
      </c>
      <c r="R3744" s="9" t="str">
        <f>VLOOKUP(Todos!$A3744,vlookup_table[#All],6,FALSE)</f>
        <v>M</v>
      </c>
      <c r="S3744" s="9">
        <f>VLOOKUP(Todos!$A3744,vlookup_table[#All],7,FALSE)</f>
        <v>5</v>
      </c>
      <c r="T3744" s="9">
        <f>ROUND((9706-Todos!$P3744)/100, 0)</f>
        <v>97</v>
      </c>
      <c r="U3744" s="9" t="str" cm="1">
        <f t="array" ref="U3744">_xlfn.IFS(
    ISNUMBER(SEARCH("C", Q3744)), "Ciudad",
    ISNUMBER(SEARCH("T", Q3744)), "Pueblo",
    ISNUMBER(SEARCH("R", Q3744)), "Rural",
    ISNUMBER(SEARCH("S", Q3744)), "Suburbano",
    ISNUMBER(SEARCH("U", Q3744)), "Urbano"
)</f>
        <v>Urbano</v>
      </c>
      <c r="V3744" s="24" t="str" cm="1">
        <f t="array" ref="V3744">_xlfn.LET(
    _xlpm.txt, _xlfn.TEXTJOIN("", TRUE, IF(ISNUMBER(--MID(Todos!$H3744, _xlfn.SEQUENCE(LEN(Todos!$H3744)), 1)), MID(Todos!$H3744, _xlfn.SEQUENCE(LEN(Todos!$H3744)), 1), "")),
    IF(ISNUMBER(--RIGHT(_xlpm.txt,1)), _xlpm.txt, LEFT(_xlpm.txt, LEN(_xlpm.txt)-1))
)</f>
        <v>8189</v>
      </c>
      <c r="W3744" s="9" t="str">
        <f>UPPER(LEFT(Todos!$B3744,2))</f>
        <v>CA</v>
      </c>
      <c r="X3744" s="10" t="str" cm="1">
        <f t="array" ref="X3744">+IF(Todos!$C3744 = "",MODE.MATCH(Todos!$C$2:$C$4029),Todos!$C3744)</f>
        <v>M</v>
      </c>
    </row>
    <row r="3745" spans="1:24" x14ac:dyDescent="0.35">
      <c r="A3745" s="11">
        <v>44406</v>
      </c>
      <c r="B3745" s="12" t="s">
        <v>13</v>
      </c>
      <c r="C3745" s="12" t="s">
        <v>17</v>
      </c>
      <c r="D3745" s="12">
        <v>945</v>
      </c>
      <c r="E3745" s="12">
        <v>292</v>
      </c>
      <c r="F3745" s="12">
        <v>456</v>
      </c>
      <c r="G3745" s="12">
        <v>7</v>
      </c>
      <c r="H3745" s="12">
        <v>17575</v>
      </c>
      <c r="I3745" s="12">
        <v>2</v>
      </c>
      <c r="J3745" s="12">
        <v>29</v>
      </c>
      <c r="K3745" s="12">
        <v>317</v>
      </c>
      <c r="L3745" s="12">
        <v>376</v>
      </c>
      <c r="M3745" s="12">
        <v>4.625</v>
      </c>
      <c r="N3745" s="12">
        <f>VLOOKUP(Todos!$A3745,vlookup_table[#All],2,FALSE)</f>
        <v>0</v>
      </c>
      <c r="O3745" s="12" t="str">
        <f>VLOOKUP(Todos!$A3745,vlookup_table[#All],3,FALSE)</f>
        <v>FL</v>
      </c>
      <c r="P3745" s="12">
        <f>VLOOKUP(Todos!$A3745,vlookup_table[#All],4,FALSE)</f>
        <v>3901</v>
      </c>
      <c r="Q3745" s="14" t="str">
        <f>VLOOKUP(Todos!$A3745,vlookup_table[#All],5,FALSE)</f>
        <v>C2</v>
      </c>
      <c r="R3745" s="14" t="str">
        <f>VLOOKUP(Todos!$A3745,vlookup_table[#All],6,FALSE)</f>
        <v>F</v>
      </c>
      <c r="S3745" s="14">
        <f>VLOOKUP(Todos!$A3745,vlookup_table[#All],7,FALSE)</f>
        <v>10</v>
      </c>
      <c r="T3745" s="14">
        <f>ROUND((9706-Todos!$P3745)/100, 0)</f>
        <v>58</v>
      </c>
      <c r="U3745" s="14" t="str" cm="1">
        <f t="array" ref="U3745">_xlfn.IFS(
    ISNUMBER(SEARCH("C", Q3745)), "Ciudad",
    ISNUMBER(SEARCH("T", Q3745)), "Pueblo",
    ISNUMBER(SEARCH("R", Q3745)), "Rural",
    ISNUMBER(SEARCH("S", Q3745)), "Suburbano",
    ISNUMBER(SEARCH("U", Q3745)), "Urbano"
)</f>
        <v>Ciudad</v>
      </c>
      <c r="V3745" s="25" t="str" cm="1">
        <f t="array" ref="V3745">_xlfn.LET(
    _xlpm.txt, _xlfn.TEXTJOIN("", TRUE, IF(ISNUMBER(--MID(Todos!$H3745, _xlfn.SEQUENCE(LEN(Todos!$H3745)), 1)), MID(Todos!$H3745, _xlfn.SEQUENCE(LEN(Todos!$H3745)), 1), "")),
    IF(ISNUMBER(--RIGHT(_xlpm.txt,1)), _xlpm.txt, LEFT(_xlpm.txt, LEN(_xlpm.txt)-1))
)</f>
        <v>17575</v>
      </c>
      <c r="W3745" s="14" t="str">
        <f>UPPER(LEFT(Todos!$B3745,2))</f>
        <v>FL</v>
      </c>
      <c r="X3745" s="15" t="str" cm="1">
        <f t="array" ref="X3745">+IF(Todos!$C3745 = "",MODE.MATCH(Todos!$C$2:$C$4029),Todos!$C3745)</f>
        <v>F</v>
      </c>
    </row>
    <row r="3746" spans="1:24" x14ac:dyDescent="0.35">
      <c r="A3746" s="6">
        <v>8669</v>
      </c>
      <c r="B3746" s="7" t="s">
        <v>16</v>
      </c>
      <c r="C3746" s="7" t="s">
        <v>17</v>
      </c>
      <c r="D3746" s="7">
        <v>1757</v>
      </c>
      <c r="E3746" s="7">
        <v>472</v>
      </c>
      <c r="F3746" s="7">
        <v>588</v>
      </c>
      <c r="G3746" s="7">
        <v>28</v>
      </c>
      <c r="H3746" s="7">
        <v>20587</v>
      </c>
      <c r="I3746" s="7">
        <v>15</v>
      </c>
      <c r="J3746" s="7">
        <v>60</v>
      </c>
      <c r="K3746" s="7">
        <v>488</v>
      </c>
      <c r="L3746" s="7">
        <v>560</v>
      </c>
      <c r="M3746" s="7">
        <v>8.3888888890000004</v>
      </c>
      <c r="N3746" s="7">
        <f>VLOOKUP(Todos!$A3746,vlookup_table[#All],2,FALSE)</f>
        <v>2</v>
      </c>
      <c r="O3746" s="7" t="str">
        <f>VLOOKUP(Todos!$A3746,vlookup_table[#All],3,FALSE)</f>
        <v>IL</v>
      </c>
      <c r="P3746" s="7">
        <f>VLOOKUP(Todos!$A3746,vlookup_table[#All],4,FALSE)</f>
        <v>5206</v>
      </c>
      <c r="Q3746" s="9" t="str">
        <f>VLOOKUP(Todos!$A3746,vlookup_table[#All],5,FALSE)</f>
        <v>S1</v>
      </c>
      <c r="R3746" s="9" t="str">
        <f>VLOOKUP(Todos!$A3746,vlookup_table[#All],6,FALSE)</f>
        <v>F</v>
      </c>
      <c r="S3746" s="9">
        <f>VLOOKUP(Todos!$A3746,vlookup_table[#All],7,FALSE)</f>
        <v>10</v>
      </c>
      <c r="T3746" s="9">
        <f>ROUND((9706-Todos!$P3746)/100, 0)</f>
        <v>45</v>
      </c>
      <c r="U3746" s="9" t="str" cm="1">
        <f t="array" ref="U3746">_xlfn.IFS(
    ISNUMBER(SEARCH("C", Q3746)), "Ciudad",
    ISNUMBER(SEARCH("T", Q3746)), "Pueblo",
    ISNUMBER(SEARCH("R", Q3746)), "Rural",
    ISNUMBER(SEARCH("S", Q3746)), "Suburbano",
    ISNUMBER(SEARCH("U", Q3746)), "Urbano"
)</f>
        <v>Suburbano</v>
      </c>
      <c r="V3746" s="24" t="str" cm="1">
        <f t="array" ref="V3746">_xlfn.LET(
    _xlpm.txt, _xlfn.TEXTJOIN("", TRUE, IF(ISNUMBER(--MID(Todos!$H3746, _xlfn.SEQUENCE(LEN(Todos!$H3746)), 1)), MID(Todos!$H3746, _xlfn.SEQUENCE(LEN(Todos!$H3746)), 1), "")),
    IF(ISNUMBER(--RIGHT(_xlpm.txt,1)), _xlpm.txt, LEFT(_xlpm.txt, LEN(_xlpm.txt)-1))
)</f>
        <v>20587</v>
      </c>
      <c r="W3746" s="9" t="str">
        <f>UPPER(LEFT(Todos!$B3746,2))</f>
        <v>IL</v>
      </c>
      <c r="X3746" s="10" t="str" cm="1">
        <f t="array" ref="X3746">+IF(Todos!$C3746 = "",MODE.MATCH(Todos!$C$2:$C$4029),Todos!$C3746)</f>
        <v>F</v>
      </c>
    </row>
    <row r="3747" spans="1:24" x14ac:dyDescent="0.35">
      <c r="A3747" s="11">
        <v>173702</v>
      </c>
      <c r="B3747" s="12" t="s">
        <v>38</v>
      </c>
      <c r="C3747" s="12" t="s">
        <v>14</v>
      </c>
      <c r="D3747" s="12">
        <v>2609</v>
      </c>
      <c r="E3747" s="12">
        <v>486</v>
      </c>
      <c r="F3747" s="12">
        <v>555</v>
      </c>
      <c r="G3747" s="12">
        <v>73</v>
      </c>
      <c r="H3747" s="12">
        <v>16626</v>
      </c>
      <c r="I3747" s="12">
        <v>6</v>
      </c>
      <c r="J3747" s="12">
        <v>59</v>
      </c>
      <c r="K3747" s="12">
        <v>497</v>
      </c>
      <c r="L3747" s="12">
        <v>542</v>
      </c>
      <c r="M3747" s="12">
        <v>4.5</v>
      </c>
      <c r="N3747" s="12">
        <f>VLOOKUP(Todos!$A3747,vlookup_table[#All],2,FALSE)</f>
        <v>0</v>
      </c>
      <c r="O3747" s="12" t="str">
        <f>VLOOKUP(Todos!$A3747,vlookup_table[#All],3,FALSE)</f>
        <v>HI</v>
      </c>
      <c r="P3747" s="12">
        <f>VLOOKUP(Todos!$A3747,vlookup_table[#All],4,FALSE)</f>
        <v>2401</v>
      </c>
      <c r="Q3747" s="14" t="str">
        <f>VLOOKUP(Todos!$A3747,vlookup_table[#All],5,FALSE)</f>
        <v>S1</v>
      </c>
      <c r="R3747" s="14" t="str">
        <f>VLOOKUP(Todos!$A3747,vlookup_table[#All],6,FALSE)</f>
        <v>M</v>
      </c>
      <c r="S3747" s="14">
        <f>VLOOKUP(Todos!$A3747,vlookup_table[#All],7,FALSE)</f>
        <v>25</v>
      </c>
      <c r="T3747" s="14">
        <f>ROUND((9706-Todos!$P3747)/100, 0)</f>
        <v>73</v>
      </c>
      <c r="U3747" s="14" t="str" cm="1">
        <f t="array" ref="U3747">_xlfn.IFS(
    ISNUMBER(SEARCH("C", Q3747)), "Ciudad",
    ISNUMBER(SEARCH("T", Q3747)), "Pueblo",
    ISNUMBER(SEARCH("R", Q3747)), "Rural",
    ISNUMBER(SEARCH("S", Q3747)), "Suburbano",
    ISNUMBER(SEARCH("U", Q3747)), "Urbano"
)</f>
        <v>Suburbano</v>
      </c>
      <c r="V3747" s="25" t="str" cm="1">
        <f t="array" ref="V3747">_xlfn.LET(
    _xlpm.txt, _xlfn.TEXTJOIN("", TRUE, IF(ISNUMBER(--MID(Todos!$H3747, _xlfn.SEQUENCE(LEN(Todos!$H3747)), 1)), MID(Todos!$H3747, _xlfn.SEQUENCE(LEN(Todos!$H3747)), 1), "")),
    IF(ISNUMBER(--RIGHT(_xlpm.txt,1)), _xlpm.txt, LEFT(_xlpm.txt, LEN(_xlpm.txt)-1))
)</f>
        <v>16626</v>
      </c>
      <c r="W3747" s="14" t="str">
        <f>UPPER(LEFT(Todos!$B3747,2))</f>
        <v>HI</v>
      </c>
      <c r="X3747" s="15" t="str" cm="1">
        <f t="array" ref="X3747">+IF(Todos!$C3747 = "",MODE.MATCH(Todos!$C$2:$C$4029),Todos!$C3747)</f>
        <v>M</v>
      </c>
    </row>
    <row r="3748" spans="1:24" x14ac:dyDescent="0.35">
      <c r="A3748" s="6">
        <v>174956</v>
      </c>
      <c r="B3748" s="7" t="s">
        <v>51</v>
      </c>
      <c r="C3748" s="7" t="s">
        <v>17</v>
      </c>
      <c r="D3748" s="7">
        <v>598</v>
      </c>
      <c r="E3748" s="7">
        <v>276</v>
      </c>
      <c r="F3748" s="7">
        <v>374</v>
      </c>
      <c r="G3748" s="7">
        <v>2</v>
      </c>
      <c r="H3748" s="7">
        <v>12592</v>
      </c>
      <c r="I3748" s="7">
        <v>4</v>
      </c>
      <c r="J3748" s="7">
        <v>49</v>
      </c>
      <c r="K3748" s="7">
        <v>333</v>
      </c>
      <c r="L3748" s="7">
        <v>322</v>
      </c>
      <c r="M3748" s="7">
        <v>7.25</v>
      </c>
      <c r="N3748" s="7">
        <f>VLOOKUP(Todos!$A3748,vlookup_table[#All],2,FALSE)</f>
        <v>2</v>
      </c>
      <c r="O3748" s="7" t="str">
        <f>VLOOKUP(Todos!$A3748,vlookup_table[#All],3,FALSE)</f>
        <v>OR</v>
      </c>
      <c r="P3748" s="7">
        <f>VLOOKUP(Todos!$A3748,vlookup_table[#All],4,FALSE)</f>
        <v>1101</v>
      </c>
      <c r="Q3748" s="9" t="str">
        <f>VLOOKUP(Todos!$A3748,vlookup_table[#All],5,FALSE)</f>
        <v>T2</v>
      </c>
      <c r="R3748" s="9" t="str">
        <f>VLOOKUP(Todos!$A3748,vlookup_table[#All],6,FALSE)</f>
        <v>F</v>
      </c>
      <c r="S3748" s="9">
        <f>VLOOKUP(Todos!$A3748,vlookup_table[#All],7,FALSE)</f>
        <v>10</v>
      </c>
      <c r="T3748" s="9">
        <f>ROUND((9706-Todos!$P3748)/100, 0)</f>
        <v>86</v>
      </c>
      <c r="U3748" s="9" t="str" cm="1">
        <f t="array" ref="U3748">_xlfn.IFS(
    ISNUMBER(SEARCH("C", Q3748)), "Ciudad",
    ISNUMBER(SEARCH("T", Q3748)), "Pueblo",
    ISNUMBER(SEARCH("R", Q3748)), "Rural",
    ISNUMBER(SEARCH("S", Q3748)), "Suburbano",
    ISNUMBER(SEARCH("U", Q3748)), "Urbano"
)</f>
        <v>Pueblo</v>
      </c>
      <c r="V3748" s="24" t="str" cm="1">
        <f t="array" ref="V3748">_xlfn.LET(
    _xlpm.txt, _xlfn.TEXTJOIN("", TRUE, IF(ISNUMBER(--MID(Todos!$H3748, _xlfn.SEQUENCE(LEN(Todos!$H3748)), 1)), MID(Todos!$H3748, _xlfn.SEQUENCE(LEN(Todos!$H3748)), 1), "")),
    IF(ISNUMBER(--RIGHT(_xlpm.txt,1)), _xlpm.txt, LEFT(_xlpm.txt, LEN(_xlpm.txt)-1))
)</f>
        <v>12592</v>
      </c>
      <c r="W3748" s="9" t="str">
        <f>UPPER(LEFT(Todos!$B3748,2))</f>
        <v>OR</v>
      </c>
      <c r="X3748" s="10" t="str" cm="1">
        <f t="array" ref="X3748">+IF(Todos!$C3748 = "",MODE.MATCH(Todos!$C$2:$C$4029),Todos!$C3748)</f>
        <v>F</v>
      </c>
    </row>
    <row r="3749" spans="1:24" x14ac:dyDescent="0.35">
      <c r="A3749" s="11">
        <v>52592</v>
      </c>
      <c r="B3749" s="12" t="s">
        <v>54</v>
      </c>
      <c r="C3749" s="12" t="s">
        <v>17</v>
      </c>
      <c r="D3749" s="12">
        <v>667</v>
      </c>
      <c r="E3749" s="12">
        <v>313</v>
      </c>
      <c r="F3749" s="12">
        <v>370</v>
      </c>
      <c r="G3749" s="12">
        <v>0</v>
      </c>
      <c r="H3749" s="12">
        <v>11897</v>
      </c>
      <c r="I3749" s="12">
        <v>0</v>
      </c>
      <c r="J3749" s="12">
        <v>79</v>
      </c>
      <c r="K3749" s="12">
        <v>325</v>
      </c>
      <c r="L3749" s="12">
        <v>352</v>
      </c>
      <c r="M3749" s="12">
        <v>9.0909090910000003</v>
      </c>
      <c r="N3749" s="12">
        <f>VLOOKUP(Todos!$A3749,vlookup_table[#All],2,FALSE)</f>
        <v>0</v>
      </c>
      <c r="O3749" s="12" t="str">
        <f>VLOOKUP(Todos!$A3749,vlookup_table[#All],3,FALSE)</f>
        <v>TN</v>
      </c>
      <c r="P3749" s="12">
        <f>VLOOKUP(Todos!$A3749,vlookup_table[#All],4,FALSE)</f>
        <v>4206</v>
      </c>
      <c r="Q3749" s="14" t="str">
        <f>VLOOKUP(Todos!$A3749,vlookup_table[#All],5,FALSE)</f>
        <v>T2</v>
      </c>
      <c r="R3749" s="14" t="str">
        <f>VLOOKUP(Todos!$A3749,vlookup_table[#All],6,FALSE)</f>
        <v>F</v>
      </c>
      <c r="S3749" s="14">
        <f>VLOOKUP(Todos!$A3749,vlookup_table[#All],7,FALSE)</f>
        <v>10</v>
      </c>
      <c r="T3749" s="14">
        <f>ROUND((9706-Todos!$P3749)/100, 0)</f>
        <v>55</v>
      </c>
      <c r="U3749" s="14" t="str" cm="1">
        <f t="array" ref="U3749">_xlfn.IFS(
    ISNUMBER(SEARCH("C", Q3749)), "Ciudad",
    ISNUMBER(SEARCH("T", Q3749)), "Pueblo",
    ISNUMBER(SEARCH("R", Q3749)), "Rural",
    ISNUMBER(SEARCH("S", Q3749)), "Suburbano",
    ISNUMBER(SEARCH("U", Q3749)), "Urbano"
)</f>
        <v>Pueblo</v>
      </c>
      <c r="V3749" s="25" t="str" cm="1">
        <f t="array" ref="V3749">_xlfn.LET(
    _xlpm.txt, _xlfn.TEXTJOIN("", TRUE, IF(ISNUMBER(--MID(Todos!$H3749, _xlfn.SEQUENCE(LEN(Todos!$H3749)), 1)), MID(Todos!$H3749, _xlfn.SEQUENCE(LEN(Todos!$H3749)), 1), "")),
    IF(ISNUMBER(--RIGHT(_xlpm.txt,1)), _xlpm.txt, LEFT(_xlpm.txt, LEN(_xlpm.txt)-1))
)</f>
        <v>11897</v>
      </c>
      <c r="W3749" s="14" t="str">
        <f>UPPER(LEFT(Todos!$B3749,2))</f>
        <v>TN</v>
      </c>
      <c r="X3749" s="15" t="str" cm="1">
        <f t="array" ref="X3749">+IF(Todos!$C3749 = "",MODE.MATCH(Todos!$C$2:$C$4029),Todos!$C3749)</f>
        <v>F</v>
      </c>
    </row>
    <row r="3750" spans="1:24" x14ac:dyDescent="0.35">
      <c r="A3750" s="6">
        <v>80505</v>
      </c>
      <c r="B3750" s="7" t="s">
        <v>36</v>
      </c>
      <c r="C3750" s="7" t="s">
        <v>17</v>
      </c>
      <c r="D3750" s="7">
        <v>673</v>
      </c>
      <c r="E3750" s="7">
        <v>358</v>
      </c>
      <c r="F3750" s="7">
        <v>416</v>
      </c>
      <c r="G3750" s="7">
        <v>0</v>
      </c>
      <c r="H3750" s="7">
        <v>13043</v>
      </c>
      <c r="I3750" s="7">
        <v>1</v>
      </c>
      <c r="J3750" s="7">
        <v>78</v>
      </c>
      <c r="K3750" s="7">
        <v>383</v>
      </c>
      <c r="L3750" s="7">
        <v>381</v>
      </c>
      <c r="M3750" s="7">
        <v>12.11111111</v>
      </c>
      <c r="N3750" s="7">
        <f>VLOOKUP(Todos!$A3750,vlookup_table[#All],2,FALSE)</f>
        <v>0</v>
      </c>
      <c r="O3750" s="7" t="str">
        <f>VLOOKUP(Todos!$A3750,vlookup_table[#All],3,FALSE)</f>
        <v>WI</v>
      </c>
      <c r="P3750" s="7">
        <f>VLOOKUP(Todos!$A3750,vlookup_table[#All],4,FALSE)</f>
        <v>3608</v>
      </c>
      <c r="Q3750" s="9" t="str">
        <f>VLOOKUP(Todos!$A3750,vlookup_table[#All],5,FALSE)</f>
        <v>S2</v>
      </c>
      <c r="R3750" s="9" t="str">
        <f>VLOOKUP(Todos!$A3750,vlookup_table[#All],6,FALSE)</f>
        <v>F</v>
      </c>
      <c r="S3750" s="9">
        <f>VLOOKUP(Todos!$A3750,vlookup_table[#All],7,FALSE)</f>
        <v>20</v>
      </c>
      <c r="T3750" s="9">
        <f>ROUND((9706-Todos!$P3750)/100, 0)</f>
        <v>61</v>
      </c>
      <c r="U3750" s="9" t="str" cm="1">
        <f t="array" ref="U3750">_xlfn.IFS(
    ISNUMBER(SEARCH("C", Q3750)), "Ciudad",
    ISNUMBER(SEARCH("T", Q3750)), "Pueblo",
    ISNUMBER(SEARCH("R", Q3750)), "Rural",
    ISNUMBER(SEARCH("S", Q3750)), "Suburbano",
    ISNUMBER(SEARCH("U", Q3750)), "Urbano"
)</f>
        <v>Suburbano</v>
      </c>
      <c r="V3750" s="24" t="str" cm="1">
        <f t="array" ref="V3750">_xlfn.LET(
    _xlpm.txt, _xlfn.TEXTJOIN("", TRUE, IF(ISNUMBER(--MID(Todos!$H3750, _xlfn.SEQUENCE(LEN(Todos!$H3750)), 1)), MID(Todos!$H3750, _xlfn.SEQUENCE(LEN(Todos!$H3750)), 1), "")),
    IF(ISNUMBER(--RIGHT(_xlpm.txt,1)), _xlpm.txt, LEFT(_xlpm.txt, LEN(_xlpm.txt)-1))
)</f>
        <v>13043</v>
      </c>
      <c r="W3750" s="9" t="str">
        <f>UPPER(LEFT(Todos!$B3750,2))</f>
        <v>WI</v>
      </c>
      <c r="X3750" s="10" t="str" cm="1">
        <f t="array" ref="X3750">+IF(Todos!$C3750 = "",MODE.MATCH(Todos!$C$2:$C$4029),Todos!$C3750)</f>
        <v>F</v>
      </c>
    </row>
    <row r="3751" spans="1:24" x14ac:dyDescent="0.35">
      <c r="A3751" s="11">
        <v>188734</v>
      </c>
      <c r="B3751" s="12" t="s">
        <v>38</v>
      </c>
      <c r="C3751" s="12" t="s">
        <v>45</v>
      </c>
      <c r="D3751" s="12">
        <v>3500</v>
      </c>
      <c r="E3751" s="12">
        <v>269</v>
      </c>
      <c r="F3751" s="12">
        <v>285</v>
      </c>
      <c r="G3751" s="12">
        <v>99</v>
      </c>
      <c r="H3751" s="12">
        <v>8815</v>
      </c>
      <c r="I3751" s="12">
        <v>5</v>
      </c>
      <c r="J3751" s="12">
        <v>8</v>
      </c>
      <c r="K3751" s="12">
        <v>264</v>
      </c>
      <c r="L3751" s="12">
        <v>292</v>
      </c>
      <c r="M3751" s="12">
        <v>5.375</v>
      </c>
      <c r="N3751" s="12">
        <f>VLOOKUP(Todos!$A3751,vlookup_table[#All],2,FALSE)</f>
        <v>14002</v>
      </c>
      <c r="O3751" s="12" t="str">
        <f>VLOOKUP(Todos!$A3751,vlookup_table[#All],3,FALSE)</f>
        <v>HI</v>
      </c>
      <c r="P3751" s="12">
        <f>VLOOKUP(Todos!$A3751,vlookup_table[#All],4,FALSE)</f>
        <v>0</v>
      </c>
      <c r="Q3751" s="14" t="str">
        <f>VLOOKUP(Todos!$A3751,vlookup_table[#All],5,FALSE)</f>
        <v>T2</v>
      </c>
      <c r="R3751" s="14" t="str">
        <f>VLOOKUP(Todos!$A3751,vlookup_table[#All],6,FALSE)</f>
        <v>J</v>
      </c>
      <c r="S3751" s="14">
        <f>VLOOKUP(Todos!$A3751,vlookup_table[#All],7,FALSE)</f>
        <v>5</v>
      </c>
      <c r="T3751" s="14">
        <f>ROUND((9706-Todos!$P3751)/100, 0)</f>
        <v>97</v>
      </c>
      <c r="U3751" s="14" t="str" cm="1">
        <f t="array" ref="U3751">_xlfn.IFS(
    ISNUMBER(SEARCH("C", Q3751)), "Ciudad",
    ISNUMBER(SEARCH("T", Q3751)), "Pueblo",
    ISNUMBER(SEARCH("R", Q3751)), "Rural",
    ISNUMBER(SEARCH("S", Q3751)), "Suburbano",
    ISNUMBER(SEARCH("U", Q3751)), "Urbano"
)</f>
        <v>Pueblo</v>
      </c>
      <c r="V3751" s="25" t="str" cm="1">
        <f t="array" ref="V3751">_xlfn.LET(
    _xlpm.txt, _xlfn.TEXTJOIN("", TRUE, IF(ISNUMBER(--MID(Todos!$H3751, _xlfn.SEQUENCE(LEN(Todos!$H3751)), 1)), MID(Todos!$H3751, _xlfn.SEQUENCE(LEN(Todos!$H3751)), 1), "")),
    IF(ISNUMBER(--RIGHT(_xlpm.txt,1)), _xlpm.txt, LEFT(_xlpm.txt, LEN(_xlpm.txt)-1))
)</f>
        <v>8815</v>
      </c>
      <c r="W3751" s="14" t="str">
        <f>UPPER(LEFT(Todos!$B3751,2))</f>
        <v>HI</v>
      </c>
      <c r="X3751" s="15" t="str" cm="1">
        <f t="array" ref="X3751">+IF(Todos!$C3751 = "",MODE.MATCH(Todos!$C$2:$C$4029),Todos!$C3751)</f>
        <v>J</v>
      </c>
    </row>
    <row r="3752" spans="1:24" x14ac:dyDescent="0.35">
      <c r="A3752" s="6">
        <v>148569</v>
      </c>
      <c r="B3752" s="7" t="s">
        <v>22</v>
      </c>
      <c r="C3752" s="7" t="s">
        <v>14</v>
      </c>
      <c r="D3752" s="7">
        <v>1443</v>
      </c>
      <c r="E3752" s="7">
        <v>280</v>
      </c>
      <c r="F3752" s="7">
        <v>328</v>
      </c>
      <c r="G3752" s="7">
        <v>4</v>
      </c>
      <c r="H3752" s="7">
        <v>6221</v>
      </c>
      <c r="I3752" s="7">
        <v>45</v>
      </c>
      <c r="J3752" s="7">
        <v>39</v>
      </c>
      <c r="K3752" s="7">
        <v>272</v>
      </c>
      <c r="L3752" s="7">
        <v>329</v>
      </c>
      <c r="M3752" s="7">
        <v>10.4</v>
      </c>
      <c r="N3752" s="7">
        <f>VLOOKUP(Todos!$A3752,vlookup_table[#All],2,FALSE)</f>
        <v>1</v>
      </c>
      <c r="O3752" s="7" t="str">
        <f>VLOOKUP(Todos!$A3752,vlookup_table[#All],3,FALSE)</f>
        <v>CA</v>
      </c>
      <c r="P3752" s="7">
        <f>VLOOKUP(Todos!$A3752,vlookup_table[#All],4,FALSE)</f>
        <v>3901</v>
      </c>
      <c r="Q3752" s="9" t="str">
        <f>VLOOKUP(Todos!$A3752,vlookup_table[#All],5,FALSE)</f>
        <v>U4</v>
      </c>
      <c r="R3752" s="9" t="str">
        <f>VLOOKUP(Todos!$A3752,vlookup_table[#All],6,FALSE)</f>
        <v>M</v>
      </c>
      <c r="S3752" s="9">
        <f>VLOOKUP(Todos!$A3752,vlookup_table[#All],7,FALSE)</f>
        <v>19</v>
      </c>
      <c r="T3752" s="9">
        <f>ROUND((9706-Todos!$P3752)/100, 0)</f>
        <v>58</v>
      </c>
      <c r="U3752" s="9" t="str" cm="1">
        <f t="array" ref="U3752">_xlfn.IFS(
    ISNUMBER(SEARCH("C", Q3752)), "Ciudad",
    ISNUMBER(SEARCH("T", Q3752)), "Pueblo",
    ISNUMBER(SEARCH("R", Q3752)), "Rural",
    ISNUMBER(SEARCH("S", Q3752)), "Suburbano",
    ISNUMBER(SEARCH("U", Q3752)), "Urbano"
)</f>
        <v>Urbano</v>
      </c>
      <c r="V3752" s="24" t="str" cm="1">
        <f t="array" ref="V3752">_xlfn.LET(
    _xlpm.txt, _xlfn.TEXTJOIN("", TRUE, IF(ISNUMBER(--MID(Todos!$H3752, _xlfn.SEQUENCE(LEN(Todos!$H3752)), 1)), MID(Todos!$H3752, _xlfn.SEQUENCE(LEN(Todos!$H3752)), 1), "")),
    IF(ISNUMBER(--RIGHT(_xlpm.txt,1)), _xlpm.txt, LEFT(_xlpm.txt, LEN(_xlpm.txt)-1))
)</f>
        <v>6221</v>
      </c>
      <c r="W3752" s="9" t="str">
        <f>UPPER(LEFT(Todos!$B3752,2))</f>
        <v>CA</v>
      </c>
      <c r="X3752" s="10" t="str" cm="1">
        <f t="array" ref="X3752">+IF(Todos!$C3752 = "",MODE.MATCH(Todos!$C$2:$C$4029),Todos!$C3752)</f>
        <v>M</v>
      </c>
    </row>
    <row r="3753" spans="1:24" x14ac:dyDescent="0.35">
      <c r="A3753" s="11">
        <v>2262</v>
      </c>
      <c r="B3753" s="12" t="s">
        <v>22</v>
      </c>
      <c r="C3753" s="12" t="s">
        <v>17</v>
      </c>
      <c r="D3753" s="12">
        <v>1778</v>
      </c>
      <c r="E3753" s="12">
        <v>411</v>
      </c>
      <c r="F3753" s="12">
        <v>503</v>
      </c>
      <c r="G3753" s="12">
        <v>27</v>
      </c>
      <c r="H3753" s="12">
        <v>18236</v>
      </c>
      <c r="I3753" s="12">
        <v>21</v>
      </c>
      <c r="J3753" s="12">
        <v>41</v>
      </c>
      <c r="K3753" s="12">
        <v>480</v>
      </c>
      <c r="L3753" s="12">
        <v>439</v>
      </c>
      <c r="M3753" s="12">
        <v>6.5277777779999999</v>
      </c>
      <c r="N3753" s="12">
        <f>VLOOKUP(Todos!$A3753,vlookup_table[#All],2,FALSE)</f>
        <v>0</v>
      </c>
      <c r="O3753" s="12" t="str">
        <f>VLOOKUP(Todos!$A3753,vlookup_table[#All],3,FALSE)</f>
        <v>CA</v>
      </c>
      <c r="P3753" s="12">
        <f>VLOOKUP(Todos!$A3753,vlookup_table[#All],4,FALSE)</f>
        <v>4003</v>
      </c>
      <c r="Q3753" s="14" t="str">
        <f>VLOOKUP(Todos!$A3753,vlookup_table[#All],5,FALSE)</f>
        <v>U1</v>
      </c>
      <c r="R3753" s="14" t="str">
        <f>VLOOKUP(Todos!$A3753,vlookup_table[#All],6,FALSE)</f>
        <v>F</v>
      </c>
      <c r="S3753" s="14">
        <f>VLOOKUP(Todos!$A3753,vlookup_table[#All],7,FALSE)</f>
        <v>125</v>
      </c>
      <c r="T3753" s="14">
        <f>ROUND((9706-Todos!$P3753)/100, 0)</f>
        <v>57</v>
      </c>
      <c r="U3753" s="14" t="str" cm="1">
        <f t="array" ref="U3753">_xlfn.IFS(
    ISNUMBER(SEARCH("C", Q3753)), "Ciudad",
    ISNUMBER(SEARCH("T", Q3753)), "Pueblo",
    ISNUMBER(SEARCH("R", Q3753)), "Rural",
    ISNUMBER(SEARCH("S", Q3753)), "Suburbano",
    ISNUMBER(SEARCH("U", Q3753)), "Urbano"
)</f>
        <v>Urbano</v>
      </c>
      <c r="V3753" s="25" t="str" cm="1">
        <f t="array" ref="V3753">_xlfn.LET(
    _xlpm.txt, _xlfn.TEXTJOIN("", TRUE, IF(ISNUMBER(--MID(Todos!$H3753, _xlfn.SEQUENCE(LEN(Todos!$H3753)), 1)), MID(Todos!$H3753, _xlfn.SEQUENCE(LEN(Todos!$H3753)), 1), "")),
    IF(ISNUMBER(--RIGHT(_xlpm.txt,1)), _xlpm.txt, LEFT(_xlpm.txt, LEN(_xlpm.txt)-1))
)</f>
        <v>18236</v>
      </c>
      <c r="W3753" s="14" t="str">
        <f>UPPER(LEFT(Todos!$B3753,2))</f>
        <v>CA</v>
      </c>
      <c r="X3753" s="15" t="str" cm="1">
        <f t="array" ref="X3753">+IF(Todos!$C3753 = "",MODE.MATCH(Todos!$C$2:$C$4029),Todos!$C3753)</f>
        <v>F</v>
      </c>
    </row>
    <row r="3754" spans="1:24" x14ac:dyDescent="0.35">
      <c r="A3754" s="6">
        <v>41091</v>
      </c>
      <c r="B3754" s="7" t="s">
        <v>13</v>
      </c>
      <c r="C3754" s="7" t="s">
        <v>17</v>
      </c>
      <c r="D3754" s="7">
        <v>661</v>
      </c>
      <c r="E3754" s="7">
        <v>211</v>
      </c>
      <c r="F3754" s="7">
        <v>251</v>
      </c>
      <c r="G3754" s="7">
        <v>0</v>
      </c>
      <c r="H3754" s="7">
        <v>12774</v>
      </c>
      <c r="I3754" s="7">
        <v>3</v>
      </c>
      <c r="J3754" s="7">
        <v>14</v>
      </c>
      <c r="K3754" s="7">
        <v>236</v>
      </c>
      <c r="L3754" s="7">
        <v>247</v>
      </c>
      <c r="M3754" s="7">
        <v>7.2142857139999998</v>
      </c>
      <c r="N3754" s="7">
        <f>VLOOKUP(Todos!$A3754,vlookup_table[#All],2,FALSE)</f>
        <v>2</v>
      </c>
      <c r="O3754" s="7" t="str">
        <f>VLOOKUP(Todos!$A3754,vlookup_table[#All],3,FALSE)</f>
        <v>FL</v>
      </c>
      <c r="P3754" s="7">
        <f>VLOOKUP(Todos!$A3754,vlookup_table[#All],4,FALSE)</f>
        <v>2607</v>
      </c>
      <c r="Q3754" s="9" t="str">
        <f>VLOOKUP(Todos!$A3754,vlookup_table[#All],5,FALSE)</f>
        <v>C2</v>
      </c>
      <c r="R3754" s="9" t="str">
        <f>VLOOKUP(Todos!$A3754,vlookup_table[#All],6,FALSE)</f>
        <v>F</v>
      </c>
      <c r="S3754" s="9">
        <f>VLOOKUP(Todos!$A3754,vlookup_table[#All],7,FALSE)</f>
        <v>10</v>
      </c>
      <c r="T3754" s="9">
        <f>ROUND((9706-Todos!$P3754)/100, 0)</f>
        <v>71</v>
      </c>
      <c r="U3754" s="9" t="str" cm="1">
        <f t="array" ref="U3754">_xlfn.IFS(
    ISNUMBER(SEARCH("C", Q3754)), "Ciudad",
    ISNUMBER(SEARCH("T", Q3754)), "Pueblo",
    ISNUMBER(SEARCH("R", Q3754)), "Rural",
    ISNUMBER(SEARCH("S", Q3754)), "Suburbano",
    ISNUMBER(SEARCH("U", Q3754)), "Urbano"
)</f>
        <v>Ciudad</v>
      </c>
      <c r="V3754" s="24" t="str" cm="1">
        <f t="array" ref="V3754">_xlfn.LET(
    _xlpm.txt, _xlfn.TEXTJOIN("", TRUE, IF(ISNUMBER(--MID(Todos!$H3754, _xlfn.SEQUENCE(LEN(Todos!$H3754)), 1)), MID(Todos!$H3754, _xlfn.SEQUENCE(LEN(Todos!$H3754)), 1), "")),
    IF(ISNUMBER(--RIGHT(_xlpm.txt,1)), _xlpm.txt, LEFT(_xlpm.txt, LEN(_xlpm.txt)-1))
)</f>
        <v>12774</v>
      </c>
      <c r="W3754" s="9" t="str">
        <f>UPPER(LEFT(Todos!$B3754,2))</f>
        <v>FL</v>
      </c>
      <c r="X3754" s="10" t="str" cm="1">
        <f t="array" ref="X3754">+IF(Todos!$C3754 = "",MODE.MATCH(Todos!$C$2:$C$4029),Todos!$C3754)</f>
        <v>F</v>
      </c>
    </row>
    <row r="3755" spans="1:24" x14ac:dyDescent="0.35">
      <c r="A3755" s="11">
        <v>30047</v>
      </c>
      <c r="B3755" s="12" t="s">
        <v>40</v>
      </c>
      <c r="C3755" s="12" t="s">
        <v>17</v>
      </c>
      <c r="D3755" s="12">
        <v>436</v>
      </c>
      <c r="E3755" s="12">
        <v>279</v>
      </c>
      <c r="F3755" s="12">
        <v>383</v>
      </c>
      <c r="G3755" s="12">
        <v>2</v>
      </c>
      <c r="H3755" s="12">
        <v>12382</v>
      </c>
      <c r="I3755" s="12">
        <v>2</v>
      </c>
      <c r="J3755" s="12">
        <v>81</v>
      </c>
      <c r="K3755" s="12">
        <v>302</v>
      </c>
      <c r="L3755" s="12">
        <v>351</v>
      </c>
      <c r="M3755" s="12">
        <v>7.0526315789999998</v>
      </c>
      <c r="N3755" s="12">
        <f>VLOOKUP(Todos!$A3755,vlookup_table[#All],2,FALSE)</f>
        <v>2</v>
      </c>
      <c r="O3755" s="12" t="str">
        <f>VLOOKUP(Todos!$A3755,vlookup_table[#All],3,FALSE)</f>
        <v>GA</v>
      </c>
      <c r="P3755" s="12">
        <f>VLOOKUP(Todos!$A3755,vlookup_table[#All],4,FALSE)</f>
        <v>5201</v>
      </c>
      <c r="Q3755" s="14" t="str">
        <f>VLOOKUP(Todos!$A3755,vlookup_table[#All],5,FALSE)</f>
        <v>R2</v>
      </c>
      <c r="R3755" s="14" t="str">
        <f>VLOOKUP(Todos!$A3755,vlookup_table[#All],6,FALSE)</f>
        <v>F</v>
      </c>
      <c r="S3755" s="14">
        <f>VLOOKUP(Todos!$A3755,vlookup_table[#All],7,FALSE)</f>
        <v>10</v>
      </c>
      <c r="T3755" s="14">
        <f>ROUND((9706-Todos!$P3755)/100, 0)</f>
        <v>45</v>
      </c>
      <c r="U3755" s="14" t="str" cm="1">
        <f t="array" ref="U3755">_xlfn.IFS(
    ISNUMBER(SEARCH("C", Q3755)), "Ciudad",
    ISNUMBER(SEARCH("T", Q3755)), "Pueblo",
    ISNUMBER(SEARCH("R", Q3755)), "Rural",
    ISNUMBER(SEARCH("S", Q3755)), "Suburbano",
    ISNUMBER(SEARCH("U", Q3755)), "Urbano"
)</f>
        <v>Rural</v>
      </c>
      <c r="V3755" s="25" t="str" cm="1">
        <f t="array" ref="V3755">_xlfn.LET(
    _xlpm.txt, _xlfn.TEXTJOIN("", TRUE, IF(ISNUMBER(--MID(Todos!$H3755, _xlfn.SEQUENCE(LEN(Todos!$H3755)), 1)), MID(Todos!$H3755, _xlfn.SEQUENCE(LEN(Todos!$H3755)), 1), "")),
    IF(ISNUMBER(--RIGHT(_xlpm.txt,1)), _xlpm.txt, LEFT(_xlpm.txt, LEN(_xlpm.txt)-1))
)</f>
        <v>12382</v>
      </c>
      <c r="W3755" s="14" t="str">
        <f>UPPER(LEFT(Todos!$B3755,2))</f>
        <v>GA</v>
      </c>
      <c r="X3755" s="15" t="str" cm="1">
        <f t="array" ref="X3755">+IF(Todos!$C3755 = "",MODE.MATCH(Todos!$C$2:$C$4029),Todos!$C3755)</f>
        <v>F</v>
      </c>
    </row>
    <row r="3756" spans="1:24" x14ac:dyDescent="0.35">
      <c r="A3756" s="6">
        <v>167580</v>
      </c>
      <c r="B3756" s="7" t="s">
        <v>22</v>
      </c>
      <c r="C3756" s="7" t="s">
        <v>14</v>
      </c>
      <c r="D3756" s="7">
        <v>2394</v>
      </c>
      <c r="E3756" s="7">
        <v>385</v>
      </c>
      <c r="F3756" s="7">
        <v>444</v>
      </c>
      <c r="G3756" s="7">
        <v>70</v>
      </c>
      <c r="H3756" s="7">
        <v>21417</v>
      </c>
      <c r="I3756" s="7">
        <v>29</v>
      </c>
      <c r="J3756" s="7">
        <v>36</v>
      </c>
      <c r="K3756" s="7">
        <v>382</v>
      </c>
      <c r="L3756" s="7">
        <v>439</v>
      </c>
      <c r="M3756" s="7">
        <v>10</v>
      </c>
      <c r="N3756" s="7">
        <f>VLOOKUP(Todos!$A3756,vlookup_table[#All],2,FALSE)</f>
        <v>1</v>
      </c>
      <c r="O3756" s="7" t="str">
        <f>VLOOKUP(Todos!$A3756,vlookup_table[#All],3,FALSE)</f>
        <v>CA</v>
      </c>
      <c r="P3756" s="7">
        <f>VLOOKUP(Todos!$A3756,vlookup_table[#All],4,FALSE)</f>
        <v>0</v>
      </c>
      <c r="Q3756" s="9" t="str">
        <f>VLOOKUP(Todos!$A3756,vlookup_table[#All],5,FALSE)</f>
        <v>U1</v>
      </c>
      <c r="R3756" s="9" t="str">
        <f>VLOOKUP(Todos!$A3756,vlookup_table[#All],6,FALSE)</f>
        <v>M</v>
      </c>
      <c r="S3756" s="9">
        <f>VLOOKUP(Todos!$A3756,vlookup_table[#All],7,FALSE)</f>
        <v>21</v>
      </c>
      <c r="T3756" s="9">
        <f>ROUND((9706-Todos!$P3756)/100, 0)</f>
        <v>97</v>
      </c>
      <c r="U3756" s="9" t="str" cm="1">
        <f t="array" ref="U3756">_xlfn.IFS(
    ISNUMBER(SEARCH("C", Q3756)), "Ciudad",
    ISNUMBER(SEARCH("T", Q3756)), "Pueblo",
    ISNUMBER(SEARCH("R", Q3756)), "Rural",
    ISNUMBER(SEARCH("S", Q3756)), "Suburbano",
    ISNUMBER(SEARCH("U", Q3756)), "Urbano"
)</f>
        <v>Urbano</v>
      </c>
      <c r="V3756" s="24" t="str" cm="1">
        <f t="array" ref="V3756">_xlfn.LET(
    _xlpm.txt, _xlfn.TEXTJOIN("", TRUE, IF(ISNUMBER(--MID(Todos!$H3756, _xlfn.SEQUENCE(LEN(Todos!$H3756)), 1)), MID(Todos!$H3756, _xlfn.SEQUENCE(LEN(Todos!$H3756)), 1), "")),
    IF(ISNUMBER(--RIGHT(_xlpm.txt,1)), _xlpm.txt, LEFT(_xlpm.txt, LEN(_xlpm.txt)-1))
)</f>
        <v>21417</v>
      </c>
      <c r="W3756" s="9" t="str">
        <f>UPPER(LEFT(Todos!$B3756,2))</f>
        <v>CA</v>
      </c>
      <c r="X3756" s="10" t="str" cm="1">
        <f t="array" ref="X3756">+IF(Todos!$C3756 = "",MODE.MATCH(Todos!$C$2:$C$4029),Todos!$C3756)</f>
        <v>M</v>
      </c>
    </row>
    <row r="3757" spans="1:24" x14ac:dyDescent="0.35">
      <c r="A3757" s="11">
        <v>76030</v>
      </c>
      <c r="B3757" s="12" t="s">
        <v>48</v>
      </c>
      <c r="C3757" s="12" t="s">
        <v>14</v>
      </c>
      <c r="D3757" s="12">
        <v>551</v>
      </c>
      <c r="E3757" s="12">
        <v>304</v>
      </c>
      <c r="F3757" s="12">
        <v>378</v>
      </c>
      <c r="G3757" s="12">
        <v>0</v>
      </c>
      <c r="H3757" s="12">
        <v>14020</v>
      </c>
      <c r="I3757" s="12">
        <v>1</v>
      </c>
      <c r="J3757" s="12">
        <v>70</v>
      </c>
      <c r="K3757" s="12">
        <v>322</v>
      </c>
      <c r="L3757" s="12">
        <v>338</v>
      </c>
      <c r="M3757" s="12">
        <v>6.7272727269999999</v>
      </c>
      <c r="N3757" s="12">
        <f>VLOOKUP(Todos!$A3757,vlookup_table[#All],2,FALSE)</f>
        <v>1</v>
      </c>
      <c r="O3757" s="12" t="str">
        <f>VLOOKUP(Todos!$A3757,vlookup_table[#All],3,FALSE)</f>
        <v>IA</v>
      </c>
      <c r="P3757" s="12">
        <f>VLOOKUP(Todos!$A3757,vlookup_table[#All],4,FALSE)</f>
        <v>5401</v>
      </c>
      <c r="Q3757" s="14" t="str">
        <f>VLOOKUP(Todos!$A3757,vlookup_table[#All],5,FALSE)</f>
        <v>S2</v>
      </c>
      <c r="R3757" s="14" t="str">
        <f>VLOOKUP(Todos!$A3757,vlookup_table[#All],6,FALSE)</f>
        <v>M</v>
      </c>
      <c r="S3757" s="14">
        <f>VLOOKUP(Todos!$A3757,vlookup_table[#All],7,FALSE)</f>
        <v>14</v>
      </c>
      <c r="T3757" s="14">
        <f>ROUND((9706-Todos!$P3757)/100, 0)</f>
        <v>43</v>
      </c>
      <c r="U3757" s="14" t="str" cm="1">
        <f t="array" ref="U3757">_xlfn.IFS(
    ISNUMBER(SEARCH("C", Q3757)), "Ciudad",
    ISNUMBER(SEARCH("T", Q3757)), "Pueblo",
    ISNUMBER(SEARCH("R", Q3757)), "Rural",
    ISNUMBER(SEARCH("S", Q3757)), "Suburbano",
    ISNUMBER(SEARCH("U", Q3757)), "Urbano"
)</f>
        <v>Suburbano</v>
      </c>
      <c r="V3757" s="25" t="str" cm="1">
        <f t="array" ref="V3757">_xlfn.LET(
    _xlpm.txt, _xlfn.TEXTJOIN("", TRUE, IF(ISNUMBER(--MID(Todos!$H3757, _xlfn.SEQUENCE(LEN(Todos!$H3757)), 1)), MID(Todos!$H3757, _xlfn.SEQUENCE(LEN(Todos!$H3757)), 1), "")),
    IF(ISNUMBER(--RIGHT(_xlpm.txt,1)), _xlpm.txt, LEFT(_xlpm.txt, LEN(_xlpm.txt)-1))
)</f>
        <v>14020</v>
      </c>
      <c r="W3757" s="14" t="str">
        <f>UPPER(LEFT(Todos!$B3757,2))</f>
        <v>IA</v>
      </c>
      <c r="X3757" s="15" t="str" cm="1">
        <f t="array" ref="X3757">+IF(Todos!$C3757 = "",MODE.MATCH(Todos!$C$2:$C$4029),Todos!$C3757)</f>
        <v>M</v>
      </c>
    </row>
    <row r="3758" spans="1:24" x14ac:dyDescent="0.35">
      <c r="A3758" s="6">
        <v>21003</v>
      </c>
      <c r="B3758" s="7" t="s">
        <v>18</v>
      </c>
      <c r="C3758" s="7" t="s">
        <v>17</v>
      </c>
      <c r="D3758" s="7">
        <v>517</v>
      </c>
      <c r="E3758" s="7">
        <v>213</v>
      </c>
      <c r="F3758" s="7">
        <v>269</v>
      </c>
      <c r="G3758" s="7">
        <v>0</v>
      </c>
      <c r="H3758" s="7">
        <v>8518</v>
      </c>
      <c r="I3758" s="7">
        <v>2</v>
      </c>
      <c r="J3758" s="7">
        <v>70</v>
      </c>
      <c r="K3758" s="7">
        <v>256</v>
      </c>
      <c r="L3758" s="7">
        <v>240</v>
      </c>
      <c r="M3758" s="7">
        <v>12.222222220000001</v>
      </c>
      <c r="N3758" s="7">
        <f>VLOOKUP(Todos!$A3758,vlookup_table[#All],2,FALSE)</f>
        <v>2</v>
      </c>
      <c r="O3758" s="7" t="str">
        <f>VLOOKUP(Todos!$A3758,vlookup_table[#All],3,FALSE)</f>
        <v>NC</v>
      </c>
      <c r="P3758" s="7">
        <f>VLOOKUP(Todos!$A3758,vlookup_table[#All],4,FALSE)</f>
        <v>0</v>
      </c>
      <c r="Q3758" s="9" t="str">
        <f>VLOOKUP(Todos!$A3758,vlookup_table[#All],5,FALSE)</f>
        <v>R3</v>
      </c>
      <c r="R3758" s="9" t="str">
        <f>VLOOKUP(Todos!$A3758,vlookup_table[#All],6,FALSE)</f>
        <v>F</v>
      </c>
      <c r="S3758" s="9">
        <f>VLOOKUP(Todos!$A3758,vlookup_table[#All],7,FALSE)</f>
        <v>10</v>
      </c>
      <c r="T3758" s="9">
        <f>ROUND((9706-Todos!$P3758)/100, 0)</f>
        <v>97</v>
      </c>
      <c r="U3758" s="9" t="str" cm="1">
        <f t="array" ref="U3758">_xlfn.IFS(
    ISNUMBER(SEARCH("C", Q3758)), "Ciudad",
    ISNUMBER(SEARCH("T", Q3758)), "Pueblo",
    ISNUMBER(SEARCH("R", Q3758)), "Rural",
    ISNUMBER(SEARCH("S", Q3758)), "Suburbano",
    ISNUMBER(SEARCH("U", Q3758)), "Urbano"
)</f>
        <v>Rural</v>
      </c>
      <c r="V3758" s="24" t="str" cm="1">
        <f t="array" ref="V3758">_xlfn.LET(
    _xlpm.txt, _xlfn.TEXTJOIN("", TRUE, IF(ISNUMBER(--MID(Todos!$H3758, _xlfn.SEQUENCE(LEN(Todos!$H3758)), 1)), MID(Todos!$H3758, _xlfn.SEQUENCE(LEN(Todos!$H3758)), 1), "")),
    IF(ISNUMBER(--RIGHT(_xlpm.txt,1)), _xlpm.txt, LEFT(_xlpm.txt, LEN(_xlpm.txt)-1))
)</f>
        <v>8518</v>
      </c>
      <c r="W3758" s="9" t="str">
        <f>UPPER(LEFT(Todos!$B3758,2))</f>
        <v>NC</v>
      </c>
      <c r="X3758" s="10" t="str" cm="1">
        <f t="array" ref="X3758">+IF(Todos!$C3758 = "",MODE.MATCH(Todos!$C$2:$C$4029),Todos!$C3758)</f>
        <v>F</v>
      </c>
    </row>
    <row r="3759" spans="1:24" x14ac:dyDescent="0.35">
      <c r="A3759" s="11">
        <v>149117</v>
      </c>
      <c r="B3759" s="12" t="s">
        <v>22</v>
      </c>
      <c r="C3759" s="12" t="s">
        <v>17</v>
      </c>
      <c r="D3759" s="12">
        <v>2549</v>
      </c>
      <c r="E3759" s="12">
        <v>610</v>
      </c>
      <c r="F3759" s="12">
        <v>621</v>
      </c>
      <c r="G3759" s="12">
        <v>92</v>
      </c>
      <c r="H3759" s="12">
        <v>19524</v>
      </c>
      <c r="I3759" s="12">
        <v>11</v>
      </c>
      <c r="J3759" s="12">
        <v>51</v>
      </c>
      <c r="K3759" s="12">
        <v>616</v>
      </c>
      <c r="L3759" s="12">
        <v>590</v>
      </c>
      <c r="M3759" s="12">
        <v>15</v>
      </c>
      <c r="N3759" s="12">
        <f>VLOOKUP(Todos!$A3759,vlookup_table[#All],2,FALSE)</f>
        <v>0</v>
      </c>
      <c r="O3759" s="12" t="str">
        <f>VLOOKUP(Todos!$A3759,vlookup_table[#All],3,FALSE)</f>
        <v>CA</v>
      </c>
      <c r="P3759" s="12">
        <f>VLOOKUP(Todos!$A3759,vlookup_table[#All],4,FALSE)</f>
        <v>0</v>
      </c>
      <c r="Q3759" s="14" t="str">
        <f>VLOOKUP(Todos!$A3759,vlookup_table[#All],5,FALSE)</f>
        <v>C2</v>
      </c>
      <c r="R3759" s="14" t="str">
        <f>VLOOKUP(Todos!$A3759,vlookup_table[#All],6,FALSE)</f>
        <v>F</v>
      </c>
      <c r="S3759" s="14">
        <f>VLOOKUP(Todos!$A3759,vlookup_table[#All],7,FALSE)</f>
        <v>30</v>
      </c>
      <c r="T3759" s="14">
        <f>ROUND((9706-Todos!$P3759)/100, 0)</f>
        <v>97</v>
      </c>
      <c r="U3759" s="14" t="str" cm="1">
        <f t="array" ref="U3759">_xlfn.IFS(
    ISNUMBER(SEARCH("C", Q3759)), "Ciudad",
    ISNUMBER(SEARCH("T", Q3759)), "Pueblo",
    ISNUMBER(SEARCH("R", Q3759)), "Rural",
    ISNUMBER(SEARCH("S", Q3759)), "Suburbano",
    ISNUMBER(SEARCH("U", Q3759)), "Urbano"
)</f>
        <v>Ciudad</v>
      </c>
      <c r="V3759" s="25" t="str" cm="1">
        <f t="array" ref="V3759">_xlfn.LET(
    _xlpm.txt, _xlfn.TEXTJOIN("", TRUE, IF(ISNUMBER(--MID(Todos!$H3759, _xlfn.SEQUENCE(LEN(Todos!$H3759)), 1)), MID(Todos!$H3759, _xlfn.SEQUENCE(LEN(Todos!$H3759)), 1), "")),
    IF(ISNUMBER(--RIGHT(_xlpm.txt,1)), _xlpm.txt, LEFT(_xlpm.txt, LEN(_xlpm.txt)-1))
)</f>
        <v>19524</v>
      </c>
      <c r="W3759" s="14" t="str">
        <f>UPPER(LEFT(Todos!$B3759,2))</f>
        <v>CA</v>
      </c>
      <c r="X3759" s="15" t="str" cm="1">
        <f t="array" ref="X3759">+IF(Todos!$C3759 = "",MODE.MATCH(Todos!$C$2:$C$4029),Todos!$C3759)</f>
        <v>F</v>
      </c>
    </row>
    <row r="3760" spans="1:24" x14ac:dyDescent="0.35">
      <c r="A3760" s="6">
        <v>47810</v>
      </c>
      <c r="B3760" s="7" t="s">
        <v>44</v>
      </c>
      <c r="C3760" s="7" t="s">
        <v>17</v>
      </c>
      <c r="D3760" s="7">
        <v>465</v>
      </c>
      <c r="E3760" s="7">
        <v>271</v>
      </c>
      <c r="F3760" s="7">
        <v>336</v>
      </c>
      <c r="G3760" s="7">
        <v>0</v>
      </c>
      <c r="H3760" s="7">
        <v>9970</v>
      </c>
      <c r="I3760" s="7">
        <v>1</v>
      </c>
      <c r="J3760" s="7">
        <v>79</v>
      </c>
      <c r="K3760" s="7">
        <v>313</v>
      </c>
      <c r="L3760" s="7">
        <v>312</v>
      </c>
      <c r="M3760" s="7">
        <v>4.5</v>
      </c>
      <c r="N3760" s="7">
        <f>VLOOKUP(Todos!$A3760,vlookup_table[#All],2,FALSE)</f>
        <v>0</v>
      </c>
      <c r="O3760" s="7" t="str">
        <f>VLOOKUP(Todos!$A3760,vlookup_table[#All],3,FALSE)</f>
        <v>AL</v>
      </c>
      <c r="P3760" s="7">
        <f>VLOOKUP(Todos!$A3760,vlookup_table[#All],4,FALSE)</f>
        <v>0</v>
      </c>
      <c r="Q3760" s="9" t="str">
        <f>VLOOKUP(Todos!$A3760,vlookup_table[#All],5,FALSE)</f>
        <v>R2</v>
      </c>
      <c r="R3760" s="9" t="str">
        <f>VLOOKUP(Todos!$A3760,vlookup_table[#All],6,FALSE)</f>
        <v>F</v>
      </c>
      <c r="S3760" s="9">
        <f>VLOOKUP(Todos!$A3760,vlookup_table[#All],7,FALSE)</f>
        <v>7</v>
      </c>
      <c r="T3760" s="9">
        <f>ROUND((9706-Todos!$P3760)/100, 0)</f>
        <v>97</v>
      </c>
      <c r="U3760" s="9" t="str" cm="1">
        <f t="array" ref="U3760">_xlfn.IFS(
    ISNUMBER(SEARCH("C", Q3760)), "Ciudad",
    ISNUMBER(SEARCH("T", Q3760)), "Pueblo",
    ISNUMBER(SEARCH("R", Q3760)), "Rural",
    ISNUMBER(SEARCH("S", Q3760)), "Suburbano",
    ISNUMBER(SEARCH("U", Q3760)), "Urbano"
)</f>
        <v>Rural</v>
      </c>
      <c r="V3760" s="24" t="str" cm="1">
        <f t="array" ref="V3760">_xlfn.LET(
    _xlpm.txt, _xlfn.TEXTJOIN("", TRUE, IF(ISNUMBER(--MID(Todos!$H3760, _xlfn.SEQUENCE(LEN(Todos!$H3760)), 1)), MID(Todos!$H3760, _xlfn.SEQUENCE(LEN(Todos!$H3760)), 1), "")),
    IF(ISNUMBER(--RIGHT(_xlpm.txt,1)), _xlpm.txt, LEFT(_xlpm.txt, LEN(_xlpm.txt)-1))
)</f>
        <v>9970</v>
      </c>
      <c r="W3760" s="9" t="str">
        <f>UPPER(LEFT(Todos!$B3760,2))</f>
        <v>AL</v>
      </c>
      <c r="X3760" s="10" t="str" cm="1">
        <f t="array" ref="X3760">+IF(Todos!$C3760 = "",MODE.MATCH(Todos!$C$2:$C$4029),Todos!$C3760)</f>
        <v>F</v>
      </c>
    </row>
    <row r="3761" spans="1:24" x14ac:dyDescent="0.35">
      <c r="A3761" s="11">
        <v>112301</v>
      </c>
      <c r="B3761" s="12" t="s">
        <v>21</v>
      </c>
      <c r="C3761" s="12"/>
      <c r="D3761" s="12">
        <v>435</v>
      </c>
      <c r="E3761" s="12">
        <v>314</v>
      </c>
      <c r="F3761" s="12">
        <v>431</v>
      </c>
      <c r="G3761" s="12">
        <v>0</v>
      </c>
      <c r="H3761" s="12">
        <v>13352</v>
      </c>
      <c r="I3761" s="12">
        <v>2</v>
      </c>
      <c r="J3761" s="12">
        <v>72</v>
      </c>
      <c r="K3761" s="12">
        <v>357</v>
      </c>
      <c r="L3761" s="12">
        <v>378</v>
      </c>
      <c r="M3761" s="12">
        <v>7.4</v>
      </c>
      <c r="N3761" s="12">
        <f>VLOOKUP(Todos!$A3761,vlookup_table[#All],2,FALSE)</f>
        <v>0</v>
      </c>
      <c r="O3761" s="12" t="str">
        <f>VLOOKUP(Todos!$A3761,vlookup_table[#All],3,FALSE)</f>
        <v>TX</v>
      </c>
      <c r="P3761" s="12">
        <f>VLOOKUP(Todos!$A3761,vlookup_table[#All],4,FALSE)</f>
        <v>0</v>
      </c>
      <c r="Q3761" s="14" t="str">
        <f>VLOOKUP(Todos!$A3761,vlookup_table[#All],5,FALSE)</f>
        <v>R3</v>
      </c>
      <c r="R3761" s="14" t="str">
        <f>VLOOKUP(Todos!$A3761,vlookup_table[#All],6,FALSE)</f>
        <v/>
      </c>
      <c r="S3761" s="14">
        <f>VLOOKUP(Todos!$A3761,vlookup_table[#All],7,FALSE)</f>
        <v>10</v>
      </c>
      <c r="T3761" s="14">
        <f>ROUND((9706-Todos!$P3761)/100, 0)</f>
        <v>97</v>
      </c>
      <c r="U3761" s="14" t="str" cm="1">
        <f t="array" ref="U3761">_xlfn.IFS(
    ISNUMBER(SEARCH("C", Q3761)), "Ciudad",
    ISNUMBER(SEARCH("T", Q3761)), "Pueblo",
    ISNUMBER(SEARCH("R", Q3761)), "Rural",
    ISNUMBER(SEARCH("S", Q3761)), "Suburbano",
    ISNUMBER(SEARCH("U", Q3761)), "Urbano"
)</f>
        <v>Rural</v>
      </c>
      <c r="V3761" s="25" t="str" cm="1">
        <f t="array" ref="V3761">_xlfn.LET(
    _xlpm.txt, _xlfn.TEXTJOIN("", TRUE, IF(ISNUMBER(--MID(Todos!$H3761, _xlfn.SEQUENCE(LEN(Todos!$H3761)), 1)), MID(Todos!$H3761, _xlfn.SEQUENCE(LEN(Todos!$H3761)), 1), "")),
    IF(ISNUMBER(--RIGHT(_xlpm.txt,1)), _xlpm.txt, LEFT(_xlpm.txt, LEN(_xlpm.txt)-1))
)</f>
        <v>13352</v>
      </c>
      <c r="W3761" s="14" t="str">
        <f>UPPER(LEFT(Todos!$B3761,2))</f>
        <v>TX</v>
      </c>
      <c r="X3761" s="15" t="e" cm="1">
        <f t="array" aca="1" ref="X3761" ca="1">+IF(Todos!$C3761 = "",MODE.MATCH(Todos!$C$2:$C$4029),Todos!$C3761)</f>
        <v>#NAME?</v>
      </c>
    </row>
    <row r="3762" spans="1:24" x14ac:dyDescent="0.35">
      <c r="A3762" s="6">
        <v>100218</v>
      </c>
      <c r="B3762" s="7" t="s">
        <v>37</v>
      </c>
      <c r="C3762" s="7" t="s">
        <v>17</v>
      </c>
      <c r="D3762" s="7">
        <v>665</v>
      </c>
      <c r="E3762" s="7">
        <v>224</v>
      </c>
      <c r="F3762" s="7">
        <v>323</v>
      </c>
      <c r="G3762" s="7">
        <v>0</v>
      </c>
      <c r="H3762" s="7">
        <v>12187</v>
      </c>
      <c r="I3762" s="7">
        <v>1</v>
      </c>
      <c r="J3762" s="7">
        <v>90</v>
      </c>
      <c r="K3762" s="7">
        <v>246</v>
      </c>
      <c r="L3762" s="7">
        <v>276</v>
      </c>
      <c r="M3762" s="7">
        <v>5.4666666670000001</v>
      </c>
      <c r="N3762" s="7">
        <f>VLOOKUP(Todos!$A3762,vlookup_table[#All],2,FALSE)</f>
        <v>2</v>
      </c>
      <c r="O3762" s="7" t="str">
        <f>VLOOKUP(Todos!$A3762,vlookup_table[#All],3,FALSE)</f>
        <v>MO</v>
      </c>
      <c r="P3762" s="7">
        <f>VLOOKUP(Todos!$A3762,vlookup_table[#All],4,FALSE)</f>
        <v>1701</v>
      </c>
      <c r="Q3762" s="9" t="str">
        <f>VLOOKUP(Todos!$A3762,vlookup_table[#All],5,FALSE)</f>
        <v>U3</v>
      </c>
      <c r="R3762" s="9" t="str">
        <f>VLOOKUP(Todos!$A3762,vlookup_table[#All],6,FALSE)</f>
        <v>F</v>
      </c>
      <c r="S3762" s="9">
        <f>VLOOKUP(Todos!$A3762,vlookup_table[#All],7,FALSE)</f>
        <v>8</v>
      </c>
      <c r="T3762" s="9">
        <f>ROUND((9706-Todos!$P3762)/100, 0)</f>
        <v>80</v>
      </c>
      <c r="U3762" s="9" t="str" cm="1">
        <f t="array" ref="U3762">_xlfn.IFS(
    ISNUMBER(SEARCH("C", Q3762)), "Ciudad",
    ISNUMBER(SEARCH("T", Q3762)), "Pueblo",
    ISNUMBER(SEARCH("R", Q3762)), "Rural",
    ISNUMBER(SEARCH("S", Q3762)), "Suburbano",
    ISNUMBER(SEARCH("U", Q3762)), "Urbano"
)</f>
        <v>Urbano</v>
      </c>
      <c r="V3762" s="24" t="str" cm="1">
        <f t="array" ref="V3762">_xlfn.LET(
    _xlpm.txt, _xlfn.TEXTJOIN("", TRUE, IF(ISNUMBER(--MID(Todos!$H3762, _xlfn.SEQUENCE(LEN(Todos!$H3762)), 1)), MID(Todos!$H3762, _xlfn.SEQUENCE(LEN(Todos!$H3762)), 1), "")),
    IF(ISNUMBER(--RIGHT(_xlpm.txt,1)), _xlpm.txt, LEFT(_xlpm.txt, LEN(_xlpm.txt)-1))
)</f>
        <v>12187</v>
      </c>
      <c r="W3762" s="9" t="str">
        <f>UPPER(LEFT(Todos!$B3762,2))</f>
        <v>MO</v>
      </c>
      <c r="X3762" s="10" t="str" cm="1">
        <f t="array" ref="X3762">+IF(Todos!$C3762 = "",MODE.MATCH(Todos!$C$2:$C$4029),Todos!$C3762)</f>
        <v>F</v>
      </c>
    </row>
    <row r="3763" spans="1:24" x14ac:dyDescent="0.35">
      <c r="A3763" s="11">
        <v>14154</v>
      </c>
      <c r="B3763" s="12" t="s">
        <v>44</v>
      </c>
      <c r="C3763" s="12" t="s">
        <v>17</v>
      </c>
      <c r="D3763" s="12">
        <v>801</v>
      </c>
      <c r="E3763" s="12">
        <v>393</v>
      </c>
      <c r="F3763" s="12">
        <v>473</v>
      </c>
      <c r="G3763" s="12">
        <v>0</v>
      </c>
      <c r="H3763" s="12">
        <v>16846</v>
      </c>
      <c r="I3763" s="12">
        <v>0</v>
      </c>
      <c r="J3763" s="12">
        <v>42</v>
      </c>
      <c r="K3763" s="12">
        <v>488</v>
      </c>
      <c r="L3763" s="12">
        <v>409</v>
      </c>
      <c r="M3763" s="12">
        <v>16.5</v>
      </c>
      <c r="N3763" s="12">
        <f>VLOOKUP(Todos!$A3763,vlookup_table[#All],2,FALSE)</f>
        <v>0</v>
      </c>
      <c r="O3763" s="12" t="str">
        <f>VLOOKUP(Todos!$A3763,vlookup_table[#All],3,FALSE)</f>
        <v>AL</v>
      </c>
      <c r="P3763" s="12">
        <f>VLOOKUP(Todos!$A3763,vlookup_table[#All],4,FALSE)</f>
        <v>2201</v>
      </c>
      <c r="Q3763" s="14" t="str">
        <f>VLOOKUP(Todos!$A3763,vlookup_table[#All],5,FALSE)</f>
        <v>T1</v>
      </c>
      <c r="R3763" s="14" t="str">
        <f>VLOOKUP(Todos!$A3763,vlookup_table[#All],6,FALSE)</f>
        <v>F</v>
      </c>
      <c r="S3763" s="14">
        <f>VLOOKUP(Todos!$A3763,vlookup_table[#All],7,FALSE)</f>
        <v>15</v>
      </c>
      <c r="T3763" s="14">
        <f>ROUND((9706-Todos!$P3763)/100, 0)</f>
        <v>75</v>
      </c>
      <c r="U3763" s="14" t="str" cm="1">
        <f t="array" ref="U3763">_xlfn.IFS(
    ISNUMBER(SEARCH("C", Q3763)), "Ciudad",
    ISNUMBER(SEARCH("T", Q3763)), "Pueblo",
    ISNUMBER(SEARCH("R", Q3763)), "Rural",
    ISNUMBER(SEARCH("S", Q3763)), "Suburbano",
    ISNUMBER(SEARCH("U", Q3763)), "Urbano"
)</f>
        <v>Pueblo</v>
      </c>
      <c r="V3763" s="25" t="str" cm="1">
        <f t="array" ref="V3763">_xlfn.LET(
    _xlpm.txt, _xlfn.TEXTJOIN("", TRUE, IF(ISNUMBER(--MID(Todos!$H3763, _xlfn.SEQUENCE(LEN(Todos!$H3763)), 1)), MID(Todos!$H3763, _xlfn.SEQUENCE(LEN(Todos!$H3763)), 1), "")),
    IF(ISNUMBER(--RIGHT(_xlpm.txt,1)), _xlpm.txt, LEFT(_xlpm.txt, LEN(_xlpm.txt)-1))
)</f>
        <v>16846</v>
      </c>
      <c r="W3763" s="14" t="str">
        <f>UPPER(LEFT(Todos!$B3763,2))</f>
        <v>AL</v>
      </c>
      <c r="X3763" s="15" t="str" cm="1">
        <f t="array" ref="X3763">+IF(Todos!$C3763 = "",MODE.MATCH(Todos!$C$2:$C$4029),Todos!$C3763)</f>
        <v>F</v>
      </c>
    </row>
    <row r="3764" spans="1:24" x14ac:dyDescent="0.35">
      <c r="A3764" s="6">
        <v>16014</v>
      </c>
      <c r="B3764" s="7" t="s">
        <v>18</v>
      </c>
      <c r="C3764" s="7" t="s">
        <v>14</v>
      </c>
      <c r="D3764" s="7">
        <v>628</v>
      </c>
      <c r="E3764" s="7">
        <v>322</v>
      </c>
      <c r="F3764" s="7">
        <v>399</v>
      </c>
      <c r="G3764" s="7">
        <v>1</v>
      </c>
      <c r="H3764" s="7">
        <v>13033</v>
      </c>
      <c r="I3764" s="7">
        <v>0</v>
      </c>
      <c r="J3764" s="7">
        <v>85</v>
      </c>
      <c r="K3764" s="7">
        <v>363</v>
      </c>
      <c r="L3764" s="7">
        <v>362</v>
      </c>
      <c r="M3764" s="7">
        <v>10.53846154</v>
      </c>
      <c r="N3764" s="7">
        <f>VLOOKUP(Todos!$A3764,vlookup_table[#All],2,FALSE)</f>
        <v>1</v>
      </c>
      <c r="O3764" s="7" t="str">
        <f>VLOOKUP(Todos!$A3764,vlookup_table[#All],3,FALSE)</f>
        <v>NC</v>
      </c>
      <c r="P3764" s="7">
        <f>VLOOKUP(Todos!$A3764,vlookup_table[#All],4,FALSE)</f>
        <v>0</v>
      </c>
      <c r="Q3764" s="9" t="str">
        <f>VLOOKUP(Todos!$A3764,vlookup_table[#All],5,FALSE)</f>
        <v>T2</v>
      </c>
      <c r="R3764" s="9" t="str">
        <f>VLOOKUP(Todos!$A3764,vlookup_table[#All],6,FALSE)</f>
        <v>M</v>
      </c>
      <c r="S3764" s="9">
        <f>VLOOKUP(Todos!$A3764,vlookup_table[#All],7,FALSE)</f>
        <v>10</v>
      </c>
      <c r="T3764" s="9">
        <f>ROUND((9706-Todos!$P3764)/100, 0)</f>
        <v>97</v>
      </c>
      <c r="U3764" s="9" t="str" cm="1">
        <f t="array" ref="U3764">_xlfn.IFS(
    ISNUMBER(SEARCH("C", Q3764)), "Ciudad",
    ISNUMBER(SEARCH("T", Q3764)), "Pueblo",
    ISNUMBER(SEARCH("R", Q3764)), "Rural",
    ISNUMBER(SEARCH("S", Q3764)), "Suburbano",
    ISNUMBER(SEARCH("U", Q3764)), "Urbano"
)</f>
        <v>Pueblo</v>
      </c>
      <c r="V3764" s="24" t="str" cm="1">
        <f t="array" ref="V3764">_xlfn.LET(
    _xlpm.txt, _xlfn.TEXTJOIN("", TRUE, IF(ISNUMBER(--MID(Todos!$H3764, _xlfn.SEQUENCE(LEN(Todos!$H3764)), 1)), MID(Todos!$H3764, _xlfn.SEQUENCE(LEN(Todos!$H3764)), 1), "")),
    IF(ISNUMBER(--RIGHT(_xlpm.txt,1)), _xlpm.txt, LEFT(_xlpm.txt, LEN(_xlpm.txt)-1))
)</f>
        <v>13033</v>
      </c>
      <c r="W3764" s="9" t="str">
        <f>UPPER(LEFT(Todos!$B3764,2))</f>
        <v>NC</v>
      </c>
      <c r="X3764" s="10" t="str" cm="1">
        <f t="array" ref="X3764">+IF(Todos!$C3764 = "",MODE.MATCH(Todos!$C$2:$C$4029),Todos!$C3764)</f>
        <v>M</v>
      </c>
    </row>
    <row r="3765" spans="1:24" x14ac:dyDescent="0.35">
      <c r="A3765" s="11">
        <v>140723</v>
      </c>
      <c r="B3765" s="12" t="s">
        <v>21</v>
      </c>
      <c r="C3765" s="12" t="s">
        <v>14</v>
      </c>
      <c r="D3765" s="12">
        <v>729</v>
      </c>
      <c r="E3765" s="12">
        <v>402</v>
      </c>
      <c r="F3765" s="12">
        <v>500</v>
      </c>
      <c r="G3765" s="12">
        <v>0</v>
      </c>
      <c r="H3765" s="12">
        <v>18754</v>
      </c>
      <c r="I3765" s="12">
        <v>2</v>
      </c>
      <c r="J3765" s="12">
        <v>43</v>
      </c>
      <c r="K3765" s="12">
        <v>434</v>
      </c>
      <c r="L3765" s="12">
        <v>442</v>
      </c>
      <c r="M3765" s="12">
        <v>17.666666670000001</v>
      </c>
      <c r="N3765" s="12">
        <f>VLOOKUP(Todos!$A3765,vlookup_table[#All],2,FALSE)</f>
        <v>1</v>
      </c>
      <c r="O3765" s="12" t="str">
        <f>VLOOKUP(Todos!$A3765,vlookup_table[#All],3,FALSE)</f>
        <v>TX</v>
      </c>
      <c r="P3765" s="12">
        <f>VLOOKUP(Todos!$A3765,vlookup_table[#All],4,FALSE)</f>
        <v>2009</v>
      </c>
      <c r="Q3765" s="14" t="str">
        <f>VLOOKUP(Todos!$A3765,vlookup_table[#All],5,FALSE)</f>
        <v>C1</v>
      </c>
      <c r="R3765" s="14" t="str">
        <f>VLOOKUP(Todos!$A3765,vlookup_table[#All],6,FALSE)</f>
        <v>M</v>
      </c>
      <c r="S3765" s="14">
        <f>VLOOKUP(Todos!$A3765,vlookup_table[#All],7,FALSE)</f>
        <v>40</v>
      </c>
      <c r="T3765" s="14">
        <f>ROUND((9706-Todos!$P3765)/100, 0)</f>
        <v>77</v>
      </c>
      <c r="U3765" s="14" t="str" cm="1">
        <f t="array" ref="U3765">_xlfn.IFS(
    ISNUMBER(SEARCH("C", Q3765)), "Ciudad",
    ISNUMBER(SEARCH("T", Q3765)), "Pueblo",
    ISNUMBER(SEARCH("R", Q3765)), "Rural",
    ISNUMBER(SEARCH("S", Q3765)), "Suburbano",
    ISNUMBER(SEARCH("U", Q3765)), "Urbano"
)</f>
        <v>Ciudad</v>
      </c>
      <c r="V3765" s="25" t="str" cm="1">
        <f t="array" ref="V3765">_xlfn.LET(
    _xlpm.txt, _xlfn.TEXTJOIN("", TRUE, IF(ISNUMBER(--MID(Todos!$H3765, _xlfn.SEQUENCE(LEN(Todos!$H3765)), 1)), MID(Todos!$H3765, _xlfn.SEQUENCE(LEN(Todos!$H3765)), 1), "")),
    IF(ISNUMBER(--RIGHT(_xlpm.txt,1)), _xlpm.txt, LEFT(_xlpm.txt, LEN(_xlpm.txt)-1))
)</f>
        <v>18754</v>
      </c>
      <c r="W3765" s="14" t="str">
        <f>UPPER(LEFT(Todos!$B3765,2))</f>
        <v>TX</v>
      </c>
      <c r="X3765" s="15" t="str" cm="1">
        <f t="array" ref="X3765">+IF(Todos!$C3765 = "",MODE.MATCH(Todos!$C$2:$C$4029),Todos!$C3765)</f>
        <v>M</v>
      </c>
    </row>
    <row r="3766" spans="1:24" x14ac:dyDescent="0.35">
      <c r="A3766" s="6">
        <v>169346</v>
      </c>
      <c r="B3766" s="7" t="s">
        <v>22</v>
      </c>
      <c r="C3766" s="7" t="s">
        <v>17</v>
      </c>
      <c r="D3766" s="7">
        <v>818</v>
      </c>
      <c r="E3766" s="7">
        <v>156</v>
      </c>
      <c r="F3766" s="7">
        <v>192</v>
      </c>
      <c r="G3766" s="7">
        <v>1</v>
      </c>
      <c r="H3766" s="7">
        <v>5422</v>
      </c>
      <c r="I3766" s="7">
        <v>16</v>
      </c>
      <c r="J3766" s="7">
        <v>65</v>
      </c>
      <c r="K3766" s="7">
        <v>155</v>
      </c>
      <c r="L3766" s="7">
        <v>195</v>
      </c>
      <c r="M3766" s="7">
        <v>7.6428571429999996</v>
      </c>
      <c r="N3766" s="7">
        <f>VLOOKUP(Todos!$A3766,vlookup_table[#All],2,FALSE)</f>
        <v>0</v>
      </c>
      <c r="O3766" s="7" t="str">
        <f>VLOOKUP(Todos!$A3766,vlookup_table[#All],3,FALSE)</f>
        <v>CA</v>
      </c>
      <c r="P3766" s="7">
        <f>VLOOKUP(Todos!$A3766,vlookup_table[#All],4,FALSE)</f>
        <v>5101</v>
      </c>
      <c r="Q3766" s="9" t="str">
        <f>VLOOKUP(Todos!$A3766,vlookup_table[#All],5,FALSE)</f>
        <v>C3</v>
      </c>
      <c r="R3766" s="9" t="str">
        <f>VLOOKUP(Todos!$A3766,vlookup_table[#All],6,FALSE)</f>
        <v>F</v>
      </c>
      <c r="S3766" s="9">
        <f>VLOOKUP(Todos!$A3766,vlookup_table[#All],7,FALSE)</f>
        <v>10</v>
      </c>
      <c r="T3766" s="9">
        <f>ROUND((9706-Todos!$P3766)/100, 0)</f>
        <v>46</v>
      </c>
      <c r="U3766" s="9" t="str" cm="1">
        <f t="array" ref="U3766">_xlfn.IFS(
    ISNUMBER(SEARCH("C", Q3766)), "Ciudad",
    ISNUMBER(SEARCH("T", Q3766)), "Pueblo",
    ISNUMBER(SEARCH("R", Q3766)), "Rural",
    ISNUMBER(SEARCH("S", Q3766)), "Suburbano",
    ISNUMBER(SEARCH("U", Q3766)), "Urbano"
)</f>
        <v>Ciudad</v>
      </c>
      <c r="V3766" s="24" t="str" cm="1">
        <f t="array" ref="V3766">_xlfn.LET(
    _xlpm.txt, _xlfn.TEXTJOIN("", TRUE, IF(ISNUMBER(--MID(Todos!$H3766, _xlfn.SEQUENCE(LEN(Todos!$H3766)), 1)), MID(Todos!$H3766, _xlfn.SEQUENCE(LEN(Todos!$H3766)), 1), "")),
    IF(ISNUMBER(--RIGHT(_xlpm.txt,1)), _xlpm.txt, LEFT(_xlpm.txt, LEN(_xlpm.txt)-1))
)</f>
        <v>5422</v>
      </c>
      <c r="W3766" s="9" t="str">
        <f>UPPER(LEFT(Todos!$B3766,2))</f>
        <v>CA</v>
      </c>
      <c r="X3766" s="10" t="str" cm="1">
        <f t="array" ref="X3766">+IF(Todos!$C3766 = "",MODE.MATCH(Todos!$C$2:$C$4029),Todos!$C3766)</f>
        <v>F</v>
      </c>
    </row>
    <row r="3767" spans="1:24" x14ac:dyDescent="0.35">
      <c r="A3767" s="11">
        <v>61536</v>
      </c>
      <c r="B3767" s="12" t="s">
        <v>34</v>
      </c>
      <c r="C3767" s="12" t="s">
        <v>14</v>
      </c>
      <c r="D3767" s="12">
        <v>561</v>
      </c>
      <c r="E3767" s="12">
        <v>363</v>
      </c>
      <c r="F3767" s="12">
        <v>422</v>
      </c>
      <c r="G3767" s="12">
        <v>0</v>
      </c>
      <c r="H3767" s="12">
        <v>15208</v>
      </c>
      <c r="I3767" s="12">
        <v>4</v>
      </c>
      <c r="J3767" s="12">
        <v>73</v>
      </c>
      <c r="K3767" s="12">
        <v>376</v>
      </c>
      <c r="L3767" s="12">
        <v>386</v>
      </c>
      <c r="M3767" s="12">
        <v>12.5</v>
      </c>
      <c r="N3767" s="12">
        <f>VLOOKUP(Todos!$A3767,vlookup_table[#All],2,FALSE)</f>
        <v>0</v>
      </c>
      <c r="O3767" s="12" t="str">
        <f>VLOOKUP(Todos!$A3767,vlookup_table[#All],3,FALSE)</f>
        <v>IN</v>
      </c>
      <c r="P3767" s="12">
        <f>VLOOKUP(Todos!$A3767,vlookup_table[#All],4,FALSE)</f>
        <v>0</v>
      </c>
      <c r="Q3767" s="14" t="str">
        <f>VLOOKUP(Todos!$A3767,vlookup_table[#All],5,FALSE)</f>
        <v>C3</v>
      </c>
      <c r="R3767" s="14" t="str">
        <f>VLOOKUP(Todos!$A3767,vlookup_table[#All],6,FALSE)</f>
        <v>M</v>
      </c>
      <c r="S3767" s="14">
        <f>VLOOKUP(Todos!$A3767,vlookup_table[#All],7,FALSE)</f>
        <v>25</v>
      </c>
      <c r="T3767" s="14">
        <f>ROUND((9706-Todos!$P3767)/100, 0)</f>
        <v>97</v>
      </c>
      <c r="U3767" s="14" t="str" cm="1">
        <f t="array" ref="U3767">_xlfn.IFS(
    ISNUMBER(SEARCH("C", Q3767)), "Ciudad",
    ISNUMBER(SEARCH("T", Q3767)), "Pueblo",
    ISNUMBER(SEARCH("R", Q3767)), "Rural",
    ISNUMBER(SEARCH("S", Q3767)), "Suburbano",
    ISNUMBER(SEARCH("U", Q3767)), "Urbano"
)</f>
        <v>Ciudad</v>
      </c>
      <c r="V3767" s="25" t="str" cm="1">
        <f t="array" ref="V3767">_xlfn.LET(
    _xlpm.txt, _xlfn.TEXTJOIN("", TRUE, IF(ISNUMBER(--MID(Todos!$H3767, _xlfn.SEQUENCE(LEN(Todos!$H3767)), 1)), MID(Todos!$H3767, _xlfn.SEQUENCE(LEN(Todos!$H3767)), 1), "")),
    IF(ISNUMBER(--RIGHT(_xlpm.txt,1)), _xlpm.txt, LEFT(_xlpm.txt, LEN(_xlpm.txt)-1))
)</f>
        <v>15208</v>
      </c>
      <c r="W3767" s="14" t="str">
        <f>UPPER(LEFT(Todos!$B3767,2))</f>
        <v>IN</v>
      </c>
      <c r="X3767" s="15" t="str" cm="1">
        <f t="array" ref="X3767">+IF(Todos!$C3767 = "",MODE.MATCH(Todos!$C$2:$C$4029),Todos!$C3767)</f>
        <v>M</v>
      </c>
    </row>
    <row r="3768" spans="1:24" x14ac:dyDescent="0.35">
      <c r="A3768" s="6">
        <v>154544</v>
      </c>
      <c r="B3768" s="7" t="s">
        <v>22</v>
      </c>
      <c r="C3768" s="7" t="s">
        <v>17</v>
      </c>
      <c r="D3768" s="7">
        <v>653</v>
      </c>
      <c r="E3768" s="7">
        <v>194</v>
      </c>
      <c r="F3768" s="7">
        <v>292</v>
      </c>
      <c r="G3768" s="7">
        <v>2</v>
      </c>
      <c r="H3768" s="7">
        <v>12177</v>
      </c>
      <c r="I3768" s="7">
        <v>5</v>
      </c>
      <c r="J3768" s="7">
        <v>35</v>
      </c>
      <c r="K3768" s="7">
        <v>218</v>
      </c>
      <c r="L3768" s="7">
        <v>252</v>
      </c>
      <c r="M3768" s="7">
        <v>7.9356666669999996</v>
      </c>
      <c r="N3768" s="7">
        <f>VLOOKUP(Todos!$A3768,vlookup_table[#All],2,FALSE)</f>
        <v>2</v>
      </c>
      <c r="O3768" s="7" t="str">
        <f>VLOOKUP(Todos!$A3768,vlookup_table[#All],3,FALSE)</f>
        <v>CA</v>
      </c>
      <c r="P3768" s="7">
        <f>VLOOKUP(Todos!$A3768,vlookup_table[#All],4,FALSE)</f>
        <v>5304</v>
      </c>
      <c r="Q3768" s="9" t="str">
        <f>VLOOKUP(Todos!$A3768,vlookup_table[#All],5,FALSE)</f>
        <v>T2</v>
      </c>
      <c r="R3768" s="9" t="str">
        <f>VLOOKUP(Todos!$A3768,vlookup_table[#All],6,FALSE)</f>
        <v>F</v>
      </c>
      <c r="S3768" s="9">
        <f>VLOOKUP(Todos!$A3768,vlookup_table[#All],7,FALSE)</f>
        <v>20</v>
      </c>
      <c r="T3768" s="9">
        <f>ROUND((9706-Todos!$P3768)/100, 0)</f>
        <v>44</v>
      </c>
      <c r="U3768" s="9" t="str" cm="1">
        <f t="array" ref="U3768">_xlfn.IFS(
    ISNUMBER(SEARCH("C", Q3768)), "Ciudad",
    ISNUMBER(SEARCH("T", Q3768)), "Pueblo",
    ISNUMBER(SEARCH("R", Q3768)), "Rural",
    ISNUMBER(SEARCH("S", Q3768)), "Suburbano",
    ISNUMBER(SEARCH("U", Q3768)), "Urbano"
)</f>
        <v>Pueblo</v>
      </c>
      <c r="V3768" s="24" t="str" cm="1">
        <f t="array" ref="V3768">_xlfn.LET(
    _xlpm.txt, _xlfn.TEXTJOIN("", TRUE, IF(ISNUMBER(--MID(Todos!$H3768, _xlfn.SEQUENCE(LEN(Todos!$H3768)), 1)), MID(Todos!$H3768, _xlfn.SEQUENCE(LEN(Todos!$H3768)), 1), "")),
    IF(ISNUMBER(--RIGHT(_xlpm.txt,1)), _xlpm.txt, LEFT(_xlpm.txt, LEN(_xlpm.txt)-1))
)</f>
        <v>12177</v>
      </c>
      <c r="W3768" s="9" t="str">
        <f>UPPER(LEFT(Todos!$B3768,2))</f>
        <v>CA</v>
      </c>
      <c r="X3768" s="10" t="str" cm="1">
        <f t="array" ref="X3768">+IF(Todos!$C3768 = "",MODE.MATCH(Todos!$C$2:$C$4029),Todos!$C3768)</f>
        <v>F</v>
      </c>
    </row>
    <row r="3769" spans="1:24" x14ac:dyDescent="0.35">
      <c r="A3769" s="11">
        <v>185149</v>
      </c>
      <c r="B3769" s="12" t="s">
        <v>16</v>
      </c>
      <c r="C3769" s="12" t="s">
        <v>14</v>
      </c>
      <c r="D3769" s="12">
        <v>396</v>
      </c>
      <c r="E3769" s="12">
        <v>280</v>
      </c>
      <c r="F3769" s="12">
        <v>368</v>
      </c>
      <c r="G3769" s="12">
        <v>0</v>
      </c>
      <c r="H3769" s="12">
        <v>12044</v>
      </c>
      <c r="I3769" s="12">
        <v>1</v>
      </c>
      <c r="J3769" s="12">
        <v>78</v>
      </c>
      <c r="K3769" s="12">
        <v>318</v>
      </c>
      <c r="L3769" s="12">
        <v>335</v>
      </c>
      <c r="M3769" s="12">
        <v>8.6470588240000001</v>
      </c>
      <c r="N3769" s="12">
        <f>VLOOKUP(Todos!$A3769,vlookup_table[#All],2,FALSE)</f>
        <v>2</v>
      </c>
      <c r="O3769" s="12" t="str">
        <f>VLOOKUP(Todos!$A3769,vlookup_table[#All],3,FALSE)</f>
        <v>IL</v>
      </c>
      <c r="P3769" s="12">
        <f>VLOOKUP(Todos!$A3769,vlookup_table[#All],4,FALSE)</f>
        <v>2103</v>
      </c>
      <c r="Q3769" s="14" t="str">
        <f>VLOOKUP(Todos!$A3769,vlookup_table[#All],5,FALSE)</f>
        <v>T3</v>
      </c>
      <c r="R3769" s="14" t="str">
        <f>VLOOKUP(Todos!$A3769,vlookup_table[#All],6,FALSE)</f>
        <v>M</v>
      </c>
      <c r="S3769" s="14">
        <f>VLOOKUP(Todos!$A3769,vlookup_table[#All],7,FALSE)</f>
        <v>5</v>
      </c>
      <c r="T3769" s="14">
        <f>ROUND((9706-Todos!$P3769)/100, 0)</f>
        <v>76</v>
      </c>
      <c r="U3769" s="14" t="str" cm="1">
        <f t="array" ref="U3769">_xlfn.IFS(
    ISNUMBER(SEARCH("C", Q3769)), "Ciudad",
    ISNUMBER(SEARCH("T", Q3769)), "Pueblo",
    ISNUMBER(SEARCH("R", Q3769)), "Rural",
    ISNUMBER(SEARCH("S", Q3769)), "Suburbano",
    ISNUMBER(SEARCH("U", Q3769)), "Urbano"
)</f>
        <v>Pueblo</v>
      </c>
      <c r="V3769" s="25" t="str" cm="1">
        <f t="array" ref="V3769">_xlfn.LET(
    _xlpm.txt, _xlfn.TEXTJOIN("", TRUE, IF(ISNUMBER(--MID(Todos!$H3769, _xlfn.SEQUENCE(LEN(Todos!$H3769)), 1)), MID(Todos!$H3769, _xlfn.SEQUENCE(LEN(Todos!$H3769)), 1), "")),
    IF(ISNUMBER(--RIGHT(_xlpm.txt,1)), _xlpm.txt, LEFT(_xlpm.txt, LEN(_xlpm.txt)-1))
)</f>
        <v>12044</v>
      </c>
      <c r="W3769" s="14" t="str">
        <f>UPPER(LEFT(Todos!$B3769,2))</f>
        <v>IL</v>
      </c>
      <c r="X3769" s="15" t="str" cm="1">
        <f t="array" ref="X3769">+IF(Todos!$C3769 = "",MODE.MATCH(Todos!$C$2:$C$4029),Todos!$C3769)</f>
        <v>M</v>
      </c>
    </row>
    <row r="3770" spans="1:24" x14ac:dyDescent="0.35">
      <c r="A3770" s="6">
        <v>186251</v>
      </c>
      <c r="B3770" s="7" t="s">
        <v>22</v>
      </c>
      <c r="C3770" s="7" t="s">
        <v>17</v>
      </c>
      <c r="D3770" s="7">
        <v>3836</v>
      </c>
      <c r="E3770" s="7">
        <v>491</v>
      </c>
      <c r="F3770" s="7">
        <v>706</v>
      </c>
      <c r="G3770" s="7">
        <v>95</v>
      </c>
      <c r="H3770" s="7">
        <v>32838</v>
      </c>
      <c r="I3770" s="7">
        <v>4</v>
      </c>
      <c r="J3770" s="7">
        <v>41</v>
      </c>
      <c r="K3770" s="7">
        <v>616</v>
      </c>
      <c r="L3770" s="7">
        <v>579</v>
      </c>
      <c r="M3770" s="7">
        <v>13.06666667</v>
      </c>
      <c r="N3770" s="7">
        <f>VLOOKUP(Todos!$A3770,vlookup_table[#All],2,FALSE)</f>
        <v>0</v>
      </c>
      <c r="O3770" s="7" t="str">
        <f>VLOOKUP(Todos!$A3770,vlookup_table[#All],3,FALSE)</f>
        <v>CA</v>
      </c>
      <c r="P3770" s="7">
        <f>VLOOKUP(Todos!$A3770,vlookup_table[#All],4,FALSE)</f>
        <v>1002</v>
      </c>
      <c r="Q3770" s="9" t="str">
        <f>VLOOKUP(Todos!$A3770,vlookup_table[#All],5,FALSE)</f>
        <v>U1</v>
      </c>
      <c r="R3770" s="9" t="str">
        <f>VLOOKUP(Todos!$A3770,vlookup_table[#All],6,FALSE)</f>
        <v>F</v>
      </c>
      <c r="S3770" s="9">
        <f>VLOOKUP(Todos!$A3770,vlookup_table[#All],7,FALSE)</f>
        <v>17</v>
      </c>
      <c r="T3770" s="9">
        <f>ROUND((9706-Todos!$P3770)/100, 0)</f>
        <v>87</v>
      </c>
      <c r="U3770" s="9" t="str" cm="1">
        <f t="array" ref="U3770">_xlfn.IFS(
    ISNUMBER(SEARCH("C", Q3770)), "Ciudad",
    ISNUMBER(SEARCH("T", Q3770)), "Pueblo",
    ISNUMBER(SEARCH("R", Q3770)), "Rural",
    ISNUMBER(SEARCH("S", Q3770)), "Suburbano",
    ISNUMBER(SEARCH("U", Q3770)), "Urbano"
)</f>
        <v>Urbano</v>
      </c>
      <c r="V3770" s="24" t="str" cm="1">
        <f t="array" ref="V3770">_xlfn.LET(
    _xlpm.txt, _xlfn.TEXTJOIN("", TRUE, IF(ISNUMBER(--MID(Todos!$H3770, _xlfn.SEQUENCE(LEN(Todos!$H3770)), 1)), MID(Todos!$H3770, _xlfn.SEQUENCE(LEN(Todos!$H3770)), 1), "")),
    IF(ISNUMBER(--RIGHT(_xlpm.txt,1)), _xlpm.txt, LEFT(_xlpm.txt, LEN(_xlpm.txt)-1))
)</f>
        <v>32838</v>
      </c>
      <c r="W3770" s="9" t="str">
        <f>UPPER(LEFT(Todos!$B3770,2))</f>
        <v>CA</v>
      </c>
      <c r="X3770" s="10" t="str" cm="1">
        <f t="array" ref="X3770">+IF(Todos!$C3770 = "",MODE.MATCH(Todos!$C$2:$C$4029),Todos!$C3770)</f>
        <v>F</v>
      </c>
    </row>
    <row r="3771" spans="1:24" x14ac:dyDescent="0.35">
      <c r="A3771" s="11">
        <v>44582</v>
      </c>
      <c r="B3771" s="12" t="s">
        <v>13</v>
      </c>
      <c r="C3771" s="12" t="s">
        <v>14</v>
      </c>
      <c r="D3771" s="12">
        <v>427</v>
      </c>
      <c r="E3771" s="12">
        <v>162</v>
      </c>
      <c r="F3771" s="12">
        <v>215</v>
      </c>
      <c r="G3771" s="12">
        <v>0</v>
      </c>
      <c r="H3771" s="12">
        <v>10083</v>
      </c>
      <c r="I3771" s="12">
        <v>7</v>
      </c>
      <c r="J3771" s="12">
        <v>8</v>
      </c>
      <c r="K3771" s="12">
        <v>194</v>
      </c>
      <c r="L3771" s="12">
        <v>168</v>
      </c>
      <c r="M3771" s="12">
        <v>3.3571428569999999</v>
      </c>
      <c r="N3771" s="12">
        <f>VLOOKUP(Todos!$A3771,vlookup_table[#All],2,FALSE)</f>
        <v>1</v>
      </c>
      <c r="O3771" s="12" t="str">
        <f>VLOOKUP(Todos!$A3771,vlookup_table[#All],3,FALSE)</f>
        <v>FL</v>
      </c>
      <c r="P3771" s="12">
        <f>VLOOKUP(Todos!$A3771,vlookup_table[#All],4,FALSE)</f>
        <v>1901</v>
      </c>
      <c r="Q3771" s="14" t="str">
        <f>VLOOKUP(Todos!$A3771,vlookup_table[#All],5,FALSE)</f>
        <v>T3</v>
      </c>
      <c r="R3771" s="14" t="str">
        <f>VLOOKUP(Todos!$A3771,vlookup_table[#All],6,FALSE)</f>
        <v>M</v>
      </c>
      <c r="S3771" s="14">
        <f>VLOOKUP(Todos!$A3771,vlookup_table[#All],7,FALSE)</f>
        <v>5</v>
      </c>
      <c r="T3771" s="14">
        <f>ROUND((9706-Todos!$P3771)/100, 0)</f>
        <v>78</v>
      </c>
      <c r="U3771" s="14" t="str" cm="1">
        <f t="array" ref="U3771">_xlfn.IFS(
    ISNUMBER(SEARCH("C", Q3771)), "Ciudad",
    ISNUMBER(SEARCH("T", Q3771)), "Pueblo",
    ISNUMBER(SEARCH("R", Q3771)), "Rural",
    ISNUMBER(SEARCH("S", Q3771)), "Suburbano",
    ISNUMBER(SEARCH("U", Q3771)), "Urbano"
)</f>
        <v>Pueblo</v>
      </c>
      <c r="V3771" s="25" t="str" cm="1">
        <f t="array" ref="V3771">_xlfn.LET(
    _xlpm.txt, _xlfn.TEXTJOIN("", TRUE, IF(ISNUMBER(--MID(Todos!$H3771, _xlfn.SEQUENCE(LEN(Todos!$H3771)), 1)), MID(Todos!$H3771, _xlfn.SEQUENCE(LEN(Todos!$H3771)), 1), "")),
    IF(ISNUMBER(--RIGHT(_xlpm.txt,1)), _xlpm.txt, LEFT(_xlpm.txt, LEN(_xlpm.txt)-1))
)</f>
        <v>10083</v>
      </c>
      <c r="W3771" s="14" t="str">
        <f>UPPER(LEFT(Todos!$B3771,2))</f>
        <v>FL</v>
      </c>
      <c r="X3771" s="15" t="str" cm="1">
        <f t="array" ref="X3771">+IF(Todos!$C3771 = "",MODE.MATCH(Todos!$C$2:$C$4029),Todos!$C3771)</f>
        <v>M</v>
      </c>
    </row>
    <row r="3772" spans="1:24" x14ac:dyDescent="0.35">
      <c r="A3772" s="6">
        <v>177516</v>
      </c>
      <c r="B3772" s="7" t="s">
        <v>51</v>
      </c>
      <c r="C3772" s="7" t="s">
        <v>14</v>
      </c>
      <c r="D3772" s="7">
        <v>718</v>
      </c>
      <c r="E3772" s="7">
        <v>193</v>
      </c>
      <c r="F3772" s="7">
        <v>311</v>
      </c>
      <c r="G3772" s="7">
        <v>1</v>
      </c>
      <c r="H3772" s="7">
        <v>11481</v>
      </c>
      <c r="I3772" s="7">
        <v>3</v>
      </c>
      <c r="J3772" s="7">
        <v>36</v>
      </c>
      <c r="K3772" s="7">
        <v>243</v>
      </c>
      <c r="L3772" s="7">
        <v>274</v>
      </c>
      <c r="M3772" s="7">
        <v>13.42857143</v>
      </c>
      <c r="N3772" s="7">
        <f>VLOOKUP(Todos!$A3772,vlookup_table[#All],2,FALSE)</f>
        <v>1</v>
      </c>
      <c r="O3772" s="7" t="str">
        <f>VLOOKUP(Todos!$A3772,vlookup_table[#All],3,FALSE)</f>
        <v>OR</v>
      </c>
      <c r="P3772" s="7">
        <f>VLOOKUP(Todos!$A3772,vlookup_table[#All],4,FALSE)</f>
        <v>2102</v>
      </c>
      <c r="Q3772" s="9" t="str">
        <f>VLOOKUP(Todos!$A3772,vlookup_table[#All],5,FALSE)</f>
        <v>R2</v>
      </c>
      <c r="R3772" s="9" t="str">
        <f>VLOOKUP(Todos!$A3772,vlookup_table[#All],6,FALSE)</f>
        <v>M</v>
      </c>
      <c r="S3772" s="9">
        <f>VLOOKUP(Todos!$A3772,vlookup_table[#All],7,FALSE)</f>
        <v>37</v>
      </c>
      <c r="T3772" s="9">
        <f>ROUND((9706-Todos!$P3772)/100, 0)</f>
        <v>76</v>
      </c>
      <c r="U3772" s="9" t="str" cm="1">
        <f t="array" ref="U3772">_xlfn.IFS(
    ISNUMBER(SEARCH("C", Q3772)), "Ciudad",
    ISNUMBER(SEARCH("T", Q3772)), "Pueblo",
    ISNUMBER(SEARCH("R", Q3772)), "Rural",
    ISNUMBER(SEARCH("S", Q3772)), "Suburbano",
    ISNUMBER(SEARCH("U", Q3772)), "Urbano"
)</f>
        <v>Rural</v>
      </c>
      <c r="V3772" s="24" t="str" cm="1">
        <f t="array" ref="V3772">_xlfn.LET(
    _xlpm.txt, _xlfn.TEXTJOIN("", TRUE, IF(ISNUMBER(--MID(Todos!$H3772, _xlfn.SEQUENCE(LEN(Todos!$H3772)), 1)), MID(Todos!$H3772, _xlfn.SEQUENCE(LEN(Todos!$H3772)), 1), "")),
    IF(ISNUMBER(--RIGHT(_xlpm.txt,1)), _xlpm.txt, LEFT(_xlpm.txt, LEN(_xlpm.txt)-1))
)</f>
        <v>11481</v>
      </c>
      <c r="W3772" s="9" t="str">
        <f>UPPER(LEFT(Todos!$B3772,2))</f>
        <v>OR</v>
      </c>
      <c r="X3772" s="10" t="str" cm="1">
        <f t="array" ref="X3772">+IF(Todos!$C3772 = "",MODE.MATCH(Todos!$C$2:$C$4029),Todos!$C3772)</f>
        <v>M</v>
      </c>
    </row>
    <row r="3773" spans="1:24" x14ac:dyDescent="0.35">
      <c r="A3773" s="11">
        <v>107693</v>
      </c>
      <c r="B3773" s="12" t="s">
        <v>60</v>
      </c>
      <c r="C3773" s="12" t="s">
        <v>17</v>
      </c>
      <c r="D3773" s="12">
        <v>259</v>
      </c>
      <c r="E3773" s="12">
        <v>265</v>
      </c>
      <c r="F3773" s="12">
        <v>349</v>
      </c>
      <c r="G3773" s="12">
        <v>0</v>
      </c>
      <c r="H3773" s="12">
        <v>11187</v>
      </c>
      <c r="I3773" s="12">
        <v>0</v>
      </c>
      <c r="J3773" s="12">
        <v>85</v>
      </c>
      <c r="K3773" s="12">
        <v>311</v>
      </c>
      <c r="L3773" s="12">
        <v>316</v>
      </c>
      <c r="M3773" s="12">
        <v>7.346153846</v>
      </c>
      <c r="N3773" s="12">
        <f>VLOOKUP(Todos!$A3773,vlookup_table[#All],2,FALSE)</f>
        <v>0</v>
      </c>
      <c r="O3773" s="12" t="str">
        <f>VLOOKUP(Todos!$A3773,vlookup_table[#All],3,FALSE)</f>
        <v>NE</v>
      </c>
      <c r="P3773" s="12">
        <f>VLOOKUP(Todos!$A3773,vlookup_table[#All],4,FALSE)</f>
        <v>4401</v>
      </c>
      <c r="Q3773" s="14" t="str">
        <f>VLOOKUP(Todos!$A3773,vlookup_table[#All],5,FALSE)</f>
        <v>R2</v>
      </c>
      <c r="R3773" s="14" t="str">
        <f>VLOOKUP(Todos!$A3773,vlookup_table[#All],6,FALSE)</f>
        <v>F</v>
      </c>
      <c r="S3773" s="14">
        <f>VLOOKUP(Todos!$A3773,vlookup_table[#All],7,FALSE)</f>
        <v>10</v>
      </c>
      <c r="T3773" s="14">
        <f>ROUND((9706-Todos!$P3773)/100, 0)</f>
        <v>53</v>
      </c>
      <c r="U3773" s="14" t="str" cm="1">
        <f t="array" ref="U3773">_xlfn.IFS(
    ISNUMBER(SEARCH("C", Q3773)), "Ciudad",
    ISNUMBER(SEARCH("T", Q3773)), "Pueblo",
    ISNUMBER(SEARCH("R", Q3773)), "Rural",
    ISNUMBER(SEARCH("S", Q3773)), "Suburbano",
    ISNUMBER(SEARCH("U", Q3773)), "Urbano"
)</f>
        <v>Rural</v>
      </c>
      <c r="V3773" s="25" t="str" cm="1">
        <f t="array" ref="V3773">_xlfn.LET(
    _xlpm.txt, _xlfn.TEXTJOIN("", TRUE, IF(ISNUMBER(--MID(Todos!$H3773, _xlfn.SEQUENCE(LEN(Todos!$H3773)), 1)), MID(Todos!$H3773, _xlfn.SEQUENCE(LEN(Todos!$H3773)), 1), "")),
    IF(ISNUMBER(--RIGHT(_xlpm.txt,1)), _xlpm.txt, LEFT(_xlpm.txt, LEN(_xlpm.txt)-1))
)</f>
        <v>11187</v>
      </c>
      <c r="W3773" s="14" t="str">
        <f>UPPER(LEFT(Todos!$B3773,2))</f>
        <v>NE</v>
      </c>
      <c r="X3773" s="15" t="str" cm="1">
        <f t="array" ref="X3773">+IF(Todos!$C3773 = "",MODE.MATCH(Todos!$C$2:$C$4029),Todos!$C3773)</f>
        <v>F</v>
      </c>
    </row>
    <row r="3774" spans="1:24" x14ac:dyDescent="0.35">
      <c r="A3774" s="6">
        <v>33512</v>
      </c>
      <c r="B3774" s="7" t="s">
        <v>13</v>
      </c>
      <c r="C3774" s="7" t="s">
        <v>17</v>
      </c>
      <c r="D3774" s="7">
        <v>397</v>
      </c>
      <c r="E3774" s="7">
        <v>138</v>
      </c>
      <c r="F3774" s="7">
        <v>245</v>
      </c>
      <c r="G3774" s="7">
        <v>1</v>
      </c>
      <c r="H3774" s="7">
        <v>7456</v>
      </c>
      <c r="I3774" s="7">
        <v>1</v>
      </c>
      <c r="J3774" s="7">
        <v>71</v>
      </c>
      <c r="K3774" s="7">
        <v>168</v>
      </c>
      <c r="L3774" s="7">
        <v>216</v>
      </c>
      <c r="M3774" s="7">
        <v>13</v>
      </c>
      <c r="N3774" s="7">
        <f>VLOOKUP(Todos!$A3774,vlookup_table[#All],2,FALSE)</f>
        <v>0</v>
      </c>
      <c r="O3774" s="7" t="str">
        <f>VLOOKUP(Todos!$A3774,vlookup_table[#All],3,FALSE)</f>
        <v>FL</v>
      </c>
      <c r="P3774" s="7">
        <f>VLOOKUP(Todos!$A3774,vlookup_table[#All],4,FALSE)</f>
        <v>3401</v>
      </c>
      <c r="Q3774" s="9" t="str">
        <f>VLOOKUP(Todos!$A3774,vlookup_table[#All],5,FALSE)</f>
        <v>R3</v>
      </c>
      <c r="R3774" s="9" t="str">
        <f>VLOOKUP(Todos!$A3774,vlookup_table[#All],6,FALSE)</f>
        <v>F</v>
      </c>
      <c r="S3774" s="9">
        <f>VLOOKUP(Todos!$A3774,vlookup_table[#All],7,FALSE)</f>
        <v>19</v>
      </c>
      <c r="T3774" s="9">
        <f>ROUND((9706-Todos!$P3774)/100, 0)</f>
        <v>63</v>
      </c>
      <c r="U3774" s="9" t="str" cm="1">
        <f t="array" ref="U3774">_xlfn.IFS(
    ISNUMBER(SEARCH("C", Q3774)), "Ciudad",
    ISNUMBER(SEARCH("T", Q3774)), "Pueblo",
    ISNUMBER(SEARCH("R", Q3774)), "Rural",
    ISNUMBER(SEARCH("S", Q3774)), "Suburbano",
    ISNUMBER(SEARCH("U", Q3774)), "Urbano"
)</f>
        <v>Rural</v>
      </c>
      <c r="V3774" s="24" t="str" cm="1">
        <f t="array" ref="V3774">_xlfn.LET(
    _xlpm.txt, _xlfn.TEXTJOIN("", TRUE, IF(ISNUMBER(--MID(Todos!$H3774, _xlfn.SEQUENCE(LEN(Todos!$H3774)), 1)), MID(Todos!$H3774, _xlfn.SEQUENCE(LEN(Todos!$H3774)), 1), "")),
    IF(ISNUMBER(--RIGHT(_xlpm.txt,1)), _xlpm.txt, LEFT(_xlpm.txt, LEN(_xlpm.txt)-1))
)</f>
        <v>7456</v>
      </c>
      <c r="W3774" s="9" t="str">
        <f>UPPER(LEFT(Todos!$B3774,2))</f>
        <v>FL</v>
      </c>
      <c r="X3774" s="10" t="str" cm="1">
        <f t="array" ref="X3774">+IF(Todos!$C3774 = "",MODE.MATCH(Todos!$C$2:$C$4029),Todos!$C3774)</f>
        <v>F</v>
      </c>
    </row>
    <row r="3775" spans="1:24" x14ac:dyDescent="0.35">
      <c r="A3775" s="11">
        <v>105431</v>
      </c>
      <c r="B3775" s="12" t="s">
        <v>28</v>
      </c>
      <c r="C3775" s="12" t="s">
        <v>14</v>
      </c>
      <c r="D3775" s="12">
        <v>332</v>
      </c>
      <c r="E3775" s="12">
        <v>218</v>
      </c>
      <c r="F3775" s="12">
        <v>330</v>
      </c>
      <c r="G3775" s="12">
        <v>0</v>
      </c>
      <c r="H3775" s="12">
        <v>11739</v>
      </c>
      <c r="I3775" s="12">
        <v>1</v>
      </c>
      <c r="J3775" s="12">
        <v>81</v>
      </c>
      <c r="K3775" s="12">
        <v>278</v>
      </c>
      <c r="L3775" s="12">
        <v>269</v>
      </c>
      <c r="M3775" s="12">
        <v>11.4</v>
      </c>
      <c r="N3775" s="12">
        <f>VLOOKUP(Todos!$A3775,vlookup_table[#All],2,FALSE)</f>
        <v>1</v>
      </c>
      <c r="O3775" s="12" t="str">
        <f>VLOOKUP(Todos!$A3775,vlookup_table[#All],3,FALSE)</f>
        <v>KS</v>
      </c>
      <c r="P3775" s="12">
        <f>VLOOKUP(Todos!$A3775,vlookup_table[#All],4,FALSE)</f>
        <v>4301</v>
      </c>
      <c r="Q3775" s="14" t="str">
        <f>VLOOKUP(Todos!$A3775,vlookup_table[#All],5,FALSE)</f>
        <v>R2</v>
      </c>
      <c r="R3775" s="14" t="str">
        <f>VLOOKUP(Todos!$A3775,vlookup_table[#All],6,FALSE)</f>
        <v>M</v>
      </c>
      <c r="S3775" s="14">
        <f>VLOOKUP(Todos!$A3775,vlookup_table[#All],7,FALSE)</f>
        <v>25</v>
      </c>
      <c r="T3775" s="14">
        <f>ROUND((9706-Todos!$P3775)/100, 0)</f>
        <v>54</v>
      </c>
      <c r="U3775" s="14" t="str" cm="1">
        <f t="array" ref="U3775">_xlfn.IFS(
    ISNUMBER(SEARCH("C", Q3775)), "Ciudad",
    ISNUMBER(SEARCH("T", Q3775)), "Pueblo",
    ISNUMBER(SEARCH("R", Q3775)), "Rural",
    ISNUMBER(SEARCH("S", Q3775)), "Suburbano",
    ISNUMBER(SEARCH("U", Q3775)), "Urbano"
)</f>
        <v>Rural</v>
      </c>
      <c r="V3775" s="25" t="str" cm="1">
        <f t="array" ref="V3775">_xlfn.LET(
    _xlpm.txt, _xlfn.TEXTJOIN("", TRUE, IF(ISNUMBER(--MID(Todos!$H3775, _xlfn.SEQUENCE(LEN(Todos!$H3775)), 1)), MID(Todos!$H3775, _xlfn.SEQUENCE(LEN(Todos!$H3775)), 1), "")),
    IF(ISNUMBER(--RIGHT(_xlpm.txt,1)), _xlpm.txt, LEFT(_xlpm.txt, LEN(_xlpm.txt)-1))
)</f>
        <v>11739</v>
      </c>
      <c r="W3775" s="14" t="str">
        <f>UPPER(LEFT(Todos!$B3775,2))</f>
        <v>KS</v>
      </c>
      <c r="X3775" s="15" t="str" cm="1">
        <f t="array" ref="X3775">+IF(Todos!$C3775 = "",MODE.MATCH(Todos!$C$2:$C$4029),Todos!$C3775)</f>
        <v>M</v>
      </c>
    </row>
    <row r="3776" spans="1:24" x14ac:dyDescent="0.35">
      <c r="A3776" s="6">
        <v>188639</v>
      </c>
      <c r="B3776" s="7" t="s">
        <v>51</v>
      </c>
      <c r="C3776" s="7" t="s">
        <v>14</v>
      </c>
      <c r="D3776" s="7">
        <v>932</v>
      </c>
      <c r="E3776" s="7">
        <v>442</v>
      </c>
      <c r="F3776" s="7">
        <v>558</v>
      </c>
      <c r="G3776" s="7">
        <v>2</v>
      </c>
      <c r="H3776" s="7">
        <v>22287</v>
      </c>
      <c r="I3776" s="7">
        <v>4</v>
      </c>
      <c r="J3776" s="7">
        <v>43</v>
      </c>
      <c r="K3776" s="7">
        <v>506</v>
      </c>
      <c r="L3776" s="7">
        <v>519</v>
      </c>
      <c r="M3776" s="7">
        <v>18.266666669999999</v>
      </c>
      <c r="N3776" s="7">
        <f>VLOOKUP(Todos!$A3776,vlookup_table[#All],2,FALSE)</f>
        <v>1</v>
      </c>
      <c r="O3776" s="7" t="str">
        <f>VLOOKUP(Todos!$A3776,vlookup_table[#All],3,FALSE)</f>
        <v>OR</v>
      </c>
      <c r="P3776" s="7">
        <f>VLOOKUP(Todos!$A3776,vlookup_table[#All],4,FALSE)</f>
        <v>2401</v>
      </c>
      <c r="Q3776" s="9" t="str">
        <f>VLOOKUP(Todos!$A3776,vlookup_table[#All],5,FALSE)</f>
        <v>C1</v>
      </c>
      <c r="R3776" s="9" t="str">
        <f>VLOOKUP(Todos!$A3776,vlookup_table[#All],6,FALSE)</f>
        <v>M</v>
      </c>
      <c r="S3776" s="9">
        <f>VLOOKUP(Todos!$A3776,vlookup_table[#All],7,FALSE)</f>
        <v>24</v>
      </c>
      <c r="T3776" s="9">
        <f>ROUND((9706-Todos!$P3776)/100, 0)</f>
        <v>73</v>
      </c>
      <c r="U3776" s="9" t="str" cm="1">
        <f t="array" ref="U3776">_xlfn.IFS(
    ISNUMBER(SEARCH("C", Q3776)), "Ciudad",
    ISNUMBER(SEARCH("T", Q3776)), "Pueblo",
    ISNUMBER(SEARCH("R", Q3776)), "Rural",
    ISNUMBER(SEARCH("S", Q3776)), "Suburbano",
    ISNUMBER(SEARCH("U", Q3776)), "Urbano"
)</f>
        <v>Ciudad</v>
      </c>
      <c r="V3776" s="24" t="str" cm="1">
        <f t="array" ref="V3776">_xlfn.LET(
    _xlpm.txt, _xlfn.TEXTJOIN("", TRUE, IF(ISNUMBER(--MID(Todos!$H3776, _xlfn.SEQUENCE(LEN(Todos!$H3776)), 1)), MID(Todos!$H3776, _xlfn.SEQUENCE(LEN(Todos!$H3776)), 1), "")),
    IF(ISNUMBER(--RIGHT(_xlpm.txt,1)), _xlpm.txt, LEFT(_xlpm.txt, LEN(_xlpm.txt)-1))
)</f>
        <v>22287</v>
      </c>
      <c r="W3776" s="9" t="str">
        <f>UPPER(LEFT(Todos!$B3776,2))</f>
        <v>OR</v>
      </c>
      <c r="X3776" s="10" t="str" cm="1">
        <f t="array" ref="X3776">+IF(Todos!$C3776 = "",MODE.MATCH(Todos!$C$2:$C$4029),Todos!$C3776)</f>
        <v>M</v>
      </c>
    </row>
    <row r="3777" spans="1:24" x14ac:dyDescent="0.35">
      <c r="A3777" s="11">
        <v>36472</v>
      </c>
      <c r="B3777" s="12" t="s">
        <v>13</v>
      </c>
      <c r="C3777" s="12" t="s">
        <v>17</v>
      </c>
      <c r="D3777" s="12">
        <v>2250</v>
      </c>
      <c r="E3777" s="12">
        <v>254</v>
      </c>
      <c r="F3777" s="12">
        <v>415</v>
      </c>
      <c r="G3777" s="12">
        <v>55</v>
      </c>
      <c r="H3777" s="12">
        <v>24752</v>
      </c>
      <c r="I3777" s="12">
        <v>28</v>
      </c>
      <c r="J3777" s="12">
        <v>1</v>
      </c>
      <c r="K3777" s="12">
        <v>319</v>
      </c>
      <c r="L3777" s="12">
        <v>333</v>
      </c>
      <c r="M3777" s="12">
        <v>7.1428571429999996</v>
      </c>
      <c r="N3777" s="12">
        <f>VLOOKUP(Todos!$A3777,vlookup_table[#All],2,FALSE)</f>
        <v>0</v>
      </c>
      <c r="O3777" s="12" t="str">
        <f>VLOOKUP(Todos!$A3777,vlookup_table[#All],3,FALSE)</f>
        <v>FL</v>
      </c>
      <c r="P3777" s="12">
        <f>VLOOKUP(Todos!$A3777,vlookup_table[#All],4,FALSE)</f>
        <v>4001</v>
      </c>
      <c r="Q3777" s="14" t="str">
        <f>VLOOKUP(Todos!$A3777,vlookup_table[#All],5,FALSE)</f>
        <v>C1</v>
      </c>
      <c r="R3777" s="14" t="str">
        <f>VLOOKUP(Todos!$A3777,vlookup_table[#All],6,FALSE)</f>
        <v>F</v>
      </c>
      <c r="S3777" s="14">
        <f>VLOOKUP(Todos!$A3777,vlookup_table[#All],7,FALSE)</f>
        <v>13</v>
      </c>
      <c r="T3777" s="14">
        <f>ROUND((9706-Todos!$P3777)/100, 0)</f>
        <v>57</v>
      </c>
      <c r="U3777" s="14" t="str" cm="1">
        <f t="array" ref="U3777">_xlfn.IFS(
    ISNUMBER(SEARCH("C", Q3777)), "Ciudad",
    ISNUMBER(SEARCH("T", Q3777)), "Pueblo",
    ISNUMBER(SEARCH("R", Q3777)), "Rural",
    ISNUMBER(SEARCH("S", Q3777)), "Suburbano",
    ISNUMBER(SEARCH("U", Q3777)), "Urbano"
)</f>
        <v>Ciudad</v>
      </c>
      <c r="V3777" s="25" t="str" cm="1">
        <f t="array" ref="V3777">_xlfn.LET(
    _xlpm.txt, _xlfn.TEXTJOIN("", TRUE, IF(ISNUMBER(--MID(Todos!$H3777, _xlfn.SEQUENCE(LEN(Todos!$H3777)), 1)), MID(Todos!$H3777, _xlfn.SEQUENCE(LEN(Todos!$H3777)), 1), "")),
    IF(ISNUMBER(--RIGHT(_xlpm.txt,1)), _xlpm.txt, LEFT(_xlpm.txt, LEN(_xlpm.txt)-1))
)</f>
        <v>24752</v>
      </c>
      <c r="W3777" s="14" t="str">
        <f>UPPER(LEFT(Todos!$B3777,2))</f>
        <v>FL</v>
      </c>
      <c r="X3777" s="15" t="str" cm="1">
        <f t="array" ref="X3777">+IF(Todos!$C3777 = "",MODE.MATCH(Todos!$C$2:$C$4029),Todos!$C3777)</f>
        <v>F</v>
      </c>
    </row>
    <row r="3778" spans="1:24" x14ac:dyDescent="0.35">
      <c r="A3778" s="6">
        <v>166864</v>
      </c>
      <c r="B3778" s="7" t="s">
        <v>22</v>
      </c>
      <c r="C3778" s="7" t="s">
        <v>17</v>
      </c>
      <c r="D3778" s="7">
        <v>5222</v>
      </c>
      <c r="E3778" s="7">
        <v>799</v>
      </c>
      <c r="F3778" s="7">
        <v>966</v>
      </c>
      <c r="G3778" s="7">
        <v>98</v>
      </c>
      <c r="H3778" s="7">
        <v>40664</v>
      </c>
      <c r="I3778" s="7">
        <v>3</v>
      </c>
      <c r="J3778" s="7">
        <v>58</v>
      </c>
      <c r="K3778" s="7">
        <v>906</v>
      </c>
      <c r="L3778" s="7">
        <v>843</v>
      </c>
      <c r="M3778" s="7">
        <v>15</v>
      </c>
      <c r="N3778" s="7">
        <f>VLOOKUP(Todos!$A3778,vlookup_table[#All],2,FALSE)</f>
        <v>0</v>
      </c>
      <c r="O3778" s="7" t="str">
        <f>VLOOKUP(Todos!$A3778,vlookup_table[#All],3,FALSE)</f>
        <v>CA</v>
      </c>
      <c r="P3778" s="7">
        <f>VLOOKUP(Todos!$A3778,vlookup_table[#All],4,FALSE)</f>
        <v>2001</v>
      </c>
      <c r="Q3778" s="9" t="str">
        <f>VLOOKUP(Todos!$A3778,vlookup_table[#All],5,FALSE)</f>
        <v>S1</v>
      </c>
      <c r="R3778" s="9" t="str">
        <f>VLOOKUP(Todos!$A3778,vlookup_table[#All],6,FALSE)</f>
        <v>F</v>
      </c>
      <c r="S3778" s="9">
        <f>VLOOKUP(Todos!$A3778,vlookup_table[#All],7,FALSE)</f>
        <v>25</v>
      </c>
      <c r="T3778" s="9">
        <f>ROUND((9706-Todos!$P3778)/100, 0)</f>
        <v>77</v>
      </c>
      <c r="U3778" s="9" t="str" cm="1">
        <f t="array" ref="U3778">_xlfn.IFS(
    ISNUMBER(SEARCH("C", Q3778)), "Ciudad",
    ISNUMBER(SEARCH("T", Q3778)), "Pueblo",
    ISNUMBER(SEARCH("R", Q3778)), "Rural",
    ISNUMBER(SEARCH("S", Q3778)), "Suburbano",
    ISNUMBER(SEARCH("U", Q3778)), "Urbano"
)</f>
        <v>Suburbano</v>
      </c>
      <c r="V3778" s="24" t="str" cm="1">
        <f t="array" ref="V3778">_xlfn.LET(
    _xlpm.txt, _xlfn.TEXTJOIN("", TRUE, IF(ISNUMBER(--MID(Todos!$H3778, _xlfn.SEQUENCE(LEN(Todos!$H3778)), 1)), MID(Todos!$H3778, _xlfn.SEQUENCE(LEN(Todos!$H3778)), 1), "")),
    IF(ISNUMBER(--RIGHT(_xlpm.txt,1)), _xlpm.txt, LEFT(_xlpm.txt, LEN(_xlpm.txt)-1))
)</f>
        <v>40664</v>
      </c>
      <c r="W3778" s="9" t="str">
        <f>UPPER(LEFT(Todos!$B3778,2))</f>
        <v>CA</v>
      </c>
      <c r="X3778" s="10" t="str" cm="1">
        <f t="array" ref="X3778">+IF(Todos!$C3778 = "",MODE.MATCH(Todos!$C$2:$C$4029),Todos!$C3778)</f>
        <v>F</v>
      </c>
    </row>
    <row r="3779" spans="1:24" x14ac:dyDescent="0.35">
      <c r="A3779" s="11">
        <v>176680</v>
      </c>
      <c r="B3779" s="12" t="s">
        <v>51</v>
      </c>
      <c r="C3779" s="12" t="s">
        <v>17</v>
      </c>
      <c r="D3779" s="12">
        <v>834</v>
      </c>
      <c r="E3779" s="12">
        <v>222</v>
      </c>
      <c r="F3779" s="12">
        <v>448</v>
      </c>
      <c r="G3779" s="12">
        <v>5</v>
      </c>
      <c r="H3779" s="12">
        <v>15044</v>
      </c>
      <c r="I3779" s="12">
        <v>5</v>
      </c>
      <c r="J3779" s="12">
        <v>39</v>
      </c>
      <c r="K3779" s="12">
        <v>377</v>
      </c>
      <c r="L3779" s="12">
        <v>306</v>
      </c>
      <c r="M3779" s="12">
        <v>7.9166666670000003</v>
      </c>
      <c r="N3779" s="12">
        <f>VLOOKUP(Todos!$A3779,vlookup_table[#All],2,FALSE)</f>
        <v>0</v>
      </c>
      <c r="O3779" s="12" t="str">
        <f>VLOOKUP(Todos!$A3779,vlookup_table[#All],3,FALSE)</f>
        <v>OR</v>
      </c>
      <c r="P3779" s="12">
        <f>VLOOKUP(Todos!$A3779,vlookup_table[#All],4,FALSE)</f>
        <v>4702</v>
      </c>
      <c r="Q3779" s="14" t="str">
        <f>VLOOKUP(Todos!$A3779,vlookup_table[#All],5,FALSE)</f>
        <v>C1</v>
      </c>
      <c r="R3779" s="14" t="str">
        <f>VLOOKUP(Todos!$A3779,vlookup_table[#All],6,FALSE)</f>
        <v>F</v>
      </c>
      <c r="S3779" s="14">
        <f>VLOOKUP(Todos!$A3779,vlookup_table[#All],7,FALSE)</f>
        <v>5</v>
      </c>
      <c r="T3779" s="14">
        <f>ROUND((9706-Todos!$P3779)/100, 0)</f>
        <v>50</v>
      </c>
      <c r="U3779" s="14" t="str" cm="1">
        <f t="array" ref="U3779">_xlfn.IFS(
    ISNUMBER(SEARCH("C", Q3779)), "Ciudad",
    ISNUMBER(SEARCH("T", Q3779)), "Pueblo",
    ISNUMBER(SEARCH("R", Q3779)), "Rural",
    ISNUMBER(SEARCH("S", Q3779)), "Suburbano",
    ISNUMBER(SEARCH("U", Q3779)), "Urbano"
)</f>
        <v>Ciudad</v>
      </c>
      <c r="V3779" s="25" t="str" cm="1">
        <f t="array" ref="V3779">_xlfn.LET(
    _xlpm.txt, _xlfn.TEXTJOIN("", TRUE, IF(ISNUMBER(--MID(Todos!$H3779, _xlfn.SEQUENCE(LEN(Todos!$H3779)), 1)), MID(Todos!$H3779, _xlfn.SEQUENCE(LEN(Todos!$H3779)), 1), "")),
    IF(ISNUMBER(--RIGHT(_xlpm.txt,1)), _xlpm.txt, LEFT(_xlpm.txt, LEN(_xlpm.txt)-1))
)</f>
        <v>15044</v>
      </c>
      <c r="W3779" s="14" t="str">
        <f>UPPER(LEFT(Todos!$B3779,2))</f>
        <v>OR</v>
      </c>
      <c r="X3779" s="15" t="str" cm="1">
        <f t="array" ref="X3779">+IF(Todos!$C3779 = "",MODE.MATCH(Todos!$C$2:$C$4029),Todos!$C3779)</f>
        <v>F</v>
      </c>
    </row>
    <row r="3780" spans="1:24" x14ac:dyDescent="0.35">
      <c r="A3780" s="6">
        <v>49722</v>
      </c>
      <c r="B3780" s="7" t="s">
        <v>44</v>
      </c>
      <c r="C3780" s="7" t="s">
        <v>17</v>
      </c>
      <c r="D3780" s="7">
        <v>1332</v>
      </c>
      <c r="E3780" s="7">
        <v>553</v>
      </c>
      <c r="F3780" s="7">
        <v>648</v>
      </c>
      <c r="G3780" s="7">
        <v>4</v>
      </c>
      <c r="H3780" s="7">
        <v>21032</v>
      </c>
      <c r="I3780" s="7">
        <v>6</v>
      </c>
      <c r="J3780" s="7">
        <v>53</v>
      </c>
      <c r="K3780" s="7">
        <v>547</v>
      </c>
      <c r="L3780" s="7">
        <v>645</v>
      </c>
      <c r="M3780" s="7">
        <v>3.5</v>
      </c>
      <c r="N3780" s="7">
        <f>VLOOKUP(Todos!$A3780,vlookup_table[#All],2,FALSE)</f>
        <v>0</v>
      </c>
      <c r="O3780" s="7" t="str">
        <f>VLOOKUP(Todos!$A3780,vlookup_table[#All],3,FALSE)</f>
        <v>AL</v>
      </c>
      <c r="P3780" s="7">
        <f>VLOOKUP(Todos!$A3780,vlookup_table[#All],4,FALSE)</f>
        <v>0</v>
      </c>
      <c r="Q3780" s="9" t="str">
        <f>VLOOKUP(Todos!$A3780,vlookup_table[#All],5,FALSE)</f>
        <v>R2</v>
      </c>
      <c r="R3780" s="9" t="str">
        <f>VLOOKUP(Todos!$A3780,vlookup_table[#All],6,FALSE)</f>
        <v>F</v>
      </c>
      <c r="S3780" s="9">
        <f>VLOOKUP(Todos!$A3780,vlookup_table[#All],7,FALSE)</f>
        <v>3</v>
      </c>
      <c r="T3780" s="9">
        <f>ROUND((9706-Todos!$P3780)/100, 0)</f>
        <v>97</v>
      </c>
      <c r="U3780" s="9" t="str" cm="1">
        <f t="array" ref="U3780">_xlfn.IFS(
    ISNUMBER(SEARCH("C", Q3780)), "Ciudad",
    ISNUMBER(SEARCH("T", Q3780)), "Pueblo",
    ISNUMBER(SEARCH("R", Q3780)), "Rural",
    ISNUMBER(SEARCH("S", Q3780)), "Suburbano",
    ISNUMBER(SEARCH("U", Q3780)), "Urbano"
)</f>
        <v>Rural</v>
      </c>
      <c r="V3780" s="24" t="str" cm="1">
        <f t="array" ref="V3780">_xlfn.LET(
    _xlpm.txt, _xlfn.TEXTJOIN("", TRUE, IF(ISNUMBER(--MID(Todos!$H3780, _xlfn.SEQUENCE(LEN(Todos!$H3780)), 1)), MID(Todos!$H3780, _xlfn.SEQUENCE(LEN(Todos!$H3780)), 1), "")),
    IF(ISNUMBER(--RIGHT(_xlpm.txt,1)), _xlpm.txt, LEFT(_xlpm.txt, LEN(_xlpm.txt)-1))
)</f>
        <v>21032</v>
      </c>
      <c r="W3780" s="9" t="str">
        <f>UPPER(LEFT(Todos!$B3780,2))</f>
        <v>AL</v>
      </c>
      <c r="X3780" s="10" t="str" cm="1">
        <f t="array" ref="X3780">+IF(Todos!$C3780 = "",MODE.MATCH(Todos!$C$2:$C$4029),Todos!$C3780)</f>
        <v>F</v>
      </c>
    </row>
    <row r="3781" spans="1:24" x14ac:dyDescent="0.35">
      <c r="A3781" s="11">
        <v>191528</v>
      </c>
      <c r="B3781" s="12" t="s">
        <v>21</v>
      </c>
      <c r="C3781" s="12" t="s">
        <v>17</v>
      </c>
      <c r="D3781" s="12">
        <v>814</v>
      </c>
      <c r="E3781" s="12">
        <v>498</v>
      </c>
      <c r="F3781" s="12">
        <v>550</v>
      </c>
      <c r="G3781" s="12">
        <v>0</v>
      </c>
      <c r="H3781" s="12">
        <v>16756</v>
      </c>
      <c r="I3781" s="12">
        <v>5</v>
      </c>
      <c r="J3781" s="12">
        <v>64</v>
      </c>
      <c r="K3781" s="12">
        <v>518</v>
      </c>
      <c r="L3781" s="12">
        <v>532</v>
      </c>
      <c r="M3781" s="12">
        <v>8.5</v>
      </c>
      <c r="N3781" s="12">
        <f>VLOOKUP(Todos!$A3781,vlookup_table[#All],2,FALSE)</f>
        <v>28</v>
      </c>
      <c r="O3781" s="12" t="str">
        <f>VLOOKUP(Todos!$A3781,vlookup_table[#All],3,FALSE)</f>
        <v>TX</v>
      </c>
      <c r="P3781" s="12">
        <f>VLOOKUP(Todos!$A3781,vlookup_table[#All],4,FALSE)</f>
        <v>4101</v>
      </c>
      <c r="Q3781" s="14" t="str">
        <f>VLOOKUP(Todos!$A3781,vlookup_table[#All],5,FALSE)</f>
        <v/>
      </c>
      <c r="R3781" s="14" t="str">
        <f>VLOOKUP(Todos!$A3781,vlookup_table[#All],6,FALSE)</f>
        <v>F</v>
      </c>
      <c r="S3781" s="14">
        <f>VLOOKUP(Todos!$A3781,vlookup_table[#All],7,FALSE)</f>
        <v>20</v>
      </c>
      <c r="T3781" s="14">
        <f>ROUND((9706-Todos!$P3781)/100, 0)</f>
        <v>56</v>
      </c>
      <c r="U3781" s="14" t="e" cm="1">
        <f t="array" ref="U3781">_xlfn.IFS(
    ISNUMBER(SEARCH("C", Q3781)), "Ciudad",
    ISNUMBER(SEARCH("T", Q3781)), "Pueblo",
    ISNUMBER(SEARCH("R", Q3781)), "Rural",
    ISNUMBER(SEARCH("S", Q3781)), "Suburbano",
    ISNUMBER(SEARCH("U", Q3781)), "Urbano"
)</f>
        <v>#N/A</v>
      </c>
      <c r="V3781" s="25" t="str" cm="1">
        <f t="array" ref="V3781">_xlfn.LET(
    _xlpm.txt, _xlfn.TEXTJOIN("", TRUE, IF(ISNUMBER(--MID(Todos!$H3781, _xlfn.SEQUENCE(LEN(Todos!$H3781)), 1)), MID(Todos!$H3781, _xlfn.SEQUENCE(LEN(Todos!$H3781)), 1), "")),
    IF(ISNUMBER(--RIGHT(_xlpm.txt,1)), _xlpm.txt, LEFT(_xlpm.txt, LEN(_xlpm.txt)-1))
)</f>
        <v>16756</v>
      </c>
      <c r="W3781" s="14" t="str">
        <f>UPPER(LEFT(Todos!$B3781,2))</f>
        <v>TX</v>
      </c>
      <c r="X3781" s="15" t="str" cm="1">
        <f t="array" ref="X3781">+IF(Todos!$C3781 = "",MODE.MATCH(Todos!$C$2:$C$4029),Todos!$C3781)</f>
        <v>F</v>
      </c>
    </row>
    <row r="3782" spans="1:24" x14ac:dyDescent="0.35">
      <c r="A3782" s="6">
        <v>10631</v>
      </c>
      <c r="B3782" s="7" t="s">
        <v>44</v>
      </c>
      <c r="C3782" s="7"/>
      <c r="D3782" s="7">
        <v>550</v>
      </c>
      <c r="E3782" s="7">
        <v>752</v>
      </c>
      <c r="F3782" s="7">
        <v>0</v>
      </c>
      <c r="G3782" s="7">
        <v>0</v>
      </c>
      <c r="H3782" s="7">
        <v>14633</v>
      </c>
      <c r="I3782" s="7">
        <v>0</v>
      </c>
      <c r="J3782" s="7">
        <v>69</v>
      </c>
      <c r="K3782" s="7">
        <v>0</v>
      </c>
      <c r="L3782" s="7">
        <v>601</v>
      </c>
      <c r="M3782" s="7">
        <v>10.96296296</v>
      </c>
      <c r="N3782" s="7">
        <f>VLOOKUP(Todos!$A3782,vlookup_table[#All],2,FALSE)</f>
        <v>0</v>
      </c>
      <c r="O3782" s="7" t="str">
        <f>VLOOKUP(Todos!$A3782,vlookup_table[#All],3,FALSE)</f>
        <v>AL</v>
      </c>
      <c r="P3782" s="7">
        <f>VLOOKUP(Todos!$A3782,vlookup_table[#All],4,FALSE)</f>
        <v>0</v>
      </c>
      <c r="Q3782" s="9" t="str">
        <f>VLOOKUP(Todos!$A3782,vlookup_table[#All],5,FALSE)</f>
        <v>C3</v>
      </c>
      <c r="R3782" s="9" t="str">
        <f>VLOOKUP(Todos!$A3782,vlookup_table[#All],6,FALSE)</f>
        <v/>
      </c>
      <c r="S3782" s="9">
        <f>VLOOKUP(Todos!$A3782,vlookup_table[#All],7,FALSE)</f>
        <v>15</v>
      </c>
      <c r="T3782" s="9">
        <f>ROUND((9706-Todos!$P3782)/100, 0)</f>
        <v>97</v>
      </c>
      <c r="U3782" s="9" t="str" cm="1">
        <f t="array" ref="U3782">_xlfn.IFS(
    ISNUMBER(SEARCH("C", Q3782)), "Ciudad",
    ISNUMBER(SEARCH("T", Q3782)), "Pueblo",
    ISNUMBER(SEARCH("R", Q3782)), "Rural",
    ISNUMBER(SEARCH("S", Q3782)), "Suburbano",
    ISNUMBER(SEARCH("U", Q3782)), "Urbano"
)</f>
        <v>Ciudad</v>
      </c>
      <c r="V3782" s="24" t="str" cm="1">
        <f t="array" ref="V3782">_xlfn.LET(
    _xlpm.txt, _xlfn.TEXTJOIN("", TRUE, IF(ISNUMBER(--MID(Todos!$H3782, _xlfn.SEQUENCE(LEN(Todos!$H3782)), 1)), MID(Todos!$H3782, _xlfn.SEQUENCE(LEN(Todos!$H3782)), 1), "")),
    IF(ISNUMBER(--RIGHT(_xlpm.txt,1)), _xlpm.txt, LEFT(_xlpm.txt, LEN(_xlpm.txt)-1))
)</f>
        <v>14633</v>
      </c>
      <c r="W3782" s="9" t="str">
        <f>UPPER(LEFT(Todos!$B3782,2))</f>
        <v>AL</v>
      </c>
      <c r="X3782" s="10" t="e" cm="1">
        <f t="array" aca="1" ref="X3782" ca="1">+IF(Todos!$C3782 = "",MODE.MATCH(Todos!$C$2:$C$4029),Todos!$C3782)</f>
        <v>#NAME?</v>
      </c>
    </row>
    <row r="3783" spans="1:24" x14ac:dyDescent="0.35">
      <c r="A3783" s="11">
        <v>118736</v>
      </c>
      <c r="B3783" s="12" t="s">
        <v>21</v>
      </c>
      <c r="C3783" s="12" t="s">
        <v>14</v>
      </c>
      <c r="D3783" s="12">
        <v>550</v>
      </c>
      <c r="E3783" s="12">
        <v>238</v>
      </c>
      <c r="F3783" s="12">
        <v>255</v>
      </c>
      <c r="G3783" s="12">
        <v>0</v>
      </c>
      <c r="H3783" s="12">
        <v>11519</v>
      </c>
      <c r="I3783" s="12">
        <v>4</v>
      </c>
      <c r="J3783" s="12">
        <v>64</v>
      </c>
      <c r="K3783" s="12">
        <v>251</v>
      </c>
      <c r="L3783" s="12">
        <v>255</v>
      </c>
      <c r="M3783" s="12">
        <v>25</v>
      </c>
      <c r="N3783" s="12">
        <f>VLOOKUP(Todos!$A3783,vlookup_table[#All],2,FALSE)</f>
        <v>1</v>
      </c>
      <c r="O3783" s="12" t="str">
        <f>VLOOKUP(Todos!$A3783,vlookup_table[#All],3,FALSE)</f>
        <v>TX</v>
      </c>
      <c r="P3783" s="12">
        <f>VLOOKUP(Todos!$A3783,vlookup_table[#All],4,FALSE)</f>
        <v>3001</v>
      </c>
      <c r="Q3783" s="14" t="str">
        <f>VLOOKUP(Todos!$A3783,vlookup_table[#All],5,FALSE)</f>
        <v>C2</v>
      </c>
      <c r="R3783" s="14" t="str">
        <f>VLOOKUP(Todos!$A3783,vlookup_table[#All],6,FALSE)</f>
        <v>M</v>
      </c>
      <c r="S3783" s="14">
        <f>VLOOKUP(Todos!$A3783,vlookup_table[#All],7,FALSE)</f>
        <v>25</v>
      </c>
      <c r="T3783" s="14">
        <f>ROUND((9706-Todos!$P3783)/100, 0)</f>
        <v>67</v>
      </c>
      <c r="U3783" s="14" t="str" cm="1">
        <f t="array" ref="U3783">_xlfn.IFS(
    ISNUMBER(SEARCH("C", Q3783)), "Ciudad",
    ISNUMBER(SEARCH("T", Q3783)), "Pueblo",
    ISNUMBER(SEARCH("R", Q3783)), "Rural",
    ISNUMBER(SEARCH("S", Q3783)), "Suburbano",
    ISNUMBER(SEARCH("U", Q3783)), "Urbano"
)</f>
        <v>Ciudad</v>
      </c>
      <c r="V3783" s="25" t="str" cm="1">
        <f t="array" ref="V3783">_xlfn.LET(
    _xlpm.txt, _xlfn.TEXTJOIN("", TRUE, IF(ISNUMBER(--MID(Todos!$H3783, _xlfn.SEQUENCE(LEN(Todos!$H3783)), 1)), MID(Todos!$H3783, _xlfn.SEQUENCE(LEN(Todos!$H3783)), 1), "")),
    IF(ISNUMBER(--RIGHT(_xlpm.txt,1)), _xlpm.txt, LEFT(_xlpm.txt, LEN(_xlpm.txt)-1))
)</f>
        <v>11519</v>
      </c>
      <c r="W3783" s="14" t="str">
        <f>UPPER(LEFT(Todos!$B3783,2))</f>
        <v>TX</v>
      </c>
      <c r="X3783" s="15" t="str" cm="1">
        <f t="array" ref="X3783">+IF(Todos!$C3783 = "",MODE.MATCH(Todos!$C$2:$C$4029),Todos!$C3783)</f>
        <v>M</v>
      </c>
    </row>
    <row r="3784" spans="1:24" x14ac:dyDescent="0.35">
      <c r="A3784" s="6">
        <v>36479</v>
      </c>
      <c r="B3784" s="7" t="s">
        <v>13</v>
      </c>
      <c r="C3784" s="7" t="s">
        <v>14</v>
      </c>
      <c r="D3784" s="7">
        <v>1227</v>
      </c>
      <c r="E3784" s="7">
        <v>249</v>
      </c>
      <c r="F3784" s="7">
        <v>457</v>
      </c>
      <c r="G3784" s="7">
        <v>8</v>
      </c>
      <c r="H3784" s="7">
        <v>22670</v>
      </c>
      <c r="I3784" s="7">
        <v>24</v>
      </c>
      <c r="J3784" s="7">
        <v>4</v>
      </c>
      <c r="K3784" s="7">
        <v>336</v>
      </c>
      <c r="L3784" s="7">
        <v>346</v>
      </c>
      <c r="M3784" s="7">
        <v>7.4285714289999998</v>
      </c>
      <c r="N3784" s="7">
        <f>VLOOKUP(Todos!$A3784,vlookup_table[#All],2,FALSE)</f>
        <v>1</v>
      </c>
      <c r="O3784" s="7" t="str">
        <f>VLOOKUP(Todos!$A3784,vlookup_table[#All],3,FALSE)</f>
        <v>FL</v>
      </c>
      <c r="P3784" s="7">
        <f>VLOOKUP(Todos!$A3784,vlookup_table[#All],4,FALSE)</f>
        <v>1502</v>
      </c>
      <c r="Q3784" s="9" t="str">
        <f>VLOOKUP(Todos!$A3784,vlookup_table[#All],5,FALSE)</f>
        <v>C2</v>
      </c>
      <c r="R3784" s="9" t="str">
        <f>VLOOKUP(Todos!$A3784,vlookup_table[#All],6,FALSE)</f>
        <v>M</v>
      </c>
      <c r="S3784" s="9">
        <f>VLOOKUP(Todos!$A3784,vlookup_table[#All],7,FALSE)</f>
        <v>10</v>
      </c>
      <c r="T3784" s="9">
        <f>ROUND((9706-Todos!$P3784)/100, 0)</f>
        <v>82</v>
      </c>
      <c r="U3784" s="9" t="str" cm="1">
        <f t="array" ref="U3784">_xlfn.IFS(
    ISNUMBER(SEARCH("C", Q3784)), "Ciudad",
    ISNUMBER(SEARCH("T", Q3784)), "Pueblo",
    ISNUMBER(SEARCH("R", Q3784)), "Rural",
    ISNUMBER(SEARCH("S", Q3784)), "Suburbano",
    ISNUMBER(SEARCH("U", Q3784)), "Urbano"
)</f>
        <v>Ciudad</v>
      </c>
      <c r="V3784" s="24" t="str" cm="1">
        <f t="array" ref="V3784">_xlfn.LET(
    _xlpm.txt, _xlfn.TEXTJOIN("", TRUE, IF(ISNUMBER(--MID(Todos!$H3784, _xlfn.SEQUENCE(LEN(Todos!$H3784)), 1)), MID(Todos!$H3784, _xlfn.SEQUENCE(LEN(Todos!$H3784)), 1), "")),
    IF(ISNUMBER(--RIGHT(_xlpm.txt,1)), _xlpm.txt, LEFT(_xlpm.txt, LEN(_xlpm.txt)-1))
)</f>
        <v>22670</v>
      </c>
      <c r="W3784" s="9" t="str">
        <f>UPPER(LEFT(Todos!$B3784,2))</f>
        <v>FL</v>
      </c>
      <c r="X3784" s="10" t="str" cm="1">
        <f t="array" ref="X3784">+IF(Todos!$C3784 = "",MODE.MATCH(Todos!$C$2:$C$4029),Todos!$C3784)</f>
        <v>M</v>
      </c>
    </row>
    <row r="3785" spans="1:24" x14ac:dyDescent="0.35">
      <c r="A3785" s="11">
        <v>182800</v>
      </c>
      <c r="B3785" s="12" t="s">
        <v>41</v>
      </c>
      <c r="C3785" s="12" t="s">
        <v>52</v>
      </c>
      <c r="D3785" s="12">
        <v>1006</v>
      </c>
      <c r="E3785" s="12">
        <v>427</v>
      </c>
      <c r="F3785" s="12">
        <v>458</v>
      </c>
      <c r="G3785" s="12">
        <v>5</v>
      </c>
      <c r="H3785" s="12">
        <v>16068</v>
      </c>
      <c r="I3785" s="12">
        <v>4</v>
      </c>
      <c r="J3785" s="12">
        <v>35</v>
      </c>
      <c r="K3785" s="12">
        <v>411</v>
      </c>
      <c r="L3785" s="12">
        <v>464</v>
      </c>
      <c r="M3785" s="12">
        <v>14.0952381</v>
      </c>
      <c r="N3785" s="12">
        <f>VLOOKUP(Todos!$A3785,vlookup_table[#All],2,FALSE)</f>
        <v>2</v>
      </c>
      <c r="O3785" s="12" t="str">
        <f>VLOOKUP(Todos!$A3785,vlookup_table[#All],3,FALSE)</f>
        <v>WA</v>
      </c>
      <c r="P3785" s="12">
        <f>VLOOKUP(Todos!$A3785,vlookup_table[#All],4,FALSE)</f>
        <v>0</v>
      </c>
      <c r="Q3785" s="14" t="str">
        <f>VLOOKUP(Todos!$A3785,vlookup_table[#All],5,FALSE)</f>
        <v>T2</v>
      </c>
      <c r="R3785" s="14" t="str">
        <f>VLOOKUP(Todos!$A3785,vlookup_table[#All],6,FALSE)</f>
        <v>M</v>
      </c>
      <c r="S3785" s="14">
        <f>VLOOKUP(Todos!$A3785,vlookup_table[#All],7,FALSE)</f>
        <v>21</v>
      </c>
      <c r="T3785" s="14">
        <f>ROUND((9706-Todos!$P3785)/100, 0)</f>
        <v>97</v>
      </c>
      <c r="U3785" s="14" t="str" cm="1">
        <f t="array" ref="U3785">_xlfn.IFS(
    ISNUMBER(SEARCH("C", Q3785)), "Ciudad",
    ISNUMBER(SEARCH("T", Q3785)), "Pueblo",
    ISNUMBER(SEARCH("R", Q3785)), "Rural",
    ISNUMBER(SEARCH("S", Q3785)), "Suburbano",
    ISNUMBER(SEARCH("U", Q3785)), "Urbano"
)</f>
        <v>Pueblo</v>
      </c>
      <c r="V3785" s="25" t="str" cm="1">
        <f t="array" ref="V3785">_xlfn.LET(
    _xlpm.txt, _xlfn.TEXTJOIN("", TRUE, IF(ISNUMBER(--MID(Todos!$H3785, _xlfn.SEQUENCE(LEN(Todos!$H3785)), 1)), MID(Todos!$H3785, _xlfn.SEQUENCE(LEN(Todos!$H3785)), 1), "")),
    IF(ISNUMBER(--RIGHT(_xlpm.txt,1)), _xlpm.txt, LEFT(_xlpm.txt, LEN(_xlpm.txt)-1))
)</f>
        <v>16068</v>
      </c>
      <c r="W3785" s="14" t="str">
        <f>UPPER(LEFT(Todos!$B3785,2))</f>
        <v>WA</v>
      </c>
      <c r="X3785" s="15" t="str" cm="1">
        <f t="array" ref="X3785">+IF(Todos!$C3785 = "",MODE.MATCH(Todos!$C$2:$C$4029),Todos!$C3785)</f>
        <v>male</v>
      </c>
    </row>
    <row r="3786" spans="1:24" x14ac:dyDescent="0.35">
      <c r="A3786" s="6">
        <v>36165</v>
      </c>
      <c r="B3786" s="7" t="s">
        <v>13</v>
      </c>
      <c r="C3786" s="7" t="s">
        <v>14</v>
      </c>
      <c r="D3786" s="7">
        <v>1569</v>
      </c>
      <c r="E3786" s="7">
        <v>553</v>
      </c>
      <c r="F3786" s="7">
        <v>684</v>
      </c>
      <c r="G3786" s="7">
        <v>24</v>
      </c>
      <c r="H3786" s="7">
        <v>27532</v>
      </c>
      <c r="I3786" s="7">
        <v>4</v>
      </c>
      <c r="J3786" s="7">
        <v>15</v>
      </c>
      <c r="K3786" s="7">
        <v>605</v>
      </c>
      <c r="L3786" s="7">
        <v>626</v>
      </c>
      <c r="M3786" s="7">
        <v>18.333333329999999</v>
      </c>
      <c r="N3786" s="7">
        <f>VLOOKUP(Todos!$A3786,vlookup_table[#All],2,FALSE)</f>
        <v>0</v>
      </c>
      <c r="O3786" s="7" t="str">
        <f>VLOOKUP(Todos!$A3786,vlookup_table[#All],3,FALSE)</f>
        <v>FL</v>
      </c>
      <c r="P3786" s="7">
        <f>VLOOKUP(Todos!$A3786,vlookup_table[#All],4,FALSE)</f>
        <v>2501</v>
      </c>
      <c r="Q3786" s="9" t="str">
        <f>VLOOKUP(Todos!$A3786,vlookup_table[#All],5,FALSE)</f>
        <v>C1</v>
      </c>
      <c r="R3786" s="9" t="str">
        <f>VLOOKUP(Todos!$A3786,vlookup_table[#All],6,FALSE)</f>
        <v>M</v>
      </c>
      <c r="S3786" s="9">
        <f>VLOOKUP(Todos!$A3786,vlookup_table[#All],7,FALSE)</f>
        <v>20</v>
      </c>
      <c r="T3786" s="9">
        <f>ROUND((9706-Todos!$P3786)/100, 0)</f>
        <v>72</v>
      </c>
      <c r="U3786" s="9" t="str" cm="1">
        <f t="array" ref="U3786">_xlfn.IFS(
    ISNUMBER(SEARCH("C", Q3786)), "Ciudad",
    ISNUMBER(SEARCH("T", Q3786)), "Pueblo",
    ISNUMBER(SEARCH("R", Q3786)), "Rural",
    ISNUMBER(SEARCH("S", Q3786)), "Suburbano",
    ISNUMBER(SEARCH("U", Q3786)), "Urbano"
)</f>
        <v>Ciudad</v>
      </c>
      <c r="V3786" s="24" t="str" cm="1">
        <f t="array" ref="V3786">_xlfn.LET(
    _xlpm.txt, _xlfn.TEXTJOIN("", TRUE, IF(ISNUMBER(--MID(Todos!$H3786, _xlfn.SEQUENCE(LEN(Todos!$H3786)), 1)), MID(Todos!$H3786, _xlfn.SEQUENCE(LEN(Todos!$H3786)), 1), "")),
    IF(ISNUMBER(--RIGHT(_xlpm.txt,1)), _xlpm.txt, LEFT(_xlpm.txt, LEN(_xlpm.txt)-1))
)</f>
        <v>27532</v>
      </c>
      <c r="W3786" s="9" t="str">
        <f>UPPER(LEFT(Todos!$B3786,2))</f>
        <v>FL</v>
      </c>
      <c r="X3786" s="10" t="str" cm="1">
        <f t="array" ref="X3786">+IF(Todos!$C3786 = "",MODE.MATCH(Todos!$C$2:$C$4029),Todos!$C3786)</f>
        <v>M</v>
      </c>
    </row>
    <row r="3787" spans="1:24" x14ac:dyDescent="0.35">
      <c r="A3787" s="11">
        <v>66187</v>
      </c>
      <c r="B3787" s="12" t="s">
        <v>30</v>
      </c>
      <c r="C3787" s="12" t="s">
        <v>17</v>
      </c>
      <c r="D3787" s="12">
        <v>701</v>
      </c>
      <c r="E3787" s="12">
        <v>490</v>
      </c>
      <c r="F3787" s="12">
        <v>587</v>
      </c>
      <c r="G3787" s="12">
        <v>0</v>
      </c>
      <c r="H3787" s="12">
        <v>18230</v>
      </c>
      <c r="I3787" s="12">
        <v>1</v>
      </c>
      <c r="J3787" s="12">
        <v>93</v>
      </c>
      <c r="K3787" s="12">
        <v>578</v>
      </c>
      <c r="L3787" s="12">
        <v>521</v>
      </c>
      <c r="M3787" s="12">
        <v>15</v>
      </c>
      <c r="N3787" s="12">
        <f>VLOOKUP(Todos!$A3787,vlookup_table[#All],2,FALSE)</f>
        <v>28</v>
      </c>
      <c r="O3787" s="12" t="str">
        <f>VLOOKUP(Todos!$A3787,vlookup_table[#All],3,FALSE)</f>
        <v>MI</v>
      </c>
      <c r="P3787" s="12">
        <f>VLOOKUP(Todos!$A3787,vlookup_table[#All],4,FALSE)</f>
        <v>0</v>
      </c>
      <c r="Q3787" s="14" t="str">
        <f>VLOOKUP(Todos!$A3787,vlookup_table[#All],5,FALSE)</f>
        <v>S2</v>
      </c>
      <c r="R3787" s="14" t="str">
        <f>VLOOKUP(Todos!$A3787,vlookup_table[#All],6,FALSE)</f>
        <v>F</v>
      </c>
      <c r="S3787" s="14">
        <f>VLOOKUP(Todos!$A3787,vlookup_table[#All],7,FALSE)</f>
        <v>15</v>
      </c>
      <c r="T3787" s="14">
        <f>ROUND((9706-Todos!$P3787)/100, 0)</f>
        <v>97</v>
      </c>
      <c r="U3787" s="14" t="str" cm="1">
        <f t="array" ref="U3787">_xlfn.IFS(
    ISNUMBER(SEARCH("C", Q3787)), "Ciudad",
    ISNUMBER(SEARCH("T", Q3787)), "Pueblo",
    ISNUMBER(SEARCH("R", Q3787)), "Rural",
    ISNUMBER(SEARCH("S", Q3787)), "Suburbano",
    ISNUMBER(SEARCH("U", Q3787)), "Urbano"
)</f>
        <v>Suburbano</v>
      </c>
      <c r="V3787" s="25" t="str" cm="1">
        <f t="array" ref="V3787">_xlfn.LET(
    _xlpm.txt, _xlfn.TEXTJOIN("", TRUE, IF(ISNUMBER(--MID(Todos!$H3787, _xlfn.SEQUENCE(LEN(Todos!$H3787)), 1)), MID(Todos!$H3787, _xlfn.SEQUENCE(LEN(Todos!$H3787)), 1), "")),
    IF(ISNUMBER(--RIGHT(_xlpm.txt,1)), _xlpm.txt, LEFT(_xlpm.txt, LEN(_xlpm.txt)-1))
)</f>
        <v>18230</v>
      </c>
      <c r="W3787" s="14" t="str">
        <f>UPPER(LEFT(Todos!$B3787,2))</f>
        <v>MI</v>
      </c>
      <c r="X3787" s="15" t="str" cm="1">
        <f t="array" ref="X3787">+IF(Todos!$C3787 = "",MODE.MATCH(Todos!$C$2:$C$4029),Todos!$C3787)</f>
        <v>F</v>
      </c>
    </row>
    <row r="3788" spans="1:24" x14ac:dyDescent="0.35">
      <c r="A3788" s="6">
        <v>189258</v>
      </c>
      <c r="B3788" s="7" t="s">
        <v>70</v>
      </c>
      <c r="C3788" s="7" t="s">
        <v>17</v>
      </c>
      <c r="D3788" s="7">
        <v>1354</v>
      </c>
      <c r="E3788" s="7">
        <v>515</v>
      </c>
      <c r="F3788" s="7">
        <v>540</v>
      </c>
      <c r="G3788" s="7">
        <v>14</v>
      </c>
      <c r="H3788" s="7">
        <v>22028</v>
      </c>
      <c r="I3788" s="7">
        <v>1</v>
      </c>
      <c r="J3788" s="7">
        <v>61</v>
      </c>
      <c r="K3788" s="7">
        <v>506</v>
      </c>
      <c r="L3788" s="7">
        <v>530</v>
      </c>
      <c r="M3788" s="7">
        <v>8.6363636360000005</v>
      </c>
      <c r="N3788" s="7">
        <f>VLOOKUP(Todos!$A3788,vlookup_table[#All],2,FALSE)</f>
        <v>0</v>
      </c>
      <c r="O3788" s="7" t="str">
        <f>VLOOKUP(Todos!$A3788,vlookup_table[#All],3,FALSE)</f>
        <v>MD</v>
      </c>
      <c r="P3788" s="7">
        <f>VLOOKUP(Todos!$A3788,vlookup_table[#All],4,FALSE)</f>
        <v>0</v>
      </c>
      <c r="Q3788" s="9" t="str">
        <f>VLOOKUP(Todos!$A3788,vlookup_table[#All],5,FALSE)</f>
        <v>T1</v>
      </c>
      <c r="R3788" s="9" t="str">
        <f>VLOOKUP(Todos!$A3788,vlookup_table[#All],6,FALSE)</f>
        <v>F</v>
      </c>
      <c r="S3788" s="9">
        <f>VLOOKUP(Todos!$A3788,vlookup_table[#All],7,FALSE)</f>
        <v>15</v>
      </c>
      <c r="T3788" s="9">
        <f>ROUND((9706-Todos!$P3788)/100, 0)</f>
        <v>97</v>
      </c>
      <c r="U3788" s="9" t="str" cm="1">
        <f t="array" ref="U3788">_xlfn.IFS(
    ISNUMBER(SEARCH("C", Q3788)), "Ciudad",
    ISNUMBER(SEARCH("T", Q3788)), "Pueblo",
    ISNUMBER(SEARCH("R", Q3788)), "Rural",
    ISNUMBER(SEARCH("S", Q3788)), "Suburbano",
    ISNUMBER(SEARCH("U", Q3788)), "Urbano"
)</f>
        <v>Pueblo</v>
      </c>
      <c r="V3788" s="24" t="str" cm="1">
        <f t="array" ref="V3788">_xlfn.LET(
    _xlpm.txt, _xlfn.TEXTJOIN("", TRUE, IF(ISNUMBER(--MID(Todos!$H3788, _xlfn.SEQUENCE(LEN(Todos!$H3788)), 1)), MID(Todos!$H3788, _xlfn.SEQUENCE(LEN(Todos!$H3788)), 1), "")),
    IF(ISNUMBER(--RIGHT(_xlpm.txt,1)), _xlpm.txt, LEFT(_xlpm.txt, LEN(_xlpm.txt)-1))
)</f>
        <v>22028</v>
      </c>
      <c r="W3788" s="9" t="str">
        <f>UPPER(LEFT(Todos!$B3788,2))</f>
        <v>MD</v>
      </c>
      <c r="X3788" s="10" t="str" cm="1">
        <f t="array" ref="X3788">+IF(Todos!$C3788 = "",MODE.MATCH(Todos!$C$2:$C$4029),Todos!$C3788)</f>
        <v>F</v>
      </c>
    </row>
    <row r="3789" spans="1:24" x14ac:dyDescent="0.35">
      <c r="A3789" s="11">
        <v>12853</v>
      </c>
      <c r="B3789" s="12" t="s">
        <v>24</v>
      </c>
      <c r="C3789" s="12" t="s">
        <v>17</v>
      </c>
      <c r="D3789" s="12">
        <v>614</v>
      </c>
      <c r="E3789" s="12">
        <v>196</v>
      </c>
      <c r="F3789" s="12">
        <v>256</v>
      </c>
      <c r="G3789" s="12">
        <v>0</v>
      </c>
      <c r="H3789" s="12">
        <v>9308</v>
      </c>
      <c r="I3789" s="12">
        <v>2</v>
      </c>
      <c r="J3789" s="12">
        <v>25</v>
      </c>
      <c r="K3789" s="12">
        <v>272</v>
      </c>
      <c r="L3789" s="12">
        <v>227</v>
      </c>
      <c r="M3789" s="12">
        <v>8.0389610390000001</v>
      </c>
      <c r="N3789" s="12">
        <f>VLOOKUP(Todos!$A3789,vlookup_table[#All],2,FALSE)</f>
        <v>2</v>
      </c>
      <c r="O3789" s="12" t="str">
        <f>VLOOKUP(Todos!$A3789,vlookup_table[#All],3,FALSE)</f>
        <v>NV</v>
      </c>
      <c r="P3789" s="12">
        <f>VLOOKUP(Todos!$A3789,vlookup_table[#All],4,FALSE)</f>
        <v>2710</v>
      </c>
      <c r="Q3789" s="14" t="str">
        <f>VLOOKUP(Todos!$A3789,vlookup_table[#All],5,FALSE)</f>
        <v>T3</v>
      </c>
      <c r="R3789" s="14" t="str">
        <f>VLOOKUP(Todos!$A3789,vlookup_table[#All],6,FALSE)</f>
        <v>F</v>
      </c>
      <c r="S3789" s="14">
        <f>VLOOKUP(Todos!$A3789,vlookup_table[#All],7,FALSE)</f>
        <v>12</v>
      </c>
      <c r="T3789" s="14">
        <f>ROUND((9706-Todos!$P3789)/100, 0)</f>
        <v>70</v>
      </c>
      <c r="U3789" s="14" t="str" cm="1">
        <f t="array" ref="U3789">_xlfn.IFS(
    ISNUMBER(SEARCH("C", Q3789)), "Ciudad",
    ISNUMBER(SEARCH("T", Q3789)), "Pueblo",
    ISNUMBER(SEARCH("R", Q3789)), "Rural",
    ISNUMBER(SEARCH("S", Q3789)), "Suburbano",
    ISNUMBER(SEARCH("U", Q3789)), "Urbano"
)</f>
        <v>Pueblo</v>
      </c>
      <c r="V3789" s="25" t="str" cm="1">
        <f t="array" ref="V3789">_xlfn.LET(
    _xlpm.txt, _xlfn.TEXTJOIN("", TRUE, IF(ISNUMBER(--MID(Todos!$H3789, _xlfn.SEQUENCE(LEN(Todos!$H3789)), 1)), MID(Todos!$H3789, _xlfn.SEQUENCE(LEN(Todos!$H3789)), 1), "")),
    IF(ISNUMBER(--RIGHT(_xlpm.txt,1)), _xlpm.txt, LEFT(_xlpm.txt, LEN(_xlpm.txt)-1))
)</f>
        <v>9308</v>
      </c>
      <c r="W3789" s="14" t="str">
        <f>UPPER(LEFT(Todos!$B3789,2))</f>
        <v>NV</v>
      </c>
      <c r="X3789" s="15" t="str" cm="1">
        <f t="array" ref="X3789">+IF(Todos!$C3789 = "",MODE.MATCH(Todos!$C$2:$C$4029),Todos!$C3789)</f>
        <v>F</v>
      </c>
    </row>
    <row r="3790" spans="1:24" x14ac:dyDescent="0.35">
      <c r="A3790" s="6">
        <v>188377</v>
      </c>
      <c r="B3790" s="7" t="s">
        <v>16</v>
      </c>
      <c r="C3790" s="7" t="s">
        <v>17</v>
      </c>
      <c r="D3790" s="7">
        <v>940</v>
      </c>
      <c r="E3790" s="7">
        <v>285</v>
      </c>
      <c r="F3790" s="7">
        <v>406</v>
      </c>
      <c r="G3790" s="7">
        <v>1</v>
      </c>
      <c r="H3790" s="7">
        <v>13571</v>
      </c>
      <c r="I3790" s="7">
        <v>16</v>
      </c>
      <c r="J3790" s="7">
        <v>68</v>
      </c>
      <c r="K3790" s="7">
        <v>339</v>
      </c>
      <c r="L3790" s="7">
        <v>333</v>
      </c>
      <c r="M3790" s="7">
        <v>7.8571428570000004</v>
      </c>
      <c r="N3790" s="7">
        <f>VLOOKUP(Todos!$A3790,vlookup_table[#All],2,FALSE)</f>
        <v>0</v>
      </c>
      <c r="O3790" s="7" t="str">
        <f>VLOOKUP(Todos!$A3790,vlookup_table[#All],3,FALSE)</f>
        <v>IL</v>
      </c>
      <c r="P3790" s="7">
        <f>VLOOKUP(Todos!$A3790,vlookup_table[#All],4,FALSE)</f>
        <v>1909</v>
      </c>
      <c r="Q3790" s="9" t="str">
        <f>VLOOKUP(Todos!$A3790,vlookup_table[#All],5,FALSE)</f>
        <v/>
      </c>
      <c r="R3790" s="9" t="str">
        <f>VLOOKUP(Todos!$A3790,vlookup_table[#All],6,FALSE)</f>
        <v>F</v>
      </c>
      <c r="S3790" s="9">
        <f>VLOOKUP(Todos!$A3790,vlookup_table[#All],7,FALSE)</f>
        <v>5</v>
      </c>
      <c r="T3790" s="9">
        <f>ROUND((9706-Todos!$P3790)/100, 0)</f>
        <v>78</v>
      </c>
      <c r="U3790" s="9" t="e" cm="1">
        <f t="array" ref="U3790">_xlfn.IFS(
    ISNUMBER(SEARCH("C", Q3790)), "Ciudad",
    ISNUMBER(SEARCH("T", Q3790)), "Pueblo",
    ISNUMBER(SEARCH("R", Q3790)), "Rural",
    ISNUMBER(SEARCH("S", Q3790)), "Suburbano",
    ISNUMBER(SEARCH("U", Q3790)), "Urbano"
)</f>
        <v>#N/A</v>
      </c>
      <c r="V3790" s="24" t="str" cm="1">
        <f t="array" ref="V3790">_xlfn.LET(
    _xlpm.txt, _xlfn.TEXTJOIN("", TRUE, IF(ISNUMBER(--MID(Todos!$H3790, _xlfn.SEQUENCE(LEN(Todos!$H3790)), 1)), MID(Todos!$H3790, _xlfn.SEQUENCE(LEN(Todos!$H3790)), 1), "")),
    IF(ISNUMBER(--RIGHT(_xlpm.txt,1)), _xlpm.txt, LEFT(_xlpm.txt, LEN(_xlpm.txt)-1))
)</f>
        <v>13571</v>
      </c>
      <c r="W3790" s="9" t="str">
        <f>UPPER(LEFT(Todos!$B3790,2))</f>
        <v>IL</v>
      </c>
      <c r="X3790" s="10" t="str" cm="1">
        <f t="array" ref="X3790">+IF(Todos!$C3790 = "",MODE.MATCH(Todos!$C$2:$C$4029),Todos!$C3790)</f>
        <v>F</v>
      </c>
    </row>
    <row r="3791" spans="1:24" x14ac:dyDescent="0.35">
      <c r="A3791" s="11">
        <v>139926</v>
      </c>
      <c r="B3791" s="12" t="s">
        <v>55</v>
      </c>
      <c r="C3791" s="12" t="s">
        <v>17</v>
      </c>
      <c r="D3791" s="12">
        <v>2056</v>
      </c>
      <c r="E3791" s="12">
        <v>545</v>
      </c>
      <c r="F3791" s="12">
        <v>756</v>
      </c>
      <c r="G3791" s="12">
        <v>51</v>
      </c>
      <c r="H3791" s="12">
        <v>26183</v>
      </c>
      <c r="I3791" s="12">
        <v>4</v>
      </c>
      <c r="J3791" s="12">
        <v>49</v>
      </c>
      <c r="K3791" s="12">
        <v>597</v>
      </c>
      <c r="L3791" s="12">
        <v>658</v>
      </c>
      <c r="M3791" s="12">
        <v>17.666666670000001</v>
      </c>
      <c r="N3791" s="12">
        <f>VLOOKUP(Todos!$A3791,vlookup_table[#All],2,FALSE)</f>
        <v>28</v>
      </c>
      <c r="O3791" s="12" t="str">
        <f>VLOOKUP(Todos!$A3791,vlookup_table[#All],3,FALSE)</f>
        <v>NM</v>
      </c>
      <c r="P3791" s="12">
        <f>VLOOKUP(Todos!$A3791,vlookup_table[#All],4,FALSE)</f>
        <v>0</v>
      </c>
      <c r="Q3791" s="14" t="str">
        <f>VLOOKUP(Todos!$A3791,vlookup_table[#All],5,FALSE)</f>
        <v>T1</v>
      </c>
      <c r="R3791" s="14" t="str">
        <f>VLOOKUP(Todos!$A3791,vlookup_table[#All],6,FALSE)</f>
        <v>F</v>
      </c>
      <c r="S3791" s="14">
        <f>VLOOKUP(Todos!$A3791,vlookup_table[#All],7,FALSE)</f>
        <v>20</v>
      </c>
      <c r="T3791" s="14">
        <f>ROUND((9706-Todos!$P3791)/100, 0)</f>
        <v>97</v>
      </c>
      <c r="U3791" s="14" t="str" cm="1">
        <f t="array" ref="U3791">_xlfn.IFS(
    ISNUMBER(SEARCH("C", Q3791)), "Ciudad",
    ISNUMBER(SEARCH("T", Q3791)), "Pueblo",
    ISNUMBER(SEARCH("R", Q3791)), "Rural",
    ISNUMBER(SEARCH("S", Q3791)), "Suburbano",
    ISNUMBER(SEARCH("U", Q3791)), "Urbano"
)</f>
        <v>Pueblo</v>
      </c>
      <c r="V3791" s="25" t="str" cm="1">
        <f t="array" ref="V3791">_xlfn.LET(
    _xlpm.txt, _xlfn.TEXTJOIN("", TRUE, IF(ISNUMBER(--MID(Todos!$H3791, _xlfn.SEQUENCE(LEN(Todos!$H3791)), 1)), MID(Todos!$H3791, _xlfn.SEQUENCE(LEN(Todos!$H3791)), 1), "")),
    IF(ISNUMBER(--RIGHT(_xlpm.txt,1)), _xlpm.txt, LEFT(_xlpm.txt, LEN(_xlpm.txt)-1))
)</f>
        <v>26183</v>
      </c>
      <c r="W3791" s="14" t="str">
        <f>UPPER(LEFT(Todos!$B3791,2))</f>
        <v>NM</v>
      </c>
      <c r="X3791" s="15" t="str" cm="1">
        <f t="array" ref="X3791">+IF(Todos!$C3791 = "",MODE.MATCH(Todos!$C$2:$C$4029),Todos!$C3791)</f>
        <v>F</v>
      </c>
    </row>
    <row r="3792" spans="1:24" x14ac:dyDescent="0.35">
      <c r="A3792" s="6">
        <v>10851</v>
      </c>
      <c r="B3792" s="7" t="s">
        <v>22</v>
      </c>
      <c r="C3792" s="7" t="s">
        <v>14</v>
      </c>
      <c r="D3792" s="7">
        <v>800</v>
      </c>
      <c r="E3792" s="7">
        <v>303</v>
      </c>
      <c r="F3792" s="7">
        <v>288</v>
      </c>
      <c r="G3792" s="7">
        <v>0</v>
      </c>
      <c r="H3792" s="7">
        <v>9847</v>
      </c>
      <c r="I3792" s="7">
        <v>13</v>
      </c>
      <c r="J3792" s="7">
        <v>45</v>
      </c>
      <c r="K3792" s="7">
        <v>249</v>
      </c>
      <c r="L3792" s="7">
        <v>298</v>
      </c>
      <c r="M3792" s="7">
        <v>12.10869565</v>
      </c>
      <c r="N3792" s="7">
        <f>VLOOKUP(Todos!$A3792,vlookup_table[#All],2,FALSE)</f>
        <v>0</v>
      </c>
      <c r="O3792" s="7" t="str">
        <f>VLOOKUP(Todos!$A3792,vlookup_table[#All],3,FALSE)</f>
        <v>CA</v>
      </c>
      <c r="P3792" s="7">
        <f>VLOOKUP(Todos!$A3792,vlookup_table[#All],4,FALSE)</f>
        <v>0</v>
      </c>
      <c r="Q3792" s="9" t="str">
        <f>VLOOKUP(Todos!$A3792,vlookup_table[#All],5,FALSE)</f>
        <v>T2</v>
      </c>
      <c r="R3792" s="9" t="str">
        <f>VLOOKUP(Todos!$A3792,vlookup_table[#All],6,FALSE)</f>
        <v>M</v>
      </c>
      <c r="S3792" s="9">
        <f>VLOOKUP(Todos!$A3792,vlookup_table[#All],7,FALSE)</f>
        <v>35</v>
      </c>
      <c r="T3792" s="9">
        <f>ROUND((9706-Todos!$P3792)/100, 0)</f>
        <v>97</v>
      </c>
      <c r="U3792" s="9" t="str" cm="1">
        <f t="array" ref="U3792">_xlfn.IFS(
    ISNUMBER(SEARCH("C", Q3792)), "Ciudad",
    ISNUMBER(SEARCH("T", Q3792)), "Pueblo",
    ISNUMBER(SEARCH("R", Q3792)), "Rural",
    ISNUMBER(SEARCH("S", Q3792)), "Suburbano",
    ISNUMBER(SEARCH("U", Q3792)), "Urbano"
)</f>
        <v>Pueblo</v>
      </c>
      <c r="V3792" s="24" t="str" cm="1">
        <f t="array" ref="V3792">_xlfn.LET(
    _xlpm.txt, _xlfn.TEXTJOIN("", TRUE, IF(ISNUMBER(--MID(Todos!$H3792, _xlfn.SEQUENCE(LEN(Todos!$H3792)), 1)), MID(Todos!$H3792, _xlfn.SEQUENCE(LEN(Todos!$H3792)), 1), "")),
    IF(ISNUMBER(--RIGHT(_xlpm.txt,1)), _xlpm.txt, LEFT(_xlpm.txt, LEN(_xlpm.txt)-1))
)</f>
        <v>9847</v>
      </c>
      <c r="W3792" s="9" t="str">
        <f>UPPER(LEFT(Todos!$B3792,2))</f>
        <v>CA</v>
      </c>
      <c r="X3792" s="10" t="str" cm="1">
        <f t="array" ref="X3792">+IF(Todos!$C3792 = "",MODE.MATCH(Todos!$C$2:$C$4029),Todos!$C3792)</f>
        <v>M</v>
      </c>
    </row>
    <row r="3793" spans="1:24" x14ac:dyDescent="0.35">
      <c r="A3793" s="11">
        <v>119366</v>
      </c>
      <c r="B3793" s="12" t="s">
        <v>21</v>
      </c>
      <c r="C3793" s="12" t="s">
        <v>14</v>
      </c>
      <c r="D3793" s="12">
        <v>554</v>
      </c>
      <c r="E3793" s="12">
        <v>312</v>
      </c>
      <c r="F3793" s="12">
        <v>356</v>
      </c>
      <c r="G3793" s="12">
        <v>0</v>
      </c>
      <c r="H3793" s="12">
        <v>15583</v>
      </c>
      <c r="I3793" s="12">
        <v>4</v>
      </c>
      <c r="J3793" s="12">
        <v>61</v>
      </c>
      <c r="K3793" s="12">
        <v>346</v>
      </c>
      <c r="L3793" s="12">
        <v>333</v>
      </c>
      <c r="M3793" s="12">
        <v>4.5789473679999997</v>
      </c>
      <c r="N3793" s="12">
        <f>VLOOKUP(Todos!$A3793,vlookup_table[#All],2,FALSE)</f>
        <v>1</v>
      </c>
      <c r="O3793" s="12" t="str">
        <f>VLOOKUP(Todos!$A3793,vlookup_table[#All],3,FALSE)</f>
        <v>TX</v>
      </c>
      <c r="P3793" s="12">
        <f>VLOOKUP(Todos!$A3793,vlookup_table[#All],4,FALSE)</f>
        <v>6212</v>
      </c>
      <c r="Q3793" s="14" t="str">
        <f>VLOOKUP(Todos!$A3793,vlookup_table[#All],5,FALSE)</f>
        <v>C1</v>
      </c>
      <c r="R3793" s="14" t="str">
        <f>VLOOKUP(Todos!$A3793,vlookup_table[#All],6,FALSE)</f>
        <v>M</v>
      </c>
      <c r="S3793" s="14">
        <f>VLOOKUP(Todos!$A3793,vlookup_table[#All],7,FALSE)</f>
        <v>6</v>
      </c>
      <c r="T3793" s="14">
        <f>ROUND((9706-Todos!$P3793)/100, 0)</f>
        <v>35</v>
      </c>
      <c r="U3793" s="14" t="str" cm="1">
        <f t="array" ref="U3793">_xlfn.IFS(
    ISNUMBER(SEARCH("C", Q3793)), "Ciudad",
    ISNUMBER(SEARCH("T", Q3793)), "Pueblo",
    ISNUMBER(SEARCH("R", Q3793)), "Rural",
    ISNUMBER(SEARCH("S", Q3793)), "Suburbano",
    ISNUMBER(SEARCH("U", Q3793)), "Urbano"
)</f>
        <v>Ciudad</v>
      </c>
      <c r="V3793" s="25" t="str" cm="1">
        <f t="array" ref="V3793">_xlfn.LET(
    _xlpm.txt, _xlfn.TEXTJOIN("", TRUE, IF(ISNUMBER(--MID(Todos!$H3793, _xlfn.SEQUENCE(LEN(Todos!$H3793)), 1)), MID(Todos!$H3793, _xlfn.SEQUENCE(LEN(Todos!$H3793)), 1), "")),
    IF(ISNUMBER(--RIGHT(_xlpm.txt,1)), _xlpm.txt, LEFT(_xlpm.txt, LEN(_xlpm.txt)-1))
)</f>
        <v>15583</v>
      </c>
      <c r="W3793" s="14" t="str">
        <f>UPPER(LEFT(Todos!$B3793,2))</f>
        <v>TX</v>
      </c>
      <c r="X3793" s="15" t="str" cm="1">
        <f t="array" ref="X3793">+IF(Todos!$C3793 = "",MODE.MATCH(Todos!$C$2:$C$4029),Todos!$C3793)</f>
        <v>M</v>
      </c>
    </row>
    <row r="3794" spans="1:24" x14ac:dyDescent="0.35">
      <c r="A3794" s="6">
        <v>150260</v>
      </c>
      <c r="B3794" s="7" t="s">
        <v>22</v>
      </c>
      <c r="C3794" s="7" t="s">
        <v>17</v>
      </c>
      <c r="D3794" s="7">
        <v>2182</v>
      </c>
      <c r="E3794" s="7">
        <v>555</v>
      </c>
      <c r="F3794" s="7">
        <v>569</v>
      </c>
      <c r="G3794" s="7">
        <v>67</v>
      </c>
      <c r="H3794" s="7">
        <v>17516</v>
      </c>
      <c r="I3794" s="7">
        <v>13</v>
      </c>
      <c r="J3794" s="7">
        <v>57</v>
      </c>
      <c r="K3794" s="7">
        <v>561</v>
      </c>
      <c r="L3794" s="7">
        <v>559</v>
      </c>
      <c r="M3794" s="7">
        <v>6.5909090910000003</v>
      </c>
      <c r="N3794" s="7">
        <f>VLOOKUP(Todos!$A3794,vlookup_table[#All],2,FALSE)</f>
        <v>0</v>
      </c>
      <c r="O3794" s="7" t="str">
        <f>VLOOKUP(Todos!$A3794,vlookup_table[#All],3,FALSE)</f>
        <v>CA</v>
      </c>
      <c r="P3794" s="7">
        <f>VLOOKUP(Todos!$A3794,vlookup_table[#All],4,FALSE)</f>
        <v>2009</v>
      </c>
      <c r="Q3794" s="9" t="str">
        <f>VLOOKUP(Todos!$A3794,vlookup_table[#All],5,FALSE)</f>
        <v>S2</v>
      </c>
      <c r="R3794" s="9" t="str">
        <f>VLOOKUP(Todos!$A3794,vlookup_table[#All],6,FALSE)</f>
        <v>F</v>
      </c>
      <c r="S3794" s="9">
        <f>VLOOKUP(Todos!$A3794,vlookup_table[#All],7,FALSE)</f>
        <v>10</v>
      </c>
      <c r="T3794" s="9">
        <f>ROUND((9706-Todos!$P3794)/100, 0)</f>
        <v>77</v>
      </c>
      <c r="U3794" s="9" t="str" cm="1">
        <f t="array" ref="U3794">_xlfn.IFS(
    ISNUMBER(SEARCH("C", Q3794)), "Ciudad",
    ISNUMBER(SEARCH("T", Q3794)), "Pueblo",
    ISNUMBER(SEARCH("R", Q3794)), "Rural",
    ISNUMBER(SEARCH("S", Q3794)), "Suburbano",
    ISNUMBER(SEARCH("U", Q3794)), "Urbano"
)</f>
        <v>Suburbano</v>
      </c>
      <c r="V3794" s="24" t="str" cm="1">
        <f t="array" ref="V3794">_xlfn.LET(
    _xlpm.txt, _xlfn.TEXTJOIN("", TRUE, IF(ISNUMBER(--MID(Todos!$H3794, _xlfn.SEQUENCE(LEN(Todos!$H3794)), 1)), MID(Todos!$H3794, _xlfn.SEQUENCE(LEN(Todos!$H3794)), 1), "")),
    IF(ISNUMBER(--RIGHT(_xlpm.txt,1)), _xlpm.txt, LEFT(_xlpm.txt, LEN(_xlpm.txt)-1))
)</f>
        <v>17516</v>
      </c>
      <c r="W3794" s="9" t="str">
        <f>UPPER(LEFT(Todos!$B3794,2))</f>
        <v>CA</v>
      </c>
      <c r="X3794" s="10" t="str" cm="1">
        <f t="array" ref="X3794">+IF(Todos!$C3794 = "",MODE.MATCH(Todos!$C$2:$C$4029),Todos!$C3794)</f>
        <v>F</v>
      </c>
    </row>
    <row r="3795" spans="1:24" x14ac:dyDescent="0.35">
      <c r="A3795" s="11">
        <v>73272</v>
      </c>
      <c r="B3795" s="12" t="s">
        <v>30</v>
      </c>
      <c r="C3795" s="12" t="s">
        <v>17</v>
      </c>
      <c r="D3795" s="12">
        <v>929</v>
      </c>
      <c r="E3795" s="12">
        <v>437</v>
      </c>
      <c r="F3795" s="12">
        <v>481</v>
      </c>
      <c r="G3795" s="12">
        <v>1</v>
      </c>
      <c r="H3795" s="12">
        <v>13814</v>
      </c>
      <c r="I3795" s="12">
        <v>1</v>
      </c>
      <c r="J3795" s="12">
        <v>88</v>
      </c>
      <c r="K3795" s="12">
        <v>446</v>
      </c>
      <c r="L3795" s="12">
        <v>465</v>
      </c>
      <c r="M3795" s="12">
        <v>12.875</v>
      </c>
      <c r="N3795" s="12">
        <f>VLOOKUP(Todos!$A3795,vlookup_table[#All],2,FALSE)</f>
        <v>0</v>
      </c>
      <c r="O3795" s="12" t="str">
        <f>VLOOKUP(Todos!$A3795,vlookup_table[#All],3,FALSE)</f>
        <v>MI</v>
      </c>
      <c r="P3795" s="12">
        <f>VLOOKUP(Todos!$A3795,vlookup_table[#All],4,FALSE)</f>
        <v>2302</v>
      </c>
      <c r="Q3795" s="14" t="str">
        <f>VLOOKUP(Todos!$A3795,vlookup_table[#All],5,FALSE)</f>
        <v>T2</v>
      </c>
      <c r="R3795" s="14" t="str">
        <f>VLOOKUP(Todos!$A3795,vlookup_table[#All],6,FALSE)</f>
        <v>F</v>
      </c>
      <c r="S3795" s="14">
        <f>VLOOKUP(Todos!$A3795,vlookup_table[#All],7,FALSE)</f>
        <v>15</v>
      </c>
      <c r="T3795" s="14">
        <f>ROUND((9706-Todos!$P3795)/100, 0)</f>
        <v>74</v>
      </c>
      <c r="U3795" s="14" t="str" cm="1">
        <f t="array" ref="U3795">_xlfn.IFS(
    ISNUMBER(SEARCH("C", Q3795)), "Ciudad",
    ISNUMBER(SEARCH("T", Q3795)), "Pueblo",
    ISNUMBER(SEARCH("R", Q3795)), "Rural",
    ISNUMBER(SEARCH("S", Q3795)), "Suburbano",
    ISNUMBER(SEARCH("U", Q3795)), "Urbano"
)</f>
        <v>Pueblo</v>
      </c>
      <c r="V3795" s="25" t="str" cm="1">
        <f t="array" ref="V3795">_xlfn.LET(
    _xlpm.txt, _xlfn.TEXTJOIN("", TRUE, IF(ISNUMBER(--MID(Todos!$H3795, _xlfn.SEQUENCE(LEN(Todos!$H3795)), 1)), MID(Todos!$H3795, _xlfn.SEQUENCE(LEN(Todos!$H3795)), 1), "")),
    IF(ISNUMBER(--RIGHT(_xlpm.txt,1)), _xlpm.txt, LEFT(_xlpm.txt, LEN(_xlpm.txt)-1))
)</f>
        <v>13814</v>
      </c>
      <c r="W3795" s="14" t="str">
        <f>UPPER(LEFT(Todos!$B3795,2))</f>
        <v>MI</v>
      </c>
      <c r="X3795" s="15" t="str" cm="1">
        <f t="array" ref="X3795">+IF(Todos!$C3795 = "",MODE.MATCH(Todos!$C$2:$C$4029),Todos!$C3795)</f>
        <v>F</v>
      </c>
    </row>
    <row r="3796" spans="1:24" x14ac:dyDescent="0.35">
      <c r="A3796" s="6">
        <v>43101</v>
      </c>
      <c r="B3796" s="7" t="s">
        <v>13</v>
      </c>
      <c r="C3796" s="7" t="s">
        <v>17</v>
      </c>
      <c r="D3796" s="7">
        <v>2379</v>
      </c>
      <c r="E3796" s="7">
        <v>464</v>
      </c>
      <c r="F3796" s="7">
        <v>755</v>
      </c>
      <c r="G3796" s="7">
        <v>66</v>
      </c>
      <c r="H3796" s="7">
        <v>31616</v>
      </c>
      <c r="I3796" s="7">
        <v>8</v>
      </c>
      <c r="J3796" s="7">
        <v>18</v>
      </c>
      <c r="K3796" s="7">
        <v>651</v>
      </c>
      <c r="L3796" s="7">
        <v>596</v>
      </c>
      <c r="M3796" s="7">
        <v>19</v>
      </c>
      <c r="N3796" s="7">
        <f>VLOOKUP(Todos!$A3796,vlookup_table[#All],2,FALSE)</f>
        <v>0</v>
      </c>
      <c r="O3796" s="7" t="str">
        <f>VLOOKUP(Todos!$A3796,vlookup_table[#All],3,FALSE)</f>
        <v>FL</v>
      </c>
      <c r="P3796" s="7">
        <f>VLOOKUP(Todos!$A3796,vlookup_table[#All],4,FALSE)</f>
        <v>4903</v>
      </c>
      <c r="Q3796" s="9" t="str">
        <f>VLOOKUP(Todos!$A3796,vlookup_table[#All],5,FALSE)</f>
        <v>C1</v>
      </c>
      <c r="R3796" s="9" t="str">
        <f>VLOOKUP(Todos!$A3796,vlookup_table[#All],6,FALSE)</f>
        <v>F</v>
      </c>
      <c r="S3796" s="9">
        <f>VLOOKUP(Todos!$A3796,vlookup_table[#All],7,FALSE)</f>
        <v>10</v>
      </c>
      <c r="T3796" s="9">
        <f>ROUND((9706-Todos!$P3796)/100, 0)</f>
        <v>48</v>
      </c>
      <c r="U3796" s="9" t="str" cm="1">
        <f t="array" ref="U3796">_xlfn.IFS(
    ISNUMBER(SEARCH("C", Q3796)), "Ciudad",
    ISNUMBER(SEARCH("T", Q3796)), "Pueblo",
    ISNUMBER(SEARCH("R", Q3796)), "Rural",
    ISNUMBER(SEARCH("S", Q3796)), "Suburbano",
    ISNUMBER(SEARCH("U", Q3796)), "Urbano"
)</f>
        <v>Ciudad</v>
      </c>
      <c r="V3796" s="24" t="str" cm="1">
        <f t="array" ref="V3796">_xlfn.LET(
    _xlpm.txt, _xlfn.TEXTJOIN("", TRUE, IF(ISNUMBER(--MID(Todos!$H3796, _xlfn.SEQUENCE(LEN(Todos!$H3796)), 1)), MID(Todos!$H3796, _xlfn.SEQUENCE(LEN(Todos!$H3796)), 1), "")),
    IF(ISNUMBER(--RIGHT(_xlpm.txt,1)), _xlpm.txt, LEFT(_xlpm.txt, LEN(_xlpm.txt)-1))
)</f>
        <v>31616</v>
      </c>
      <c r="W3796" s="9" t="str">
        <f>UPPER(LEFT(Todos!$B3796,2))</f>
        <v>FL</v>
      </c>
      <c r="X3796" s="10" t="str" cm="1">
        <f t="array" ref="X3796">+IF(Todos!$C3796 = "",MODE.MATCH(Todos!$C$2:$C$4029),Todos!$C3796)</f>
        <v>F</v>
      </c>
    </row>
    <row r="3797" spans="1:24" x14ac:dyDescent="0.35">
      <c r="A3797" s="11">
        <v>50640</v>
      </c>
      <c r="B3797" s="12" t="s">
        <v>13</v>
      </c>
      <c r="C3797" s="12" t="s">
        <v>14</v>
      </c>
      <c r="D3797" s="12">
        <v>908</v>
      </c>
      <c r="E3797" s="12">
        <v>415</v>
      </c>
      <c r="F3797" s="12">
        <v>471</v>
      </c>
      <c r="G3797" s="12">
        <v>5</v>
      </c>
      <c r="H3797" s="12">
        <v>15683</v>
      </c>
      <c r="I3797" s="12">
        <v>11</v>
      </c>
      <c r="J3797" s="12">
        <v>31</v>
      </c>
      <c r="K3797" s="12">
        <v>422</v>
      </c>
      <c r="L3797" s="12">
        <v>465</v>
      </c>
      <c r="M3797" s="12">
        <v>6.0555555559999998</v>
      </c>
      <c r="N3797" s="12">
        <f>VLOOKUP(Todos!$A3797,vlookup_table[#All],2,FALSE)</f>
        <v>2</v>
      </c>
      <c r="O3797" s="12" t="str">
        <f>VLOOKUP(Todos!$A3797,vlookup_table[#All],3,FALSE)</f>
        <v>FL</v>
      </c>
      <c r="P3797" s="12">
        <f>VLOOKUP(Todos!$A3797,vlookup_table[#All],4,FALSE)</f>
        <v>2101</v>
      </c>
      <c r="Q3797" s="14" t="str">
        <f>VLOOKUP(Todos!$A3797,vlookup_table[#All],5,FALSE)</f>
        <v>T2</v>
      </c>
      <c r="R3797" s="14" t="str">
        <f>VLOOKUP(Todos!$A3797,vlookup_table[#All],6,FALSE)</f>
        <v>M</v>
      </c>
      <c r="S3797" s="14">
        <f>VLOOKUP(Todos!$A3797,vlookup_table[#All],7,FALSE)</f>
        <v>5</v>
      </c>
      <c r="T3797" s="14">
        <f>ROUND((9706-Todos!$P3797)/100, 0)</f>
        <v>76</v>
      </c>
      <c r="U3797" s="14" t="str" cm="1">
        <f t="array" ref="U3797">_xlfn.IFS(
    ISNUMBER(SEARCH("C", Q3797)), "Ciudad",
    ISNUMBER(SEARCH("T", Q3797)), "Pueblo",
    ISNUMBER(SEARCH("R", Q3797)), "Rural",
    ISNUMBER(SEARCH("S", Q3797)), "Suburbano",
    ISNUMBER(SEARCH("U", Q3797)), "Urbano"
)</f>
        <v>Pueblo</v>
      </c>
      <c r="V3797" s="25" t="str" cm="1">
        <f t="array" ref="V3797">_xlfn.LET(
    _xlpm.txt, _xlfn.TEXTJOIN("", TRUE, IF(ISNUMBER(--MID(Todos!$H3797, _xlfn.SEQUENCE(LEN(Todos!$H3797)), 1)), MID(Todos!$H3797, _xlfn.SEQUENCE(LEN(Todos!$H3797)), 1), "")),
    IF(ISNUMBER(--RIGHT(_xlpm.txt,1)), _xlpm.txt, LEFT(_xlpm.txt, LEN(_xlpm.txt)-1))
)</f>
        <v>15683</v>
      </c>
      <c r="W3797" s="14" t="str">
        <f>UPPER(LEFT(Todos!$B3797,2))</f>
        <v>FL</v>
      </c>
      <c r="X3797" s="15" t="str" cm="1">
        <f t="array" ref="X3797">+IF(Todos!$C3797 = "",MODE.MATCH(Todos!$C$2:$C$4029),Todos!$C3797)</f>
        <v>M</v>
      </c>
    </row>
    <row r="3798" spans="1:24" x14ac:dyDescent="0.35">
      <c r="A3798" s="6">
        <v>190577</v>
      </c>
      <c r="B3798" s="7" t="s">
        <v>21</v>
      </c>
      <c r="C3798" s="7" t="s">
        <v>17</v>
      </c>
      <c r="D3798" s="7">
        <v>786</v>
      </c>
      <c r="E3798" s="7">
        <v>385</v>
      </c>
      <c r="F3798" s="7">
        <v>466</v>
      </c>
      <c r="G3798" s="7">
        <v>0</v>
      </c>
      <c r="H3798" s="7">
        <v>16433</v>
      </c>
      <c r="I3798" s="7">
        <v>5</v>
      </c>
      <c r="J3798" s="7">
        <v>67</v>
      </c>
      <c r="K3798" s="7">
        <v>493</v>
      </c>
      <c r="L3798" s="7">
        <v>391</v>
      </c>
      <c r="M3798" s="7">
        <v>11.71428571</v>
      </c>
      <c r="N3798" s="7">
        <f>VLOOKUP(Todos!$A3798,vlookup_table[#All],2,FALSE)</f>
        <v>2</v>
      </c>
      <c r="O3798" s="7" t="str">
        <f>VLOOKUP(Todos!$A3798,vlookup_table[#All],3,FALSE)</f>
        <v>TX</v>
      </c>
      <c r="P3798" s="7">
        <f>VLOOKUP(Todos!$A3798,vlookup_table[#All],4,FALSE)</f>
        <v>5601</v>
      </c>
      <c r="Q3798" s="9" t="str">
        <f>VLOOKUP(Todos!$A3798,vlookup_table[#All],5,FALSE)</f>
        <v>T1</v>
      </c>
      <c r="R3798" s="9" t="str">
        <f>VLOOKUP(Todos!$A3798,vlookup_table[#All],6,FALSE)</f>
        <v>F</v>
      </c>
      <c r="S3798" s="9">
        <f>VLOOKUP(Todos!$A3798,vlookup_table[#All],7,FALSE)</f>
        <v>30</v>
      </c>
      <c r="T3798" s="9">
        <f>ROUND((9706-Todos!$P3798)/100, 0)</f>
        <v>41</v>
      </c>
      <c r="U3798" s="9" t="str" cm="1">
        <f t="array" ref="U3798">_xlfn.IFS(
    ISNUMBER(SEARCH("C", Q3798)), "Ciudad",
    ISNUMBER(SEARCH("T", Q3798)), "Pueblo",
    ISNUMBER(SEARCH("R", Q3798)), "Rural",
    ISNUMBER(SEARCH("S", Q3798)), "Suburbano",
    ISNUMBER(SEARCH("U", Q3798)), "Urbano"
)</f>
        <v>Pueblo</v>
      </c>
      <c r="V3798" s="24" t="str" cm="1">
        <f t="array" ref="V3798">_xlfn.LET(
    _xlpm.txt, _xlfn.TEXTJOIN("", TRUE, IF(ISNUMBER(--MID(Todos!$H3798, _xlfn.SEQUENCE(LEN(Todos!$H3798)), 1)), MID(Todos!$H3798, _xlfn.SEQUENCE(LEN(Todos!$H3798)), 1), "")),
    IF(ISNUMBER(--RIGHT(_xlpm.txt,1)), _xlpm.txt, LEFT(_xlpm.txt, LEN(_xlpm.txt)-1))
)</f>
        <v>16433</v>
      </c>
      <c r="W3798" s="9" t="str">
        <f>UPPER(LEFT(Todos!$B3798,2))</f>
        <v>TX</v>
      </c>
      <c r="X3798" s="10" t="str" cm="1">
        <f t="array" ref="X3798">+IF(Todos!$C3798 = "",MODE.MATCH(Todos!$C$2:$C$4029),Todos!$C3798)</f>
        <v>F</v>
      </c>
    </row>
    <row r="3799" spans="1:24" x14ac:dyDescent="0.35">
      <c r="A3799" s="11">
        <v>96003</v>
      </c>
      <c r="B3799" s="12" t="s">
        <v>16</v>
      </c>
      <c r="C3799" s="12" t="s">
        <v>17</v>
      </c>
      <c r="D3799" s="12">
        <v>450</v>
      </c>
      <c r="E3799" s="12">
        <v>258</v>
      </c>
      <c r="F3799" s="12">
        <v>339</v>
      </c>
      <c r="G3799" s="12">
        <v>0</v>
      </c>
      <c r="H3799" s="12">
        <v>11241</v>
      </c>
      <c r="I3799" s="12">
        <v>0</v>
      </c>
      <c r="J3799" s="12">
        <v>61</v>
      </c>
      <c r="K3799" s="12">
        <v>310</v>
      </c>
      <c r="L3799" s="12">
        <v>301</v>
      </c>
      <c r="M3799" s="12">
        <v>4.8</v>
      </c>
      <c r="N3799" s="12">
        <f>VLOOKUP(Todos!$A3799,vlookup_table[#All],2,FALSE)</f>
        <v>0</v>
      </c>
      <c r="O3799" s="12" t="str">
        <f>VLOOKUP(Todos!$A3799,vlookup_table[#All],3,FALSE)</f>
        <v>IL</v>
      </c>
      <c r="P3799" s="12">
        <f>VLOOKUP(Todos!$A3799,vlookup_table[#All],4,FALSE)</f>
        <v>2201</v>
      </c>
      <c r="Q3799" s="14" t="str">
        <f>VLOOKUP(Todos!$A3799,vlookup_table[#All],5,FALSE)</f>
        <v>R2</v>
      </c>
      <c r="R3799" s="14" t="str">
        <f>VLOOKUP(Todos!$A3799,vlookup_table[#All],6,FALSE)</f>
        <v>F</v>
      </c>
      <c r="S3799" s="14">
        <f>VLOOKUP(Todos!$A3799,vlookup_table[#All],7,FALSE)</f>
        <v>6</v>
      </c>
      <c r="T3799" s="14">
        <f>ROUND((9706-Todos!$P3799)/100, 0)</f>
        <v>75</v>
      </c>
      <c r="U3799" s="14" t="str" cm="1">
        <f t="array" ref="U3799">_xlfn.IFS(
    ISNUMBER(SEARCH("C", Q3799)), "Ciudad",
    ISNUMBER(SEARCH("T", Q3799)), "Pueblo",
    ISNUMBER(SEARCH("R", Q3799)), "Rural",
    ISNUMBER(SEARCH("S", Q3799)), "Suburbano",
    ISNUMBER(SEARCH("U", Q3799)), "Urbano"
)</f>
        <v>Rural</v>
      </c>
      <c r="V3799" s="25" t="str" cm="1">
        <f t="array" ref="V3799">_xlfn.LET(
    _xlpm.txt, _xlfn.TEXTJOIN("", TRUE, IF(ISNUMBER(--MID(Todos!$H3799, _xlfn.SEQUENCE(LEN(Todos!$H3799)), 1)), MID(Todos!$H3799, _xlfn.SEQUENCE(LEN(Todos!$H3799)), 1), "")),
    IF(ISNUMBER(--RIGHT(_xlpm.txt,1)), _xlpm.txt, LEFT(_xlpm.txt, LEN(_xlpm.txt)-1))
)</f>
        <v>11241</v>
      </c>
      <c r="W3799" s="14" t="str">
        <f>UPPER(LEFT(Todos!$B3799,2))</f>
        <v>IL</v>
      </c>
      <c r="X3799" s="15" t="str" cm="1">
        <f t="array" ref="X3799">+IF(Todos!$C3799 = "",MODE.MATCH(Todos!$C$2:$C$4029),Todos!$C3799)</f>
        <v>F</v>
      </c>
    </row>
    <row r="3800" spans="1:24" x14ac:dyDescent="0.35">
      <c r="A3800" s="6">
        <v>185913</v>
      </c>
      <c r="B3800" s="7" t="s">
        <v>22</v>
      </c>
      <c r="C3800" s="7" t="s">
        <v>14</v>
      </c>
      <c r="D3800" s="7">
        <v>2223</v>
      </c>
      <c r="E3800" s="7">
        <v>413</v>
      </c>
      <c r="F3800" s="7">
        <v>415</v>
      </c>
      <c r="G3800" s="7">
        <v>67</v>
      </c>
      <c r="H3800" s="7">
        <v>10217</v>
      </c>
      <c r="I3800" s="7">
        <v>70</v>
      </c>
      <c r="J3800" s="7">
        <v>22</v>
      </c>
      <c r="K3800" s="7">
        <v>331</v>
      </c>
      <c r="L3800" s="7">
        <v>492</v>
      </c>
      <c r="M3800" s="7">
        <v>5.6666666670000003</v>
      </c>
      <c r="N3800" s="7">
        <f>VLOOKUP(Todos!$A3800,vlookup_table[#All],2,FALSE)</f>
        <v>0</v>
      </c>
      <c r="O3800" s="7" t="str">
        <f>VLOOKUP(Todos!$A3800,vlookup_table[#All],3,FALSE)</f>
        <v>CA</v>
      </c>
      <c r="P3800" s="7">
        <f>VLOOKUP(Todos!$A3800,vlookup_table[#All],4,FALSE)</f>
        <v>0</v>
      </c>
      <c r="Q3800" s="9" t="str">
        <f>VLOOKUP(Todos!$A3800,vlookup_table[#All],5,FALSE)</f>
        <v>S2</v>
      </c>
      <c r="R3800" s="9" t="str">
        <f>VLOOKUP(Todos!$A3800,vlookup_table[#All],6,FALSE)</f>
        <v>M</v>
      </c>
      <c r="S3800" s="9">
        <f>VLOOKUP(Todos!$A3800,vlookup_table[#All],7,FALSE)</f>
        <v>10</v>
      </c>
      <c r="T3800" s="9">
        <f>ROUND((9706-Todos!$P3800)/100, 0)</f>
        <v>97</v>
      </c>
      <c r="U3800" s="9" t="str" cm="1">
        <f t="array" ref="U3800">_xlfn.IFS(
    ISNUMBER(SEARCH("C", Q3800)), "Ciudad",
    ISNUMBER(SEARCH("T", Q3800)), "Pueblo",
    ISNUMBER(SEARCH("R", Q3800)), "Rural",
    ISNUMBER(SEARCH("S", Q3800)), "Suburbano",
    ISNUMBER(SEARCH("U", Q3800)), "Urbano"
)</f>
        <v>Suburbano</v>
      </c>
      <c r="V3800" s="24" t="str" cm="1">
        <f t="array" ref="V3800">_xlfn.LET(
    _xlpm.txt, _xlfn.TEXTJOIN("", TRUE, IF(ISNUMBER(--MID(Todos!$H3800, _xlfn.SEQUENCE(LEN(Todos!$H3800)), 1)), MID(Todos!$H3800, _xlfn.SEQUENCE(LEN(Todos!$H3800)), 1), "")),
    IF(ISNUMBER(--RIGHT(_xlpm.txt,1)), _xlpm.txt, LEFT(_xlpm.txt, LEN(_xlpm.txt)-1))
)</f>
        <v>10217</v>
      </c>
      <c r="W3800" s="9" t="str">
        <f>UPPER(LEFT(Todos!$B3800,2))</f>
        <v>CA</v>
      </c>
      <c r="X3800" s="10" t="str" cm="1">
        <f t="array" ref="X3800">+IF(Todos!$C3800 = "",MODE.MATCH(Todos!$C$2:$C$4029),Todos!$C3800)</f>
        <v>M</v>
      </c>
    </row>
    <row r="3801" spans="1:24" x14ac:dyDescent="0.35">
      <c r="A3801" s="11">
        <v>54259</v>
      </c>
      <c r="B3801" s="12" t="s">
        <v>54</v>
      </c>
      <c r="C3801" s="12" t="s">
        <v>14</v>
      </c>
      <c r="D3801" s="12">
        <v>553</v>
      </c>
      <c r="E3801" s="12">
        <v>219</v>
      </c>
      <c r="F3801" s="12">
        <v>319</v>
      </c>
      <c r="G3801" s="12">
        <v>1</v>
      </c>
      <c r="H3801" s="12">
        <v>11263</v>
      </c>
      <c r="I3801" s="12">
        <v>2</v>
      </c>
      <c r="J3801" s="12">
        <v>76</v>
      </c>
      <c r="K3801" s="12">
        <v>249</v>
      </c>
      <c r="L3801" s="12">
        <v>275</v>
      </c>
      <c r="M3801" s="12">
        <v>10</v>
      </c>
      <c r="N3801" s="12">
        <f>VLOOKUP(Todos!$A3801,vlookup_table[#All],2,FALSE)</f>
        <v>0</v>
      </c>
      <c r="O3801" s="12" t="str">
        <f>VLOOKUP(Todos!$A3801,vlookup_table[#All],3,FALSE)</f>
        <v>TN</v>
      </c>
      <c r="P3801" s="12">
        <f>VLOOKUP(Todos!$A3801,vlookup_table[#All],4,FALSE)</f>
        <v>3201</v>
      </c>
      <c r="Q3801" s="14" t="str">
        <f>VLOOKUP(Todos!$A3801,vlookup_table[#All],5,FALSE)</f>
        <v/>
      </c>
      <c r="R3801" s="14" t="str">
        <f>VLOOKUP(Todos!$A3801,vlookup_table[#All],6,FALSE)</f>
        <v>M</v>
      </c>
      <c r="S3801" s="14">
        <f>VLOOKUP(Todos!$A3801,vlookup_table[#All],7,FALSE)</f>
        <v>15</v>
      </c>
      <c r="T3801" s="14">
        <f>ROUND((9706-Todos!$P3801)/100, 0)</f>
        <v>65</v>
      </c>
      <c r="U3801" s="14" t="e" cm="1">
        <f t="array" ref="U3801">_xlfn.IFS(
    ISNUMBER(SEARCH("C", Q3801)), "Ciudad",
    ISNUMBER(SEARCH("T", Q3801)), "Pueblo",
    ISNUMBER(SEARCH("R", Q3801)), "Rural",
    ISNUMBER(SEARCH("S", Q3801)), "Suburbano",
    ISNUMBER(SEARCH("U", Q3801)), "Urbano"
)</f>
        <v>#N/A</v>
      </c>
      <c r="V3801" s="25" t="str" cm="1">
        <f t="array" ref="V3801">_xlfn.LET(
    _xlpm.txt, _xlfn.TEXTJOIN("", TRUE, IF(ISNUMBER(--MID(Todos!$H3801, _xlfn.SEQUENCE(LEN(Todos!$H3801)), 1)), MID(Todos!$H3801, _xlfn.SEQUENCE(LEN(Todos!$H3801)), 1), "")),
    IF(ISNUMBER(--RIGHT(_xlpm.txt,1)), _xlpm.txt, LEFT(_xlpm.txt, LEN(_xlpm.txt)-1))
)</f>
        <v>11263</v>
      </c>
      <c r="W3801" s="14" t="str">
        <f>UPPER(LEFT(Todos!$B3801,2))</f>
        <v>TN</v>
      </c>
      <c r="X3801" s="15" t="str" cm="1">
        <f t="array" ref="X3801">+IF(Todos!$C3801 = "",MODE.MATCH(Todos!$C$2:$C$4029),Todos!$C3801)</f>
        <v>M</v>
      </c>
    </row>
    <row r="3802" spans="1:24" x14ac:dyDescent="0.35">
      <c r="A3802" s="6">
        <v>85003</v>
      </c>
      <c r="B3802" s="7" t="s">
        <v>57</v>
      </c>
      <c r="C3802" s="7" t="s">
        <v>14</v>
      </c>
      <c r="D3802" s="7">
        <v>331</v>
      </c>
      <c r="E3802" s="7">
        <v>248</v>
      </c>
      <c r="F3802" s="7">
        <v>326</v>
      </c>
      <c r="G3802" s="7">
        <v>0</v>
      </c>
      <c r="H3802" s="7">
        <v>10969</v>
      </c>
      <c r="I3802" s="7">
        <v>1</v>
      </c>
      <c r="J3802" s="7">
        <v>83</v>
      </c>
      <c r="K3802" s="7">
        <v>291</v>
      </c>
      <c r="L3802" s="7">
        <v>276</v>
      </c>
      <c r="M3802" s="7">
        <v>5.4705882350000001</v>
      </c>
      <c r="N3802" s="7">
        <f>VLOOKUP(Todos!$A3802,vlookup_table[#All],2,FALSE)</f>
        <v>0</v>
      </c>
      <c r="O3802" s="7" t="str">
        <f>VLOOKUP(Todos!$A3802,vlookup_table[#All],3,FALSE)</f>
        <v>MN</v>
      </c>
      <c r="P3802" s="7">
        <f>VLOOKUP(Todos!$A3802,vlookup_table[#All],4,FALSE)</f>
        <v>0</v>
      </c>
      <c r="Q3802" s="9" t="str">
        <f>VLOOKUP(Todos!$A3802,vlookup_table[#All],5,FALSE)</f>
        <v>R2</v>
      </c>
      <c r="R3802" s="9" t="str">
        <f>VLOOKUP(Todos!$A3802,vlookup_table[#All],6,FALSE)</f>
        <v>M</v>
      </c>
      <c r="S3802" s="9">
        <f>VLOOKUP(Todos!$A3802,vlookup_table[#All],7,FALSE)</f>
        <v>8</v>
      </c>
      <c r="T3802" s="9">
        <f>ROUND((9706-Todos!$P3802)/100, 0)</f>
        <v>97</v>
      </c>
      <c r="U3802" s="9" t="str" cm="1">
        <f t="array" ref="U3802">_xlfn.IFS(
    ISNUMBER(SEARCH("C", Q3802)), "Ciudad",
    ISNUMBER(SEARCH("T", Q3802)), "Pueblo",
    ISNUMBER(SEARCH("R", Q3802)), "Rural",
    ISNUMBER(SEARCH("S", Q3802)), "Suburbano",
    ISNUMBER(SEARCH("U", Q3802)), "Urbano"
)</f>
        <v>Rural</v>
      </c>
      <c r="V3802" s="24" t="str" cm="1">
        <f t="array" ref="V3802">_xlfn.LET(
    _xlpm.txt, _xlfn.TEXTJOIN("", TRUE, IF(ISNUMBER(--MID(Todos!$H3802, _xlfn.SEQUENCE(LEN(Todos!$H3802)), 1)), MID(Todos!$H3802, _xlfn.SEQUENCE(LEN(Todos!$H3802)), 1), "")),
    IF(ISNUMBER(--RIGHT(_xlpm.txt,1)), _xlpm.txt, LEFT(_xlpm.txt, LEN(_xlpm.txt)-1))
)</f>
        <v>10969</v>
      </c>
      <c r="W3802" s="9" t="str">
        <f>UPPER(LEFT(Todos!$B3802,2))</f>
        <v>MN</v>
      </c>
      <c r="X3802" s="10" t="str" cm="1">
        <f t="array" ref="X3802">+IF(Todos!$C3802 = "",MODE.MATCH(Todos!$C$2:$C$4029),Todos!$C3802)</f>
        <v>M</v>
      </c>
    </row>
    <row r="3803" spans="1:24" x14ac:dyDescent="0.35">
      <c r="A3803" s="11">
        <v>5074</v>
      </c>
      <c r="B3803" s="12" t="s">
        <v>22</v>
      </c>
      <c r="C3803" s="12" t="s">
        <v>14</v>
      </c>
      <c r="D3803" s="12">
        <v>1089</v>
      </c>
      <c r="E3803" s="12">
        <v>296</v>
      </c>
      <c r="F3803" s="12">
        <v>352</v>
      </c>
      <c r="G3803" s="12">
        <v>3</v>
      </c>
      <c r="H3803" s="12">
        <v>12998</v>
      </c>
      <c r="I3803" s="12">
        <v>10</v>
      </c>
      <c r="J3803" s="12">
        <v>51</v>
      </c>
      <c r="K3803" s="12">
        <v>324</v>
      </c>
      <c r="L3803" s="12">
        <v>328</v>
      </c>
      <c r="M3803" s="12">
        <v>22.882352940000001</v>
      </c>
      <c r="N3803" s="12">
        <f>VLOOKUP(Todos!$A3803,vlookup_table[#All],2,FALSE)</f>
        <v>1</v>
      </c>
      <c r="O3803" s="12" t="str">
        <f>VLOOKUP(Todos!$A3803,vlookup_table[#All],3,FALSE)</f>
        <v>CA</v>
      </c>
      <c r="P3803" s="12">
        <f>VLOOKUP(Todos!$A3803,vlookup_table[#All],4,FALSE)</f>
        <v>1705</v>
      </c>
      <c r="Q3803" s="14" t="str">
        <f>VLOOKUP(Todos!$A3803,vlookup_table[#All],5,FALSE)</f>
        <v>S2</v>
      </c>
      <c r="R3803" s="14" t="str">
        <f>VLOOKUP(Todos!$A3803,vlookup_table[#All],6,FALSE)</f>
        <v>M</v>
      </c>
      <c r="S3803" s="14">
        <f>VLOOKUP(Todos!$A3803,vlookup_table[#All],7,FALSE)</f>
        <v>31</v>
      </c>
      <c r="T3803" s="14">
        <f>ROUND((9706-Todos!$P3803)/100, 0)</f>
        <v>80</v>
      </c>
      <c r="U3803" s="14" t="str" cm="1">
        <f t="array" ref="U3803">_xlfn.IFS(
    ISNUMBER(SEARCH("C", Q3803)), "Ciudad",
    ISNUMBER(SEARCH("T", Q3803)), "Pueblo",
    ISNUMBER(SEARCH("R", Q3803)), "Rural",
    ISNUMBER(SEARCH("S", Q3803)), "Suburbano",
    ISNUMBER(SEARCH("U", Q3803)), "Urbano"
)</f>
        <v>Suburbano</v>
      </c>
      <c r="V3803" s="25" t="str" cm="1">
        <f t="array" ref="V3803">_xlfn.LET(
    _xlpm.txt, _xlfn.TEXTJOIN("", TRUE, IF(ISNUMBER(--MID(Todos!$H3803, _xlfn.SEQUENCE(LEN(Todos!$H3803)), 1)), MID(Todos!$H3803, _xlfn.SEQUENCE(LEN(Todos!$H3803)), 1), "")),
    IF(ISNUMBER(--RIGHT(_xlpm.txt,1)), _xlpm.txt, LEFT(_xlpm.txt, LEN(_xlpm.txt)-1))
)</f>
        <v>12998</v>
      </c>
      <c r="W3803" s="14" t="str">
        <f>UPPER(LEFT(Todos!$B3803,2))</f>
        <v>CA</v>
      </c>
      <c r="X3803" s="15" t="str" cm="1">
        <f t="array" ref="X3803">+IF(Todos!$C3803 = "",MODE.MATCH(Todos!$C$2:$C$4029),Todos!$C3803)</f>
        <v>M</v>
      </c>
    </row>
    <row r="3804" spans="1:24" x14ac:dyDescent="0.35">
      <c r="A3804" s="6">
        <v>33359</v>
      </c>
      <c r="B3804" s="7" t="s">
        <v>13</v>
      </c>
      <c r="C3804" s="7" t="s">
        <v>17</v>
      </c>
      <c r="D3804" s="7">
        <v>737</v>
      </c>
      <c r="E3804" s="7">
        <v>357</v>
      </c>
      <c r="F3804" s="7">
        <v>441</v>
      </c>
      <c r="G3804" s="7">
        <v>0</v>
      </c>
      <c r="H3804" s="7">
        <v>16190</v>
      </c>
      <c r="I3804" s="7">
        <v>4</v>
      </c>
      <c r="J3804" s="7">
        <v>29</v>
      </c>
      <c r="K3804" s="7">
        <v>382</v>
      </c>
      <c r="L3804" s="7">
        <v>395</v>
      </c>
      <c r="M3804" s="7">
        <v>8.4285714289999998</v>
      </c>
      <c r="N3804" s="7">
        <f>VLOOKUP(Todos!$A3804,vlookup_table[#All],2,FALSE)</f>
        <v>28</v>
      </c>
      <c r="O3804" s="7" t="str">
        <f>VLOOKUP(Todos!$A3804,vlookup_table[#All],3,FALSE)</f>
        <v>FL</v>
      </c>
      <c r="P3804" s="7">
        <f>VLOOKUP(Todos!$A3804,vlookup_table[#All],4,FALSE)</f>
        <v>3606</v>
      </c>
      <c r="Q3804" s="9" t="str">
        <f>VLOOKUP(Todos!$A3804,vlookup_table[#All],5,FALSE)</f>
        <v>S2</v>
      </c>
      <c r="R3804" s="9" t="str">
        <f>VLOOKUP(Todos!$A3804,vlookup_table[#All],6,FALSE)</f>
        <v>F</v>
      </c>
      <c r="S3804" s="9">
        <f>VLOOKUP(Todos!$A3804,vlookup_table[#All],7,FALSE)</f>
        <v>10</v>
      </c>
      <c r="T3804" s="9">
        <f>ROUND((9706-Todos!$P3804)/100, 0)</f>
        <v>61</v>
      </c>
      <c r="U3804" s="9" t="str" cm="1">
        <f t="array" ref="U3804">_xlfn.IFS(
    ISNUMBER(SEARCH("C", Q3804)), "Ciudad",
    ISNUMBER(SEARCH("T", Q3804)), "Pueblo",
    ISNUMBER(SEARCH("R", Q3804)), "Rural",
    ISNUMBER(SEARCH("S", Q3804)), "Suburbano",
    ISNUMBER(SEARCH("U", Q3804)), "Urbano"
)</f>
        <v>Suburbano</v>
      </c>
      <c r="V3804" s="24" t="str" cm="1">
        <f t="array" ref="V3804">_xlfn.LET(
    _xlpm.txt, _xlfn.TEXTJOIN("", TRUE, IF(ISNUMBER(--MID(Todos!$H3804, _xlfn.SEQUENCE(LEN(Todos!$H3804)), 1)), MID(Todos!$H3804, _xlfn.SEQUENCE(LEN(Todos!$H3804)), 1), "")),
    IF(ISNUMBER(--RIGHT(_xlpm.txt,1)), _xlpm.txt, LEFT(_xlpm.txt, LEN(_xlpm.txt)-1))
)</f>
        <v>16190</v>
      </c>
      <c r="W3804" s="9" t="str">
        <f>UPPER(LEFT(Todos!$B3804,2))</f>
        <v>FL</v>
      </c>
      <c r="X3804" s="10" t="str" cm="1">
        <f t="array" ref="X3804">+IF(Todos!$C3804 = "",MODE.MATCH(Todos!$C$2:$C$4029),Todos!$C3804)</f>
        <v>F</v>
      </c>
    </row>
    <row r="3805" spans="1:24" x14ac:dyDescent="0.35">
      <c r="A3805" s="11">
        <v>103982</v>
      </c>
      <c r="B3805" s="12" t="s">
        <v>37</v>
      </c>
      <c r="C3805" s="12" t="s">
        <v>14</v>
      </c>
      <c r="D3805" s="12">
        <v>486</v>
      </c>
      <c r="E3805" s="12">
        <v>237</v>
      </c>
      <c r="F3805" s="12">
        <v>301</v>
      </c>
      <c r="G3805" s="12">
        <v>0</v>
      </c>
      <c r="H3805" s="12">
        <v>10474</v>
      </c>
      <c r="I3805" s="12">
        <v>1</v>
      </c>
      <c r="J3805" s="12">
        <v>68</v>
      </c>
      <c r="K3805" s="12">
        <v>261</v>
      </c>
      <c r="L3805" s="12">
        <v>274</v>
      </c>
      <c r="M3805" s="12">
        <v>11.823529410000001</v>
      </c>
      <c r="N3805" s="12">
        <f>VLOOKUP(Todos!$A3805,vlookup_table[#All],2,FALSE)</f>
        <v>1</v>
      </c>
      <c r="O3805" s="12" t="str">
        <f>VLOOKUP(Todos!$A3805,vlookup_table[#All],3,FALSE)</f>
        <v>MO</v>
      </c>
      <c r="P3805" s="12">
        <f>VLOOKUP(Todos!$A3805,vlookup_table[#All],4,FALSE)</f>
        <v>3310</v>
      </c>
      <c r="Q3805" s="14" t="str">
        <f>VLOOKUP(Todos!$A3805,vlookup_table[#All],5,FALSE)</f>
        <v>R2</v>
      </c>
      <c r="R3805" s="14" t="str">
        <f>VLOOKUP(Todos!$A3805,vlookup_table[#All],6,FALSE)</f>
        <v>M</v>
      </c>
      <c r="S3805" s="14">
        <f>VLOOKUP(Todos!$A3805,vlookup_table[#All],7,FALSE)</f>
        <v>15</v>
      </c>
      <c r="T3805" s="14">
        <f>ROUND((9706-Todos!$P3805)/100, 0)</f>
        <v>64</v>
      </c>
      <c r="U3805" s="14" t="str" cm="1">
        <f t="array" ref="U3805">_xlfn.IFS(
    ISNUMBER(SEARCH("C", Q3805)), "Ciudad",
    ISNUMBER(SEARCH("T", Q3805)), "Pueblo",
    ISNUMBER(SEARCH("R", Q3805)), "Rural",
    ISNUMBER(SEARCH("S", Q3805)), "Suburbano",
    ISNUMBER(SEARCH("U", Q3805)), "Urbano"
)</f>
        <v>Rural</v>
      </c>
      <c r="V3805" s="25" t="str" cm="1">
        <f t="array" ref="V3805">_xlfn.LET(
    _xlpm.txt, _xlfn.TEXTJOIN("", TRUE, IF(ISNUMBER(--MID(Todos!$H3805, _xlfn.SEQUENCE(LEN(Todos!$H3805)), 1)), MID(Todos!$H3805, _xlfn.SEQUENCE(LEN(Todos!$H3805)), 1), "")),
    IF(ISNUMBER(--RIGHT(_xlpm.txt,1)), _xlpm.txt, LEFT(_xlpm.txt, LEN(_xlpm.txt)-1))
)</f>
        <v>10474</v>
      </c>
      <c r="W3805" s="14" t="str">
        <f>UPPER(LEFT(Todos!$B3805,2))</f>
        <v>MO</v>
      </c>
      <c r="X3805" s="15" t="str" cm="1">
        <f t="array" ref="X3805">+IF(Todos!$C3805 = "",MODE.MATCH(Todos!$C$2:$C$4029),Todos!$C3805)</f>
        <v>M</v>
      </c>
    </row>
    <row r="3806" spans="1:24" x14ac:dyDescent="0.35">
      <c r="A3806" s="6">
        <v>118564</v>
      </c>
      <c r="B3806" s="7" t="s">
        <v>21</v>
      </c>
      <c r="C3806" s="7" t="s">
        <v>17</v>
      </c>
      <c r="D3806" s="7">
        <v>376</v>
      </c>
      <c r="E3806" s="7">
        <v>180</v>
      </c>
      <c r="F3806" s="7">
        <v>281</v>
      </c>
      <c r="G3806" s="7">
        <v>1</v>
      </c>
      <c r="H3806" s="7">
        <v>10145</v>
      </c>
      <c r="I3806" s="7">
        <v>2</v>
      </c>
      <c r="J3806" s="7">
        <v>83</v>
      </c>
      <c r="K3806" s="7">
        <v>214</v>
      </c>
      <c r="L3806" s="7">
        <v>244</v>
      </c>
      <c r="M3806" s="7">
        <v>3.5</v>
      </c>
      <c r="N3806" s="7">
        <f>VLOOKUP(Todos!$A3806,vlookup_table[#All],2,FALSE)</f>
        <v>0</v>
      </c>
      <c r="O3806" s="7" t="str">
        <f>VLOOKUP(Todos!$A3806,vlookup_table[#All],3,FALSE)</f>
        <v>TX</v>
      </c>
      <c r="P3806" s="7">
        <f>VLOOKUP(Todos!$A3806,vlookup_table[#All],4,FALSE)</f>
        <v>3611</v>
      </c>
      <c r="Q3806" s="9" t="str">
        <f>VLOOKUP(Todos!$A3806,vlookup_table[#All],5,FALSE)</f>
        <v>R3</v>
      </c>
      <c r="R3806" s="9" t="str">
        <f>VLOOKUP(Todos!$A3806,vlookup_table[#All],6,FALSE)</f>
        <v>F</v>
      </c>
      <c r="S3806" s="9">
        <f>VLOOKUP(Todos!$A3806,vlookup_table[#All],7,FALSE)</f>
        <v>5</v>
      </c>
      <c r="T3806" s="9">
        <f>ROUND((9706-Todos!$P3806)/100, 0)</f>
        <v>61</v>
      </c>
      <c r="U3806" s="9" t="str" cm="1">
        <f t="array" ref="U3806">_xlfn.IFS(
    ISNUMBER(SEARCH("C", Q3806)), "Ciudad",
    ISNUMBER(SEARCH("T", Q3806)), "Pueblo",
    ISNUMBER(SEARCH("R", Q3806)), "Rural",
    ISNUMBER(SEARCH("S", Q3806)), "Suburbano",
    ISNUMBER(SEARCH("U", Q3806)), "Urbano"
)</f>
        <v>Rural</v>
      </c>
      <c r="V3806" s="24" t="str" cm="1">
        <f t="array" ref="V3806">_xlfn.LET(
    _xlpm.txt, _xlfn.TEXTJOIN("", TRUE, IF(ISNUMBER(--MID(Todos!$H3806, _xlfn.SEQUENCE(LEN(Todos!$H3806)), 1)), MID(Todos!$H3806, _xlfn.SEQUENCE(LEN(Todos!$H3806)), 1), "")),
    IF(ISNUMBER(--RIGHT(_xlpm.txt,1)), _xlpm.txt, LEFT(_xlpm.txt, LEN(_xlpm.txt)-1))
)</f>
        <v>10145</v>
      </c>
      <c r="W3806" s="9" t="str">
        <f>UPPER(LEFT(Todos!$B3806,2))</f>
        <v>TX</v>
      </c>
      <c r="X3806" s="10" t="str" cm="1">
        <f t="array" ref="X3806">+IF(Todos!$C3806 = "",MODE.MATCH(Todos!$C$2:$C$4029),Todos!$C3806)</f>
        <v>F</v>
      </c>
    </row>
    <row r="3807" spans="1:24" x14ac:dyDescent="0.35">
      <c r="A3807" s="11">
        <v>136991</v>
      </c>
      <c r="B3807" s="12" t="s">
        <v>56</v>
      </c>
      <c r="C3807" s="12" t="s">
        <v>14</v>
      </c>
      <c r="D3807" s="12">
        <v>1074</v>
      </c>
      <c r="E3807" s="12">
        <v>469</v>
      </c>
      <c r="F3807" s="12">
        <v>516</v>
      </c>
      <c r="G3807" s="12">
        <v>11</v>
      </c>
      <c r="H3807" s="12">
        <v>18042</v>
      </c>
      <c r="I3807" s="12">
        <v>2</v>
      </c>
      <c r="J3807" s="12">
        <v>34</v>
      </c>
      <c r="K3807" s="12">
        <v>472</v>
      </c>
      <c r="L3807" s="12">
        <v>510</v>
      </c>
      <c r="M3807" s="12">
        <v>9.3636363639999995</v>
      </c>
      <c r="N3807" s="12">
        <f>VLOOKUP(Todos!$A3807,vlookup_table[#All],2,FALSE)</f>
        <v>0</v>
      </c>
      <c r="O3807" s="12" t="str">
        <f>VLOOKUP(Todos!$A3807,vlookup_table[#All],3,FALSE)</f>
        <v>AZ</v>
      </c>
      <c r="P3807" s="12">
        <f>VLOOKUP(Todos!$A3807,vlookup_table[#All],4,FALSE)</f>
        <v>4207</v>
      </c>
      <c r="Q3807" s="14" t="str">
        <f>VLOOKUP(Todos!$A3807,vlookup_table[#All],5,FALSE)</f>
        <v>T1</v>
      </c>
      <c r="R3807" s="14" t="str">
        <f>VLOOKUP(Todos!$A3807,vlookup_table[#All],6,FALSE)</f>
        <v>M</v>
      </c>
      <c r="S3807" s="14">
        <f>VLOOKUP(Todos!$A3807,vlookup_table[#All],7,FALSE)</f>
        <v>15</v>
      </c>
      <c r="T3807" s="14">
        <f>ROUND((9706-Todos!$P3807)/100, 0)</f>
        <v>55</v>
      </c>
      <c r="U3807" s="14" t="str" cm="1">
        <f t="array" ref="U3807">_xlfn.IFS(
    ISNUMBER(SEARCH("C", Q3807)), "Ciudad",
    ISNUMBER(SEARCH("T", Q3807)), "Pueblo",
    ISNUMBER(SEARCH("R", Q3807)), "Rural",
    ISNUMBER(SEARCH("S", Q3807)), "Suburbano",
    ISNUMBER(SEARCH("U", Q3807)), "Urbano"
)</f>
        <v>Pueblo</v>
      </c>
      <c r="V3807" s="25" t="str" cm="1">
        <f t="array" ref="V3807">_xlfn.LET(
    _xlpm.txt, _xlfn.TEXTJOIN("", TRUE, IF(ISNUMBER(--MID(Todos!$H3807, _xlfn.SEQUENCE(LEN(Todos!$H3807)), 1)), MID(Todos!$H3807, _xlfn.SEQUENCE(LEN(Todos!$H3807)), 1), "")),
    IF(ISNUMBER(--RIGHT(_xlpm.txt,1)), _xlpm.txt, LEFT(_xlpm.txt, LEN(_xlpm.txt)-1))
)</f>
        <v>18042</v>
      </c>
      <c r="W3807" s="14" t="str">
        <f>UPPER(LEFT(Todos!$B3807,2))</f>
        <v>AZ</v>
      </c>
      <c r="X3807" s="15" t="str" cm="1">
        <f t="array" ref="X3807">+IF(Todos!$C3807 = "",MODE.MATCH(Todos!$C$2:$C$4029),Todos!$C3807)</f>
        <v>M</v>
      </c>
    </row>
    <row r="3808" spans="1:24" x14ac:dyDescent="0.35">
      <c r="A3808" s="6">
        <v>133305</v>
      </c>
      <c r="B3808" s="7" t="s">
        <v>42</v>
      </c>
      <c r="C3808" s="7" t="s">
        <v>14</v>
      </c>
      <c r="D3808" s="7">
        <v>717</v>
      </c>
      <c r="E3808" s="7">
        <v>267</v>
      </c>
      <c r="F3808" s="7">
        <v>410</v>
      </c>
      <c r="G3808" s="7">
        <v>4</v>
      </c>
      <c r="H3808" s="7">
        <v>12937</v>
      </c>
      <c r="I3808" s="7">
        <v>0</v>
      </c>
      <c r="J3808" s="7">
        <v>53</v>
      </c>
      <c r="K3808" s="7">
        <v>304</v>
      </c>
      <c r="L3808" s="7">
        <v>381</v>
      </c>
      <c r="M3808" s="7">
        <v>8.75</v>
      </c>
      <c r="N3808" s="7">
        <f>VLOOKUP(Todos!$A3808,vlookup_table[#All],2,FALSE)</f>
        <v>0</v>
      </c>
      <c r="O3808" s="7" t="str">
        <f>VLOOKUP(Todos!$A3808,vlookup_table[#All],3,FALSE)</f>
        <v>ID</v>
      </c>
      <c r="P3808" s="7">
        <f>VLOOKUP(Todos!$A3808,vlookup_table[#All],4,FALSE)</f>
        <v>2801</v>
      </c>
      <c r="Q3808" s="9" t="str">
        <f>VLOOKUP(Todos!$A3808,vlookup_table[#All],5,FALSE)</f>
        <v>R2</v>
      </c>
      <c r="R3808" s="9" t="str">
        <f>VLOOKUP(Todos!$A3808,vlookup_table[#All],6,FALSE)</f>
        <v>M</v>
      </c>
      <c r="S3808" s="9">
        <f>VLOOKUP(Todos!$A3808,vlookup_table[#All],7,FALSE)</f>
        <v>5</v>
      </c>
      <c r="T3808" s="9">
        <f>ROUND((9706-Todos!$P3808)/100, 0)</f>
        <v>69</v>
      </c>
      <c r="U3808" s="9" t="str" cm="1">
        <f t="array" ref="U3808">_xlfn.IFS(
    ISNUMBER(SEARCH("C", Q3808)), "Ciudad",
    ISNUMBER(SEARCH("T", Q3808)), "Pueblo",
    ISNUMBER(SEARCH("R", Q3808)), "Rural",
    ISNUMBER(SEARCH("S", Q3808)), "Suburbano",
    ISNUMBER(SEARCH("U", Q3808)), "Urbano"
)</f>
        <v>Rural</v>
      </c>
      <c r="V3808" s="24" t="str" cm="1">
        <f t="array" ref="V3808">_xlfn.LET(
    _xlpm.txt, _xlfn.TEXTJOIN("", TRUE, IF(ISNUMBER(--MID(Todos!$H3808, _xlfn.SEQUENCE(LEN(Todos!$H3808)), 1)), MID(Todos!$H3808, _xlfn.SEQUENCE(LEN(Todos!$H3808)), 1), "")),
    IF(ISNUMBER(--RIGHT(_xlpm.txt,1)), _xlpm.txt, LEFT(_xlpm.txt, LEN(_xlpm.txt)-1))
)</f>
        <v>12937</v>
      </c>
      <c r="W3808" s="9" t="str">
        <f>UPPER(LEFT(Todos!$B3808,2))</f>
        <v>ID</v>
      </c>
      <c r="X3808" s="10" t="str" cm="1">
        <f t="array" ref="X3808">+IF(Todos!$C3808 = "",MODE.MATCH(Todos!$C$2:$C$4029),Todos!$C3808)</f>
        <v>M</v>
      </c>
    </row>
    <row r="3809" spans="1:24" x14ac:dyDescent="0.35">
      <c r="A3809" s="11">
        <v>112148</v>
      </c>
      <c r="B3809" s="12" t="s">
        <v>33</v>
      </c>
      <c r="C3809" s="12" t="s">
        <v>14</v>
      </c>
      <c r="D3809" s="12">
        <v>543</v>
      </c>
      <c r="E3809" s="12">
        <v>198</v>
      </c>
      <c r="F3809" s="12">
        <v>285</v>
      </c>
      <c r="G3809" s="12">
        <v>1</v>
      </c>
      <c r="H3809" s="12">
        <v>11363</v>
      </c>
      <c r="I3809" s="12">
        <v>2</v>
      </c>
      <c r="J3809" s="12">
        <v>33</v>
      </c>
      <c r="K3809" s="12">
        <v>224</v>
      </c>
      <c r="L3809" s="12">
        <v>252</v>
      </c>
      <c r="M3809" s="12">
        <v>14.42857143</v>
      </c>
      <c r="N3809" s="12">
        <f>VLOOKUP(Todos!$A3809,vlookup_table[#All],2,FALSE)</f>
        <v>1</v>
      </c>
      <c r="O3809" s="12" t="str">
        <f>VLOOKUP(Todos!$A3809,vlookup_table[#All],3,FALSE)</f>
        <v>AR</v>
      </c>
      <c r="P3809" s="12">
        <f>VLOOKUP(Todos!$A3809,vlookup_table[#All],4,FALSE)</f>
        <v>1511</v>
      </c>
      <c r="Q3809" s="14" t="str">
        <f>VLOOKUP(Todos!$A3809,vlookup_table[#All],5,FALSE)</f>
        <v>T2</v>
      </c>
      <c r="R3809" s="14" t="str">
        <f>VLOOKUP(Todos!$A3809,vlookup_table[#All],6,FALSE)</f>
        <v>M</v>
      </c>
      <c r="S3809" s="14">
        <f>VLOOKUP(Todos!$A3809,vlookup_table[#All],7,FALSE)</f>
        <v>25</v>
      </c>
      <c r="T3809" s="14">
        <f>ROUND((9706-Todos!$P3809)/100, 0)</f>
        <v>82</v>
      </c>
      <c r="U3809" s="14" t="str" cm="1">
        <f t="array" ref="U3809">_xlfn.IFS(
    ISNUMBER(SEARCH("C", Q3809)), "Ciudad",
    ISNUMBER(SEARCH("T", Q3809)), "Pueblo",
    ISNUMBER(SEARCH("R", Q3809)), "Rural",
    ISNUMBER(SEARCH("S", Q3809)), "Suburbano",
    ISNUMBER(SEARCH("U", Q3809)), "Urbano"
)</f>
        <v>Pueblo</v>
      </c>
      <c r="V3809" s="25" t="str" cm="1">
        <f t="array" ref="V3809">_xlfn.LET(
    _xlpm.txt, _xlfn.TEXTJOIN("", TRUE, IF(ISNUMBER(--MID(Todos!$H3809, _xlfn.SEQUENCE(LEN(Todos!$H3809)), 1)), MID(Todos!$H3809, _xlfn.SEQUENCE(LEN(Todos!$H3809)), 1), "")),
    IF(ISNUMBER(--RIGHT(_xlpm.txt,1)), _xlpm.txt, LEFT(_xlpm.txt, LEN(_xlpm.txt)-1))
)</f>
        <v>11363</v>
      </c>
      <c r="W3809" s="14" t="str">
        <f>UPPER(LEFT(Todos!$B3809,2))</f>
        <v>AR</v>
      </c>
      <c r="X3809" s="15" t="str" cm="1">
        <f t="array" ref="X3809">+IF(Todos!$C3809 = "",MODE.MATCH(Todos!$C$2:$C$4029),Todos!$C3809)</f>
        <v>M</v>
      </c>
    </row>
    <row r="3810" spans="1:24" x14ac:dyDescent="0.35">
      <c r="A3810" s="6">
        <v>25804</v>
      </c>
      <c r="B3810" s="7" t="s">
        <v>40</v>
      </c>
      <c r="C3810" s="7" t="s">
        <v>14</v>
      </c>
      <c r="D3810" s="7">
        <v>1276</v>
      </c>
      <c r="E3810" s="7">
        <v>523</v>
      </c>
      <c r="F3810" s="7">
        <v>572</v>
      </c>
      <c r="G3810" s="7">
        <v>29</v>
      </c>
      <c r="H3810" s="7">
        <v>16775</v>
      </c>
      <c r="I3810" s="7">
        <v>2</v>
      </c>
      <c r="J3810" s="7">
        <v>53</v>
      </c>
      <c r="K3810" s="7">
        <v>516</v>
      </c>
      <c r="L3810" s="7">
        <v>571</v>
      </c>
      <c r="M3810" s="7">
        <v>32.333333330000002</v>
      </c>
      <c r="N3810" s="7">
        <f>VLOOKUP(Todos!$A3810,vlookup_table[#All],2,FALSE)</f>
        <v>1</v>
      </c>
      <c r="O3810" s="7" t="str">
        <f>VLOOKUP(Todos!$A3810,vlookup_table[#All],3,FALSE)</f>
        <v>GA</v>
      </c>
      <c r="P3810" s="7">
        <f>VLOOKUP(Todos!$A3810,vlookup_table[#All],4,FALSE)</f>
        <v>5601</v>
      </c>
      <c r="Q3810" s="9" t="str">
        <f>VLOOKUP(Todos!$A3810,vlookup_table[#All],5,FALSE)</f>
        <v>T1</v>
      </c>
      <c r="R3810" s="9" t="str">
        <f>VLOOKUP(Todos!$A3810,vlookup_table[#All],6,FALSE)</f>
        <v>M</v>
      </c>
      <c r="S3810" s="9">
        <f>VLOOKUP(Todos!$A3810,vlookup_table[#All],7,FALSE)</f>
        <v>41</v>
      </c>
      <c r="T3810" s="9">
        <f>ROUND((9706-Todos!$P3810)/100, 0)</f>
        <v>41</v>
      </c>
      <c r="U3810" s="9" t="str" cm="1">
        <f t="array" ref="U3810">_xlfn.IFS(
    ISNUMBER(SEARCH("C", Q3810)), "Ciudad",
    ISNUMBER(SEARCH("T", Q3810)), "Pueblo",
    ISNUMBER(SEARCH("R", Q3810)), "Rural",
    ISNUMBER(SEARCH("S", Q3810)), "Suburbano",
    ISNUMBER(SEARCH("U", Q3810)), "Urbano"
)</f>
        <v>Pueblo</v>
      </c>
      <c r="V3810" s="24" t="str" cm="1">
        <f t="array" ref="V3810">_xlfn.LET(
    _xlpm.txt, _xlfn.TEXTJOIN("", TRUE, IF(ISNUMBER(--MID(Todos!$H3810, _xlfn.SEQUENCE(LEN(Todos!$H3810)), 1)), MID(Todos!$H3810, _xlfn.SEQUENCE(LEN(Todos!$H3810)), 1), "")),
    IF(ISNUMBER(--RIGHT(_xlpm.txt,1)), _xlpm.txt, LEFT(_xlpm.txt, LEN(_xlpm.txt)-1))
)</f>
        <v>16775</v>
      </c>
      <c r="W3810" s="9" t="str">
        <f>UPPER(LEFT(Todos!$B3810,2))</f>
        <v>GA</v>
      </c>
      <c r="X3810" s="10" t="str" cm="1">
        <f t="array" ref="X3810">+IF(Todos!$C3810 = "",MODE.MATCH(Todos!$C$2:$C$4029),Todos!$C3810)</f>
        <v>M</v>
      </c>
    </row>
    <row r="3811" spans="1:24" x14ac:dyDescent="0.35">
      <c r="A3811" s="11">
        <v>20167</v>
      </c>
      <c r="B3811" s="12" t="s">
        <v>18</v>
      </c>
      <c r="C3811" s="12" t="s">
        <v>14</v>
      </c>
      <c r="D3811" s="12">
        <v>451</v>
      </c>
      <c r="E3811" s="12">
        <v>183</v>
      </c>
      <c r="F3811" s="12">
        <v>274</v>
      </c>
      <c r="G3811" s="12">
        <v>1</v>
      </c>
      <c r="H3811" s="12">
        <v>11232</v>
      </c>
      <c r="I3811" s="12">
        <v>1</v>
      </c>
      <c r="J3811" s="12">
        <v>84</v>
      </c>
      <c r="K3811" s="12">
        <v>226</v>
      </c>
      <c r="L3811" s="12">
        <v>236</v>
      </c>
      <c r="M3811" s="12">
        <v>18.333333329999999</v>
      </c>
      <c r="N3811" s="12">
        <f>VLOOKUP(Todos!$A3811,vlookup_table[#All],2,FALSE)</f>
        <v>1002</v>
      </c>
      <c r="O3811" s="12" t="str">
        <f>VLOOKUP(Todos!$A3811,vlookup_table[#All],3,FALSE)</f>
        <v>NC</v>
      </c>
      <c r="P3811" s="12">
        <f>VLOOKUP(Todos!$A3811,vlookup_table[#All],4,FALSE)</f>
        <v>0</v>
      </c>
      <c r="Q3811" s="14" t="str">
        <f>VLOOKUP(Todos!$A3811,vlookup_table[#All],5,FALSE)</f>
        <v>R2</v>
      </c>
      <c r="R3811" s="14" t="str">
        <f>VLOOKUP(Todos!$A3811,vlookup_table[#All],6,FALSE)</f>
        <v>M</v>
      </c>
      <c r="S3811" s="14">
        <f>VLOOKUP(Todos!$A3811,vlookup_table[#All],7,FALSE)</f>
        <v>25</v>
      </c>
      <c r="T3811" s="14">
        <f>ROUND((9706-Todos!$P3811)/100, 0)</f>
        <v>97</v>
      </c>
      <c r="U3811" s="14" t="str" cm="1">
        <f t="array" ref="U3811">_xlfn.IFS(
    ISNUMBER(SEARCH("C", Q3811)), "Ciudad",
    ISNUMBER(SEARCH("T", Q3811)), "Pueblo",
    ISNUMBER(SEARCH("R", Q3811)), "Rural",
    ISNUMBER(SEARCH("S", Q3811)), "Suburbano",
    ISNUMBER(SEARCH("U", Q3811)), "Urbano"
)</f>
        <v>Rural</v>
      </c>
      <c r="V3811" s="25" t="str" cm="1">
        <f t="array" ref="V3811">_xlfn.LET(
    _xlpm.txt, _xlfn.TEXTJOIN("", TRUE, IF(ISNUMBER(--MID(Todos!$H3811, _xlfn.SEQUENCE(LEN(Todos!$H3811)), 1)), MID(Todos!$H3811, _xlfn.SEQUENCE(LEN(Todos!$H3811)), 1), "")),
    IF(ISNUMBER(--RIGHT(_xlpm.txt,1)), _xlpm.txt, LEFT(_xlpm.txt, LEN(_xlpm.txt)-1))
)</f>
        <v>11232</v>
      </c>
      <c r="W3811" s="14" t="str">
        <f>UPPER(LEFT(Todos!$B3811,2))</f>
        <v>NC</v>
      </c>
      <c r="X3811" s="15" t="str" cm="1">
        <f t="array" ref="X3811">+IF(Todos!$C3811 = "",MODE.MATCH(Todos!$C$2:$C$4029),Todos!$C3811)</f>
        <v>M</v>
      </c>
    </row>
    <row r="3812" spans="1:24" x14ac:dyDescent="0.35">
      <c r="A3812" s="6">
        <v>79717</v>
      </c>
      <c r="B3812" s="7" t="s">
        <v>36</v>
      </c>
      <c r="C3812" s="7" t="s">
        <v>52</v>
      </c>
      <c r="D3812" s="7">
        <v>860</v>
      </c>
      <c r="E3812" s="7">
        <v>409</v>
      </c>
      <c r="F3812" s="7">
        <v>479</v>
      </c>
      <c r="G3812" s="7">
        <v>0</v>
      </c>
      <c r="H3812" s="7">
        <v>16458</v>
      </c>
      <c r="I3812" s="7">
        <v>3</v>
      </c>
      <c r="J3812" s="7">
        <v>64</v>
      </c>
      <c r="K3812" s="7">
        <v>469</v>
      </c>
      <c r="L3812" s="7">
        <v>442</v>
      </c>
      <c r="M3812" s="7">
        <v>12.5</v>
      </c>
      <c r="N3812" s="7">
        <f>VLOOKUP(Todos!$A3812,vlookup_table[#All],2,FALSE)</f>
        <v>1</v>
      </c>
      <c r="O3812" s="7" t="str">
        <f>VLOOKUP(Todos!$A3812,vlookup_table[#All],3,FALSE)</f>
        <v>WI</v>
      </c>
      <c r="P3812" s="7">
        <f>VLOOKUP(Todos!$A3812,vlookup_table[#All],4,FALSE)</f>
        <v>5701</v>
      </c>
      <c r="Q3812" s="9" t="str">
        <f>VLOOKUP(Todos!$A3812,vlookup_table[#All],5,FALSE)</f>
        <v>S1</v>
      </c>
      <c r="R3812" s="9" t="str">
        <f>VLOOKUP(Todos!$A3812,vlookup_table[#All],6,FALSE)</f>
        <v>M</v>
      </c>
      <c r="S3812" s="9">
        <f>VLOOKUP(Todos!$A3812,vlookup_table[#All],7,FALSE)</f>
        <v>15</v>
      </c>
      <c r="T3812" s="9">
        <f>ROUND((9706-Todos!$P3812)/100, 0)</f>
        <v>40</v>
      </c>
      <c r="U3812" s="9" t="str" cm="1">
        <f t="array" ref="U3812">_xlfn.IFS(
    ISNUMBER(SEARCH("C", Q3812)), "Ciudad",
    ISNUMBER(SEARCH("T", Q3812)), "Pueblo",
    ISNUMBER(SEARCH("R", Q3812)), "Rural",
    ISNUMBER(SEARCH("S", Q3812)), "Suburbano",
    ISNUMBER(SEARCH("U", Q3812)), "Urbano"
)</f>
        <v>Suburbano</v>
      </c>
      <c r="V3812" s="24" t="str" cm="1">
        <f t="array" ref="V3812">_xlfn.LET(
    _xlpm.txt, _xlfn.TEXTJOIN("", TRUE, IF(ISNUMBER(--MID(Todos!$H3812, _xlfn.SEQUENCE(LEN(Todos!$H3812)), 1)), MID(Todos!$H3812, _xlfn.SEQUENCE(LEN(Todos!$H3812)), 1), "")),
    IF(ISNUMBER(--RIGHT(_xlpm.txt,1)), _xlpm.txt, LEFT(_xlpm.txt, LEN(_xlpm.txt)-1))
)</f>
        <v>16458</v>
      </c>
      <c r="W3812" s="9" t="str">
        <f>UPPER(LEFT(Todos!$B3812,2))</f>
        <v>WI</v>
      </c>
      <c r="X3812" s="10" t="str" cm="1">
        <f t="array" ref="X3812">+IF(Todos!$C3812 = "",MODE.MATCH(Todos!$C$2:$C$4029),Todos!$C3812)</f>
        <v>male</v>
      </c>
    </row>
    <row r="3813" spans="1:24" x14ac:dyDescent="0.35">
      <c r="A3813" s="11">
        <v>32950</v>
      </c>
      <c r="B3813" s="12" t="s">
        <v>13</v>
      </c>
      <c r="C3813" s="12" t="s">
        <v>17</v>
      </c>
      <c r="D3813" s="12">
        <v>465</v>
      </c>
      <c r="E3813" s="12">
        <v>271</v>
      </c>
      <c r="F3813" s="12">
        <v>338</v>
      </c>
      <c r="G3813" s="12">
        <v>0</v>
      </c>
      <c r="H3813" s="12">
        <v>11843</v>
      </c>
      <c r="I3813" s="12">
        <v>2</v>
      </c>
      <c r="J3813" s="12">
        <v>49</v>
      </c>
      <c r="K3813" s="12">
        <v>295</v>
      </c>
      <c r="L3813" s="12">
        <v>298</v>
      </c>
      <c r="M3813" s="12">
        <v>5.2857142860000002</v>
      </c>
      <c r="N3813" s="12">
        <f>VLOOKUP(Todos!$A3813,vlookup_table[#All],2,FALSE)</f>
        <v>2</v>
      </c>
      <c r="O3813" s="12" t="str">
        <f>VLOOKUP(Todos!$A3813,vlookup_table[#All],3,FALSE)</f>
        <v>FL</v>
      </c>
      <c r="P3813" s="12">
        <f>VLOOKUP(Todos!$A3813,vlookup_table[#All],4,FALSE)</f>
        <v>4208</v>
      </c>
      <c r="Q3813" s="14" t="str">
        <f>VLOOKUP(Todos!$A3813,vlookup_table[#All],5,FALSE)</f>
        <v>S2</v>
      </c>
      <c r="R3813" s="14" t="str">
        <f>VLOOKUP(Todos!$A3813,vlookup_table[#All],6,FALSE)</f>
        <v>F</v>
      </c>
      <c r="S3813" s="14">
        <f>VLOOKUP(Todos!$A3813,vlookup_table[#All],7,FALSE)</f>
        <v>5</v>
      </c>
      <c r="T3813" s="14">
        <f>ROUND((9706-Todos!$P3813)/100, 0)</f>
        <v>55</v>
      </c>
      <c r="U3813" s="14" t="str" cm="1">
        <f t="array" ref="U3813">_xlfn.IFS(
    ISNUMBER(SEARCH("C", Q3813)), "Ciudad",
    ISNUMBER(SEARCH("T", Q3813)), "Pueblo",
    ISNUMBER(SEARCH("R", Q3813)), "Rural",
    ISNUMBER(SEARCH("S", Q3813)), "Suburbano",
    ISNUMBER(SEARCH("U", Q3813)), "Urbano"
)</f>
        <v>Suburbano</v>
      </c>
      <c r="V3813" s="25" t="str" cm="1">
        <f t="array" ref="V3813">_xlfn.LET(
    _xlpm.txt, _xlfn.TEXTJOIN("", TRUE, IF(ISNUMBER(--MID(Todos!$H3813, _xlfn.SEQUENCE(LEN(Todos!$H3813)), 1)), MID(Todos!$H3813, _xlfn.SEQUENCE(LEN(Todos!$H3813)), 1), "")),
    IF(ISNUMBER(--RIGHT(_xlpm.txt,1)), _xlpm.txt, LEFT(_xlpm.txt, LEN(_xlpm.txt)-1))
)</f>
        <v>11843</v>
      </c>
      <c r="W3813" s="14" t="str">
        <f>UPPER(LEFT(Todos!$B3813,2))</f>
        <v>FL</v>
      </c>
      <c r="X3813" s="15" t="str" cm="1">
        <f t="array" ref="X3813">+IF(Todos!$C3813 = "",MODE.MATCH(Todos!$C$2:$C$4029),Todos!$C3813)</f>
        <v>F</v>
      </c>
    </row>
    <row r="3814" spans="1:24" x14ac:dyDescent="0.35">
      <c r="A3814" s="6">
        <v>187604</v>
      </c>
      <c r="B3814" s="7" t="s">
        <v>54</v>
      </c>
      <c r="C3814" s="7"/>
      <c r="D3814" s="7">
        <v>1349</v>
      </c>
      <c r="E3814" s="7">
        <v>481</v>
      </c>
      <c r="F3814" s="7">
        <v>628</v>
      </c>
      <c r="G3814" s="7">
        <v>21</v>
      </c>
      <c r="H3814" s="7">
        <v>22094</v>
      </c>
      <c r="I3814" s="7">
        <v>4</v>
      </c>
      <c r="J3814" s="7">
        <v>45</v>
      </c>
      <c r="K3814" s="7">
        <v>593</v>
      </c>
      <c r="L3814" s="7">
        <v>521</v>
      </c>
      <c r="M3814" s="7">
        <v>5.3</v>
      </c>
      <c r="N3814" s="7">
        <f>VLOOKUP(Todos!$A3814,vlookup_table[#All],2,FALSE)</f>
        <v>0</v>
      </c>
      <c r="O3814" s="7" t="str">
        <f>VLOOKUP(Todos!$A3814,vlookup_table[#All],3,FALSE)</f>
        <v>TN</v>
      </c>
      <c r="P3814" s="7">
        <f>VLOOKUP(Todos!$A3814,vlookup_table[#All],4,FALSE)</f>
        <v>0</v>
      </c>
      <c r="Q3814" s="9" t="str">
        <f>VLOOKUP(Todos!$A3814,vlookup_table[#All],5,FALSE)</f>
        <v>T1</v>
      </c>
      <c r="R3814" s="9" t="str">
        <f>VLOOKUP(Todos!$A3814,vlookup_table[#All],6,FALSE)</f>
        <v/>
      </c>
      <c r="S3814" s="9">
        <f>VLOOKUP(Todos!$A3814,vlookup_table[#All],7,FALSE)</f>
        <v>11</v>
      </c>
      <c r="T3814" s="9">
        <f>ROUND((9706-Todos!$P3814)/100, 0)</f>
        <v>97</v>
      </c>
      <c r="U3814" s="9" t="str" cm="1">
        <f t="array" ref="U3814">_xlfn.IFS(
    ISNUMBER(SEARCH("C", Q3814)), "Ciudad",
    ISNUMBER(SEARCH("T", Q3814)), "Pueblo",
    ISNUMBER(SEARCH("R", Q3814)), "Rural",
    ISNUMBER(SEARCH("S", Q3814)), "Suburbano",
    ISNUMBER(SEARCH("U", Q3814)), "Urbano"
)</f>
        <v>Pueblo</v>
      </c>
      <c r="V3814" s="24" t="str" cm="1">
        <f t="array" ref="V3814">_xlfn.LET(
    _xlpm.txt, _xlfn.TEXTJOIN("", TRUE, IF(ISNUMBER(--MID(Todos!$H3814, _xlfn.SEQUENCE(LEN(Todos!$H3814)), 1)), MID(Todos!$H3814, _xlfn.SEQUENCE(LEN(Todos!$H3814)), 1), "")),
    IF(ISNUMBER(--RIGHT(_xlpm.txt,1)), _xlpm.txt, LEFT(_xlpm.txt, LEN(_xlpm.txt)-1))
)</f>
        <v>22094</v>
      </c>
      <c r="W3814" s="9" t="str">
        <f>UPPER(LEFT(Todos!$B3814,2))</f>
        <v>TN</v>
      </c>
      <c r="X3814" s="10" t="e" cm="1">
        <f t="array" aca="1" ref="X3814" ca="1">+IF(Todos!$C3814 = "",MODE.MATCH(Todos!$C$2:$C$4029),Todos!$C3814)</f>
        <v>#NAME?</v>
      </c>
    </row>
    <row r="3815" spans="1:24" x14ac:dyDescent="0.35">
      <c r="A3815" s="11">
        <v>45158</v>
      </c>
      <c r="B3815" s="12" t="s">
        <v>13</v>
      </c>
      <c r="C3815" s="12" t="s">
        <v>17</v>
      </c>
      <c r="D3815" s="12">
        <v>917</v>
      </c>
      <c r="E3815" s="12">
        <v>250</v>
      </c>
      <c r="F3815" s="12">
        <v>374</v>
      </c>
      <c r="G3815" s="12">
        <v>0</v>
      </c>
      <c r="H3815" s="12">
        <v>14202</v>
      </c>
      <c r="I3815" s="12">
        <v>11</v>
      </c>
      <c r="J3815" s="12">
        <v>16</v>
      </c>
      <c r="K3815" s="12">
        <v>286</v>
      </c>
      <c r="L3815" s="12">
        <v>318</v>
      </c>
      <c r="M3815" s="12">
        <v>8.5</v>
      </c>
      <c r="N3815" s="12">
        <f>VLOOKUP(Todos!$A3815,vlookup_table[#All],2,FALSE)</f>
        <v>0</v>
      </c>
      <c r="O3815" s="12" t="str">
        <f>VLOOKUP(Todos!$A3815,vlookup_table[#All],3,FALSE)</f>
        <v>FL</v>
      </c>
      <c r="P3815" s="12">
        <f>VLOOKUP(Todos!$A3815,vlookup_table[#All],4,FALSE)</f>
        <v>3408</v>
      </c>
      <c r="Q3815" s="14" t="str">
        <f>VLOOKUP(Todos!$A3815,vlookup_table[#All],5,FALSE)</f>
        <v>C2</v>
      </c>
      <c r="R3815" s="14" t="str">
        <f>VLOOKUP(Todos!$A3815,vlookup_table[#All],6,FALSE)</f>
        <v>F</v>
      </c>
      <c r="S3815" s="14">
        <f>VLOOKUP(Todos!$A3815,vlookup_table[#All],7,FALSE)</f>
        <v>10</v>
      </c>
      <c r="T3815" s="14">
        <f>ROUND((9706-Todos!$P3815)/100, 0)</f>
        <v>63</v>
      </c>
      <c r="U3815" s="14" t="str" cm="1">
        <f t="array" ref="U3815">_xlfn.IFS(
    ISNUMBER(SEARCH("C", Q3815)), "Ciudad",
    ISNUMBER(SEARCH("T", Q3815)), "Pueblo",
    ISNUMBER(SEARCH("R", Q3815)), "Rural",
    ISNUMBER(SEARCH("S", Q3815)), "Suburbano",
    ISNUMBER(SEARCH("U", Q3815)), "Urbano"
)</f>
        <v>Ciudad</v>
      </c>
      <c r="V3815" s="25" t="str" cm="1">
        <f t="array" ref="V3815">_xlfn.LET(
    _xlpm.txt, _xlfn.TEXTJOIN("", TRUE, IF(ISNUMBER(--MID(Todos!$H3815, _xlfn.SEQUENCE(LEN(Todos!$H3815)), 1)), MID(Todos!$H3815, _xlfn.SEQUENCE(LEN(Todos!$H3815)), 1), "")),
    IF(ISNUMBER(--RIGHT(_xlpm.txt,1)), _xlpm.txt, LEFT(_xlpm.txt, LEN(_xlpm.txt)-1))
)</f>
        <v>14202</v>
      </c>
      <c r="W3815" s="14" t="str">
        <f>UPPER(LEFT(Todos!$B3815,2))</f>
        <v>FL</v>
      </c>
      <c r="X3815" s="15" t="str" cm="1">
        <f t="array" ref="X3815">+IF(Todos!$C3815 = "",MODE.MATCH(Todos!$C$2:$C$4029),Todos!$C3815)</f>
        <v>F</v>
      </c>
    </row>
    <row r="3816" spans="1:24" x14ac:dyDescent="0.35">
      <c r="A3816" s="6">
        <v>145885</v>
      </c>
      <c r="B3816" s="7" t="s">
        <v>22</v>
      </c>
      <c r="C3816" s="7" t="s">
        <v>17</v>
      </c>
      <c r="D3816" s="7">
        <v>3130</v>
      </c>
      <c r="E3816" s="7">
        <v>564</v>
      </c>
      <c r="F3816" s="7">
        <v>682</v>
      </c>
      <c r="G3816" s="7">
        <v>79</v>
      </c>
      <c r="H3816" s="7">
        <v>25384</v>
      </c>
      <c r="I3816" s="7">
        <v>18</v>
      </c>
      <c r="J3816" s="7">
        <v>47</v>
      </c>
      <c r="K3816" s="7">
        <v>624</v>
      </c>
      <c r="L3816" s="7">
        <v>631</v>
      </c>
      <c r="M3816" s="7">
        <v>20</v>
      </c>
      <c r="N3816" s="7">
        <f>VLOOKUP(Todos!$A3816,vlookup_table[#All],2,FALSE)</f>
        <v>0</v>
      </c>
      <c r="O3816" s="7" t="str">
        <f>VLOOKUP(Todos!$A3816,vlookup_table[#All],3,FALSE)</f>
        <v>CA</v>
      </c>
      <c r="P3816" s="7">
        <f>VLOOKUP(Todos!$A3816,vlookup_table[#All],4,FALSE)</f>
        <v>3801</v>
      </c>
      <c r="Q3816" s="9" t="str">
        <f>VLOOKUP(Todos!$A3816,vlookup_table[#All],5,FALSE)</f>
        <v>S1</v>
      </c>
      <c r="R3816" s="9" t="str">
        <f>VLOOKUP(Todos!$A3816,vlookup_table[#All],6,FALSE)</f>
        <v>F</v>
      </c>
      <c r="S3816" s="9">
        <f>VLOOKUP(Todos!$A3816,vlookup_table[#All],7,FALSE)</f>
        <v>20</v>
      </c>
      <c r="T3816" s="9">
        <f>ROUND((9706-Todos!$P3816)/100, 0)</f>
        <v>59</v>
      </c>
      <c r="U3816" s="9" t="str" cm="1">
        <f t="array" ref="U3816">_xlfn.IFS(
    ISNUMBER(SEARCH("C", Q3816)), "Ciudad",
    ISNUMBER(SEARCH("T", Q3816)), "Pueblo",
    ISNUMBER(SEARCH("R", Q3816)), "Rural",
    ISNUMBER(SEARCH("S", Q3816)), "Suburbano",
    ISNUMBER(SEARCH("U", Q3816)), "Urbano"
)</f>
        <v>Suburbano</v>
      </c>
      <c r="V3816" s="24" t="str" cm="1">
        <f t="array" ref="V3816">_xlfn.LET(
    _xlpm.txt, _xlfn.TEXTJOIN("", TRUE, IF(ISNUMBER(--MID(Todos!$H3816, _xlfn.SEQUENCE(LEN(Todos!$H3816)), 1)), MID(Todos!$H3816, _xlfn.SEQUENCE(LEN(Todos!$H3816)), 1), "")),
    IF(ISNUMBER(--RIGHT(_xlpm.txt,1)), _xlpm.txt, LEFT(_xlpm.txt, LEN(_xlpm.txt)-1))
)</f>
        <v>25384</v>
      </c>
      <c r="W3816" s="9" t="str">
        <f>UPPER(LEFT(Todos!$B3816,2))</f>
        <v>CA</v>
      </c>
      <c r="X3816" s="10" t="str" cm="1">
        <f t="array" ref="X3816">+IF(Todos!$C3816 = "",MODE.MATCH(Todos!$C$2:$C$4029),Todos!$C3816)</f>
        <v>F</v>
      </c>
    </row>
    <row r="3817" spans="1:24" x14ac:dyDescent="0.35">
      <c r="A3817" s="11">
        <v>104401</v>
      </c>
      <c r="B3817" s="12" t="s">
        <v>28</v>
      </c>
      <c r="C3817" s="12" t="s">
        <v>17</v>
      </c>
      <c r="D3817" s="12">
        <v>850</v>
      </c>
      <c r="E3817" s="12">
        <v>270</v>
      </c>
      <c r="F3817" s="12">
        <v>534</v>
      </c>
      <c r="G3817" s="12">
        <v>4</v>
      </c>
      <c r="H3817" s="12">
        <v>14689</v>
      </c>
      <c r="I3817" s="12">
        <v>8</v>
      </c>
      <c r="J3817" s="12">
        <v>48</v>
      </c>
      <c r="K3817" s="12">
        <v>468</v>
      </c>
      <c r="L3817" s="12">
        <v>360</v>
      </c>
      <c r="M3817" s="12">
        <v>10.35714286</v>
      </c>
      <c r="N3817" s="12">
        <f>VLOOKUP(Todos!$A3817,vlookup_table[#All],2,FALSE)</f>
        <v>0</v>
      </c>
      <c r="O3817" s="12" t="str">
        <f>VLOOKUP(Todos!$A3817,vlookup_table[#All],3,FALSE)</f>
        <v>KS</v>
      </c>
      <c r="P3817" s="12">
        <f>VLOOKUP(Todos!$A3817,vlookup_table[#All],4,FALSE)</f>
        <v>2702</v>
      </c>
      <c r="Q3817" s="14" t="str">
        <f>VLOOKUP(Todos!$A3817,vlookup_table[#All],5,FALSE)</f>
        <v>C1</v>
      </c>
      <c r="R3817" s="14" t="str">
        <f>VLOOKUP(Todos!$A3817,vlookup_table[#All],6,FALSE)</f>
        <v>F</v>
      </c>
      <c r="S3817" s="14">
        <f>VLOOKUP(Todos!$A3817,vlookup_table[#All],7,FALSE)</f>
        <v>15</v>
      </c>
      <c r="T3817" s="14">
        <f>ROUND((9706-Todos!$P3817)/100, 0)</f>
        <v>70</v>
      </c>
      <c r="U3817" s="14" t="str" cm="1">
        <f t="array" ref="U3817">_xlfn.IFS(
    ISNUMBER(SEARCH("C", Q3817)), "Ciudad",
    ISNUMBER(SEARCH("T", Q3817)), "Pueblo",
    ISNUMBER(SEARCH("R", Q3817)), "Rural",
    ISNUMBER(SEARCH("S", Q3817)), "Suburbano",
    ISNUMBER(SEARCH("U", Q3817)), "Urbano"
)</f>
        <v>Ciudad</v>
      </c>
      <c r="V3817" s="25" t="str" cm="1">
        <f t="array" ref="V3817">_xlfn.LET(
    _xlpm.txt, _xlfn.TEXTJOIN("", TRUE, IF(ISNUMBER(--MID(Todos!$H3817, _xlfn.SEQUENCE(LEN(Todos!$H3817)), 1)), MID(Todos!$H3817, _xlfn.SEQUENCE(LEN(Todos!$H3817)), 1), "")),
    IF(ISNUMBER(--RIGHT(_xlpm.txt,1)), _xlpm.txt, LEFT(_xlpm.txt, LEN(_xlpm.txt)-1))
)</f>
        <v>14689</v>
      </c>
      <c r="W3817" s="14" t="str">
        <f>UPPER(LEFT(Todos!$B3817,2))</f>
        <v>KS</v>
      </c>
      <c r="X3817" s="15" t="str" cm="1">
        <f t="array" ref="X3817">+IF(Todos!$C3817 = "",MODE.MATCH(Todos!$C$2:$C$4029),Todos!$C3817)</f>
        <v>F</v>
      </c>
    </row>
    <row r="3818" spans="1:24" x14ac:dyDescent="0.35">
      <c r="A3818" s="6">
        <v>176491</v>
      </c>
      <c r="B3818" s="7" t="s">
        <v>51</v>
      </c>
      <c r="C3818" s="7" t="s">
        <v>17</v>
      </c>
      <c r="D3818" s="7">
        <v>550</v>
      </c>
      <c r="E3818" s="7">
        <v>289</v>
      </c>
      <c r="F3818" s="7">
        <v>363</v>
      </c>
      <c r="G3818" s="7">
        <v>1</v>
      </c>
      <c r="H3818" s="7">
        <v>12798</v>
      </c>
      <c r="I3818" s="7">
        <v>3</v>
      </c>
      <c r="J3818" s="7">
        <v>58</v>
      </c>
      <c r="K3818" s="7">
        <v>345</v>
      </c>
      <c r="L3818" s="7">
        <v>327</v>
      </c>
      <c r="M3818" s="7">
        <v>16.5</v>
      </c>
      <c r="N3818" s="7">
        <f>VLOOKUP(Todos!$A3818,vlookup_table[#All],2,FALSE)</f>
        <v>0</v>
      </c>
      <c r="O3818" s="7" t="str">
        <f>VLOOKUP(Todos!$A3818,vlookup_table[#All],3,FALSE)</f>
        <v>OR</v>
      </c>
      <c r="P3818" s="7">
        <f>VLOOKUP(Todos!$A3818,vlookup_table[#All],4,FALSE)</f>
        <v>0</v>
      </c>
      <c r="Q3818" s="9" t="str">
        <f>VLOOKUP(Todos!$A3818,vlookup_table[#All],5,FALSE)</f>
        <v>R2</v>
      </c>
      <c r="R3818" s="9" t="str">
        <f>VLOOKUP(Todos!$A3818,vlookup_table[#All],6,FALSE)</f>
        <v>F</v>
      </c>
      <c r="S3818" s="9">
        <f>VLOOKUP(Todos!$A3818,vlookup_table[#All],7,FALSE)</f>
        <v>25</v>
      </c>
      <c r="T3818" s="9">
        <f>ROUND((9706-Todos!$P3818)/100, 0)</f>
        <v>97</v>
      </c>
      <c r="U3818" s="9" t="str" cm="1">
        <f t="array" ref="U3818">_xlfn.IFS(
    ISNUMBER(SEARCH("C", Q3818)), "Ciudad",
    ISNUMBER(SEARCH("T", Q3818)), "Pueblo",
    ISNUMBER(SEARCH("R", Q3818)), "Rural",
    ISNUMBER(SEARCH("S", Q3818)), "Suburbano",
    ISNUMBER(SEARCH("U", Q3818)), "Urbano"
)</f>
        <v>Rural</v>
      </c>
      <c r="V3818" s="24" t="str" cm="1">
        <f t="array" ref="V3818">_xlfn.LET(
    _xlpm.txt, _xlfn.TEXTJOIN("", TRUE, IF(ISNUMBER(--MID(Todos!$H3818, _xlfn.SEQUENCE(LEN(Todos!$H3818)), 1)), MID(Todos!$H3818, _xlfn.SEQUENCE(LEN(Todos!$H3818)), 1), "")),
    IF(ISNUMBER(--RIGHT(_xlpm.txt,1)), _xlpm.txt, LEFT(_xlpm.txt, LEN(_xlpm.txt)-1))
)</f>
        <v>12798</v>
      </c>
      <c r="W3818" s="9" t="str">
        <f>UPPER(LEFT(Todos!$B3818,2))</f>
        <v>OR</v>
      </c>
      <c r="X3818" s="10" t="str" cm="1">
        <f t="array" ref="X3818">+IF(Todos!$C3818 = "",MODE.MATCH(Todos!$C$2:$C$4029),Todos!$C3818)</f>
        <v>F</v>
      </c>
    </row>
    <row r="3819" spans="1:24" x14ac:dyDescent="0.35">
      <c r="A3819" s="11">
        <v>89873</v>
      </c>
      <c r="B3819" s="12" t="s">
        <v>16</v>
      </c>
      <c r="C3819" s="12" t="s">
        <v>17</v>
      </c>
      <c r="D3819" s="12">
        <v>1865</v>
      </c>
      <c r="E3819" s="12">
        <v>549</v>
      </c>
      <c r="F3819" s="12">
        <v>669</v>
      </c>
      <c r="G3819" s="12">
        <v>43</v>
      </c>
      <c r="H3819" s="12">
        <v>20320</v>
      </c>
      <c r="I3819" s="12">
        <v>6</v>
      </c>
      <c r="J3819" s="12">
        <v>74</v>
      </c>
      <c r="K3819" s="12">
        <v>609</v>
      </c>
      <c r="L3819" s="12">
        <v>644</v>
      </c>
      <c r="M3819" s="12">
        <v>13.25</v>
      </c>
      <c r="N3819" s="12">
        <f>VLOOKUP(Todos!$A3819,vlookup_table[#All],2,FALSE)</f>
        <v>0</v>
      </c>
      <c r="O3819" s="12" t="str">
        <f>VLOOKUP(Todos!$A3819,vlookup_table[#All],3,FALSE)</f>
        <v>IL</v>
      </c>
      <c r="P3819" s="12">
        <f>VLOOKUP(Todos!$A3819,vlookup_table[#All],4,FALSE)</f>
        <v>4506</v>
      </c>
      <c r="Q3819" s="14" t="str">
        <f>VLOOKUP(Todos!$A3819,vlookup_table[#All],5,FALSE)</f>
        <v>T1</v>
      </c>
      <c r="R3819" s="14" t="str">
        <f>VLOOKUP(Todos!$A3819,vlookup_table[#All],6,FALSE)</f>
        <v>F</v>
      </c>
      <c r="S3819" s="14">
        <f>VLOOKUP(Todos!$A3819,vlookup_table[#All],7,FALSE)</f>
        <v>11</v>
      </c>
      <c r="T3819" s="14">
        <f>ROUND((9706-Todos!$P3819)/100, 0)</f>
        <v>52</v>
      </c>
      <c r="U3819" s="14" t="str" cm="1">
        <f t="array" ref="U3819">_xlfn.IFS(
    ISNUMBER(SEARCH("C", Q3819)), "Ciudad",
    ISNUMBER(SEARCH("T", Q3819)), "Pueblo",
    ISNUMBER(SEARCH("R", Q3819)), "Rural",
    ISNUMBER(SEARCH("S", Q3819)), "Suburbano",
    ISNUMBER(SEARCH("U", Q3819)), "Urbano"
)</f>
        <v>Pueblo</v>
      </c>
      <c r="V3819" s="25" t="str" cm="1">
        <f t="array" ref="V3819">_xlfn.LET(
    _xlpm.txt, _xlfn.TEXTJOIN("", TRUE, IF(ISNUMBER(--MID(Todos!$H3819, _xlfn.SEQUENCE(LEN(Todos!$H3819)), 1)), MID(Todos!$H3819, _xlfn.SEQUENCE(LEN(Todos!$H3819)), 1), "")),
    IF(ISNUMBER(--RIGHT(_xlpm.txt,1)), _xlpm.txt, LEFT(_xlpm.txt, LEN(_xlpm.txt)-1))
)</f>
        <v>20320</v>
      </c>
      <c r="W3819" s="14" t="str">
        <f>UPPER(LEFT(Todos!$B3819,2))</f>
        <v>IL</v>
      </c>
      <c r="X3819" s="15" t="str" cm="1">
        <f t="array" ref="X3819">+IF(Todos!$C3819 = "",MODE.MATCH(Todos!$C$2:$C$4029),Todos!$C3819)</f>
        <v>F</v>
      </c>
    </row>
    <row r="3820" spans="1:24" x14ac:dyDescent="0.35">
      <c r="A3820" s="6">
        <v>1673</v>
      </c>
      <c r="B3820" s="7" t="s">
        <v>39</v>
      </c>
      <c r="C3820" s="7" t="s">
        <v>17</v>
      </c>
      <c r="D3820" s="7">
        <v>1033</v>
      </c>
      <c r="E3820" s="7">
        <v>427</v>
      </c>
      <c r="F3820" s="7">
        <v>536</v>
      </c>
      <c r="G3820" s="7">
        <v>14</v>
      </c>
      <c r="H3820" s="7">
        <v>12145</v>
      </c>
      <c r="I3820" s="7">
        <v>1</v>
      </c>
      <c r="J3820" s="7">
        <v>72</v>
      </c>
      <c r="K3820" s="7">
        <v>448</v>
      </c>
      <c r="L3820" s="7">
        <v>510</v>
      </c>
      <c r="M3820" s="7">
        <v>9.6875</v>
      </c>
      <c r="N3820" s="7">
        <f>VLOOKUP(Todos!$A3820,vlookup_table[#All],2,FALSE)</f>
        <v>0</v>
      </c>
      <c r="O3820" s="7" t="str">
        <f>VLOOKUP(Todos!$A3820,vlookup_table[#All],3,FALSE)</f>
        <v>UT</v>
      </c>
      <c r="P3820" s="7">
        <f>VLOOKUP(Todos!$A3820,vlookup_table[#All],4,FALSE)</f>
        <v>3001</v>
      </c>
      <c r="Q3820" s="9" t="str">
        <f>VLOOKUP(Todos!$A3820,vlookup_table[#All],5,FALSE)</f>
        <v>T1</v>
      </c>
      <c r="R3820" s="9" t="str">
        <f>VLOOKUP(Todos!$A3820,vlookup_table[#All],6,FALSE)</f>
        <v>F</v>
      </c>
      <c r="S3820" s="9">
        <f>VLOOKUP(Todos!$A3820,vlookup_table[#All],7,FALSE)</f>
        <v>40</v>
      </c>
      <c r="T3820" s="9">
        <f>ROUND((9706-Todos!$P3820)/100, 0)</f>
        <v>67</v>
      </c>
      <c r="U3820" s="9" t="str" cm="1">
        <f t="array" ref="U3820">_xlfn.IFS(
    ISNUMBER(SEARCH("C", Q3820)), "Ciudad",
    ISNUMBER(SEARCH("T", Q3820)), "Pueblo",
    ISNUMBER(SEARCH("R", Q3820)), "Rural",
    ISNUMBER(SEARCH("S", Q3820)), "Suburbano",
    ISNUMBER(SEARCH("U", Q3820)), "Urbano"
)</f>
        <v>Pueblo</v>
      </c>
      <c r="V3820" s="24" t="str" cm="1">
        <f t="array" ref="V3820">_xlfn.LET(
    _xlpm.txt, _xlfn.TEXTJOIN("", TRUE, IF(ISNUMBER(--MID(Todos!$H3820, _xlfn.SEQUENCE(LEN(Todos!$H3820)), 1)), MID(Todos!$H3820, _xlfn.SEQUENCE(LEN(Todos!$H3820)), 1), "")),
    IF(ISNUMBER(--RIGHT(_xlpm.txt,1)), _xlpm.txt, LEFT(_xlpm.txt, LEN(_xlpm.txt)-1))
)</f>
        <v>12145</v>
      </c>
      <c r="W3820" s="9" t="str">
        <f>UPPER(LEFT(Todos!$B3820,2))</f>
        <v>UT</v>
      </c>
      <c r="X3820" s="10" t="str" cm="1">
        <f t="array" ref="X3820">+IF(Todos!$C3820 = "",MODE.MATCH(Todos!$C$2:$C$4029),Todos!$C3820)</f>
        <v>F</v>
      </c>
    </row>
    <row r="3821" spans="1:24" x14ac:dyDescent="0.35">
      <c r="A3821" s="11">
        <v>12874</v>
      </c>
      <c r="B3821" s="12" t="s">
        <v>57</v>
      </c>
      <c r="C3821" s="12" t="s">
        <v>17</v>
      </c>
      <c r="D3821" s="12">
        <v>403</v>
      </c>
      <c r="E3821" s="12">
        <v>199</v>
      </c>
      <c r="F3821" s="12">
        <v>301</v>
      </c>
      <c r="G3821" s="12">
        <v>0</v>
      </c>
      <c r="H3821" s="12">
        <v>10368</v>
      </c>
      <c r="I3821" s="12">
        <v>2</v>
      </c>
      <c r="J3821" s="12">
        <v>80</v>
      </c>
      <c r="K3821" s="12">
        <v>260</v>
      </c>
      <c r="L3821" s="12">
        <v>253</v>
      </c>
      <c r="M3821" s="12">
        <v>7.5714285710000002</v>
      </c>
      <c r="N3821" s="12">
        <f>VLOOKUP(Todos!$A3821,vlookup_table[#All],2,FALSE)</f>
        <v>2</v>
      </c>
      <c r="O3821" s="12" t="str">
        <f>VLOOKUP(Todos!$A3821,vlookup_table[#All],3,FALSE)</f>
        <v>MN</v>
      </c>
      <c r="P3821" s="12">
        <f>VLOOKUP(Todos!$A3821,vlookup_table[#All],4,FALSE)</f>
        <v>1606</v>
      </c>
      <c r="Q3821" s="14" t="str">
        <f>VLOOKUP(Todos!$A3821,vlookup_table[#All],5,FALSE)</f>
        <v>R2</v>
      </c>
      <c r="R3821" s="14" t="str">
        <f>VLOOKUP(Todos!$A3821,vlookup_table[#All],6,FALSE)</f>
        <v>F</v>
      </c>
      <c r="S3821" s="14">
        <f>VLOOKUP(Todos!$A3821,vlookup_table[#All],7,FALSE)</f>
        <v>10</v>
      </c>
      <c r="T3821" s="14">
        <f>ROUND((9706-Todos!$P3821)/100, 0)</f>
        <v>81</v>
      </c>
      <c r="U3821" s="14" t="str" cm="1">
        <f t="array" ref="U3821">_xlfn.IFS(
    ISNUMBER(SEARCH("C", Q3821)), "Ciudad",
    ISNUMBER(SEARCH("T", Q3821)), "Pueblo",
    ISNUMBER(SEARCH("R", Q3821)), "Rural",
    ISNUMBER(SEARCH("S", Q3821)), "Suburbano",
    ISNUMBER(SEARCH("U", Q3821)), "Urbano"
)</f>
        <v>Rural</v>
      </c>
      <c r="V3821" s="25" t="str" cm="1">
        <f t="array" ref="V3821">_xlfn.LET(
    _xlpm.txt, _xlfn.TEXTJOIN("", TRUE, IF(ISNUMBER(--MID(Todos!$H3821, _xlfn.SEQUENCE(LEN(Todos!$H3821)), 1)), MID(Todos!$H3821, _xlfn.SEQUENCE(LEN(Todos!$H3821)), 1), "")),
    IF(ISNUMBER(--RIGHT(_xlpm.txt,1)), _xlpm.txt, LEFT(_xlpm.txt, LEN(_xlpm.txt)-1))
)</f>
        <v>10368</v>
      </c>
      <c r="W3821" s="14" t="str">
        <f>UPPER(LEFT(Todos!$B3821,2))</f>
        <v>MN</v>
      </c>
      <c r="X3821" s="15" t="str" cm="1">
        <f t="array" ref="X3821">+IF(Todos!$C3821 = "",MODE.MATCH(Todos!$C$2:$C$4029),Todos!$C3821)</f>
        <v>F</v>
      </c>
    </row>
    <row r="3822" spans="1:24" x14ac:dyDescent="0.35">
      <c r="A3822" s="6">
        <v>188851</v>
      </c>
      <c r="B3822" s="7" t="s">
        <v>22</v>
      </c>
      <c r="C3822" s="7" t="s">
        <v>14</v>
      </c>
      <c r="D3822" s="7">
        <v>2192</v>
      </c>
      <c r="E3822" s="7">
        <v>400</v>
      </c>
      <c r="F3822" s="7">
        <v>573</v>
      </c>
      <c r="G3822" s="7">
        <v>60</v>
      </c>
      <c r="H3822" s="7">
        <v>15755</v>
      </c>
      <c r="I3822" s="7">
        <v>31</v>
      </c>
      <c r="J3822" s="7">
        <v>48</v>
      </c>
      <c r="K3822" s="7">
        <v>410</v>
      </c>
      <c r="L3822" s="7">
        <v>515</v>
      </c>
      <c r="M3822" s="7">
        <v>24</v>
      </c>
      <c r="N3822" s="7">
        <f>VLOOKUP(Todos!$A3822,vlookup_table[#All],2,FALSE)</f>
        <v>1</v>
      </c>
      <c r="O3822" s="7" t="str">
        <f>VLOOKUP(Todos!$A3822,vlookup_table[#All],3,FALSE)</f>
        <v>CA</v>
      </c>
      <c r="P3822" s="7">
        <f>VLOOKUP(Todos!$A3822,vlookup_table[#All],4,FALSE)</f>
        <v>1601</v>
      </c>
      <c r="Q3822" s="9" t="str">
        <f>VLOOKUP(Todos!$A3822,vlookup_table[#All],5,FALSE)</f>
        <v>S2</v>
      </c>
      <c r="R3822" s="9" t="str">
        <f>VLOOKUP(Todos!$A3822,vlookup_table[#All],6,FALSE)</f>
        <v>M</v>
      </c>
      <c r="S3822" s="9">
        <f>VLOOKUP(Todos!$A3822,vlookup_table[#All],7,FALSE)</f>
        <v>23</v>
      </c>
      <c r="T3822" s="9">
        <f>ROUND((9706-Todos!$P3822)/100, 0)</f>
        <v>81</v>
      </c>
      <c r="U3822" s="9" t="str" cm="1">
        <f t="array" ref="U3822">_xlfn.IFS(
    ISNUMBER(SEARCH("C", Q3822)), "Ciudad",
    ISNUMBER(SEARCH("T", Q3822)), "Pueblo",
    ISNUMBER(SEARCH("R", Q3822)), "Rural",
    ISNUMBER(SEARCH("S", Q3822)), "Suburbano",
    ISNUMBER(SEARCH("U", Q3822)), "Urbano"
)</f>
        <v>Suburbano</v>
      </c>
      <c r="V3822" s="24" t="str" cm="1">
        <f t="array" ref="V3822">_xlfn.LET(
    _xlpm.txt, _xlfn.TEXTJOIN("", TRUE, IF(ISNUMBER(--MID(Todos!$H3822, _xlfn.SEQUENCE(LEN(Todos!$H3822)), 1)), MID(Todos!$H3822, _xlfn.SEQUENCE(LEN(Todos!$H3822)), 1), "")),
    IF(ISNUMBER(--RIGHT(_xlpm.txt,1)), _xlpm.txt, LEFT(_xlpm.txt, LEN(_xlpm.txt)-1))
)</f>
        <v>15755</v>
      </c>
      <c r="W3822" s="9" t="str">
        <f>UPPER(LEFT(Todos!$B3822,2))</f>
        <v>CA</v>
      </c>
      <c r="X3822" s="10" t="str" cm="1">
        <f t="array" ref="X3822">+IF(Todos!$C3822 = "",MODE.MATCH(Todos!$C$2:$C$4029),Todos!$C3822)</f>
        <v>M</v>
      </c>
    </row>
    <row r="3823" spans="1:24" x14ac:dyDescent="0.35">
      <c r="A3823" s="11">
        <v>160258</v>
      </c>
      <c r="B3823" s="12" t="s">
        <v>22</v>
      </c>
      <c r="C3823" s="12" t="s">
        <v>14</v>
      </c>
      <c r="D3823" s="12">
        <v>2656</v>
      </c>
      <c r="E3823" s="12">
        <v>437</v>
      </c>
      <c r="F3823" s="12">
        <v>531</v>
      </c>
      <c r="G3823" s="12">
        <v>85</v>
      </c>
      <c r="H3823" s="12">
        <v>19931</v>
      </c>
      <c r="I3823" s="12">
        <v>18</v>
      </c>
      <c r="J3823" s="12">
        <v>46</v>
      </c>
      <c r="K3823" s="12">
        <v>492</v>
      </c>
      <c r="L3823" s="12">
        <v>488</v>
      </c>
      <c r="M3823" s="12">
        <v>8.6999999999999993</v>
      </c>
      <c r="N3823" s="12">
        <f>VLOOKUP(Todos!$A3823,vlookup_table[#All],2,FALSE)</f>
        <v>0</v>
      </c>
      <c r="O3823" s="12" t="str">
        <f>VLOOKUP(Todos!$A3823,vlookup_table[#All],3,FALSE)</f>
        <v>CA</v>
      </c>
      <c r="P3823" s="12">
        <f>VLOOKUP(Todos!$A3823,vlookup_table[#All],4,FALSE)</f>
        <v>1803</v>
      </c>
      <c r="Q3823" s="14" t="str">
        <f>VLOOKUP(Todos!$A3823,vlookup_table[#All],5,FALSE)</f>
        <v>C1</v>
      </c>
      <c r="R3823" s="14" t="str">
        <f>VLOOKUP(Todos!$A3823,vlookup_table[#All],6,FALSE)</f>
        <v>M</v>
      </c>
      <c r="S3823" s="14">
        <f>VLOOKUP(Todos!$A3823,vlookup_table[#All],7,FALSE)</f>
        <v>15</v>
      </c>
      <c r="T3823" s="14">
        <f>ROUND((9706-Todos!$P3823)/100, 0)</f>
        <v>79</v>
      </c>
      <c r="U3823" s="14" t="str" cm="1">
        <f t="array" ref="U3823">_xlfn.IFS(
    ISNUMBER(SEARCH("C", Q3823)), "Ciudad",
    ISNUMBER(SEARCH("T", Q3823)), "Pueblo",
    ISNUMBER(SEARCH("R", Q3823)), "Rural",
    ISNUMBER(SEARCH("S", Q3823)), "Suburbano",
    ISNUMBER(SEARCH("U", Q3823)), "Urbano"
)</f>
        <v>Ciudad</v>
      </c>
      <c r="V3823" s="25" t="str" cm="1">
        <f t="array" ref="V3823">_xlfn.LET(
    _xlpm.txt, _xlfn.TEXTJOIN("", TRUE, IF(ISNUMBER(--MID(Todos!$H3823, _xlfn.SEQUENCE(LEN(Todos!$H3823)), 1)), MID(Todos!$H3823, _xlfn.SEQUENCE(LEN(Todos!$H3823)), 1), "")),
    IF(ISNUMBER(--RIGHT(_xlpm.txt,1)), _xlpm.txt, LEFT(_xlpm.txt, LEN(_xlpm.txt)-1))
)</f>
        <v>19931</v>
      </c>
      <c r="W3823" s="14" t="str">
        <f>UPPER(LEFT(Todos!$B3823,2))</f>
        <v>CA</v>
      </c>
      <c r="X3823" s="15" t="str" cm="1">
        <f t="array" ref="X3823">+IF(Todos!$C3823 = "",MODE.MATCH(Todos!$C$2:$C$4029),Todos!$C3823)</f>
        <v>M</v>
      </c>
    </row>
    <row r="3824" spans="1:24" x14ac:dyDescent="0.35">
      <c r="A3824" s="6">
        <v>108760</v>
      </c>
      <c r="B3824" s="7" t="s">
        <v>50</v>
      </c>
      <c r="C3824" s="7" t="s">
        <v>17</v>
      </c>
      <c r="D3824" s="7">
        <v>564</v>
      </c>
      <c r="E3824" s="7">
        <v>211</v>
      </c>
      <c r="F3824" s="7">
        <v>285</v>
      </c>
      <c r="G3824" s="7">
        <v>1</v>
      </c>
      <c r="H3824" s="7">
        <v>8384</v>
      </c>
      <c r="I3824" s="7">
        <v>0</v>
      </c>
      <c r="J3824" s="7">
        <v>86</v>
      </c>
      <c r="K3824" s="7">
        <v>251</v>
      </c>
      <c r="L3824" s="7">
        <v>254</v>
      </c>
      <c r="M3824" s="7">
        <v>15</v>
      </c>
      <c r="N3824" s="7">
        <f>VLOOKUP(Todos!$A3824,vlookup_table[#All],2,FALSE)</f>
        <v>2</v>
      </c>
      <c r="O3824" s="7" t="str">
        <f>VLOOKUP(Todos!$A3824,vlookup_table[#All],3,FALSE)</f>
        <v>LA</v>
      </c>
      <c r="P3824" s="7">
        <f>VLOOKUP(Todos!$A3824,vlookup_table[#All],4,FALSE)</f>
        <v>0</v>
      </c>
      <c r="Q3824" s="9" t="str">
        <f>VLOOKUP(Todos!$A3824,vlookup_table[#All],5,FALSE)</f>
        <v>R3</v>
      </c>
      <c r="R3824" s="9" t="str">
        <f>VLOOKUP(Todos!$A3824,vlookup_table[#All],6,FALSE)</f>
        <v>F</v>
      </c>
      <c r="S3824" s="9">
        <f>VLOOKUP(Todos!$A3824,vlookup_table[#All],7,FALSE)</f>
        <v>22</v>
      </c>
      <c r="T3824" s="9">
        <f>ROUND((9706-Todos!$P3824)/100, 0)</f>
        <v>97</v>
      </c>
      <c r="U3824" s="9" t="str" cm="1">
        <f t="array" ref="U3824">_xlfn.IFS(
    ISNUMBER(SEARCH("C", Q3824)), "Ciudad",
    ISNUMBER(SEARCH("T", Q3824)), "Pueblo",
    ISNUMBER(SEARCH("R", Q3824)), "Rural",
    ISNUMBER(SEARCH("S", Q3824)), "Suburbano",
    ISNUMBER(SEARCH("U", Q3824)), "Urbano"
)</f>
        <v>Rural</v>
      </c>
      <c r="V3824" s="24" t="str" cm="1">
        <f t="array" ref="V3824">_xlfn.LET(
    _xlpm.txt, _xlfn.TEXTJOIN("", TRUE, IF(ISNUMBER(--MID(Todos!$H3824, _xlfn.SEQUENCE(LEN(Todos!$H3824)), 1)), MID(Todos!$H3824, _xlfn.SEQUENCE(LEN(Todos!$H3824)), 1), "")),
    IF(ISNUMBER(--RIGHT(_xlpm.txt,1)), _xlpm.txt, LEFT(_xlpm.txt, LEN(_xlpm.txt)-1))
)</f>
        <v>8384</v>
      </c>
      <c r="W3824" s="9" t="str">
        <f>UPPER(LEFT(Todos!$B3824,2))</f>
        <v>LA</v>
      </c>
      <c r="X3824" s="10" t="str" cm="1">
        <f t="array" ref="X3824">+IF(Todos!$C3824 = "",MODE.MATCH(Todos!$C$2:$C$4029),Todos!$C3824)</f>
        <v>F</v>
      </c>
    </row>
    <row r="3825" spans="1:24" x14ac:dyDescent="0.35">
      <c r="A3825" s="11">
        <v>187696</v>
      </c>
      <c r="B3825" s="12" t="s">
        <v>21</v>
      </c>
      <c r="C3825" s="12" t="s">
        <v>17</v>
      </c>
      <c r="D3825" s="12">
        <v>1182</v>
      </c>
      <c r="E3825" s="12">
        <v>269</v>
      </c>
      <c r="F3825" s="12">
        <v>482</v>
      </c>
      <c r="G3825" s="12">
        <v>0</v>
      </c>
      <c r="H3825" s="12">
        <v>16352</v>
      </c>
      <c r="I3825" s="12">
        <v>12</v>
      </c>
      <c r="J3825" s="12">
        <v>39</v>
      </c>
      <c r="K3825" s="12">
        <v>374</v>
      </c>
      <c r="L3825" s="12">
        <v>361</v>
      </c>
      <c r="M3825" s="12">
        <v>17.5</v>
      </c>
      <c r="N3825" s="12">
        <f>VLOOKUP(Todos!$A3825,vlookup_table[#All],2,FALSE)</f>
        <v>28</v>
      </c>
      <c r="O3825" s="12" t="str">
        <f>VLOOKUP(Todos!$A3825,vlookup_table[#All],3,FALSE)</f>
        <v>TX</v>
      </c>
      <c r="P3825" s="12">
        <f>VLOOKUP(Todos!$A3825,vlookup_table[#All],4,FALSE)</f>
        <v>0</v>
      </c>
      <c r="Q3825" s="14" t="str">
        <f>VLOOKUP(Todos!$A3825,vlookup_table[#All],5,FALSE)</f>
        <v>C1</v>
      </c>
      <c r="R3825" s="14" t="str">
        <f>VLOOKUP(Todos!$A3825,vlookup_table[#All],6,FALSE)</f>
        <v>F</v>
      </c>
      <c r="S3825" s="14">
        <f>VLOOKUP(Todos!$A3825,vlookup_table[#All],7,FALSE)</f>
        <v>10</v>
      </c>
      <c r="T3825" s="14">
        <f>ROUND((9706-Todos!$P3825)/100, 0)</f>
        <v>97</v>
      </c>
      <c r="U3825" s="14" t="str" cm="1">
        <f t="array" ref="U3825">_xlfn.IFS(
    ISNUMBER(SEARCH("C", Q3825)), "Ciudad",
    ISNUMBER(SEARCH("T", Q3825)), "Pueblo",
    ISNUMBER(SEARCH("R", Q3825)), "Rural",
    ISNUMBER(SEARCH("S", Q3825)), "Suburbano",
    ISNUMBER(SEARCH("U", Q3825)), "Urbano"
)</f>
        <v>Ciudad</v>
      </c>
      <c r="V3825" s="25" t="str" cm="1">
        <f t="array" ref="V3825">_xlfn.LET(
    _xlpm.txt, _xlfn.TEXTJOIN("", TRUE, IF(ISNUMBER(--MID(Todos!$H3825, _xlfn.SEQUENCE(LEN(Todos!$H3825)), 1)), MID(Todos!$H3825, _xlfn.SEQUENCE(LEN(Todos!$H3825)), 1), "")),
    IF(ISNUMBER(--RIGHT(_xlpm.txt,1)), _xlpm.txt, LEFT(_xlpm.txt, LEN(_xlpm.txt)-1))
)</f>
        <v>16352</v>
      </c>
      <c r="W3825" s="14" t="str">
        <f>UPPER(LEFT(Todos!$B3825,2))</f>
        <v>TX</v>
      </c>
      <c r="X3825" s="15" t="str" cm="1">
        <f t="array" ref="X3825">+IF(Todos!$C3825 = "",MODE.MATCH(Todos!$C$2:$C$4029),Todos!$C3825)</f>
        <v>F</v>
      </c>
    </row>
    <row r="3826" spans="1:24" x14ac:dyDescent="0.35">
      <c r="A3826" s="6">
        <v>66199</v>
      </c>
      <c r="B3826" s="7" t="s">
        <v>30</v>
      </c>
      <c r="C3826" s="7" t="s">
        <v>17</v>
      </c>
      <c r="D3826" s="7">
        <v>646</v>
      </c>
      <c r="E3826" s="7">
        <v>377</v>
      </c>
      <c r="F3826" s="7">
        <v>439</v>
      </c>
      <c r="G3826" s="7">
        <v>0</v>
      </c>
      <c r="H3826" s="7">
        <v>18681</v>
      </c>
      <c r="I3826" s="7">
        <v>2</v>
      </c>
      <c r="J3826" s="7">
        <v>80</v>
      </c>
      <c r="K3826" s="7">
        <v>399</v>
      </c>
      <c r="L3826" s="7">
        <v>408</v>
      </c>
      <c r="M3826" s="7">
        <v>4.6666666670000003</v>
      </c>
      <c r="N3826" s="7">
        <f>VLOOKUP(Todos!$A3826,vlookup_table[#All],2,FALSE)</f>
        <v>0</v>
      </c>
      <c r="O3826" s="7" t="str">
        <f>VLOOKUP(Todos!$A3826,vlookup_table[#All],3,FALSE)</f>
        <v>MI</v>
      </c>
      <c r="P3826" s="7">
        <f>VLOOKUP(Todos!$A3826,vlookup_table[#All],4,FALSE)</f>
        <v>0</v>
      </c>
      <c r="Q3826" s="9" t="str">
        <f>VLOOKUP(Todos!$A3826,vlookup_table[#All],5,FALSE)</f>
        <v>S2</v>
      </c>
      <c r="R3826" s="9" t="str">
        <f>VLOOKUP(Todos!$A3826,vlookup_table[#All],6,FALSE)</f>
        <v>F</v>
      </c>
      <c r="S3826" s="9">
        <f>VLOOKUP(Todos!$A3826,vlookup_table[#All],7,FALSE)</f>
        <v>5</v>
      </c>
      <c r="T3826" s="9">
        <f>ROUND((9706-Todos!$P3826)/100, 0)</f>
        <v>97</v>
      </c>
      <c r="U3826" s="9" t="str" cm="1">
        <f t="array" ref="U3826">_xlfn.IFS(
    ISNUMBER(SEARCH("C", Q3826)), "Ciudad",
    ISNUMBER(SEARCH("T", Q3826)), "Pueblo",
    ISNUMBER(SEARCH("R", Q3826)), "Rural",
    ISNUMBER(SEARCH("S", Q3826)), "Suburbano",
    ISNUMBER(SEARCH("U", Q3826)), "Urbano"
)</f>
        <v>Suburbano</v>
      </c>
      <c r="V3826" s="24" t="str" cm="1">
        <f t="array" ref="V3826">_xlfn.LET(
    _xlpm.txt, _xlfn.TEXTJOIN("", TRUE, IF(ISNUMBER(--MID(Todos!$H3826, _xlfn.SEQUENCE(LEN(Todos!$H3826)), 1)), MID(Todos!$H3826, _xlfn.SEQUENCE(LEN(Todos!$H3826)), 1), "")),
    IF(ISNUMBER(--RIGHT(_xlpm.txt,1)), _xlpm.txt, LEFT(_xlpm.txt, LEN(_xlpm.txt)-1))
)</f>
        <v>18681</v>
      </c>
      <c r="W3826" s="9" t="str">
        <f>UPPER(LEFT(Todos!$B3826,2))</f>
        <v>MI</v>
      </c>
      <c r="X3826" s="10" t="str" cm="1">
        <f t="array" ref="X3826">+IF(Todos!$C3826 = "",MODE.MATCH(Todos!$C$2:$C$4029),Todos!$C3826)</f>
        <v>F</v>
      </c>
    </row>
    <row r="3827" spans="1:24" x14ac:dyDescent="0.35">
      <c r="A3827" s="11">
        <v>104905</v>
      </c>
      <c r="B3827" s="12" t="s">
        <v>28</v>
      </c>
      <c r="C3827" s="12" t="s">
        <v>17</v>
      </c>
      <c r="D3827" s="12">
        <v>877</v>
      </c>
      <c r="E3827" s="12">
        <v>382</v>
      </c>
      <c r="F3827" s="12">
        <v>554</v>
      </c>
      <c r="G3827" s="12">
        <v>1</v>
      </c>
      <c r="H3827" s="12">
        <v>22091</v>
      </c>
      <c r="I3827" s="12">
        <v>2</v>
      </c>
      <c r="J3827" s="12">
        <v>42</v>
      </c>
      <c r="K3827" s="12">
        <v>503</v>
      </c>
      <c r="L3827" s="12">
        <v>460</v>
      </c>
      <c r="M3827" s="12">
        <v>11.42857143</v>
      </c>
      <c r="N3827" s="12">
        <f>VLOOKUP(Todos!$A3827,vlookup_table[#All],2,FALSE)</f>
        <v>0</v>
      </c>
      <c r="O3827" s="12" t="str">
        <f>VLOOKUP(Todos!$A3827,vlookup_table[#All],3,FALSE)</f>
        <v>KS</v>
      </c>
      <c r="P3827" s="12">
        <f>VLOOKUP(Todos!$A3827,vlookup_table[#All],4,FALSE)</f>
        <v>5401</v>
      </c>
      <c r="Q3827" s="14" t="str">
        <f>VLOOKUP(Todos!$A3827,vlookup_table[#All],5,FALSE)</f>
        <v>S1</v>
      </c>
      <c r="R3827" s="14" t="str">
        <f>VLOOKUP(Todos!$A3827,vlookup_table[#All],6,FALSE)</f>
        <v>F</v>
      </c>
      <c r="S3827" s="14">
        <f>VLOOKUP(Todos!$A3827,vlookup_table[#All],7,FALSE)</f>
        <v>15</v>
      </c>
      <c r="T3827" s="14">
        <f>ROUND((9706-Todos!$P3827)/100, 0)</f>
        <v>43</v>
      </c>
      <c r="U3827" s="14" t="str" cm="1">
        <f t="array" ref="U3827">_xlfn.IFS(
    ISNUMBER(SEARCH("C", Q3827)), "Ciudad",
    ISNUMBER(SEARCH("T", Q3827)), "Pueblo",
    ISNUMBER(SEARCH("R", Q3827)), "Rural",
    ISNUMBER(SEARCH("S", Q3827)), "Suburbano",
    ISNUMBER(SEARCH("U", Q3827)), "Urbano"
)</f>
        <v>Suburbano</v>
      </c>
      <c r="V3827" s="25" t="str" cm="1">
        <f t="array" ref="V3827">_xlfn.LET(
    _xlpm.txt, _xlfn.TEXTJOIN("", TRUE, IF(ISNUMBER(--MID(Todos!$H3827, _xlfn.SEQUENCE(LEN(Todos!$H3827)), 1)), MID(Todos!$H3827, _xlfn.SEQUENCE(LEN(Todos!$H3827)), 1), "")),
    IF(ISNUMBER(--RIGHT(_xlpm.txt,1)), _xlpm.txt, LEFT(_xlpm.txt, LEN(_xlpm.txt)-1))
)</f>
        <v>22091</v>
      </c>
      <c r="W3827" s="14" t="str">
        <f>UPPER(LEFT(Todos!$B3827,2))</f>
        <v>KS</v>
      </c>
      <c r="X3827" s="15" t="str" cm="1">
        <f t="array" ref="X3827">+IF(Todos!$C3827 = "",MODE.MATCH(Todos!$C$2:$C$4029),Todos!$C3827)</f>
        <v>F</v>
      </c>
    </row>
    <row r="3828" spans="1:24" x14ac:dyDescent="0.35">
      <c r="A3828" s="6">
        <v>102665</v>
      </c>
      <c r="B3828" s="7" t="s">
        <v>37</v>
      </c>
      <c r="C3828" s="7" t="s">
        <v>14</v>
      </c>
      <c r="D3828" s="7">
        <v>424</v>
      </c>
      <c r="E3828" s="7">
        <v>215</v>
      </c>
      <c r="F3828" s="7">
        <v>277</v>
      </c>
      <c r="G3828" s="7">
        <v>0</v>
      </c>
      <c r="H3828" s="7">
        <v>9603</v>
      </c>
      <c r="I3828" s="7">
        <v>0</v>
      </c>
      <c r="J3828" s="7">
        <v>81</v>
      </c>
      <c r="K3828" s="7">
        <v>255</v>
      </c>
      <c r="L3828" s="7">
        <v>242</v>
      </c>
      <c r="M3828" s="7">
        <v>8.75</v>
      </c>
      <c r="N3828" s="7">
        <f>VLOOKUP(Todos!$A3828,vlookup_table[#All],2,FALSE)</f>
        <v>1</v>
      </c>
      <c r="O3828" s="7" t="str">
        <f>VLOOKUP(Todos!$A3828,vlookup_table[#All],3,FALSE)</f>
        <v>MO</v>
      </c>
      <c r="P3828" s="7">
        <f>VLOOKUP(Todos!$A3828,vlookup_table[#All],4,FALSE)</f>
        <v>4001</v>
      </c>
      <c r="Q3828" s="9" t="str">
        <f>VLOOKUP(Todos!$A3828,vlookup_table[#All],5,FALSE)</f>
        <v>C3</v>
      </c>
      <c r="R3828" s="9" t="str">
        <f>VLOOKUP(Todos!$A3828,vlookup_table[#All],6,FALSE)</f>
        <v>M</v>
      </c>
      <c r="S3828" s="9">
        <f>VLOOKUP(Todos!$A3828,vlookup_table[#All],7,FALSE)</f>
        <v>20</v>
      </c>
      <c r="T3828" s="9">
        <f>ROUND((9706-Todos!$P3828)/100, 0)</f>
        <v>57</v>
      </c>
      <c r="U3828" s="9" t="str" cm="1">
        <f t="array" ref="U3828">_xlfn.IFS(
    ISNUMBER(SEARCH("C", Q3828)), "Ciudad",
    ISNUMBER(SEARCH("T", Q3828)), "Pueblo",
    ISNUMBER(SEARCH("R", Q3828)), "Rural",
    ISNUMBER(SEARCH("S", Q3828)), "Suburbano",
    ISNUMBER(SEARCH("U", Q3828)), "Urbano"
)</f>
        <v>Ciudad</v>
      </c>
      <c r="V3828" s="24" t="str" cm="1">
        <f t="array" ref="V3828">_xlfn.LET(
    _xlpm.txt, _xlfn.TEXTJOIN("", TRUE, IF(ISNUMBER(--MID(Todos!$H3828, _xlfn.SEQUENCE(LEN(Todos!$H3828)), 1)), MID(Todos!$H3828, _xlfn.SEQUENCE(LEN(Todos!$H3828)), 1), "")),
    IF(ISNUMBER(--RIGHT(_xlpm.txt,1)), _xlpm.txt, LEFT(_xlpm.txt, LEN(_xlpm.txt)-1))
)</f>
        <v>9603</v>
      </c>
      <c r="W3828" s="9" t="str">
        <f>UPPER(LEFT(Todos!$B3828,2))</f>
        <v>MO</v>
      </c>
      <c r="X3828" s="10" t="str" cm="1">
        <f t="array" ref="X3828">+IF(Todos!$C3828 = "",MODE.MATCH(Todos!$C$2:$C$4029),Todos!$C3828)</f>
        <v>M</v>
      </c>
    </row>
    <row r="3829" spans="1:24" x14ac:dyDescent="0.35">
      <c r="A3829" s="11">
        <v>137199</v>
      </c>
      <c r="B3829" s="12" t="s">
        <v>56</v>
      </c>
      <c r="C3829" s="12" t="s">
        <v>61</v>
      </c>
      <c r="D3829" s="12">
        <v>723</v>
      </c>
      <c r="E3829" s="12">
        <v>270</v>
      </c>
      <c r="F3829" s="12">
        <v>386</v>
      </c>
      <c r="G3829" s="12">
        <v>0</v>
      </c>
      <c r="H3829" s="12">
        <v>20233</v>
      </c>
      <c r="I3829" s="12">
        <v>8</v>
      </c>
      <c r="J3829" s="12">
        <v>1</v>
      </c>
      <c r="K3829" s="12">
        <v>335</v>
      </c>
      <c r="L3829" s="12">
        <v>321</v>
      </c>
      <c r="M3829" s="12">
        <v>7.6</v>
      </c>
      <c r="N3829" s="12">
        <f>VLOOKUP(Todos!$A3829,vlookup_table[#All],2,FALSE)</f>
        <v>2</v>
      </c>
      <c r="O3829" s="12" t="str">
        <f>VLOOKUP(Todos!$A3829,vlookup_table[#All],3,FALSE)</f>
        <v>AZ</v>
      </c>
      <c r="P3829" s="12">
        <f>VLOOKUP(Todos!$A3829,vlookup_table[#All],4,FALSE)</f>
        <v>808</v>
      </c>
      <c r="Q3829" s="14" t="str">
        <f>VLOOKUP(Todos!$A3829,vlookup_table[#All],5,FALSE)</f>
        <v>C1</v>
      </c>
      <c r="R3829" s="14" t="str">
        <f>VLOOKUP(Todos!$A3829,vlookup_table[#All],6,FALSE)</f>
        <v>F</v>
      </c>
      <c r="S3829" s="14">
        <f>VLOOKUP(Todos!$A3829,vlookup_table[#All],7,FALSE)</f>
        <v>10</v>
      </c>
      <c r="T3829" s="14">
        <f>ROUND((9706-Todos!$P3829)/100, 0)</f>
        <v>89</v>
      </c>
      <c r="U3829" s="14" t="str" cm="1">
        <f t="array" ref="U3829">_xlfn.IFS(
    ISNUMBER(SEARCH("C", Q3829)), "Ciudad",
    ISNUMBER(SEARCH("T", Q3829)), "Pueblo",
    ISNUMBER(SEARCH("R", Q3829)), "Rural",
    ISNUMBER(SEARCH("S", Q3829)), "Suburbano",
    ISNUMBER(SEARCH("U", Q3829)), "Urbano"
)</f>
        <v>Ciudad</v>
      </c>
      <c r="V3829" s="25" t="str" cm="1">
        <f t="array" ref="V3829">_xlfn.LET(
    _xlpm.txt, _xlfn.TEXTJOIN("", TRUE, IF(ISNUMBER(--MID(Todos!$H3829, _xlfn.SEQUENCE(LEN(Todos!$H3829)), 1)), MID(Todos!$H3829, _xlfn.SEQUENCE(LEN(Todos!$H3829)), 1), "")),
    IF(ISNUMBER(--RIGHT(_xlpm.txt,1)), _xlpm.txt, LEFT(_xlpm.txt, LEN(_xlpm.txt)-1))
)</f>
        <v>20233</v>
      </c>
      <c r="W3829" s="14" t="str">
        <f>UPPER(LEFT(Todos!$B3829,2))</f>
        <v>AZ</v>
      </c>
      <c r="X3829" s="15" t="str" cm="1">
        <f t="array" ref="X3829">+IF(Todos!$C3829 = "",MODE.MATCH(Todos!$C$2:$C$4029),Todos!$C3829)</f>
        <v>Female</v>
      </c>
    </row>
    <row r="3830" spans="1:24" x14ac:dyDescent="0.35">
      <c r="A3830" s="6">
        <v>159507</v>
      </c>
      <c r="B3830" s="7" t="s">
        <v>22</v>
      </c>
      <c r="C3830" s="7" t="s">
        <v>17</v>
      </c>
      <c r="D3830" s="7">
        <v>928</v>
      </c>
      <c r="E3830" s="7">
        <v>409</v>
      </c>
      <c r="F3830" s="7">
        <v>541</v>
      </c>
      <c r="G3830" s="7">
        <v>5</v>
      </c>
      <c r="H3830" s="7">
        <v>19428</v>
      </c>
      <c r="I3830" s="7">
        <v>1</v>
      </c>
      <c r="J3830" s="7">
        <v>65</v>
      </c>
      <c r="K3830" s="7">
        <v>484</v>
      </c>
      <c r="L3830" s="7">
        <v>456</v>
      </c>
      <c r="M3830" s="7">
        <v>20</v>
      </c>
      <c r="N3830" s="7">
        <f>VLOOKUP(Todos!$A3830,vlookup_table[#All],2,FALSE)</f>
        <v>0</v>
      </c>
      <c r="O3830" s="7" t="str">
        <f>VLOOKUP(Todos!$A3830,vlookup_table[#All],3,FALSE)</f>
        <v>CA</v>
      </c>
      <c r="P3830" s="7">
        <f>VLOOKUP(Todos!$A3830,vlookup_table[#All],4,FALSE)</f>
        <v>2301</v>
      </c>
      <c r="Q3830" s="9" t="str">
        <f>VLOOKUP(Todos!$A3830,vlookup_table[#All],5,FALSE)</f>
        <v>T2</v>
      </c>
      <c r="R3830" s="9" t="str">
        <f>VLOOKUP(Todos!$A3830,vlookup_table[#All],6,FALSE)</f>
        <v>F</v>
      </c>
      <c r="S3830" s="9">
        <f>VLOOKUP(Todos!$A3830,vlookup_table[#All],7,FALSE)</f>
        <v>20</v>
      </c>
      <c r="T3830" s="9">
        <f>ROUND((9706-Todos!$P3830)/100, 0)</f>
        <v>74</v>
      </c>
      <c r="U3830" s="9" t="str" cm="1">
        <f t="array" ref="U3830">_xlfn.IFS(
    ISNUMBER(SEARCH("C", Q3830)), "Ciudad",
    ISNUMBER(SEARCH("T", Q3830)), "Pueblo",
    ISNUMBER(SEARCH("R", Q3830)), "Rural",
    ISNUMBER(SEARCH("S", Q3830)), "Suburbano",
    ISNUMBER(SEARCH("U", Q3830)), "Urbano"
)</f>
        <v>Pueblo</v>
      </c>
      <c r="V3830" s="24" t="str" cm="1">
        <f t="array" ref="V3830">_xlfn.LET(
    _xlpm.txt, _xlfn.TEXTJOIN("", TRUE, IF(ISNUMBER(--MID(Todos!$H3830, _xlfn.SEQUENCE(LEN(Todos!$H3830)), 1)), MID(Todos!$H3830, _xlfn.SEQUENCE(LEN(Todos!$H3830)), 1), "")),
    IF(ISNUMBER(--RIGHT(_xlpm.txt,1)), _xlpm.txt, LEFT(_xlpm.txt, LEN(_xlpm.txt)-1))
)</f>
        <v>19428</v>
      </c>
      <c r="W3830" s="9" t="str">
        <f>UPPER(LEFT(Todos!$B3830,2))</f>
        <v>CA</v>
      </c>
      <c r="X3830" s="10" t="str" cm="1">
        <f t="array" ref="X3830">+IF(Todos!$C3830 = "",MODE.MATCH(Todos!$C$2:$C$4029),Todos!$C3830)</f>
        <v>F</v>
      </c>
    </row>
    <row r="3831" spans="1:24" x14ac:dyDescent="0.35">
      <c r="A3831" s="11">
        <v>137577</v>
      </c>
      <c r="B3831" s="12" t="s">
        <v>56</v>
      </c>
      <c r="C3831" s="12" t="s">
        <v>14</v>
      </c>
      <c r="D3831" s="12">
        <v>1052</v>
      </c>
      <c r="E3831" s="12">
        <v>505</v>
      </c>
      <c r="F3831" s="12">
        <v>525</v>
      </c>
      <c r="G3831" s="12">
        <v>0</v>
      </c>
      <c r="H3831" s="12">
        <v>27683</v>
      </c>
      <c r="I3831" s="12">
        <v>0</v>
      </c>
      <c r="J3831" s="12">
        <v>54</v>
      </c>
      <c r="K3831" s="12">
        <v>505</v>
      </c>
      <c r="L3831" s="12">
        <v>525</v>
      </c>
      <c r="M3831" s="12">
        <v>7.2</v>
      </c>
      <c r="N3831" s="12">
        <f>VLOOKUP(Todos!$A3831,vlookup_table[#All],2,FALSE)</f>
        <v>0</v>
      </c>
      <c r="O3831" s="12" t="str">
        <f>VLOOKUP(Todos!$A3831,vlookup_table[#All],3,FALSE)</f>
        <v>AZ</v>
      </c>
      <c r="P3831" s="12">
        <f>VLOOKUP(Todos!$A3831,vlookup_table[#All],4,FALSE)</f>
        <v>0</v>
      </c>
      <c r="Q3831" s="14" t="str">
        <f>VLOOKUP(Todos!$A3831,vlookup_table[#All],5,FALSE)</f>
        <v>S1</v>
      </c>
      <c r="R3831" s="14" t="str">
        <f>VLOOKUP(Todos!$A3831,vlookup_table[#All],6,FALSE)</f>
        <v>M</v>
      </c>
      <c r="S3831" s="14">
        <f>VLOOKUP(Todos!$A3831,vlookup_table[#All],7,FALSE)</f>
        <v>10</v>
      </c>
      <c r="T3831" s="14">
        <f>ROUND((9706-Todos!$P3831)/100, 0)</f>
        <v>97</v>
      </c>
      <c r="U3831" s="14" t="str" cm="1">
        <f t="array" ref="U3831">_xlfn.IFS(
    ISNUMBER(SEARCH("C", Q3831)), "Ciudad",
    ISNUMBER(SEARCH("T", Q3831)), "Pueblo",
    ISNUMBER(SEARCH("R", Q3831)), "Rural",
    ISNUMBER(SEARCH("S", Q3831)), "Suburbano",
    ISNUMBER(SEARCH("U", Q3831)), "Urbano"
)</f>
        <v>Suburbano</v>
      </c>
      <c r="V3831" s="25" t="str" cm="1">
        <f t="array" ref="V3831">_xlfn.LET(
    _xlpm.txt, _xlfn.TEXTJOIN("", TRUE, IF(ISNUMBER(--MID(Todos!$H3831, _xlfn.SEQUENCE(LEN(Todos!$H3831)), 1)), MID(Todos!$H3831, _xlfn.SEQUENCE(LEN(Todos!$H3831)), 1), "")),
    IF(ISNUMBER(--RIGHT(_xlpm.txt,1)), _xlpm.txt, LEFT(_xlpm.txt, LEN(_xlpm.txt)-1))
)</f>
        <v>27683</v>
      </c>
      <c r="W3831" s="14" t="str">
        <f>UPPER(LEFT(Todos!$B3831,2))</f>
        <v>AZ</v>
      </c>
      <c r="X3831" s="15" t="str" cm="1">
        <f t="array" ref="X3831">+IF(Todos!$C3831 = "",MODE.MATCH(Todos!$C$2:$C$4029),Todos!$C3831)</f>
        <v>M</v>
      </c>
    </row>
    <row r="3832" spans="1:24" x14ac:dyDescent="0.35">
      <c r="A3832" s="6">
        <v>113805</v>
      </c>
      <c r="B3832" s="7" t="s">
        <v>32</v>
      </c>
      <c r="C3832" s="7" t="s">
        <v>17</v>
      </c>
      <c r="D3832" s="7">
        <v>392</v>
      </c>
      <c r="E3832" s="7">
        <v>216</v>
      </c>
      <c r="F3832" s="7">
        <v>355</v>
      </c>
      <c r="G3832" s="7">
        <v>0</v>
      </c>
      <c r="H3832" s="7">
        <v>14127</v>
      </c>
      <c r="I3832" s="7">
        <v>0</v>
      </c>
      <c r="J3832" s="7">
        <v>81</v>
      </c>
      <c r="K3832" s="7">
        <v>238</v>
      </c>
      <c r="L3832" s="7">
        <v>322</v>
      </c>
      <c r="M3832" s="7">
        <v>10.95454546</v>
      </c>
      <c r="N3832" s="7">
        <f>VLOOKUP(Todos!$A3832,vlookup_table[#All],2,FALSE)</f>
        <v>0</v>
      </c>
      <c r="O3832" s="7" t="str">
        <f>VLOOKUP(Todos!$A3832,vlookup_table[#All],3,FALSE)</f>
        <v>OK</v>
      </c>
      <c r="P3832" s="7">
        <f>VLOOKUP(Todos!$A3832,vlookup_table[#All],4,FALSE)</f>
        <v>2001</v>
      </c>
      <c r="Q3832" s="9" t="str">
        <f>VLOOKUP(Todos!$A3832,vlookup_table[#All],5,FALSE)</f>
        <v>T2</v>
      </c>
      <c r="R3832" s="9" t="str">
        <f>VLOOKUP(Todos!$A3832,vlookup_table[#All],6,FALSE)</f>
        <v>F</v>
      </c>
      <c r="S3832" s="9">
        <f>VLOOKUP(Todos!$A3832,vlookup_table[#All],7,FALSE)</f>
        <v>20</v>
      </c>
      <c r="T3832" s="9">
        <f>ROUND((9706-Todos!$P3832)/100, 0)</f>
        <v>77</v>
      </c>
      <c r="U3832" s="9" t="str" cm="1">
        <f t="array" ref="U3832">_xlfn.IFS(
    ISNUMBER(SEARCH("C", Q3832)), "Ciudad",
    ISNUMBER(SEARCH("T", Q3832)), "Pueblo",
    ISNUMBER(SEARCH("R", Q3832)), "Rural",
    ISNUMBER(SEARCH("S", Q3832)), "Suburbano",
    ISNUMBER(SEARCH("U", Q3832)), "Urbano"
)</f>
        <v>Pueblo</v>
      </c>
      <c r="V3832" s="24" t="str" cm="1">
        <f t="array" ref="V3832">_xlfn.LET(
    _xlpm.txt, _xlfn.TEXTJOIN("", TRUE, IF(ISNUMBER(--MID(Todos!$H3832, _xlfn.SEQUENCE(LEN(Todos!$H3832)), 1)), MID(Todos!$H3832, _xlfn.SEQUENCE(LEN(Todos!$H3832)), 1), "")),
    IF(ISNUMBER(--RIGHT(_xlpm.txt,1)), _xlpm.txt, LEFT(_xlpm.txt, LEN(_xlpm.txt)-1))
)</f>
        <v>14127</v>
      </c>
      <c r="W3832" s="9" t="str">
        <f>UPPER(LEFT(Todos!$B3832,2))</f>
        <v>OK</v>
      </c>
      <c r="X3832" s="10" t="str" cm="1">
        <f t="array" ref="X3832">+IF(Todos!$C3832 = "",MODE.MATCH(Todos!$C$2:$C$4029),Todos!$C3832)</f>
        <v>F</v>
      </c>
    </row>
    <row r="3833" spans="1:24" x14ac:dyDescent="0.35">
      <c r="A3833" s="11">
        <v>46203</v>
      </c>
      <c r="B3833" s="12" t="s">
        <v>22</v>
      </c>
      <c r="C3833" s="12" t="s">
        <v>17</v>
      </c>
      <c r="D3833" s="12">
        <v>2347</v>
      </c>
      <c r="E3833" s="12">
        <v>471</v>
      </c>
      <c r="F3833" s="12">
        <v>669</v>
      </c>
      <c r="G3833" s="12">
        <v>68</v>
      </c>
      <c r="H3833" s="12">
        <v>30302</v>
      </c>
      <c r="I3833" s="12">
        <v>12</v>
      </c>
      <c r="J3833" s="12">
        <v>41</v>
      </c>
      <c r="K3833" s="12">
        <v>570</v>
      </c>
      <c r="L3833" s="12">
        <v>574</v>
      </c>
      <c r="M3833" s="12">
        <v>7.8</v>
      </c>
      <c r="N3833" s="12">
        <f>VLOOKUP(Todos!$A3833,vlookup_table[#All],2,FALSE)</f>
        <v>0</v>
      </c>
      <c r="O3833" s="12" t="str">
        <f>VLOOKUP(Todos!$A3833,vlookup_table[#All],3,FALSE)</f>
        <v>CA</v>
      </c>
      <c r="P3833" s="12">
        <f>VLOOKUP(Todos!$A3833,vlookup_table[#All],4,FALSE)</f>
        <v>3701</v>
      </c>
      <c r="Q3833" s="14" t="str">
        <f>VLOOKUP(Todos!$A3833,vlookup_table[#All],5,FALSE)</f>
        <v>U1</v>
      </c>
      <c r="R3833" s="14" t="str">
        <f>VLOOKUP(Todos!$A3833,vlookup_table[#All],6,FALSE)</f>
        <v>F</v>
      </c>
      <c r="S3833" s="14">
        <f>VLOOKUP(Todos!$A3833,vlookup_table[#All],7,FALSE)</f>
        <v>10</v>
      </c>
      <c r="T3833" s="14">
        <f>ROUND((9706-Todos!$P3833)/100, 0)</f>
        <v>60</v>
      </c>
      <c r="U3833" s="14" t="str" cm="1">
        <f t="array" ref="U3833">_xlfn.IFS(
    ISNUMBER(SEARCH("C", Q3833)), "Ciudad",
    ISNUMBER(SEARCH("T", Q3833)), "Pueblo",
    ISNUMBER(SEARCH("R", Q3833)), "Rural",
    ISNUMBER(SEARCH("S", Q3833)), "Suburbano",
    ISNUMBER(SEARCH("U", Q3833)), "Urbano"
)</f>
        <v>Urbano</v>
      </c>
      <c r="V3833" s="25" t="str" cm="1">
        <f t="array" ref="V3833">_xlfn.LET(
    _xlpm.txt, _xlfn.TEXTJOIN("", TRUE, IF(ISNUMBER(--MID(Todos!$H3833, _xlfn.SEQUENCE(LEN(Todos!$H3833)), 1)), MID(Todos!$H3833, _xlfn.SEQUENCE(LEN(Todos!$H3833)), 1), "")),
    IF(ISNUMBER(--RIGHT(_xlpm.txt,1)), _xlpm.txt, LEFT(_xlpm.txt, LEN(_xlpm.txt)-1))
)</f>
        <v>30302</v>
      </c>
      <c r="W3833" s="14" t="str">
        <f>UPPER(LEFT(Todos!$B3833,2))</f>
        <v>CA</v>
      </c>
      <c r="X3833" s="15" t="str" cm="1">
        <f t="array" ref="X3833">+IF(Todos!$C3833 = "",MODE.MATCH(Todos!$C$2:$C$4029),Todos!$C3833)</f>
        <v>F</v>
      </c>
    </row>
    <row r="3834" spans="1:24" x14ac:dyDescent="0.35">
      <c r="A3834" s="6">
        <v>78753</v>
      </c>
      <c r="B3834" s="7" t="s">
        <v>36</v>
      </c>
      <c r="C3834" s="7" t="s">
        <v>17</v>
      </c>
      <c r="D3834" s="7">
        <v>668</v>
      </c>
      <c r="E3834" s="7">
        <v>174</v>
      </c>
      <c r="F3834" s="7">
        <v>330</v>
      </c>
      <c r="G3834" s="7">
        <v>0</v>
      </c>
      <c r="H3834" s="7">
        <v>12685</v>
      </c>
      <c r="I3834" s="7">
        <v>7</v>
      </c>
      <c r="J3834" s="7">
        <v>73</v>
      </c>
      <c r="K3834" s="7">
        <v>271</v>
      </c>
      <c r="L3834" s="7">
        <v>241</v>
      </c>
      <c r="M3834" s="7">
        <v>3.2857142860000002</v>
      </c>
      <c r="N3834" s="7">
        <f>VLOOKUP(Todos!$A3834,vlookup_table[#All],2,FALSE)</f>
        <v>0</v>
      </c>
      <c r="O3834" s="7" t="str">
        <f>VLOOKUP(Todos!$A3834,vlookup_table[#All],3,FALSE)</f>
        <v>WI</v>
      </c>
      <c r="P3834" s="7">
        <f>VLOOKUP(Todos!$A3834,vlookup_table[#All],4,FALSE)</f>
        <v>1801</v>
      </c>
      <c r="Q3834" s="9" t="str">
        <f>VLOOKUP(Todos!$A3834,vlookup_table[#All],5,FALSE)</f>
        <v>U2</v>
      </c>
      <c r="R3834" s="9" t="str">
        <f>VLOOKUP(Todos!$A3834,vlookup_table[#All],6,FALSE)</f>
        <v>F</v>
      </c>
      <c r="S3834" s="9">
        <f>VLOOKUP(Todos!$A3834,vlookup_table[#All],7,FALSE)</f>
        <v>3</v>
      </c>
      <c r="T3834" s="9">
        <f>ROUND((9706-Todos!$P3834)/100, 0)</f>
        <v>79</v>
      </c>
      <c r="U3834" s="9" t="str" cm="1">
        <f t="array" ref="U3834">_xlfn.IFS(
    ISNUMBER(SEARCH("C", Q3834)), "Ciudad",
    ISNUMBER(SEARCH("T", Q3834)), "Pueblo",
    ISNUMBER(SEARCH("R", Q3834)), "Rural",
    ISNUMBER(SEARCH("S", Q3834)), "Suburbano",
    ISNUMBER(SEARCH("U", Q3834)), "Urbano"
)</f>
        <v>Urbano</v>
      </c>
      <c r="V3834" s="24" t="str" cm="1">
        <f t="array" ref="V3834">_xlfn.LET(
    _xlpm.txt, _xlfn.TEXTJOIN("", TRUE, IF(ISNUMBER(--MID(Todos!$H3834, _xlfn.SEQUENCE(LEN(Todos!$H3834)), 1)), MID(Todos!$H3834, _xlfn.SEQUENCE(LEN(Todos!$H3834)), 1), "")),
    IF(ISNUMBER(--RIGHT(_xlpm.txt,1)), _xlpm.txt, LEFT(_xlpm.txt, LEN(_xlpm.txt)-1))
)</f>
        <v>12685</v>
      </c>
      <c r="W3834" s="9" t="str">
        <f>UPPER(LEFT(Todos!$B3834,2))</f>
        <v>WI</v>
      </c>
      <c r="X3834" s="10" t="str" cm="1">
        <f t="array" ref="X3834">+IF(Todos!$C3834 = "",MODE.MATCH(Todos!$C$2:$C$4029),Todos!$C3834)</f>
        <v>F</v>
      </c>
    </row>
    <row r="3835" spans="1:24" x14ac:dyDescent="0.35">
      <c r="A3835" s="11">
        <v>189711</v>
      </c>
      <c r="B3835" s="12" t="s">
        <v>56</v>
      </c>
      <c r="C3835" s="12" t="s">
        <v>14</v>
      </c>
      <c r="D3835" s="12">
        <v>727</v>
      </c>
      <c r="E3835" s="12">
        <v>350</v>
      </c>
      <c r="F3835" s="12">
        <v>426</v>
      </c>
      <c r="G3835" s="12">
        <v>0</v>
      </c>
      <c r="H3835" s="12">
        <v>20399</v>
      </c>
      <c r="I3835" s="12">
        <v>5</v>
      </c>
      <c r="J3835" s="12">
        <v>13</v>
      </c>
      <c r="K3835" s="12">
        <v>381</v>
      </c>
      <c r="L3835" s="12">
        <v>399</v>
      </c>
      <c r="M3835" s="12">
        <v>4.625</v>
      </c>
      <c r="N3835" s="12">
        <f>VLOOKUP(Todos!$A3835,vlookup_table[#All],2,FALSE)</f>
        <v>1</v>
      </c>
      <c r="O3835" s="12" t="str">
        <f>VLOOKUP(Todos!$A3835,vlookup_table[#All],3,FALSE)</f>
        <v>AZ</v>
      </c>
      <c r="P3835" s="12">
        <f>VLOOKUP(Todos!$A3835,vlookup_table[#All],4,FALSE)</f>
        <v>0</v>
      </c>
      <c r="Q3835" s="14" t="str">
        <f>VLOOKUP(Todos!$A3835,vlookup_table[#All],5,FALSE)</f>
        <v>S2</v>
      </c>
      <c r="R3835" s="14" t="str">
        <f>VLOOKUP(Todos!$A3835,vlookup_table[#All],6,FALSE)</f>
        <v>M</v>
      </c>
      <c r="S3835" s="14">
        <f>VLOOKUP(Todos!$A3835,vlookup_table[#All],7,FALSE)</f>
        <v>10</v>
      </c>
      <c r="T3835" s="14">
        <f>ROUND((9706-Todos!$P3835)/100, 0)</f>
        <v>97</v>
      </c>
      <c r="U3835" s="14" t="str" cm="1">
        <f t="array" ref="U3835">_xlfn.IFS(
    ISNUMBER(SEARCH("C", Q3835)), "Ciudad",
    ISNUMBER(SEARCH("T", Q3835)), "Pueblo",
    ISNUMBER(SEARCH("R", Q3835)), "Rural",
    ISNUMBER(SEARCH("S", Q3835)), "Suburbano",
    ISNUMBER(SEARCH("U", Q3835)), "Urbano"
)</f>
        <v>Suburbano</v>
      </c>
      <c r="V3835" s="25" t="str" cm="1">
        <f t="array" ref="V3835">_xlfn.LET(
    _xlpm.txt, _xlfn.TEXTJOIN("", TRUE, IF(ISNUMBER(--MID(Todos!$H3835, _xlfn.SEQUENCE(LEN(Todos!$H3835)), 1)), MID(Todos!$H3835, _xlfn.SEQUENCE(LEN(Todos!$H3835)), 1), "")),
    IF(ISNUMBER(--RIGHT(_xlpm.txt,1)), _xlpm.txt, LEFT(_xlpm.txt, LEN(_xlpm.txt)-1))
)</f>
        <v>20399</v>
      </c>
      <c r="W3835" s="14" t="str">
        <f>UPPER(LEFT(Todos!$B3835,2))</f>
        <v>AZ</v>
      </c>
      <c r="X3835" s="15" t="str" cm="1">
        <f t="array" ref="X3835">+IF(Todos!$C3835 = "",MODE.MATCH(Todos!$C$2:$C$4029),Todos!$C3835)</f>
        <v>M</v>
      </c>
    </row>
    <row r="3836" spans="1:24" x14ac:dyDescent="0.35">
      <c r="A3836" s="6">
        <v>160972</v>
      </c>
      <c r="B3836" s="7" t="s">
        <v>22</v>
      </c>
      <c r="C3836" s="7" t="s">
        <v>14</v>
      </c>
      <c r="D3836" s="7">
        <v>1053</v>
      </c>
      <c r="E3836" s="7">
        <v>607</v>
      </c>
      <c r="F3836" s="7">
        <v>647</v>
      </c>
      <c r="G3836" s="7">
        <v>1</v>
      </c>
      <c r="H3836" s="7">
        <v>23739</v>
      </c>
      <c r="I3836" s="7">
        <v>4</v>
      </c>
      <c r="J3836" s="7">
        <v>40</v>
      </c>
      <c r="K3836" s="7">
        <v>631</v>
      </c>
      <c r="L3836" s="7">
        <v>609</v>
      </c>
      <c r="M3836" s="7">
        <v>28.53846154</v>
      </c>
      <c r="N3836" s="7">
        <f>VLOOKUP(Todos!$A3836,vlookup_table[#All],2,FALSE)</f>
        <v>1</v>
      </c>
      <c r="O3836" s="7" t="str">
        <f>VLOOKUP(Todos!$A3836,vlookup_table[#All],3,FALSE)</f>
        <v>CA</v>
      </c>
      <c r="P3836" s="7">
        <f>VLOOKUP(Todos!$A3836,vlookup_table[#All],4,FALSE)</f>
        <v>1901</v>
      </c>
      <c r="Q3836" s="9" t="str">
        <f>VLOOKUP(Todos!$A3836,vlookup_table[#All],5,FALSE)</f>
        <v>T1</v>
      </c>
      <c r="R3836" s="9" t="str">
        <f>VLOOKUP(Todos!$A3836,vlookup_table[#All],6,FALSE)</f>
        <v>M</v>
      </c>
      <c r="S3836" s="9">
        <f>VLOOKUP(Todos!$A3836,vlookup_table[#All],7,FALSE)</f>
        <v>53</v>
      </c>
      <c r="T3836" s="9">
        <f>ROUND((9706-Todos!$P3836)/100, 0)</f>
        <v>78</v>
      </c>
      <c r="U3836" s="9" t="str" cm="1">
        <f t="array" ref="U3836">_xlfn.IFS(
    ISNUMBER(SEARCH("C", Q3836)), "Ciudad",
    ISNUMBER(SEARCH("T", Q3836)), "Pueblo",
    ISNUMBER(SEARCH("R", Q3836)), "Rural",
    ISNUMBER(SEARCH("S", Q3836)), "Suburbano",
    ISNUMBER(SEARCH("U", Q3836)), "Urbano"
)</f>
        <v>Pueblo</v>
      </c>
      <c r="V3836" s="24" t="str" cm="1">
        <f t="array" ref="V3836">_xlfn.LET(
    _xlpm.txt, _xlfn.TEXTJOIN("", TRUE, IF(ISNUMBER(--MID(Todos!$H3836, _xlfn.SEQUENCE(LEN(Todos!$H3836)), 1)), MID(Todos!$H3836, _xlfn.SEQUENCE(LEN(Todos!$H3836)), 1), "")),
    IF(ISNUMBER(--RIGHT(_xlpm.txt,1)), _xlpm.txt, LEFT(_xlpm.txt, LEN(_xlpm.txt)-1))
)</f>
        <v>23739</v>
      </c>
      <c r="W3836" s="9" t="str">
        <f>UPPER(LEFT(Todos!$B3836,2))</f>
        <v>CA</v>
      </c>
      <c r="X3836" s="10" t="str" cm="1">
        <f t="array" ref="X3836">+IF(Todos!$C3836 = "",MODE.MATCH(Todos!$C$2:$C$4029),Todos!$C3836)</f>
        <v>M</v>
      </c>
    </row>
    <row r="3837" spans="1:24" x14ac:dyDescent="0.35">
      <c r="A3837" s="11">
        <v>28514</v>
      </c>
      <c r="B3837" s="12" t="s">
        <v>40</v>
      </c>
      <c r="C3837" s="12" t="s">
        <v>17</v>
      </c>
      <c r="D3837" s="12">
        <v>2159</v>
      </c>
      <c r="E3837" s="12">
        <v>871</v>
      </c>
      <c r="F3837" s="12">
        <v>968</v>
      </c>
      <c r="G3837" s="12">
        <v>59</v>
      </c>
      <c r="H3837" s="12">
        <v>39328</v>
      </c>
      <c r="I3837" s="12">
        <v>11</v>
      </c>
      <c r="J3837" s="12">
        <v>17</v>
      </c>
      <c r="K3837" s="12">
        <v>905</v>
      </c>
      <c r="L3837" s="12">
        <v>938</v>
      </c>
      <c r="M3837" s="12">
        <v>7.3333333329999997</v>
      </c>
      <c r="N3837" s="12">
        <f>VLOOKUP(Todos!$A3837,vlookup_table[#All],2,FALSE)</f>
        <v>0</v>
      </c>
      <c r="O3837" s="12" t="str">
        <f>VLOOKUP(Todos!$A3837,vlookup_table[#All],3,FALSE)</f>
        <v>GA</v>
      </c>
      <c r="P3837" s="12">
        <f>VLOOKUP(Todos!$A3837,vlookup_table[#All],4,FALSE)</f>
        <v>4801</v>
      </c>
      <c r="Q3837" s="14" t="str">
        <f>VLOOKUP(Todos!$A3837,vlookup_table[#All],5,FALSE)</f>
        <v>S1</v>
      </c>
      <c r="R3837" s="14" t="str">
        <f>VLOOKUP(Todos!$A3837,vlookup_table[#All],6,FALSE)</f>
        <v>F</v>
      </c>
      <c r="S3837" s="14">
        <f>VLOOKUP(Todos!$A3837,vlookup_table[#All],7,FALSE)</f>
        <v>21</v>
      </c>
      <c r="T3837" s="14">
        <f>ROUND((9706-Todos!$P3837)/100, 0)</f>
        <v>49</v>
      </c>
      <c r="U3837" s="14" t="str" cm="1">
        <f t="array" ref="U3837">_xlfn.IFS(
    ISNUMBER(SEARCH("C", Q3837)), "Ciudad",
    ISNUMBER(SEARCH("T", Q3837)), "Pueblo",
    ISNUMBER(SEARCH("R", Q3837)), "Rural",
    ISNUMBER(SEARCH("S", Q3837)), "Suburbano",
    ISNUMBER(SEARCH("U", Q3837)), "Urbano"
)</f>
        <v>Suburbano</v>
      </c>
      <c r="V3837" s="25" t="str" cm="1">
        <f t="array" ref="V3837">_xlfn.LET(
    _xlpm.txt, _xlfn.TEXTJOIN("", TRUE, IF(ISNUMBER(--MID(Todos!$H3837, _xlfn.SEQUENCE(LEN(Todos!$H3837)), 1)), MID(Todos!$H3837, _xlfn.SEQUENCE(LEN(Todos!$H3837)), 1), "")),
    IF(ISNUMBER(--RIGHT(_xlpm.txt,1)), _xlpm.txt, LEFT(_xlpm.txt, LEN(_xlpm.txt)-1))
)</f>
        <v>39328</v>
      </c>
      <c r="W3837" s="14" t="str">
        <f>UPPER(LEFT(Todos!$B3837,2))</f>
        <v>GA</v>
      </c>
      <c r="X3837" s="15" t="str" cm="1">
        <f t="array" ref="X3837">+IF(Todos!$C3837 = "",MODE.MATCH(Todos!$C$2:$C$4029),Todos!$C3837)</f>
        <v>F</v>
      </c>
    </row>
    <row r="3838" spans="1:24" x14ac:dyDescent="0.35">
      <c r="A3838" s="6">
        <v>51469</v>
      </c>
      <c r="B3838" s="7" t="s">
        <v>54</v>
      </c>
      <c r="C3838" s="7" t="s">
        <v>17</v>
      </c>
      <c r="D3838" s="7">
        <v>616</v>
      </c>
      <c r="E3838" s="7">
        <v>295</v>
      </c>
      <c r="F3838" s="7">
        <v>341</v>
      </c>
      <c r="G3838" s="7">
        <v>0</v>
      </c>
      <c r="H3838" s="7">
        <v>12508</v>
      </c>
      <c r="I3838" s="7">
        <v>3</v>
      </c>
      <c r="J3838" s="7">
        <v>64</v>
      </c>
      <c r="K3838" s="7">
        <v>311</v>
      </c>
      <c r="L3838" s="7">
        <v>316</v>
      </c>
      <c r="M3838" s="7">
        <v>7.3333333329999997</v>
      </c>
      <c r="N3838" s="7">
        <f>VLOOKUP(Todos!$A3838,vlookup_table[#All],2,FALSE)</f>
        <v>28</v>
      </c>
      <c r="O3838" s="7" t="str">
        <f>VLOOKUP(Todos!$A3838,vlookup_table[#All],3,FALSE)</f>
        <v>TN</v>
      </c>
      <c r="P3838" s="7">
        <f>VLOOKUP(Todos!$A3838,vlookup_table[#All],4,FALSE)</f>
        <v>5401</v>
      </c>
      <c r="Q3838" s="9" t="str">
        <f>VLOOKUP(Todos!$A3838,vlookup_table[#All],5,FALSE)</f>
        <v>C2</v>
      </c>
      <c r="R3838" s="9" t="str">
        <f>VLOOKUP(Todos!$A3838,vlookup_table[#All],6,FALSE)</f>
        <v>F</v>
      </c>
      <c r="S3838" s="9">
        <f>VLOOKUP(Todos!$A3838,vlookup_table[#All],7,FALSE)</f>
        <v>10</v>
      </c>
      <c r="T3838" s="9">
        <f>ROUND((9706-Todos!$P3838)/100, 0)</f>
        <v>43</v>
      </c>
      <c r="U3838" s="9" t="str" cm="1">
        <f t="array" ref="U3838">_xlfn.IFS(
    ISNUMBER(SEARCH("C", Q3838)), "Ciudad",
    ISNUMBER(SEARCH("T", Q3838)), "Pueblo",
    ISNUMBER(SEARCH("R", Q3838)), "Rural",
    ISNUMBER(SEARCH("S", Q3838)), "Suburbano",
    ISNUMBER(SEARCH("U", Q3838)), "Urbano"
)</f>
        <v>Ciudad</v>
      </c>
      <c r="V3838" s="24" t="str" cm="1">
        <f t="array" ref="V3838">_xlfn.LET(
    _xlpm.txt, _xlfn.TEXTJOIN("", TRUE, IF(ISNUMBER(--MID(Todos!$H3838, _xlfn.SEQUENCE(LEN(Todos!$H3838)), 1)), MID(Todos!$H3838, _xlfn.SEQUENCE(LEN(Todos!$H3838)), 1), "")),
    IF(ISNUMBER(--RIGHT(_xlpm.txt,1)), _xlpm.txt, LEFT(_xlpm.txt, LEN(_xlpm.txt)-1))
)</f>
        <v>12508</v>
      </c>
      <c r="W3838" s="9" t="str">
        <f>UPPER(LEFT(Todos!$B3838,2))</f>
        <v>TN</v>
      </c>
      <c r="X3838" s="10" t="str" cm="1">
        <f t="array" ref="X3838">+IF(Todos!$C3838 = "",MODE.MATCH(Todos!$C$2:$C$4029),Todos!$C3838)</f>
        <v>F</v>
      </c>
    </row>
    <row r="3839" spans="1:24" x14ac:dyDescent="0.35">
      <c r="A3839" s="11">
        <v>4693</v>
      </c>
      <c r="B3839" s="12" t="s">
        <v>22</v>
      </c>
      <c r="C3839" s="12" t="s">
        <v>17</v>
      </c>
      <c r="D3839" s="12">
        <v>2421</v>
      </c>
      <c r="E3839" s="12">
        <v>552</v>
      </c>
      <c r="F3839" s="12">
        <v>556</v>
      </c>
      <c r="G3839" s="12">
        <v>89</v>
      </c>
      <c r="H3839" s="12">
        <v>15948</v>
      </c>
      <c r="I3839" s="12">
        <v>14</v>
      </c>
      <c r="J3839" s="12">
        <v>50</v>
      </c>
      <c r="K3839" s="12">
        <v>544</v>
      </c>
      <c r="L3839" s="12">
        <v>568</v>
      </c>
      <c r="M3839" s="12">
        <v>12.14634146</v>
      </c>
      <c r="N3839" s="12">
        <f>VLOOKUP(Todos!$A3839,vlookup_table[#All],2,FALSE)</f>
        <v>0</v>
      </c>
      <c r="O3839" s="12" t="str">
        <f>VLOOKUP(Todos!$A3839,vlookup_table[#All],3,FALSE)</f>
        <v>CA</v>
      </c>
      <c r="P3839" s="12">
        <f>VLOOKUP(Todos!$A3839,vlookup_table[#All],4,FALSE)</f>
        <v>4005</v>
      </c>
      <c r="Q3839" s="14" t="str">
        <f>VLOOKUP(Todos!$A3839,vlookup_table[#All],5,FALSE)</f>
        <v>C1</v>
      </c>
      <c r="R3839" s="14" t="str">
        <f>VLOOKUP(Todos!$A3839,vlookup_table[#All],6,FALSE)</f>
        <v>F</v>
      </c>
      <c r="S3839" s="14">
        <f>VLOOKUP(Todos!$A3839,vlookup_table[#All],7,FALSE)</f>
        <v>18</v>
      </c>
      <c r="T3839" s="14">
        <f>ROUND((9706-Todos!$P3839)/100, 0)</f>
        <v>57</v>
      </c>
      <c r="U3839" s="14" t="str" cm="1">
        <f t="array" ref="U3839">_xlfn.IFS(
    ISNUMBER(SEARCH("C", Q3839)), "Ciudad",
    ISNUMBER(SEARCH("T", Q3839)), "Pueblo",
    ISNUMBER(SEARCH("R", Q3839)), "Rural",
    ISNUMBER(SEARCH("S", Q3839)), "Suburbano",
    ISNUMBER(SEARCH("U", Q3839)), "Urbano"
)</f>
        <v>Ciudad</v>
      </c>
      <c r="V3839" s="25" t="str" cm="1">
        <f t="array" ref="V3839">_xlfn.LET(
    _xlpm.txt, _xlfn.TEXTJOIN("", TRUE, IF(ISNUMBER(--MID(Todos!$H3839, _xlfn.SEQUENCE(LEN(Todos!$H3839)), 1)), MID(Todos!$H3839, _xlfn.SEQUENCE(LEN(Todos!$H3839)), 1), "")),
    IF(ISNUMBER(--RIGHT(_xlpm.txt,1)), _xlpm.txt, LEFT(_xlpm.txt, LEN(_xlpm.txt)-1))
)</f>
        <v>15948</v>
      </c>
      <c r="W3839" s="14" t="str">
        <f>UPPER(LEFT(Todos!$B3839,2))</f>
        <v>CA</v>
      </c>
      <c r="X3839" s="15" t="str" cm="1">
        <f t="array" ref="X3839">+IF(Todos!$C3839 = "",MODE.MATCH(Todos!$C$2:$C$4029),Todos!$C3839)</f>
        <v>F</v>
      </c>
    </row>
    <row r="3840" spans="1:24" x14ac:dyDescent="0.35">
      <c r="A3840" s="6">
        <v>22664</v>
      </c>
      <c r="B3840" s="7" t="s">
        <v>47</v>
      </c>
      <c r="C3840" s="7" t="s">
        <v>17</v>
      </c>
      <c r="D3840" s="7">
        <v>386</v>
      </c>
      <c r="E3840" s="7">
        <v>202</v>
      </c>
      <c r="F3840" s="7">
        <v>291</v>
      </c>
      <c r="G3840" s="7">
        <v>0</v>
      </c>
      <c r="H3840" s="7">
        <v>8534</v>
      </c>
      <c r="I3840" s="7">
        <v>0</v>
      </c>
      <c r="J3840" s="7">
        <v>92</v>
      </c>
      <c r="K3840" s="7">
        <v>256</v>
      </c>
      <c r="L3840" s="7">
        <v>254</v>
      </c>
      <c r="M3840" s="7">
        <v>15.44444444</v>
      </c>
      <c r="N3840" s="7">
        <f>VLOOKUP(Todos!$A3840,vlookup_table[#All],2,FALSE)</f>
        <v>0</v>
      </c>
      <c r="O3840" s="7" t="str">
        <f>VLOOKUP(Todos!$A3840,vlookup_table[#All],3,FALSE)</f>
        <v>SC</v>
      </c>
      <c r="P3840" s="7">
        <f>VLOOKUP(Todos!$A3840,vlookup_table[#All],4,FALSE)</f>
        <v>0</v>
      </c>
      <c r="Q3840" s="9" t="str">
        <f>VLOOKUP(Todos!$A3840,vlookup_table[#All],5,FALSE)</f>
        <v>R3</v>
      </c>
      <c r="R3840" s="9" t="str">
        <f>VLOOKUP(Todos!$A3840,vlookup_table[#All],6,FALSE)</f>
        <v>F</v>
      </c>
      <c r="S3840" s="9">
        <f>VLOOKUP(Todos!$A3840,vlookup_table[#All],7,FALSE)</f>
        <v>17</v>
      </c>
      <c r="T3840" s="9">
        <f>ROUND((9706-Todos!$P3840)/100, 0)</f>
        <v>97</v>
      </c>
      <c r="U3840" s="9" t="str" cm="1">
        <f t="array" ref="U3840">_xlfn.IFS(
    ISNUMBER(SEARCH("C", Q3840)), "Ciudad",
    ISNUMBER(SEARCH("T", Q3840)), "Pueblo",
    ISNUMBER(SEARCH("R", Q3840)), "Rural",
    ISNUMBER(SEARCH("S", Q3840)), "Suburbano",
    ISNUMBER(SEARCH("U", Q3840)), "Urbano"
)</f>
        <v>Rural</v>
      </c>
      <c r="V3840" s="24" t="str" cm="1">
        <f t="array" ref="V3840">_xlfn.LET(
    _xlpm.txt, _xlfn.TEXTJOIN("", TRUE, IF(ISNUMBER(--MID(Todos!$H3840, _xlfn.SEQUENCE(LEN(Todos!$H3840)), 1)), MID(Todos!$H3840, _xlfn.SEQUENCE(LEN(Todos!$H3840)), 1), "")),
    IF(ISNUMBER(--RIGHT(_xlpm.txt,1)), _xlpm.txt, LEFT(_xlpm.txt, LEN(_xlpm.txt)-1))
)</f>
        <v>8534</v>
      </c>
      <c r="W3840" s="9" t="str">
        <f>UPPER(LEFT(Todos!$B3840,2))</f>
        <v>SC</v>
      </c>
      <c r="X3840" s="10" t="str" cm="1">
        <f t="array" ref="X3840">+IF(Todos!$C3840 = "",MODE.MATCH(Todos!$C$2:$C$4029),Todos!$C3840)</f>
        <v>F</v>
      </c>
    </row>
    <row r="3841" spans="1:24" x14ac:dyDescent="0.35">
      <c r="A3841" s="11">
        <v>39967</v>
      </c>
      <c r="B3841" s="12" t="s">
        <v>13</v>
      </c>
      <c r="C3841" s="12" t="s">
        <v>14</v>
      </c>
      <c r="D3841" s="12">
        <v>1289</v>
      </c>
      <c r="E3841" s="12">
        <v>394</v>
      </c>
      <c r="F3841" s="12">
        <v>610</v>
      </c>
      <c r="G3841" s="12">
        <v>20</v>
      </c>
      <c r="H3841" s="12">
        <v>27608</v>
      </c>
      <c r="I3841" s="12">
        <v>9</v>
      </c>
      <c r="J3841" s="12">
        <v>9</v>
      </c>
      <c r="K3841" s="12">
        <v>476</v>
      </c>
      <c r="L3841" s="12">
        <v>521</v>
      </c>
      <c r="M3841" s="12">
        <v>50</v>
      </c>
      <c r="N3841" s="12">
        <f>VLOOKUP(Todos!$A3841,vlookup_table[#All],2,FALSE)</f>
        <v>1</v>
      </c>
      <c r="O3841" s="12" t="str">
        <f>VLOOKUP(Todos!$A3841,vlookup_table[#All],3,FALSE)</f>
        <v>FL</v>
      </c>
      <c r="P3841" s="12">
        <f>VLOOKUP(Todos!$A3841,vlookup_table[#All],4,FALSE)</f>
        <v>3001</v>
      </c>
      <c r="Q3841" s="14" t="str">
        <f>VLOOKUP(Todos!$A3841,vlookup_table[#All],5,FALSE)</f>
        <v>C2</v>
      </c>
      <c r="R3841" s="14" t="str">
        <f>VLOOKUP(Todos!$A3841,vlookup_table[#All],6,FALSE)</f>
        <v>M</v>
      </c>
      <c r="S3841" s="14">
        <f>VLOOKUP(Todos!$A3841,vlookup_table[#All],7,FALSE)</f>
        <v>75</v>
      </c>
      <c r="T3841" s="14">
        <f>ROUND((9706-Todos!$P3841)/100, 0)</f>
        <v>67</v>
      </c>
      <c r="U3841" s="14" t="str" cm="1">
        <f t="array" ref="U3841">_xlfn.IFS(
    ISNUMBER(SEARCH("C", Q3841)), "Ciudad",
    ISNUMBER(SEARCH("T", Q3841)), "Pueblo",
    ISNUMBER(SEARCH("R", Q3841)), "Rural",
    ISNUMBER(SEARCH("S", Q3841)), "Suburbano",
    ISNUMBER(SEARCH("U", Q3841)), "Urbano"
)</f>
        <v>Ciudad</v>
      </c>
      <c r="V3841" s="25" t="str" cm="1">
        <f t="array" ref="V3841">_xlfn.LET(
    _xlpm.txt, _xlfn.TEXTJOIN("", TRUE, IF(ISNUMBER(--MID(Todos!$H3841, _xlfn.SEQUENCE(LEN(Todos!$H3841)), 1)), MID(Todos!$H3841, _xlfn.SEQUENCE(LEN(Todos!$H3841)), 1), "")),
    IF(ISNUMBER(--RIGHT(_xlpm.txt,1)), _xlpm.txt, LEFT(_xlpm.txt, LEN(_xlpm.txt)-1))
)</f>
        <v>27608</v>
      </c>
      <c r="W3841" s="14" t="str">
        <f>UPPER(LEFT(Todos!$B3841,2))</f>
        <v>FL</v>
      </c>
      <c r="X3841" s="15" t="str" cm="1">
        <f t="array" ref="X3841">+IF(Todos!$C3841 = "",MODE.MATCH(Todos!$C$2:$C$4029),Todos!$C3841)</f>
        <v>M</v>
      </c>
    </row>
    <row r="3842" spans="1:24" x14ac:dyDescent="0.35">
      <c r="A3842" s="6">
        <v>60490</v>
      </c>
      <c r="B3842" s="7" t="s">
        <v>34</v>
      </c>
      <c r="C3842" s="7" t="s">
        <v>17</v>
      </c>
      <c r="D3842" s="7">
        <v>874</v>
      </c>
      <c r="E3842" s="7">
        <v>510</v>
      </c>
      <c r="F3842" s="7">
        <v>555</v>
      </c>
      <c r="G3842" s="7">
        <v>4</v>
      </c>
      <c r="H3842" s="7">
        <v>18907</v>
      </c>
      <c r="I3842" s="7">
        <v>0</v>
      </c>
      <c r="J3842" s="7">
        <v>73</v>
      </c>
      <c r="K3842" s="7">
        <v>516</v>
      </c>
      <c r="L3842" s="7">
        <v>543</v>
      </c>
      <c r="M3842" s="7">
        <v>17.333333329999999</v>
      </c>
      <c r="N3842" s="7">
        <f>VLOOKUP(Todos!$A3842,vlookup_table[#All],2,FALSE)</f>
        <v>0</v>
      </c>
      <c r="O3842" s="7" t="str">
        <f>VLOOKUP(Todos!$A3842,vlookup_table[#All],3,FALSE)</f>
        <v>IN</v>
      </c>
      <c r="P3842" s="7">
        <f>VLOOKUP(Todos!$A3842,vlookup_table[#All],4,FALSE)</f>
        <v>5201</v>
      </c>
      <c r="Q3842" s="9" t="str">
        <f>VLOOKUP(Todos!$A3842,vlookup_table[#All],5,FALSE)</f>
        <v>T1</v>
      </c>
      <c r="R3842" s="9" t="str">
        <f>VLOOKUP(Todos!$A3842,vlookup_table[#All],6,FALSE)</f>
        <v>F</v>
      </c>
      <c r="S3842" s="9">
        <f>VLOOKUP(Todos!$A3842,vlookup_table[#All],7,FALSE)</f>
        <v>60</v>
      </c>
      <c r="T3842" s="9">
        <f>ROUND((9706-Todos!$P3842)/100, 0)</f>
        <v>45</v>
      </c>
      <c r="U3842" s="9" t="str" cm="1">
        <f t="array" ref="U3842">_xlfn.IFS(
    ISNUMBER(SEARCH("C", Q3842)), "Ciudad",
    ISNUMBER(SEARCH("T", Q3842)), "Pueblo",
    ISNUMBER(SEARCH("R", Q3842)), "Rural",
    ISNUMBER(SEARCH("S", Q3842)), "Suburbano",
    ISNUMBER(SEARCH("U", Q3842)), "Urbano"
)</f>
        <v>Pueblo</v>
      </c>
      <c r="V3842" s="24" t="str" cm="1">
        <f t="array" ref="V3842">_xlfn.LET(
    _xlpm.txt, _xlfn.TEXTJOIN("", TRUE, IF(ISNUMBER(--MID(Todos!$H3842, _xlfn.SEQUENCE(LEN(Todos!$H3842)), 1)), MID(Todos!$H3842, _xlfn.SEQUENCE(LEN(Todos!$H3842)), 1), "")),
    IF(ISNUMBER(--RIGHT(_xlpm.txt,1)), _xlpm.txt, LEFT(_xlpm.txt, LEN(_xlpm.txt)-1))
)</f>
        <v>18907</v>
      </c>
      <c r="W3842" s="9" t="str">
        <f>UPPER(LEFT(Todos!$B3842,2))</f>
        <v>IN</v>
      </c>
      <c r="X3842" s="10" t="str" cm="1">
        <f t="array" ref="X3842">+IF(Todos!$C3842 = "",MODE.MATCH(Todos!$C$2:$C$4029),Todos!$C3842)</f>
        <v>F</v>
      </c>
    </row>
    <row r="3843" spans="1:24" x14ac:dyDescent="0.35">
      <c r="A3843" s="11">
        <v>74523</v>
      </c>
      <c r="B3843" s="12" t="s">
        <v>30</v>
      </c>
      <c r="C3843" s="12" t="s">
        <v>17</v>
      </c>
      <c r="D3843" s="12">
        <v>441</v>
      </c>
      <c r="E3843" s="12">
        <v>228</v>
      </c>
      <c r="F3843" s="12">
        <v>331</v>
      </c>
      <c r="G3843" s="12">
        <v>0</v>
      </c>
      <c r="H3843" s="12">
        <v>11359</v>
      </c>
      <c r="I3843" s="12">
        <v>1</v>
      </c>
      <c r="J3843" s="12">
        <v>82</v>
      </c>
      <c r="K3843" s="12">
        <v>288</v>
      </c>
      <c r="L3843" s="12">
        <v>279</v>
      </c>
      <c r="M3843" s="12">
        <v>8.0833333330000006</v>
      </c>
      <c r="N3843" s="12">
        <f>VLOOKUP(Todos!$A3843,vlookup_table[#All],2,FALSE)</f>
        <v>0</v>
      </c>
      <c r="O3843" s="12" t="str">
        <f>VLOOKUP(Todos!$A3843,vlookup_table[#All],3,FALSE)</f>
        <v>MI</v>
      </c>
      <c r="P3843" s="12">
        <f>VLOOKUP(Todos!$A3843,vlookup_table[#All],4,FALSE)</f>
        <v>0</v>
      </c>
      <c r="Q3843" s="14" t="str">
        <f>VLOOKUP(Todos!$A3843,vlookup_table[#All],5,FALSE)</f>
        <v>C3</v>
      </c>
      <c r="R3843" s="14" t="str">
        <f>VLOOKUP(Todos!$A3843,vlookup_table[#All],6,FALSE)</f>
        <v>F</v>
      </c>
      <c r="S3843" s="14">
        <f>VLOOKUP(Todos!$A3843,vlookup_table[#All],7,FALSE)</f>
        <v>10</v>
      </c>
      <c r="T3843" s="14">
        <f>ROUND((9706-Todos!$P3843)/100, 0)</f>
        <v>97</v>
      </c>
      <c r="U3843" s="14" t="str" cm="1">
        <f t="array" ref="U3843">_xlfn.IFS(
    ISNUMBER(SEARCH("C", Q3843)), "Ciudad",
    ISNUMBER(SEARCH("T", Q3843)), "Pueblo",
    ISNUMBER(SEARCH("R", Q3843)), "Rural",
    ISNUMBER(SEARCH("S", Q3843)), "Suburbano",
    ISNUMBER(SEARCH("U", Q3843)), "Urbano"
)</f>
        <v>Ciudad</v>
      </c>
      <c r="V3843" s="25" t="str" cm="1">
        <f t="array" ref="V3843">_xlfn.LET(
    _xlpm.txt, _xlfn.TEXTJOIN("", TRUE, IF(ISNUMBER(--MID(Todos!$H3843, _xlfn.SEQUENCE(LEN(Todos!$H3843)), 1)), MID(Todos!$H3843, _xlfn.SEQUENCE(LEN(Todos!$H3843)), 1), "")),
    IF(ISNUMBER(--RIGHT(_xlpm.txt,1)), _xlpm.txt, LEFT(_xlpm.txt, LEN(_xlpm.txt)-1))
)</f>
        <v>11359</v>
      </c>
      <c r="W3843" s="14" t="str">
        <f>UPPER(LEFT(Todos!$B3843,2))</f>
        <v>MI</v>
      </c>
      <c r="X3843" s="15" t="str" cm="1">
        <f t="array" ref="X3843">+IF(Todos!$C3843 = "",MODE.MATCH(Todos!$C$2:$C$4029),Todos!$C3843)</f>
        <v>F</v>
      </c>
    </row>
    <row r="3844" spans="1:24" x14ac:dyDescent="0.35">
      <c r="A3844" s="6">
        <v>70146</v>
      </c>
      <c r="B3844" s="7" t="s">
        <v>30</v>
      </c>
      <c r="C3844" s="7" t="s">
        <v>17</v>
      </c>
      <c r="D3844" s="7">
        <v>606</v>
      </c>
      <c r="E3844" s="7">
        <v>509</v>
      </c>
      <c r="F3844" s="7">
        <v>503</v>
      </c>
      <c r="G3844" s="7">
        <v>0</v>
      </c>
      <c r="H3844" s="7">
        <v>15017</v>
      </c>
      <c r="I3844" s="7">
        <v>4</v>
      </c>
      <c r="J3844" s="7">
        <v>83</v>
      </c>
      <c r="K3844" s="7">
        <v>530</v>
      </c>
      <c r="L3844" s="7">
        <v>461</v>
      </c>
      <c r="M3844" s="7">
        <v>6.875</v>
      </c>
      <c r="N3844" s="7">
        <f>VLOOKUP(Todos!$A3844,vlookup_table[#All],2,FALSE)</f>
        <v>2</v>
      </c>
      <c r="O3844" s="7" t="str">
        <f>VLOOKUP(Todos!$A3844,vlookup_table[#All],3,FALSE)</f>
        <v>MI</v>
      </c>
      <c r="P3844" s="7">
        <f>VLOOKUP(Todos!$A3844,vlookup_table[#All],4,FALSE)</f>
        <v>3807</v>
      </c>
      <c r="Q3844" s="9" t="str">
        <f>VLOOKUP(Todos!$A3844,vlookup_table[#All],5,FALSE)</f>
        <v>T2</v>
      </c>
      <c r="R3844" s="9" t="str">
        <f>VLOOKUP(Todos!$A3844,vlookup_table[#All],6,FALSE)</f>
        <v>F</v>
      </c>
      <c r="S3844" s="9">
        <f>VLOOKUP(Todos!$A3844,vlookup_table[#All],7,FALSE)</f>
        <v>10</v>
      </c>
      <c r="T3844" s="9">
        <f>ROUND((9706-Todos!$P3844)/100, 0)</f>
        <v>59</v>
      </c>
      <c r="U3844" s="9" t="str" cm="1">
        <f t="array" ref="U3844">_xlfn.IFS(
    ISNUMBER(SEARCH("C", Q3844)), "Ciudad",
    ISNUMBER(SEARCH("T", Q3844)), "Pueblo",
    ISNUMBER(SEARCH("R", Q3844)), "Rural",
    ISNUMBER(SEARCH("S", Q3844)), "Suburbano",
    ISNUMBER(SEARCH("U", Q3844)), "Urbano"
)</f>
        <v>Pueblo</v>
      </c>
      <c r="V3844" s="24" t="str" cm="1">
        <f t="array" ref="V3844">_xlfn.LET(
    _xlpm.txt, _xlfn.TEXTJOIN("", TRUE, IF(ISNUMBER(--MID(Todos!$H3844, _xlfn.SEQUENCE(LEN(Todos!$H3844)), 1)), MID(Todos!$H3844, _xlfn.SEQUENCE(LEN(Todos!$H3844)), 1), "")),
    IF(ISNUMBER(--RIGHT(_xlpm.txt,1)), _xlpm.txt, LEFT(_xlpm.txt, LEN(_xlpm.txt)-1))
)</f>
        <v>15017</v>
      </c>
      <c r="W3844" s="9" t="str">
        <f>UPPER(LEFT(Todos!$B3844,2))</f>
        <v>MI</v>
      </c>
      <c r="X3844" s="10" t="str" cm="1">
        <f t="array" ref="X3844">+IF(Todos!$C3844 = "",MODE.MATCH(Todos!$C$2:$C$4029),Todos!$C3844)</f>
        <v>F</v>
      </c>
    </row>
    <row r="3845" spans="1:24" x14ac:dyDescent="0.35">
      <c r="A3845" s="11">
        <v>125501</v>
      </c>
      <c r="B3845" s="12" t="s">
        <v>21</v>
      </c>
      <c r="C3845" s="12" t="s">
        <v>17</v>
      </c>
      <c r="D3845" s="12">
        <v>527</v>
      </c>
      <c r="E3845" s="12">
        <v>276</v>
      </c>
      <c r="F3845" s="12">
        <v>329</v>
      </c>
      <c r="G3845" s="12">
        <v>1</v>
      </c>
      <c r="H3845" s="12">
        <v>10096</v>
      </c>
      <c r="I3845" s="12">
        <v>5</v>
      </c>
      <c r="J3845" s="12">
        <v>83</v>
      </c>
      <c r="K3845" s="12">
        <v>315</v>
      </c>
      <c r="L3845" s="12">
        <v>289</v>
      </c>
      <c r="M3845" s="12">
        <v>13</v>
      </c>
      <c r="N3845" s="12">
        <f>VLOOKUP(Todos!$A3845,vlookup_table[#All],2,FALSE)</f>
        <v>28</v>
      </c>
      <c r="O3845" s="12" t="str">
        <f>VLOOKUP(Todos!$A3845,vlookup_table[#All],3,FALSE)</f>
        <v>TX</v>
      </c>
      <c r="P3845" s="12">
        <f>VLOOKUP(Todos!$A3845,vlookup_table[#All],4,FALSE)</f>
        <v>4801</v>
      </c>
      <c r="Q3845" s="14" t="str">
        <f>VLOOKUP(Todos!$A3845,vlookup_table[#All],5,FALSE)</f>
        <v>U3</v>
      </c>
      <c r="R3845" s="14" t="str">
        <f>VLOOKUP(Todos!$A3845,vlookup_table[#All],6,FALSE)</f>
        <v>F</v>
      </c>
      <c r="S3845" s="14">
        <f>VLOOKUP(Todos!$A3845,vlookup_table[#All],7,FALSE)</f>
        <v>14</v>
      </c>
      <c r="T3845" s="14">
        <f>ROUND((9706-Todos!$P3845)/100, 0)</f>
        <v>49</v>
      </c>
      <c r="U3845" s="14" t="str" cm="1">
        <f t="array" ref="U3845">_xlfn.IFS(
    ISNUMBER(SEARCH("C", Q3845)), "Ciudad",
    ISNUMBER(SEARCH("T", Q3845)), "Pueblo",
    ISNUMBER(SEARCH("R", Q3845)), "Rural",
    ISNUMBER(SEARCH("S", Q3845)), "Suburbano",
    ISNUMBER(SEARCH("U", Q3845)), "Urbano"
)</f>
        <v>Urbano</v>
      </c>
      <c r="V3845" s="25" t="str" cm="1">
        <f t="array" ref="V3845">_xlfn.LET(
    _xlpm.txt, _xlfn.TEXTJOIN("", TRUE, IF(ISNUMBER(--MID(Todos!$H3845, _xlfn.SEQUENCE(LEN(Todos!$H3845)), 1)), MID(Todos!$H3845, _xlfn.SEQUENCE(LEN(Todos!$H3845)), 1), "")),
    IF(ISNUMBER(--RIGHT(_xlpm.txt,1)), _xlpm.txt, LEFT(_xlpm.txt, LEN(_xlpm.txt)-1))
)</f>
        <v>10096</v>
      </c>
      <c r="W3845" s="14" t="str">
        <f>UPPER(LEFT(Todos!$B3845,2))</f>
        <v>TX</v>
      </c>
      <c r="X3845" s="15" t="str" cm="1">
        <f t="array" ref="X3845">+IF(Todos!$C3845 = "",MODE.MATCH(Todos!$C$2:$C$4029),Todos!$C3845)</f>
        <v>F</v>
      </c>
    </row>
    <row r="3846" spans="1:24" x14ac:dyDescent="0.35">
      <c r="A3846" s="6">
        <v>38853</v>
      </c>
      <c r="B3846" s="7" t="s">
        <v>34</v>
      </c>
      <c r="C3846" s="7" t="s">
        <v>17</v>
      </c>
      <c r="D3846" s="7">
        <v>655</v>
      </c>
      <c r="E3846" s="7">
        <v>329</v>
      </c>
      <c r="F3846" s="7">
        <v>376</v>
      </c>
      <c r="G3846" s="7">
        <v>0</v>
      </c>
      <c r="H3846" s="7">
        <v>11645</v>
      </c>
      <c r="I3846" s="7">
        <v>3</v>
      </c>
      <c r="J3846" s="7">
        <v>71</v>
      </c>
      <c r="K3846" s="7">
        <v>369</v>
      </c>
      <c r="L3846" s="7">
        <v>344</v>
      </c>
      <c r="M3846" s="7">
        <v>6.35</v>
      </c>
      <c r="N3846" s="7">
        <f>VLOOKUP(Todos!$A3846,vlookup_table[#All],2,FALSE)</f>
        <v>2</v>
      </c>
      <c r="O3846" s="7" t="str">
        <f>VLOOKUP(Todos!$A3846,vlookup_table[#All],3,FALSE)</f>
        <v>IN</v>
      </c>
      <c r="P3846" s="7">
        <f>VLOOKUP(Todos!$A3846,vlookup_table[#All],4,FALSE)</f>
        <v>2807</v>
      </c>
      <c r="Q3846" s="9" t="str">
        <f>VLOOKUP(Todos!$A3846,vlookup_table[#All],5,FALSE)</f>
        <v>U3</v>
      </c>
      <c r="R3846" s="9" t="str">
        <f>VLOOKUP(Todos!$A3846,vlookup_table[#All],6,FALSE)</f>
        <v>F</v>
      </c>
      <c r="S3846" s="9">
        <f>VLOOKUP(Todos!$A3846,vlookup_table[#All],7,FALSE)</f>
        <v>12</v>
      </c>
      <c r="T3846" s="9">
        <f>ROUND((9706-Todos!$P3846)/100, 0)</f>
        <v>69</v>
      </c>
      <c r="U3846" s="9" t="str" cm="1">
        <f t="array" ref="U3846">_xlfn.IFS(
    ISNUMBER(SEARCH("C", Q3846)), "Ciudad",
    ISNUMBER(SEARCH("T", Q3846)), "Pueblo",
    ISNUMBER(SEARCH("R", Q3846)), "Rural",
    ISNUMBER(SEARCH("S", Q3846)), "Suburbano",
    ISNUMBER(SEARCH("U", Q3846)), "Urbano"
)</f>
        <v>Urbano</v>
      </c>
      <c r="V3846" s="24" t="str" cm="1">
        <f t="array" ref="V3846">_xlfn.LET(
    _xlpm.txt, _xlfn.TEXTJOIN("", TRUE, IF(ISNUMBER(--MID(Todos!$H3846, _xlfn.SEQUENCE(LEN(Todos!$H3846)), 1)), MID(Todos!$H3846, _xlfn.SEQUENCE(LEN(Todos!$H3846)), 1), "")),
    IF(ISNUMBER(--RIGHT(_xlpm.txt,1)), _xlpm.txt, LEFT(_xlpm.txt, LEN(_xlpm.txt)-1))
)</f>
        <v>11645</v>
      </c>
      <c r="W3846" s="9" t="str">
        <f>UPPER(LEFT(Todos!$B3846,2))</f>
        <v>IN</v>
      </c>
      <c r="X3846" s="10" t="str" cm="1">
        <f t="array" ref="X3846">+IF(Todos!$C3846 = "",MODE.MATCH(Todos!$C$2:$C$4029),Todos!$C3846)</f>
        <v>F</v>
      </c>
    </row>
    <row r="3847" spans="1:24" x14ac:dyDescent="0.35">
      <c r="A3847" s="11">
        <v>25591</v>
      </c>
      <c r="B3847" s="12" t="s">
        <v>40</v>
      </c>
      <c r="C3847" s="12" t="s">
        <v>17</v>
      </c>
      <c r="D3847" s="12">
        <v>0</v>
      </c>
      <c r="E3847" s="12">
        <v>0</v>
      </c>
      <c r="F3847" s="12">
        <v>0</v>
      </c>
      <c r="G3847" s="12">
        <v>0</v>
      </c>
      <c r="H3847" s="12">
        <v>0</v>
      </c>
      <c r="I3847" s="12">
        <v>0</v>
      </c>
      <c r="J3847" s="12">
        <v>0</v>
      </c>
      <c r="K3847" s="12">
        <v>0</v>
      </c>
      <c r="L3847" s="12">
        <v>0</v>
      </c>
      <c r="M3847" s="12">
        <v>6.4285714289999998</v>
      </c>
      <c r="N3847" s="12">
        <f>VLOOKUP(Todos!$A3847,vlookup_table[#All],2,FALSE)</f>
        <v>0</v>
      </c>
      <c r="O3847" s="12" t="str">
        <f>VLOOKUP(Todos!$A3847,vlookup_table[#All],3,FALSE)</f>
        <v>GA</v>
      </c>
      <c r="P3847" s="12">
        <f>VLOOKUP(Todos!$A3847,vlookup_table[#All],4,FALSE)</f>
        <v>0</v>
      </c>
      <c r="Q3847" s="14" t="str">
        <f>VLOOKUP(Todos!$A3847,vlookup_table[#All],5,FALSE)</f>
        <v>C3</v>
      </c>
      <c r="R3847" s="14" t="str">
        <f>VLOOKUP(Todos!$A3847,vlookup_table[#All],6,FALSE)</f>
        <v>F</v>
      </c>
      <c r="S3847" s="14">
        <f>VLOOKUP(Todos!$A3847,vlookup_table[#All],7,FALSE)</f>
        <v>13</v>
      </c>
      <c r="T3847" s="14">
        <f>ROUND((9706-Todos!$P3847)/100, 0)</f>
        <v>97</v>
      </c>
      <c r="U3847" s="14" t="str" cm="1">
        <f t="array" ref="U3847">_xlfn.IFS(
    ISNUMBER(SEARCH("C", Q3847)), "Ciudad",
    ISNUMBER(SEARCH("T", Q3847)), "Pueblo",
    ISNUMBER(SEARCH("R", Q3847)), "Rural",
    ISNUMBER(SEARCH("S", Q3847)), "Suburbano",
    ISNUMBER(SEARCH("U", Q3847)), "Urbano"
)</f>
        <v>Ciudad</v>
      </c>
      <c r="V3847" s="25" t="str" cm="1">
        <f t="array" ref="V3847">_xlfn.LET(
    _xlpm.txt, _xlfn.TEXTJOIN("", TRUE, IF(ISNUMBER(--MID(Todos!$H3847, _xlfn.SEQUENCE(LEN(Todos!$H3847)), 1)), MID(Todos!$H3847, _xlfn.SEQUENCE(LEN(Todos!$H3847)), 1), "")),
    IF(ISNUMBER(--RIGHT(_xlpm.txt,1)), _xlpm.txt, LEFT(_xlpm.txt, LEN(_xlpm.txt)-1))
)</f>
        <v>0</v>
      </c>
      <c r="W3847" s="14" t="str">
        <f>UPPER(LEFT(Todos!$B3847,2))</f>
        <v>GA</v>
      </c>
      <c r="X3847" s="15" t="str" cm="1">
        <f t="array" ref="X3847">+IF(Todos!$C3847 = "",MODE.MATCH(Todos!$C$2:$C$4029),Todos!$C3847)</f>
        <v>F</v>
      </c>
    </row>
    <row r="3848" spans="1:24" x14ac:dyDescent="0.35">
      <c r="A3848" s="6">
        <v>66610</v>
      </c>
      <c r="B3848" s="7" t="s">
        <v>30</v>
      </c>
      <c r="C3848" s="7" t="s">
        <v>17</v>
      </c>
      <c r="D3848" s="7">
        <v>1102</v>
      </c>
      <c r="E3848" s="7">
        <v>404</v>
      </c>
      <c r="F3848" s="7">
        <v>591</v>
      </c>
      <c r="G3848" s="7">
        <v>1</v>
      </c>
      <c r="H3848" s="7">
        <v>21178</v>
      </c>
      <c r="I3848" s="7">
        <v>5</v>
      </c>
      <c r="J3848" s="7">
        <v>68</v>
      </c>
      <c r="K3848" s="7">
        <v>540</v>
      </c>
      <c r="L3848" s="7">
        <v>470</v>
      </c>
      <c r="M3848" s="7">
        <v>15</v>
      </c>
      <c r="N3848" s="7">
        <f>VLOOKUP(Todos!$A3848,vlookup_table[#All],2,FALSE)</f>
        <v>2</v>
      </c>
      <c r="O3848" s="7" t="str">
        <f>VLOOKUP(Todos!$A3848,vlookup_table[#All],3,FALSE)</f>
        <v>MI</v>
      </c>
      <c r="P3848" s="7">
        <f>VLOOKUP(Todos!$A3848,vlookup_table[#All],4,FALSE)</f>
        <v>2401</v>
      </c>
      <c r="Q3848" s="9" t="str">
        <f>VLOOKUP(Todos!$A3848,vlookup_table[#All],5,FALSE)</f>
        <v>S2</v>
      </c>
      <c r="R3848" s="9" t="str">
        <f>VLOOKUP(Todos!$A3848,vlookup_table[#All],6,FALSE)</f>
        <v>F</v>
      </c>
      <c r="S3848" s="9">
        <f>VLOOKUP(Todos!$A3848,vlookup_table[#All],7,FALSE)</f>
        <v>10</v>
      </c>
      <c r="T3848" s="9">
        <f>ROUND((9706-Todos!$P3848)/100, 0)</f>
        <v>73</v>
      </c>
      <c r="U3848" s="9" t="str" cm="1">
        <f t="array" ref="U3848">_xlfn.IFS(
    ISNUMBER(SEARCH("C", Q3848)), "Ciudad",
    ISNUMBER(SEARCH("T", Q3848)), "Pueblo",
    ISNUMBER(SEARCH("R", Q3848)), "Rural",
    ISNUMBER(SEARCH("S", Q3848)), "Suburbano",
    ISNUMBER(SEARCH("U", Q3848)), "Urbano"
)</f>
        <v>Suburbano</v>
      </c>
      <c r="V3848" s="24" t="str" cm="1">
        <f t="array" ref="V3848">_xlfn.LET(
    _xlpm.txt, _xlfn.TEXTJOIN("", TRUE, IF(ISNUMBER(--MID(Todos!$H3848, _xlfn.SEQUENCE(LEN(Todos!$H3848)), 1)), MID(Todos!$H3848, _xlfn.SEQUENCE(LEN(Todos!$H3848)), 1), "")),
    IF(ISNUMBER(--RIGHT(_xlpm.txt,1)), _xlpm.txt, LEFT(_xlpm.txt, LEN(_xlpm.txt)-1))
)</f>
        <v>21178</v>
      </c>
      <c r="W3848" s="9" t="str">
        <f>UPPER(LEFT(Todos!$B3848,2))</f>
        <v>MI</v>
      </c>
      <c r="X3848" s="10" t="str" cm="1">
        <f t="array" ref="X3848">+IF(Todos!$C3848 = "",MODE.MATCH(Todos!$C$2:$C$4029),Todos!$C3848)</f>
        <v>F</v>
      </c>
    </row>
    <row r="3849" spans="1:24" x14ac:dyDescent="0.35">
      <c r="A3849" s="11">
        <v>11738</v>
      </c>
      <c r="B3849" s="12" t="s">
        <v>22</v>
      </c>
      <c r="C3849" s="12" t="s">
        <v>14</v>
      </c>
      <c r="D3849" s="12">
        <v>3818</v>
      </c>
      <c r="E3849" s="12">
        <v>584</v>
      </c>
      <c r="F3849" s="12">
        <v>708</v>
      </c>
      <c r="G3849" s="12">
        <v>97</v>
      </c>
      <c r="H3849" s="12">
        <v>27062</v>
      </c>
      <c r="I3849" s="12">
        <v>13</v>
      </c>
      <c r="J3849" s="12">
        <v>43</v>
      </c>
      <c r="K3849" s="12">
        <v>637</v>
      </c>
      <c r="L3849" s="12">
        <v>649</v>
      </c>
      <c r="M3849" s="12">
        <v>8.75</v>
      </c>
      <c r="N3849" s="12">
        <f>VLOOKUP(Todos!$A3849,vlookup_table[#All],2,FALSE)</f>
        <v>1</v>
      </c>
      <c r="O3849" s="12" t="str">
        <f>VLOOKUP(Todos!$A3849,vlookup_table[#All],3,FALSE)</f>
        <v>CA</v>
      </c>
      <c r="P3849" s="12">
        <f>VLOOKUP(Todos!$A3849,vlookup_table[#All],4,FALSE)</f>
        <v>1301</v>
      </c>
      <c r="Q3849" s="14" t="str">
        <f>VLOOKUP(Todos!$A3849,vlookup_table[#All],5,FALSE)</f>
        <v>S1</v>
      </c>
      <c r="R3849" s="14" t="str">
        <f>VLOOKUP(Todos!$A3849,vlookup_table[#All],6,FALSE)</f>
        <v>M</v>
      </c>
      <c r="S3849" s="14">
        <f>VLOOKUP(Todos!$A3849,vlookup_table[#All],7,FALSE)</f>
        <v>10</v>
      </c>
      <c r="T3849" s="14">
        <f>ROUND((9706-Todos!$P3849)/100, 0)</f>
        <v>84</v>
      </c>
      <c r="U3849" s="14" t="str" cm="1">
        <f t="array" ref="U3849">_xlfn.IFS(
    ISNUMBER(SEARCH("C", Q3849)), "Ciudad",
    ISNUMBER(SEARCH("T", Q3849)), "Pueblo",
    ISNUMBER(SEARCH("R", Q3849)), "Rural",
    ISNUMBER(SEARCH("S", Q3849)), "Suburbano",
    ISNUMBER(SEARCH("U", Q3849)), "Urbano"
)</f>
        <v>Suburbano</v>
      </c>
      <c r="V3849" s="25" t="str" cm="1">
        <f t="array" ref="V3849">_xlfn.LET(
    _xlpm.txt, _xlfn.TEXTJOIN("", TRUE, IF(ISNUMBER(--MID(Todos!$H3849, _xlfn.SEQUENCE(LEN(Todos!$H3849)), 1)), MID(Todos!$H3849, _xlfn.SEQUENCE(LEN(Todos!$H3849)), 1), "")),
    IF(ISNUMBER(--RIGHT(_xlpm.txt,1)), _xlpm.txt, LEFT(_xlpm.txt, LEN(_xlpm.txt)-1))
)</f>
        <v>27062</v>
      </c>
      <c r="W3849" s="14" t="str">
        <f>UPPER(LEFT(Todos!$B3849,2))</f>
        <v>CA</v>
      </c>
      <c r="X3849" s="15" t="str" cm="1">
        <f t="array" ref="X3849">+IF(Todos!$C3849 = "",MODE.MATCH(Todos!$C$2:$C$4029),Todos!$C3849)</f>
        <v>M</v>
      </c>
    </row>
    <row r="3850" spans="1:24" x14ac:dyDescent="0.35">
      <c r="A3850" s="6">
        <v>117026</v>
      </c>
      <c r="B3850" s="7" t="s">
        <v>21</v>
      </c>
      <c r="C3850" s="7" t="s">
        <v>14</v>
      </c>
      <c r="D3850" s="7">
        <v>481</v>
      </c>
      <c r="E3850" s="7">
        <v>243</v>
      </c>
      <c r="F3850" s="7">
        <v>323</v>
      </c>
      <c r="G3850" s="7">
        <v>0</v>
      </c>
      <c r="H3850" s="7">
        <v>10964</v>
      </c>
      <c r="I3850" s="7">
        <v>0</v>
      </c>
      <c r="J3850" s="7">
        <v>84</v>
      </c>
      <c r="K3850" s="7">
        <v>265</v>
      </c>
      <c r="L3850" s="7">
        <v>282</v>
      </c>
      <c r="M3850" s="7">
        <v>8.6666666669999994</v>
      </c>
      <c r="N3850" s="7">
        <f>VLOOKUP(Todos!$A3850,vlookup_table[#All],2,FALSE)</f>
        <v>3</v>
      </c>
      <c r="O3850" s="7" t="str">
        <f>VLOOKUP(Todos!$A3850,vlookup_table[#All],3,FALSE)</f>
        <v>TX</v>
      </c>
      <c r="P3850" s="7">
        <f>VLOOKUP(Todos!$A3850,vlookup_table[#All],4,FALSE)</f>
        <v>3801</v>
      </c>
      <c r="Q3850" s="9" t="str">
        <f>VLOOKUP(Todos!$A3850,vlookup_table[#All],5,FALSE)</f>
        <v>S3</v>
      </c>
      <c r="R3850" s="9" t="str">
        <f>VLOOKUP(Todos!$A3850,vlookup_table[#All],6,FALSE)</f>
        <v>M</v>
      </c>
      <c r="S3850" s="9">
        <f>VLOOKUP(Todos!$A3850,vlookup_table[#All],7,FALSE)</f>
        <v>9</v>
      </c>
      <c r="T3850" s="9">
        <f>ROUND((9706-Todos!$P3850)/100, 0)</f>
        <v>59</v>
      </c>
      <c r="U3850" s="9" t="str" cm="1">
        <f t="array" ref="U3850">_xlfn.IFS(
    ISNUMBER(SEARCH("C", Q3850)), "Ciudad",
    ISNUMBER(SEARCH("T", Q3850)), "Pueblo",
    ISNUMBER(SEARCH("R", Q3850)), "Rural",
    ISNUMBER(SEARCH("S", Q3850)), "Suburbano",
    ISNUMBER(SEARCH("U", Q3850)), "Urbano"
)</f>
        <v>Suburbano</v>
      </c>
      <c r="V3850" s="24" t="str" cm="1">
        <f t="array" ref="V3850">_xlfn.LET(
    _xlpm.txt, _xlfn.TEXTJOIN("", TRUE, IF(ISNUMBER(--MID(Todos!$H3850, _xlfn.SEQUENCE(LEN(Todos!$H3850)), 1)), MID(Todos!$H3850, _xlfn.SEQUENCE(LEN(Todos!$H3850)), 1), "")),
    IF(ISNUMBER(--RIGHT(_xlpm.txt,1)), _xlpm.txt, LEFT(_xlpm.txt, LEN(_xlpm.txt)-1))
)</f>
        <v>10964</v>
      </c>
      <c r="W3850" s="9" t="str">
        <f>UPPER(LEFT(Todos!$B3850,2))</f>
        <v>TX</v>
      </c>
      <c r="X3850" s="10" t="str" cm="1">
        <f t="array" ref="X3850">+IF(Todos!$C3850 = "",MODE.MATCH(Todos!$C$2:$C$4029),Todos!$C3850)</f>
        <v>M</v>
      </c>
    </row>
    <row r="3851" spans="1:24" x14ac:dyDescent="0.35">
      <c r="A3851" s="11">
        <v>59588</v>
      </c>
      <c r="B3851" s="12" t="s">
        <v>34</v>
      </c>
      <c r="C3851" s="12" t="s">
        <v>14</v>
      </c>
      <c r="D3851" s="12">
        <v>421</v>
      </c>
      <c r="E3851" s="12">
        <v>268</v>
      </c>
      <c r="F3851" s="12">
        <v>323</v>
      </c>
      <c r="G3851" s="12">
        <v>0</v>
      </c>
      <c r="H3851" s="12">
        <v>9593</v>
      </c>
      <c r="I3851" s="12">
        <v>1</v>
      </c>
      <c r="J3851" s="12">
        <v>80</v>
      </c>
      <c r="K3851" s="12">
        <v>310</v>
      </c>
      <c r="L3851" s="12">
        <v>295</v>
      </c>
      <c r="M3851" s="12">
        <v>2.9714285710000001</v>
      </c>
      <c r="N3851" s="12">
        <f>VLOOKUP(Todos!$A3851,vlookup_table[#All],2,FALSE)</f>
        <v>0</v>
      </c>
      <c r="O3851" s="12" t="str">
        <f>VLOOKUP(Todos!$A3851,vlookup_table[#All],3,FALSE)</f>
        <v>IN</v>
      </c>
      <c r="P3851" s="12">
        <f>VLOOKUP(Todos!$A3851,vlookup_table[#All],4,FALSE)</f>
        <v>2001</v>
      </c>
      <c r="Q3851" s="14" t="str">
        <f>VLOOKUP(Todos!$A3851,vlookup_table[#All],5,FALSE)</f>
        <v>R2</v>
      </c>
      <c r="R3851" s="14" t="str">
        <f>VLOOKUP(Todos!$A3851,vlookup_table[#All],6,FALSE)</f>
        <v>M</v>
      </c>
      <c r="S3851" s="14">
        <f>VLOOKUP(Todos!$A3851,vlookup_table[#All],7,FALSE)</f>
        <v>3</v>
      </c>
      <c r="T3851" s="14">
        <f>ROUND((9706-Todos!$P3851)/100, 0)</f>
        <v>77</v>
      </c>
      <c r="U3851" s="14" t="str" cm="1">
        <f t="array" ref="U3851">_xlfn.IFS(
    ISNUMBER(SEARCH("C", Q3851)), "Ciudad",
    ISNUMBER(SEARCH("T", Q3851)), "Pueblo",
    ISNUMBER(SEARCH("R", Q3851)), "Rural",
    ISNUMBER(SEARCH("S", Q3851)), "Suburbano",
    ISNUMBER(SEARCH("U", Q3851)), "Urbano"
)</f>
        <v>Rural</v>
      </c>
      <c r="V3851" s="25" t="str" cm="1">
        <f t="array" ref="V3851">_xlfn.LET(
    _xlpm.txt, _xlfn.TEXTJOIN("", TRUE, IF(ISNUMBER(--MID(Todos!$H3851, _xlfn.SEQUENCE(LEN(Todos!$H3851)), 1)), MID(Todos!$H3851, _xlfn.SEQUENCE(LEN(Todos!$H3851)), 1), "")),
    IF(ISNUMBER(--RIGHT(_xlpm.txt,1)), _xlpm.txt, LEFT(_xlpm.txt, LEN(_xlpm.txt)-1))
)</f>
        <v>9593</v>
      </c>
      <c r="W3851" s="14" t="str">
        <f>UPPER(LEFT(Todos!$B3851,2))</f>
        <v>IN</v>
      </c>
      <c r="X3851" s="15" t="str" cm="1">
        <f t="array" ref="X3851">+IF(Todos!$C3851 = "",MODE.MATCH(Todos!$C$2:$C$4029),Todos!$C3851)</f>
        <v>M</v>
      </c>
    </row>
    <row r="3852" spans="1:24" x14ac:dyDescent="0.35">
      <c r="A3852" s="6">
        <v>162997</v>
      </c>
      <c r="B3852" s="7" t="s">
        <v>22</v>
      </c>
      <c r="C3852" s="7" t="s">
        <v>17</v>
      </c>
      <c r="D3852" s="7">
        <v>550</v>
      </c>
      <c r="E3852" s="7">
        <v>137</v>
      </c>
      <c r="F3852" s="7">
        <v>426</v>
      </c>
      <c r="G3852" s="7">
        <v>0</v>
      </c>
      <c r="H3852" s="7">
        <v>18812</v>
      </c>
      <c r="I3852" s="7">
        <v>66</v>
      </c>
      <c r="J3852" s="7">
        <v>18</v>
      </c>
      <c r="K3852" s="7">
        <v>218</v>
      </c>
      <c r="L3852" s="7">
        <v>296</v>
      </c>
      <c r="M3852" s="7">
        <v>16</v>
      </c>
      <c r="N3852" s="7">
        <f>VLOOKUP(Todos!$A3852,vlookup_table[#All],2,FALSE)</f>
        <v>2</v>
      </c>
      <c r="O3852" s="7" t="str">
        <f>VLOOKUP(Todos!$A3852,vlookup_table[#All],3,FALSE)</f>
        <v>CA</v>
      </c>
      <c r="P3852" s="7">
        <f>VLOOKUP(Todos!$A3852,vlookup_table[#All],4,FALSE)</f>
        <v>3701</v>
      </c>
      <c r="Q3852" s="9" t="str">
        <f>VLOOKUP(Todos!$A3852,vlookup_table[#All],5,FALSE)</f>
        <v>U3</v>
      </c>
      <c r="R3852" s="9" t="str">
        <f>VLOOKUP(Todos!$A3852,vlookup_table[#All],6,FALSE)</f>
        <v>F</v>
      </c>
      <c r="S3852" s="9">
        <f>VLOOKUP(Todos!$A3852,vlookup_table[#All],7,FALSE)</f>
        <v>21</v>
      </c>
      <c r="T3852" s="9">
        <f>ROUND((9706-Todos!$P3852)/100, 0)</f>
        <v>60</v>
      </c>
      <c r="U3852" s="9" t="str" cm="1">
        <f t="array" ref="U3852">_xlfn.IFS(
    ISNUMBER(SEARCH("C", Q3852)), "Ciudad",
    ISNUMBER(SEARCH("T", Q3852)), "Pueblo",
    ISNUMBER(SEARCH("R", Q3852)), "Rural",
    ISNUMBER(SEARCH("S", Q3852)), "Suburbano",
    ISNUMBER(SEARCH("U", Q3852)), "Urbano"
)</f>
        <v>Urbano</v>
      </c>
      <c r="V3852" s="24" t="str" cm="1">
        <f t="array" ref="V3852">_xlfn.LET(
    _xlpm.txt, _xlfn.TEXTJOIN("", TRUE, IF(ISNUMBER(--MID(Todos!$H3852, _xlfn.SEQUENCE(LEN(Todos!$H3852)), 1)), MID(Todos!$H3852, _xlfn.SEQUENCE(LEN(Todos!$H3852)), 1), "")),
    IF(ISNUMBER(--RIGHT(_xlpm.txt,1)), _xlpm.txt, LEFT(_xlpm.txt, LEN(_xlpm.txt)-1))
)</f>
        <v>18812</v>
      </c>
      <c r="W3852" s="9" t="str">
        <f>UPPER(LEFT(Todos!$B3852,2))</f>
        <v>CA</v>
      </c>
      <c r="X3852" s="10" t="str" cm="1">
        <f t="array" ref="X3852">+IF(Todos!$C3852 = "",MODE.MATCH(Todos!$C$2:$C$4029),Todos!$C3852)</f>
        <v>F</v>
      </c>
    </row>
    <row r="3853" spans="1:24" x14ac:dyDescent="0.35">
      <c r="A3853" s="11">
        <v>136747</v>
      </c>
      <c r="B3853" s="12" t="s">
        <v>56</v>
      </c>
      <c r="C3853" s="12" t="s">
        <v>61</v>
      </c>
      <c r="D3853" s="12">
        <v>656</v>
      </c>
      <c r="E3853" s="12">
        <v>388</v>
      </c>
      <c r="F3853" s="12">
        <v>411</v>
      </c>
      <c r="G3853" s="12">
        <v>0</v>
      </c>
      <c r="H3853" s="12">
        <v>15381</v>
      </c>
      <c r="I3853" s="12">
        <v>7</v>
      </c>
      <c r="J3853" s="12">
        <v>36</v>
      </c>
      <c r="K3853" s="12">
        <v>397</v>
      </c>
      <c r="L3853" s="12">
        <v>395</v>
      </c>
      <c r="M3853" s="12">
        <v>6.384615385</v>
      </c>
      <c r="N3853" s="12">
        <f>VLOOKUP(Todos!$A3853,vlookup_table[#All],2,FALSE)</f>
        <v>2</v>
      </c>
      <c r="O3853" s="12" t="str">
        <f>VLOOKUP(Todos!$A3853,vlookup_table[#All],3,FALSE)</f>
        <v>AZ</v>
      </c>
      <c r="P3853" s="12">
        <f>VLOOKUP(Todos!$A3853,vlookup_table[#All],4,FALSE)</f>
        <v>3401</v>
      </c>
      <c r="Q3853" s="14" t="str">
        <f>VLOOKUP(Todos!$A3853,vlookup_table[#All],5,FALSE)</f>
        <v>S2</v>
      </c>
      <c r="R3853" s="14" t="str">
        <f>VLOOKUP(Todos!$A3853,vlookup_table[#All],6,FALSE)</f>
        <v>F</v>
      </c>
      <c r="S3853" s="14">
        <f>VLOOKUP(Todos!$A3853,vlookup_table[#All],7,FALSE)</f>
        <v>6</v>
      </c>
      <c r="T3853" s="14">
        <f>ROUND((9706-Todos!$P3853)/100, 0)</f>
        <v>63</v>
      </c>
      <c r="U3853" s="14" t="str" cm="1">
        <f t="array" ref="U3853">_xlfn.IFS(
    ISNUMBER(SEARCH("C", Q3853)), "Ciudad",
    ISNUMBER(SEARCH("T", Q3853)), "Pueblo",
    ISNUMBER(SEARCH("R", Q3853)), "Rural",
    ISNUMBER(SEARCH("S", Q3853)), "Suburbano",
    ISNUMBER(SEARCH("U", Q3853)), "Urbano"
)</f>
        <v>Suburbano</v>
      </c>
      <c r="V3853" s="25" t="str" cm="1">
        <f t="array" ref="V3853">_xlfn.LET(
    _xlpm.txt, _xlfn.TEXTJOIN("", TRUE, IF(ISNUMBER(--MID(Todos!$H3853, _xlfn.SEQUENCE(LEN(Todos!$H3853)), 1)), MID(Todos!$H3853, _xlfn.SEQUENCE(LEN(Todos!$H3853)), 1), "")),
    IF(ISNUMBER(--RIGHT(_xlpm.txt,1)), _xlpm.txt, LEFT(_xlpm.txt, LEN(_xlpm.txt)-1))
)</f>
        <v>15381</v>
      </c>
      <c r="W3853" s="14" t="str">
        <f>UPPER(LEFT(Todos!$B3853,2))</f>
        <v>AZ</v>
      </c>
      <c r="X3853" s="15" t="str" cm="1">
        <f t="array" ref="X3853">+IF(Todos!$C3853 = "",MODE.MATCH(Todos!$C$2:$C$4029),Todos!$C3853)</f>
        <v>Female</v>
      </c>
    </row>
    <row r="3854" spans="1:24" x14ac:dyDescent="0.35">
      <c r="A3854" s="6">
        <v>115088</v>
      </c>
      <c r="B3854" s="7" t="s">
        <v>32</v>
      </c>
      <c r="C3854" s="7" t="s">
        <v>17</v>
      </c>
      <c r="D3854" s="7">
        <v>586</v>
      </c>
      <c r="E3854" s="7">
        <v>241</v>
      </c>
      <c r="F3854" s="7">
        <v>387</v>
      </c>
      <c r="G3854" s="7">
        <v>3</v>
      </c>
      <c r="H3854" s="7">
        <v>20826</v>
      </c>
      <c r="I3854" s="7">
        <v>1</v>
      </c>
      <c r="J3854" s="7">
        <v>70</v>
      </c>
      <c r="K3854" s="7">
        <v>351</v>
      </c>
      <c r="L3854" s="7">
        <v>348</v>
      </c>
      <c r="M3854" s="7">
        <v>8</v>
      </c>
      <c r="N3854" s="7">
        <f>VLOOKUP(Todos!$A3854,vlookup_table[#All],2,FALSE)</f>
        <v>0</v>
      </c>
      <c r="O3854" s="7" t="str">
        <f>VLOOKUP(Todos!$A3854,vlookup_table[#All],3,FALSE)</f>
        <v>OK</v>
      </c>
      <c r="P3854" s="7">
        <f>VLOOKUP(Todos!$A3854,vlookup_table[#All],4,FALSE)</f>
        <v>2001</v>
      </c>
      <c r="Q3854" s="9" t="str">
        <f>VLOOKUP(Todos!$A3854,vlookup_table[#All],5,FALSE)</f>
        <v>T2</v>
      </c>
      <c r="R3854" s="9" t="str">
        <f>VLOOKUP(Todos!$A3854,vlookup_table[#All],6,FALSE)</f>
        <v>F</v>
      </c>
      <c r="S3854" s="9">
        <f>VLOOKUP(Todos!$A3854,vlookup_table[#All],7,FALSE)</f>
        <v>17</v>
      </c>
      <c r="T3854" s="9">
        <f>ROUND((9706-Todos!$P3854)/100, 0)</f>
        <v>77</v>
      </c>
      <c r="U3854" s="9" t="str" cm="1">
        <f t="array" ref="U3854">_xlfn.IFS(
    ISNUMBER(SEARCH("C", Q3854)), "Ciudad",
    ISNUMBER(SEARCH("T", Q3854)), "Pueblo",
    ISNUMBER(SEARCH("R", Q3854)), "Rural",
    ISNUMBER(SEARCH("S", Q3854)), "Suburbano",
    ISNUMBER(SEARCH("U", Q3854)), "Urbano"
)</f>
        <v>Pueblo</v>
      </c>
      <c r="V3854" s="24" t="str" cm="1">
        <f t="array" ref="V3854">_xlfn.LET(
    _xlpm.txt, _xlfn.TEXTJOIN("", TRUE, IF(ISNUMBER(--MID(Todos!$H3854, _xlfn.SEQUENCE(LEN(Todos!$H3854)), 1)), MID(Todos!$H3854, _xlfn.SEQUENCE(LEN(Todos!$H3854)), 1), "")),
    IF(ISNUMBER(--RIGHT(_xlpm.txt,1)), _xlpm.txt, LEFT(_xlpm.txt, LEN(_xlpm.txt)-1))
)</f>
        <v>20826</v>
      </c>
      <c r="W3854" s="9" t="str">
        <f>UPPER(LEFT(Todos!$B3854,2))</f>
        <v>OK</v>
      </c>
      <c r="X3854" s="10" t="str" cm="1">
        <f t="array" ref="X3854">+IF(Todos!$C3854 = "",MODE.MATCH(Todos!$C$2:$C$4029),Todos!$C3854)</f>
        <v>F</v>
      </c>
    </row>
    <row r="3855" spans="1:24" x14ac:dyDescent="0.35">
      <c r="A3855" s="11">
        <v>168358</v>
      </c>
      <c r="B3855" s="12" t="s">
        <v>22</v>
      </c>
      <c r="C3855" s="12" t="s">
        <v>14</v>
      </c>
      <c r="D3855" s="12">
        <v>1401</v>
      </c>
      <c r="E3855" s="12">
        <v>232</v>
      </c>
      <c r="F3855" s="12">
        <v>305</v>
      </c>
      <c r="G3855" s="12">
        <v>16</v>
      </c>
      <c r="H3855" s="12">
        <v>10481</v>
      </c>
      <c r="I3855" s="12">
        <v>41</v>
      </c>
      <c r="J3855" s="12">
        <v>39</v>
      </c>
      <c r="K3855" s="12">
        <v>252</v>
      </c>
      <c r="L3855" s="12">
        <v>274</v>
      </c>
      <c r="M3855" s="12">
        <v>14.33333333</v>
      </c>
      <c r="N3855" s="12">
        <f>VLOOKUP(Todos!$A3855,vlookup_table[#All],2,FALSE)</f>
        <v>1</v>
      </c>
      <c r="O3855" s="12" t="str">
        <f>VLOOKUP(Todos!$A3855,vlookup_table[#All],3,FALSE)</f>
        <v>CA</v>
      </c>
      <c r="P3855" s="12">
        <f>VLOOKUP(Todos!$A3855,vlookup_table[#All],4,FALSE)</f>
        <v>5501</v>
      </c>
      <c r="Q3855" s="14" t="str">
        <f>VLOOKUP(Todos!$A3855,vlookup_table[#All],5,FALSE)</f>
        <v>U3</v>
      </c>
      <c r="R3855" s="14" t="str">
        <f>VLOOKUP(Todos!$A3855,vlookup_table[#All],6,FALSE)</f>
        <v>M</v>
      </c>
      <c r="S3855" s="14">
        <f>VLOOKUP(Todos!$A3855,vlookup_table[#All],7,FALSE)</f>
        <v>10</v>
      </c>
      <c r="T3855" s="14">
        <f>ROUND((9706-Todos!$P3855)/100, 0)</f>
        <v>42</v>
      </c>
      <c r="U3855" s="14" t="str" cm="1">
        <f t="array" ref="U3855">_xlfn.IFS(
    ISNUMBER(SEARCH("C", Q3855)), "Ciudad",
    ISNUMBER(SEARCH("T", Q3855)), "Pueblo",
    ISNUMBER(SEARCH("R", Q3855)), "Rural",
    ISNUMBER(SEARCH("S", Q3855)), "Suburbano",
    ISNUMBER(SEARCH("U", Q3855)), "Urbano"
)</f>
        <v>Urbano</v>
      </c>
      <c r="V3855" s="25" t="str" cm="1">
        <f t="array" ref="V3855">_xlfn.LET(
    _xlpm.txt, _xlfn.TEXTJOIN("", TRUE, IF(ISNUMBER(--MID(Todos!$H3855, _xlfn.SEQUENCE(LEN(Todos!$H3855)), 1)), MID(Todos!$H3855, _xlfn.SEQUENCE(LEN(Todos!$H3855)), 1), "")),
    IF(ISNUMBER(--RIGHT(_xlpm.txt,1)), _xlpm.txt, LEFT(_xlpm.txt, LEN(_xlpm.txt)-1))
)</f>
        <v>10481</v>
      </c>
      <c r="W3855" s="14" t="str">
        <f>UPPER(LEFT(Todos!$B3855,2))</f>
        <v>CA</v>
      </c>
      <c r="X3855" s="15" t="str" cm="1">
        <f t="array" ref="X3855">+IF(Todos!$C3855 = "",MODE.MATCH(Todos!$C$2:$C$4029),Todos!$C3855)</f>
        <v>M</v>
      </c>
    </row>
    <row r="3856" spans="1:24" x14ac:dyDescent="0.35">
      <c r="A3856" s="6">
        <v>24896</v>
      </c>
      <c r="B3856" s="7" t="s">
        <v>47</v>
      </c>
      <c r="C3856" s="7" t="s">
        <v>14</v>
      </c>
      <c r="D3856" s="7">
        <v>1974</v>
      </c>
      <c r="E3856" s="7">
        <v>433</v>
      </c>
      <c r="F3856" s="7">
        <v>571</v>
      </c>
      <c r="G3856" s="7">
        <v>48</v>
      </c>
      <c r="H3856" s="7">
        <v>26435</v>
      </c>
      <c r="I3856" s="7">
        <v>5</v>
      </c>
      <c r="J3856" s="7">
        <v>28</v>
      </c>
      <c r="K3856" s="7">
        <v>469</v>
      </c>
      <c r="L3856" s="7">
        <v>528</v>
      </c>
      <c r="M3856" s="7">
        <v>10.33333333</v>
      </c>
      <c r="N3856" s="7">
        <f>VLOOKUP(Todos!$A3856,vlookup_table[#All],2,FALSE)</f>
        <v>1</v>
      </c>
      <c r="O3856" s="7" t="str">
        <f>VLOOKUP(Todos!$A3856,vlookup_table[#All],3,FALSE)</f>
        <v>SC</v>
      </c>
      <c r="P3856" s="7">
        <f>VLOOKUP(Todos!$A3856,vlookup_table[#All],4,FALSE)</f>
        <v>3012</v>
      </c>
      <c r="Q3856" s="9" t="str">
        <f>VLOOKUP(Todos!$A3856,vlookup_table[#All],5,FALSE)</f>
        <v>C1</v>
      </c>
      <c r="R3856" s="9" t="str">
        <f>VLOOKUP(Todos!$A3856,vlookup_table[#All],6,FALSE)</f>
        <v>M</v>
      </c>
      <c r="S3856" s="9">
        <f>VLOOKUP(Todos!$A3856,vlookup_table[#All],7,FALSE)</f>
        <v>15</v>
      </c>
      <c r="T3856" s="9">
        <f>ROUND((9706-Todos!$P3856)/100, 0)</f>
        <v>67</v>
      </c>
      <c r="U3856" s="9" t="str" cm="1">
        <f t="array" ref="U3856">_xlfn.IFS(
    ISNUMBER(SEARCH("C", Q3856)), "Ciudad",
    ISNUMBER(SEARCH("T", Q3856)), "Pueblo",
    ISNUMBER(SEARCH("R", Q3856)), "Rural",
    ISNUMBER(SEARCH("S", Q3856)), "Suburbano",
    ISNUMBER(SEARCH("U", Q3856)), "Urbano"
)</f>
        <v>Ciudad</v>
      </c>
      <c r="V3856" s="24" t="str" cm="1">
        <f t="array" ref="V3856">_xlfn.LET(
    _xlpm.txt, _xlfn.TEXTJOIN("", TRUE, IF(ISNUMBER(--MID(Todos!$H3856, _xlfn.SEQUENCE(LEN(Todos!$H3856)), 1)), MID(Todos!$H3856, _xlfn.SEQUENCE(LEN(Todos!$H3856)), 1), "")),
    IF(ISNUMBER(--RIGHT(_xlpm.txt,1)), _xlpm.txt, LEFT(_xlpm.txt, LEN(_xlpm.txt)-1))
)</f>
        <v>26435</v>
      </c>
      <c r="W3856" s="9" t="str">
        <f>UPPER(LEFT(Todos!$B3856,2))</f>
        <v>SC</v>
      </c>
      <c r="X3856" s="10" t="str" cm="1">
        <f t="array" ref="X3856">+IF(Todos!$C3856 = "",MODE.MATCH(Todos!$C$2:$C$4029),Todos!$C3856)</f>
        <v>M</v>
      </c>
    </row>
    <row r="3857" spans="1:24" x14ac:dyDescent="0.35">
      <c r="A3857" s="11">
        <v>157061</v>
      </c>
      <c r="B3857" s="12" t="s">
        <v>22</v>
      </c>
      <c r="C3857" s="12" t="s">
        <v>17</v>
      </c>
      <c r="D3857" s="12">
        <v>5886</v>
      </c>
      <c r="E3857" s="12">
        <v>1096</v>
      </c>
      <c r="F3857" s="12">
        <v>1116</v>
      </c>
      <c r="G3857" s="12">
        <v>98</v>
      </c>
      <c r="H3857" s="12">
        <v>82369</v>
      </c>
      <c r="I3857" s="12">
        <v>14</v>
      </c>
      <c r="J3857" s="12">
        <v>50</v>
      </c>
      <c r="K3857" s="12">
        <v>1500</v>
      </c>
      <c r="L3857" s="12">
        <v>1005</v>
      </c>
      <c r="M3857" s="12">
        <v>20</v>
      </c>
      <c r="N3857" s="12">
        <f>VLOOKUP(Todos!$A3857,vlookup_table[#All],2,FALSE)</f>
        <v>0</v>
      </c>
      <c r="O3857" s="12" t="str">
        <f>VLOOKUP(Todos!$A3857,vlookup_table[#All],3,FALSE)</f>
        <v>CA</v>
      </c>
      <c r="P3857" s="12">
        <f>VLOOKUP(Todos!$A3857,vlookup_table[#All],4,FALSE)</f>
        <v>0</v>
      </c>
      <c r="Q3857" s="14" t="str">
        <f>VLOOKUP(Todos!$A3857,vlookup_table[#All],5,FALSE)</f>
        <v>S1</v>
      </c>
      <c r="R3857" s="14" t="str">
        <f>VLOOKUP(Todos!$A3857,vlookup_table[#All],6,FALSE)</f>
        <v>F</v>
      </c>
      <c r="S3857" s="14">
        <f>VLOOKUP(Todos!$A3857,vlookup_table[#All],7,FALSE)</f>
        <v>25</v>
      </c>
      <c r="T3857" s="14">
        <f>ROUND((9706-Todos!$P3857)/100, 0)</f>
        <v>97</v>
      </c>
      <c r="U3857" s="14" t="str" cm="1">
        <f t="array" ref="U3857">_xlfn.IFS(
    ISNUMBER(SEARCH("C", Q3857)), "Ciudad",
    ISNUMBER(SEARCH("T", Q3857)), "Pueblo",
    ISNUMBER(SEARCH("R", Q3857)), "Rural",
    ISNUMBER(SEARCH("S", Q3857)), "Suburbano",
    ISNUMBER(SEARCH("U", Q3857)), "Urbano"
)</f>
        <v>Suburbano</v>
      </c>
      <c r="V3857" s="25" t="str" cm="1">
        <f t="array" ref="V3857">_xlfn.LET(
    _xlpm.txt, _xlfn.TEXTJOIN("", TRUE, IF(ISNUMBER(--MID(Todos!$H3857, _xlfn.SEQUENCE(LEN(Todos!$H3857)), 1)), MID(Todos!$H3857, _xlfn.SEQUENCE(LEN(Todos!$H3857)), 1), "")),
    IF(ISNUMBER(--RIGHT(_xlpm.txt,1)), _xlpm.txt, LEFT(_xlpm.txt, LEN(_xlpm.txt)-1))
)</f>
        <v>82369</v>
      </c>
      <c r="W3857" s="14" t="str">
        <f>UPPER(LEFT(Todos!$B3857,2))</f>
        <v>CA</v>
      </c>
      <c r="X3857" s="15" t="str" cm="1">
        <f t="array" ref="X3857">+IF(Todos!$C3857 = "",MODE.MATCH(Todos!$C$2:$C$4029),Todos!$C3857)</f>
        <v>F</v>
      </c>
    </row>
    <row r="3858" spans="1:24" x14ac:dyDescent="0.35">
      <c r="A3858" s="6">
        <v>127795</v>
      </c>
      <c r="B3858" s="7" t="s">
        <v>21</v>
      </c>
      <c r="C3858" s="7" t="s">
        <v>14</v>
      </c>
      <c r="D3858" s="7">
        <v>557</v>
      </c>
      <c r="E3858" s="7">
        <v>319</v>
      </c>
      <c r="F3858" s="7">
        <v>411</v>
      </c>
      <c r="G3858" s="7">
        <v>0</v>
      </c>
      <c r="H3858" s="7">
        <v>16016</v>
      </c>
      <c r="I3858" s="7">
        <v>0</v>
      </c>
      <c r="J3858" s="7">
        <v>70</v>
      </c>
      <c r="K3858" s="7">
        <v>370</v>
      </c>
      <c r="L3858" s="7">
        <v>368</v>
      </c>
      <c r="M3858" s="7">
        <v>7</v>
      </c>
      <c r="N3858" s="7">
        <f>VLOOKUP(Todos!$A3858,vlookup_table[#All],2,FALSE)</f>
        <v>1</v>
      </c>
      <c r="O3858" s="7" t="str">
        <f>VLOOKUP(Todos!$A3858,vlookup_table[#All],3,FALSE)</f>
        <v>TX</v>
      </c>
      <c r="P3858" s="7">
        <f>VLOOKUP(Todos!$A3858,vlookup_table[#All],4,FALSE)</f>
        <v>5107</v>
      </c>
      <c r="Q3858" s="9" t="str">
        <f>VLOOKUP(Todos!$A3858,vlookup_table[#All],5,FALSE)</f>
        <v>C2</v>
      </c>
      <c r="R3858" s="9" t="str">
        <f>VLOOKUP(Todos!$A3858,vlookup_table[#All],6,FALSE)</f>
        <v>M</v>
      </c>
      <c r="S3858" s="9">
        <f>VLOOKUP(Todos!$A3858,vlookup_table[#All],7,FALSE)</f>
        <v>15</v>
      </c>
      <c r="T3858" s="9">
        <f>ROUND((9706-Todos!$P3858)/100, 0)</f>
        <v>46</v>
      </c>
      <c r="U3858" s="9" t="str" cm="1">
        <f t="array" ref="U3858">_xlfn.IFS(
    ISNUMBER(SEARCH("C", Q3858)), "Ciudad",
    ISNUMBER(SEARCH("T", Q3858)), "Pueblo",
    ISNUMBER(SEARCH("R", Q3858)), "Rural",
    ISNUMBER(SEARCH("S", Q3858)), "Suburbano",
    ISNUMBER(SEARCH("U", Q3858)), "Urbano"
)</f>
        <v>Ciudad</v>
      </c>
      <c r="V3858" s="24" t="str" cm="1">
        <f t="array" ref="V3858">_xlfn.LET(
    _xlpm.txt, _xlfn.TEXTJOIN("", TRUE, IF(ISNUMBER(--MID(Todos!$H3858, _xlfn.SEQUENCE(LEN(Todos!$H3858)), 1)), MID(Todos!$H3858, _xlfn.SEQUENCE(LEN(Todos!$H3858)), 1), "")),
    IF(ISNUMBER(--RIGHT(_xlpm.txt,1)), _xlpm.txt, LEFT(_xlpm.txt, LEN(_xlpm.txt)-1))
)</f>
        <v>16016</v>
      </c>
      <c r="W3858" s="9" t="str">
        <f>UPPER(LEFT(Todos!$B3858,2))</f>
        <v>TX</v>
      </c>
      <c r="X3858" s="10" t="str" cm="1">
        <f t="array" ref="X3858">+IF(Todos!$C3858 = "",MODE.MATCH(Todos!$C$2:$C$4029),Todos!$C3858)</f>
        <v>M</v>
      </c>
    </row>
    <row r="3859" spans="1:24" x14ac:dyDescent="0.35">
      <c r="A3859" s="11">
        <v>13215</v>
      </c>
      <c r="B3859" s="12" t="s">
        <v>22</v>
      </c>
      <c r="C3859" s="12" t="s">
        <v>14</v>
      </c>
      <c r="D3859" s="12">
        <v>1416</v>
      </c>
      <c r="E3859" s="12">
        <v>293</v>
      </c>
      <c r="F3859" s="12">
        <v>376</v>
      </c>
      <c r="G3859" s="12">
        <v>18</v>
      </c>
      <c r="H3859" s="12">
        <v>12588</v>
      </c>
      <c r="I3859" s="12">
        <v>2</v>
      </c>
      <c r="J3859" s="12">
        <v>62</v>
      </c>
      <c r="K3859" s="12">
        <v>321</v>
      </c>
      <c r="L3859" s="12">
        <v>357</v>
      </c>
      <c r="M3859" s="12">
        <v>11</v>
      </c>
      <c r="N3859" s="12">
        <f>VLOOKUP(Todos!$A3859,vlookup_table[#All],2,FALSE)</f>
        <v>1</v>
      </c>
      <c r="O3859" s="12" t="str">
        <f>VLOOKUP(Todos!$A3859,vlookup_table[#All],3,FALSE)</f>
        <v>CA</v>
      </c>
      <c r="P3859" s="12">
        <f>VLOOKUP(Todos!$A3859,vlookup_table[#All],4,FALSE)</f>
        <v>5001</v>
      </c>
      <c r="Q3859" s="14" t="str">
        <f>VLOOKUP(Todos!$A3859,vlookup_table[#All],5,FALSE)</f>
        <v>R2</v>
      </c>
      <c r="R3859" s="14" t="str">
        <f>VLOOKUP(Todos!$A3859,vlookup_table[#All],6,FALSE)</f>
        <v>M</v>
      </c>
      <c r="S3859" s="14">
        <f>VLOOKUP(Todos!$A3859,vlookup_table[#All],7,FALSE)</f>
        <v>21</v>
      </c>
      <c r="T3859" s="14">
        <f>ROUND((9706-Todos!$P3859)/100, 0)</f>
        <v>47</v>
      </c>
      <c r="U3859" s="14" t="str" cm="1">
        <f t="array" ref="U3859">_xlfn.IFS(
    ISNUMBER(SEARCH("C", Q3859)), "Ciudad",
    ISNUMBER(SEARCH("T", Q3859)), "Pueblo",
    ISNUMBER(SEARCH("R", Q3859)), "Rural",
    ISNUMBER(SEARCH("S", Q3859)), "Suburbano",
    ISNUMBER(SEARCH("U", Q3859)), "Urbano"
)</f>
        <v>Rural</v>
      </c>
      <c r="V3859" s="25" t="str" cm="1">
        <f t="array" ref="V3859">_xlfn.LET(
    _xlpm.txt, _xlfn.TEXTJOIN("", TRUE, IF(ISNUMBER(--MID(Todos!$H3859, _xlfn.SEQUENCE(LEN(Todos!$H3859)), 1)), MID(Todos!$H3859, _xlfn.SEQUENCE(LEN(Todos!$H3859)), 1), "")),
    IF(ISNUMBER(--RIGHT(_xlpm.txt,1)), _xlpm.txt, LEFT(_xlpm.txt, LEN(_xlpm.txt)-1))
)</f>
        <v>12588</v>
      </c>
      <c r="W3859" s="14" t="str">
        <f>UPPER(LEFT(Todos!$B3859,2))</f>
        <v>CA</v>
      </c>
      <c r="X3859" s="15" t="str" cm="1">
        <f t="array" ref="X3859">+IF(Todos!$C3859 = "",MODE.MATCH(Todos!$C$2:$C$4029),Todos!$C3859)</f>
        <v>M</v>
      </c>
    </row>
    <row r="3860" spans="1:24" x14ac:dyDescent="0.35">
      <c r="A3860" s="6">
        <v>129899</v>
      </c>
      <c r="B3860" s="7" t="s">
        <v>49</v>
      </c>
      <c r="C3860" s="7" t="s">
        <v>14</v>
      </c>
      <c r="D3860" s="7">
        <v>688</v>
      </c>
      <c r="E3860" s="7">
        <v>232</v>
      </c>
      <c r="F3860" s="7">
        <v>312</v>
      </c>
      <c r="G3860" s="7">
        <v>1</v>
      </c>
      <c r="H3860" s="7">
        <v>11778</v>
      </c>
      <c r="I3860" s="7">
        <v>3</v>
      </c>
      <c r="J3860" s="7">
        <v>52</v>
      </c>
      <c r="K3860" s="7">
        <v>305</v>
      </c>
      <c r="L3860" s="7">
        <v>267</v>
      </c>
      <c r="M3860" s="7">
        <v>12.5</v>
      </c>
      <c r="N3860" s="7">
        <f>VLOOKUP(Todos!$A3860,vlookup_table[#All],2,FALSE)</f>
        <v>0</v>
      </c>
      <c r="O3860" s="7" t="str">
        <f>VLOOKUP(Todos!$A3860,vlookup_table[#All],3,FALSE)</f>
        <v>CO</v>
      </c>
      <c r="P3860" s="7">
        <f>VLOOKUP(Todos!$A3860,vlookup_table[#All],4,FALSE)</f>
        <v>2201</v>
      </c>
      <c r="Q3860" s="9" t="str">
        <f>VLOOKUP(Todos!$A3860,vlookup_table[#All],5,FALSE)</f>
        <v>S2</v>
      </c>
      <c r="R3860" s="9" t="str">
        <f>VLOOKUP(Todos!$A3860,vlookup_table[#All],6,FALSE)</f>
        <v>M</v>
      </c>
      <c r="S3860" s="9">
        <f>VLOOKUP(Todos!$A3860,vlookup_table[#All],7,FALSE)</f>
        <v>12</v>
      </c>
      <c r="T3860" s="9">
        <f>ROUND((9706-Todos!$P3860)/100, 0)</f>
        <v>75</v>
      </c>
      <c r="U3860" s="9" t="str" cm="1">
        <f t="array" ref="U3860">_xlfn.IFS(
    ISNUMBER(SEARCH("C", Q3860)), "Ciudad",
    ISNUMBER(SEARCH("T", Q3860)), "Pueblo",
    ISNUMBER(SEARCH("R", Q3860)), "Rural",
    ISNUMBER(SEARCH("S", Q3860)), "Suburbano",
    ISNUMBER(SEARCH("U", Q3860)), "Urbano"
)</f>
        <v>Suburbano</v>
      </c>
      <c r="V3860" s="24" t="str" cm="1">
        <f t="array" ref="V3860">_xlfn.LET(
    _xlpm.txt, _xlfn.TEXTJOIN("", TRUE, IF(ISNUMBER(--MID(Todos!$H3860, _xlfn.SEQUENCE(LEN(Todos!$H3860)), 1)), MID(Todos!$H3860, _xlfn.SEQUENCE(LEN(Todos!$H3860)), 1), "")),
    IF(ISNUMBER(--RIGHT(_xlpm.txt,1)), _xlpm.txt, LEFT(_xlpm.txt, LEN(_xlpm.txt)-1))
)</f>
        <v>11778</v>
      </c>
      <c r="W3860" s="9" t="str">
        <f>UPPER(LEFT(Todos!$B3860,2))</f>
        <v>CO</v>
      </c>
      <c r="X3860" s="10" t="str" cm="1">
        <f t="array" ref="X3860">+IF(Todos!$C3860 = "",MODE.MATCH(Todos!$C$2:$C$4029),Todos!$C3860)</f>
        <v>M</v>
      </c>
    </row>
    <row r="3861" spans="1:24" x14ac:dyDescent="0.35">
      <c r="A3861" s="11">
        <v>156428</v>
      </c>
      <c r="B3861" s="12" t="s">
        <v>22</v>
      </c>
      <c r="C3861" s="12" t="s">
        <v>17</v>
      </c>
      <c r="D3861" s="12">
        <v>1610</v>
      </c>
      <c r="E3861" s="12">
        <v>317</v>
      </c>
      <c r="F3861" s="12">
        <v>396</v>
      </c>
      <c r="G3861" s="12">
        <v>5</v>
      </c>
      <c r="H3861" s="12">
        <v>17698</v>
      </c>
      <c r="I3861" s="12">
        <v>15</v>
      </c>
      <c r="J3861" s="12">
        <v>44</v>
      </c>
      <c r="K3861" s="12">
        <v>310</v>
      </c>
      <c r="L3861" s="12">
        <v>375</v>
      </c>
      <c r="M3861" s="12">
        <v>8.0555555559999998</v>
      </c>
      <c r="N3861" s="12">
        <f>VLOOKUP(Todos!$A3861,vlookup_table[#All],2,FALSE)</f>
        <v>0</v>
      </c>
      <c r="O3861" s="12" t="str">
        <f>VLOOKUP(Todos!$A3861,vlookup_table[#All],3,FALSE)</f>
        <v>CA</v>
      </c>
      <c r="P3861" s="12">
        <f>VLOOKUP(Todos!$A3861,vlookup_table[#All],4,FALSE)</f>
        <v>2610</v>
      </c>
      <c r="Q3861" s="14" t="str">
        <f>VLOOKUP(Todos!$A3861,vlookup_table[#All],5,FALSE)</f>
        <v>U1</v>
      </c>
      <c r="R3861" s="14" t="str">
        <f>VLOOKUP(Todos!$A3861,vlookup_table[#All],6,FALSE)</f>
        <v>F</v>
      </c>
      <c r="S3861" s="14">
        <f>VLOOKUP(Todos!$A3861,vlookup_table[#All],7,FALSE)</f>
        <v>9</v>
      </c>
      <c r="T3861" s="14">
        <f>ROUND((9706-Todos!$P3861)/100, 0)</f>
        <v>71</v>
      </c>
      <c r="U3861" s="14" t="str" cm="1">
        <f t="array" ref="U3861">_xlfn.IFS(
    ISNUMBER(SEARCH("C", Q3861)), "Ciudad",
    ISNUMBER(SEARCH("T", Q3861)), "Pueblo",
    ISNUMBER(SEARCH("R", Q3861)), "Rural",
    ISNUMBER(SEARCH("S", Q3861)), "Suburbano",
    ISNUMBER(SEARCH("U", Q3861)), "Urbano"
)</f>
        <v>Urbano</v>
      </c>
      <c r="V3861" s="25" t="str" cm="1">
        <f t="array" ref="V3861">_xlfn.LET(
    _xlpm.txt, _xlfn.TEXTJOIN("", TRUE, IF(ISNUMBER(--MID(Todos!$H3861, _xlfn.SEQUENCE(LEN(Todos!$H3861)), 1)), MID(Todos!$H3861, _xlfn.SEQUENCE(LEN(Todos!$H3861)), 1), "")),
    IF(ISNUMBER(--RIGHT(_xlpm.txt,1)), _xlpm.txt, LEFT(_xlpm.txt, LEN(_xlpm.txt)-1))
)</f>
        <v>17698</v>
      </c>
      <c r="W3861" s="14" t="str">
        <f>UPPER(LEFT(Todos!$B3861,2))</f>
        <v>CA</v>
      </c>
      <c r="X3861" s="15" t="str" cm="1">
        <f t="array" ref="X3861">+IF(Todos!$C3861 = "",MODE.MATCH(Todos!$C$2:$C$4029),Todos!$C3861)</f>
        <v>F</v>
      </c>
    </row>
    <row r="3862" spans="1:24" x14ac:dyDescent="0.35">
      <c r="A3862" s="6">
        <v>157284</v>
      </c>
      <c r="B3862" s="7" t="s">
        <v>22</v>
      </c>
      <c r="C3862" s="7" t="s">
        <v>17</v>
      </c>
      <c r="D3862" s="7">
        <v>5500</v>
      </c>
      <c r="E3862" s="7">
        <v>480</v>
      </c>
      <c r="F3862" s="7">
        <v>775</v>
      </c>
      <c r="G3862" s="7">
        <v>97</v>
      </c>
      <c r="H3862" s="7">
        <v>40224</v>
      </c>
      <c r="I3862" s="7">
        <v>5</v>
      </c>
      <c r="J3862" s="7">
        <v>64</v>
      </c>
      <c r="K3862" s="7">
        <v>535</v>
      </c>
      <c r="L3862" s="7">
        <v>597</v>
      </c>
      <c r="M3862" s="7">
        <v>15</v>
      </c>
      <c r="N3862" s="7">
        <f>VLOOKUP(Todos!$A3862,vlookup_table[#All],2,FALSE)</f>
        <v>0</v>
      </c>
      <c r="O3862" s="7" t="str">
        <f>VLOOKUP(Todos!$A3862,vlookup_table[#All],3,FALSE)</f>
        <v>CA</v>
      </c>
      <c r="P3862" s="7">
        <f>VLOOKUP(Todos!$A3862,vlookup_table[#All],4,FALSE)</f>
        <v>1501</v>
      </c>
      <c r="Q3862" s="9" t="str">
        <f>VLOOKUP(Todos!$A3862,vlookup_table[#All],5,FALSE)</f>
        <v>S1</v>
      </c>
      <c r="R3862" s="9" t="str">
        <f>VLOOKUP(Todos!$A3862,vlookup_table[#All],6,FALSE)</f>
        <v>F</v>
      </c>
      <c r="S3862" s="9">
        <f>VLOOKUP(Todos!$A3862,vlookup_table[#All],7,FALSE)</f>
        <v>20</v>
      </c>
      <c r="T3862" s="9">
        <f>ROUND((9706-Todos!$P3862)/100, 0)</f>
        <v>82</v>
      </c>
      <c r="U3862" s="9" t="str" cm="1">
        <f t="array" ref="U3862">_xlfn.IFS(
    ISNUMBER(SEARCH("C", Q3862)), "Ciudad",
    ISNUMBER(SEARCH("T", Q3862)), "Pueblo",
    ISNUMBER(SEARCH("R", Q3862)), "Rural",
    ISNUMBER(SEARCH("S", Q3862)), "Suburbano",
    ISNUMBER(SEARCH("U", Q3862)), "Urbano"
)</f>
        <v>Suburbano</v>
      </c>
      <c r="V3862" s="24" t="str" cm="1">
        <f t="array" ref="V3862">_xlfn.LET(
    _xlpm.txt, _xlfn.TEXTJOIN("", TRUE, IF(ISNUMBER(--MID(Todos!$H3862, _xlfn.SEQUENCE(LEN(Todos!$H3862)), 1)), MID(Todos!$H3862, _xlfn.SEQUENCE(LEN(Todos!$H3862)), 1), "")),
    IF(ISNUMBER(--RIGHT(_xlpm.txt,1)), _xlpm.txt, LEFT(_xlpm.txt, LEN(_xlpm.txt)-1))
)</f>
        <v>40224</v>
      </c>
      <c r="W3862" s="9" t="str">
        <f>UPPER(LEFT(Todos!$B3862,2))</f>
        <v>CA</v>
      </c>
      <c r="X3862" s="10" t="str" cm="1">
        <f t="array" ref="X3862">+IF(Todos!$C3862 = "",MODE.MATCH(Todos!$C$2:$C$4029),Todos!$C3862)</f>
        <v>F</v>
      </c>
    </row>
    <row r="3863" spans="1:24" x14ac:dyDescent="0.35">
      <c r="A3863" s="11">
        <v>147508</v>
      </c>
      <c r="B3863" s="12" t="s">
        <v>22</v>
      </c>
      <c r="C3863" s="12" t="s">
        <v>17</v>
      </c>
      <c r="D3863" s="12">
        <v>2352</v>
      </c>
      <c r="E3863" s="12">
        <v>363</v>
      </c>
      <c r="F3863" s="12">
        <v>530</v>
      </c>
      <c r="G3863" s="12">
        <v>71</v>
      </c>
      <c r="H3863" s="12">
        <v>18059</v>
      </c>
      <c r="I3863" s="12">
        <v>18</v>
      </c>
      <c r="J3863" s="12">
        <v>44</v>
      </c>
      <c r="K3863" s="12">
        <v>478</v>
      </c>
      <c r="L3863" s="12">
        <v>434</v>
      </c>
      <c r="M3863" s="12">
        <v>15</v>
      </c>
      <c r="N3863" s="12">
        <f>VLOOKUP(Todos!$A3863,vlookup_table[#All],2,FALSE)</f>
        <v>0</v>
      </c>
      <c r="O3863" s="12" t="str">
        <f>VLOOKUP(Todos!$A3863,vlookup_table[#All],3,FALSE)</f>
        <v>CA</v>
      </c>
      <c r="P3863" s="12">
        <f>VLOOKUP(Todos!$A3863,vlookup_table[#All],4,FALSE)</f>
        <v>0</v>
      </c>
      <c r="Q3863" s="14" t="str">
        <f>VLOOKUP(Todos!$A3863,vlookup_table[#All],5,FALSE)</f>
        <v>S2</v>
      </c>
      <c r="R3863" s="14" t="str">
        <f>VLOOKUP(Todos!$A3863,vlookup_table[#All],6,FALSE)</f>
        <v>F</v>
      </c>
      <c r="S3863" s="14">
        <f>VLOOKUP(Todos!$A3863,vlookup_table[#All],7,FALSE)</f>
        <v>10</v>
      </c>
      <c r="T3863" s="14">
        <f>ROUND((9706-Todos!$P3863)/100, 0)</f>
        <v>97</v>
      </c>
      <c r="U3863" s="14" t="str" cm="1">
        <f t="array" ref="U3863">_xlfn.IFS(
    ISNUMBER(SEARCH("C", Q3863)), "Ciudad",
    ISNUMBER(SEARCH("T", Q3863)), "Pueblo",
    ISNUMBER(SEARCH("R", Q3863)), "Rural",
    ISNUMBER(SEARCH("S", Q3863)), "Suburbano",
    ISNUMBER(SEARCH("U", Q3863)), "Urbano"
)</f>
        <v>Suburbano</v>
      </c>
      <c r="V3863" s="25" t="str" cm="1">
        <f t="array" ref="V3863">_xlfn.LET(
    _xlpm.txt, _xlfn.TEXTJOIN("", TRUE, IF(ISNUMBER(--MID(Todos!$H3863, _xlfn.SEQUENCE(LEN(Todos!$H3863)), 1)), MID(Todos!$H3863, _xlfn.SEQUENCE(LEN(Todos!$H3863)), 1), "")),
    IF(ISNUMBER(--RIGHT(_xlpm.txt,1)), _xlpm.txt, LEFT(_xlpm.txt, LEN(_xlpm.txt)-1))
)</f>
        <v>18059</v>
      </c>
      <c r="W3863" s="14" t="str">
        <f>UPPER(LEFT(Todos!$B3863,2))</f>
        <v>CA</v>
      </c>
      <c r="X3863" s="15" t="str" cm="1">
        <f t="array" ref="X3863">+IF(Todos!$C3863 = "",MODE.MATCH(Todos!$C$2:$C$4029),Todos!$C3863)</f>
        <v>F</v>
      </c>
    </row>
    <row r="3864" spans="1:24" x14ac:dyDescent="0.35">
      <c r="A3864" s="6">
        <v>37575</v>
      </c>
      <c r="B3864" s="7" t="s">
        <v>13</v>
      </c>
      <c r="C3864" s="7" t="s">
        <v>14</v>
      </c>
      <c r="D3864" s="7">
        <v>1938</v>
      </c>
      <c r="E3864" s="7">
        <v>400</v>
      </c>
      <c r="F3864" s="7">
        <v>606</v>
      </c>
      <c r="G3864" s="7">
        <v>50</v>
      </c>
      <c r="H3864" s="7">
        <v>34430</v>
      </c>
      <c r="I3864" s="7">
        <v>56</v>
      </c>
      <c r="J3864" s="7">
        <v>10</v>
      </c>
      <c r="K3864" s="7">
        <v>482</v>
      </c>
      <c r="L3864" s="7">
        <v>500</v>
      </c>
      <c r="M3864" s="7">
        <v>55</v>
      </c>
      <c r="N3864" s="7">
        <f>VLOOKUP(Todos!$A3864,vlookup_table[#All],2,FALSE)</f>
        <v>1</v>
      </c>
      <c r="O3864" s="7" t="str">
        <f>VLOOKUP(Todos!$A3864,vlookup_table[#All],3,FALSE)</f>
        <v>FL</v>
      </c>
      <c r="P3864" s="7">
        <f>VLOOKUP(Todos!$A3864,vlookup_table[#All],4,FALSE)</f>
        <v>0</v>
      </c>
      <c r="Q3864" s="9" t="str">
        <f>VLOOKUP(Todos!$A3864,vlookup_table[#All],5,FALSE)</f>
        <v>U1</v>
      </c>
      <c r="R3864" s="9" t="str">
        <f>VLOOKUP(Todos!$A3864,vlookup_table[#All],6,FALSE)</f>
        <v>M</v>
      </c>
      <c r="S3864" s="9">
        <f>VLOOKUP(Todos!$A3864,vlookup_table[#All],7,FALSE)</f>
        <v>50</v>
      </c>
      <c r="T3864" s="9">
        <f>ROUND((9706-Todos!$P3864)/100, 0)</f>
        <v>97</v>
      </c>
      <c r="U3864" s="9" t="str" cm="1">
        <f t="array" ref="U3864">_xlfn.IFS(
    ISNUMBER(SEARCH("C", Q3864)), "Ciudad",
    ISNUMBER(SEARCH("T", Q3864)), "Pueblo",
    ISNUMBER(SEARCH("R", Q3864)), "Rural",
    ISNUMBER(SEARCH("S", Q3864)), "Suburbano",
    ISNUMBER(SEARCH("U", Q3864)), "Urbano"
)</f>
        <v>Urbano</v>
      </c>
      <c r="V3864" s="24" t="str" cm="1">
        <f t="array" ref="V3864">_xlfn.LET(
    _xlpm.txt, _xlfn.TEXTJOIN("", TRUE, IF(ISNUMBER(--MID(Todos!$H3864, _xlfn.SEQUENCE(LEN(Todos!$H3864)), 1)), MID(Todos!$H3864, _xlfn.SEQUENCE(LEN(Todos!$H3864)), 1), "")),
    IF(ISNUMBER(--RIGHT(_xlpm.txt,1)), _xlpm.txt, LEFT(_xlpm.txt, LEN(_xlpm.txt)-1))
)</f>
        <v>34430</v>
      </c>
      <c r="W3864" s="9" t="str">
        <f>UPPER(LEFT(Todos!$B3864,2))</f>
        <v>FL</v>
      </c>
      <c r="X3864" s="10" t="str" cm="1">
        <f t="array" ref="X3864">+IF(Todos!$C3864 = "",MODE.MATCH(Todos!$C$2:$C$4029),Todos!$C3864)</f>
        <v>M</v>
      </c>
    </row>
    <row r="3865" spans="1:24" x14ac:dyDescent="0.35">
      <c r="A3865" s="11">
        <v>91787</v>
      </c>
      <c r="B3865" s="12" t="s">
        <v>16</v>
      </c>
      <c r="C3865" s="12" t="s">
        <v>17</v>
      </c>
      <c r="D3865" s="12">
        <v>1705</v>
      </c>
      <c r="E3865" s="12">
        <v>512</v>
      </c>
      <c r="F3865" s="12">
        <v>659</v>
      </c>
      <c r="G3865" s="12">
        <v>35</v>
      </c>
      <c r="H3865" s="12">
        <v>20460</v>
      </c>
      <c r="I3865" s="12">
        <v>17</v>
      </c>
      <c r="J3865" s="12">
        <v>74</v>
      </c>
      <c r="K3865" s="12">
        <v>565</v>
      </c>
      <c r="L3865" s="12">
        <v>610</v>
      </c>
      <c r="M3865" s="12">
        <v>12.5</v>
      </c>
      <c r="N3865" s="12">
        <f>VLOOKUP(Todos!$A3865,vlookup_table[#All],2,FALSE)</f>
        <v>2</v>
      </c>
      <c r="O3865" s="12" t="str">
        <f>VLOOKUP(Todos!$A3865,vlookup_table[#All],3,FALSE)</f>
        <v>IL</v>
      </c>
      <c r="P3865" s="12">
        <f>VLOOKUP(Todos!$A3865,vlookup_table[#All],4,FALSE)</f>
        <v>4601</v>
      </c>
      <c r="Q3865" s="14" t="str">
        <f>VLOOKUP(Todos!$A3865,vlookup_table[#All],5,FALSE)</f>
        <v>S1</v>
      </c>
      <c r="R3865" s="14" t="str">
        <f>VLOOKUP(Todos!$A3865,vlookup_table[#All],6,FALSE)</f>
        <v>F</v>
      </c>
      <c r="S3865" s="14">
        <f>VLOOKUP(Todos!$A3865,vlookup_table[#All],7,FALSE)</f>
        <v>25</v>
      </c>
      <c r="T3865" s="14">
        <f>ROUND((9706-Todos!$P3865)/100, 0)</f>
        <v>51</v>
      </c>
      <c r="U3865" s="14" t="str" cm="1">
        <f t="array" ref="U3865">_xlfn.IFS(
    ISNUMBER(SEARCH("C", Q3865)), "Ciudad",
    ISNUMBER(SEARCH("T", Q3865)), "Pueblo",
    ISNUMBER(SEARCH("R", Q3865)), "Rural",
    ISNUMBER(SEARCH("S", Q3865)), "Suburbano",
    ISNUMBER(SEARCH("U", Q3865)), "Urbano"
)</f>
        <v>Suburbano</v>
      </c>
      <c r="V3865" s="25" t="str" cm="1">
        <f t="array" ref="V3865">_xlfn.LET(
    _xlpm.txt, _xlfn.TEXTJOIN("", TRUE, IF(ISNUMBER(--MID(Todos!$H3865, _xlfn.SEQUENCE(LEN(Todos!$H3865)), 1)), MID(Todos!$H3865, _xlfn.SEQUENCE(LEN(Todos!$H3865)), 1), "")),
    IF(ISNUMBER(--RIGHT(_xlpm.txt,1)), _xlpm.txt, LEFT(_xlpm.txt, LEN(_xlpm.txt)-1))
)</f>
        <v>20460</v>
      </c>
      <c r="W3865" s="14" t="str">
        <f>UPPER(LEFT(Todos!$B3865,2))</f>
        <v>IL</v>
      </c>
      <c r="X3865" s="15" t="str" cm="1">
        <f t="array" ref="X3865">+IF(Todos!$C3865 = "",MODE.MATCH(Todos!$C$2:$C$4029),Todos!$C3865)</f>
        <v>F</v>
      </c>
    </row>
    <row r="3866" spans="1:24" x14ac:dyDescent="0.35">
      <c r="A3866" s="6">
        <v>160292</v>
      </c>
      <c r="B3866" s="7" t="s">
        <v>22</v>
      </c>
      <c r="C3866" s="7" t="s">
        <v>14</v>
      </c>
      <c r="D3866" s="7">
        <v>861</v>
      </c>
      <c r="E3866" s="7">
        <v>243</v>
      </c>
      <c r="F3866" s="7">
        <v>289</v>
      </c>
      <c r="G3866" s="7">
        <v>0</v>
      </c>
      <c r="H3866" s="7">
        <v>6630</v>
      </c>
      <c r="I3866" s="7">
        <v>44</v>
      </c>
      <c r="J3866" s="7">
        <v>49</v>
      </c>
      <c r="K3866" s="7">
        <v>240</v>
      </c>
      <c r="L3866" s="7">
        <v>280</v>
      </c>
      <c r="M3866" s="7">
        <v>10.88888889</v>
      </c>
      <c r="N3866" s="7">
        <f>VLOOKUP(Todos!$A3866,vlookup_table[#All],2,FALSE)</f>
        <v>2</v>
      </c>
      <c r="O3866" s="7" t="str">
        <f>VLOOKUP(Todos!$A3866,vlookup_table[#All],3,FALSE)</f>
        <v>CA</v>
      </c>
      <c r="P3866" s="7">
        <f>VLOOKUP(Todos!$A3866,vlookup_table[#All],4,FALSE)</f>
        <v>1304</v>
      </c>
      <c r="Q3866" s="9" t="str">
        <f>VLOOKUP(Todos!$A3866,vlookup_table[#All],5,FALSE)</f>
        <v>R3</v>
      </c>
      <c r="R3866" s="9" t="str">
        <f>VLOOKUP(Todos!$A3866,vlookup_table[#All],6,FALSE)</f>
        <v>M</v>
      </c>
      <c r="S3866" s="9">
        <f>VLOOKUP(Todos!$A3866,vlookup_table[#All],7,FALSE)</f>
        <v>16</v>
      </c>
      <c r="T3866" s="9">
        <f>ROUND((9706-Todos!$P3866)/100, 0)</f>
        <v>84</v>
      </c>
      <c r="U3866" s="9" t="str" cm="1">
        <f t="array" ref="U3866">_xlfn.IFS(
    ISNUMBER(SEARCH("C", Q3866)), "Ciudad",
    ISNUMBER(SEARCH("T", Q3866)), "Pueblo",
    ISNUMBER(SEARCH("R", Q3866)), "Rural",
    ISNUMBER(SEARCH("S", Q3866)), "Suburbano",
    ISNUMBER(SEARCH("U", Q3866)), "Urbano"
)</f>
        <v>Rural</v>
      </c>
      <c r="V3866" s="24" t="str" cm="1">
        <f t="array" ref="V3866">_xlfn.LET(
    _xlpm.txt, _xlfn.TEXTJOIN("", TRUE, IF(ISNUMBER(--MID(Todos!$H3866, _xlfn.SEQUENCE(LEN(Todos!$H3866)), 1)), MID(Todos!$H3866, _xlfn.SEQUENCE(LEN(Todos!$H3866)), 1), "")),
    IF(ISNUMBER(--RIGHT(_xlpm.txt,1)), _xlpm.txt, LEFT(_xlpm.txt, LEN(_xlpm.txt)-1))
)</f>
        <v>6630</v>
      </c>
      <c r="W3866" s="9" t="str">
        <f>UPPER(LEFT(Todos!$B3866,2))</f>
        <v>CA</v>
      </c>
      <c r="X3866" s="10" t="str" cm="1">
        <f t="array" ref="X3866">+IF(Todos!$C3866 = "",MODE.MATCH(Todos!$C$2:$C$4029),Todos!$C3866)</f>
        <v>M</v>
      </c>
    </row>
    <row r="3867" spans="1:24" x14ac:dyDescent="0.35">
      <c r="A3867" s="11">
        <v>32288</v>
      </c>
      <c r="B3867" s="12" t="s">
        <v>13</v>
      </c>
      <c r="C3867" s="12" t="s">
        <v>17</v>
      </c>
      <c r="D3867" s="12">
        <v>875</v>
      </c>
      <c r="E3867" s="12">
        <v>119</v>
      </c>
      <c r="F3867" s="12">
        <v>191</v>
      </c>
      <c r="G3867" s="12">
        <v>25</v>
      </c>
      <c r="H3867" s="12">
        <v>9084</v>
      </c>
      <c r="I3867" s="12">
        <v>10</v>
      </c>
      <c r="J3867" s="12">
        <v>0</v>
      </c>
      <c r="K3867" s="12">
        <v>188</v>
      </c>
      <c r="L3867" s="12">
        <v>142</v>
      </c>
      <c r="M3867" s="12">
        <v>8</v>
      </c>
      <c r="N3867" s="12">
        <f>VLOOKUP(Todos!$A3867,vlookup_table[#All],2,FALSE)</f>
        <v>2</v>
      </c>
      <c r="O3867" s="12" t="str">
        <f>VLOOKUP(Todos!$A3867,vlookup_table[#All],3,FALSE)</f>
        <v>FL</v>
      </c>
      <c r="P3867" s="12">
        <f>VLOOKUP(Todos!$A3867,vlookup_table[#All],4,FALSE)</f>
        <v>3601</v>
      </c>
      <c r="Q3867" s="14" t="str">
        <f>VLOOKUP(Todos!$A3867,vlookup_table[#All],5,FALSE)</f>
        <v>C3</v>
      </c>
      <c r="R3867" s="14" t="str">
        <f>VLOOKUP(Todos!$A3867,vlookup_table[#All],6,FALSE)</f>
        <v>F</v>
      </c>
      <c r="S3867" s="14">
        <f>VLOOKUP(Todos!$A3867,vlookup_table[#All],7,FALSE)</f>
        <v>10</v>
      </c>
      <c r="T3867" s="14">
        <f>ROUND((9706-Todos!$P3867)/100, 0)</f>
        <v>61</v>
      </c>
      <c r="U3867" s="14" t="str" cm="1">
        <f t="array" ref="U3867">_xlfn.IFS(
    ISNUMBER(SEARCH("C", Q3867)), "Ciudad",
    ISNUMBER(SEARCH("T", Q3867)), "Pueblo",
    ISNUMBER(SEARCH("R", Q3867)), "Rural",
    ISNUMBER(SEARCH("S", Q3867)), "Suburbano",
    ISNUMBER(SEARCH("U", Q3867)), "Urbano"
)</f>
        <v>Ciudad</v>
      </c>
      <c r="V3867" s="25" t="str" cm="1">
        <f t="array" ref="V3867">_xlfn.LET(
    _xlpm.txt, _xlfn.TEXTJOIN("", TRUE, IF(ISNUMBER(--MID(Todos!$H3867, _xlfn.SEQUENCE(LEN(Todos!$H3867)), 1)), MID(Todos!$H3867, _xlfn.SEQUENCE(LEN(Todos!$H3867)), 1), "")),
    IF(ISNUMBER(--RIGHT(_xlpm.txt,1)), _xlpm.txt, LEFT(_xlpm.txt, LEN(_xlpm.txt)-1))
)</f>
        <v>9084</v>
      </c>
      <c r="W3867" s="14" t="str">
        <f>UPPER(LEFT(Todos!$B3867,2))</f>
        <v>FL</v>
      </c>
      <c r="X3867" s="15" t="str" cm="1">
        <f t="array" ref="X3867">+IF(Todos!$C3867 = "",MODE.MATCH(Todos!$C$2:$C$4029),Todos!$C3867)</f>
        <v>F</v>
      </c>
    </row>
    <row r="3868" spans="1:24" x14ac:dyDescent="0.35">
      <c r="A3868" s="6">
        <v>14152</v>
      </c>
      <c r="B3868" s="7" t="s">
        <v>39</v>
      </c>
      <c r="C3868" s="7" t="s">
        <v>14</v>
      </c>
      <c r="D3868" s="7">
        <v>738</v>
      </c>
      <c r="E3868" s="7">
        <v>380</v>
      </c>
      <c r="F3868" s="7">
        <v>447</v>
      </c>
      <c r="G3868" s="7">
        <v>0</v>
      </c>
      <c r="H3868" s="7">
        <v>16793</v>
      </c>
      <c r="I3868" s="7">
        <v>2</v>
      </c>
      <c r="J3868" s="7">
        <v>79</v>
      </c>
      <c r="K3868" s="7">
        <v>400</v>
      </c>
      <c r="L3868" s="7">
        <v>402</v>
      </c>
      <c r="M3868" s="7">
        <v>7.4</v>
      </c>
      <c r="N3868" s="7">
        <f>VLOOKUP(Todos!$A3868,vlookup_table[#All],2,FALSE)</f>
        <v>1</v>
      </c>
      <c r="O3868" s="7" t="str">
        <f>VLOOKUP(Todos!$A3868,vlookup_table[#All],3,FALSE)</f>
        <v>UT</v>
      </c>
      <c r="P3868" s="7">
        <f>VLOOKUP(Todos!$A3868,vlookup_table[#All],4,FALSE)</f>
        <v>4508</v>
      </c>
      <c r="Q3868" s="9" t="str">
        <f>VLOOKUP(Todos!$A3868,vlookup_table[#All],5,FALSE)</f>
        <v>C2</v>
      </c>
      <c r="R3868" s="9" t="str">
        <f>VLOOKUP(Todos!$A3868,vlookup_table[#All],6,FALSE)</f>
        <v>M</v>
      </c>
      <c r="S3868" s="9">
        <f>VLOOKUP(Todos!$A3868,vlookup_table[#All],7,FALSE)</f>
        <v>10</v>
      </c>
      <c r="T3868" s="9">
        <f>ROUND((9706-Todos!$P3868)/100, 0)</f>
        <v>52</v>
      </c>
      <c r="U3868" s="9" t="str" cm="1">
        <f t="array" ref="U3868">_xlfn.IFS(
    ISNUMBER(SEARCH("C", Q3868)), "Ciudad",
    ISNUMBER(SEARCH("T", Q3868)), "Pueblo",
    ISNUMBER(SEARCH("R", Q3868)), "Rural",
    ISNUMBER(SEARCH("S", Q3868)), "Suburbano",
    ISNUMBER(SEARCH("U", Q3868)), "Urbano"
)</f>
        <v>Ciudad</v>
      </c>
      <c r="V3868" s="24" t="str" cm="1">
        <f t="array" ref="V3868">_xlfn.LET(
    _xlpm.txt, _xlfn.TEXTJOIN("", TRUE, IF(ISNUMBER(--MID(Todos!$H3868, _xlfn.SEQUENCE(LEN(Todos!$H3868)), 1)), MID(Todos!$H3868, _xlfn.SEQUENCE(LEN(Todos!$H3868)), 1), "")),
    IF(ISNUMBER(--RIGHT(_xlpm.txt,1)), _xlpm.txt, LEFT(_xlpm.txt, LEN(_xlpm.txt)-1))
)</f>
        <v>16793</v>
      </c>
      <c r="W3868" s="9" t="str">
        <f>UPPER(LEFT(Todos!$B3868,2))</f>
        <v>UT</v>
      </c>
      <c r="X3868" s="10" t="str" cm="1">
        <f t="array" ref="X3868">+IF(Todos!$C3868 = "",MODE.MATCH(Todos!$C$2:$C$4029),Todos!$C3868)</f>
        <v>M</v>
      </c>
    </row>
    <row r="3869" spans="1:24" x14ac:dyDescent="0.35">
      <c r="A3869" s="11">
        <v>115346</v>
      </c>
      <c r="B3869" s="12" t="s">
        <v>32</v>
      </c>
      <c r="C3869" s="12" t="s">
        <v>17</v>
      </c>
      <c r="D3869" s="12">
        <v>251</v>
      </c>
      <c r="E3869" s="12">
        <v>183</v>
      </c>
      <c r="F3869" s="12">
        <v>265</v>
      </c>
      <c r="G3869" s="12">
        <v>0</v>
      </c>
      <c r="H3869" s="12">
        <v>8947</v>
      </c>
      <c r="I3869" s="12">
        <v>0</v>
      </c>
      <c r="J3869" s="12">
        <v>75</v>
      </c>
      <c r="K3869" s="12">
        <v>212</v>
      </c>
      <c r="L3869" s="12">
        <v>238</v>
      </c>
      <c r="M3869" s="12">
        <v>9.4</v>
      </c>
      <c r="N3869" s="12">
        <f>VLOOKUP(Todos!$A3869,vlookup_table[#All],2,FALSE)</f>
        <v>0</v>
      </c>
      <c r="O3869" s="12" t="str">
        <f>VLOOKUP(Todos!$A3869,vlookup_table[#All],3,FALSE)</f>
        <v>OK</v>
      </c>
      <c r="P3869" s="12">
        <f>VLOOKUP(Todos!$A3869,vlookup_table[#All],4,FALSE)</f>
        <v>4201</v>
      </c>
      <c r="Q3869" s="14" t="str">
        <f>VLOOKUP(Todos!$A3869,vlookup_table[#All],5,FALSE)</f>
        <v>R3</v>
      </c>
      <c r="R3869" s="14" t="str">
        <f>VLOOKUP(Todos!$A3869,vlookup_table[#All],6,FALSE)</f>
        <v>F</v>
      </c>
      <c r="S3869" s="14">
        <f>VLOOKUP(Todos!$A3869,vlookup_table[#All],7,FALSE)</f>
        <v>25</v>
      </c>
      <c r="T3869" s="14">
        <f>ROUND((9706-Todos!$P3869)/100, 0)</f>
        <v>55</v>
      </c>
      <c r="U3869" s="14" t="str" cm="1">
        <f t="array" ref="U3869">_xlfn.IFS(
    ISNUMBER(SEARCH("C", Q3869)), "Ciudad",
    ISNUMBER(SEARCH("T", Q3869)), "Pueblo",
    ISNUMBER(SEARCH("R", Q3869)), "Rural",
    ISNUMBER(SEARCH("S", Q3869)), "Suburbano",
    ISNUMBER(SEARCH("U", Q3869)), "Urbano"
)</f>
        <v>Rural</v>
      </c>
      <c r="V3869" s="25" t="str" cm="1">
        <f t="array" ref="V3869">_xlfn.LET(
    _xlpm.txt, _xlfn.TEXTJOIN("", TRUE, IF(ISNUMBER(--MID(Todos!$H3869, _xlfn.SEQUENCE(LEN(Todos!$H3869)), 1)), MID(Todos!$H3869, _xlfn.SEQUENCE(LEN(Todos!$H3869)), 1), "")),
    IF(ISNUMBER(--RIGHT(_xlpm.txt,1)), _xlpm.txt, LEFT(_xlpm.txt, LEN(_xlpm.txt)-1))
)</f>
        <v>8947</v>
      </c>
      <c r="W3869" s="14" t="str">
        <f>UPPER(LEFT(Todos!$B3869,2))</f>
        <v>OK</v>
      </c>
      <c r="X3869" s="15" t="str" cm="1">
        <f t="array" ref="X3869">+IF(Todos!$C3869 = "",MODE.MATCH(Todos!$C$2:$C$4029),Todos!$C3869)</f>
        <v>F</v>
      </c>
    </row>
    <row r="3870" spans="1:24" x14ac:dyDescent="0.35">
      <c r="A3870" s="6">
        <v>18339</v>
      </c>
      <c r="B3870" s="7" t="s">
        <v>18</v>
      </c>
      <c r="C3870" s="7" t="s">
        <v>14</v>
      </c>
      <c r="D3870" s="7">
        <v>469</v>
      </c>
      <c r="E3870" s="7">
        <v>192</v>
      </c>
      <c r="F3870" s="7">
        <v>280</v>
      </c>
      <c r="G3870" s="7">
        <v>1</v>
      </c>
      <c r="H3870" s="7">
        <v>9448</v>
      </c>
      <c r="I3870" s="7">
        <v>0</v>
      </c>
      <c r="J3870" s="7">
        <v>84</v>
      </c>
      <c r="K3870" s="7">
        <v>222</v>
      </c>
      <c r="L3870" s="7">
        <v>245</v>
      </c>
      <c r="M3870" s="7">
        <v>10</v>
      </c>
      <c r="N3870" s="7">
        <f>VLOOKUP(Todos!$A3870,vlookup_table[#All],2,FALSE)</f>
        <v>1</v>
      </c>
      <c r="O3870" s="7" t="str">
        <f>VLOOKUP(Todos!$A3870,vlookup_table[#All],3,FALSE)</f>
        <v>NC</v>
      </c>
      <c r="P3870" s="7">
        <f>VLOOKUP(Todos!$A3870,vlookup_table[#All],4,FALSE)</f>
        <v>4801</v>
      </c>
      <c r="Q3870" s="9" t="str">
        <f>VLOOKUP(Todos!$A3870,vlookup_table[#All],5,FALSE)</f>
        <v>R2</v>
      </c>
      <c r="R3870" s="9" t="str">
        <f>VLOOKUP(Todos!$A3870,vlookup_table[#All],6,FALSE)</f>
        <v>M</v>
      </c>
      <c r="S3870" s="9">
        <f>VLOOKUP(Todos!$A3870,vlookup_table[#All],7,FALSE)</f>
        <v>10</v>
      </c>
      <c r="T3870" s="9">
        <f>ROUND((9706-Todos!$P3870)/100, 0)</f>
        <v>49</v>
      </c>
      <c r="U3870" s="9" t="str" cm="1">
        <f t="array" ref="U3870">_xlfn.IFS(
    ISNUMBER(SEARCH("C", Q3870)), "Ciudad",
    ISNUMBER(SEARCH("T", Q3870)), "Pueblo",
    ISNUMBER(SEARCH("R", Q3870)), "Rural",
    ISNUMBER(SEARCH("S", Q3870)), "Suburbano",
    ISNUMBER(SEARCH("U", Q3870)), "Urbano"
)</f>
        <v>Rural</v>
      </c>
      <c r="V3870" s="24" t="str" cm="1">
        <f t="array" ref="V3870">_xlfn.LET(
    _xlpm.txt, _xlfn.TEXTJOIN("", TRUE, IF(ISNUMBER(--MID(Todos!$H3870, _xlfn.SEQUENCE(LEN(Todos!$H3870)), 1)), MID(Todos!$H3870, _xlfn.SEQUENCE(LEN(Todos!$H3870)), 1), "")),
    IF(ISNUMBER(--RIGHT(_xlpm.txt,1)), _xlpm.txt, LEFT(_xlpm.txt, LEN(_xlpm.txt)-1))
)</f>
        <v>9448</v>
      </c>
      <c r="W3870" s="9" t="str">
        <f>UPPER(LEFT(Todos!$B3870,2))</f>
        <v>NC</v>
      </c>
      <c r="X3870" s="10" t="str" cm="1">
        <f t="array" ref="X3870">+IF(Todos!$C3870 = "",MODE.MATCH(Todos!$C$2:$C$4029),Todos!$C3870)</f>
        <v>M</v>
      </c>
    </row>
    <row r="3871" spans="1:24" x14ac:dyDescent="0.35">
      <c r="A3871" s="11">
        <v>26645</v>
      </c>
      <c r="B3871" s="12" t="s">
        <v>40</v>
      </c>
      <c r="C3871" s="12" t="s">
        <v>17</v>
      </c>
      <c r="D3871" s="12">
        <v>681</v>
      </c>
      <c r="E3871" s="12">
        <v>318</v>
      </c>
      <c r="F3871" s="12">
        <v>377</v>
      </c>
      <c r="G3871" s="12">
        <v>2</v>
      </c>
      <c r="H3871" s="12">
        <v>12180</v>
      </c>
      <c r="I3871" s="12">
        <v>0</v>
      </c>
      <c r="J3871" s="12">
        <v>71</v>
      </c>
      <c r="K3871" s="12">
        <v>337</v>
      </c>
      <c r="L3871" s="12">
        <v>355</v>
      </c>
      <c r="M3871" s="12">
        <v>7.375</v>
      </c>
      <c r="N3871" s="12">
        <f>VLOOKUP(Todos!$A3871,vlookup_table[#All],2,FALSE)</f>
        <v>2</v>
      </c>
      <c r="O3871" s="12" t="str">
        <f>VLOOKUP(Todos!$A3871,vlookup_table[#All],3,FALSE)</f>
        <v>GA</v>
      </c>
      <c r="P3871" s="12">
        <f>VLOOKUP(Todos!$A3871,vlookup_table[#All],4,FALSE)</f>
        <v>4901</v>
      </c>
      <c r="Q3871" s="14" t="str">
        <f>VLOOKUP(Todos!$A3871,vlookup_table[#All],5,FALSE)</f>
        <v>R2</v>
      </c>
      <c r="R3871" s="14" t="str">
        <f>VLOOKUP(Todos!$A3871,vlookup_table[#All],6,FALSE)</f>
        <v>F</v>
      </c>
      <c r="S3871" s="14">
        <f>VLOOKUP(Todos!$A3871,vlookup_table[#All],7,FALSE)</f>
        <v>15</v>
      </c>
      <c r="T3871" s="14">
        <f>ROUND((9706-Todos!$P3871)/100, 0)</f>
        <v>48</v>
      </c>
      <c r="U3871" s="14" t="str" cm="1">
        <f t="array" ref="U3871">_xlfn.IFS(
    ISNUMBER(SEARCH("C", Q3871)), "Ciudad",
    ISNUMBER(SEARCH("T", Q3871)), "Pueblo",
    ISNUMBER(SEARCH("R", Q3871)), "Rural",
    ISNUMBER(SEARCH("S", Q3871)), "Suburbano",
    ISNUMBER(SEARCH("U", Q3871)), "Urbano"
)</f>
        <v>Rural</v>
      </c>
      <c r="V3871" s="25" t="str" cm="1">
        <f t="array" ref="V3871">_xlfn.LET(
    _xlpm.txt, _xlfn.TEXTJOIN("", TRUE, IF(ISNUMBER(--MID(Todos!$H3871, _xlfn.SEQUENCE(LEN(Todos!$H3871)), 1)), MID(Todos!$H3871, _xlfn.SEQUENCE(LEN(Todos!$H3871)), 1), "")),
    IF(ISNUMBER(--RIGHT(_xlpm.txt,1)), _xlpm.txt, LEFT(_xlpm.txt, LEN(_xlpm.txt)-1))
)</f>
        <v>12180</v>
      </c>
      <c r="W3871" s="14" t="str">
        <f>UPPER(LEFT(Todos!$B3871,2))</f>
        <v>GA</v>
      </c>
      <c r="X3871" s="15" t="str" cm="1">
        <f t="array" ref="X3871">+IF(Todos!$C3871 = "",MODE.MATCH(Todos!$C$2:$C$4029),Todos!$C3871)</f>
        <v>F</v>
      </c>
    </row>
    <row r="3872" spans="1:24" x14ac:dyDescent="0.35">
      <c r="A3872" s="6">
        <v>85617</v>
      </c>
      <c r="B3872" s="7" t="s">
        <v>57</v>
      </c>
      <c r="C3872" s="7" t="s">
        <v>14</v>
      </c>
      <c r="D3872" s="7">
        <v>486</v>
      </c>
      <c r="E3872" s="7">
        <v>262</v>
      </c>
      <c r="F3872" s="7">
        <v>348</v>
      </c>
      <c r="G3872" s="7">
        <v>0</v>
      </c>
      <c r="H3872" s="7">
        <v>10756</v>
      </c>
      <c r="I3872" s="7">
        <v>1</v>
      </c>
      <c r="J3872" s="7">
        <v>66</v>
      </c>
      <c r="K3872" s="7">
        <v>299</v>
      </c>
      <c r="L3872" s="7">
        <v>310</v>
      </c>
      <c r="M3872" s="7">
        <v>8</v>
      </c>
      <c r="N3872" s="7">
        <f>VLOOKUP(Todos!$A3872,vlookup_table[#All],2,FALSE)</f>
        <v>0</v>
      </c>
      <c r="O3872" s="7" t="str">
        <f>VLOOKUP(Todos!$A3872,vlookup_table[#All],3,FALSE)</f>
        <v>MN</v>
      </c>
      <c r="P3872" s="7">
        <f>VLOOKUP(Todos!$A3872,vlookup_table[#All],4,FALSE)</f>
        <v>1801</v>
      </c>
      <c r="Q3872" s="9" t="str">
        <f>VLOOKUP(Todos!$A3872,vlookup_table[#All],5,FALSE)</f>
        <v>R2</v>
      </c>
      <c r="R3872" s="9" t="str">
        <f>VLOOKUP(Todos!$A3872,vlookup_table[#All],6,FALSE)</f>
        <v>M</v>
      </c>
      <c r="S3872" s="9">
        <f>VLOOKUP(Todos!$A3872,vlookup_table[#All],7,FALSE)</f>
        <v>9</v>
      </c>
      <c r="T3872" s="9">
        <f>ROUND((9706-Todos!$P3872)/100, 0)</f>
        <v>79</v>
      </c>
      <c r="U3872" s="9" t="str" cm="1">
        <f t="array" ref="U3872">_xlfn.IFS(
    ISNUMBER(SEARCH("C", Q3872)), "Ciudad",
    ISNUMBER(SEARCH("T", Q3872)), "Pueblo",
    ISNUMBER(SEARCH("R", Q3872)), "Rural",
    ISNUMBER(SEARCH("S", Q3872)), "Suburbano",
    ISNUMBER(SEARCH("U", Q3872)), "Urbano"
)</f>
        <v>Rural</v>
      </c>
      <c r="V3872" s="24" t="str" cm="1">
        <f t="array" ref="V3872">_xlfn.LET(
    _xlpm.txt, _xlfn.TEXTJOIN("", TRUE, IF(ISNUMBER(--MID(Todos!$H3872, _xlfn.SEQUENCE(LEN(Todos!$H3872)), 1)), MID(Todos!$H3872, _xlfn.SEQUENCE(LEN(Todos!$H3872)), 1), "")),
    IF(ISNUMBER(--RIGHT(_xlpm.txt,1)), _xlpm.txt, LEFT(_xlpm.txt, LEN(_xlpm.txt)-1))
)</f>
        <v>10756</v>
      </c>
      <c r="W3872" s="9" t="str">
        <f>UPPER(LEFT(Todos!$B3872,2))</f>
        <v>MN</v>
      </c>
      <c r="X3872" s="10" t="str" cm="1">
        <f t="array" ref="X3872">+IF(Todos!$C3872 = "",MODE.MATCH(Todos!$C$2:$C$4029),Todos!$C3872)</f>
        <v>M</v>
      </c>
    </row>
    <row r="3873" spans="1:24" x14ac:dyDescent="0.35">
      <c r="A3873" s="11">
        <v>66830</v>
      </c>
      <c r="B3873" s="12" t="s">
        <v>30</v>
      </c>
      <c r="C3873" s="12" t="s">
        <v>17</v>
      </c>
      <c r="D3873" s="12">
        <v>943</v>
      </c>
      <c r="E3873" s="12">
        <v>464</v>
      </c>
      <c r="F3873" s="12">
        <v>464</v>
      </c>
      <c r="G3873" s="12">
        <v>5</v>
      </c>
      <c r="H3873" s="12">
        <v>15214</v>
      </c>
      <c r="I3873" s="12">
        <v>1</v>
      </c>
      <c r="J3873" s="12">
        <v>80</v>
      </c>
      <c r="K3873" s="12">
        <v>465</v>
      </c>
      <c r="L3873" s="12">
        <v>435</v>
      </c>
      <c r="M3873" s="12">
        <v>10</v>
      </c>
      <c r="N3873" s="12">
        <f>VLOOKUP(Todos!$A3873,vlookup_table[#All],2,FALSE)</f>
        <v>0</v>
      </c>
      <c r="O3873" s="12" t="str">
        <f>VLOOKUP(Todos!$A3873,vlookup_table[#All],3,FALSE)</f>
        <v>MI</v>
      </c>
      <c r="P3873" s="12">
        <f>VLOOKUP(Todos!$A3873,vlookup_table[#All],4,FALSE)</f>
        <v>2901</v>
      </c>
      <c r="Q3873" s="14" t="str">
        <f>VLOOKUP(Todos!$A3873,vlookup_table[#All],5,FALSE)</f>
        <v>T2</v>
      </c>
      <c r="R3873" s="14" t="str">
        <f>VLOOKUP(Todos!$A3873,vlookup_table[#All],6,FALSE)</f>
        <v>F</v>
      </c>
      <c r="S3873" s="14">
        <f>VLOOKUP(Todos!$A3873,vlookup_table[#All],7,FALSE)</f>
        <v>10</v>
      </c>
      <c r="T3873" s="14">
        <f>ROUND((9706-Todos!$P3873)/100, 0)</f>
        <v>68</v>
      </c>
      <c r="U3873" s="14" t="str" cm="1">
        <f t="array" ref="U3873">_xlfn.IFS(
    ISNUMBER(SEARCH("C", Q3873)), "Ciudad",
    ISNUMBER(SEARCH("T", Q3873)), "Pueblo",
    ISNUMBER(SEARCH("R", Q3873)), "Rural",
    ISNUMBER(SEARCH("S", Q3873)), "Suburbano",
    ISNUMBER(SEARCH("U", Q3873)), "Urbano"
)</f>
        <v>Pueblo</v>
      </c>
      <c r="V3873" s="25" t="str" cm="1">
        <f t="array" ref="V3873">_xlfn.LET(
    _xlpm.txt, _xlfn.TEXTJOIN("", TRUE, IF(ISNUMBER(--MID(Todos!$H3873, _xlfn.SEQUENCE(LEN(Todos!$H3873)), 1)), MID(Todos!$H3873, _xlfn.SEQUENCE(LEN(Todos!$H3873)), 1), "")),
    IF(ISNUMBER(--RIGHT(_xlpm.txt,1)), _xlpm.txt, LEFT(_xlpm.txt, LEN(_xlpm.txt)-1))
)</f>
        <v>15214</v>
      </c>
      <c r="W3873" s="14" t="str">
        <f>UPPER(LEFT(Todos!$B3873,2))</f>
        <v>MI</v>
      </c>
      <c r="X3873" s="15" t="str" cm="1">
        <f t="array" ref="X3873">+IF(Todos!$C3873 = "",MODE.MATCH(Todos!$C$2:$C$4029),Todos!$C3873)</f>
        <v>F</v>
      </c>
    </row>
    <row r="3874" spans="1:24" x14ac:dyDescent="0.35">
      <c r="A3874" s="6">
        <v>152847</v>
      </c>
      <c r="B3874" s="7" t="s">
        <v>22</v>
      </c>
      <c r="C3874" s="7" t="s">
        <v>14</v>
      </c>
      <c r="D3874" s="7">
        <v>2799</v>
      </c>
      <c r="E3874" s="7">
        <v>518</v>
      </c>
      <c r="F3874" s="7">
        <v>599</v>
      </c>
      <c r="G3874" s="7">
        <v>85</v>
      </c>
      <c r="H3874" s="7">
        <v>29620</v>
      </c>
      <c r="I3874" s="7">
        <v>7</v>
      </c>
      <c r="J3874" s="7">
        <v>28</v>
      </c>
      <c r="K3874" s="7">
        <v>576</v>
      </c>
      <c r="L3874" s="7">
        <v>554</v>
      </c>
      <c r="M3874" s="7">
        <v>14.80952381</v>
      </c>
      <c r="N3874" s="7">
        <f>VLOOKUP(Todos!$A3874,vlookup_table[#All],2,FALSE)</f>
        <v>1</v>
      </c>
      <c r="O3874" s="7" t="str">
        <f>VLOOKUP(Todos!$A3874,vlookup_table[#All],3,FALSE)</f>
        <v>CA</v>
      </c>
      <c r="P3874" s="7">
        <f>VLOOKUP(Todos!$A3874,vlookup_table[#All],4,FALSE)</f>
        <v>2001</v>
      </c>
      <c r="Q3874" s="9" t="str">
        <f>VLOOKUP(Todos!$A3874,vlookup_table[#All],5,FALSE)</f>
        <v>S1</v>
      </c>
      <c r="R3874" s="9" t="str">
        <f>VLOOKUP(Todos!$A3874,vlookup_table[#All],6,FALSE)</f>
        <v>M</v>
      </c>
      <c r="S3874" s="9">
        <f>VLOOKUP(Todos!$A3874,vlookup_table[#All],7,FALSE)</f>
        <v>37</v>
      </c>
      <c r="T3874" s="9">
        <f>ROUND((9706-Todos!$P3874)/100, 0)</f>
        <v>77</v>
      </c>
      <c r="U3874" s="9" t="str" cm="1">
        <f t="array" ref="U3874">_xlfn.IFS(
    ISNUMBER(SEARCH("C", Q3874)), "Ciudad",
    ISNUMBER(SEARCH("T", Q3874)), "Pueblo",
    ISNUMBER(SEARCH("R", Q3874)), "Rural",
    ISNUMBER(SEARCH("S", Q3874)), "Suburbano",
    ISNUMBER(SEARCH("U", Q3874)), "Urbano"
)</f>
        <v>Suburbano</v>
      </c>
      <c r="V3874" s="24" t="str" cm="1">
        <f t="array" ref="V3874">_xlfn.LET(
    _xlpm.txt, _xlfn.TEXTJOIN("", TRUE, IF(ISNUMBER(--MID(Todos!$H3874, _xlfn.SEQUENCE(LEN(Todos!$H3874)), 1)), MID(Todos!$H3874, _xlfn.SEQUENCE(LEN(Todos!$H3874)), 1), "")),
    IF(ISNUMBER(--RIGHT(_xlpm.txt,1)), _xlpm.txt, LEFT(_xlpm.txt, LEN(_xlpm.txt)-1))
)</f>
        <v>29620</v>
      </c>
      <c r="W3874" s="9" t="str">
        <f>UPPER(LEFT(Todos!$B3874,2))</f>
        <v>CA</v>
      </c>
      <c r="X3874" s="10" t="str" cm="1">
        <f t="array" ref="X3874">+IF(Todos!$C3874 = "",MODE.MATCH(Todos!$C$2:$C$4029),Todos!$C3874)</f>
        <v>M</v>
      </c>
    </row>
    <row r="3875" spans="1:24" x14ac:dyDescent="0.35">
      <c r="A3875" s="11">
        <v>51426</v>
      </c>
      <c r="B3875" s="12" t="s">
        <v>54</v>
      </c>
      <c r="C3875" s="12" t="s">
        <v>14</v>
      </c>
      <c r="D3875" s="12">
        <v>531</v>
      </c>
      <c r="E3875" s="12">
        <v>226</v>
      </c>
      <c r="F3875" s="12">
        <v>322</v>
      </c>
      <c r="G3875" s="12">
        <v>1</v>
      </c>
      <c r="H3875" s="12">
        <v>10808</v>
      </c>
      <c r="I3875" s="12">
        <v>1</v>
      </c>
      <c r="J3875" s="12">
        <v>76</v>
      </c>
      <c r="K3875" s="12">
        <v>248</v>
      </c>
      <c r="L3875" s="12">
        <v>283</v>
      </c>
      <c r="M3875" s="12">
        <v>11.66666667</v>
      </c>
      <c r="N3875" s="12">
        <f>VLOOKUP(Todos!$A3875,vlookup_table[#All],2,FALSE)</f>
        <v>1</v>
      </c>
      <c r="O3875" s="12" t="str">
        <f>VLOOKUP(Todos!$A3875,vlookup_table[#All],3,FALSE)</f>
        <v>TN</v>
      </c>
      <c r="P3875" s="12">
        <f>VLOOKUP(Todos!$A3875,vlookup_table[#All],4,FALSE)</f>
        <v>4601</v>
      </c>
      <c r="Q3875" s="14" t="str">
        <f>VLOOKUP(Todos!$A3875,vlookup_table[#All],5,FALSE)</f>
        <v>T2</v>
      </c>
      <c r="R3875" s="14" t="str">
        <f>VLOOKUP(Todos!$A3875,vlookup_table[#All],6,FALSE)</f>
        <v>M</v>
      </c>
      <c r="S3875" s="14">
        <f>VLOOKUP(Todos!$A3875,vlookup_table[#All],7,FALSE)</f>
        <v>25</v>
      </c>
      <c r="T3875" s="14">
        <f>ROUND((9706-Todos!$P3875)/100, 0)</f>
        <v>51</v>
      </c>
      <c r="U3875" s="14" t="str" cm="1">
        <f t="array" ref="U3875">_xlfn.IFS(
    ISNUMBER(SEARCH("C", Q3875)), "Ciudad",
    ISNUMBER(SEARCH("T", Q3875)), "Pueblo",
    ISNUMBER(SEARCH("R", Q3875)), "Rural",
    ISNUMBER(SEARCH("S", Q3875)), "Suburbano",
    ISNUMBER(SEARCH("U", Q3875)), "Urbano"
)</f>
        <v>Pueblo</v>
      </c>
      <c r="V3875" s="25" t="str" cm="1">
        <f t="array" ref="V3875">_xlfn.LET(
    _xlpm.txt, _xlfn.TEXTJOIN("", TRUE, IF(ISNUMBER(--MID(Todos!$H3875, _xlfn.SEQUENCE(LEN(Todos!$H3875)), 1)), MID(Todos!$H3875, _xlfn.SEQUENCE(LEN(Todos!$H3875)), 1), "")),
    IF(ISNUMBER(--RIGHT(_xlpm.txt,1)), _xlpm.txt, LEFT(_xlpm.txt, LEN(_xlpm.txt)-1))
)</f>
        <v>10808</v>
      </c>
      <c r="W3875" s="14" t="str">
        <f>UPPER(LEFT(Todos!$B3875,2))</f>
        <v>TN</v>
      </c>
      <c r="X3875" s="15" t="str" cm="1">
        <f t="array" ref="X3875">+IF(Todos!$C3875 = "",MODE.MATCH(Todos!$C$2:$C$4029),Todos!$C3875)</f>
        <v>M</v>
      </c>
    </row>
    <row r="3876" spans="1:24" x14ac:dyDescent="0.35">
      <c r="A3876" s="6">
        <v>42068</v>
      </c>
      <c r="B3876" s="7" t="s">
        <v>13</v>
      </c>
      <c r="C3876" s="7" t="s">
        <v>17</v>
      </c>
      <c r="D3876" s="7">
        <v>645</v>
      </c>
      <c r="E3876" s="7">
        <v>199</v>
      </c>
      <c r="F3876" s="7">
        <v>262</v>
      </c>
      <c r="G3876" s="7">
        <v>1</v>
      </c>
      <c r="H3876" s="7">
        <v>10201</v>
      </c>
      <c r="I3876" s="7">
        <v>2</v>
      </c>
      <c r="J3876" s="7">
        <v>26</v>
      </c>
      <c r="K3876" s="7">
        <v>215</v>
      </c>
      <c r="L3876" s="7">
        <v>241</v>
      </c>
      <c r="M3876" s="7">
        <v>8.6875</v>
      </c>
      <c r="N3876" s="7">
        <f>VLOOKUP(Todos!$A3876,vlookup_table[#All],2,FALSE)</f>
        <v>2</v>
      </c>
      <c r="O3876" s="7" t="str">
        <f>VLOOKUP(Todos!$A3876,vlookup_table[#All],3,FALSE)</f>
        <v>FL</v>
      </c>
      <c r="P3876" s="7">
        <f>VLOOKUP(Todos!$A3876,vlookup_table[#All],4,FALSE)</f>
        <v>1801</v>
      </c>
      <c r="Q3876" s="9" t="str">
        <f>VLOOKUP(Todos!$A3876,vlookup_table[#All],5,FALSE)</f>
        <v>T2</v>
      </c>
      <c r="R3876" s="9" t="str">
        <f>VLOOKUP(Todos!$A3876,vlookup_table[#All],6,FALSE)</f>
        <v>F</v>
      </c>
      <c r="S3876" s="9">
        <f>VLOOKUP(Todos!$A3876,vlookup_table[#All],7,FALSE)</f>
        <v>10</v>
      </c>
      <c r="T3876" s="9">
        <f>ROUND((9706-Todos!$P3876)/100, 0)</f>
        <v>79</v>
      </c>
      <c r="U3876" s="9" t="str" cm="1">
        <f t="array" ref="U3876">_xlfn.IFS(
    ISNUMBER(SEARCH("C", Q3876)), "Ciudad",
    ISNUMBER(SEARCH("T", Q3876)), "Pueblo",
    ISNUMBER(SEARCH("R", Q3876)), "Rural",
    ISNUMBER(SEARCH("S", Q3876)), "Suburbano",
    ISNUMBER(SEARCH("U", Q3876)), "Urbano"
)</f>
        <v>Pueblo</v>
      </c>
      <c r="V3876" s="24" t="str" cm="1">
        <f t="array" ref="V3876">_xlfn.LET(
    _xlpm.txt, _xlfn.TEXTJOIN("", TRUE, IF(ISNUMBER(--MID(Todos!$H3876, _xlfn.SEQUENCE(LEN(Todos!$H3876)), 1)), MID(Todos!$H3876, _xlfn.SEQUENCE(LEN(Todos!$H3876)), 1), "")),
    IF(ISNUMBER(--RIGHT(_xlpm.txt,1)), _xlpm.txt, LEFT(_xlpm.txt, LEN(_xlpm.txt)-1))
)</f>
        <v>10201</v>
      </c>
      <c r="W3876" s="9" t="str">
        <f>UPPER(LEFT(Todos!$B3876,2))</f>
        <v>FL</v>
      </c>
      <c r="X3876" s="10" t="str" cm="1">
        <f t="array" ref="X3876">+IF(Todos!$C3876 = "",MODE.MATCH(Todos!$C$2:$C$4029),Todos!$C3876)</f>
        <v>F</v>
      </c>
    </row>
    <row r="3877" spans="1:24" x14ac:dyDescent="0.35">
      <c r="A3877" s="11">
        <v>66797</v>
      </c>
      <c r="B3877" s="12" t="s">
        <v>30</v>
      </c>
      <c r="C3877" s="12" t="s">
        <v>14</v>
      </c>
      <c r="D3877" s="12">
        <v>1595</v>
      </c>
      <c r="E3877" s="12">
        <v>562</v>
      </c>
      <c r="F3877" s="12">
        <v>758</v>
      </c>
      <c r="G3877" s="12">
        <v>35</v>
      </c>
      <c r="H3877" s="12">
        <v>23981</v>
      </c>
      <c r="I3877" s="12">
        <v>4</v>
      </c>
      <c r="J3877" s="12">
        <v>82</v>
      </c>
      <c r="K3877" s="12">
        <v>663</v>
      </c>
      <c r="L3877" s="12">
        <v>700</v>
      </c>
      <c r="M3877" s="12">
        <v>23</v>
      </c>
      <c r="N3877" s="12">
        <f>VLOOKUP(Todos!$A3877,vlookup_table[#All],2,FALSE)</f>
        <v>1</v>
      </c>
      <c r="O3877" s="12" t="str">
        <f>VLOOKUP(Todos!$A3877,vlookup_table[#All],3,FALSE)</f>
        <v>MI</v>
      </c>
      <c r="P3877" s="12">
        <f>VLOOKUP(Todos!$A3877,vlookup_table[#All],4,FALSE)</f>
        <v>0</v>
      </c>
      <c r="Q3877" s="14" t="str">
        <f>VLOOKUP(Todos!$A3877,vlookup_table[#All],5,FALSE)</f>
        <v>S1</v>
      </c>
      <c r="R3877" s="14" t="str">
        <f>VLOOKUP(Todos!$A3877,vlookup_table[#All],6,FALSE)</f>
        <v>M</v>
      </c>
      <c r="S3877" s="14">
        <f>VLOOKUP(Todos!$A3877,vlookup_table[#All],7,FALSE)</f>
        <v>30</v>
      </c>
      <c r="T3877" s="14">
        <f>ROUND((9706-Todos!$P3877)/100, 0)</f>
        <v>97</v>
      </c>
      <c r="U3877" s="14" t="str" cm="1">
        <f t="array" ref="U3877">_xlfn.IFS(
    ISNUMBER(SEARCH("C", Q3877)), "Ciudad",
    ISNUMBER(SEARCH("T", Q3877)), "Pueblo",
    ISNUMBER(SEARCH("R", Q3877)), "Rural",
    ISNUMBER(SEARCH("S", Q3877)), "Suburbano",
    ISNUMBER(SEARCH("U", Q3877)), "Urbano"
)</f>
        <v>Suburbano</v>
      </c>
      <c r="V3877" s="25" t="str" cm="1">
        <f t="array" ref="V3877">_xlfn.LET(
    _xlpm.txt, _xlfn.TEXTJOIN("", TRUE, IF(ISNUMBER(--MID(Todos!$H3877, _xlfn.SEQUENCE(LEN(Todos!$H3877)), 1)), MID(Todos!$H3877, _xlfn.SEQUENCE(LEN(Todos!$H3877)), 1), "")),
    IF(ISNUMBER(--RIGHT(_xlpm.txt,1)), _xlpm.txt, LEFT(_xlpm.txt, LEN(_xlpm.txt)-1))
)</f>
        <v>23981</v>
      </c>
      <c r="W3877" s="14" t="str">
        <f>UPPER(LEFT(Todos!$B3877,2))</f>
        <v>MI</v>
      </c>
      <c r="X3877" s="15" t="str" cm="1">
        <f t="array" ref="X3877">+IF(Todos!$C3877 = "",MODE.MATCH(Todos!$C$2:$C$4029),Todos!$C3877)</f>
        <v>M</v>
      </c>
    </row>
    <row r="3878" spans="1:24" x14ac:dyDescent="0.35">
      <c r="A3878" s="6">
        <v>120203</v>
      </c>
      <c r="B3878" s="7" t="s">
        <v>21</v>
      </c>
      <c r="C3878" s="7" t="s">
        <v>17</v>
      </c>
      <c r="D3878" s="7">
        <v>567</v>
      </c>
      <c r="E3878" s="7">
        <v>334</v>
      </c>
      <c r="F3878" s="7">
        <v>531</v>
      </c>
      <c r="G3878" s="7">
        <v>4</v>
      </c>
      <c r="H3878" s="7">
        <v>17087</v>
      </c>
      <c r="I3878" s="7">
        <v>1</v>
      </c>
      <c r="J3878" s="7">
        <v>85</v>
      </c>
      <c r="K3878" s="7">
        <v>399</v>
      </c>
      <c r="L3878" s="7">
        <v>446</v>
      </c>
      <c r="M3878" s="7">
        <v>14</v>
      </c>
      <c r="N3878" s="7">
        <f>VLOOKUP(Todos!$A3878,vlookup_table[#All],2,FALSE)</f>
        <v>28</v>
      </c>
      <c r="O3878" s="7" t="str">
        <f>VLOOKUP(Todos!$A3878,vlookup_table[#All],3,FALSE)</f>
        <v>TX</v>
      </c>
      <c r="P3878" s="7">
        <f>VLOOKUP(Todos!$A3878,vlookup_table[#All],4,FALSE)</f>
        <v>3501</v>
      </c>
      <c r="Q3878" s="9" t="str">
        <f>VLOOKUP(Todos!$A3878,vlookup_table[#All],5,FALSE)</f>
        <v>R2</v>
      </c>
      <c r="R3878" s="9" t="str">
        <f>VLOOKUP(Todos!$A3878,vlookup_table[#All],6,FALSE)</f>
        <v>F</v>
      </c>
      <c r="S3878" s="9">
        <f>VLOOKUP(Todos!$A3878,vlookup_table[#All],7,FALSE)</f>
        <v>20</v>
      </c>
      <c r="T3878" s="9">
        <f>ROUND((9706-Todos!$P3878)/100, 0)</f>
        <v>62</v>
      </c>
      <c r="U3878" s="9" t="str" cm="1">
        <f t="array" ref="U3878">_xlfn.IFS(
    ISNUMBER(SEARCH("C", Q3878)), "Ciudad",
    ISNUMBER(SEARCH("T", Q3878)), "Pueblo",
    ISNUMBER(SEARCH("R", Q3878)), "Rural",
    ISNUMBER(SEARCH("S", Q3878)), "Suburbano",
    ISNUMBER(SEARCH("U", Q3878)), "Urbano"
)</f>
        <v>Rural</v>
      </c>
      <c r="V3878" s="24" t="str" cm="1">
        <f t="array" ref="V3878">_xlfn.LET(
    _xlpm.txt, _xlfn.TEXTJOIN("", TRUE, IF(ISNUMBER(--MID(Todos!$H3878, _xlfn.SEQUENCE(LEN(Todos!$H3878)), 1)), MID(Todos!$H3878, _xlfn.SEQUENCE(LEN(Todos!$H3878)), 1), "")),
    IF(ISNUMBER(--RIGHT(_xlpm.txt,1)), _xlpm.txt, LEFT(_xlpm.txt, LEN(_xlpm.txt)-1))
)</f>
        <v>17087</v>
      </c>
      <c r="W3878" s="9" t="str">
        <f>UPPER(LEFT(Todos!$B3878,2))</f>
        <v>TX</v>
      </c>
      <c r="X3878" s="10" t="str" cm="1">
        <f t="array" ref="X3878">+IF(Todos!$C3878 = "",MODE.MATCH(Todos!$C$2:$C$4029),Todos!$C3878)</f>
        <v>F</v>
      </c>
    </row>
    <row r="3879" spans="1:24" x14ac:dyDescent="0.35">
      <c r="A3879" s="11">
        <v>113560</v>
      </c>
      <c r="B3879" s="12" t="s">
        <v>32</v>
      </c>
      <c r="C3879" s="12" t="s">
        <v>14</v>
      </c>
      <c r="D3879" s="12">
        <v>930</v>
      </c>
      <c r="E3879" s="12">
        <v>519</v>
      </c>
      <c r="F3879" s="12">
        <v>594</v>
      </c>
      <c r="G3879" s="12">
        <v>1</v>
      </c>
      <c r="H3879" s="12">
        <v>20445</v>
      </c>
      <c r="I3879" s="12">
        <v>5</v>
      </c>
      <c r="J3879" s="12">
        <v>42</v>
      </c>
      <c r="K3879" s="12">
        <v>551</v>
      </c>
      <c r="L3879" s="12">
        <v>560</v>
      </c>
      <c r="M3879" s="12">
        <v>12.75</v>
      </c>
      <c r="N3879" s="12">
        <f>VLOOKUP(Todos!$A3879,vlookup_table[#All],2,FALSE)</f>
        <v>1</v>
      </c>
      <c r="O3879" s="12" t="str">
        <f>VLOOKUP(Todos!$A3879,vlookup_table[#All],3,FALSE)</f>
        <v>OK</v>
      </c>
      <c r="P3879" s="12">
        <f>VLOOKUP(Todos!$A3879,vlookup_table[#All],4,FALSE)</f>
        <v>2804</v>
      </c>
      <c r="Q3879" s="14" t="str">
        <f>VLOOKUP(Todos!$A3879,vlookup_table[#All],5,FALSE)</f>
        <v>S1</v>
      </c>
      <c r="R3879" s="14" t="str">
        <f>VLOOKUP(Todos!$A3879,vlookup_table[#All],6,FALSE)</f>
        <v>M</v>
      </c>
      <c r="S3879" s="14">
        <f>VLOOKUP(Todos!$A3879,vlookup_table[#All],7,FALSE)</f>
        <v>25</v>
      </c>
      <c r="T3879" s="14">
        <f>ROUND((9706-Todos!$P3879)/100, 0)</f>
        <v>69</v>
      </c>
      <c r="U3879" s="14" t="str" cm="1">
        <f t="array" ref="U3879">_xlfn.IFS(
    ISNUMBER(SEARCH("C", Q3879)), "Ciudad",
    ISNUMBER(SEARCH("T", Q3879)), "Pueblo",
    ISNUMBER(SEARCH("R", Q3879)), "Rural",
    ISNUMBER(SEARCH("S", Q3879)), "Suburbano",
    ISNUMBER(SEARCH("U", Q3879)), "Urbano"
)</f>
        <v>Suburbano</v>
      </c>
      <c r="V3879" s="25" t="str" cm="1">
        <f t="array" ref="V3879">_xlfn.LET(
    _xlpm.txt, _xlfn.TEXTJOIN("", TRUE, IF(ISNUMBER(--MID(Todos!$H3879, _xlfn.SEQUENCE(LEN(Todos!$H3879)), 1)), MID(Todos!$H3879, _xlfn.SEQUENCE(LEN(Todos!$H3879)), 1), "")),
    IF(ISNUMBER(--RIGHT(_xlpm.txt,1)), _xlpm.txt, LEFT(_xlpm.txt, LEN(_xlpm.txt)-1))
)</f>
        <v>20445</v>
      </c>
      <c r="W3879" s="14" t="str">
        <f>UPPER(LEFT(Todos!$B3879,2))</f>
        <v>OK</v>
      </c>
      <c r="X3879" s="15" t="str" cm="1">
        <f t="array" ref="X3879">+IF(Todos!$C3879 = "",MODE.MATCH(Todos!$C$2:$C$4029),Todos!$C3879)</f>
        <v>M</v>
      </c>
    </row>
    <row r="3880" spans="1:24" x14ac:dyDescent="0.35">
      <c r="A3880" s="6">
        <v>188854</v>
      </c>
      <c r="B3880" s="7" t="s">
        <v>51</v>
      </c>
      <c r="C3880" s="7" t="s">
        <v>17</v>
      </c>
      <c r="D3880" s="7">
        <v>851</v>
      </c>
      <c r="E3880" s="7">
        <v>338</v>
      </c>
      <c r="F3880" s="7">
        <v>392</v>
      </c>
      <c r="G3880" s="7">
        <v>0</v>
      </c>
      <c r="H3880" s="7">
        <v>15286</v>
      </c>
      <c r="I3880" s="7">
        <v>6</v>
      </c>
      <c r="J3880" s="7">
        <v>44</v>
      </c>
      <c r="K3880" s="7">
        <v>321</v>
      </c>
      <c r="L3880" s="7">
        <v>400</v>
      </c>
      <c r="M3880" s="7">
        <v>8.8333333330000006</v>
      </c>
      <c r="N3880" s="7">
        <f>VLOOKUP(Todos!$A3880,vlookup_table[#All],2,FALSE)</f>
        <v>0</v>
      </c>
      <c r="O3880" s="7" t="str">
        <f>VLOOKUP(Todos!$A3880,vlookup_table[#All],3,FALSE)</f>
        <v>OR</v>
      </c>
      <c r="P3880" s="7">
        <f>VLOOKUP(Todos!$A3880,vlookup_table[#All],4,FALSE)</f>
        <v>2401</v>
      </c>
      <c r="Q3880" s="9" t="str">
        <f>VLOOKUP(Todos!$A3880,vlookup_table[#All],5,FALSE)</f>
        <v/>
      </c>
      <c r="R3880" s="9" t="str">
        <f>VLOOKUP(Todos!$A3880,vlookup_table[#All],6,FALSE)</f>
        <v>F</v>
      </c>
      <c r="S3880" s="9">
        <f>VLOOKUP(Todos!$A3880,vlookup_table[#All],7,FALSE)</f>
        <v>5</v>
      </c>
      <c r="T3880" s="9">
        <f>ROUND((9706-Todos!$P3880)/100, 0)</f>
        <v>73</v>
      </c>
      <c r="U3880" s="9" t="e" cm="1">
        <f t="array" ref="U3880">_xlfn.IFS(
    ISNUMBER(SEARCH("C", Q3880)), "Ciudad",
    ISNUMBER(SEARCH("T", Q3880)), "Pueblo",
    ISNUMBER(SEARCH("R", Q3880)), "Rural",
    ISNUMBER(SEARCH("S", Q3880)), "Suburbano",
    ISNUMBER(SEARCH("U", Q3880)), "Urbano"
)</f>
        <v>#N/A</v>
      </c>
      <c r="V3880" s="24" t="str" cm="1">
        <f t="array" ref="V3880">_xlfn.LET(
    _xlpm.txt, _xlfn.TEXTJOIN("", TRUE, IF(ISNUMBER(--MID(Todos!$H3880, _xlfn.SEQUENCE(LEN(Todos!$H3880)), 1)), MID(Todos!$H3880, _xlfn.SEQUENCE(LEN(Todos!$H3880)), 1), "")),
    IF(ISNUMBER(--RIGHT(_xlpm.txt,1)), _xlpm.txt, LEFT(_xlpm.txt, LEN(_xlpm.txt)-1))
)</f>
        <v>15286</v>
      </c>
      <c r="W3880" s="9" t="str">
        <f>UPPER(LEFT(Todos!$B3880,2))</f>
        <v>OR</v>
      </c>
      <c r="X3880" s="10" t="str" cm="1">
        <f t="array" ref="X3880">+IF(Todos!$C3880 = "",MODE.MATCH(Todos!$C$2:$C$4029),Todos!$C3880)</f>
        <v>F</v>
      </c>
    </row>
    <row r="3881" spans="1:24" x14ac:dyDescent="0.35">
      <c r="A3881" s="11">
        <v>80378</v>
      </c>
      <c r="B3881" s="12" t="s">
        <v>36</v>
      </c>
      <c r="C3881" s="12" t="s">
        <v>17</v>
      </c>
      <c r="D3881" s="12">
        <v>689</v>
      </c>
      <c r="E3881" s="12">
        <v>235</v>
      </c>
      <c r="F3881" s="12">
        <v>338</v>
      </c>
      <c r="G3881" s="12">
        <v>0</v>
      </c>
      <c r="H3881" s="12">
        <v>11586</v>
      </c>
      <c r="I3881" s="12">
        <v>5</v>
      </c>
      <c r="J3881" s="12">
        <v>81</v>
      </c>
      <c r="K3881" s="12">
        <v>341</v>
      </c>
      <c r="L3881" s="12">
        <v>257</v>
      </c>
      <c r="M3881" s="12">
        <v>4.8571428570000004</v>
      </c>
      <c r="N3881" s="12">
        <f>VLOOKUP(Todos!$A3881,vlookup_table[#All],2,FALSE)</f>
        <v>2</v>
      </c>
      <c r="O3881" s="12" t="str">
        <f>VLOOKUP(Todos!$A3881,vlookup_table[#All],3,FALSE)</f>
        <v>WI</v>
      </c>
      <c r="P3881" s="12">
        <f>VLOOKUP(Todos!$A3881,vlookup_table[#All],4,FALSE)</f>
        <v>1209</v>
      </c>
      <c r="Q3881" s="14" t="str">
        <f>VLOOKUP(Todos!$A3881,vlookup_table[#All],5,FALSE)</f>
        <v>T2</v>
      </c>
      <c r="R3881" s="14" t="str">
        <f>VLOOKUP(Todos!$A3881,vlookup_table[#All],6,FALSE)</f>
        <v>F</v>
      </c>
      <c r="S3881" s="14">
        <f>VLOOKUP(Todos!$A3881,vlookup_table[#All],7,FALSE)</f>
        <v>5</v>
      </c>
      <c r="T3881" s="14">
        <f>ROUND((9706-Todos!$P3881)/100, 0)</f>
        <v>85</v>
      </c>
      <c r="U3881" s="14" t="str" cm="1">
        <f t="array" ref="U3881">_xlfn.IFS(
    ISNUMBER(SEARCH("C", Q3881)), "Ciudad",
    ISNUMBER(SEARCH("T", Q3881)), "Pueblo",
    ISNUMBER(SEARCH("R", Q3881)), "Rural",
    ISNUMBER(SEARCH("S", Q3881)), "Suburbano",
    ISNUMBER(SEARCH("U", Q3881)), "Urbano"
)</f>
        <v>Pueblo</v>
      </c>
      <c r="V3881" s="25" t="str" cm="1">
        <f t="array" ref="V3881">_xlfn.LET(
    _xlpm.txt, _xlfn.TEXTJOIN("", TRUE, IF(ISNUMBER(--MID(Todos!$H3881, _xlfn.SEQUENCE(LEN(Todos!$H3881)), 1)), MID(Todos!$H3881, _xlfn.SEQUENCE(LEN(Todos!$H3881)), 1), "")),
    IF(ISNUMBER(--RIGHT(_xlpm.txt,1)), _xlpm.txt, LEFT(_xlpm.txt, LEN(_xlpm.txt)-1))
)</f>
        <v>11586</v>
      </c>
      <c r="W3881" s="14" t="str">
        <f>UPPER(LEFT(Todos!$B3881,2))</f>
        <v>WI</v>
      </c>
      <c r="X3881" s="15" t="str" cm="1">
        <f t="array" ref="X3881">+IF(Todos!$C3881 = "",MODE.MATCH(Todos!$C$2:$C$4029),Todos!$C3881)</f>
        <v>F</v>
      </c>
    </row>
    <row r="3882" spans="1:24" x14ac:dyDescent="0.35">
      <c r="A3882" s="6">
        <v>148227</v>
      </c>
      <c r="B3882" s="7" t="s">
        <v>22</v>
      </c>
      <c r="C3882" s="7" t="s">
        <v>14</v>
      </c>
      <c r="D3882" s="7">
        <v>2413</v>
      </c>
      <c r="E3882" s="7">
        <v>564</v>
      </c>
      <c r="F3882" s="7">
        <v>560</v>
      </c>
      <c r="G3882" s="7">
        <v>88</v>
      </c>
      <c r="H3882" s="7">
        <v>16288</v>
      </c>
      <c r="I3882" s="7">
        <v>25</v>
      </c>
      <c r="J3882" s="7">
        <v>40</v>
      </c>
      <c r="K3882" s="7">
        <v>566</v>
      </c>
      <c r="L3882" s="7">
        <v>553</v>
      </c>
      <c r="M3882" s="7">
        <v>10.75</v>
      </c>
      <c r="N3882" s="7">
        <f>VLOOKUP(Todos!$A3882,vlookup_table[#All],2,FALSE)</f>
        <v>1002</v>
      </c>
      <c r="O3882" s="7" t="str">
        <f>VLOOKUP(Todos!$A3882,vlookup_table[#All],3,FALSE)</f>
        <v>CA</v>
      </c>
      <c r="P3882" s="7">
        <f>VLOOKUP(Todos!$A3882,vlookup_table[#All],4,FALSE)</f>
        <v>2801</v>
      </c>
      <c r="Q3882" s="9" t="str">
        <f>VLOOKUP(Todos!$A3882,vlookup_table[#All],5,FALSE)</f>
        <v>S1</v>
      </c>
      <c r="R3882" s="9" t="str">
        <f>VLOOKUP(Todos!$A3882,vlookup_table[#All],6,FALSE)</f>
        <v>M</v>
      </c>
      <c r="S3882" s="9">
        <f>VLOOKUP(Todos!$A3882,vlookup_table[#All],7,FALSE)</f>
        <v>10</v>
      </c>
      <c r="T3882" s="9">
        <f>ROUND((9706-Todos!$P3882)/100, 0)</f>
        <v>69</v>
      </c>
      <c r="U3882" s="9" t="str" cm="1">
        <f t="array" ref="U3882">_xlfn.IFS(
    ISNUMBER(SEARCH("C", Q3882)), "Ciudad",
    ISNUMBER(SEARCH("T", Q3882)), "Pueblo",
    ISNUMBER(SEARCH("R", Q3882)), "Rural",
    ISNUMBER(SEARCH("S", Q3882)), "Suburbano",
    ISNUMBER(SEARCH("U", Q3882)), "Urbano"
)</f>
        <v>Suburbano</v>
      </c>
      <c r="V3882" s="24" t="str" cm="1">
        <f t="array" ref="V3882">_xlfn.LET(
    _xlpm.txt, _xlfn.TEXTJOIN("", TRUE, IF(ISNUMBER(--MID(Todos!$H3882, _xlfn.SEQUENCE(LEN(Todos!$H3882)), 1)), MID(Todos!$H3882, _xlfn.SEQUENCE(LEN(Todos!$H3882)), 1), "")),
    IF(ISNUMBER(--RIGHT(_xlpm.txt,1)), _xlpm.txt, LEFT(_xlpm.txt, LEN(_xlpm.txt)-1))
)</f>
        <v>16288</v>
      </c>
      <c r="W3882" s="9" t="str">
        <f>UPPER(LEFT(Todos!$B3882,2))</f>
        <v>CA</v>
      </c>
      <c r="X3882" s="10" t="str" cm="1">
        <f t="array" ref="X3882">+IF(Todos!$C3882 = "",MODE.MATCH(Todos!$C$2:$C$4029),Todos!$C3882)</f>
        <v>M</v>
      </c>
    </row>
    <row r="3883" spans="1:24" x14ac:dyDescent="0.35">
      <c r="A3883" s="11">
        <v>129360</v>
      </c>
      <c r="B3883" s="12" t="s">
        <v>21</v>
      </c>
      <c r="C3883" s="12" t="s">
        <v>14</v>
      </c>
      <c r="D3883" s="12">
        <v>749</v>
      </c>
      <c r="E3883" s="12">
        <v>228</v>
      </c>
      <c r="F3883" s="12">
        <v>377</v>
      </c>
      <c r="G3883" s="12">
        <v>0</v>
      </c>
      <c r="H3883" s="12">
        <v>14895</v>
      </c>
      <c r="I3883" s="12">
        <v>5</v>
      </c>
      <c r="J3883" s="12">
        <v>65</v>
      </c>
      <c r="K3883" s="12">
        <v>295</v>
      </c>
      <c r="L3883" s="12">
        <v>289</v>
      </c>
      <c r="M3883" s="12">
        <v>5.6363636359999996</v>
      </c>
      <c r="N3883" s="12">
        <f>VLOOKUP(Todos!$A3883,vlookup_table[#All],2,FALSE)</f>
        <v>0</v>
      </c>
      <c r="O3883" s="12" t="str">
        <f>VLOOKUP(Todos!$A3883,vlookup_table[#All],3,FALSE)</f>
        <v>TX</v>
      </c>
      <c r="P3883" s="12">
        <f>VLOOKUP(Todos!$A3883,vlookup_table[#All],4,FALSE)</f>
        <v>5512</v>
      </c>
      <c r="Q3883" s="14" t="str">
        <f>VLOOKUP(Todos!$A3883,vlookup_table[#All],5,FALSE)</f>
        <v>S2</v>
      </c>
      <c r="R3883" s="14" t="str">
        <f>VLOOKUP(Todos!$A3883,vlookup_table[#All],6,FALSE)</f>
        <v>M</v>
      </c>
      <c r="S3883" s="14">
        <f>VLOOKUP(Todos!$A3883,vlookup_table[#All],7,FALSE)</f>
        <v>15</v>
      </c>
      <c r="T3883" s="14">
        <f>ROUND((9706-Todos!$P3883)/100, 0)</f>
        <v>42</v>
      </c>
      <c r="U3883" s="14" t="str" cm="1">
        <f t="array" ref="U3883">_xlfn.IFS(
    ISNUMBER(SEARCH("C", Q3883)), "Ciudad",
    ISNUMBER(SEARCH("T", Q3883)), "Pueblo",
    ISNUMBER(SEARCH("R", Q3883)), "Rural",
    ISNUMBER(SEARCH("S", Q3883)), "Suburbano",
    ISNUMBER(SEARCH("U", Q3883)), "Urbano"
)</f>
        <v>Suburbano</v>
      </c>
      <c r="V3883" s="25" t="str" cm="1">
        <f t="array" ref="V3883">_xlfn.LET(
    _xlpm.txt, _xlfn.TEXTJOIN("", TRUE, IF(ISNUMBER(--MID(Todos!$H3883, _xlfn.SEQUENCE(LEN(Todos!$H3883)), 1)), MID(Todos!$H3883, _xlfn.SEQUENCE(LEN(Todos!$H3883)), 1), "")),
    IF(ISNUMBER(--RIGHT(_xlpm.txt,1)), _xlpm.txt, LEFT(_xlpm.txt, LEN(_xlpm.txt)-1))
)</f>
        <v>14895</v>
      </c>
      <c r="W3883" s="14" t="str">
        <f>UPPER(LEFT(Todos!$B3883,2))</f>
        <v>TX</v>
      </c>
      <c r="X3883" s="15" t="str" cm="1">
        <f t="array" ref="X3883">+IF(Todos!$C3883 = "",MODE.MATCH(Todos!$C$2:$C$4029),Todos!$C3883)</f>
        <v>M</v>
      </c>
    </row>
    <row r="3884" spans="1:24" x14ac:dyDescent="0.35">
      <c r="A3884" s="6">
        <v>187628</v>
      </c>
      <c r="B3884" s="7" t="s">
        <v>58</v>
      </c>
      <c r="C3884" s="7"/>
      <c r="D3884" s="7">
        <v>896</v>
      </c>
      <c r="E3884" s="7">
        <v>455</v>
      </c>
      <c r="F3884" s="7">
        <v>507</v>
      </c>
      <c r="G3884" s="7">
        <v>1</v>
      </c>
      <c r="H3884" s="7">
        <v>18693</v>
      </c>
      <c r="I3884" s="7">
        <v>1</v>
      </c>
      <c r="J3884" s="7">
        <v>79</v>
      </c>
      <c r="K3884" s="7">
        <v>464</v>
      </c>
      <c r="L3884" s="7">
        <v>493</v>
      </c>
      <c r="M3884" s="7">
        <v>10.28571429</v>
      </c>
      <c r="N3884" s="7">
        <f>VLOOKUP(Todos!$A3884,vlookup_table[#All],2,FALSE)</f>
        <v>0</v>
      </c>
      <c r="O3884" s="7" t="str">
        <f>VLOOKUP(Todos!$A3884,vlookup_table[#All],3,FALSE)</f>
        <v>KY</v>
      </c>
      <c r="P3884" s="7">
        <f>VLOOKUP(Todos!$A3884,vlookup_table[#All],4,FALSE)</f>
        <v>0</v>
      </c>
      <c r="Q3884" s="9" t="str">
        <f>VLOOKUP(Todos!$A3884,vlookup_table[#All],5,FALSE)</f>
        <v>T1</v>
      </c>
      <c r="R3884" s="9" t="str">
        <f>VLOOKUP(Todos!$A3884,vlookup_table[#All],6,FALSE)</f>
        <v/>
      </c>
      <c r="S3884" s="9">
        <f>VLOOKUP(Todos!$A3884,vlookup_table[#All],7,FALSE)</f>
        <v>19</v>
      </c>
      <c r="T3884" s="9">
        <f>ROUND((9706-Todos!$P3884)/100, 0)</f>
        <v>97</v>
      </c>
      <c r="U3884" s="9" t="str" cm="1">
        <f t="array" ref="U3884">_xlfn.IFS(
    ISNUMBER(SEARCH("C", Q3884)), "Ciudad",
    ISNUMBER(SEARCH("T", Q3884)), "Pueblo",
    ISNUMBER(SEARCH("R", Q3884)), "Rural",
    ISNUMBER(SEARCH("S", Q3884)), "Suburbano",
    ISNUMBER(SEARCH("U", Q3884)), "Urbano"
)</f>
        <v>Pueblo</v>
      </c>
      <c r="V3884" s="24" t="str" cm="1">
        <f t="array" ref="V3884">_xlfn.LET(
    _xlpm.txt, _xlfn.TEXTJOIN("", TRUE, IF(ISNUMBER(--MID(Todos!$H3884, _xlfn.SEQUENCE(LEN(Todos!$H3884)), 1)), MID(Todos!$H3884, _xlfn.SEQUENCE(LEN(Todos!$H3884)), 1), "")),
    IF(ISNUMBER(--RIGHT(_xlpm.txt,1)), _xlpm.txt, LEFT(_xlpm.txt, LEN(_xlpm.txt)-1))
)</f>
        <v>18693</v>
      </c>
      <c r="W3884" s="9" t="str">
        <f>UPPER(LEFT(Todos!$B3884,2))</f>
        <v>KY</v>
      </c>
      <c r="X3884" s="10" t="e" cm="1">
        <f t="array" aca="1" ref="X3884" ca="1">+IF(Todos!$C3884 = "",MODE.MATCH(Todos!$C$2:$C$4029),Todos!$C3884)</f>
        <v>#NAME?</v>
      </c>
    </row>
    <row r="3885" spans="1:24" x14ac:dyDescent="0.35">
      <c r="A3885" s="11">
        <v>117177</v>
      </c>
      <c r="B3885" s="12" t="s">
        <v>21</v>
      </c>
      <c r="C3885" s="12" t="s">
        <v>17</v>
      </c>
      <c r="D3885" s="12">
        <v>505</v>
      </c>
      <c r="E3885" s="12">
        <v>304</v>
      </c>
      <c r="F3885" s="12">
        <v>425</v>
      </c>
      <c r="G3885" s="12">
        <v>0</v>
      </c>
      <c r="H3885" s="12">
        <v>13296</v>
      </c>
      <c r="I3885" s="12">
        <v>18</v>
      </c>
      <c r="J3885" s="12">
        <v>68</v>
      </c>
      <c r="K3885" s="12">
        <v>366</v>
      </c>
      <c r="L3885" s="12">
        <v>351</v>
      </c>
      <c r="M3885" s="12">
        <v>6</v>
      </c>
      <c r="N3885" s="12">
        <f>VLOOKUP(Todos!$A3885,vlookup_table[#All],2,FALSE)</f>
        <v>0</v>
      </c>
      <c r="O3885" s="12" t="str">
        <f>VLOOKUP(Todos!$A3885,vlookup_table[#All],3,FALSE)</f>
        <v>TX</v>
      </c>
      <c r="P3885" s="12">
        <f>VLOOKUP(Todos!$A3885,vlookup_table[#All],4,FALSE)</f>
        <v>1512</v>
      </c>
      <c r="Q3885" s="14" t="str">
        <f>VLOOKUP(Todos!$A3885,vlookup_table[#All],5,FALSE)</f>
        <v>U3</v>
      </c>
      <c r="R3885" s="14" t="str">
        <f>VLOOKUP(Todos!$A3885,vlookup_table[#All],6,FALSE)</f>
        <v>F</v>
      </c>
      <c r="S3885" s="14">
        <f>VLOOKUP(Todos!$A3885,vlookup_table[#All],7,FALSE)</f>
        <v>9</v>
      </c>
      <c r="T3885" s="14">
        <f>ROUND((9706-Todos!$P3885)/100, 0)</f>
        <v>82</v>
      </c>
      <c r="U3885" s="14" t="str" cm="1">
        <f t="array" ref="U3885">_xlfn.IFS(
    ISNUMBER(SEARCH("C", Q3885)), "Ciudad",
    ISNUMBER(SEARCH("T", Q3885)), "Pueblo",
    ISNUMBER(SEARCH("R", Q3885)), "Rural",
    ISNUMBER(SEARCH("S", Q3885)), "Suburbano",
    ISNUMBER(SEARCH("U", Q3885)), "Urbano"
)</f>
        <v>Urbano</v>
      </c>
      <c r="V3885" s="25" t="str" cm="1">
        <f t="array" ref="V3885">_xlfn.LET(
    _xlpm.txt, _xlfn.TEXTJOIN("", TRUE, IF(ISNUMBER(--MID(Todos!$H3885, _xlfn.SEQUENCE(LEN(Todos!$H3885)), 1)), MID(Todos!$H3885, _xlfn.SEQUENCE(LEN(Todos!$H3885)), 1), "")),
    IF(ISNUMBER(--RIGHT(_xlpm.txt,1)), _xlpm.txt, LEFT(_xlpm.txt, LEN(_xlpm.txt)-1))
)</f>
        <v>13296</v>
      </c>
      <c r="W3885" s="14" t="str">
        <f>UPPER(LEFT(Todos!$B3885,2))</f>
        <v>TX</v>
      </c>
      <c r="X3885" s="15" t="str" cm="1">
        <f t="array" ref="X3885">+IF(Todos!$C3885 = "",MODE.MATCH(Todos!$C$2:$C$4029),Todos!$C3885)</f>
        <v>F</v>
      </c>
    </row>
    <row r="3886" spans="1:24" x14ac:dyDescent="0.35">
      <c r="A3886" s="6">
        <v>13748</v>
      </c>
      <c r="B3886" s="7" t="s">
        <v>22</v>
      </c>
      <c r="C3886" s="7" t="s">
        <v>17</v>
      </c>
      <c r="D3886" s="7">
        <v>4104</v>
      </c>
      <c r="E3886" s="7">
        <v>811</v>
      </c>
      <c r="F3886" s="7">
        <v>876</v>
      </c>
      <c r="G3886" s="7">
        <v>98</v>
      </c>
      <c r="H3886" s="7">
        <v>29544</v>
      </c>
      <c r="I3886" s="7">
        <v>21</v>
      </c>
      <c r="J3886" s="7">
        <v>36</v>
      </c>
      <c r="K3886" s="7">
        <v>848</v>
      </c>
      <c r="L3886" s="7">
        <v>827</v>
      </c>
      <c r="M3886" s="7">
        <v>10.30769231</v>
      </c>
      <c r="N3886" s="7">
        <f>VLOOKUP(Todos!$A3886,vlookup_table[#All],2,FALSE)</f>
        <v>0</v>
      </c>
      <c r="O3886" s="7" t="str">
        <f>VLOOKUP(Todos!$A3886,vlookup_table[#All],3,FALSE)</f>
        <v>CA</v>
      </c>
      <c r="P3886" s="7">
        <f>VLOOKUP(Todos!$A3886,vlookup_table[#All],4,FALSE)</f>
        <v>2509</v>
      </c>
      <c r="Q3886" s="9" t="str">
        <f>VLOOKUP(Todos!$A3886,vlookup_table[#All],5,FALSE)</f>
        <v/>
      </c>
      <c r="R3886" s="9" t="str">
        <f>VLOOKUP(Todos!$A3886,vlookup_table[#All],6,FALSE)</f>
        <v>F</v>
      </c>
      <c r="S3886" s="9">
        <f>VLOOKUP(Todos!$A3886,vlookup_table[#All],7,FALSE)</f>
        <v>12</v>
      </c>
      <c r="T3886" s="9">
        <f>ROUND((9706-Todos!$P3886)/100, 0)</f>
        <v>72</v>
      </c>
      <c r="U3886" s="9" t="e" cm="1">
        <f t="array" ref="U3886">_xlfn.IFS(
    ISNUMBER(SEARCH("C", Q3886)), "Ciudad",
    ISNUMBER(SEARCH("T", Q3886)), "Pueblo",
    ISNUMBER(SEARCH("R", Q3886)), "Rural",
    ISNUMBER(SEARCH("S", Q3886)), "Suburbano",
    ISNUMBER(SEARCH("U", Q3886)), "Urbano"
)</f>
        <v>#N/A</v>
      </c>
      <c r="V3886" s="24" t="str" cm="1">
        <f t="array" ref="V3886">_xlfn.LET(
    _xlpm.txt, _xlfn.TEXTJOIN("", TRUE, IF(ISNUMBER(--MID(Todos!$H3886, _xlfn.SEQUENCE(LEN(Todos!$H3886)), 1)), MID(Todos!$H3886, _xlfn.SEQUENCE(LEN(Todos!$H3886)), 1), "")),
    IF(ISNUMBER(--RIGHT(_xlpm.txt,1)), _xlpm.txt, LEFT(_xlpm.txt, LEN(_xlpm.txt)-1))
)</f>
        <v>29544</v>
      </c>
      <c r="W3886" s="9" t="str">
        <f>UPPER(LEFT(Todos!$B3886,2))</f>
        <v>CA</v>
      </c>
      <c r="X3886" s="10" t="str" cm="1">
        <f t="array" ref="X3886">+IF(Todos!$C3886 = "",MODE.MATCH(Todos!$C$2:$C$4029),Todos!$C3886)</f>
        <v>F</v>
      </c>
    </row>
    <row r="3887" spans="1:24" x14ac:dyDescent="0.35">
      <c r="A3887" s="11">
        <v>173563</v>
      </c>
      <c r="B3887" s="12" t="s">
        <v>38</v>
      </c>
      <c r="C3887" s="12" t="s">
        <v>17</v>
      </c>
      <c r="D3887" s="12">
        <v>2027</v>
      </c>
      <c r="E3887" s="12">
        <v>360</v>
      </c>
      <c r="F3887" s="12">
        <v>447</v>
      </c>
      <c r="G3887" s="12">
        <v>50</v>
      </c>
      <c r="H3887" s="12">
        <v>14005</v>
      </c>
      <c r="I3887" s="12">
        <v>15</v>
      </c>
      <c r="J3887" s="12">
        <v>47</v>
      </c>
      <c r="K3887" s="12">
        <v>382</v>
      </c>
      <c r="L3887" s="12">
        <v>421</v>
      </c>
      <c r="M3887" s="12">
        <v>10.6</v>
      </c>
      <c r="N3887" s="12">
        <f>VLOOKUP(Todos!$A3887,vlookup_table[#All],2,FALSE)</f>
        <v>0</v>
      </c>
      <c r="O3887" s="12" t="str">
        <f>VLOOKUP(Todos!$A3887,vlookup_table[#All],3,FALSE)</f>
        <v>HI</v>
      </c>
      <c r="P3887" s="12">
        <f>VLOOKUP(Todos!$A3887,vlookup_table[#All],4,FALSE)</f>
        <v>3001</v>
      </c>
      <c r="Q3887" s="14" t="str">
        <f>VLOOKUP(Todos!$A3887,vlookup_table[#All],5,FALSE)</f>
        <v>T2</v>
      </c>
      <c r="R3887" s="14" t="str">
        <f>VLOOKUP(Todos!$A3887,vlookup_table[#All],6,FALSE)</f>
        <v>F</v>
      </c>
      <c r="S3887" s="14">
        <f>VLOOKUP(Todos!$A3887,vlookup_table[#All],7,FALSE)</f>
        <v>30</v>
      </c>
      <c r="T3887" s="14">
        <f>ROUND((9706-Todos!$P3887)/100, 0)</f>
        <v>67</v>
      </c>
      <c r="U3887" s="14" t="str" cm="1">
        <f t="array" ref="U3887">_xlfn.IFS(
    ISNUMBER(SEARCH("C", Q3887)), "Ciudad",
    ISNUMBER(SEARCH("T", Q3887)), "Pueblo",
    ISNUMBER(SEARCH("R", Q3887)), "Rural",
    ISNUMBER(SEARCH("S", Q3887)), "Suburbano",
    ISNUMBER(SEARCH("U", Q3887)), "Urbano"
)</f>
        <v>Pueblo</v>
      </c>
      <c r="V3887" s="25" t="str" cm="1">
        <f t="array" ref="V3887">_xlfn.LET(
    _xlpm.txt, _xlfn.TEXTJOIN("", TRUE, IF(ISNUMBER(--MID(Todos!$H3887, _xlfn.SEQUENCE(LEN(Todos!$H3887)), 1)), MID(Todos!$H3887, _xlfn.SEQUENCE(LEN(Todos!$H3887)), 1), "")),
    IF(ISNUMBER(--RIGHT(_xlpm.txt,1)), _xlpm.txt, LEFT(_xlpm.txt, LEN(_xlpm.txt)-1))
)</f>
        <v>14005</v>
      </c>
      <c r="W3887" s="14" t="str">
        <f>UPPER(LEFT(Todos!$B3887,2))</f>
        <v>HI</v>
      </c>
      <c r="X3887" s="15" t="str" cm="1">
        <f t="array" ref="X3887">+IF(Todos!$C3887 = "",MODE.MATCH(Todos!$C$2:$C$4029),Todos!$C3887)</f>
        <v>F</v>
      </c>
    </row>
    <row r="3888" spans="1:24" x14ac:dyDescent="0.35">
      <c r="A3888" s="6">
        <v>39869</v>
      </c>
      <c r="B3888" s="7" t="s">
        <v>13</v>
      </c>
      <c r="C3888" s="7" t="s">
        <v>17</v>
      </c>
      <c r="D3888" s="7">
        <v>2171</v>
      </c>
      <c r="E3888" s="7">
        <v>545</v>
      </c>
      <c r="F3888" s="7">
        <v>665</v>
      </c>
      <c r="G3888" s="7">
        <v>60</v>
      </c>
      <c r="H3888" s="7">
        <v>22696</v>
      </c>
      <c r="I3888" s="7">
        <v>9</v>
      </c>
      <c r="J3888" s="7">
        <v>19</v>
      </c>
      <c r="K3888" s="7">
        <v>613</v>
      </c>
      <c r="L3888" s="7">
        <v>612</v>
      </c>
      <c r="M3888" s="7">
        <v>15</v>
      </c>
      <c r="N3888" s="7">
        <f>VLOOKUP(Todos!$A3888,vlookup_table[#All],2,FALSE)</f>
        <v>28</v>
      </c>
      <c r="O3888" s="7" t="str">
        <f>VLOOKUP(Todos!$A3888,vlookup_table[#All],3,FALSE)</f>
        <v>FL</v>
      </c>
      <c r="P3888" s="7">
        <f>VLOOKUP(Todos!$A3888,vlookup_table[#All],4,FALSE)</f>
        <v>0</v>
      </c>
      <c r="Q3888" s="9" t="str">
        <f>VLOOKUP(Todos!$A3888,vlookup_table[#All],5,FALSE)</f>
        <v>S2</v>
      </c>
      <c r="R3888" s="9" t="str">
        <f>VLOOKUP(Todos!$A3888,vlookup_table[#All],6,FALSE)</f>
        <v>F</v>
      </c>
      <c r="S3888" s="9">
        <f>VLOOKUP(Todos!$A3888,vlookup_table[#All],7,FALSE)</f>
        <v>21</v>
      </c>
      <c r="T3888" s="9">
        <f>ROUND((9706-Todos!$P3888)/100, 0)</f>
        <v>97</v>
      </c>
      <c r="U3888" s="9" t="str" cm="1">
        <f t="array" ref="U3888">_xlfn.IFS(
    ISNUMBER(SEARCH("C", Q3888)), "Ciudad",
    ISNUMBER(SEARCH("T", Q3888)), "Pueblo",
    ISNUMBER(SEARCH("R", Q3888)), "Rural",
    ISNUMBER(SEARCH("S", Q3888)), "Suburbano",
    ISNUMBER(SEARCH("U", Q3888)), "Urbano"
)</f>
        <v>Suburbano</v>
      </c>
      <c r="V3888" s="24" t="str" cm="1">
        <f t="array" ref="V3888">_xlfn.LET(
    _xlpm.txt, _xlfn.TEXTJOIN("", TRUE, IF(ISNUMBER(--MID(Todos!$H3888, _xlfn.SEQUENCE(LEN(Todos!$H3888)), 1)), MID(Todos!$H3888, _xlfn.SEQUENCE(LEN(Todos!$H3888)), 1), "")),
    IF(ISNUMBER(--RIGHT(_xlpm.txt,1)), _xlpm.txt, LEFT(_xlpm.txt, LEN(_xlpm.txt)-1))
)</f>
        <v>22696</v>
      </c>
      <c r="W3888" s="9" t="str">
        <f>UPPER(LEFT(Todos!$B3888,2))</f>
        <v>FL</v>
      </c>
      <c r="X3888" s="10" t="str" cm="1">
        <f t="array" ref="X3888">+IF(Todos!$C3888 = "",MODE.MATCH(Todos!$C$2:$C$4029),Todos!$C3888)</f>
        <v>F</v>
      </c>
    </row>
    <row r="3889" spans="1:24" x14ac:dyDescent="0.35">
      <c r="A3889" s="11">
        <v>188316</v>
      </c>
      <c r="B3889" s="12" t="s">
        <v>13</v>
      </c>
      <c r="C3889" s="12" t="s">
        <v>17</v>
      </c>
      <c r="D3889" s="12">
        <v>661</v>
      </c>
      <c r="E3889" s="12">
        <v>320</v>
      </c>
      <c r="F3889" s="12">
        <v>299</v>
      </c>
      <c r="G3889" s="12">
        <v>0</v>
      </c>
      <c r="H3889" s="12">
        <v>10910</v>
      </c>
      <c r="I3889" s="12">
        <v>0</v>
      </c>
      <c r="J3889" s="12">
        <v>24</v>
      </c>
      <c r="K3889" s="12">
        <v>325</v>
      </c>
      <c r="L3889" s="12">
        <v>310</v>
      </c>
      <c r="M3889" s="12">
        <v>13.1</v>
      </c>
      <c r="N3889" s="12">
        <f>VLOOKUP(Todos!$A3889,vlookup_table[#All],2,FALSE)</f>
        <v>28</v>
      </c>
      <c r="O3889" s="12" t="str">
        <f>VLOOKUP(Todos!$A3889,vlookup_table[#All],3,FALSE)</f>
        <v>FL</v>
      </c>
      <c r="P3889" s="12">
        <f>VLOOKUP(Todos!$A3889,vlookup_table[#All],4,FALSE)</f>
        <v>2305</v>
      </c>
      <c r="Q3889" s="14" t="str">
        <f>VLOOKUP(Todos!$A3889,vlookup_table[#All],5,FALSE)</f>
        <v>S3</v>
      </c>
      <c r="R3889" s="14" t="str">
        <f>VLOOKUP(Todos!$A3889,vlookup_table[#All],6,FALSE)</f>
        <v>F</v>
      </c>
      <c r="S3889" s="14">
        <f>VLOOKUP(Todos!$A3889,vlookup_table[#All],7,FALSE)</f>
        <v>10</v>
      </c>
      <c r="T3889" s="14">
        <f>ROUND((9706-Todos!$P3889)/100, 0)</f>
        <v>74</v>
      </c>
      <c r="U3889" s="14" t="str" cm="1">
        <f t="array" ref="U3889">_xlfn.IFS(
    ISNUMBER(SEARCH("C", Q3889)), "Ciudad",
    ISNUMBER(SEARCH("T", Q3889)), "Pueblo",
    ISNUMBER(SEARCH("R", Q3889)), "Rural",
    ISNUMBER(SEARCH("S", Q3889)), "Suburbano",
    ISNUMBER(SEARCH("U", Q3889)), "Urbano"
)</f>
        <v>Suburbano</v>
      </c>
      <c r="V3889" s="25" t="str" cm="1">
        <f t="array" ref="V3889">_xlfn.LET(
    _xlpm.txt, _xlfn.TEXTJOIN("", TRUE, IF(ISNUMBER(--MID(Todos!$H3889, _xlfn.SEQUENCE(LEN(Todos!$H3889)), 1)), MID(Todos!$H3889, _xlfn.SEQUENCE(LEN(Todos!$H3889)), 1), "")),
    IF(ISNUMBER(--RIGHT(_xlpm.txt,1)), _xlpm.txt, LEFT(_xlpm.txt, LEN(_xlpm.txt)-1))
)</f>
        <v>10910</v>
      </c>
      <c r="W3889" s="14" t="str">
        <f>UPPER(LEFT(Todos!$B3889,2))</f>
        <v>FL</v>
      </c>
      <c r="X3889" s="15" t="str" cm="1">
        <f t="array" ref="X3889">+IF(Todos!$C3889 = "",MODE.MATCH(Todos!$C$2:$C$4029),Todos!$C3889)</f>
        <v>F</v>
      </c>
    </row>
    <row r="3890" spans="1:24" x14ac:dyDescent="0.35">
      <c r="A3890" s="6">
        <v>74345</v>
      </c>
      <c r="B3890" s="7" t="s">
        <v>30</v>
      </c>
      <c r="C3890" s="7" t="s">
        <v>14</v>
      </c>
      <c r="D3890" s="7">
        <v>538</v>
      </c>
      <c r="E3890" s="7">
        <v>251</v>
      </c>
      <c r="F3890" s="7">
        <v>298</v>
      </c>
      <c r="G3890" s="7">
        <v>0</v>
      </c>
      <c r="H3890" s="7">
        <v>10118</v>
      </c>
      <c r="I3890" s="7">
        <v>2</v>
      </c>
      <c r="J3890" s="7">
        <v>84</v>
      </c>
      <c r="K3890" s="7">
        <v>258</v>
      </c>
      <c r="L3890" s="7">
        <v>281</v>
      </c>
      <c r="M3890" s="7">
        <v>10.1875</v>
      </c>
      <c r="N3890" s="7">
        <f>VLOOKUP(Todos!$A3890,vlookup_table[#All],2,FALSE)</f>
        <v>72</v>
      </c>
      <c r="O3890" s="7" t="str">
        <f>VLOOKUP(Todos!$A3890,vlookup_table[#All],3,FALSE)</f>
        <v>MI</v>
      </c>
      <c r="P3890" s="7">
        <f>VLOOKUP(Todos!$A3890,vlookup_table[#All],4,FALSE)</f>
        <v>3504</v>
      </c>
      <c r="Q3890" s="9" t="str">
        <f>VLOOKUP(Todos!$A3890,vlookup_table[#All],5,FALSE)</f>
        <v>T2</v>
      </c>
      <c r="R3890" s="9" t="str">
        <f>VLOOKUP(Todos!$A3890,vlookup_table[#All],6,FALSE)</f>
        <v>M</v>
      </c>
      <c r="S3890" s="9">
        <f>VLOOKUP(Todos!$A3890,vlookup_table[#All],7,FALSE)</f>
        <v>25</v>
      </c>
      <c r="T3890" s="9">
        <f>ROUND((9706-Todos!$P3890)/100, 0)</f>
        <v>62</v>
      </c>
      <c r="U3890" s="9" t="str" cm="1">
        <f t="array" ref="U3890">_xlfn.IFS(
    ISNUMBER(SEARCH("C", Q3890)), "Ciudad",
    ISNUMBER(SEARCH("T", Q3890)), "Pueblo",
    ISNUMBER(SEARCH("R", Q3890)), "Rural",
    ISNUMBER(SEARCH("S", Q3890)), "Suburbano",
    ISNUMBER(SEARCH("U", Q3890)), "Urbano"
)</f>
        <v>Pueblo</v>
      </c>
      <c r="V3890" s="24" t="str" cm="1">
        <f t="array" ref="V3890">_xlfn.LET(
    _xlpm.txt, _xlfn.TEXTJOIN("", TRUE, IF(ISNUMBER(--MID(Todos!$H3890, _xlfn.SEQUENCE(LEN(Todos!$H3890)), 1)), MID(Todos!$H3890, _xlfn.SEQUENCE(LEN(Todos!$H3890)), 1), "")),
    IF(ISNUMBER(--RIGHT(_xlpm.txt,1)), _xlpm.txt, LEFT(_xlpm.txt, LEN(_xlpm.txt)-1))
)</f>
        <v>10118</v>
      </c>
      <c r="W3890" s="9" t="str">
        <f>UPPER(LEFT(Todos!$B3890,2))</f>
        <v>MI</v>
      </c>
      <c r="X3890" s="10" t="str" cm="1">
        <f t="array" ref="X3890">+IF(Todos!$C3890 = "",MODE.MATCH(Todos!$C$2:$C$4029),Todos!$C3890)</f>
        <v>M</v>
      </c>
    </row>
    <row r="3891" spans="1:24" x14ac:dyDescent="0.35">
      <c r="A3891" s="11">
        <v>57496</v>
      </c>
      <c r="B3891" s="12" t="s">
        <v>58</v>
      </c>
      <c r="C3891" s="12" t="s">
        <v>14</v>
      </c>
      <c r="D3891" s="12">
        <v>460</v>
      </c>
      <c r="E3891" s="12">
        <v>299</v>
      </c>
      <c r="F3891" s="12">
        <v>353</v>
      </c>
      <c r="G3891" s="12">
        <v>1</v>
      </c>
      <c r="H3891" s="12">
        <v>11756</v>
      </c>
      <c r="I3891" s="12">
        <v>1</v>
      </c>
      <c r="J3891" s="12">
        <v>83</v>
      </c>
      <c r="K3891" s="12">
        <v>331</v>
      </c>
      <c r="L3891" s="12">
        <v>321</v>
      </c>
      <c r="M3891" s="12">
        <v>15.75</v>
      </c>
      <c r="N3891" s="12">
        <f>VLOOKUP(Todos!$A3891,vlookup_table[#All],2,FALSE)</f>
        <v>0</v>
      </c>
      <c r="O3891" s="12" t="str">
        <f>VLOOKUP(Todos!$A3891,vlookup_table[#All],3,FALSE)</f>
        <v>KY</v>
      </c>
      <c r="P3891" s="12">
        <f>VLOOKUP(Todos!$A3891,vlookup_table[#All],4,FALSE)</f>
        <v>3510</v>
      </c>
      <c r="Q3891" s="14" t="str">
        <f>VLOOKUP(Todos!$A3891,vlookup_table[#All],5,FALSE)</f>
        <v>T2</v>
      </c>
      <c r="R3891" s="14" t="str">
        <f>VLOOKUP(Todos!$A3891,vlookup_table[#All],6,FALSE)</f>
        <v>M</v>
      </c>
      <c r="S3891" s="14">
        <f>VLOOKUP(Todos!$A3891,vlookup_table[#All],7,FALSE)</f>
        <v>25</v>
      </c>
      <c r="T3891" s="14">
        <f>ROUND((9706-Todos!$P3891)/100, 0)</f>
        <v>62</v>
      </c>
      <c r="U3891" s="14" t="str" cm="1">
        <f t="array" ref="U3891">_xlfn.IFS(
    ISNUMBER(SEARCH("C", Q3891)), "Ciudad",
    ISNUMBER(SEARCH("T", Q3891)), "Pueblo",
    ISNUMBER(SEARCH("R", Q3891)), "Rural",
    ISNUMBER(SEARCH("S", Q3891)), "Suburbano",
    ISNUMBER(SEARCH("U", Q3891)), "Urbano"
)</f>
        <v>Pueblo</v>
      </c>
      <c r="V3891" s="25" t="str" cm="1">
        <f t="array" ref="V3891">_xlfn.LET(
    _xlpm.txt, _xlfn.TEXTJOIN("", TRUE, IF(ISNUMBER(--MID(Todos!$H3891, _xlfn.SEQUENCE(LEN(Todos!$H3891)), 1)), MID(Todos!$H3891, _xlfn.SEQUENCE(LEN(Todos!$H3891)), 1), "")),
    IF(ISNUMBER(--RIGHT(_xlpm.txt,1)), _xlpm.txt, LEFT(_xlpm.txt, LEN(_xlpm.txt)-1))
)</f>
        <v>11756</v>
      </c>
      <c r="W3891" s="14" t="str">
        <f>UPPER(LEFT(Todos!$B3891,2))</f>
        <v>KY</v>
      </c>
      <c r="X3891" s="15" t="str" cm="1">
        <f t="array" ref="X3891">+IF(Todos!$C3891 = "",MODE.MATCH(Todos!$C$2:$C$4029),Todos!$C3891)</f>
        <v>M</v>
      </c>
    </row>
    <row r="3892" spans="1:24" x14ac:dyDescent="0.35">
      <c r="A3892" s="6">
        <v>65806</v>
      </c>
      <c r="B3892" s="7" t="s">
        <v>30</v>
      </c>
      <c r="C3892" s="7" t="s">
        <v>17</v>
      </c>
      <c r="D3892" s="7">
        <v>814</v>
      </c>
      <c r="E3892" s="7">
        <v>430</v>
      </c>
      <c r="F3892" s="7">
        <v>505</v>
      </c>
      <c r="G3892" s="7">
        <v>0</v>
      </c>
      <c r="H3892" s="7">
        <v>16948</v>
      </c>
      <c r="I3892" s="7">
        <v>8</v>
      </c>
      <c r="J3892" s="7">
        <v>79</v>
      </c>
      <c r="K3892" s="7">
        <v>468</v>
      </c>
      <c r="L3892" s="7">
        <v>471</v>
      </c>
      <c r="M3892" s="7">
        <v>4.80952381</v>
      </c>
      <c r="N3892" s="7">
        <f>VLOOKUP(Todos!$A3892,vlookup_table[#All],2,FALSE)</f>
        <v>0</v>
      </c>
      <c r="O3892" s="7" t="str">
        <f>VLOOKUP(Todos!$A3892,vlookup_table[#All],3,FALSE)</f>
        <v>MI</v>
      </c>
      <c r="P3892" s="7">
        <f>VLOOKUP(Todos!$A3892,vlookup_table[#All],4,FALSE)</f>
        <v>3109</v>
      </c>
      <c r="Q3892" s="9" t="str">
        <f>VLOOKUP(Todos!$A3892,vlookup_table[#All],5,FALSE)</f>
        <v>U2</v>
      </c>
      <c r="R3892" s="9" t="str">
        <f>VLOOKUP(Todos!$A3892,vlookup_table[#All],6,FALSE)</f>
        <v>F</v>
      </c>
      <c r="S3892" s="9">
        <f>VLOOKUP(Todos!$A3892,vlookup_table[#All],7,FALSE)</f>
        <v>5</v>
      </c>
      <c r="T3892" s="9">
        <f>ROUND((9706-Todos!$P3892)/100, 0)</f>
        <v>66</v>
      </c>
      <c r="U3892" s="9" t="str" cm="1">
        <f t="array" ref="U3892">_xlfn.IFS(
    ISNUMBER(SEARCH("C", Q3892)), "Ciudad",
    ISNUMBER(SEARCH("T", Q3892)), "Pueblo",
    ISNUMBER(SEARCH("R", Q3892)), "Rural",
    ISNUMBER(SEARCH("S", Q3892)), "Suburbano",
    ISNUMBER(SEARCH("U", Q3892)), "Urbano"
)</f>
        <v>Urbano</v>
      </c>
      <c r="V3892" s="24" t="str" cm="1">
        <f t="array" ref="V3892">_xlfn.LET(
    _xlpm.txt, _xlfn.TEXTJOIN("", TRUE, IF(ISNUMBER(--MID(Todos!$H3892, _xlfn.SEQUENCE(LEN(Todos!$H3892)), 1)), MID(Todos!$H3892, _xlfn.SEQUENCE(LEN(Todos!$H3892)), 1), "")),
    IF(ISNUMBER(--RIGHT(_xlpm.txt,1)), _xlpm.txt, LEFT(_xlpm.txt, LEN(_xlpm.txt)-1))
)</f>
        <v>16948</v>
      </c>
      <c r="W3892" s="9" t="str">
        <f>UPPER(LEFT(Todos!$B3892,2))</f>
        <v>MI</v>
      </c>
      <c r="X3892" s="10" t="str" cm="1">
        <f t="array" ref="X3892">+IF(Todos!$C3892 = "",MODE.MATCH(Todos!$C$2:$C$4029),Todos!$C3892)</f>
        <v>F</v>
      </c>
    </row>
    <row r="3893" spans="1:24" x14ac:dyDescent="0.35">
      <c r="A3893" s="11">
        <v>152054</v>
      </c>
      <c r="B3893" s="12" t="s">
        <v>22</v>
      </c>
      <c r="C3893" s="12" t="s">
        <v>17</v>
      </c>
      <c r="D3893" s="12">
        <v>2297</v>
      </c>
      <c r="E3893" s="12">
        <v>512</v>
      </c>
      <c r="F3893" s="12">
        <v>607</v>
      </c>
      <c r="G3893" s="12">
        <v>71</v>
      </c>
      <c r="H3893" s="12">
        <v>20184</v>
      </c>
      <c r="I3893" s="12">
        <v>13</v>
      </c>
      <c r="J3893" s="12">
        <v>49</v>
      </c>
      <c r="K3893" s="12">
        <v>550</v>
      </c>
      <c r="L3893" s="12">
        <v>562</v>
      </c>
      <c r="M3893" s="12">
        <v>11.83333333</v>
      </c>
      <c r="N3893" s="12">
        <f>VLOOKUP(Todos!$A3893,vlookup_table[#All],2,FALSE)</f>
        <v>2</v>
      </c>
      <c r="O3893" s="12" t="str">
        <f>VLOOKUP(Todos!$A3893,vlookup_table[#All],3,FALSE)</f>
        <v>CA</v>
      </c>
      <c r="P3893" s="12">
        <f>VLOOKUP(Todos!$A3893,vlookup_table[#All],4,FALSE)</f>
        <v>2401</v>
      </c>
      <c r="Q3893" s="14" t="str">
        <f>VLOOKUP(Todos!$A3893,vlookup_table[#All],5,FALSE)</f>
        <v>S1</v>
      </c>
      <c r="R3893" s="14" t="str">
        <f>VLOOKUP(Todos!$A3893,vlookup_table[#All],6,FALSE)</f>
        <v>F</v>
      </c>
      <c r="S3893" s="14">
        <f>VLOOKUP(Todos!$A3893,vlookup_table[#All],7,FALSE)</f>
        <v>25</v>
      </c>
      <c r="T3893" s="14">
        <f>ROUND((9706-Todos!$P3893)/100, 0)</f>
        <v>73</v>
      </c>
      <c r="U3893" s="14" t="str" cm="1">
        <f t="array" ref="U3893">_xlfn.IFS(
    ISNUMBER(SEARCH("C", Q3893)), "Ciudad",
    ISNUMBER(SEARCH("T", Q3893)), "Pueblo",
    ISNUMBER(SEARCH("R", Q3893)), "Rural",
    ISNUMBER(SEARCH("S", Q3893)), "Suburbano",
    ISNUMBER(SEARCH("U", Q3893)), "Urbano"
)</f>
        <v>Suburbano</v>
      </c>
      <c r="V3893" s="25" t="str" cm="1">
        <f t="array" ref="V3893">_xlfn.LET(
    _xlpm.txt, _xlfn.TEXTJOIN("", TRUE, IF(ISNUMBER(--MID(Todos!$H3893, _xlfn.SEQUENCE(LEN(Todos!$H3893)), 1)), MID(Todos!$H3893, _xlfn.SEQUENCE(LEN(Todos!$H3893)), 1), "")),
    IF(ISNUMBER(--RIGHT(_xlpm.txt,1)), _xlpm.txt, LEFT(_xlpm.txt, LEN(_xlpm.txt)-1))
)</f>
        <v>20184</v>
      </c>
      <c r="W3893" s="14" t="str">
        <f>UPPER(LEFT(Todos!$B3893,2))</f>
        <v>CA</v>
      </c>
      <c r="X3893" s="15" t="str" cm="1">
        <f t="array" ref="X3893">+IF(Todos!$C3893 = "",MODE.MATCH(Todos!$C$2:$C$4029),Todos!$C3893)</f>
        <v>F</v>
      </c>
    </row>
    <row r="3894" spans="1:24" x14ac:dyDescent="0.35">
      <c r="A3894" s="6">
        <v>191064</v>
      </c>
      <c r="B3894" s="7" t="s">
        <v>54</v>
      </c>
      <c r="C3894" s="7" t="s">
        <v>17</v>
      </c>
      <c r="D3894" s="7">
        <v>297</v>
      </c>
      <c r="E3894" s="7">
        <v>130</v>
      </c>
      <c r="F3894" s="7">
        <v>208</v>
      </c>
      <c r="G3894" s="7">
        <v>1</v>
      </c>
      <c r="H3894" s="7">
        <v>8510</v>
      </c>
      <c r="I3894" s="7">
        <v>0</v>
      </c>
      <c r="J3894" s="7">
        <v>68</v>
      </c>
      <c r="K3894" s="7">
        <v>163</v>
      </c>
      <c r="L3894" s="7">
        <v>179</v>
      </c>
      <c r="M3894" s="7">
        <v>4.7272727269999999</v>
      </c>
      <c r="N3894" s="7">
        <f>VLOOKUP(Todos!$A3894,vlookup_table[#All],2,FALSE)</f>
        <v>0</v>
      </c>
      <c r="O3894" s="7" t="str">
        <f>VLOOKUP(Todos!$A3894,vlookup_table[#All],3,FALSE)</f>
        <v>TN</v>
      </c>
      <c r="P3894" s="7">
        <f>VLOOKUP(Todos!$A3894,vlookup_table[#All],4,FALSE)</f>
        <v>2001</v>
      </c>
      <c r="Q3894" s="9" t="str">
        <f>VLOOKUP(Todos!$A3894,vlookup_table[#All],5,FALSE)</f>
        <v>C3</v>
      </c>
      <c r="R3894" s="9" t="str">
        <f>VLOOKUP(Todos!$A3894,vlookup_table[#All],6,FALSE)</f>
        <v>F</v>
      </c>
      <c r="S3894" s="9">
        <f>VLOOKUP(Todos!$A3894,vlookup_table[#All],7,FALSE)</f>
        <v>3</v>
      </c>
      <c r="T3894" s="9">
        <f>ROUND((9706-Todos!$P3894)/100, 0)</f>
        <v>77</v>
      </c>
      <c r="U3894" s="9" t="str" cm="1">
        <f t="array" ref="U3894">_xlfn.IFS(
    ISNUMBER(SEARCH("C", Q3894)), "Ciudad",
    ISNUMBER(SEARCH("T", Q3894)), "Pueblo",
    ISNUMBER(SEARCH("R", Q3894)), "Rural",
    ISNUMBER(SEARCH("S", Q3894)), "Suburbano",
    ISNUMBER(SEARCH("U", Q3894)), "Urbano"
)</f>
        <v>Ciudad</v>
      </c>
      <c r="V3894" s="24" t="str" cm="1">
        <f t="array" ref="V3894">_xlfn.LET(
    _xlpm.txt, _xlfn.TEXTJOIN("", TRUE, IF(ISNUMBER(--MID(Todos!$H3894, _xlfn.SEQUENCE(LEN(Todos!$H3894)), 1)), MID(Todos!$H3894, _xlfn.SEQUENCE(LEN(Todos!$H3894)), 1), "")),
    IF(ISNUMBER(--RIGHT(_xlpm.txt,1)), _xlpm.txt, LEFT(_xlpm.txt, LEN(_xlpm.txt)-1))
)</f>
        <v>8510</v>
      </c>
      <c r="W3894" s="9" t="str">
        <f>UPPER(LEFT(Todos!$B3894,2))</f>
        <v>TN</v>
      </c>
      <c r="X3894" s="10" t="str" cm="1">
        <f t="array" ref="X3894">+IF(Todos!$C3894 = "",MODE.MATCH(Todos!$C$2:$C$4029),Todos!$C3894)</f>
        <v>F</v>
      </c>
    </row>
    <row r="3895" spans="1:24" x14ac:dyDescent="0.35">
      <c r="A3895" s="11">
        <v>117847</v>
      </c>
      <c r="B3895" s="12" t="s">
        <v>21</v>
      </c>
      <c r="C3895" s="12" t="s">
        <v>14</v>
      </c>
      <c r="D3895" s="12">
        <v>393</v>
      </c>
      <c r="E3895" s="12">
        <v>287</v>
      </c>
      <c r="F3895" s="12">
        <v>363</v>
      </c>
      <c r="G3895" s="12">
        <v>0</v>
      </c>
      <c r="H3895" s="12">
        <v>11982</v>
      </c>
      <c r="I3895" s="12">
        <v>0</v>
      </c>
      <c r="J3895" s="12">
        <v>59</v>
      </c>
      <c r="K3895" s="12">
        <v>313</v>
      </c>
      <c r="L3895" s="12">
        <v>314</v>
      </c>
      <c r="M3895" s="12">
        <v>20</v>
      </c>
      <c r="N3895" s="12">
        <f>VLOOKUP(Todos!$A3895,vlookup_table[#All],2,FALSE)</f>
        <v>1</v>
      </c>
      <c r="O3895" s="12" t="str">
        <f>VLOOKUP(Todos!$A3895,vlookup_table[#All],3,FALSE)</f>
        <v>TX</v>
      </c>
      <c r="P3895" s="12">
        <f>VLOOKUP(Todos!$A3895,vlookup_table[#All],4,FALSE)</f>
        <v>4601</v>
      </c>
      <c r="Q3895" s="14" t="str">
        <f>VLOOKUP(Todos!$A3895,vlookup_table[#All],5,FALSE)</f>
        <v>T2</v>
      </c>
      <c r="R3895" s="14" t="str">
        <f>VLOOKUP(Todos!$A3895,vlookup_table[#All],6,FALSE)</f>
        <v>M</v>
      </c>
      <c r="S3895" s="14">
        <f>VLOOKUP(Todos!$A3895,vlookup_table[#All],7,FALSE)</f>
        <v>20</v>
      </c>
      <c r="T3895" s="14">
        <f>ROUND((9706-Todos!$P3895)/100, 0)</f>
        <v>51</v>
      </c>
      <c r="U3895" s="14" t="str" cm="1">
        <f t="array" ref="U3895">_xlfn.IFS(
    ISNUMBER(SEARCH("C", Q3895)), "Ciudad",
    ISNUMBER(SEARCH("T", Q3895)), "Pueblo",
    ISNUMBER(SEARCH("R", Q3895)), "Rural",
    ISNUMBER(SEARCH("S", Q3895)), "Suburbano",
    ISNUMBER(SEARCH("U", Q3895)), "Urbano"
)</f>
        <v>Pueblo</v>
      </c>
      <c r="V3895" s="25" t="str" cm="1">
        <f t="array" ref="V3895">_xlfn.LET(
    _xlpm.txt, _xlfn.TEXTJOIN("", TRUE, IF(ISNUMBER(--MID(Todos!$H3895, _xlfn.SEQUENCE(LEN(Todos!$H3895)), 1)), MID(Todos!$H3895, _xlfn.SEQUENCE(LEN(Todos!$H3895)), 1), "")),
    IF(ISNUMBER(--RIGHT(_xlpm.txt,1)), _xlpm.txt, LEFT(_xlpm.txt, LEN(_xlpm.txt)-1))
)</f>
        <v>11982</v>
      </c>
      <c r="W3895" s="14" t="str">
        <f>UPPER(LEFT(Todos!$B3895,2))</f>
        <v>TX</v>
      </c>
      <c r="X3895" s="15" t="str" cm="1">
        <f t="array" ref="X3895">+IF(Todos!$C3895 = "",MODE.MATCH(Todos!$C$2:$C$4029),Todos!$C3895)</f>
        <v>M</v>
      </c>
    </row>
    <row r="3896" spans="1:24" x14ac:dyDescent="0.35">
      <c r="A3896" s="6">
        <v>137626</v>
      </c>
      <c r="B3896" s="7" t="s">
        <v>56</v>
      </c>
      <c r="C3896" s="7" t="s">
        <v>14</v>
      </c>
      <c r="D3896" s="7">
        <v>675</v>
      </c>
      <c r="E3896" s="7">
        <v>354</v>
      </c>
      <c r="F3896" s="7">
        <v>407</v>
      </c>
      <c r="G3896" s="7">
        <v>0</v>
      </c>
      <c r="H3896" s="7">
        <v>11717</v>
      </c>
      <c r="I3896" s="7">
        <v>0</v>
      </c>
      <c r="J3896" s="7">
        <v>61</v>
      </c>
      <c r="K3896" s="7">
        <v>357</v>
      </c>
      <c r="L3896" s="7">
        <v>397</v>
      </c>
      <c r="M3896" s="7">
        <v>20</v>
      </c>
      <c r="N3896" s="7">
        <f>VLOOKUP(Todos!$A3896,vlookup_table[#All],2,FALSE)</f>
        <v>1</v>
      </c>
      <c r="O3896" s="7" t="str">
        <f>VLOOKUP(Todos!$A3896,vlookup_table[#All],3,FALSE)</f>
        <v>AZ</v>
      </c>
      <c r="P3896" s="7">
        <f>VLOOKUP(Todos!$A3896,vlookup_table[#All],4,FALSE)</f>
        <v>4801</v>
      </c>
      <c r="Q3896" s="9" t="str">
        <f>VLOOKUP(Todos!$A3896,vlookup_table[#All],5,FALSE)</f>
        <v>R2</v>
      </c>
      <c r="R3896" s="9" t="str">
        <f>VLOOKUP(Todos!$A3896,vlookup_table[#All],6,FALSE)</f>
        <v>M</v>
      </c>
      <c r="S3896" s="9">
        <f>VLOOKUP(Todos!$A3896,vlookup_table[#All],7,FALSE)</f>
        <v>20</v>
      </c>
      <c r="T3896" s="9">
        <f>ROUND((9706-Todos!$P3896)/100, 0)</f>
        <v>49</v>
      </c>
      <c r="U3896" s="9" t="str" cm="1">
        <f t="array" ref="U3896">_xlfn.IFS(
    ISNUMBER(SEARCH("C", Q3896)), "Ciudad",
    ISNUMBER(SEARCH("T", Q3896)), "Pueblo",
    ISNUMBER(SEARCH("R", Q3896)), "Rural",
    ISNUMBER(SEARCH("S", Q3896)), "Suburbano",
    ISNUMBER(SEARCH("U", Q3896)), "Urbano"
)</f>
        <v>Rural</v>
      </c>
      <c r="V3896" s="24" t="str" cm="1">
        <f t="array" ref="V3896">_xlfn.LET(
    _xlpm.txt, _xlfn.TEXTJOIN("", TRUE, IF(ISNUMBER(--MID(Todos!$H3896, _xlfn.SEQUENCE(LEN(Todos!$H3896)), 1)), MID(Todos!$H3896, _xlfn.SEQUENCE(LEN(Todos!$H3896)), 1), "")),
    IF(ISNUMBER(--RIGHT(_xlpm.txt,1)), _xlpm.txt, LEFT(_xlpm.txt, LEN(_xlpm.txt)-1))
)</f>
        <v>11717</v>
      </c>
      <c r="W3896" s="9" t="str">
        <f>UPPER(LEFT(Todos!$B3896,2))</f>
        <v>AZ</v>
      </c>
      <c r="X3896" s="10" t="str" cm="1">
        <f t="array" ref="X3896">+IF(Todos!$C3896 = "",MODE.MATCH(Todos!$C$2:$C$4029),Todos!$C3896)</f>
        <v>M</v>
      </c>
    </row>
    <row r="3897" spans="1:24" x14ac:dyDescent="0.35">
      <c r="A3897" s="11">
        <v>39659</v>
      </c>
      <c r="B3897" s="12" t="s">
        <v>13</v>
      </c>
      <c r="C3897" s="12" t="s">
        <v>14</v>
      </c>
      <c r="D3897" s="12">
        <v>897</v>
      </c>
      <c r="E3897" s="12">
        <v>208</v>
      </c>
      <c r="F3897" s="12">
        <v>317</v>
      </c>
      <c r="G3897" s="12">
        <v>14</v>
      </c>
      <c r="H3897" s="12">
        <v>13239</v>
      </c>
      <c r="I3897" s="12">
        <v>9</v>
      </c>
      <c r="J3897" s="12">
        <v>12</v>
      </c>
      <c r="K3897" s="12">
        <v>240</v>
      </c>
      <c r="L3897" s="12">
        <v>259</v>
      </c>
      <c r="M3897" s="12">
        <v>12.33333333</v>
      </c>
      <c r="N3897" s="12">
        <f>VLOOKUP(Todos!$A3897,vlookup_table[#All],2,FALSE)</f>
        <v>0</v>
      </c>
      <c r="O3897" s="12" t="str">
        <f>VLOOKUP(Todos!$A3897,vlookup_table[#All],3,FALSE)</f>
        <v>FL</v>
      </c>
      <c r="P3897" s="12">
        <f>VLOOKUP(Todos!$A3897,vlookup_table[#All],4,FALSE)</f>
        <v>5401</v>
      </c>
      <c r="Q3897" s="14" t="str">
        <f>VLOOKUP(Todos!$A3897,vlookup_table[#All],5,FALSE)</f>
        <v>S3</v>
      </c>
      <c r="R3897" s="14" t="str">
        <f>VLOOKUP(Todos!$A3897,vlookup_table[#All],6,FALSE)</f>
        <v>M</v>
      </c>
      <c r="S3897" s="14">
        <f>VLOOKUP(Todos!$A3897,vlookup_table[#All],7,FALSE)</f>
        <v>20</v>
      </c>
      <c r="T3897" s="14">
        <f>ROUND((9706-Todos!$P3897)/100, 0)</f>
        <v>43</v>
      </c>
      <c r="U3897" s="14" t="str" cm="1">
        <f t="array" ref="U3897">_xlfn.IFS(
    ISNUMBER(SEARCH("C", Q3897)), "Ciudad",
    ISNUMBER(SEARCH("T", Q3897)), "Pueblo",
    ISNUMBER(SEARCH("R", Q3897)), "Rural",
    ISNUMBER(SEARCH("S", Q3897)), "Suburbano",
    ISNUMBER(SEARCH("U", Q3897)), "Urbano"
)</f>
        <v>Suburbano</v>
      </c>
      <c r="V3897" s="25" t="str" cm="1">
        <f t="array" ref="V3897">_xlfn.LET(
    _xlpm.txt, _xlfn.TEXTJOIN("", TRUE, IF(ISNUMBER(--MID(Todos!$H3897, _xlfn.SEQUENCE(LEN(Todos!$H3897)), 1)), MID(Todos!$H3897, _xlfn.SEQUENCE(LEN(Todos!$H3897)), 1), "")),
    IF(ISNUMBER(--RIGHT(_xlpm.txt,1)), _xlpm.txt, LEFT(_xlpm.txt, LEN(_xlpm.txt)-1))
)</f>
        <v>13239</v>
      </c>
      <c r="W3897" s="14" t="str">
        <f>UPPER(LEFT(Todos!$B3897,2))</f>
        <v>FL</v>
      </c>
      <c r="X3897" s="15" t="str" cm="1">
        <f t="array" ref="X3897">+IF(Todos!$C3897 = "",MODE.MATCH(Todos!$C$2:$C$4029),Todos!$C3897)</f>
        <v>M</v>
      </c>
    </row>
    <row r="3898" spans="1:24" x14ac:dyDescent="0.35">
      <c r="A3898" s="6">
        <v>136607</v>
      </c>
      <c r="B3898" s="7" t="s">
        <v>56</v>
      </c>
      <c r="C3898" s="7" t="s">
        <v>14</v>
      </c>
      <c r="D3898" s="7">
        <v>1402</v>
      </c>
      <c r="E3898" s="7">
        <v>460</v>
      </c>
      <c r="F3898" s="7">
        <v>628</v>
      </c>
      <c r="G3898" s="7">
        <v>3</v>
      </c>
      <c r="H3898" s="7">
        <v>23187</v>
      </c>
      <c r="I3898" s="7">
        <v>5</v>
      </c>
      <c r="J3898" s="7">
        <v>11</v>
      </c>
      <c r="K3898" s="7">
        <v>545</v>
      </c>
      <c r="L3898" s="7">
        <v>548</v>
      </c>
      <c r="M3898" s="7">
        <v>14.625</v>
      </c>
      <c r="N3898" s="7">
        <f>VLOOKUP(Todos!$A3898,vlookup_table[#All],2,FALSE)</f>
        <v>0</v>
      </c>
      <c r="O3898" s="7" t="str">
        <f>VLOOKUP(Todos!$A3898,vlookup_table[#All],3,FALSE)</f>
        <v>AZ</v>
      </c>
      <c r="P3898" s="7">
        <f>VLOOKUP(Todos!$A3898,vlookup_table[#All],4,FALSE)</f>
        <v>2112</v>
      </c>
      <c r="Q3898" s="9" t="str">
        <f>VLOOKUP(Todos!$A3898,vlookup_table[#All],5,FALSE)</f>
        <v>C1</v>
      </c>
      <c r="R3898" s="9" t="str">
        <f>VLOOKUP(Todos!$A3898,vlookup_table[#All],6,FALSE)</f>
        <v>M</v>
      </c>
      <c r="S3898" s="9">
        <f>VLOOKUP(Todos!$A3898,vlookup_table[#All],7,FALSE)</f>
        <v>32</v>
      </c>
      <c r="T3898" s="9">
        <f>ROUND((9706-Todos!$P3898)/100, 0)</f>
        <v>76</v>
      </c>
      <c r="U3898" s="9" t="str" cm="1">
        <f t="array" ref="U3898">_xlfn.IFS(
    ISNUMBER(SEARCH("C", Q3898)), "Ciudad",
    ISNUMBER(SEARCH("T", Q3898)), "Pueblo",
    ISNUMBER(SEARCH("R", Q3898)), "Rural",
    ISNUMBER(SEARCH("S", Q3898)), "Suburbano",
    ISNUMBER(SEARCH("U", Q3898)), "Urbano"
)</f>
        <v>Ciudad</v>
      </c>
      <c r="V3898" s="24" t="str" cm="1">
        <f t="array" ref="V3898">_xlfn.LET(
    _xlpm.txt, _xlfn.TEXTJOIN("", TRUE, IF(ISNUMBER(--MID(Todos!$H3898, _xlfn.SEQUENCE(LEN(Todos!$H3898)), 1)), MID(Todos!$H3898, _xlfn.SEQUENCE(LEN(Todos!$H3898)), 1), "")),
    IF(ISNUMBER(--RIGHT(_xlpm.txt,1)), _xlpm.txt, LEFT(_xlpm.txt, LEN(_xlpm.txt)-1))
)</f>
        <v>23187</v>
      </c>
      <c r="W3898" s="9" t="str">
        <f>UPPER(LEFT(Todos!$B3898,2))</f>
        <v>AZ</v>
      </c>
      <c r="X3898" s="10" t="str" cm="1">
        <f t="array" ref="X3898">+IF(Todos!$C3898 = "",MODE.MATCH(Todos!$C$2:$C$4029),Todos!$C3898)</f>
        <v>M</v>
      </c>
    </row>
    <row r="3899" spans="1:24" x14ac:dyDescent="0.35">
      <c r="A3899" s="11">
        <v>61745</v>
      </c>
      <c r="B3899" s="12" t="s">
        <v>34</v>
      </c>
      <c r="C3899" s="12" t="s">
        <v>14</v>
      </c>
      <c r="D3899" s="12">
        <v>566</v>
      </c>
      <c r="E3899" s="12">
        <v>315</v>
      </c>
      <c r="F3899" s="12">
        <v>329</v>
      </c>
      <c r="G3899" s="12">
        <v>1</v>
      </c>
      <c r="H3899" s="12">
        <v>12827</v>
      </c>
      <c r="I3899" s="12">
        <v>2</v>
      </c>
      <c r="J3899" s="12">
        <v>74</v>
      </c>
      <c r="K3899" s="12">
        <v>310</v>
      </c>
      <c r="L3899" s="12">
        <v>326</v>
      </c>
      <c r="M3899" s="12">
        <v>17.5</v>
      </c>
      <c r="N3899" s="12">
        <f>VLOOKUP(Todos!$A3899,vlookup_table[#All],2,FALSE)</f>
        <v>0</v>
      </c>
      <c r="O3899" s="12" t="str">
        <f>VLOOKUP(Todos!$A3899,vlookup_table[#All],3,FALSE)</f>
        <v>IN</v>
      </c>
      <c r="P3899" s="12">
        <f>VLOOKUP(Todos!$A3899,vlookup_table[#All],4,FALSE)</f>
        <v>6401</v>
      </c>
      <c r="Q3899" s="14" t="str">
        <f>VLOOKUP(Todos!$A3899,vlookup_table[#All],5,FALSE)</f>
        <v>T2</v>
      </c>
      <c r="R3899" s="14" t="str">
        <f>VLOOKUP(Todos!$A3899,vlookup_table[#All],6,FALSE)</f>
        <v>M</v>
      </c>
      <c r="S3899" s="14">
        <f>VLOOKUP(Todos!$A3899,vlookup_table[#All],7,FALSE)</f>
        <v>20</v>
      </c>
      <c r="T3899" s="14">
        <f>ROUND((9706-Todos!$P3899)/100, 0)</f>
        <v>33</v>
      </c>
      <c r="U3899" s="14" t="str" cm="1">
        <f t="array" ref="U3899">_xlfn.IFS(
    ISNUMBER(SEARCH("C", Q3899)), "Ciudad",
    ISNUMBER(SEARCH("T", Q3899)), "Pueblo",
    ISNUMBER(SEARCH("R", Q3899)), "Rural",
    ISNUMBER(SEARCH("S", Q3899)), "Suburbano",
    ISNUMBER(SEARCH("U", Q3899)), "Urbano"
)</f>
        <v>Pueblo</v>
      </c>
      <c r="V3899" s="25" t="str" cm="1">
        <f t="array" ref="V3899">_xlfn.LET(
    _xlpm.txt, _xlfn.TEXTJOIN("", TRUE, IF(ISNUMBER(--MID(Todos!$H3899, _xlfn.SEQUENCE(LEN(Todos!$H3899)), 1)), MID(Todos!$H3899, _xlfn.SEQUENCE(LEN(Todos!$H3899)), 1), "")),
    IF(ISNUMBER(--RIGHT(_xlpm.txt,1)), _xlpm.txt, LEFT(_xlpm.txt, LEN(_xlpm.txt)-1))
)</f>
        <v>12827</v>
      </c>
      <c r="W3899" s="14" t="str">
        <f>UPPER(LEFT(Todos!$B3899,2))</f>
        <v>IN</v>
      </c>
      <c r="X3899" s="15" t="str" cm="1">
        <f t="array" ref="X3899">+IF(Todos!$C3899 = "",MODE.MATCH(Todos!$C$2:$C$4029),Todos!$C3899)</f>
        <v>M</v>
      </c>
    </row>
    <row r="3900" spans="1:24" x14ac:dyDescent="0.35">
      <c r="A3900" s="6">
        <v>29875</v>
      </c>
      <c r="B3900" s="7" t="s">
        <v>40</v>
      </c>
      <c r="C3900" s="7" t="s">
        <v>14</v>
      </c>
      <c r="D3900" s="7">
        <v>1483</v>
      </c>
      <c r="E3900" s="7">
        <v>673</v>
      </c>
      <c r="F3900" s="7">
        <v>774</v>
      </c>
      <c r="G3900" s="7">
        <v>25</v>
      </c>
      <c r="H3900" s="7">
        <v>27393</v>
      </c>
      <c r="I3900" s="7">
        <v>6</v>
      </c>
      <c r="J3900" s="7">
        <v>47</v>
      </c>
      <c r="K3900" s="7">
        <v>695</v>
      </c>
      <c r="L3900" s="7">
        <v>744</v>
      </c>
      <c r="M3900" s="7">
        <v>20</v>
      </c>
      <c r="N3900" s="7">
        <f>VLOOKUP(Todos!$A3900,vlookup_table[#All],2,FALSE)</f>
        <v>1002</v>
      </c>
      <c r="O3900" s="7" t="str">
        <f>VLOOKUP(Todos!$A3900,vlookup_table[#All],3,FALSE)</f>
        <v>GA</v>
      </c>
      <c r="P3900" s="7">
        <f>VLOOKUP(Todos!$A3900,vlookup_table[#All],4,FALSE)</f>
        <v>5901</v>
      </c>
      <c r="Q3900" s="9" t="str">
        <f>VLOOKUP(Todos!$A3900,vlookup_table[#All],5,FALSE)</f>
        <v>C1</v>
      </c>
      <c r="R3900" s="9" t="str">
        <f>VLOOKUP(Todos!$A3900,vlookup_table[#All],6,FALSE)</f>
        <v>M</v>
      </c>
      <c r="S3900" s="9">
        <f>VLOOKUP(Todos!$A3900,vlookup_table[#All],7,FALSE)</f>
        <v>20</v>
      </c>
      <c r="T3900" s="9">
        <f>ROUND((9706-Todos!$P3900)/100, 0)</f>
        <v>38</v>
      </c>
      <c r="U3900" s="9" t="str" cm="1">
        <f t="array" ref="U3900">_xlfn.IFS(
    ISNUMBER(SEARCH("C", Q3900)), "Ciudad",
    ISNUMBER(SEARCH("T", Q3900)), "Pueblo",
    ISNUMBER(SEARCH("R", Q3900)), "Rural",
    ISNUMBER(SEARCH("S", Q3900)), "Suburbano",
    ISNUMBER(SEARCH("U", Q3900)), "Urbano"
)</f>
        <v>Ciudad</v>
      </c>
      <c r="V3900" s="24" t="str" cm="1">
        <f t="array" ref="V3900">_xlfn.LET(
    _xlpm.txt, _xlfn.TEXTJOIN("", TRUE, IF(ISNUMBER(--MID(Todos!$H3900, _xlfn.SEQUENCE(LEN(Todos!$H3900)), 1)), MID(Todos!$H3900, _xlfn.SEQUENCE(LEN(Todos!$H3900)), 1), "")),
    IF(ISNUMBER(--RIGHT(_xlpm.txt,1)), _xlpm.txt, LEFT(_xlpm.txt, LEN(_xlpm.txt)-1))
)</f>
        <v>27393</v>
      </c>
      <c r="W3900" s="9" t="str">
        <f>UPPER(LEFT(Todos!$B3900,2))</f>
        <v>GA</v>
      </c>
      <c r="X3900" s="10" t="str" cm="1">
        <f t="array" ref="X3900">+IF(Todos!$C3900 = "",MODE.MATCH(Todos!$C$2:$C$4029),Todos!$C3900)</f>
        <v>M</v>
      </c>
    </row>
    <row r="3901" spans="1:24" x14ac:dyDescent="0.35">
      <c r="A3901" s="11">
        <v>7174</v>
      </c>
      <c r="B3901" s="12" t="s">
        <v>16</v>
      </c>
      <c r="C3901" s="12" t="s">
        <v>17</v>
      </c>
      <c r="D3901" s="12">
        <v>504</v>
      </c>
      <c r="E3901" s="12">
        <v>289</v>
      </c>
      <c r="F3901" s="12">
        <v>356</v>
      </c>
      <c r="G3901" s="12">
        <v>0</v>
      </c>
      <c r="H3901" s="12">
        <v>11074</v>
      </c>
      <c r="I3901" s="12">
        <v>1</v>
      </c>
      <c r="J3901" s="12">
        <v>81</v>
      </c>
      <c r="K3901" s="12">
        <v>355</v>
      </c>
      <c r="L3901" s="12">
        <v>296</v>
      </c>
      <c r="M3901" s="12">
        <v>8.3636363639999995</v>
      </c>
      <c r="N3901" s="12">
        <f>VLOOKUP(Todos!$A3901,vlookup_table[#All],2,FALSE)</f>
        <v>0</v>
      </c>
      <c r="O3901" s="12" t="str">
        <f>VLOOKUP(Todos!$A3901,vlookup_table[#All],3,FALSE)</f>
        <v>IL</v>
      </c>
      <c r="P3901" s="12">
        <f>VLOOKUP(Todos!$A3901,vlookup_table[#All],4,FALSE)</f>
        <v>301</v>
      </c>
      <c r="Q3901" s="14" t="str">
        <f>VLOOKUP(Todos!$A3901,vlookup_table[#All],5,FALSE)</f>
        <v>T2</v>
      </c>
      <c r="R3901" s="14" t="str">
        <f>VLOOKUP(Todos!$A3901,vlookup_table[#All],6,FALSE)</f>
        <v>F</v>
      </c>
      <c r="S3901" s="14">
        <f>VLOOKUP(Todos!$A3901,vlookup_table[#All],7,FALSE)</f>
        <v>10</v>
      </c>
      <c r="T3901" s="14">
        <f>ROUND((9706-Todos!$P3901)/100, 0)</f>
        <v>94</v>
      </c>
      <c r="U3901" s="14" t="str" cm="1">
        <f t="array" ref="U3901">_xlfn.IFS(
    ISNUMBER(SEARCH("C", Q3901)), "Ciudad",
    ISNUMBER(SEARCH("T", Q3901)), "Pueblo",
    ISNUMBER(SEARCH("R", Q3901)), "Rural",
    ISNUMBER(SEARCH("S", Q3901)), "Suburbano",
    ISNUMBER(SEARCH("U", Q3901)), "Urbano"
)</f>
        <v>Pueblo</v>
      </c>
      <c r="V3901" s="25" t="str" cm="1">
        <f t="array" ref="V3901">_xlfn.LET(
    _xlpm.txt, _xlfn.TEXTJOIN("", TRUE, IF(ISNUMBER(--MID(Todos!$H3901, _xlfn.SEQUENCE(LEN(Todos!$H3901)), 1)), MID(Todos!$H3901, _xlfn.SEQUENCE(LEN(Todos!$H3901)), 1), "")),
    IF(ISNUMBER(--RIGHT(_xlpm.txt,1)), _xlpm.txt, LEFT(_xlpm.txt, LEN(_xlpm.txt)-1))
)</f>
        <v>11074</v>
      </c>
      <c r="W3901" s="14" t="str">
        <f>UPPER(LEFT(Todos!$B3901,2))</f>
        <v>IL</v>
      </c>
      <c r="X3901" s="15" t="str" cm="1">
        <f t="array" ref="X3901">+IF(Todos!$C3901 = "",MODE.MATCH(Todos!$C$2:$C$4029),Todos!$C3901)</f>
        <v>F</v>
      </c>
    </row>
    <row r="3902" spans="1:24" x14ac:dyDescent="0.35">
      <c r="A3902" s="6">
        <v>166416</v>
      </c>
      <c r="B3902" s="7" t="s">
        <v>22</v>
      </c>
      <c r="C3902" s="7" t="s">
        <v>14</v>
      </c>
      <c r="D3902" s="7">
        <v>1394</v>
      </c>
      <c r="E3902" s="7">
        <v>242</v>
      </c>
      <c r="F3902" s="7">
        <v>300</v>
      </c>
      <c r="G3902" s="7">
        <v>13</v>
      </c>
      <c r="H3902" s="7">
        <v>11177</v>
      </c>
      <c r="I3902" s="7">
        <v>28</v>
      </c>
      <c r="J3902" s="7">
        <v>43</v>
      </c>
      <c r="K3902" s="7">
        <v>263</v>
      </c>
      <c r="L3902" s="7">
        <v>302</v>
      </c>
      <c r="M3902" s="7">
        <v>20</v>
      </c>
      <c r="N3902" s="7">
        <f>VLOOKUP(Todos!$A3902,vlookup_table[#All],2,FALSE)</f>
        <v>1</v>
      </c>
      <c r="O3902" s="7" t="str">
        <f>VLOOKUP(Todos!$A3902,vlookup_table[#All],3,FALSE)</f>
        <v>CA</v>
      </c>
      <c r="P3902" s="7">
        <f>VLOOKUP(Todos!$A3902,vlookup_table[#All],4,FALSE)</f>
        <v>5301</v>
      </c>
      <c r="Q3902" s="9" t="str">
        <f>VLOOKUP(Todos!$A3902,vlookup_table[#All],5,FALSE)</f>
        <v>U2</v>
      </c>
      <c r="R3902" s="9" t="str">
        <f>VLOOKUP(Todos!$A3902,vlookup_table[#All],6,FALSE)</f>
        <v>M</v>
      </c>
      <c r="S3902" s="9">
        <f>VLOOKUP(Todos!$A3902,vlookup_table[#All],7,FALSE)</f>
        <v>20</v>
      </c>
      <c r="T3902" s="9">
        <f>ROUND((9706-Todos!$P3902)/100, 0)</f>
        <v>44</v>
      </c>
      <c r="U3902" s="9" t="str" cm="1">
        <f t="array" ref="U3902">_xlfn.IFS(
    ISNUMBER(SEARCH("C", Q3902)), "Ciudad",
    ISNUMBER(SEARCH("T", Q3902)), "Pueblo",
    ISNUMBER(SEARCH("R", Q3902)), "Rural",
    ISNUMBER(SEARCH("S", Q3902)), "Suburbano",
    ISNUMBER(SEARCH("U", Q3902)), "Urbano"
)</f>
        <v>Urbano</v>
      </c>
      <c r="V3902" s="24" t="str" cm="1">
        <f t="array" ref="V3902">_xlfn.LET(
    _xlpm.txt, _xlfn.TEXTJOIN("", TRUE, IF(ISNUMBER(--MID(Todos!$H3902, _xlfn.SEQUENCE(LEN(Todos!$H3902)), 1)), MID(Todos!$H3902, _xlfn.SEQUENCE(LEN(Todos!$H3902)), 1), "")),
    IF(ISNUMBER(--RIGHT(_xlpm.txt,1)), _xlpm.txt, LEFT(_xlpm.txt, LEN(_xlpm.txt)-1))
)</f>
        <v>11177</v>
      </c>
      <c r="W3902" s="9" t="str">
        <f>UPPER(LEFT(Todos!$B3902,2))</f>
        <v>CA</v>
      </c>
      <c r="X3902" s="10" t="str" cm="1">
        <f t="array" ref="X3902">+IF(Todos!$C3902 = "",MODE.MATCH(Todos!$C$2:$C$4029),Todos!$C3902)</f>
        <v>M</v>
      </c>
    </row>
    <row r="3903" spans="1:24" x14ac:dyDescent="0.35">
      <c r="A3903" s="11">
        <v>95408</v>
      </c>
      <c r="B3903" s="12" t="s">
        <v>16</v>
      </c>
      <c r="C3903" s="12" t="s">
        <v>17</v>
      </c>
      <c r="D3903" s="12">
        <v>739</v>
      </c>
      <c r="E3903" s="12">
        <v>353</v>
      </c>
      <c r="F3903" s="12">
        <v>486</v>
      </c>
      <c r="G3903" s="12">
        <v>1</v>
      </c>
      <c r="H3903" s="12">
        <v>17038</v>
      </c>
      <c r="I3903" s="12">
        <v>0</v>
      </c>
      <c r="J3903" s="12">
        <v>77</v>
      </c>
      <c r="K3903" s="12">
        <v>415</v>
      </c>
      <c r="L3903" s="12">
        <v>436</v>
      </c>
      <c r="M3903" s="12">
        <v>10</v>
      </c>
      <c r="N3903" s="12">
        <f>VLOOKUP(Todos!$A3903,vlookup_table[#All],2,FALSE)</f>
        <v>0</v>
      </c>
      <c r="O3903" s="12" t="str">
        <f>VLOOKUP(Todos!$A3903,vlookup_table[#All],3,FALSE)</f>
        <v>IL</v>
      </c>
      <c r="P3903" s="12">
        <f>VLOOKUP(Todos!$A3903,vlookup_table[#All],4,FALSE)</f>
        <v>5201</v>
      </c>
      <c r="Q3903" s="14" t="str">
        <f>VLOOKUP(Todos!$A3903,vlookup_table[#All],5,FALSE)</f>
        <v>R2</v>
      </c>
      <c r="R3903" s="14" t="str">
        <f>VLOOKUP(Todos!$A3903,vlookup_table[#All],6,FALSE)</f>
        <v>F</v>
      </c>
      <c r="S3903" s="14">
        <f>VLOOKUP(Todos!$A3903,vlookup_table[#All],7,FALSE)</f>
        <v>15</v>
      </c>
      <c r="T3903" s="14">
        <f>ROUND((9706-Todos!$P3903)/100, 0)</f>
        <v>45</v>
      </c>
      <c r="U3903" s="14" t="str" cm="1">
        <f t="array" ref="U3903">_xlfn.IFS(
    ISNUMBER(SEARCH("C", Q3903)), "Ciudad",
    ISNUMBER(SEARCH("T", Q3903)), "Pueblo",
    ISNUMBER(SEARCH("R", Q3903)), "Rural",
    ISNUMBER(SEARCH("S", Q3903)), "Suburbano",
    ISNUMBER(SEARCH("U", Q3903)), "Urbano"
)</f>
        <v>Rural</v>
      </c>
      <c r="V3903" s="25" t="str" cm="1">
        <f t="array" ref="V3903">_xlfn.LET(
    _xlpm.txt, _xlfn.TEXTJOIN("", TRUE, IF(ISNUMBER(--MID(Todos!$H3903, _xlfn.SEQUENCE(LEN(Todos!$H3903)), 1)), MID(Todos!$H3903, _xlfn.SEQUENCE(LEN(Todos!$H3903)), 1), "")),
    IF(ISNUMBER(--RIGHT(_xlpm.txt,1)), _xlpm.txt, LEFT(_xlpm.txt, LEN(_xlpm.txt)-1))
)</f>
        <v>17038</v>
      </c>
      <c r="W3903" s="14" t="str">
        <f>UPPER(LEFT(Todos!$B3903,2))</f>
        <v>IL</v>
      </c>
      <c r="X3903" s="15" t="str" cm="1">
        <f t="array" ref="X3903">+IF(Todos!$C3903 = "",MODE.MATCH(Todos!$C$2:$C$4029),Todos!$C3903)</f>
        <v>F</v>
      </c>
    </row>
    <row r="3904" spans="1:24" x14ac:dyDescent="0.35">
      <c r="A3904" s="6">
        <v>102181</v>
      </c>
      <c r="B3904" s="7" t="s">
        <v>37</v>
      </c>
      <c r="C3904" s="7" t="s">
        <v>17</v>
      </c>
      <c r="D3904" s="7">
        <v>915</v>
      </c>
      <c r="E3904" s="7">
        <v>307</v>
      </c>
      <c r="F3904" s="7">
        <v>537</v>
      </c>
      <c r="G3904" s="7">
        <v>0</v>
      </c>
      <c r="H3904" s="7">
        <v>22420</v>
      </c>
      <c r="I3904" s="7">
        <v>2</v>
      </c>
      <c r="J3904" s="7">
        <v>56</v>
      </c>
      <c r="K3904" s="7">
        <v>442</v>
      </c>
      <c r="L3904" s="7">
        <v>385</v>
      </c>
      <c r="M3904" s="7">
        <v>13.3</v>
      </c>
      <c r="N3904" s="7">
        <f>VLOOKUP(Todos!$A3904,vlookup_table[#All],2,FALSE)</f>
        <v>0</v>
      </c>
      <c r="O3904" s="7" t="str">
        <f>VLOOKUP(Todos!$A3904,vlookup_table[#All],3,FALSE)</f>
        <v>MO</v>
      </c>
      <c r="P3904" s="7">
        <f>VLOOKUP(Todos!$A3904,vlookup_table[#All],4,FALSE)</f>
        <v>3404</v>
      </c>
      <c r="Q3904" s="9" t="str">
        <f>VLOOKUP(Todos!$A3904,vlookup_table[#All],5,FALSE)</f>
        <v>S1</v>
      </c>
      <c r="R3904" s="9" t="str">
        <f>VLOOKUP(Todos!$A3904,vlookup_table[#All],6,FALSE)</f>
        <v>F</v>
      </c>
      <c r="S3904" s="9">
        <f>VLOOKUP(Todos!$A3904,vlookup_table[#All],7,FALSE)</f>
        <v>15</v>
      </c>
      <c r="T3904" s="9">
        <f>ROUND((9706-Todos!$P3904)/100, 0)</f>
        <v>63</v>
      </c>
      <c r="U3904" s="9" t="str" cm="1">
        <f t="array" ref="U3904">_xlfn.IFS(
    ISNUMBER(SEARCH("C", Q3904)), "Ciudad",
    ISNUMBER(SEARCH("T", Q3904)), "Pueblo",
    ISNUMBER(SEARCH("R", Q3904)), "Rural",
    ISNUMBER(SEARCH("S", Q3904)), "Suburbano",
    ISNUMBER(SEARCH("U", Q3904)), "Urbano"
)</f>
        <v>Suburbano</v>
      </c>
      <c r="V3904" s="24" t="str" cm="1">
        <f t="array" ref="V3904">_xlfn.LET(
    _xlpm.txt, _xlfn.TEXTJOIN("", TRUE, IF(ISNUMBER(--MID(Todos!$H3904, _xlfn.SEQUENCE(LEN(Todos!$H3904)), 1)), MID(Todos!$H3904, _xlfn.SEQUENCE(LEN(Todos!$H3904)), 1), "")),
    IF(ISNUMBER(--RIGHT(_xlpm.txt,1)), _xlpm.txt, LEFT(_xlpm.txt, LEN(_xlpm.txt)-1))
)</f>
        <v>22420</v>
      </c>
      <c r="W3904" s="9" t="str">
        <f>UPPER(LEFT(Todos!$B3904,2))</f>
        <v>MO</v>
      </c>
      <c r="X3904" s="10" t="str" cm="1">
        <f t="array" ref="X3904">+IF(Todos!$C3904 = "",MODE.MATCH(Todos!$C$2:$C$4029),Todos!$C3904)</f>
        <v>F</v>
      </c>
    </row>
    <row r="3905" spans="1:24" x14ac:dyDescent="0.35">
      <c r="A3905" s="11">
        <v>155851</v>
      </c>
      <c r="B3905" s="12" t="s">
        <v>22</v>
      </c>
      <c r="C3905" s="12" t="s">
        <v>17</v>
      </c>
      <c r="D3905" s="12">
        <v>978</v>
      </c>
      <c r="E3905" s="12">
        <v>200</v>
      </c>
      <c r="F3905" s="12">
        <v>307</v>
      </c>
      <c r="G3905" s="12">
        <v>1</v>
      </c>
      <c r="H3905" s="12">
        <v>13560</v>
      </c>
      <c r="I3905" s="12">
        <v>6</v>
      </c>
      <c r="J3905" s="12">
        <v>25</v>
      </c>
      <c r="K3905" s="12">
        <v>291</v>
      </c>
      <c r="L3905" s="12">
        <v>256</v>
      </c>
      <c r="M3905" s="12">
        <v>20</v>
      </c>
      <c r="N3905" s="12">
        <f>VLOOKUP(Todos!$A3905,vlookup_table[#All],2,FALSE)</f>
        <v>28</v>
      </c>
      <c r="O3905" s="12" t="str">
        <f>VLOOKUP(Todos!$A3905,vlookup_table[#All],3,FALSE)</f>
        <v>CA</v>
      </c>
      <c r="P3905" s="12">
        <f>VLOOKUP(Todos!$A3905,vlookup_table[#All],4,FALSE)</f>
        <v>6201</v>
      </c>
      <c r="Q3905" s="14" t="str">
        <f>VLOOKUP(Todos!$A3905,vlookup_table[#All],5,FALSE)</f>
        <v>C2</v>
      </c>
      <c r="R3905" s="14" t="str">
        <f>VLOOKUP(Todos!$A3905,vlookup_table[#All],6,FALSE)</f>
        <v>F</v>
      </c>
      <c r="S3905" s="14">
        <f>VLOOKUP(Todos!$A3905,vlookup_table[#All],7,FALSE)</f>
        <v>20</v>
      </c>
      <c r="T3905" s="14">
        <f>ROUND((9706-Todos!$P3905)/100, 0)</f>
        <v>35</v>
      </c>
      <c r="U3905" s="14" t="str" cm="1">
        <f t="array" ref="U3905">_xlfn.IFS(
    ISNUMBER(SEARCH("C", Q3905)), "Ciudad",
    ISNUMBER(SEARCH("T", Q3905)), "Pueblo",
    ISNUMBER(SEARCH("R", Q3905)), "Rural",
    ISNUMBER(SEARCH("S", Q3905)), "Suburbano",
    ISNUMBER(SEARCH("U", Q3905)), "Urbano"
)</f>
        <v>Ciudad</v>
      </c>
      <c r="V3905" s="25" t="str" cm="1">
        <f t="array" ref="V3905">_xlfn.LET(
    _xlpm.txt, _xlfn.TEXTJOIN("", TRUE, IF(ISNUMBER(--MID(Todos!$H3905, _xlfn.SEQUENCE(LEN(Todos!$H3905)), 1)), MID(Todos!$H3905, _xlfn.SEQUENCE(LEN(Todos!$H3905)), 1), "")),
    IF(ISNUMBER(--RIGHT(_xlpm.txt,1)), _xlpm.txt, LEFT(_xlpm.txt, LEN(_xlpm.txt)-1))
)</f>
        <v>13560</v>
      </c>
      <c r="W3905" s="14" t="str">
        <f>UPPER(LEFT(Todos!$B3905,2))</f>
        <v>CA</v>
      </c>
      <c r="X3905" s="15" t="str" cm="1">
        <f t="array" ref="X3905">+IF(Todos!$C3905 = "",MODE.MATCH(Todos!$C$2:$C$4029),Todos!$C3905)</f>
        <v>F</v>
      </c>
    </row>
    <row r="3906" spans="1:24" x14ac:dyDescent="0.35">
      <c r="A3906" s="6">
        <v>40421</v>
      </c>
      <c r="B3906" s="7" t="s">
        <v>13</v>
      </c>
      <c r="C3906" s="7" t="s">
        <v>14</v>
      </c>
      <c r="D3906" s="7">
        <v>1270</v>
      </c>
      <c r="E3906" s="7">
        <v>363</v>
      </c>
      <c r="F3906" s="7">
        <v>519</v>
      </c>
      <c r="G3906" s="7">
        <v>15</v>
      </c>
      <c r="H3906" s="7">
        <v>17548</v>
      </c>
      <c r="I3906" s="7">
        <v>8</v>
      </c>
      <c r="J3906" s="7">
        <v>26</v>
      </c>
      <c r="K3906" s="7">
        <v>471</v>
      </c>
      <c r="L3906" s="7">
        <v>429</v>
      </c>
      <c r="M3906" s="7">
        <v>6.269230769</v>
      </c>
      <c r="N3906" s="7">
        <f>VLOOKUP(Todos!$A3906,vlookup_table[#All],2,FALSE)</f>
        <v>1002</v>
      </c>
      <c r="O3906" s="7" t="str">
        <f>VLOOKUP(Todos!$A3906,vlookup_table[#All],3,FALSE)</f>
        <v>FL</v>
      </c>
      <c r="P3906" s="7">
        <f>VLOOKUP(Todos!$A3906,vlookup_table[#All],4,FALSE)</f>
        <v>3911</v>
      </c>
      <c r="Q3906" s="9" t="str">
        <f>VLOOKUP(Todos!$A3906,vlookup_table[#All],5,FALSE)</f>
        <v>C1</v>
      </c>
      <c r="R3906" s="9" t="str">
        <f>VLOOKUP(Todos!$A3906,vlookup_table[#All],6,FALSE)</f>
        <v>M</v>
      </c>
      <c r="S3906" s="9">
        <f>VLOOKUP(Todos!$A3906,vlookup_table[#All],7,FALSE)</f>
        <v>5</v>
      </c>
      <c r="T3906" s="9">
        <f>ROUND((9706-Todos!$P3906)/100, 0)</f>
        <v>58</v>
      </c>
      <c r="U3906" s="9" t="str" cm="1">
        <f t="array" ref="U3906">_xlfn.IFS(
    ISNUMBER(SEARCH("C", Q3906)), "Ciudad",
    ISNUMBER(SEARCH("T", Q3906)), "Pueblo",
    ISNUMBER(SEARCH("R", Q3906)), "Rural",
    ISNUMBER(SEARCH("S", Q3906)), "Suburbano",
    ISNUMBER(SEARCH("U", Q3906)), "Urbano"
)</f>
        <v>Ciudad</v>
      </c>
      <c r="V3906" s="24" t="str" cm="1">
        <f t="array" ref="V3906">_xlfn.LET(
    _xlpm.txt, _xlfn.TEXTJOIN("", TRUE, IF(ISNUMBER(--MID(Todos!$H3906, _xlfn.SEQUENCE(LEN(Todos!$H3906)), 1)), MID(Todos!$H3906, _xlfn.SEQUENCE(LEN(Todos!$H3906)), 1), "")),
    IF(ISNUMBER(--RIGHT(_xlpm.txt,1)), _xlpm.txt, LEFT(_xlpm.txt, LEN(_xlpm.txt)-1))
)</f>
        <v>17548</v>
      </c>
      <c r="W3906" s="9" t="str">
        <f>UPPER(LEFT(Todos!$B3906,2))</f>
        <v>FL</v>
      </c>
      <c r="X3906" s="10" t="str" cm="1">
        <f t="array" ref="X3906">+IF(Todos!$C3906 = "",MODE.MATCH(Todos!$C$2:$C$4029),Todos!$C3906)</f>
        <v>M</v>
      </c>
    </row>
    <row r="3907" spans="1:24" x14ac:dyDescent="0.35">
      <c r="A3907" s="11">
        <v>26346</v>
      </c>
      <c r="B3907" s="12" t="s">
        <v>40</v>
      </c>
      <c r="C3907" s="12" t="s">
        <v>17</v>
      </c>
      <c r="D3907" s="12">
        <v>1717</v>
      </c>
      <c r="E3907" s="12">
        <v>443</v>
      </c>
      <c r="F3907" s="12">
        <v>645</v>
      </c>
      <c r="G3907" s="12">
        <v>29</v>
      </c>
      <c r="H3907" s="12">
        <v>21385</v>
      </c>
      <c r="I3907" s="12">
        <v>3</v>
      </c>
      <c r="J3907" s="12">
        <v>55</v>
      </c>
      <c r="K3907" s="12">
        <v>511</v>
      </c>
      <c r="L3907" s="12">
        <v>588</v>
      </c>
      <c r="M3907" s="12">
        <v>9</v>
      </c>
      <c r="N3907" s="12">
        <f>VLOOKUP(Todos!$A3907,vlookup_table[#All],2,FALSE)</f>
        <v>0</v>
      </c>
      <c r="O3907" s="12" t="str">
        <f>VLOOKUP(Todos!$A3907,vlookup_table[#All],3,FALSE)</f>
        <v>GA</v>
      </c>
      <c r="P3907" s="12">
        <f>VLOOKUP(Todos!$A3907,vlookup_table[#All],4,FALSE)</f>
        <v>3201</v>
      </c>
      <c r="Q3907" s="14" t="str">
        <f>VLOOKUP(Todos!$A3907,vlookup_table[#All],5,FALSE)</f>
        <v>S1</v>
      </c>
      <c r="R3907" s="14" t="str">
        <f>VLOOKUP(Todos!$A3907,vlookup_table[#All],6,FALSE)</f>
        <v>F</v>
      </c>
      <c r="S3907" s="14">
        <f>VLOOKUP(Todos!$A3907,vlookup_table[#All],7,FALSE)</f>
        <v>10</v>
      </c>
      <c r="T3907" s="14">
        <f>ROUND((9706-Todos!$P3907)/100, 0)</f>
        <v>65</v>
      </c>
      <c r="U3907" s="14" t="str" cm="1">
        <f t="array" ref="U3907">_xlfn.IFS(
    ISNUMBER(SEARCH("C", Q3907)), "Ciudad",
    ISNUMBER(SEARCH("T", Q3907)), "Pueblo",
    ISNUMBER(SEARCH("R", Q3907)), "Rural",
    ISNUMBER(SEARCH("S", Q3907)), "Suburbano",
    ISNUMBER(SEARCH("U", Q3907)), "Urbano"
)</f>
        <v>Suburbano</v>
      </c>
      <c r="V3907" s="25" t="str" cm="1">
        <f t="array" ref="V3907">_xlfn.LET(
    _xlpm.txt, _xlfn.TEXTJOIN("", TRUE, IF(ISNUMBER(--MID(Todos!$H3907, _xlfn.SEQUENCE(LEN(Todos!$H3907)), 1)), MID(Todos!$H3907, _xlfn.SEQUENCE(LEN(Todos!$H3907)), 1), "")),
    IF(ISNUMBER(--RIGHT(_xlpm.txt,1)), _xlpm.txt, LEFT(_xlpm.txt, LEN(_xlpm.txt)-1))
)</f>
        <v>21385</v>
      </c>
      <c r="W3907" s="14" t="str">
        <f>UPPER(LEFT(Todos!$B3907,2))</f>
        <v>GA</v>
      </c>
      <c r="X3907" s="15" t="str" cm="1">
        <f t="array" ref="X3907">+IF(Todos!$C3907 = "",MODE.MATCH(Todos!$C$2:$C$4029),Todos!$C3907)</f>
        <v>F</v>
      </c>
    </row>
    <row r="3908" spans="1:24" x14ac:dyDescent="0.35">
      <c r="A3908" s="6">
        <v>152621</v>
      </c>
      <c r="B3908" s="7" t="s">
        <v>22</v>
      </c>
      <c r="C3908" s="7" t="s">
        <v>14</v>
      </c>
      <c r="D3908" s="7">
        <v>2449</v>
      </c>
      <c r="E3908" s="7">
        <v>464</v>
      </c>
      <c r="F3908" s="7">
        <v>519</v>
      </c>
      <c r="G3908" s="7">
        <v>75</v>
      </c>
      <c r="H3908" s="7">
        <v>19318</v>
      </c>
      <c r="I3908" s="7">
        <v>11</v>
      </c>
      <c r="J3908" s="7">
        <v>37</v>
      </c>
      <c r="K3908" s="7">
        <v>472</v>
      </c>
      <c r="L3908" s="7">
        <v>518</v>
      </c>
      <c r="M3908" s="7">
        <v>7.615384615</v>
      </c>
      <c r="N3908" s="7">
        <f>VLOOKUP(Todos!$A3908,vlookup_table[#All],2,FALSE)</f>
        <v>4</v>
      </c>
      <c r="O3908" s="7" t="str">
        <f>VLOOKUP(Todos!$A3908,vlookup_table[#All],3,FALSE)</f>
        <v>CA</v>
      </c>
      <c r="P3908" s="7">
        <f>VLOOKUP(Todos!$A3908,vlookup_table[#All],4,FALSE)</f>
        <v>1801</v>
      </c>
      <c r="Q3908" s="9" t="str">
        <f>VLOOKUP(Todos!$A3908,vlookup_table[#All],5,FALSE)</f>
        <v>C1</v>
      </c>
      <c r="R3908" s="9" t="str">
        <f>VLOOKUP(Todos!$A3908,vlookup_table[#All],6,FALSE)</f>
        <v>M</v>
      </c>
      <c r="S3908" s="9">
        <f>VLOOKUP(Todos!$A3908,vlookup_table[#All],7,FALSE)</f>
        <v>10</v>
      </c>
      <c r="T3908" s="9">
        <f>ROUND((9706-Todos!$P3908)/100, 0)</f>
        <v>79</v>
      </c>
      <c r="U3908" s="9" t="str" cm="1">
        <f t="array" ref="U3908">_xlfn.IFS(
    ISNUMBER(SEARCH("C", Q3908)), "Ciudad",
    ISNUMBER(SEARCH("T", Q3908)), "Pueblo",
    ISNUMBER(SEARCH("R", Q3908)), "Rural",
    ISNUMBER(SEARCH("S", Q3908)), "Suburbano",
    ISNUMBER(SEARCH("U", Q3908)), "Urbano"
)</f>
        <v>Ciudad</v>
      </c>
      <c r="V3908" s="24" t="str" cm="1">
        <f t="array" ref="V3908">_xlfn.LET(
    _xlpm.txt, _xlfn.TEXTJOIN("", TRUE, IF(ISNUMBER(--MID(Todos!$H3908, _xlfn.SEQUENCE(LEN(Todos!$H3908)), 1)), MID(Todos!$H3908, _xlfn.SEQUENCE(LEN(Todos!$H3908)), 1), "")),
    IF(ISNUMBER(--RIGHT(_xlpm.txt,1)), _xlpm.txt, LEFT(_xlpm.txt, LEN(_xlpm.txt)-1))
)</f>
        <v>19318</v>
      </c>
      <c r="W3908" s="9" t="str">
        <f>UPPER(LEFT(Todos!$B3908,2))</f>
        <v>CA</v>
      </c>
      <c r="X3908" s="10" t="str" cm="1">
        <f t="array" ref="X3908">+IF(Todos!$C3908 = "",MODE.MATCH(Todos!$C$2:$C$4029),Todos!$C3908)</f>
        <v>M</v>
      </c>
    </row>
    <row r="3909" spans="1:24" x14ac:dyDescent="0.35">
      <c r="A3909" s="11">
        <v>164220</v>
      </c>
      <c r="B3909" s="12" t="s">
        <v>22</v>
      </c>
      <c r="C3909" s="12" t="s">
        <v>17</v>
      </c>
      <c r="D3909" s="12">
        <v>2869</v>
      </c>
      <c r="E3909" s="12">
        <v>630</v>
      </c>
      <c r="F3909" s="12">
        <v>745</v>
      </c>
      <c r="G3909" s="12">
        <v>74</v>
      </c>
      <c r="H3909" s="12">
        <v>24945</v>
      </c>
      <c r="I3909" s="12">
        <v>6</v>
      </c>
      <c r="J3909" s="12">
        <v>46</v>
      </c>
      <c r="K3909" s="12">
        <v>668</v>
      </c>
      <c r="L3909" s="12">
        <v>686</v>
      </c>
      <c r="M3909" s="12">
        <v>10.5</v>
      </c>
      <c r="N3909" s="12">
        <f>VLOOKUP(Todos!$A3909,vlookup_table[#All],2,FALSE)</f>
        <v>2</v>
      </c>
      <c r="O3909" s="12" t="str">
        <f>VLOOKUP(Todos!$A3909,vlookup_table[#All],3,FALSE)</f>
        <v>CA</v>
      </c>
      <c r="P3909" s="12">
        <f>VLOOKUP(Todos!$A3909,vlookup_table[#All],4,FALSE)</f>
        <v>2601</v>
      </c>
      <c r="Q3909" s="14" t="str">
        <f>VLOOKUP(Todos!$A3909,vlookup_table[#All],5,FALSE)</f>
        <v>T1</v>
      </c>
      <c r="R3909" s="14" t="str">
        <f>VLOOKUP(Todos!$A3909,vlookup_table[#All],6,FALSE)</f>
        <v>F</v>
      </c>
      <c r="S3909" s="14">
        <f>VLOOKUP(Todos!$A3909,vlookup_table[#All],7,FALSE)</f>
        <v>10</v>
      </c>
      <c r="T3909" s="14">
        <f>ROUND((9706-Todos!$P3909)/100, 0)</f>
        <v>71</v>
      </c>
      <c r="U3909" s="14" t="str" cm="1">
        <f t="array" ref="U3909">_xlfn.IFS(
    ISNUMBER(SEARCH("C", Q3909)), "Ciudad",
    ISNUMBER(SEARCH("T", Q3909)), "Pueblo",
    ISNUMBER(SEARCH("R", Q3909)), "Rural",
    ISNUMBER(SEARCH("S", Q3909)), "Suburbano",
    ISNUMBER(SEARCH("U", Q3909)), "Urbano"
)</f>
        <v>Pueblo</v>
      </c>
      <c r="V3909" s="25" t="str" cm="1">
        <f t="array" ref="V3909">_xlfn.LET(
    _xlpm.txt, _xlfn.TEXTJOIN("", TRUE, IF(ISNUMBER(--MID(Todos!$H3909, _xlfn.SEQUENCE(LEN(Todos!$H3909)), 1)), MID(Todos!$H3909, _xlfn.SEQUENCE(LEN(Todos!$H3909)), 1), "")),
    IF(ISNUMBER(--RIGHT(_xlpm.txt,1)), _xlpm.txt, LEFT(_xlpm.txt, LEN(_xlpm.txt)-1))
)</f>
        <v>24945</v>
      </c>
      <c r="W3909" s="14" t="str">
        <f>UPPER(LEFT(Todos!$B3909,2))</f>
        <v>CA</v>
      </c>
      <c r="X3909" s="15" t="str" cm="1">
        <f t="array" ref="X3909">+IF(Todos!$C3909 = "",MODE.MATCH(Todos!$C$2:$C$4029),Todos!$C3909)</f>
        <v>F</v>
      </c>
    </row>
    <row r="3910" spans="1:24" x14ac:dyDescent="0.35">
      <c r="A3910" s="6">
        <v>190477</v>
      </c>
      <c r="B3910" s="7" t="s">
        <v>41</v>
      </c>
      <c r="C3910" s="7" t="s">
        <v>52</v>
      </c>
      <c r="D3910" s="7">
        <v>1212</v>
      </c>
      <c r="E3910" s="7">
        <v>298</v>
      </c>
      <c r="F3910" s="7">
        <v>422</v>
      </c>
      <c r="G3910" s="7">
        <v>17</v>
      </c>
      <c r="H3910" s="7">
        <v>15314</v>
      </c>
      <c r="I3910" s="7">
        <v>5</v>
      </c>
      <c r="J3910" s="7">
        <v>47</v>
      </c>
      <c r="K3910" s="7">
        <v>354</v>
      </c>
      <c r="L3910" s="7">
        <v>365</v>
      </c>
      <c r="M3910" s="7">
        <v>14.66666667</v>
      </c>
      <c r="N3910" s="7">
        <f>VLOOKUP(Todos!$A3910,vlookup_table[#All],2,FALSE)</f>
        <v>2</v>
      </c>
      <c r="O3910" s="7" t="str">
        <f>VLOOKUP(Todos!$A3910,vlookup_table[#All],3,FALSE)</f>
        <v>WA</v>
      </c>
      <c r="P3910" s="7">
        <f>VLOOKUP(Todos!$A3910,vlookup_table[#All],4,FALSE)</f>
        <v>0</v>
      </c>
      <c r="Q3910" s="9" t="str">
        <f>VLOOKUP(Todos!$A3910,vlookup_table[#All],5,FALSE)</f>
        <v>R1</v>
      </c>
      <c r="R3910" s="9" t="str">
        <f>VLOOKUP(Todos!$A3910,vlookup_table[#All],6,FALSE)</f>
        <v>M</v>
      </c>
      <c r="S3910" s="9">
        <f>VLOOKUP(Todos!$A3910,vlookup_table[#All],7,FALSE)</f>
        <v>25</v>
      </c>
      <c r="T3910" s="9">
        <f>ROUND((9706-Todos!$P3910)/100, 0)</f>
        <v>97</v>
      </c>
      <c r="U3910" s="9" t="str" cm="1">
        <f t="array" ref="U3910">_xlfn.IFS(
    ISNUMBER(SEARCH("C", Q3910)), "Ciudad",
    ISNUMBER(SEARCH("T", Q3910)), "Pueblo",
    ISNUMBER(SEARCH("R", Q3910)), "Rural",
    ISNUMBER(SEARCH("S", Q3910)), "Suburbano",
    ISNUMBER(SEARCH("U", Q3910)), "Urbano"
)</f>
        <v>Rural</v>
      </c>
      <c r="V3910" s="24" t="str" cm="1">
        <f t="array" ref="V3910">_xlfn.LET(
    _xlpm.txt, _xlfn.TEXTJOIN("", TRUE, IF(ISNUMBER(--MID(Todos!$H3910, _xlfn.SEQUENCE(LEN(Todos!$H3910)), 1)), MID(Todos!$H3910, _xlfn.SEQUENCE(LEN(Todos!$H3910)), 1), "")),
    IF(ISNUMBER(--RIGHT(_xlpm.txt,1)), _xlpm.txt, LEFT(_xlpm.txt, LEN(_xlpm.txt)-1))
)</f>
        <v>15314</v>
      </c>
      <c r="W3910" s="9" t="str">
        <f>UPPER(LEFT(Todos!$B3910,2))</f>
        <v>WA</v>
      </c>
      <c r="X3910" s="10" t="str" cm="1">
        <f t="array" ref="X3910">+IF(Todos!$C3910 = "",MODE.MATCH(Todos!$C$2:$C$4029),Todos!$C3910)</f>
        <v>male</v>
      </c>
    </row>
    <row r="3911" spans="1:24" x14ac:dyDescent="0.35">
      <c r="A3911" s="11">
        <v>58203</v>
      </c>
      <c r="B3911" s="12" t="s">
        <v>58</v>
      </c>
      <c r="C3911" s="12" t="s">
        <v>14</v>
      </c>
      <c r="D3911" s="12">
        <v>224</v>
      </c>
      <c r="E3911" s="12">
        <v>138</v>
      </c>
      <c r="F3911" s="12">
        <v>218</v>
      </c>
      <c r="G3911" s="12">
        <v>0</v>
      </c>
      <c r="H3911" s="12">
        <v>7051</v>
      </c>
      <c r="I3911" s="12">
        <v>0</v>
      </c>
      <c r="J3911" s="12">
        <v>81</v>
      </c>
      <c r="K3911" s="12">
        <v>163</v>
      </c>
      <c r="L3911" s="12">
        <v>193</v>
      </c>
      <c r="M3911" s="12">
        <v>5.3333333329999997</v>
      </c>
      <c r="N3911" s="12">
        <f>VLOOKUP(Todos!$A3911,vlookup_table[#All],2,FALSE)</f>
        <v>1</v>
      </c>
      <c r="O3911" s="12" t="str">
        <f>VLOOKUP(Todos!$A3911,vlookup_table[#All],3,FALSE)</f>
        <v>KY</v>
      </c>
      <c r="P3911" s="12">
        <f>VLOOKUP(Todos!$A3911,vlookup_table[#All],4,FALSE)</f>
        <v>4401</v>
      </c>
      <c r="Q3911" s="14" t="str">
        <f>VLOOKUP(Todos!$A3911,vlookup_table[#All],5,FALSE)</f>
        <v>R3</v>
      </c>
      <c r="R3911" s="14" t="str">
        <f>VLOOKUP(Todos!$A3911,vlookup_table[#All],6,FALSE)</f>
        <v>M</v>
      </c>
      <c r="S3911" s="14">
        <f>VLOOKUP(Todos!$A3911,vlookup_table[#All],7,FALSE)</f>
        <v>6</v>
      </c>
      <c r="T3911" s="14">
        <f>ROUND((9706-Todos!$P3911)/100, 0)</f>
        <v>53</v>
      </c>
      <c r="U3911" s="14" t="str" cm="1">
        <f t="array" ref="U3911">_xlfn.IFS(
    ISNUMBER(SEARCH("C", Q3911)), "Ciudad",
    ISNUMBER(SEARCH("T", Q3911)), "Pueblo",
    ISNUMBER(SEARCH("R", Q3911)), "Rural",
    ISNUMBER(SEARCH("S", Q3911)), "Suburbano",
    ISNUMBER(SEARCH("U", Q3911)), "Urbano"
)</f>
        <v>Rural</v>
      </c>
      <c r="V3911" s="25" t="str" cm="1">
        <f t="array" ref="V3911">_xlfn.LET(
    _xlpm.txt, _xlfn.TEXTJOIN("", TRUE, IF(ISNUMBER(--MID(Todos!$H3911, _xlfn.SEQUENCE(LEN(Todos!$H3911)), 1)), MID(Todos!$H3911, _xlfn.SEQUENCE(LEN(Todos!$H3911)), 1), "")),
    IF(ISNUMBER(--RIGHT(_xlpm.txt,1)), _xlpm.txt, LEFT(_xlpm.txt, LEN(_xlpm.txt)-1))
)</f>
        <v>7051</v>
      </c>
      <c r="W3911" s="14" t="str">
        <f>UPPER(LEFT(Todos!$B3911,2))</f>
        <v>KY</v>
      </c>
      <c r="X3911" s="15" t="str" cm="1">
        <f t="array" ref="X3911">+IF(Todos!$C3911 = "",MODE.MATCH(Todos!$C$2:$C$4029),Todos!$C3911)</f>
        <v>M</v>
      </c>
    </row>
    <row r="3912" spans="1:24" x14ac:dyDescent="0.35">
      <c r="A3912" s="6">
        <v>115188</v>
      </c>
      <c r="B3912" s="7" t="s">
        <v>32</v>
      </c>
      <c r="C3912" s="7" t="s">
        <v>17</v>
      </c>
      <c r="D3912" s="7">
        <v>160</v>
      </c>
      <c r="E3912" s="7">
        <v>118</v>
      </c>
      <c r="F3912" s="7">
        <v>218</v>
      </c>
      <c r="G3912" s="7">
        <v>1</v>
      </c>
      <c r="H3912" s="7">
        <v>7192</v>
      </c>
      <c r="I3912" s="7">
        <v>3</v>
      </c>
      <c r="J3912" s="7">
        <v>68</v>
      </c>
      <c r="K3912" s="7">
        <v>170</v>
      </c>
      <c r="L3912" s="7">
        <v>161</v>
      </c>
      <c r="M3912" s="7">
        <v>10.5</v>
      </c>
      <c r="N3912" s="7">
        <f>VLOOKUP(Todos!$A3912,vlookup_table[#All],2,FALSE)</f>
        <v>2</v>
      </c>
      <c r="O3912" s="7" t="str">
        <f>VLOOKUP(Todos!$A3912,vlookup_table[#All],3,FALSE)</f>
        <v>OK</v>
      </c>
      <c r="P3912" s="7">
        <f>VLOOKUP(Todos!$A3912,vlookup_table[#All],4,FALSE)</f>
        <v>3601</v>
      </c>
      <c r="Q3912" s="9" t="str">
        <f>VLOOKUP(Todos!$A3912,vlookup_table[#All],5,FALSE)</f>
        <v>R3</v>
      </c>
      <c r="R3912" s="9" t="str">
        <f>VLOOKUP(Todos!$A3912,vlookup_table[#All],6,FALSE)</f>
        <v>F</v>
      </c>
      <c r="S3912" s="9">
        <f>VLOOKUP(Todos!$A3912,vlookup_table[#All],7,FALSE)</f>
        <v>16</v>
      </c>
      <c r="T3912" s="9">
        <f>ROUND((9706-Todos!$P3912)/100, 0)</f>
        <v>61</v>
      </c>
      <c r="U3912" s="9" t="str" cm="1">
        <f t="array" ref="U3912">_xlfn.IFS(
    ISNUMBER(SEARCH("C", Q3912)), "Ciudad",
    ISNUMBER(SEARCH("T", Q3912)), "Pueblo",
    ISNUMBER(SEARCH("R", Q3912)), "Rural",
    ISNUMBER(SEARCH("S", Q3912)), "Suburbano",
    ISNUMBER(SEARCH("U", Q3912)), "Urbano"
)</f>
        <v>Rural</v>
      </c>
      <c r="V3912" s="24" t="str" cm="1">
        <f t="array" ref="V3912">_xlfn.LET(
    _xlpm.txt, _xlfn.TEXTJOIN("", TRUE, IF(ISNUMBER(--MID(Todos!$H3912, _xlfn.SEQUENCE(LEN(Todos!$H3912)), 1)), MID(Todos!$H3912, _xlfn.SEQUENCE(LEN(Todos!$H3912)), 1), "")),
    IF(ISNUMBER(--RIGHT(_xlpm.txt,1)), _xlpm.txt, LEFT(_xlpm.txt, LEN(_xlpm.txt)-1))
)</f>
        <v>7192</v>
      </c>
      <c r="W3912" s="9" t="str">
        <f>UPPER(LEFT(Todos!$B3912,2))</f>
        <v>OK</v>
      </c>
      <c r="X3912" s="10" t="str" cm="1">
        <f t="array" ref="X3912">+IF(Todos!$C3912 = "",MODE.MATCH(Todos!$C$2:$C$4029),Todos!$C3912)</f>
        <v>F</v>
      </c>
    </row>
    <row r="3913" spans="1:24" x14ac:dyDescent="0.35">
      <c r="A3913" s="11">
        <v>148918</v>
      </c>
      <c r="B3913" s="12" t="s">
        <v>22</v>
      </c>
      <c r="C3913" s="12" t="s">
        <v>17</v>
      </c>
      <c r="D3913" s="12">
        <v>1178</v>
      </c>
      <c r="E3913" s="12">
        <v>322</v>
      </c>
      <c r="F3913" s="12">
        <v>444</v>
      </c>
      <c r="G3913" s="12">
        <v>9</v>
      </c>
      <c r="H3913" s="12">
        <v>14711</v>
      </c>
      <c r="I3913" s="12">
        <v>2</v>
      </c>
      <c r="J3913" s="12">
        <v>55</v>
      </c>
      <c r="K3913" s="12">
        <v>384</v>
      </c>
      <c r="L3913" s="12">
        <v>370</v>
      </c>
      <c r="M3913" s="12">
        <v>12.33333333</v>
      </c>
      <c r="N3913" s="12">
        <f>VLOOKUP(Todos!$A3913,vlookup_table[#All],2,FALSE)</f>
        <v>0</v>
      </c>
      <c r="O3913" s="12" t="str">
        <f>VLOOKUP(Todos!$A3913,vlookup_table[#All],3,FALSE)</f>
        <v>CA</v>
      </c>
      <c r="P3913" s="12">
        <f>VLOOKUP(Todos!$A3913,vlookup_table[#All],4,FALSE)</f>
        <v>0</v>
      </c>
      <c r="Q3913" s="14" t="str">
        <f>VLOOKUP(Todos!$A3913,vlookup_table[#All],5,FALSE)</f>
        <v>C2</v>
      </c>
      <c r="R3913" s="14" t="str">
        <f>VLOOKUP(Todos!$A3913,vlookup_table[#All],6,FALSE)</f>
        <v>F</v>
      </c>
      <c r="S3913" s="14">
        <f>VLOOKUP(Todos!$A3913,vlookup_table[#All],7,FALSE)</f>
        <v>21</v>
      </c>
      <c r="T3913" s="14">
        <f>ROUND((9706-Todos!$P3913)/100, 0)</f>
        <v>97</v>
      </c>
      <c r="U3913" s="14" t="str" cm="1">
        <f t="array" ref="U3913">_xlfn.IFS(
    ISNUMBER(SEARCH("C", Q3913)), "Ciudad",
    ISNUMBER(SEARCH("T", Q3913)), "Pueblo",
    ISNUMBER(SEARCH("R", Q3913)), "Rural",
    ISNUMBER(SEARCH("S", Q3913)), "Suburbano",
    ISNUMBER(SEARCH("U", Q3913)), "Urbano"
)</f>
        <v>Ciudad</v>
      </c>
      <c r="V3913" s="25" t="str" cm="1">
        <f t="array" ref="V3913">_xlfn.LET(
    _xlpm.txt, _xlfn.TEXTJOIN("", TRUE, IF(ISNUMBER(--MID(Todos!$H3913, _xlfn.SEQUENCE(LEN(Todos!$H3913)), 1)), MID(Todos!$H3913, _xlfn.SEQUENCE(LEN(Todos!$H3913)), 1), "")),
    IF(ISNUMBER(--RIGHT(_xlpm.txt,1)), _xlpm.txt, LEFT(_xlpm.txt, LEN(_xlpm.txt)-1))
)</f>
        <v>14711</v>
      </c>
      <c r="W3913" s="14" t="str">
        <f>UPPER(LEFT(Todos!$B3913,2))</f>
        <v>CA</v>
      </c>
      <c r="X3913" s="15" t="str" cm="1">
        <f t="array" ref="X3913">+IF(Todos!$C3913 = "",MODE.MATCH(Todos!$C$2:$C$4029),Todos!$C3913)</f>
        <v>F</v>
      </c>
    </row>
    <row r="3914" spans="1:24" x14ac:dyDescent="0.35">
      <c r="A3914" s="6">
        <v>55117</v>
      </c>
      <c r="B3914" s="7" t="s">
        <v>63</v>
      </c>
      <c r="C3914" s="7" t="s">
        <v>17</v>
      </c>
      <c r="D3914" s="7">
        <v>668</v>
      </c>
      <c r="E3914" s="7">
        <v>303</v>
      </c>
      <c r="F3914" s="7">
        <v>484</v>
      </c>
      <c r="G3914" s="7">
        <v>0</v>
      </c>
      <c r="H3914" s="7">
        <v>18900</v>
      </c>
      <c r="I3914" s="7">
        <v>0</v>
      </c>
      <c r="J3914" s="7">
        <v>59</v>
      </c>
      <c r="K3914" s="7">
        <v>456</v>
      </c>
      <c r="L3914" s="7">
        <v>326</v>
      </c>
      <c r="M3914" s="7">
        <v>15</v>
      </c>
      <c r="N3914" s="7">
        <f>VLOOKUP(Todos!$A3914,vlookup_table[#All],2,FALSE)</f>
        <v>0</v>
      </c>
      <c r="O3914" s="7" t="str">
        <f>VLOOKUP(Todos!$A3914,vlookup_table[#All],3,FALSE)</f>
        <v>MS</v>
      </c>
      <c r="P3914" s="7">
        <f>VLOOKUP(Todos!$A3914,vlookup_table[#All],4,FALSE)</f>
        <v>2905</v>
      </c>
      <c r="Q3914" s="9" t="str">
        <f>VLOOKUP(Todos!$A3914,vlookup_table[#All],5,FALSE)</f>
        <v>S1</v>
      </c>
      <c r="R3914" s="9" t="str">
        <f>VLOOKUP(Todos!$A3914,vlookup_table[#All],6,FALSE)</f>
        <v>F</v>
      </c>
      <c r="S3914" s="9">
        <f>VLOOKUP(Todos!$A3914,vlookup_table[#All],7,FALSE)</f>
        <v>15</v>
      </c>
      <c r="T3914" s="9">
        <f>ROUND((9706-Todos!$P3914)/100, 0)</f>
        <v>68</v>
      </c>
      <c r="U3914" s="9" t="str" cm="1">
        <f t="array" ref="U3914">_xlfn.IFS(
    ISNUMBER(SEARCH("C", Q3914)), "Ciudad",
    ISNUMBER(SEARCH("T", Q3914)), "Pueblo",
    ISNUMBER(SEARCH("R", Q3914)), "Rural",
    ISNUMBER(SEARCH("S", Q3914)), "Suburbano",
    ISNUMBER(SEARCH("U", Q3914)), "Urbano"
)</f>
        <v>Suburbano</v>
      </c>
      <c r="V3914" s="24" t="str" cm="1">
        <f t="array" ref="V3914">_xlfn.LET(
    _xlpm.txt, _xlfn.TEXTJOIN("", TRUE, IF(ISNUMBER(--MID(Todos!$H3914, _xlfn.SEQUENCE(LEN(Todos!$H3914)), 1)), MID(Todos!$H3914, _xlfn.SEQUENCE(LEN(Todos!$H3914)), 1), "")),
    IF(ISNUMBER(--RIGHT(_xlpm.txt,1)), _xlpm.txt, LEFT(_xlpm.txt, LEN(_xlpm.txt)-1))
)</f>
        <v>18900</v>
      </c>
      <c r="W3914" s="9" t="str">
        <f>UPPER(LEFT(Todos!$B3914,2))</f>
        <v>MS</v>
      </c>
      <c r="X3914" s="10" t="str" cm="1">
        <f t="array" ref="X3914">+IF(Todos!$C3914 = "",MODE.MATCH(Todos!$C$2:$C$4029),Todos!$C3914)</f>
        <v>F</v>
      </c>
    </row>
    <row r="3915" spans="1:24" x14ac:dyDescent="0.35">
      <c r="A3915" s="11">
        <v>157106</v>
      </c>
      <c r="B3915" s="12" t="s">
        <v>22</v>
      </c>
      <c r="C3915" s="12" t="s">
        <v>17</v>
      </c>
      <c r="D3915" s="12">
        <v>5886</v>
      </c>
      <c r="E3915" s="12">
        <v>1096</v>
      </c>
      <c r="F3915" s="12">
        <v>1116</v>
      </c>
      <c r="G3915" s="12">
        <v>98</v>
      </c>
      <c r="H3915" s="12">
        <v>82369</v>
      </c>
      <c r="I3915" s="12">
        <v>14</v>
      </c>
      <c r="J3915" s="12">
        <v>50</v>
      </c>
      <c r="K3915" s="12">
        <v>1500</v>
      </c>
      <c r="L3915" s="12">
        <v>1005</v>
      </c>
      <c r="M3915" s="12">
        <v>19.3125</v>
      </c>
      <c r="N3915" s="12">
        <f>VLOOKUP(Todos!$A3915,vlookup_table[#All],2,FALSE)</f>
        <v>0</v>
      </c>
      <c r="O3915" s="12" t="str">
        <f>VLOOKUP(Todos!$A3915,vlookup_table[#All],3,FALSE)</f>
        <v>CA</v>
      </c>
      <c r="P3915" s="12">
        <f>VLOOKUP(Todos!$A3915,vlookup_table[#All],4,FALSE)</f>
        <v>5111</v>
      </c>
      <c r="Q3915" s="14" t="str">
        <f>VLOOKUP(Todos!$A3915,vlookup_table[#All],5,FALSE)</f>
        <v>T1</v>
      </c>
      <c r="R3915" s="14" t="str">
        <f>VLOOKUP(Todos!$A3915,vlookup_table[#All],6,FALSE)</f>
        <v>F</v>
      </c>
      <c r="S3915" s="14">
        <f>VLOOKUP(Todos!$A3915,vlookup_table[#All],7,FALSE)</f>
        <v>26</v>
      </c>
      <c r="T3915" s="14">
        <f>ROUND((9706-Todos!$P3915)/100, 0)</f>
        <v>46</v>
      </c>
      <c r="U3915" s="14" t="str" cm="1">
        <f t="array" ref="U3915">_xlfn.IFS(
    ISNUMBER(SEARCH("C", Q3915)), "Ciudad",
    ISNUMBER(SEARCH("T", Q3915)), "Pueblo",
    ISNUMBER(SEARCH("R", Q3915)), "Rural",
    ISNUMBER(SEARCH("S", Q3915)), "Suburbano",
    ISNUMBER(SEARCH("U", Q3915)), "Urbano"
)</f>
        <v>Pueblo</v>
      </c>
      <c r="V3915" s="25" t="str" cm="1">
        <f t="array" ref="V3915">_xlfn.LET(
    _xlpm.txt, _xlfn.TEXTJOIN("", TRUE, IF(ISNUMBER(--MID(Todos!$H3915, _xlfn.SEQUENCE(LEN(Todos!$H3915)), 1)), MID(Todos!$H3915, _xlfn.SEQUENCE(LEN(Todos!$H3915)), 1), "")),
    IF(ISNUMBER(--RIGHT(_xlpm.txt,1)), _xlpm.txt, LEFT(_xlpm.txt, LEN(_xlpm.txt)-1))
)</f>
        <v>82369</v>
      </c>
      <c r="W3915" s="14" t="str">
        <f>UPPER(LEFT(Todos!$B3915,2))</f>
        <v>CA</v>
      </c>
      <c r="X3915" s="15" t="str" cm="1">
        <f t="array" ref="X3915">+IF(Todos!$C3915 = "",MODE.MATCH(Todos!$C$2:$C$4029),Todos!$C3915)</f>
        <v>F</v>
      </c>
    </row>
    <row r="3916" spans="1:24" x14ac:dyDescent="0.35">
      <c r="A3916" s="6">
        <v>183193</v>
      </c>
      <c r="B3916" s="7" t="s">
        <v>41</v>
      </c>
      <c r="C3916" s="7" t="s">
        <v>17</v>
      </c>
      <c r="D3916" s="7">
        <v>696</v>
      </c>
      <c r="E3916" s="7">
        <v>367</v>
      </c>
      <c r="F3916" s="7">
        <v>423</v>
      </c>
      <c r="G3916" s="7">
        <v>0</v>
      </c>
      <c r="H3916" s="7">
        <v>13480</v>
      </c>
      <c r="I3916" s="7">
        <v>4</v>
      </c>
      <c r="J3916" s="7">
        <v>33</v>
      </c>
      <c r="K3916" s="7">
        <v>383</v>
      </c>
      <c r="L3916" s="7">
        <v>406</v>
      </c>
      <c r="M3916" s="7">
        <v>9</v>
      </c>
      <c r="N3916" s="7">
        <f>VLOOKUP(Todos!$A3916,vlookup_table[#All],2,FALSE)</f>
        <v>0</v>
      </c>
      <c r="O3916" s="7" t="str">
        <f>VLOOKUP(Todos!$A3916,vlookup_table[#All],3,FALSE)</f>
        <v>WA</v>
      </c>
      <c r="P3916" s="7">
        <f>VLOOKUP(Todos!$A3916,vlookup_table[#All],4,FALSE)</f>
        <v>5801</v>
      </c>
      <c r="Q3916" s="9" t="str">
        <f>VLOOKUP(Todos!$A3916,vlookup_table[#All],5,FALSE)</f>
        <v>S2</v>
      </c>
      <c r="R3916" s="9" t="str">
        <f>VLOOKUP(Todos!$A3916,vlookup_table[#All],6,FALSE)</f>
        <v>F</v>
      </c>
      <c r="S3916" s="9">
        <f>VLOOKUP(Todos!$A3916,vlookup_table[#All],7,FALSE)</f>
        <v>31</v>
      </c>
      <c r="T3916" s="9">
        <f>ROUND((9706-Todos!$P3916)/100, 0)</f>
        <v>39</v>
      </c>
      <c r="U3916" s="9" t="str" cm="1">
        <f t="array" ref="U3916">_xlfn.IFS(
    ISNUMBER(SEARCH("C", Q3916)), "Ciudad",
    ISNUMBER(SEARCH("T", Q3916)), "Pueblo",
    ISNUMBER(SEARCH("R", Q3916)), "Rural",
    ISNUMBER(SEARCH("S", Q3916)), "Suburbano",
    ISNUMBER(SEARCH("U", Q3916)), "Urbano"
)</f>
        <v>Suburbano</v>
      </c>
      <c r="V3916" s="24" t="str" cm="1">
        <f t="array" ref="V3916">_xlfn.LET(
    _xlpm.txt, _xlfn.TEXTJOIN("", TRUE, IF(ISNUMBER(--MID(Todos!$H3916, _xlfn.SEQUENCE(LEN(Todos!$H3916)), 1)), MID(Todos!$H3916, _xlfn.SEQUENCE(LEN(Todos!$H3916)), 1), "")),
    IF(ISNUMBER(--RIGHT(_xlpm.txt,1)), _xlpm.txt, LEFT(_xlpm.txt, LEN(_xlpm.txt)-1))
)</f>
        <v>13480</v>
      </c>
      <c r="W3916" s="9" t="str">
        <f>UPPER(LEFT(Todos!$B3916,2))</f>
        <v>WA</v>
      </c>
      <c r="X3916" s="10" t="str" cm="1">
        <f t="array" ref="X3916">+IF(Todos!$C3916 = "",MODE.MATCH(Todos!$C$2:$C$4029),Todos!$C3916)</f>
        <v>F</v>
      </c>
    </row>
    <row r="3917" spans="1:24" x14ac:dyDescent="0.35">
      <c r="A3917" s="11">
        <v>170402</v>
      </c>
      <c r="B3917" s="12" t="s">
        <v>22</v>
      </c>
      <c r="C3917" s="12" t="s">
        <v>17</v>
      </c>
      <c r="D3917" s="12">
        <v>1224</v>
      </c>
      <c r="E3917" s="12">
        <v>228</v>
      </c>
      <c r="F3917" s="12">
        <v>356</v>
      </c>
      <c r="G3917" s="12">
        <v>19</v>
      </c>
      <c r="H3917" s="12">
        <v>15512</v>
      </c>
      <c r="I3917" s="12">
        <v>8</v>
      </c>
      <c r="J3917" s="12">
        <v>50</v>
      </c>
      <c r="K3917" s="12">
        <v>312</v>
      </c>
      <c r="L3917" s="12">
        <v>325</v>
      </c>
      <c r="M3917" s="12">
        <v>6.8</v>
      </c>
      <c r="N3917" s="12">
        <f>VLOOKUP(Todos!$A3917,vlookup_table[#All],2,FALSE)</f>
        <v>0</v>
      </c>
      <c r="O3917" s="12" t="str">
        <f>VLOOKUP(Todos!$A3917,vlookup_table[#All],3,FALSE)</f>
        <v>CA</v>
      </c>
      <c r="P3917" s="12">
        <f>VLOOKUP(Todos!$A3917,vlookup_table[#All],4,FALSE)</f>
        <v>4301</v>
      </c>
      <c r="Q3917" s="14" t="str">
        <f>VLOOKUP(Todos!$A3917,vlookup_table[#All],5,FALSE)</f>
        <v>R1</v>
      </c>
      <c r="R3917" s="14" t="str">
        <f>VLOOKUP(Todos!$A3917,vlookup_table[#All],6,FALSE)</f>
        <v>F</v>
      </c>
      <c r="S3917" s="14">
        <f>VLOOKUP(Todos!$A3917,vlookup_table[#All],7,FALSE)</f>
        <v>10</v>
      </c>
      <c r="T3917" s="14">
        <f>ROUND((9706-Todos!$P3917)/100, 0)</f>
        <v>54</v>
      </c>
      <c r="U3917" s="14" t="str" cm="1">
        <f t="array" ref="U3917">_xlfn.IFS(
    ISNUMBER(SEARCH("C", Q3917)), "Ciudad",
    ISNUMBER(SEARCH("T", Q3917)), "Pueblo",
    ISNUMBER(SEARCH("R", Q3917)), "Rural",
    ISNUMBER(SEARCH("S", Q3917)), "Suburbano",
    ISNUMBER(SEARCH("U", Q3917)), "Urbano"
)</f>
        <v>Rural</v>
      </c>
      <c r="V3917" s="25" t="str" cm="1">
        <f t="array" ref="V3917">_xlfn.LET(
    _xlpm.txt, _xlfn.TEXTJOIN("", TRUE, IF(ISNUMBER(--MID(Todos!$H3917, _xlfn.SEQUENCE(LEN(Todos!$H3917)), 1)), MID(Todos!$H3917, _xlfn.SEQUENCE(LEN(Todos!$H3917)), 1), "")),
    IF(ISNUMBER(--RIGHT(_xlpm.txt,1)), _xlpm.txt, LEFT(_xlpm.txt, LEN(_xlpm.txt)-1))
)</f>
        <v>15512</v>
      </c>
      <c r="W3917" s="14" t="str">
        <f>UPPER(LEFT(Todos!$B3917,2))</f>
        <v>CA</v>
      </c>
      <c r="X3917" s="15" t="str" cm="1">
        <f t="array" ref="X3917">+IF(Todos!$C3917 = "",MODE.MATCH(Todos!$C$2:$C$4029),Todos!$C3917)</f>
        <v>F</v>
      </c>
    </row>
    <row r="3918" spans="1:24" x14ac:dyDescent="0.35">
      <c r="A3918" s="6">
        <v>52588</v>
      </c>
      <c r="B3918" s="7" t="s">
        <v>54</v>
      </c>
      <c r="C3918" s="7"/>
      <c r="D3918" s="7">
        <v>585</v>
      </c>
      <c r="E3918" s="7">
        <v>212</v>
      </c>
      <c r="F3918" s="7">
        <v>326</v>
      </c>
      <c r="G3918" s="7">
        <v>4</v>
      </c>
      <c r="H3918" s="7">
        <v>13218</v>
      </c>
      <c r="I3918" s="7">
        <v>1</v>
      </c>
      <c r="J3918" s="7">
        <v>71</v>
      </c>
      <c r="K3918" s="7">
        <v>258</v>
      </c>
      <c r="L3918" s="7">
        <v>286</v>
      </c>
      <c r="M3918" s="7">
        <v>10.75</v>
      </c>
      <c r="N3918" s="7">
        <f>VLOOKUP(Todos!$A3918,vlookup_table[#All],2,FALSE)</f>
        <v>0</v>
      </c>
      <c r="O3918" s="7" t="str">
        <f>VLOOKUP(Todos!$A3918,vlookup_table[#All],3,FALSE)</f>
        <v>TN</v>
      </c>
      <c r="P3918" s="7">
        <f>VLOOKUP(Todos!$A3918,vlookup_table[#All],4,FALSE)</f>
        <v>0</v>
      </c>
      <c r="Q3918" s="9" t="str">
        <f>VLOOKUP(Todos!$A3918,vlookup_table[#All],5,FALSE)</f>
        <v>R3</v>
      </c>
      <c r="R3918" s="9" t="str">
        <f>VLOOKUP(Todos!$A3918,vlookup_table[#All],6,FALSE)</f>
        <v/>
      </c>
      <c r="S3918" s="9">
        <f>VLOOKUP(Todos!$A3918,vlookup_table[#All],7,FALSE)</f>
        <v>15</v>
      </c>
      <c r="T3918" s="9">
        <f>ROUND((9706-Todos!$P3918)/100, 0)</f>
        <v>97</v>
      </c>
      <c r="U3918" s="9" t="str" cm="1">
        <f t="array" ref="U3918">_xlfn.IFS(
    ISNUMBER(SEARCH("C", Q3918)), "Ciudad",
    ISNUMBER(SEARCH("T", Q3918)), "Pueblo",
    ISNUMBER(SEARCH("R", Q3918)), "Rural",
    ISNUMBER(SEARCH("S", Q3918)), "Suburbano",
    ISNUMBER(SEARCH("U", Q3918)), "Urbano"
)</f>
        <v>Rural</v>
      </c>
      <c r="V3918" s="24" t="str" cm="1">
        <f t="array" ref="V3918">_xlfn.LET(
    _xlpm.txt, _xlfn.TEXTJOIN("", TRUE, IF(ISNUMBER(--MID(Todos!$H3918, _xlfn.SEQUENCE(LEN(Todos!$H3918)), 1)), MID(Todos!$H3918, _xlfn.SEQUENCE(LEN(Todos!$H3918)), 1), "")),
    IF(ISNUMBER(--RIGHT(_xlpm.txt,1)), _xlpm.txt, LEFT(_xlpm.txt, LEN(_xlpm.txt)-1))
)</f>
        <v>13218</v>
      </c>
      <c r="W3918" s="9" t="str">
        <f>UPPER(LEFT(Todos!$B3918,2))</f>
        <v>TN</v>
      </c>
      <c r="X3918" s="10" t="e" cm="1">
        <f t="array" aca="1" ref="X3918" ca="1">+IF(Todos!$C3918 = "",MODE.MATCH(Todos!$C$2:$C$4029),Todos!$C3918)</f>
        <v>#NAME?</v>
      </c>
    </row>
    <row r="3919" spans="1:24" x14ac:dyDescent="0.35">
      <c r="A3919" s="11">
        <v>182356</v>
      </c>
      <c r="B3919" s="12" t="s">
        <v>41</v>
      </c>
      <c r="C3919" s="12" t="s">
        <v>17</v>
      </c>
      <c r="D3919" s="12">
        <v>555</v>
      </c>
      <c r="E3919" s="12">
        <v>305</v>
      </c>
      <c r="F3919" s="12">
        <v>319</v>
      </c>
      <c r="G3919" s="12">
        <v>0</v>
      </c>
      <c r="H3919" s="12">
        <v>11395</v>
      </c>
      <c r="I3919" s="12">
        <v>6</v>
      </c>
      <c r="J3919" s="12">
        <v>48</v>
      </c>
      <c r="K3919" s="12">
        <v>299</v>
      </c>
      <c r="L3919" s="12">
        <v>331</v>
      </c>
      <c r="M3919" s="12">
        <v>11.28571429</v>
      </c>
      <c r="N3919" s="12">
        <f>VLOOKUP(Todos!$A3919,vlookup_table[#All],2,FALSE)</f>
        <v>0</v>
      </c>
      <c r="O3919" s="12" t="str">
        <f>VLOOKUP(Todos!$A3919,vlookup_table[#All],3,FALSE)</f>
        <v>WA</v>
      </c>
      <c r="P3919" s="12">
        <f>VLOOKUP(Todos!$A3919,vlookup_table[#All],4,FALSE)</f>
        <v>3801</v>
      </c>
      <c r="Q3919" s="14" t="str">
        <f>VLOOKUP(Todos!$A3919,vlookup_table[#All],5,FALSE)</f>
        <v>C3</v>
      </c>
      <c r="R3919" s="14" t="str">
        <f>VLOOKUP(Todos!$A3919,vlookup_table[#All],6,FALSE)</f>
        <v>F</v>
      </c>
      <c r="S3919" s="14">
        <f>VLOOKUP(Todos!$A3919,vlookup_table[#All],7,FALSE)</f>
        <v>12</v>
      </c>
      <c r="T3919" s="14">
        <f>ROUND((9706-Todos!$P3919)/100, 0)</f>
        <v>59</v>
      </c>
      <c r="U3919" s="14" t="str" cm="1">
        <f t="array" ref="U3919">_xlfn.IFS(
    ISNUMBER(SEARCH("C", Q3919)), "Ciudad",
    ISNUMBER(SEARCH("T", Q3919)), "Pueblo",
    ISNUMBER(SEARCH("R", Q3919)), "Rural",
    ISNUMBER(SEARCH("S", Q3919)), "Suburbano",
    ISNUMBER(SEARCH("U", Q3919)), "Urbano"
)</f>
        <v>Ciudad</v>
      </c>
      <c r="V3919" s="25" t="str" cm="1">
        <f t="array" ref="V3919">_xlfn.LET(
    _xlpm.txt, _xlfn.TEXTJOIN("", TRUE, IF(ISNUMBER(--MID(Todos!$H3919, _xlfn.SEQUENCE(LEN(Todos!$H3919)), 1)), MID(Todos!$H3919, _xlfn.SEQUENCE(LEN(Todos!$H3919)), 1), "")),
    IF(ISNUMBER(--RIGHT(_xlpm.txt,1)), _xlpm.txt, LEFT(_xlpm.txt, LEN(_xlpm.txt)-1))
)</f>
        <v>11395</v>
      </c>
      <c r="W3919" s="14" t="str">
        <f>UPPER(LEFT(Todos!$B3919,2))</f>
        <v>WA</v>
      </c>
      <c r="X3919" s="15" t="str" cm="1">
        <f t="array" ref="X3919">+IF(Todos!$C3919 = "",MODE.MATCH(Todos!$C$2:$C$4029),Todos!$C3919)</f>
        <v>F</v>
      </c>
    </row>
    <row r="3920" spans="1:24" x14ac:dyDescent="0.35">
      <c r="A3920" s="6">
        <v>43052</v>
      </c>
      <c r="B3920" s="7" t="s">
        <v>13</v>
      </c>
      <c r="C3920" s="7" t="s">
        <v>17</v>
      </c>
      <c r="D3920" s="7">
        <v>2038</v>
      </c>
      <c r="E3920" s="7">
        <v>390</v>
      </c>
      <c r="F3920" s="7">
        <v>670</v>
      </c>
      <c r="G3920" s="7">
        <v>51</v>
      </c>
      <c r="H3920" s="7">
        <v>29920</v>
      </c>
      <c r="I3920" s="7">
        <v>4</v>
      </c>
      <c r="J3920" s="7">
        <v>23</v>
      </c>
      <c r="K3920" s="7">
        <v>515</v>
      </c>
      <c r="L3920" s="7">
        <v>564</v>
      </c>
      <c r="M3920" s="7">
        <v>8.1111111109999996</v>
      </c>
      <c r="N3920" s="7">
        <f>VLOOKUP(Todos!$A3920,vlookup_table[#All],2,FALSE)</f>
        <v>0</v>
      </c>
      <c r="O3920" s="7" t="str">
        <f>VLOOKUP(Todos!$A3920,vlookup_table[#All],3,FALSE)</f>
        <v>FL</v>
      </c>
      <c r="P3920" s="7">
        <f>VLOOKUP(Todos!$A3920,vlookup_table[#All],4,FALSE)</f>
        <v>5407</v>
      </c>
      <c r="Q3920" s="9" t="str">
        <f>VLOOKUP(Todos!$A3920,vlookup_table[#All],5,FALSE)</f>
        <v>C1</v>
      </c>
      <c r="R3920" s="9" t="str">
        <f>VLOOKUP(Todos!$A3920,vlookup_table[#All],6,FALSE)</f>
        <v>F</v>
      </c>
      <c r="S3920" s="9">
        <f>VLOOKUP(Todos!$A3920,vlookup_table[#All],7,FALSE)</f>
        <v>5</v>
      </c>
      <c r="T3920" s="9">
        <f>ROUND((9706-Todos!$P3920)/100, 0)</f>
        <v>43</v>
      </c>
      <c r="U3920" s="9" t="str" cm="1">
        <f t="array" ref="U3920">_xlfn.IFS(
    ISNUMBER(SEARCH("C", Q3920)), "Ciudad",
    ISNUMBER(SEARCH("T", Q3920)), "Pueblo",
    ISNUMBER(SEARCH("R", Q3920)), "Rural",
    ISNUMBER(SEARCH("S", Q3920)), "Suburbano",
    ISNUMBER(SEARCH("U", Q3920)), "Urbano"
)</f>
        <v>Ciudad</v>
      </c>
      <c r="V3920" s="24" t="str" cm="1">
        <f t="array" ref="V3920">_xlfn.LET(
    _xlpm.txt, _xlfn.TEXTJOIN("", TRUE, IF(ISNUMBER(--MID(Todos!$H3920, _xlfn.SEQUENCE(LEN(Todos!$H3920)), 1)), MID(Todos!$H3920, _xlfn.SEQUENCE(LEN(Todos!$H3920)), 1), "")),
    IF(ISNUMBER(--RIGHT(_xlpm.txt,1)), _xlpm.txt, LEFT(_xlpm.txt, LEN(_xlpm.txt)-1))
)</f>
        <v>29920</v>
      </c>
      <c r="W3920" s="9" t="str">
        <f>UPPER(LEFT(Todos!$B3920,2))</f>
        <v>FL</v>
      </c>
      <c r="X3920" s="10" t="str" cm="1">
        <f t="array" ref="X3920">+IF(Todos!$C3920 = "",MODE.MATCH(Todos!$C$2:$C$4029),Todos!$C3920)</f>
        <v>F</v>
      </c>
    </row>
    <row r="3921" spans="1:24" x14ac:dyDescent="0.35">
      <c r="A3921" s="11">
        <v>120050</v>
      </c>
      <c r="B3921" s="12" t="s">
        <v>21</v>
      </c>
      <c r="C3921" s="12" t="s">
        <v>14</v>
      </c>
      <c r="D3921" s="12">
        <v>281</v>
      </c>
      <c r="E3921" s="12">
        <v>209</v>
      </c>
      <c r="F3921" s="12">
        <v>313</v>
      </c>
      <c r="G3921" s="12">
        <v>0</v>
      </c>
      <c r="H3921" s="12">
        <v>11808</v>
      </c>
      <c r="I3921" s="12">
        <v>2</v>
      </c>
      <c r="J3921" s="12">
        <v>84</v>
      </c>
      <c r="K3921" s="12">
        <v>241</v>
      </c>
      <c r="L3921" s="12">
        <v>280</v>
      </c>
      <c r="M3921" s="12">
        <v>15</v>
      </c>
      <c r="N3921" s="12">
        <f>VLOOKUP(Todos!$A3921,vlookup_table[#All],2,FALSE)</f>
        <v>1</v>
      </c>
      <c r="O3921" s="12" t="str">
        <f>VLOOKUP(Todos!$A3921,vlookup_table[#All],3,FALSE)</f>
        <v>TX</v>
      </c>
      <c r="P3921" s="12">
        <f>VLOOKUP(Todos!$A3921,vlookup_table[#All],4,FALSE)</f>
        <v>0</v>
      </c>
      <c r="Q3921" s="14" t="str">
        <f>VLOOKUP(Todos!$A3921,vlookup_table[#All],5,FALSE)</f>
        <v>R2</v>
      </c>
      <c r="R3921" s="14" t="str">
        <f>VLOOKUP(Todos!$A3921,vlookup_table[#All],6,FALSE)</f>
        <v>M</v>
      </c>
      <c r="S3921" s="14">
        <f>VLOOKUP(Todos!$A3921,vlookup_table[#All],7,FALSE)</f>
        <v>21</v>
      </c>
      <c r="T3921" s="14">
        <f>ROUND((9706-Todos!$P3921)/100, 0)</f>
        <v>97</v>
      </c>
      <c r="U3921" s="14" t="str" cm="1">
        <f t="array" ref="U3921">_xlfn.IFS(
    ISNUMBER(SEARCH("C", Q3921)), "Ciudad",
    ISNUMBER(SEARCH("T", Q3921)), "Pueblo",
    ISNUMBER(SEARCH("R", Q3921)), "Rural",
    ISNUMBER(SEARCH("S", Q3921)), "Suburbano",
    ISNUMBER(SEARCH("U", Q3921)), "Urbano"
)</f>
        <v>Rural</v>
      </c>
      <c r="V3921" s="25" t="str" cm="1">
        <f t="array" ref="V3921">_xlfn.LET(
    _xlpm.txt, _xlfn.TEXTJOIN("", TRUE, IF(ISNUMBER(--MID(Todos!$H3921, _xlfn.SEQUENCE(LEN(Todos!$H3921)), 1)), MID(Todos!$H3921, _xlfn.SEQUENCE(LEN(Todos!$H3921)), 1), "")),
    IF(ISNUMBER(--RIGHT(_xlpm.txt,1)), _xlpm.txt, LEFT(_xlpm.txt, LEN(_xlpm.txt)-1))
)</f>
        <v>11808</v>
      </c>
      <c r="W3921" s="14" t="str">
        <f>UPPER(LEFT(Todos!$B3921,2))</f>
        <v>TX</v>
      </c>
      <c r="X3921" s="15" t="str" cm="1">
        <f t="array" ref="X3921">+IF(Todos!$C3921 = "",MODE.MATCH(Todos!$C$2:$C$4029),Todos!$C3921)</f>
        <v>M</v>
      </c>
    </row>
    <row r="3922" spans="1:24" x14ac:dyDescent="0.35">
      <c r="A3922" s="6">
        <v>186198</v>
      </c>
      <c r="B3922" s="7" t="s">
        <v>39</v>
      </c>
      <c r="C3922" s="7" t="s">
        <v>17</v>
      </c>
      <c r="D3922" s="7">
        <v>835</v>
      </c>
      <c r="E3922" s="7">
        <v>358</v>
      </c>
      <c r="F3922" s="7">
        <v>426</v>
      </c>
      <c r="G3922" s="7">
        <v>1</v>
      </c>
      <c r="H3922" s="7">
        <v>20786</v>
      </c>
      <c r="I3922" s="7">
        <v>4</v>
      </c>
      <c r="J3922" s="7">
        <v>65</v>
      </c>
      <c r="K3922" s="7">
        <v>400</v>
      </c>
      <c r="L3922" s="7">
        <v>394</v>
      </c>
      <c r="M3922" s="7">
        <v>13.0625</v>
      </c>
      <c r="N3922" s="7">
        <f>VLOOKUP(Todos!$A3922,vlookup_table[#All],2,FALSE)</f>
        <v>0</v>
      </c>
      <c r="O3922" s="7" t="str">
        <f>VLOOKUP(Todos!$A3922,vlookup_table[#All],3,FALSE)</f>
        <v>UT</v>
      </c>
      <c r="P3922" s="7">
        <f>VLOOKUP(Todos!$A3922,vlookup_table[#All],4,FALSE)</f>
        <v>2301</v>
      </c>
      <c r="Q3922" s="9" t="str">
        <f>VLOOKUP(Todos!$A3922,vlookup_table[#All],5,FALSE)</f>
        <v>U1</v>
      </c>
      <c r="R3922" s="9" t="str">
        <f>VLOOKUP(Todos!$A3922,vlookup_table[#All],6,FALSE)</f>
        <v>F</v>
      </c>
      <c r="S3922" s="9">
        <f>VLOOKUP(Todos!$A3922,vlookup_table[#All],7,FALSE)</f>
        <v>15</v>
      </c>
      <c r="T3922" s="9">
        <f>ROUND((9706-Todos!$P3922)/100, 0)</f>
        <v>74</v>
      </c>
      <c r="U3922" s="9" t="str" cm="1">
        <f t="array" ref="U3922">_xlfn.IFS(
    ISNUMBER(SEARCH("C", Q3922)), "Ciudad",
    ISNUMBER(SEARCH("T", Q3922)), "Pueblo",
    ISNUMBER(SEARCH("R", Q3922)), "Rural",
    ISNUMBER(SEARCH("S", Q3922)), "Suburbano",
    ISNUMBER(SEARCH("U", Q3922)), "Urbano"
)</f>
        <v>Urbano</v>
      </c>
      <c r="V3922" s="24" t="str" cm="1">
        <f t="array" ref="V3922">_xlfn.LET(
    _xlpm.txt, _xlfn.TEXTJOIN("", TRUE, IF(ISNUMBER(--MID(Todos!$H3922, _xlfn.SEQUENCE(LEN(Todos!$H3922)), 1)), MID(Todos!$H3922, _xlfn.SEQUENCE(LEN(Todos!$H3922)), 1), "")),
    IF(ISNUMBER(--RIGHT(_xlpm.txt,1)), _xlpm.txt, LEFT(_xlpm.txt, LEN(_xlpm.txt)-1))
)</f>
        <v>20786</v>
      </c>
      <c r="W3922" s="9" t="str">
        <f>UPPER(LEFT(Todos!$B3922,2))</f>
        <v>UT</v>
      </c>
      <c r="X3922" s="10" t="str" cm="1">
        <f t="array" ref="X3922">+IF(Todos!$C3922 = "",MODE.MATCH(Todos!$C$2:$C$4029),Todos!$C3922)</f>
        <v>F</v>
      </c>
    </row>
    <row r="3923" spans="1:24" x14ac:dyDescent="0.35">
      <c r="A3923" s="11">
        <v>170864</v>
      </c>
      <c r="B3923" s="12" t="s">
        <v>22</v>
      </c>
      <c r="C3923" s="12" t="s">
        <v>14</v>
      </c>
      <c r="D3923" s="12">
        <v>2494</v>
      </c>
      <c r="E3923" s="12">
        <v>526</v>
      </c>
      <c r="F3923" s="12">
        <v>728</v>
      </c>
      <c r="G3923" s="12">
        <v>69</v>
      </c>
      <c r="H3923" s="12">
        <v>27861</v>
      </c>
      <c r="I3923" s="12">
        <v>5</v>
      </c>
      <c r="J3923" s="12">
        <v>59</v>
      </c>
      <c r="K3923" s="12">
        <v>643</v>
      </c>
      <c r="L3923" s="12">
        <v>639</v>
      </c>
      <c r="M3923" s="12">
        <v>11.66666667</v>
      </c>
      <c r="N3923" s="12">
        <f>VLOOKUP(Todos!$A3923,vlookup_table[#All],2,FALSE)</f>
        <v>28</v>
      </c>
      <c r="O3923" s="12" t="str">
        <f>VLOOKUP(Todos!$A3923,vlookup_table[#All],3,FALSE)</f>
        <v>CA</v>
      </c>
      <c r="P3923" s="12">
        <f>VLOOKUP(Todos!$A3923,vlookup_table[#All],4,FALSE)</f>
        <v>4201</v>
      </c>
      <c r="Q3923" s="14" t="str">
        <f>VLOOKUP(Todos!$A3923,vlookup_table[#All],5,FALSE)</f>
        <v>S1</v>
      </c>
      <c r="R3923" s="14" t="str">
        <f>VLOOKUP(Todos!$A3923,vlookup_table[#All],6,FALSE)</f>
        <v>M</v>
      </c>
      <c r="S3923" s="14">
        <f>VLOOKUP(Todos!$A3923,vlookup_table[#All],7,FALSE)</f>
        <v>10</v>
      </c>
      <c r="T3923" s="14">
        <f>ROUND((9706-Todos!$P3923)/100, 0)</f>
        <v>55</v>
      </c>
      <c r="U3923" s="14" t="str" cm="1">
        <f t="array" ref="U3923">_xlfn.IFS(
    ISNUMBER(SEARCH("C", Q3923)), "Ciudad",
    ISNUMBER(SEARCH("T", Q3923)), "Pueblo",
    ISNUMBER(SEARCH("R", Q3923)), "Rural",
    ISNUMBER(SEARCH("S", Q3923)), "Suburbano",
    ISNUMBER(SEARCH("U", Q3923)), "Urbano"
)</f>
        <v>Suburbano</v>
      </c>
      <c r="V3923" s="25" t="str" cm="1">
        <f t="array" ref="V3923">_xlfn.LET(
    _xlpm.txt, _xlfn.TEXTJOIN("", TRUE, IF(ISNUMBER(--MID(Todos!$H3923, _xlfn.SEQUENCE(LEN(Todos!$H3923)), 1)), MID(Todos!$H3923, _xlfn.SEQUENCE(LEN(Todos!$H3923)), 1), "")),
    IF(ISNUMBER(--RIGHT(_xlpm.txt,1)), _xlpm.txt, LEFT(_xlpm.txt, LEN(_xlpm.txt)-1))
)</f>
        <v>27861</v>
      </c>
      <c r="W3923" s="14" t="str">
        <f>UPPER(LEFT(Todos!$B3923,2))</f>
        <v>CA</v>
      </c>
      <c r="X3923" s="15" t="str" cm="1">
        <f t="array" ref="X3923">+IF(Todos!$C3923 = "",MODE.MATCH(Todos!$C$2:$C$4029),Todos!$C3923)</f>
        <v>M</v>
      </c>
    </row>
    <row r="3924" spans="1:24" x14ac:dyDescent="0.35">
      <c r="A3924" s="6">
        <v>126184</v>
      </c>
      <c r="B3924" s="7" t="s">
        <v>21</v>
      </c>
      <c r="C3924" s="7" t="s">
        <v>17</v>
      </c>
      <c r="D3924" s="7">
        <v>444</v>
      </c>
      <c r="E3924" s="7">
        <v>221</v>
      </c>
      <c r="F3924" s="7">
        <v>272</v>
      </c>
      <c r="G3924" s="7">
        <v>1</v>
      </c>
      <c r="H3924" s="7">
        <v>7653</v>
      </c>
      <c r="I3924" s="7">
        <v>2</v>
      </c>
      <c r="J3924" s="7">
        <v>73</v>
      </c>
      <c r="K3924" s="7">
        <v>243</v>
      </c>
      <c r="L3924" s="7">
        <v>251</v>
      </c>
      <c r="M3924" s="7">
        <v>5.7777777779999999</v>
      </c>
      <c r="N3924" s="7">
        <f>VLOOKUP(Todos!$A3924,vlookup_table[#All],2,FALSE)</f>
        <v>0</v>
      </c>
      <c r="O3924" s="7" t="str">
        <f>VLOOKUP(Todos!$A3924,vlookup_table[#All],3,FALSE)</f>
        <v>TX</v>
      </c>
      <c r="P3924" s="7">
        <f>VLOOKUP(Todos!$A3924,vlookup_table[#All],4,FALSE)</f>
        <v>2801</v>
      </c>
      <c r="Q3924" s="9" t="str">
        <f>VLOOKUP(Todos!$A3924,vlookup_table[#All],5,FALSE)</f>
        <v>C3</v>
      </c>
      <c r="R3924" s="9" t="str">
        <f>VLOOKUP(Todos!$A3924,vlookup_table[#All],6,FALSE)</f>
        <v>F</v>
      </c>
      <c r="S3924" s="9">
        <f>VLOOKUP(Todos!$A3924,vlookup_table[#All],7,FALSE)</f>
        <v>7</v>
      </c>
      <c r="T3924" s="9">
        <f>ROUND((9706-Todos!$P3924)/100, 0)</f>
        <v>69</v>
      </c>
      <c r="U3924" s="9" t="str" cm="1">
        <f t="array" ref="U3924">_xlfn.IFS(
    ISNUMBER(SEARCH("C", Q3924)), "Ciudad",
    ISNUMBER(SEARCH("T", Q3924)), "Pueblo",
    ISNUMBER(SEARCH("R", Q3924)), "Rural",
    ISNUMBER(SEARCH("S", Q3924)), "Suburbano",
    ISNUMBER(SEARCH("U", Q3924)), "Urbano"
)</f>
        <v>Ciudad</v>
      </c>
      <c r="V3924" s="24" t="str" cm="1">
        <f t="array" ref="V3924">_xlfn.LET(
    _xlpm.txt, _xlfn.TEXTJOIN("", TRUE, IF(ISNUMBER(--MID(Todos!$H3924, _xlfn.SEQUENCE(LEN(Todos!$H3924)), 1)), MID(Todos!$H3924, _xlfn.SEQUENCE(LEN(Todos!$H3924)), 1), "")),
    IF(ISNUMBER(--RIGHT(_xlpm.txt,1)), _xlpm.txt, LEFT(_xlpm.txt, LEN(_xlpm.txt)-1))
)</f>
        <v>7653</v>
      </c>
      <c r="W3924" s="9" t="str">
        <f>UPPER(LEFT(Todos!$B3924,2))</f>
        <v>TX</v>
      </c>
      <c r="X3924" s="10" t="str" cm="1">
        <f t="array" ref="X3924">+IF(Todos!$C3924 = "",MODE.MATCH(Todos!$C$2:$C$4029),Todos!$C3924)</f>
        <v>F</v>
      </c>
    </row>
    <row r="3925" spans="1:24" x14ac:dyDescent="0.35">
      <c r="A3925" s="11">
        <v>25147</v>
      </c>
      <c r="B3925" s="12" t="s">
        <v>47</v>
      </c>
      <c r="C3925" s="12" t="s">
        <v>14</v>
      </c>
      <c r="D3925" s="12">
        <v>499</v>
      </c>
      <c r="E3925" s="12">
        <v>214</v>
      </c>
      <c r="F3925" s="12">
        <v>276</v>
      </c>
      <c r="G3925" s="12">
        <v>0</v>
      </c>
      <c r="H3925" s="12">
        <v>8425</v>
      </c>
      <c r="I3925" s="12">
        <v>0</v>
      </c>
      <c r="J3925" s="12">
        <v>78</v>
      </c>
      <c r="K3925" s="12">
        <v>252</v>
      </c>
      <c r="L3925" s="12">
        <v>249</v>
      </c>
      <c r="M3925" s="12">
        <v>3.9666666670000001</v>
      </c>
      <c r="N3925" s="12">
        <f>VLOOKUP(Todos!$A3925,vlookup_table[#All],2,FALSE)</f>
        <v>72</v>
      </c>
      <c r="O3925" s="12" t="str">
        <f>VLOOKUP(Todos!$A3925,vlookup_table[#All],3,FALSE)</f>
        <v>SC</v>
      </c>
      <c r="P3925" s="12">
        <f>VLOOKUP(Todos!$A3925,vlookup_table[#All],4,FALSE)</f>
        <v>2101</v>
      </c>
      <c r="Q3925" s="14" t="str">
        <f>VLOOKUP(Todos!$A3925,vlookup_table[#All],5,FALSE)</f>
        <v>T1</v>
      </c>
      <c r="R3925" s="14" t="str">
        <f>VLOOKUP(Todos!$A3925,vlookup_table[#All],6,FALSE)</f>
        <v>M</v>
      </c>
      <c r="S3925" s="14">
        <f>VLOOKUP(Todos!$A3925,vlookup_table[#All],7,FALSE)</f>
        <v>5</v>
      </c>
      <c r="T3925" s="14">
        <f>ROUND((9706-Todos!$P3925)/100, 0)</f>
        <v>76</v>
      </c>
      <c r="U3925" s="14" t="str" cm="1">
        <f t="array" ref="U3925">_xlfn.IFS(
    ISNUMBER(SEARCH("C", Q3925)), "Ciudad",
    ISNUMBER(SEARCH("T", Q3925)), "Pueblo",
    ISNUMBER(SEARCH("R", Q3925)), "Rural",
    ISNUMBER(SEARCH("S", Q3925)), "Suburbano",
    ISNUMBER(SEARCH("U", Q3925)), "Urbano"
)</f>
        <v>Pueblo</v>
      </c>
      <c r="V3925" s="25" t="str" cm="1">
        <f t="array" ref="V3925">_xlfn.LET(
    _xlpm.txt, _xlfn.TEXTJOIN("", TRUE, IF(ISNUMBER(--MID(Todos!$H3925, _xlfn.SEQUENCE(LEN(Todos!$H3925)), 1)), MID(Todos!$H3925, _xlfn.SEQUENCE(LEN(Todos!$H3925)), 1), "")),
    IF(ISNUMBER(--RIGHT(_xlpm.txt,1)), _xlpm.txt, LEFT(_xlpm.txt, LEN(_xlpm.txt)-1))
)</f>
        <v>8425</v>
      </c>
      <c r="W3925" s="14" t="str">
        <f>UPPER(LEFT(Todos!$B3925,2))</f>
        <v>SC</v>
      </c>
      <c r="X3925" s="15" t="str" cm="1">
        <f t="array" ref="X3925">+IF(Todos!$C3925 = "",MODE.MATCH(Todos!$C$2:$C$4029),Todos!$C3925)</f>
        <v>M</v>
      </c>
    </row>
    <row r="3926" spans="1:24" x14ac:dyDescent="0.35">
      <c r="A3926" s="6">
        <v>81200</v>
      </c>
      <c r="B3926" s="7" t="s">
        <v>36</v>
      </c>
      <c r="C3926" s="7" t="s">
        <v>52</v>
      </c>
      <c r="D3926" s="7">
        <v>612</v>
      </c>
      <c r="E3926" s="7">
        <v>305</v>
      </c>
      <c r="F3926" s="7">
        <v>372</v>
      </c>
      <c r="G3926" s="7">
        <v>0</v>
      </c>
      <c r="H3926" s="7">
        <v>11671</v>
      </c>
      <c r="I3926" s="7">
        <v>1</v>
      </c>
      <c r="J3926" s="7">
        <v>84</v>
      </c>
      <c r="K3926" s="7">
        <v>332</v>
      </c>
      <c r="L3926" s="7">
        <v>346</v>
      </c>
      <c r="M3926" s="7">
        <v>20.5</v>
      </c>
      <c r="N3926" s="7">
        <f>VLOOKUP(Todos!$A3926,vlookup_table[#All],2,FALSE)</f>
        <v>1</v>
      </c>
      <c r="O3926" s="7" t="str">
        <f>VLOOKUP(Todos!$A3926,vlookup_table[#All],3,FALSE)</f>
        <v>WI</v>
      </c>
      <c r="P3926" s="7">
        <f>VLOOKUP(Todos!$A3926,vlookup_table[#All],4,FALSE)</f>
        <v>2908</v>
      </c>
      <c r="Q3926" s="9" t="str">
        <f>VLOOKUP(Todos!$A3926,vlookup_table[#All],5,FALSE)</f>
        <v>R2</v>
      </c>
      <c r="R3926" s="9" t="str">
        <f>VLOOKUP(Todos!$A3926,vlookup_table[#All],6,FALSE)</f>
        <v>M</v>
      </c>
      <c r="S3926" s="9">
        <f>VLOOKUP(Todos!$A3926,vlookup_table[#All],7,FALSE)</f>
        <v>5</v>
      </c>
      <c r="T3926" s="9">
        <f>ROUND((9706-Todos!$P3926)/100, 0)</f>
        <v>68</v>
      </c>
      <c r="U3926" s="9" t="str" cm="1">
        <f t="array" ref="U3926">_xlfn.IFS(
    ISNUMBER(SEARCH("C", Q3926)), "Ciudad",
    ISNUMBER(SEARCH("T", Q3926)), "Pueblo",
    ISNUMBER(SEARCH("R", Q3926)), "Rural",
    ISNUMBER(SEARCH("S", Q3926)), "Suburbano",
    ISNUMBER(SEARCH("U", Q3926)), "Urbano"
)</f>
        <v>Rural</v>
      </c>
      <c r="V3926" s="24" t="str" cm="1">
        <f t="array" ref="V3926">_xlfn.LET(
    _xlpm.txt, _xlfn.TEXTJOIN("", TRUE, IF(ISNUMBER(--MID(Todos!$H3926, _xlfn.SEQUENCE(LEN(Todos!$H3926)), 1)), MID(Todos!$H3926, _xlfn.SEQUENCE(LEN(Todos!$H3926)), 1), "")),
    IF(ISNUMBER(--RIGHT(_xlpm.txt,1)), _xlpm.txt, LEFT(_xlpm.txt, LEN(_xlpm.txt)-1))
)</f>
        <v>11671</v>
      </c>
      <c r="W3926" s="9" t="str">
        <f>UPPER(LEFT(Todos!$B3926,2))</f>
        <v>WI</v>
      </c>
      <c r="X3926" s="10" t="str" cm="1">
        <f t="array" ref="X3926">+IF(Todos!$C3926 = "",MODE.MATCH(Todos!$C$2:$C$4029),Todos!$C3926)</f>
        <v>male</v>
      </c>
    </row>
    <row r="3927" spans="1:24" x14ac:dyDescent="0.35">
      <c r="A3927" s="11">
        <v>152657</v>
      </c>
      <c r="B3927" s="12" t="s">
        <v>22</v>
      </c>
      <c r="C3927" s="12" t="s">
        <v>17</v>
      </c>
      <c r="D3927" s="12">
        <v>1841</v>
      </c>
      <c r="E3927" s="12">
        <v>376</v>
      </c>
      <c r="F3927" s="12">
        <v>450</v>
      </c>
      <c r="G3927" s="12">
        <v>46</v>
      </c>
      <c r="H3927" s="12">
        <v>17077</v>
      </c>
      <c r="I3927" s="12">
        <v>8</v>
      </c>
      <c r="J3927" s="12">
        <v>32</v>
      </c>
      <c r="K3927" s="12">
        <v>387</v>
      </c>
      <c r="L3927" s="12">
        <v>435</v>
      </c>
      <c r="M3927" s="12">
        <v>11.625</v>
      </c>
      <c r="N3927" s="12">
        <f>VLOOKUP(Todos!$A3927,vlookup_table[#All],2,FALSE)</f>
        <v>0</v>
      </c>
      <c r="O3927" s="12" t="str">
        <f>VLOOKUP(Todos!$A3927,vlookup_table[#All],3,FALSE)</f>
        <v>CA</v>
      </c>
      <c r="P3927" s="12">
        <f>VLOOKUP(Todos!$A3927,vlookup_table[#All],4,FALSE)</f>
        <v>5001</v>
      </c>
      <c r="Q3927" s="14" t="str">
        <f>VLOOKUP(Todos!$A3927,vlookup_table[#All],5,FALSE)</f>
        <v>S2</v>
      </c>
      <c r="R3927" s="14" t="str">
        <f>VLOOKUP(Todos!$A3927,vlookup_table[#All],6,FALSE)</f>
        <v>F</v>
      </c>
      <c r="S3927" s="14">
        <f>VLOOKUP(Todos!$A3927,vlookup_table[#All],7,FALSE)</f>
        <v>15</v>
      </c>
      <c r="T3927" s="14">
        <f>ROUND((9706-Todos!$P3927)/100, 0)</f>
        <v>47</v>
      </c>
      <c r="U3927" s="14" t="str" cm="1">
        <f t="array" ref="U3927">_xlfn.IFS(
    ISNUMBER(SEARCH("C", Q3927)), "Ciudad",
    ISNUMBER(SEARCH("T", Q3927)), "Pueblo",
    ISNUMBER(SEARCH("R", Q3927)), "Rural",
    ISNUMBER(SEARCH("S", Q3927)), "Suburbano",
    ISNUMBER(SEARCH("U", Q3927)), "Urbano"
)</f>
        <v>Suburbano</v>
      </c>
      <c r="V3927" s="25" t="str" cm="1">
        <f t="array" ref="V3927">_xlfn.LET(
    _xlpm.txt, _xlfn.TEXTJOIN("", TRUE, IF(ISNUMBER(--MID(Todos!$H3927, _xlfn.SEQUENCE(LEN(Todos!$H3927)), 1)), MID(Todos!$H3927, _xlfn.SEQUENCE(LEN(Todos!$H3927)), 1), "")),
    IF(ISNUMBER(--RIGHT(_xlpm.txt,1)), _xlpm.txt, LEFT(_xlpm.txt, LEN(_xlpm.txt)-1))
)</f>
        <v>17077</v>
      </c>
      <c r="W3927" s="14" t="str">
        <f>UPPER(LEFT(Todos!$B3927,2))</f>
        <v>CA</v>
      </c>
      <c r="X3927" s="15" t="str" cm="1">
        <f t="array" ref="X3927">+IF(Todos!$C3927 = "",MODE.MATCH(Todos!$C$2:$C$4029),Todos!$C3927)</f>
        <v>F</v>
      </c>
    </row>
    <row r="3928" spans="1:24" x14ac:dyDescent="0.35">
      <c r="A3928" s="6">
        <v>16329</v>
      </c>
      <c r="B3928" s="7" t="s">
        <v>18</v>
      </c>
      <c r="C3928" s="7" t="s">
        <v>17</v>
      </c>
      <c r="D3928" s="7">
        <v>683</v>
      </c>
      <c r="E3928" s="7">
        <v>312</v>
      </c>
      <c r="F3928" s="7">
        <v>354</v>
      </c>
      <c r="G3928" s="7">
        <v>0</v>
      </c>
      <c r="H3928" s="7">
        <v>11075</v>
      </c>
      <c r="I3928" s="7">
        <v>0</v>
      </c>
      <c r="J3928" s="7">
        <v>78</v>
      </c>
      <c r="K3928" s="7">
        <v>337</v>
      </c>
      <c r="L3928" s="7">
        <v>329</v>
      </c>
      <c r="M3928" s="7">
        <v>4.8666666669999996</v>
      </c>
      <c r="N3928" s="7">
        <f>VLOOKUP(Todos!$A3928,vlookup_table[#All],2,FALSE)</f>
        <v>0</v>
      </c>
      <c r="O3928" s="7" t="str">
        <f>VLOOKUP(Todos!$A3928,vlookup_table[#All],3,FALSE)</f>
        <v>NC</v>
      </c>
      <c r="P3928" s="7">
        <f>VLOOKUP(Todos!$A3928,vlookup_table[#All],4,FALSE)</f>
        <v>4701</v>
      </c>
      <c r="Q3928" s="9" t="str">
        <f>VLOOKUP(Todos!$A3928,vlookup_table[#All],5,FALSE)</f>
        <v>T2</v>
      </c>
      <c r="R3928" s="9" t="str">
        <f>VLOOKUP(Todos!$A3928,vlookup_table[#All],6,FALSE)</f>
        <v>F</v>
      </c>
      <c r="S3928" s="9">
        <f>VLOOKUP(Todos!$A3928,vlookup_table[#All],7,FALSE)</f>
        <v>7</v>
      </c>
      <c r="T3928" s="9">
        <f>ROUND((9706-Todos!$P3928)/100, 0)</f>
        <v>50</v>
      </c>
      <c r="U3928" s="9" t="str" cm="1">
        <f t="array" ref="U3928">_xlfn.IFS(
    ISNUMBER(SEARCH("C", Q3928)), "Ciudad",
    ISNUMBER(SEARCH("T", Q3928)), "Pueblo",
    ISNUMBER(SEARCH("R", Q3928)), "Rural",
    ISNUMBER(SEARCH("S", Q3928)), "Suburbano",
    ISNUMBER(SEARCH("U", Q3928)), "Urbano"
)</f>
        <v>Pueblo</v>
      </c>
      <c r="V3928" s="24" t="str" cm="1">
        <f t="array" ref="V3928">_xlfn.LET(
    _xlpm.txt, _xlfn.TEXTJOIN("", TRUE, IF(ISNUMBER(--MID(Todos!$H3928, _xlfn.SEQUENCE(LEN(Todos!$H3928)), 1)), MID(Todos!$H3928, _xlfn.SEQUENCE(LEN(Todos!$H3928)), 1), "")),
    IF(ISNUMBER(--RIGHT(_xlpm.txt,1)), _xlpm.txt, LEFT(_xlpm.txt, LEN(_xlpm.txt)-1))
)</f>
        <v>11075</v>
      </c>
      <c r="W3928" s="9" t="str">
        <f>UPPER(LEFT(Todos!$B3928,2))</f>
        <v>NC</v>
      </c>
      <c r="X3928" s="10" t="str" cm="1">
        <f t="array" ref="X3928">+IF(Todos!$C3928 = "",MODE.MATCH(Todos!$C$2:$C$4029),Todos!$C3928)</f>
        <v>F</v>
      </c>
    </row>
    <row r="3929" spans="1:24" x14ac:dyDescent="0.35">
      <c r="A3929" s="11">
        <v>87508</v>
      </c>
      <c r="B3929" s="12" t="s">
        <v>35</v>
      </c>
      <c r="C3929" s="12" t="s">
        <v>17</v>
      </c>
      <c r="D3929" s="12">
        <v>621</v>
      </c>
      <c r="E3929" s="12">
        <v>214</v>
      </c>
      <c r="F3929" s="12">
        <v>297</v>
      </c>
      <c r="G3929" s="12">
        <v>0</v>
      </c>
      <c r="H3929" s="12">
        <v>9788</v>
      </c>
      <c r="I3929" s="12">
        <v>1</v>
      </c>
      <c r="J3929" s="12">
        <v>47</v>
      </c>
      <c r="K3929" s="12">
        <v>239</v>
      </c>
      <c r="L3929" s="12">
        <v>270</v>
      </c>
      <c r="M3929" s="12">
        <v>6.263157895</v>
      </c>
      <c r="N3929" s="12">
        <f>VLOOKUP(Todos!$A3929,vlookup_table[#All],2,FALSE)</f>
        <v>1002</v>
      </c>
      <c r="O3929" s="12" t="str">
        <f>VLOOKUP(Todos!$A3929,vlookup_table[#All],3,FALSE)</f>
        <v>MT</v>
      </c>
      <c r="P3929" s="12">
        <f>VLOOKUP(Todos!$A3929,vlookup_table[#All],4,FALSE)</f>
        <v>5207</v>
      </c>
      <c r="Q3929" s="14" t="str">
        <f>VLOOKUP(Todos!$A3929,vlookup_table[#All],5,FALSE)</f>
        <v>R2</v>
      </c>
      <c r="R3929" s="14" t="str">
        <f>VLOOKUP(Todos!$A3929,vlookup_table[#All],6,FALSE)</f>
        <v>F</v>
      </c>
      <c r="S3929" s="14">
        <f>VLOOKUP(Todos!$A3929,vlookup_table[#All],7,FALSE)</f>
        <v>9</v>
      </c>
      <c r="T3929" s="14">
        <f>ROUND((9706-Todos!$P3929)/100, 0)</f>
        <v>45</v>
      </c>
      <c r="U3929" s="14" t="str" cm="1">
        <f t="array" ref="U3929">_xlfn.IFS(
    ISNUMBER(SEARCH("C", Q3929)), "Ciudad",
    ISNUMBER(SEARCH("T", Q3929)), "Pueblo",
    ISNUMBER(SEARCH("R", Q3929)), "Rural",
    ISNUMBER(SEARCH("S", Q3929)), "Suburbano",
    ISNUMBER(SEARCH("U", Q3929)), "Urbano"
)</f>
        <v>Rural</v>
      </c>
      <c r="V3929" s="25" t="str" cm="1">
        <f t="array" ref="V3929">_xlfn.LET(
    _xlpm.txt, _xlfn.TEXTJOIN("", TRUE, IF(ISNUMBER(--MID(Todos!$H3929, _xlfn.SEQUENCE(LEN(Todos!$H3929)), 1)), MID(Todos!$H3929, _xlfn.SEQUENCE(LEN(Todos!$H3929)), 1), "")),
    IF(ISNUMBER(--RIGHT(_xlpm.txt,1)), _xlpm.txt, LEFT(_xlpm.txt, LEN(_xlpm.txt)-1))
)</f>
        <v>9788</v>
      </c>
      <c r="W3929" s="14" t="str">
        <f>UPPER(LEFT(Todos!$B3929,2))</f>
        <v>MT</v>
      </c>
      <c r="X3929" s="15" t="str" cm="1">
        <f t="array" ref="X3929">+IF(Todos!$C3929 = "",MODE.MATCH(Todos!$C$2:$C$4029),Todos!$C3929)</f>
        <v>F</v>
      </c>
    </row>
    <row r="3930" spans="1:24" x14ac:dyDescent="0.35">
      <c r="A3930" s="6">
        <v>190311</v>
      </c>
      <c r="B3930" s="7" t="s">
        <v>47</v>
      </c>
      <c r="C3930" s="7" t="s">
        <v>14</v>
      </c>
      <c r="D3930" s="7">
        <v>550</v>
      </c>
      <c r="E3930" s="7">
        <v>249</v>
      </c>
      <c r="F3930" s="7">
        <v>410</v>
      </c>
      <c r="G3930" s="7">
        <v>0</v>
      </c>
      <c r="H3930" s="7">
        <v>19689</v>
      </c>
      <c r="I3930" s="7">
        <v>8</v>
      </c>
      <c r="J3930" s="7">
        <v>38</v>
      </c>
      <c r="K3930" s="7">
        <v>419</v>
      </c>
      <c r="L3930" s="7">
        <v>305</v>
      </c>
      <c r="M3930" s="7">
        <v>14.35869565</v>
      </c>
      <c r="N3930" s="7">
        <f>VLOOKUP(Todos!$A3930,vlookup_table[#All],2,FALSE)</f>
        <v>1</v>
      </c>
      <c r="O3930" s="7" t="str">
        <f>VLOOKUP(Todos!$A3930,vlookup_table[#All],3,FALSE)</f>
        <v>SC</v>
      </c>
      <c r="P3930" s="7">
        <f>VLOOKUP(Todos!$A3930,vlookup_table[#All],4,FALSE)</f>
        <v>0</v>
      </c>
      <c r="Q3930" s="9" t="str">
        <f>VLOOKUP(Todos!$A3930,vlookup_table[#All],5,FALSE)</f>
        <v>S2</v>
      </c>
      <c r="R3930" s="9" t="str">
        <f>VLOOKUP(Todos!$A3930,vlookup_table[#All],6,FALSE)</f>
        <v>M</v>
      </c>
      <c r="S3930" s="9">
        <f>VLOOKUP(Todos!$A3930,vlookup_table[#All],7,FALSE)</f>
        <v>15</v>
      </c>
      <c r="T3930" s="9">
        <f>ROUND((9706-Todos!$P3930)/100, 0)</f>
        <v>97</v>
      </c>
      <c r="U3930" s="9" t="str" cm="1">
        <f t="array" ref="U3930">_xlfn.IFS(
    ISNUMBER(SEARCH("C", Q3930)), "Ciudad",
    ISNUMBER(SEARCH("T", Q3930)), "Pueblo",
    ISNUMBER(SEARCH("R", Q3930)), "Rural",
    ISNUMBER(SEARCH("S", Q3930)), "Suburbano",
    ISNUMBER(SEARCH("U", Q3930)), "Urbano"
)</f>
        <v>Suburbano</v>
      </c>
      <c r="V3930" s="24" t="str" cm="1">
        <f t="array" ref="V3930">_xlfn.LET(
    _xlpm.txt, _xlfn.TEXTJOIN("", TRUE, IF(ISNUMBER(--MID(Todos!$H3930, _xlfn.SEQUENCE(LEN(Todos!$H3930)), 1)), MID(Todos!$H3930, _xlfn.SEQUENCE(LEN(Todos!$H3930)), 1), "")),
    IF(ISNUMBER(--RIGHT(_xlpm.txt,1)), _xlpm.txt, LEFT(_xlpm.txt, LEN(_xlpm.txt)-1))
)</f>
        <v>19689</v>
      </c>
      <c r="W3930" s="9" t="str">
        <f>UPPER(LEFT(Todos!$B3930,2))</f>
        <v>SC</v>
      </c>
      <c r="X3930" s="10" t="str" cm="1">
        <f t="array" ref="X3930">+IF(Todos!$C3930 = "",MODE.MATCH(Todos!$C$2:$C$4029),Todos!$C3930)</f>
        <v>M</v>
      </c>
    </row>
    <row r="3931" spans="1:24" x14ac:dyDescent="0.35">
      <c r="A3931" s="11">
        <v>165314</v>
      </c>
      <c r="B3931" s="12" t="s">
        <v>22</v>
      </c>
      <c r="C3931" s="12" t="s">
        <v>17</v>
      </c>
      <c r="D3931" s="12">
        <v>1203</v>
      </c>
      <c r="E3931" s="12">
        <v>290</v>
      </c>
      <c r="F3931" s="12">
        <v>604</v>
      </c>
      <c r="G3931" s="12">
        <v>0</v>
      </c>
      <c r="H3931" s="12">
        <v>19183</v>
      </c>
      <c r="I3931" s="12">
        <v>19</v>
      </c>
      <c r="J3931" s="12">
        <v>78</v>
      </c>
      <c r="K3931" s="12">
        <v>413</v>
      </c>
      <c r="L3931" s="12">
        <v>493</v>
      </c>
      <c r="M3931" s="12">
        <v>16.5</v>
      </c>
      <c r="N3931" s="12">
        <f>VLOOKUP(Todos!$A3931,vlookup_table[#All],2,FALSE)</f>
        <v>0</v>
      </c>
      <c r="O3931" s="12" t="str">
        <f>VLOOKUP(Todos!$A3931,vlookup_table[#All],3,FALSE)</f>
        <v>CA</v>
      </c>
      <c r="P3931" s="12">
        <f>VLOOKUP(Todos!$A3931,vlookup_table[#All],4,FALSE)</f>
        <v>4701</v>
      </c>
      <c r="Q3931" s="14" t="str">
        <f>VLOOKUP(Todos!$A3931,vlookup_table[#All],5,FALSE)</f>
        <v>S1</v>
      </c>
      <c r="R3931" s="14" t="str">
        <f>VLOOKUP(Todos!$A3931,vlookup_table[#All],6,FALSE)</f>
        <v>F</v>
      </c>
      <c r="S3931" s="14">
        <f>VLOOKUP(Todos!$A3931,vlookup_table[#All],7,FALSE)</f>
        <v>25</v>
      </c>
      <c r="T3931" s="14">
        <f>ROUND((9706-Todos!$P3931)/100, 0)</f>
        <v>50</v>
      </c>
      <c r="U3931" s="14" t="str" cm="1">
        <f t="array" ref="U3931">_xlfn.IFS(
    ISNUMBER(SEARCH("C", Q3931)), "Ciudad",
    ISNUMBER(SEARCH("T", Q3931)), "Pueblo",
    ISNUMBER(SEARCH("R", Q3931)), "Rural",
    ISNUMBER(SEARCH("S", Q3931)), "Suburbano",
    ISNUMBER(SEARCH("U", Q3931)), "Urbano"
)</f>
        <v>Suburbano</v>
      </c>
      <c r="V3931" s="25" t="str" cm="1">
        <f t="array" ref="V3931">_xlfn.LET(
    _xlpm.txt, _xlfn.TEXTJOIN("", TRUE, IF(ISNUMBER(--MID(Todos!$H3931, _xlfn.SEQUENCE(LEN(Todos!$H3931)), 1)), MID(Todos!$H3931, _xlfn.SEQUENCE(LEN(Todos!$H3931)), 1), "")),
    IF(ISNUMBER(--RIGHT(_xlpm.txt,1)), _xlpm.txt, LEFT(_xlpm.txt, LEN(_xlpm.txt)-1))
)</f>
        <v>19183</v>
      </c>
      <c r="W3931" s="14" t="str">
        <f>UPPER(LEFT(Todos!$B3931,2))</f>
        <v>CA</v>
      </c>
      <c r="X3931" s="15" t="str" cm="1">
        <f t="array" ref="X3931">+IF(Todos!$C3931 = "",MODE.MATCH(Todos!$C$2:$C$4029),Todos!$C3931)</f>
        <v>F</v>
      </c>
    </row>
    <row r="3932" spans="1:24" x14ac:dyDescent="0.35">
      <c r="A3932" s="6">
        <v>160570</v>
      </c>
      <c r="B3932" s="7" t="s">
        <v>41</v>
      </c>
      <c r="C3932" s="7" t="s">
        <v>52</v>
      </c>
      <c r="D3932" s="7">
        <v>1412</v>
      </c>
      <c r="E3932" s="7">
        <v>399</v>
      </c>
      <c r="F3932" s="7">
        <v>457</v>
      </c>
      <c r="G3932" s="7">
        <v>17</v>
      </c>
      <c r="H3932" s="7">
        <v>15307</v>
      </c>
      <c r="I3932" s="7">
        <v>4</v>
      </c>
      <c r="J3932" s="7">
        <v>58</v>
      </c>
      <c r="K3932" s="7">
        <v>413</v>
      </c>
      <c r="L3932" s="7">
        <v>442</v>
      </c>
      <c r="M3932" s="7">
        <v>15.33333333</v>
      </c>
      <c r="N3932" s="7">
        <f>VLOOKUP(Todos!$A3932,vlookup_table[#All],2,FALSE)</f>
        <v>0</v>
      </c>
      <c r="O3932" s="7" t="str">
        <f>VLOOKUP(Todos!$A3932,vlookup_table[#All],3,FALSE)</f>
        <v>WA</v>
      </c>
      <c r="P3932" s="7">
        <f>VLOOKUP(Todos!$A3932,vlookup_table[#All],4,FALSE)</f>
        <v>2401</v>
      </c>
      <c r="Q3932" s="9" t="str">
        <f>VLOOKUP(Todos!$A3932,vlookup_table[#All],5,FALSE)</f>
        <v>T1</v>
      </c>
      <c r="R3932" s="9" t="str">
        <f>VLOOKUP(Todos!$A3932,vlookup_table[#All],6,FALSE)</f>
        <v>M</v>
      </c>
      <c r="S3932" s="9">
        <f>VLOOKUP(Todos!$A3932,vlookup_table[#All],7,FALSE)</f>
        <v>15</v>
      </c>
      <c r="T3932" s="9">
        <f>ROUND((9706-Todos!$P3932)/100, 0)</f>
        <v>73</v>
      </c>
      <c r="U3932" s="9" t="str" cm="1">
        <f t="array" ref="U3932">_xlfn.IFS(
    ISNUMBER(SEARCH("C", Q3932)), "Ciudad",
    ISNUMBER(SEARCH("T", Q3932)), "Pueblo",
    ISNUMBER(SEARCH("R", Q3932)), "Rural",
    ISNUMBER(SEARCH("S", Q3932)), "Suburbano",
    ISNUMBER(SEARCH("U", Q3932)), "Urbano"
)</f>
        <v>Pueblo</v>
      </c>
      <c r="V3932" s="24" t="str" cm="1">
        <f t="array" ref="V3932">_xlfn.LET(
    _xlpm.txt, _xlfn.TEXTJOIN("", TRUE, IF(ISNUMBER(--MID(Todos!$H3932, _xlfn.SEQUENCE(LEN(Todos!$H3932)), 1)), MID(Todos!$H3932, _xlfn.SEQUENCE(LEN(Todos!$H3932)), 1), "")),
    IF(ISNUMBER(--RIGHT(_xlpm.txt,1)), _xlpm.txt, LEFT(_xlpm.txt, LEN(_xlpm.txt)-1))
)</f>
        <v>15307</v>
      </c>
      <c r="W3932" s="9" t="str">
        <f>UPPER(LEFT(Todos!$B3932,2))</f>
        <v>WA</v>
      </c>
      <c r="X3932" s="10" t="str" cm="1">
        <f t="array" ref="X3932">+IF(Todos!$C3932 = "",MODE.MATCH(Todos!$C$2:$C$4029),Todos!$C3932)</f>
        <v>male</v>
      </c>
    </row>
    <row r="3933" spans="1:24" x14ac:dyDescent="0.35">
      <c r="A3933" s="11">
        <v>151806</v>
      </c>
      <c r="B3933" s="12" t="s">
        <v>22</v>
      </c>
      <c r="C3933" s="12" t="s">
        <v>14</v>
      </c>
      <c r="D3933" s="12">
        <v>1420</v>
      </c>
      <c r="E3933" s="12">
        <v>351</v>
      </c>
      <c r="F3933" s="12">
        <v>420</v>
      </c>
      <c r="G3933" s="12">
        <v>4</v>
      </c>
      <c r="H3933" s="12">
        <v>14537</v>
      </c>
      <c r="I3933" s="12">
        <v>14</v>
      </c>
      <c r="J3933" s="12">
        <v>49</v>
      </c>
      <c r="K3933" s="12">
        <v>433</v>
      </c>
      <c r="L3933" s="12">
        <v>388</v>
      </c>
      <c r="M3933" s="12">
        <v>4.5</v>
      </c>
      <c r="N3933" s="12">
        <f>VLOOKUP(Todos!$A3933,vlookup_table[#All],2,FALSE)</f>
        <v>1</v>
      </c>
      <c r="O3933" s="12" t="str">
        <f>VLOOKUP(Todos!$A3933,vlookup_table[#All],3,FALSE)</f>
        <v>CA</v>
      </c>
      <c r="P3933" s="12">
        <f>VLOOKUP(Todos!$A3933,vlookup_table[#All],4,FALSE)</f>
        <v>2501</v>
      </c>
      <c r="Q3933" s="14" t="str">
        <f>VLOOKUP(Todos!$A3933,vlookup_table[#All],5,FALSE)</f>
        <v>S2</v>
      </c>
      <c r="R3933" s="14" t="str">
        <f>VLOOKUP(Todos!$A3933,vlookup_table[#All],6,FALSE)</f>
        <v>M</v>
      </c>
      <c r="S3933" s="14">
        <f>VLOOKUP(Todos!$A3933,vlookup_table[#All],7,FALSE)</f>
        <v>4</v>
      </c>
      <c r="T3933" s="14">
        <f>ROUND((9706-Todos!$P3933)/100, 0)</f>
        <v>72</v>
      </c>
      <c r="U3933" s="14" t="str" cm="1">
        <f t="array" ref="U3933">_xlfn.IFS(
    ISNUMBER(SEARCH("C", Q3933)), "Ciudad",
    ISNUMBER(SEARCH("T", Q3933)), "Pueblo",
    ISNUMBER(SEARCH("R", Q3933)), "Rural",
    ISNUMBER(SEARCH("S", Q3933)), "Suburbano",
    ISNUMBER(SEARCH("U", Q3933)), "Urbano"
)</f>
        <v>Suburbano</v>
      </c>
      <c r="V3933" s="25" t="str" cm="1">
        <f t="array" ref="V3933">_xlfn.LET(
    _xlpm.txt, _xlfn.TEXTJOIN("", TRUE, IF(ISNUMBER(--MID(Todos!$H3933, _xlfn.SEQUENCE(LEN(Todos!$H3933)), 1)), MID(Todos!$H3933, _xlfn.SEQUENCE(LEN(Todos!$H3933)), 1), "")),
    IF(ISNUMBER(--RIGHT(_xlpm.txt,1)), _xlpm.txt, LEFT(_xlpm.txt, LEN(_xlpm.txt)-1))
)</f>
        <v>14537</v>
      </c>
      <c r="W3933" s="14" t="str">
        <f>UPPER(LEFT(Todos!$B3933,2))</f>
        <v>CA</v>
      </c>
      <c r="X3933" s="15" t="str" cm="1">
        <f t="array" ref="X3933">+IF(Todos!$C3933 = "",MODE.MATCH(Todos!$C$2:$C$4029),Todos!$C3933)</f>
        <v>M</v>
      </c>
    </row>
    <row r="3934" spans="1:24" x14ac:dyDescent="0.35">
      <c r="A3934" s="6">
        <v>51731</v>
      </c>
      <c r="B3934" s="7" t="s">
        <v>54</v>
      </c>
      <c r="C3934" s="7" t="s">
        <v>14</v>
      </c>
      <c r="D3934" s="7">
        <v>640</v>
      </c>
      <c r="E3934" s="7">
        <v>226</v>
      </c>
      <c r="F3934" s="7">
        <v>351</v>
      </c>
      <c r="G3934" s="7">
        <v>1</v>
      </c>
      <c r="H3934" s="7">
        <v>11829</v>
      </c>
      <c r="I3934" s="7">
        <v>1</v>
      </c>
      <c r="J3934" s="7">
        <v>55</v>
      </c>
      <c r="K3934" s="7">
        <v>302</v>
      </c>
      <c r="L3934" s="7">
        <v>289</v>
      </c>
      <c r="M3934" s="7">
        <v>10.75</v>
      </c>
      <c r="N3934" s="7">
        <f>VLOOKUP(Todos!$A3934,vlookup_table[#All],2,FALSE)</f>
        <v>1</v>
      </c>
      <c r="O3934" s="7" t="str">
        <f>VLOOKUP(Todos!$A3934,vlookup_table[#All],3,FALSE)</f>
        <v>TN</v>
      </c>
      <c r="P3934" s="7">
        <f>VLOOKUP(Todos!$A3934,vlookup_table[#All],4,FALSE)</f>
        <v>5101</v>
      </c>
      <c r="Q3934" s="9" t="str">
        <f>VLOOKUP(Todos!$A3934,vlookup_table[#All],5,FALSE)</f>
        <v>T2</v>
      </c>
      <c r="R3934" s="9" t="str">
        <f>VLOOKUP(Todos!$A3934,vlookup_table[#All],6,FALSE)</f>
        <v>M</v>
      </c>
      <c r="S3934" s="9">
        <f>VLOOKUP(Todos!$A3934,vlookup_table[#All],7,FALSE)</f>
        <v>20</v>
      </c>
      <c r="T3934" s="9">
        <f>ROUND((9706-Todos!$P3934)/100, 0)</f>
        <v>46</v>
      </c>
      <c r="U3934" s="9" t="str" cm="1">
        <f t="array" ref="U3934">_xlfn.IFS(
    ISNUMBER(SEARCH("C", Q3934)), "Ciudad",
    ISNUMBER(SEARCH("T", Q3934)), "Pueblo",
    ISNUMBER(SEARCH("R", Q3934)), "Rural",
    ISNUMBER(SEARCH("S", Q3934)), "Suburbano",
    ISNUMBER(SEARCH("U", Q3934)), "Urbano"
)</f>
        <v>Pueblo</v>
      </c>
      <c r="V3934" s="24" t="str" cm="1">
        <f t="array" ref="V3934">_xlfn.LET(
    _xlpm.txt, _xlfn.TEXTJOIN("", TRUE, IF(ISNUMBER(--MID(Todos!$H3934, _xlfn.SEQUENCE(LEN(Todos!$H3934)), 1)), MID(Todos!$H3934, _xlfn.SEQUENCE(LEN(Todos!$H3934)), 1), "")),
    IF(ISNUMBER(--RIGHT(_xlpm.txt,1)), _xlpm.txt, LEFT(_xlpm.txt, LEN(_xlpm.txt)-1))
)</f>
        <v>11829</v>
      </c>
      <c r="W3934" s="9" t="str">
        <f>UPPER(LEFT(Todos!$B3934,2))</f>
        <v>TN</v>
      </c>
      <c r="X3934" s="10" t="str" cm="1">
        <f t="array" ref="X3934">+IF(Todos!$C3934 = "",MODE.MATCH(Todos!$C$2:$C$4029),Todos!$C3934)</f>
        <v>M</v>
      </c>
    </row>
    <row r="3935" spans="1:24" x14ac:dyDescent="0.35">
      <c r="A3935" s="11">
        <v>17418</v>
      </c>
      <c r="B3935" s="12" t="s">
        <v>18</v>
      </c>
      <c r="C3935" s="12" t="s">
        <v>17</v>
      </c>
      <c r="D3935" s="12">
        <v>853</v>
      </c>
      <c r="E3935" s="12">
        <v>289</v>
      </c>
      <c r="F3935" s="12">
        <v>440</v>
      </c>
      <c r="G3935" s="12">
        <v>2</v>
      </c>
      <c r="H3935" s="12">
        <v>17351</v>
      </c>
      <c r="I3935" s="12">
        <v>9</v>
      </c>
      <c r="J3935" s="12">
        <v>51</v>
      </c>
      <c r="K3935" s="12">
        <v>450</v>
      </c>
      <c r="L3935" s="12">
        <v>331</v>
      </c>
      <c r="M3935" s="12">
        <v>9.75</v>
      </c>
      <c r="N3935" s="12">
        <f>VLOOKUP(Todos!$A3935,vlookup_table[#All],2,FALSE)</f>
        <v>0</v>
      </c>
      <c r="O3935" s="12" t="str">
        <f>VLOOKUP(Todos!$A3935,vlookup_table[#All],3,FALSE)</f>
        <v>NC</v>
      </c>
      <c r="P3935" s="12">
        <f>VLOOKUP(Todos!$A3935,vlookup_table[#All],4,FALSE)</f>
        <v>5401</v>
      </c>
      <c r="Q3935" s="14" t="str">
        <f>VLOOKUP(Todos!$A3935,vlookup_table[#All],5,FALSE)</f>
        <v>S1</v>
      </c>
      <c r="R3935" s="14" t="str">
        <f>VLOOKUP(Todos!$A3935,vlookup_table[#All],6,FALSE)</f>
        <v>F</v>
      </c>
      <c r="S3935" s="14">
        <f>VLOOKUP(Todos!$A3935,vlookup_table[#All],7,FALSE)</f>
        <v>13</v>
      </c>
      <c r="T3935" s="14">
        <f>ROUND((9706-Todos!$P3935)/100, 0)</f>
        <v>43</v>
      </c>
      <c r="U3935" s="14" t="str" cm="1">
        <f t="array" ref="U3935">_xlfn.IFS(
    ISNUMBER(SEARCH("C", Q3935)), "Ciudad",
    ISNUMBER(SEARCH("T", Q3935)), "Pueblo",
    ISNUMBER(SEARCH("R", Q3935)), "Rural",
    ISNUMBER(SEARCH("S", Q3935)), "Suburbano",
    ISNUMBER(SEARCH("U", Q3935)), "Urbano"
)</f>
        <v>Suburbano</v>
      </c>
      <c r="V3935" s="25" t="str" cm="1">
        <f t="array" ref="V3935">_xlfn.LET(
    _xlpm.txt, _xlfn.TEXTJOIN("", TRUE, IF(ISNUMBER(--MID(Todos!$H3935, _xlfn.SEQUENCE(LEN(Todos!$H3935)), 1)), MID(Todos!$H3935, _xlfn.SEQUENCE(LEN(Todos!$H3935)), 1), "")),
    IF(ISNUMBER(--RIGHT(_xlpm.txt,1)), _xlpm.txt, LEFT(_xlpm.txt, LEN(_xlpm.txt)-1))
)</f>
        <v>17351</v>
      </c>
      <c r="W3935" s="14" t="str">
        <f>UPPER(LEFT(Todos!$B3935,2))</f>
        <v>NC</v>
      </c>
      <c r="X3935" s="15" t="str" cm="1">
        <f t="array" ref="X3935">+IF(Todos!$C3935 = "",MODE.MATCH(Todos!$C$2:$C$4029),Todos!$C3935)</f>
        <v>F</v>
      </c>
    </row>
    <row r="3936" spans="1:24" x14ac:dyDescent="0.35">
      <c r="A3936" s="6">
        <v>103953</v>
      </c>
      <c r="B3936" s="7" t="s">
        <v>37</v>
      </c>
      <c r="C3936" s="7" t="s">
        <v>17</v>
      </c>
      <c r="D3936" s="7">
        <v>868</v>
      </c>
      <c r="E3936" s="7">
        <v>359</v>
      </c>
      <c r="F3936" s="7">
        <v>430</v>
      </c>
      <c r="G3936" s="7">
        <v>3</v>
      </c>
      <c r="H3936" s="7">
        <v>14270</v>
      </c>
      <c r="I3936" s="7">
        <v>1</v>
      </c>
      <c r="J3936" s="7">
        <v>60</v>
      </c>
      <c r="K3936" s="7">
        <v>384</v>
      </c>
      <c r="L3936" s="7">
        <v>399</v>
      </c>
      <c r="M3936" s="7">
        <v>2.3157894739999998</v>
      </c>
      <c r="N3936" s="7">
        <f>VLOOKUP(Todos!$A3936,vlookup_table[#All],2,FALSE)</f>
        <v>0</v>
      </c>
      <c r="O3936" s="7" t="str">
        <f>VLOOKUP(Todos!$A3936,vlookup_table[#All],3,FALSE)</f>
        <v>MO</v>
      </c>
      <c r="P3936" s="7">
        <f>VLOOKUP(Todos!$A3936,vlookup_table[#All],4,FALSE)</f>
        <v>0</v>
      </c>
      <c r="Q3936" s="9" t="str">
        <f>VLOOKUP(Todos!$A3936,vlookup_table[#All],5,FALSE)</f>
        <v>T2</v>
      </c>
      <c r="R3936" s="9" t="str">
        <f>VLOOKUP(Todos!$A3936,vlookup_table[#All],6,FALSE)</f>
        <v>F</v>
      </c>
      <c r="S3936" s="9">
        <f>VLOOKUP(Todos!$A3936,vlookup_table[#All],7,FALSE)</f>
        <v>5</v>
      </c>
      <c r="T3936" s="9">
        <f>ROUND((9706-Todos!$P3936)/100, 0)</f>
        <v>97</v>
      </c>
      <c r="U3936" s="9" t="str" cm="1">
        <f t="array" ref="U3936">_xlfn.IFS(
    ISNUMBER(SEARCH("C", Q3936)), "Ciudad",
    ISNUMBER(SEARCH("T", Q3936)), "Pueblo",
    ISNUMBER(SEARCH("R", Q3936)), "Rural",
    ISNUMBER(SEARCH("S", Q3936)), "Suburbano",
    ISNUMBER(SEARCH("U", Q3936)), "Urbano"
)</f>
        <v>Pueblo</v>
      </c>
      <c r="V3936" s="24" t="str" cm="1">
        <f t="array" ref="V3936">_xlfn.LET(
    _xlpm.txt, _xlfn.TEXTJOIN("", TRUE, IF(ISNUMBER(--MID(Todos!$H3936, _xlfn.SEQUENCE(LEN(Todos!$H3936)), 1)), MID(Todos!$H3936, _xlfn.SEQUENCE(LEN(Todos!$H3936)), 1), "")),
    IF(ISNUMBER(--RIGHT(_xlpm.txt,1)), _xlpm.txt, LEFT(_xlpm.txt, LEN(_xlpm.txt)-1))
)</f>
        <v>14270</v>
      </c>
      <c r="W3936" s="9" t="str">
        <f>UPPER(LEFT(Todos!$B3936,2))</f>
        <v>MO</v>
      </c>
      <c r="X3936" s="10" t="str" cm="1">
        <f t="array" ref="X3936">+IF(Todos!$C3936 = "",MODE.MATCH(Todos!$C$2:$C$4029),Todos!$C3936)</f>
        <v>F</v>
      </c>
    </row>
    <row r="3937" spans="1:24" x14ac:dyDescent="0.35">
      <c r="A3937" s="11">
        <v>14552</v>
      </c>
      <c r="B3937" s="12" t="s">
        <v>13</v>
      </c>
      <c r="C3937" s="12" t="s">
        <v>14</v>
      </c>
      <c r="D3937" s="12">
        <v>1518</v>
      </c>
      <c r="E3937" s="12">
        <v>449</v>
      </c>
      <c r="F3937" s="12">
        <v>523</v>
      </c>
      <c r="G3937" s="12">
        <v>26</v>
      </c>
      <c r="H3937" s="12">
        <v>17518</v>
      </c>
      <c r="I3937" s="12">
        <v>11</v>
      </c>
      <c r="J3937" s="12">
        <v>39</v>
      </c>
      <c r="K3937" s="12">
        <v>469</v>
      </c>
      <c r="L3937" s="12">
        <v>494</v>
      </c>
      <c r="M3937" s="12">
        <v>10.7</v>
      </c>
      <c r="N3937" s="12">
        <f>VLOOKUP(Todos!$A3937,vlookup_table[#All],2,FALSE)</f>
        <v>0</v>
      </c>
      <c r="O3937" s="12" t="str">
        <f>VLOOKUP(Todos!$A3937,vlookup_table[#All],3,FALSE)</f>
        <v>FL</v>
      </c>
      <c r="P3937" s="12">
        <f>VLOOKUP(Todos!$A3937,vlookup_table[#All],4,FALSE)</f>
        <v>4906</v>
      </c>
      <c r="Q3937" s="14" t="str">
        <f>VLOOKUP(Todos!$A3937,vlookup_table[#All],5,FALSE)</f>
        <v>T1</v>
      </c>
      <c r="R3937" s="14" t="str">
        <f>VLOOKUP(Todos!$A3937,vlookup_table[#All],6,FALSE)</f>
        <v>M</v>
      </c>
      <c r="S3937" s="14">
        <f>VLOOKUP(Todos!$A3937,vlookup_table[#All],7,FALSE)</f>
        <v>16</v>
      </c>
      <c r="T3937" s="14">
        <f>ROUND((9706-Todos!$P3937)/100, 0)</f>
        <v>48</v>
      </c>
      <c r="U3937" s="14" t="str" cm="1">
        <f t="array" ref="U3937">_xlfn.IFS(
    ISNUMBER(SEARCH("C", Q3937)), "Ciudad",
    ISNUMBER(SEARCH("T", Q3937)), "Pueblo",
    ISNUMBER(SEARCH("R", Q3937)), "Rural",
    ISNUMBER(SEARCH("S", Q3937)), "Suburbano",
    ISNUMBER(SEARCH("U", Q3937)), "Urbano"
)</f>
        <v>Pueblo</v>
      </c>
      <c r="V3937" s="25" t="str" cm="1">
        <f t="array" ref="V3937">_xlfn.LET(
    _xlpm.txt, _xlfn.TEXTJOIN("", TRUE, IF(ISNUMBER(--MID(Todos!$H3937, _xlfn.SEQUENCE(LEN(Todos!$H3937)), 1)), MID(Todos!$H3937, _xlfn.SEQUENCE(LEN(Todos!$H3937)), 1), "")),
    IF(ISNUMBER(--RIGHT(_xlpm.txt,1)), _xlpm.txt, LEFT(_xlpm.txt, LEN(_xlpm.txt)-1))
)</f>
        <v>17518</v>
      </c>
      <c r="W3937" s="14" t="str">
        <f>UPPER(LEFT(Todos!$B3937,2))</f>
        <v>FL</v>
      </c>
      <c r="X3937" s="15" t="str" cm="1">
        <f t="array" ref="X3937">+IF(Todos!$C3937 = "",MODE.MATCH(Todos!$C$2:$C$4029),Todos!$C3937)</f>
        <v>M</v>
      </c>
    </row>
    <row r="3938" spans="1:24" x14ac:dyDescent="0.35">
      <c r="A3938" s="6">
        <v>186109</v>
      </c>
      <c r="B3938" s="7" t="s">
        <v>16</v>
      </c>
      <c r="C3938" s="7" t="s">
        <v>17</v>
      </c>
      <c r="D3938" s="7">
        <v>590</v>
      </c>
      <c r="E3938" s="7">
        <v>353</v>
      </c>
      <c r="F3938" s="7">
        <v>409</v>
      </c>
      <c r="G3938" s="7">
        <v>1</v>
      </c>
      <c r="H3938" s="7">
        <v>13030</v>
      </c>
      <c r="I3938" s="7">
        <v>2</v>
      </c>
      <c r="J3938" s="7">
        <v>83</v>
      </c>
      <c r="K3938" s="7">
        <v>403</v>
      </c>
      <c r="L3938" s="7">
        <v>362</v>
      </c>
      <c r="M3938" s="7">
        <v>8.2173913039999995</v>
      </c>
      <c r="N3938" s="7">
        <f>VLOOKUP(Todos!$A3938,vlookup_table[#All],2,FALSE)</f>
        <v>28028</v>
      </c>
      <c r="O3938" s="7" t="str">
        <f>VLOOKUP(Todos!$A3938,vlookup_table[#All],3,FALSE)</f>
        <v>IL</v>
      </c>
      <c r="P3938" s="7">
        <f>VLOOKUP(Todos!$A3938,vlookup_table[#All],4,FALSE)</f>
        <v>1309</v>
      </c>
      <c r="Q3938" s="9" t="str">
        <f>VLOOKUP(Todos!$A3938,vlookup_table[#All],5,FALSE)</f>
        <v>T2</v>
      </c>
      <c r="R3938" s="9" t="str">
        <f>VLOOKUP(Todos!$A3938,vlookup_table[#All],6,FALSE)</f>
        <v>F</v>
      </c>
      <c r="S3938" s="9">
        <f>VLOOKUP(Todos!$A3938,vlookup_table[#All],7,FALSE)</f>
        <v>8</v>
      </c>
      <c r="T3938" s="9">
        <f>ROUND((9706-Todos!$P3938)/100, 0)</f>
        <v>84</v>
      </c>
      <c r="U3938" s="9" t="str" cm="1">
        <f t="array" ref="U3938">_xlfn.IFS(
    ISNUMBER(SEARCH("C", Q3938)), "Ciudad",
    ISNUMBER(SEARCH("T", Q3938)), "Pueblo",
    ISNUMBER(SEARCH("R", Q3938)), "Rural",
    ISNUMBER(SEARCH("S", Q3938)), "Suburbano",
    ISNUMBER(SEARCH("U", Q3938)), "Urbano"
)</f>
        <v>Pueblo</v>
      </c>
      <c r="V3938" s="24" t="str" cm="1">
        <f t="array" ref="V3938">_xlfn.LET(
    _xlpm.txt, _xlfn.TEXTJOIN("", TRUE, IF(ISNUMBER(--MID(Todos!$H3938, _xlfn.SEQUENCE(LEN(Todos!$H3938)), 1)), MID(Todos!$H3938, _xlfn.SEQUENCE(LEN(Todos!$H3938)), 1), "")),
    IF(ISNUMBER(--RIGHT(_xlpm.txt,1)), _xlpm.txt, LEFT(_xlpm.txt, LEN(_xlpm.txt)-1))
)</f>
        <v>13030</v>
      </c>
      <c r="W3938" s="9" t="str">
        <f>UPPER(LEFT(Todos!$B3938,2))</f>
        <v>IL</v>
      </c>
      <c r="X3938" s="10" t="str" cm="1">
        <f t="array" ref="X3938">+IF(Todos!$C3938 = "",MODE.MATCH(Todos!$C$2:$C$4029),Todos!$C3938)</f>
        <v>F</v>
      </c>
    </row>
    <row r="3939" spans="1:24" x14ac:dyDescent="0.35">
      <c r="A3939" s="11">
        <v>40283</v>
      </c>
      <c r="B3939" s="12" t="s">
        <v>13</v>
      </c>
      <c r="C3939" s="12" t="s">
        <v>17</v>
      </c>
      <c r="D3939" s="12">
        <v>801</v>
      </c>
      <c r="E3939" s="12">
        <v>301</v>
      </c>
      <c r="F3939" s="12">
        <v>408</v>
      </c>
      <c r="G3939" s="12">
        <v>0</v>
      </c>
      <c r="H3939" s="12">
        <v>13339</v>
      </c>
      <c r="I3939" s="12">
        <v>17</v>
      </c>
      <c r="J3939" s="12">
        <v>21</v>
      </c>
      <c r="K3939" s="12">
        <v>370</v>
      </c>
      <c r="L3939" s="12">
        <v>360</v>
      </c>
      <c r="M3939" s="12">
        <v>15.2</v>
      </c>
      <c r="N3939" s="12">
        <f>VLOOKUP(Todos!$A3939,vlookup_table[#All],2,FALSE)</f>
        <v>0</v>
      </c>
      <c r="O3939" s="12" t="str">
        <f>VLOOKUP(Todos!$A3939,vlookup_table[#All],3,FALSE)</f>
        <v>FL</v>
      </c>
      <c r="P3939" s="12">
        <f>VLOOKUP(Todos!$A3939,vlookup_table[#All],4,FALSE)</f>
        <v>5502</v>
      </c>
      <c r="Q3939" s="14" t="str">
        <f>VLOOKUP(Todos!$A3939,vlookup_table[#All],5,FALSE)</f>
        <v>C2</v>
      </c>
      <c r="R3939" s="14" t="str">
        <f>VLOOKUP(Todos!$A3939,vlookup_table[#All],6,FALSE)</f>
        <v>F</v>
      </c>
      <c r="S3939" s="14">
        <f>VLOOKUP(Todos!$A3939,vlookup_table[#All],7,FALSE)</f>
        <v>25</v>
      </c>
      <c r="T3939" s="14">
        <f>ROUND((9706-Todos!$P3939)/100, 0)</f>
        <v>42</v>
      </c>
      <c r="U3939" s="14" t="str" cm="1">
        <f t="array" ref="U3939">_xlfn.IFS(
    ISNUMBER(SEARCH("C", Q3939)), "Ciudad",
    ISNUMBER(SEARCH("T", Q3939)), "Pueblo",
    ISNUMBER(SEARCH("R", Q3939)), "Rural",
    ISNUMBER(SEARCH("S", Q3939)), "Suburbano",
    ISNUMBER(SEARCH("U", Q3939)), "Urbano"
)</f>
        <v>Ciudad</v>
      </c>
      <c r="V3939" s="25" t="str" cm="1">
        <f t="array" ref="V3939">_xlfn.LET(
    _xlpm.txt, _xlfn.TEXTJOIN("", TRUE, IF(ISNUMBER(--MID(Todos!$H3939, _xlfn.SEQUENCE(LEN(Todos!$H3939)), 1)), MID(Todos!$H3939, _xlfn.SEQUENCE(LEN(Todos!$H3939)), 1), "")),
    IF(ISNUMBER(--RIGHT(_xlpm.txt,1)), _xlpm.txt, LEFT(_xlpm.txt, LEN(_xlpm.txt)-1))
)</f>
        <v>13339</v>
      </c>
      <c r="W3939" s="14" t="str">
        <f>UPPER(LEFT(Todos!$B3939,2))</f>
        <v>FL</v>
      </c>
      <c r="X3939" s="15" t="str" cm="1">
        <f t="array" ref="X3939">+IF(Todos!$C3939 = "",MODE.MATCH(Todos!$C$2:$C$4029),Todos!$C3939)</f>
        <v>F</v>
      </c>
    </row>
    <row r="3940" spans="1:24" x14ac:dyDescent="0.35">
      <c r="A3940" s="6">
        <v>142161</v>
      </c>
      <c r="B3940" s="7" t="s">
        <v>24</v>
      </c>
      <c r="C3940" s="7" t="s">
        <v>14</v>
      </c>
      <c r="D3940" s="7">
        <v>675</v>
      </c>
      <c r="E3940" s="7">
        <v>336</v>
      </c>
      <c r="F3940" s="7">
        <v>372</v>
      </c>
      <c r="G3940" s="7">
        <v>0</v>
      </c>
      <c r="H3940" s="7">
        <v>11280</v>
      </c>
      <c r="I3940" s="7">
        <v>1</v>
      </c>
      <c r="J3940" s="7">
        <v>28</v>
      </c>
      <c r="K3940" s="7">
        <v>375</v>
      </c>
      <c r="L3940" s="7">
        <v>325</v>
      </c>
      <c r="M3940" s="7">
        <v>5</v>
      </c>
      <c r="N3940" s="7">
        <f>VLOOKUP(Todos!$A3940,vlookup_table[#All],2,FALSE)</f>
        <v>0</v>
      </c>
      <c r="O3940" s="7" t="str">
        <f>VLOOKUP(Todos!$A3940,vlookup_table[#All],3,FALSE)</f>
        <v>NV</v>
      </c>
      <c r="P3940" s="7">
        <f>VLOOKUP(Todos!$A3940,vlookup_table[#All],4,FALSE)</f>
        <v>3001</v>
      </c>
      <c r="Q3940" s="9" t="str">
        <f>VLOOKUP(Todos!$A3940,vlookup_table[#All],5,FALSE)</f>
        <v>T2</v>
      </c>
      <c r="R3940" s="9" t="str">
        <f>VLOOKUP(Todos!$A3940,vlookup_table[#All],6,FALSE)</f>
        <v>M</v>
      </c>
      <c r="S3940" s="9">
        <f>VLOOKUP(Todos!$A3940,vlookup_table[#All],7,FALSE)</f>
        <v>5</v>
      </c>
      <c r="T3940" s="9">
        <f>ROUND((9706-Todos!$P3940)/100, 0)</f>
        <v>67</v>
      </c>
      <c r="U3940" s="9" t="str" cm="1">
        <f t="array" ref="U3940">_xlfn.IFS(
    ISNUMBER(SEARCH("C", Q3940)), "Ciudad",
    ISNUMBER(SEARCH("T", Q3940)), "Pueblo",
    ISNUMBER(SEARCH("R", Q3940)), "Rural",
    ISNUMBER(SEARCH("S", Q3940)), "Suburbano",
    ISNUMBER(SEARCH("U", Q3940)), "Urbano"
)</f>
        <v>Pueblo</v>
      </c>
      <c r="V3940" s="24" t="str" cm="1">
        <f t="array" ref="V3940">_xlfn.LET(
    _xlpm.txt, _xlfn.TEXTJOIN("", TRUE, IF(ISNUMBER(--MID(Todos!$H3940, _xlfn.SEQUENCE(LEN(Todos!$H3940)), 1)), MID(Todos!$H3940, _xlfn.SEQUENCE(LEN(Todos!$H3940)), 1), "")),
    IF(ISNUMBER(--RIGHT(_xlpm.txt,1)), _xlpm.txt, LEFT(_xlpm.txt, LEN(_xlpm.txt)-1))
)</f>
        <v>11280</v>
      </c>
      <c r="W3940" s="9" t="str">
        <f>UPPER(LEFT(Todos!$B3940,2))</f>
        <v>NV</v>
      </c>
      <c r="X3940" s="10" t="str" cm="1">
        <f t="array" ref="X3940">+IF(Todos!$C3940 = "",MODE.MATCH(Todos!$C$2:$C$4029),Todos!$C3940)</f>
        <v>M</v>
      </c>
    </row>
    <row r="3941" spans="1:24" x14ac:dyDescent="0.35">
      <c r="A3941" s="11">
        <v>181337</v>
      </c>
      <c r="B3941" s="12" t="s">
        <v>41</v>
      </c>
      <c r="C3941" s="12" t="s">
        <v>17</v>
      </c>
      <c r="D3941" s="12">
        <v>1217</v>
      </c>
      <c r="E3941" s="12">
        <v>465</v>
      </c>
      <c r="F3941" s="12">
        <v>598</v>
      </c>
      <c r="G3941" s="12">
        <v>19</v>
      </c>
      <c r="H3941" s="12">
        <v>29913</v>
      </c>
      <c r="I3941" s="12">
        <v>5</v>
      </c>
      <c r="J3941" s="12">
        <v>52</v>
      </c>
      <c r="K3941" s="12">
        <v>506</v>
      </c>
      <c r="L3941" s="12">
        <v>556</v>
      </c>
      <c r="M3941" s="12">
        <v>9.8571428569999995</v>
      </c>
      <c r="N3941" s="12">
        <f>VLOOKUP(Todos!$A3941,vlookup_table[#All],2,FALSE)</f>
        <v>2</v>
      </c>
      <c r="O3941" s="12" t="str">
        <f>VLOOKUP(Todos!$A3941,vlookup_table[#All],3,FALSE)</f>
        <v>WA</v>
      </c>
      <c r="P3941" s="12">
        <f>VLOOKUP(Todos!$A3941,vlookup_table[#All],4,FALSE)</f>
        <v>3011</v>
      </c>
      <c r="Q3941" s="14" t="str">
        <f>VLOOKUP(Todos!$A3941,vlookup_table[#All],5,FALSE)</f>
        <v>C1</v>
      </c>
      <c r="R3941" s="14" t="str">
        <f>VLOOKUP(Todos!$A3941,vlookup_table[#All],6,FALSE)</f>
        <v>F</v>
      </c>
      <c r="S3941" s="14">
        <f>VLOOKUP(Todos!$A3941,vlookup_table[#All],7,FALSE)</f>
        <v>12</v>
      </c>
      <c r="T3941" s="14">
        <f>ROUND((9706-Todos!$P3941)/100, 0)</f>
        <v>67</v>
      </c>
      <c r="U3941" s="14" t="str" cm="1">
        <f t="array" ref="U3941">_xlfn.IFS(
    ISNUMBER(SEARCH("C", Q3941)), "Ciudad",
    ISNUMBER(SEARCH("T", Q3941)), "Pueblo",
    ISNUMBER(SEARCH("R", Q3941)), "Rural",
    ISNUMBER(SEARCH("S", Q3941)), "Suburbano",
    ISNUMBER(SEARCH("U", Q3941)), "Urbano"
)</f>
        <v>Ciudad</v>
      </c>
      <c r="V3941" s="25" t="str" cm="1">
        <f t="array" ref="V3941">_xlfn.LET(
    _xlpm.txt, _xlfn.TEXTJOIN("", TRUE, IF(ISNUMBER(--MID(Todos!$H3941, _xlfn.SEQUENCE(LEN(Todos!$H3941)), 1)), MID(Todos!$H3941, _xlfn.SEQUENCE(LEN(Todos!$H3941)), 1), "")),
    IF(ISNUMBER(--RIGHT(_xlpm.txt,1)), _xlpm.txt, LEFT(_xlpm.txt, LEN(_xlpm.txt)-1))
)</f>
        <v>29913</v>
      </c>
      <c r="W3941" s="14" t="str">
        <f>UPPER(LEFT(Todos!$B3941,2))</f>
        <v>WA</v>
      </c>
      <c r="X3941" s="15" t="str" cm="1">
        <f t="array" ref="X3941">+IF(Todos!$C3941 = "",MODE.MATCH(Todos!$C$2:$C$4029),Todos!$C3941)</f>
        <v>F</v>
      </c>
    </row>
    <row r="3942" spans="1:24" x14ac:dyDescent="0.35">
      <c r="A3942" s="6">
        <v>161646</v>
      </c>
      <c r="B3942" s="7" t="s">
        <v>22</v>
      </c>
      <c r="C3942" s="7" t="s">
        <v>14</v>
      </c>
      <c r="D3942" s="7">
        <v>1897</v>
      </c>
      <c r="E3942" s="7">
        <v>369</v>
      </c>
      <c r="F3942" s="7">
        <v>520</v>
      </c>
      <c r="G3942" s="7">
        <v>41</v>
      </c>
      <c r="H3942" s="7">
        <v>18370</v>
      </c>
      <c r="I3942" s="7">
        <v>9</v>
      </c>
      <c r="J3942" s="7">
        <v>58</v>
      </c>
      <c r="K3942" s="7">
        <v>481</v>
      </c>
      <c r="L3942" s="7">
        <v>433</v>
      </c>
      <c r="M3942" s="7">
        <v>23</v>
      </c>
      <c r="N3942" s="7">
        <f>VLOOKUP(Todos!$A3942,vlookup_table[#All],2,FALSE)</f>
        <v>1</v>
      </c>
      <c r="O3942" s="7" t="str">
        <f>VLOOKUP(Todos!$A3942,vlookup_table[#All],3,FALSE)</f>
        <v>CA</v>
      </c>
      <c r="P3942" s="7">
        <f>VLOOKUP(Todos!$A3942,vlookup_table[#All],4,FALSE)</f>
        <v>0</v>
      </c>
      <c r="Q3942" s="9" t="str">
        <f>VLOOKUP(Todos!$A3942,vlookup_table[#All],5,FALSE)</f>
        <v>C1</v>
      </c>
      <c r="R3942" s="9" t="str">
        <f>VLOOKUP(Todos!$A3942,vlookup_table[#All],6,FALSE)</f>
        <v>M</v>
      </c>
      <c r="S3942" s="9">
        <f>VLOOKUP(Todos!$A3942,vlookup_table[#All],7,FALSE)</f>
        <v>23</v>
      </c>
      <c r="T3942" s="9">
        <f>ROUND((9706-Todos!$P3942)/100, 0)</f>
        <v>97</v>
      </c>
      <c r="U3942" s="9" t="str" cm="1">
        <f t="array" ref="U3942">_xlfn.IFS(
    ISNUMBER(SEARCH("C", Q3942)), "Ciudad",
    ISNUMBER(SEARCH("T", Q3942)), "Pueblo",
    ISNUMBER(SEARCH("R", Q3942)), "Rural",
    ISNUMBER(SEARCH("S", Q3942)), "Suburbano",
    ISNUMBER(SEARCH("U", Q3942)), "Urbano"
)</f>
        <v>Ciudad</v>
      </c>
      <c r="V3942" s="24" t="str" cm="1">
        <f t="array" ref="V3942">_xlfn.LET(
    _xlpm.txt, _xlfn.TEXTJOIN("", TRUE, IF(ISNUMBER(--MID(Todos!$H3942, _xlfn.SEQUENCE(LEN(Todos!$H3942)), 1)), MID(Todos!$H3942, _xlfn.SEQUENCE(LEN(Todos!$H3942)), 1), "")),
    IF(ISNUMBER(--RIGHT(_xlpm.txt,1)), _xlpm.txt, LEFT(_xlpm.txt, LEN(_xlpm.txt)-1))
)</f>
        <v>18370</v>
      </c>
      <c r="W3942" s="9" t="str">
        <f>UPPER(LEFT(Todos!$B3942,2))</f>
        <v>CA</v>
      </c>
      <c r="X3942" s="10" t="str" cm="1">
        <f t="array" ref="X3942">+IF(Todos!$C3942 = "",MODE.MATCH(Todos!$C$2:$C$4029),Todos!$C3942)</f>
        <v>M</v>
      </c>
    </row>
    <row r="3943" spans="1:24" x14ac:dyDescent="0.35">
      <c r="A3943" s="11">
        <v>181869</v>
      </c>
      <c r="B3943" s="12" t="s">
        <v>41</v>
      </c>
      <c r="C3943" s="12" t="s">
        <v>52</v>
      </c>
      <c r="D3943" s="12">
        <v>1038</v>
      </c>
      <c r="E3943" s="12">
        <v>294</v>
      </c>
      <c r="F3943" s="12">
        <v>344</v>
      </c>
      <c r="G3943" s="12">
        <v>3</v>
      </c>
      <c r="H3943" s="12">
        <v>12639</v>
      </c>
      <c r="I3943" s="12">
        <v>2</v>
      </c>
      <c r="J3943" s="12">
        <v>46</v>
      </c>
      <c r="K3943" s="12">
        <v>317</v>
      </c>
      <c r="L3943" s="12">
        <v>325</v>
      </c>
      <c r="M3943" s="12">
        <v>7</v>
      </c>
      <c r="N3943" s="12">
        <f>VLOOKUP(Todos!$A3943,vlookup_table[#All],2,FALSE)</f>
        <v>1</v>
      </c>
      <c r="O3943" s="12" t="str">
        <f>VLOOKUP(Todos!$A3943,vlookup_table[#All],3,FALSE)</f>
        <v>WA</v>
      </c>
      <c r="P3943" s="12">
        <f>VLOOKUP(Todos!$A3943,vlookup_table[#All],4,FALSE)</f>
        <v>2201</v>
      </c>
      <c r="Q3943" s="14" t="str">
        <f>VLOOKUP(Todos!$A3943,vlookup_table[#All],5,FALSE)</f>
        <v>T2</v>
      </c>
      <c r="R3943" s="14" t="str">
        <f>VLOOKUP(Todos!$A3943,vlookup_table[#All],6,FALSE)</f>
        <v>M</v>
      </c>
      <c r="S3943" s="14">
        <f>VLOOKUP(Todos!$A3943,vlookup_table[#All],7,FALSE)</f>
        <v>10</v>
      </c>
      <c r="T3943" s="14">
        <f>ROUND((9706-Todos!$P3943)/100, 0)</f>
        <v>75</v>
      </c>
      <c r="U3943" s="14" t="str" cm="1">
        <f t="array" ref="U3943">_xlfn.IFS(
    ISNUMBER(SEARCH("C", Q3943)), "Ciudad",
    ISNUMBER(SEARCH("T", Q3943)), "Pueblo",
    ISNUMBER(SEARCH("R", Q3943)), "Rural",
    ISNUMBER(SEARCH("S", Q3943)), "Suburbano",
    ISNUMBER(SEARCH("U", Q3943)), "Urbano"
)</f>
        <v>Pueblo</v>
      </c>
      <c r="V3943" s="25" t="str" cm="1">
        <f t="array" ref="V3943">_xlfn.LET(
    _xlpm.txt, _xlfn.TEXTJOIN("", TRUE, IF(ISNUMBER(--MID(Todos!$H3943, _xlfn.SEQUENCE(LEN(Todos!$H3943)), 1)), MID(Todos!$H3943, _xlfn.SEQUENCE(LEN(Todos!$H3943)), 1), "")),
    IF(ISNUMBER(--RIGHT(_xlpm.txt,1)), _xlpm.txt, LEFT(_xlpm.txt, LEN(_xlpm.txt)-1))
)</f>
        <v>12639</v>
      </c>
      <c r="W3943" s="14" t="str">
        <f>UPPER(LEFT(Todos!$B3943,2))</f>
        <v>WA</v>
      </c>
      <c r="X3943" s="15" t="str" cm="1">
        <f t="array" ref="X3943">+IF(Todos!$C3943 = "",MODE.MATCH(Todos!$C$2:$C$4029),Todos!$C3943)</f>
        <v>male</v>
      </c>
    </row>
    <row r="3944" spans="1:24" x14ac:dyDescent="0.35">
      <c r="A3944" s="6">
        <v>55302</v>
      </c>
      <c r="B3944" s="7" t="s">
        <v>63</v>
      </c>
      <c r="C3944" s="7" t="s">
        <v>14</v>
      </c>
      <c r="D3944" s="7">
        <v>878</v>
      </c>
      <c r="E3944" s="7">
        <v>607</v>
      </c>
      <c r="F3944" s="7">
        <v>654</v>
      </c>
      <c r="G3944" s="7">
        <v>1</v>
      </c>
      <c r="H3944" s="7">
        <v>20596</v>
      </c>
      <c r="I3944" s="7">
        <v>1</v>
      </c>
      <c r="J3944" s="7">
        <v>64</v>
      </c>
      <c r="K3944" s="7">
        <v>630</v>
      </c>
      <c r="L3944" s="7">
        <v>622</v>
      </c>
      <c r="M3944" s="7">
        <v>9.75</v>
      </c>
      <c r="N3944" s="7">
        <f>VLOOKUP(Todos!$A3944,vlookup_table[#All],2,FALSE)</f>
        <v>0</v>
      </c>
      <c r="O3944" s="7" t="str">
        <f>VLOOKUP(Todos!$A3944,vlookup_table[#All],3,FALSE)</f>
        <v>MS</v>
      </c>
      <c r="P3944" s="7">
        <f>VLOOKUP(Todos!$A3944,vlookup_table[#All],4,FALSE)</f>
        <v>2402</v>
      </c>
      <c r="Q3944" s="9" t="str">
        <f>VLOOKUP(Todos!$A3944,vlookup_table[#All],5,FALSE)</f>
        <v>S1</v>
      </c>
      <c r="R3944" s="9" t="str">
        <f>VLOOKUP(Todos!$A3944,vlookup_table[#All],6,FALSE)</f>
        <v>M</v>
      </c>
      <c r="S3944" s="9">
        <f>VLOOKUP(Todos!$A3944,vlookup_table[#All],7,FALSE)</f>
        <v>15</v>
      </c>
      <c r="T3944" s="9">
        <f>ROUND((9706-Todos!$P3944)/100, 0)</f>
        <v>73</v>
      </c>
      <c r="U3944" s="9" t="str" cm="1">
        <f t="array" ref="U3944">_xlfn.IFS(
    ISNUMBER(SEARCH("C", Q3944)), "Ciudad",
    ISNUMBER(SEARCH("T", Q3944)), "Pueblo",
    ISNUMBER(SEARCH("R", Q3944)), "Rural",
    ISNUMBER(SEARCH("S", Q3944)), "Suburbano",
    ISNUMBER(SEARCH("U", Q3944)), "Urbano"
)</f>
        <v>Suburbano</v>
      </c>
      <c r="V3944" s="24" t="str" cm="1">
        <f t="array" ref="V3944">_xlfn.LET(
    _xlpm.txt, _xlfn.TEXTJOIN("", TRUE, IF(ISNUMBER(--MID(Todos!$H3944, _xlfn.SEQUENCE(LEN(Todos!$H3944)), 1)), MID(Todos!$H3944, _xlfn.SEQUENCE(LEN(Todos!$H3944)), 1), "")),
    IF(ISNUMBER(--RIGHT(_xlpm.txt,1)), _xlpm.txt, LEFT(_xlpm.txt, LEN(_xlpm.txt)-1))
)</f>
        <v>20596</v>
      </c>
      <c r="W3944" s="9" t="str">
        <f>UPPER(LEFT(Todos!$B3944,2))</f>
        <v>MS</v>
      </c>
      <c r="X3944" s="10" t="str" cm="1">
        <f t="array" ref="X3944">+IF(Todos!$C3944 = "",MODE.MATCH(Todos!$C$2:$C$4029),Todos!$C3944)</f>
        <v>M</v>
      </c>
    </row>
    <row r="3945" spans="1:24" x14ac:dyDescent="0.35">
      <c r="A3945" s="11">
        <v>189508</v>
      </c>
      <c r="B3945" s="12" t="s">
        <v>16</v>
      </c>
      <c r="C3945" s="12" t="s">
        <v>14</v>
      </c>
      <c r="D3945" s="12">
        <v>680</v>
      </c>
      <c r="E3945" s="12">
        <v>289</v>
      </c>
      <c r="F3945" s="12">
        <v>316</v>
      </c>
      <c r="G3945" s="12">
        <v>0</v>
      </c>
      <c r="H3945" s="12">
        <v>9856</v>
      </c>
      <c r="I3945" s="12">
        <v>36</v>
      </c>
      <c r="J3945" s="12">
        <v>55</v>
      </c>
      <c r="K3945" s="12">
        <v>325</v>
      </c>
      <c r="L3945" s="12">
        <v>293</v>
      </c>
      <c r="M3945" s="12">
        <v>4.6666666670000003</v>
      </c>
      <c r="N3945" s="12">
        <f>VLOOKUP(Todos!$A3945,vlookup_table[#All],2,FALSE)</f>
        <v>1</v>
      </c>
      <c r="O3945" s="12" t="str">
        <f>VLOOKUP(Todos!$A3945,vlookup_table[#All],3,FALSE)</f>
        <v>IL</v>
      </c>
      <c r="P3945" s="12">
        <f>VLOOKUP(Todos!$A3945,vlookup_table[#All],4,FALSE)</f>
        <v>0</v>
      </c>
      <c r="Q3945" s="14" t="str">
        <f>VLOOKUP(Todos!$A3945,vlookup_table[#All],5,FALSE)</f>
        <v/>
      </c>
      <c r="R3945" s="14" t="str">
        <f>VLOOKUP(Todos!$A3945,vlookup_table[#All],6,FALSE)</f>
        <v>M</v>
      </c>
      <c r="S3945" s="14">
        <f>VLOOKUP(Todos!$A3945,vlookup_table[#All],7,FALSE)</f>
        <v>7</v>
      </c>
      <c r="T3945" s="14">
        <f>ROUND((9706-Todos!$P3945)/100, 0)</f>
        <v>97</v>
      </c>
      <c r="U3945" s="14" t="e" cm="1">
        <f t="array" ref="U3945">_xlfn.IFS(
    ISNUMBER(SEARCH("C", Q3945)), "Ciudad",
    ISNUMBER(SEARCH("T", Q3945)), "Pueblo",
    ISNUMBER(SEARCH("R", Q3945)), "Rural",
    ISNUMBER(SEARCH("S", Q3945)), "Suburbano",
    ISNUMBER(SEARCH("U", Q3945)), "Urbano"
)</f>
        <v>#N/A</v>
      </c>
      <c r="V3945" s="25" t="str" cm="1">
        <f t="array" ref="V3945">_xlfn.LET(
    _xlpm.txt, _xlfn.TEXTJOIN("", TRUE, IF(ISNUMBER(--MID(Todos!$H3945, _xlfn.SEQUENCE(LEN(Todos!$H3945)), 1)), MID(Todos!$H3945, _xlfn.SEQUENCE(LEN(Todos!$H3945)), 1), "")),
    IF(ISNUMBER(--RIGHT(_xlpm.txt,1)), _xlpm.txt, LEFT(_xlpm.txt, LEN(_xlpm.txt)-1))
)</f>
        <v>9856</v>
      </c>
      <c r="W3945" s="14" t="str">
        <f>UPPER(LEFT(Todos!$B3945,2))</f>
        <v>IL</v>
      </c>
      <c r="X3945" s="15" t="str" cm="1">
        <f t="array" ref="X3945">+IF(Todos!$C3945 = "",MODE.MATCH(Todos!$C$2:$C$4029),Todos!$C3945)</f>
        <v>M</v>
      </c>
    </row>
    <row r="3946" spans="1:24" x14ac:dyDescent="0.35">
      <c r="A3946" s="6">
        <v>129031</v>
      </c>
      <c r="B3946" s="7" t="s">
        <v>21</v>
      </c>
      <c r="C3946" s="7" t="s">
        <v>14</v>
      </c>
      <c r="D3946" s="7">
        <v>1269</v>
      </c>
      <c r="E3946" s="7">
        <v>512</v>
      </c>
      <c r="F3946" s="7">
        <v>597</v>
      </c>
      <c r="G3946" s="7">
        <v>15</v>
      </c>
      <c r="H3946" s="7">
        <v>20906</v>
      </c>
      <c r="I3946" s="7">
        <v>16</v>
      </c>
      <c r="J3946" s="7">
        <v>50</v>
      </c>
      <c r="K3946" s="7">
        <v>574</v>
      </c>
      <c r="L3946" s="7">
        <v>540</v>
      </c>
      <c r="M3946" s="7">
        <v>4.2549019609999998</v>
      </c>
      <c r="N3946" s="7">
        <f>VLOOKUP(Todos!$A3946,vlookup_table[#All],2,FALSE)</f>
        <v>1002</v>
      </c>
      <c r="O3946" s="7" t="str">
        <f>VLOOKUP(Todos!$A3946,vlookup_table[#All],3,FALSE)</f>
        <v>TX</v>
      </c>
      <c r="P3946" s="7">
        <f>VLOOKUP(Todos!$A3946,vlookup_table[#All],4,FALSE)</f>
        <v>1702</v>
      </c>
      <c r="Q3946" s="9" t="str">
        <f>VLOOKUP(Todos!$A3946,vlookup_table[#All],5,FALSE)</f>
        <v>U1</v>
      </c>
      <c r="R3946" s="9" t="str">
        <f>VLOOKUP(Todos!$A3946,vlookup_table[#All],6,FALSE)</f>
        <v>M</v>
      </c>
      <c r="S3946" s="9">
        <f>VLOOKUP(Todos!$A3946,vlookup_table[#All],7,FALSE)</f>
        <v>10</v>
      </c>
      <c r="T3946" s="9">
        <f>ROUND((9706-Todos!$P3946)/100, 0)</f>
        <v>80</v>
      </c>
      <c r="U3946" s="9" t="str" cm="1">
        <f t="array" ref="U3946">_xlfn.IFS(
    ISNUMBER(SEARCH("C", Q3946)), "Ciudad",
    ISNUMBER(SEARCH("T", Q3946)), "Pueblo",
    ISNUMBER(SEARCH("R", Q3946)), "Rural",
    ISNUMBER(SEARCH("S", Q3946)), "Suburbano",
    ISNUMBER(SEARCH("U", Q3946)), "Urbano"
)</f>
        <v>Urbano</v>
      </c>
      <c r="V3946" s="24" t="str" cm="1">
        <f t="array" ref="V3946">_xlfn.LET(
    _xlpm.txt, _xlfn.TEXTJOIN("", TRUE, IF(ISNUMBER(--MID(Todos!$H3946, _xlfn.SEQUENCE(LEN(Todos!$H3946)), 1)), MID(Todos!$H3946, _xlfn.SEQUENCE(LEN(Todos!$H3946)), 1), "")),
    IF(ISNUMBER(--RIGHT(_xlpm.txt,1)), _xlpm.txt, LEFT(_xlpm.txt, LEN(_xlpm.txt)-1))
)</f>
        <v>20906</v>
      </c>
      <c r="W3946" s="9" t="str">
        <f>UPPER(LEFT(Todos!$B3946,2))</f>
        <v>TX</v>
      </c>
      <c r="X3946" s="10" t="str" cm="1">
        <f t="array" ref="X3946">+IF(Todos!$C3946 = "",MODE.MATCH(Todos!$C$2:$C$4029),Todos!$C3946)</f>
        <v>M</v>
      </c>
    </row>
    <row r="3947" spans="1:24" x14ac:dyDescent="0.35">
      <c r="A3947" s="11">
        <v>177962</v>
      </c>
      <c r="B3947" s="12" t="s">
        <v>51</v>
      </c>
      <c r="C3947" s="12" t="s">
        <v>14</v>
      </c>
      <c r="D3947" s="12">
        <v>617</v>
      </c>
      <c r="E3947" s="12">
        <v>332</v>
      </c>
      <c r="F3947" s="12">
        <v>423</v>
      </c>
      <c r="G3947" s="12">
        <v>0</v>
      </c>
      <c r="H3947" s="12">
        <v>13784</v>
      </c>
      <c r="I3947" s="12">
        <v>1</v>
      </c>
      <c r="J3947" s="12">
        <v>43</v>
      </c>
      <c r="K3947" s="12">
        <v>363</v>
      </c>
      <c r="L3947" s="12">
        <v>353</v>
      </c>
      <c r="M3947" s="12">
        <v>4.5333333329999999</v>
      </c>
      <c r="N3947" s="12">
        <f>VLOOKUP(Todos!$A3947,vlookup_table[#All],2,FALSE)</f>
        <v>2</v>
      </c>
      <c r="O3947" s="12" t="str">
        <f>VLOOKUP(Todos!$A3947,vlookup_table[#All],3,FALSE)</f>
        <v>OR</v>
      </c>
      <c r="P3947" s="12">
        <f>VLOOKUP(Todos!$A3947,vlookup_table[#All],4,FALSE)</f>
        <v>2305</v>
      </c>
      <c r="Q3947" s="14" t="str">
        <f>VLOOKUP(Todos!$A3947,vlookup_table[#All],5,FALSE)</f>
        <v>T2</v>
      </c>
      <c r="R3947" s="14" t="str">
        <f>VLOOKUP(Todos!$A3947,vlookup_table[#All],6,FALSE)</f>
        <v>M</v>
      </c>
      <c r="S3947" s="14">
        <f>VLOOKUP(Todos!$A3947,vlookup_table[#All],7,FALSE)</f>
        <v>5</v>
      </c>
      <c r="T3947" s="14">
        <f>ROUND((9706-Todos!$P3947)/100, 0)</f>
        <v>74</v>
      </c>
      <c r="U3947" s="14" t="str" cm="1">
        <f t="array" ref="U3947">_xlfn.IFS(
    ISNUMBER(SEARCH("C", Q3947)), "Ciudad",
    ISNUMBER(SEARCH("T", Q3947)), "Pueblo",
    ISNUMBER(SEARCH("R", Q3947)), "Rural",
    ISNUMBER(SEARCH("S", Q3947)), "Suburbano",
    ISNUMBER(SEARCH("U", Q3947)), "Urbano"
)</f>
        <v>Pueblo</v>
      </c>
      <c r="V3947" s="25" t="str" cm="1">
        <f t="array" ref="V3947">_xlfn.LET(
    _xlpm.txt, _xlfn.TEXTJOIN("", TRUE, IF(ISNUMBER(--MID(Todos!$H3947, _xlfn.SEQUENCE(LEN(Todos!$H3947)), 1)), MID(Todos!$H3947, _xlfn.SEQUENCE(LEN(Todos!$H3947)), 1), "")),
    IF(ISNUMBER(--RIGHT(_xlpm.txt,1)), _xlpm.txt, LEFT(_xlpm.txt, LEN(_xlpm.txt)-1))
)</f>
        <v>13784</v>
      </c>
      <c r="W3947" s="14" t="str">
        <f>UPPER(LEFT(Todos!$B3947,2))</f>
        <v>OR</v>
      </c>
      <c r="X3947" s="15" t="str" cm="1">
        <f t="array" ref="X3947">+IF(Todos!$C3947 = "",MODE.MATCH(Todos!$C$2:$C$4029),Todos!$C3947)</f>
        <v>M</v>
      </c>
    </row>
    <row r="3948" spans="1:24" x14ac:dyDescent="0.35">
      <c r="A3948" s="6">
        <v>171832</v>
      </c>
      <c r="B3948" s="7" t="s">
        <v>22</v>
      </c>
      <c r="C3948" s="7" t="s">
        <v>14</v>
      </c>
      <c r="D3948" s="7">
        <v>1365</v>
      </c>
      <c r="E3948" s="7">
        <v>282</v>
      </c>
      <c r="F3948" s="7">
        <v>430</v>
      </c>
      <c r="G3948" s="7">
        <v>15</v>
      </c>
      <c r="H3948" s="7">
        <v>16473</v>
      </c>
      <c r="I3948" s="7">
        <v>8</v>
      </c>
      <c r="J3948" s="7">
        <v>52</v>
      </c>
      <c r="K3948" s="7">
        <v>359</v>
      </c>
      <c r="L3948" s="7">
        <v>356</v>
      </c>
      <c r="M3948" s="7">
        <v>25</v>
      </c>
      <c r="N3948" s="7">
        <f>VLOOKUP(Todos!$A3948,vlookup_table[#All],2,FALSE)</f>
        <v>4</v>
      </c>
      <c r="O3948" s="7" t="str">
        <f>VLOOKUP(Todos!$A3948,vlookup_table[#All],3,FALSE)</f>
        <v>CA</v>
      </c>
      <c r="P3948" s="7">
        <f>VLOOKUP(Todos!$A3948,vlookup_table[#All],4,FALSE)</f>
        <v>0</v>
      </c>
      <c r="Q3948" s="9" t="str">
        <f>VLOOKUP(Todos!$A3948,vlookup_table[#All],5,FALSE)</f>
        <v>U2</v>
      </c>
      <c r="R3948" s="9" t="str">
        <f>VLOOKUP(Todos!$A3948,vlookup_table[#All],6,FALSE)</f>
        <v>M</v>
      </c>
      <c r="S3948" s="9">
        <f>VLOOKUP(Todos!$A3948,vlookup_table[#All],7,FALSE)</f>
        <v>25</v>
      </c>
      <c r="T3948" s="9">
        <f>ROUND((9706-Todos!$P3948)/100, 0)</f>
        <v>97</v>
      </c>
      <c r="U3948" s="9" t="str" cm="1">
        <f t="array" ref="U3948">_xlfn.IFS(
    ISNUMBER(SEARCH("C", Q3948)), "Ciudad",
    ISNUMBER(SEARCH("T", Q3948)), "Pueblo",
    ISNUMBER(SEARCH("R", Q3948)), "Rural",
    ISNUMBER(SEARCH("S", Q3948)), "Suburbano",
    ISNUMBER(SEARCH("U", Q3948)), "Urbano"
)</f>
        <v>Urbano</v>
      </c>
      <c r="V3948" s="24" t="str" cm="1">
        <f t="array" ref="V3948">_xlfn.LET(
    _xlpm.txt, _xlfn.TEXTJOIN("", TRUE, IF(ISNUMBER(--MID(Todos!$H3948, _xlfn.SEQUENCE(LEN(Todos!$H3948)), 1)), MID(Todos!$H3948, _xlfn.SEQUENCE(LEN(Todos!$H3948)), 1), "")),
    IF(ISNUMBER(--RIGHT(_xlpm.txt,1)), _xlpm.txt, LEFT(_xlpm.txt, LEN(_xlpm.txt)-1))
)</f>
        <v>16473</v>
      </c>
      <c r="W3948" s="9" t="str">
        <f>UPPER(LEFT(Todos!$B3948,2))</f>
        <v>CA</v>
      </c>
      <c r="X3948" s="10" t="str" cm="1">
        <f t="array" ref="X3948">+IF(Todos!$C3948 = "",MODE.MATCH(Todos!$C$2:$C$4029),Todos!$C3948)</f>
        <v>M</v>
      </c>
    </row>
    <row r="3949" spans="1:24" x14ac:dyDescent="0.35">
      <c r="A3949" s="11">
        <v>57992</v>
      </c>
      <c r="B3949" s="12" t="s">
        <v>58</v>
      </c>
      <c r="C3949" s="12" t="s">
        <v>14</v>
      </c>
      <c r="D3949" s="12">
        <v>838</v>
      </c>
      <c r="E3949" s="12">
        <v>404</v>
      </c>
      <c r="F3949" s="12">
        <v>528</v>
      </c>
      <c r="G3949" s="12">
        <v>2</v>
      </c>
      <c r="H3949" s="12">
        <v>17321</v>
      </c>
      <c r="I3949" s="12">
        <v>0</v>
      </c>
      <c r="J3949" s="12">
        <v>72</v>
      </c>
      <c r="K3949" s="12">
        <v>436</v>
      </c>
      <c r="L3949" s="12">
        <v>493</v>
      </c>
      <c r="M3949" s="12">
        <v>4.8666666669999996</v>
      </c>
      <c r="N3949" s="12">
        <f>VLOOKUP(Todos!$A3949,vlookup_table[#All],2,FALSE)</f>
        <v>1</v>
      </c>
      <c r="O3949" s="12" t="str">
        <f>VLOOKUP(Todos!$A3949,vlookup_table[#All],3,FALSE)</f>
        <v>KY</v>
      </c>
      <c r="P3949" s="12">
        <f>VLOOKUP(Todos!$A3949,vlookup_table[#All],4,FALSE)</f>
        <v>4611</v>
      </c>
      <c r="Q3949" s="14" t="str">
        <f>VLOOKUP(Todos!$A3949,vlookup_table[#All],5,FALSE)</f>
        <v>R1</v>
      </c>
      <c r="R3949" s="14" t="str">
        <f>VLOOKUP(Todos!$A3949,vlookup_table[#All],6,FALSE)</f>
        <v>M</v>
      </c>
      <c r="S3949" s="14">
        <f>VLOOKUP(Todos!$A3949,vlookup_table[#All],7,FALSE)</f>
        <v>5</v>
      </c>
      <c r="T3949" s="14">
        <f>ROUND((9706-Todos!$P3949)/100, 0)</f>
        <v>51</v>
      </c>
      <c r="U3949" s="14" t="str" cm="1">
        <f t="array" ref="U3949">_xlfn.IFS(
    ISNUMBER(SEARCH("C", Q3949)), "Ciudad",
    ISNUMBER(SEARCH("T", Q3949)), "Pueblo",
    ISNUMBER(SEARCH("R", Q3949)), "Rural",
    ISNUMBER(SEARCH("S", Q3949)), "Suburbano",
    ISNUMBER(SEARCH("U", Q3949)), "Urbano"
)</f>
        <v>Rural</v>
      </c>
      <c r="V3949" s="25" t="str" cm="1">
        <f t="array" ref="V3949">_xlfn.LET(
    _xlpm.txt, _xlfn.TEXTJOIN("", TRUE, IF(ISNUMBER(--MID(Todos!$H3949, _xlfn.SEQUENCE(LEN(Todos!$H3949)), 1)), MID(Todos!$H3949, _xlfn.SEQUENCE(LEN(Todos!$H3949)), 1), "")),
    IF(ISNUMBER(--RIGHT(_xlpm.txt,1)), _xlpm.txt, LEFT(_xlpm.txt, LEN(_xlpm.txt)-1))
)</f>
        <v>17321</v>
      </c>
      <c r="W3949" s="14" t="str">
        <f>UPPER(LEFT(Todos!$B3949,2))</f>
        <v>KY</v>
      </c>
      <c r="X3949" s="15" t="str" cm="1">
        <f t="array" ref="X3949">+IF(Todos!$C3949 = "",MODE.MATCH(Todos!$C$2:$C$4029),Todos!$C3949)</f>
        <v>M</v>
      </c>
    </row>
    <row r="3950" spans="1:24" x14ac:dyDescent="0.35">
      <c r="A3950" s="6">
        <v>132154</v>
      </c>
      <c r="B3950" s="7" t="s">
        <v>49</v>
      </c>
      <c r="C3950" s="7" t="s">
        <v>14</v>
      </c>
      <c r="D3950" s="7">
        <v>1070</v>
      </c>
      <c r="E3950" s="7">
        <v>271</v>
      </c>
      <c r="F3950" s="7">
        <v>394</v>
      </c>
      <c r="G3950" s="7">
        <v>2</v>
      </c>
      <c r="H3950" s="7">
        <v>13186</v>
      </c>
      <c r="I3950" s="7">
        <v>3</v>
      </c>
      <c r="J3950" s="7">
        <v>36</v>
      </c>
      <c r="K3950" s="7">
        <v>388</v>
      </c>
      <c r="L3950" s="7">
        <v>330</v>
      </c>
      <c r="M3950" s="7">
        <v>8.25</v>
      </c>
      <c r="N3950" s="7">
        <f>VLOOKUP(Todos!$A3950,vlookup_table[#All],2,FALSE)</f>
        <v>1</v>
      </c>
      <c r="O3950" s="7" t="str">
        <f>VLOOKUP(Todos!$A3950,vlookup_table[#All],3,FALSE)</f>
        <v>CO</v>
      </c>
      <c r="P3950" s="7">
        <f>VLOOKUP(Todos!$A3950,vlookup_table[#All],4,FALSE)</f>
        <v>1701</v>
      </c>
      <c r="Q3950" s="9" t="str">
        <f>VLOOKUP(Todos!$A3950,vlookup_table[#All],5,FALSE)</f>
        <v>T1</v>
      </c>
      <c r="R3950" s="9" t="str">
        <f>VLOOKUP(Todos!$A3950,vlookup_table[#All],6,FALSE)</f>
        <v>M</v>
      </c>
      <c r="S3950" s="9">
        <f>VLOOKUP(Todos!$A3950,vlookup_table[#All],7,FALSE)</f>
        <v>15</v>
      </c>
      <c r="T3950" s="9">
        <f>ROUND((9706-Todos!$P3950)/100, 0)</f>
        <v>80</v>
      </c>
      <c r="U3950" s="9" t="str" cm="1">
        <f t="array" ref="U3950">_xlfn.IFS(
    ISNUMBER(SEARCH("C", Q3950)), "Ciudad",
    ISNUMBER(SEARCH("T", Q3950)), "Pueblo",
    ISNUMBER(SEARCH("R", Q3950)), "Rural",
    ISNUMBER(SEARCH("S", Q3950)), "Suburbano",
    ISNUMBER(SEARCH("U", Q3950)), "Urbano"
)</f>
        <v>Pueblo</v>
      </c>
      <c r="V3950" s="24" t="str" cm="1">
        <f t="array" ref="V3950">_xlfn.LET(
    _xlpm.txt, _xlfn.TEXTJOIN("", TRUE, IF(ISNUMBER(--MID(Todos!$H3950, _xlfn.SEQUENCE(LEN(Todos!$H3950)), 1)), MID(Todos!$H3950, _xlfn.SEQUENCE(LEN(Todos!$H3950)), 1), "")),
    IF(ISNUMBER(--RIGHT(_xlpm.txt,1)), _xlpm.txt, LEFT(_xlpm.txt, LEN(_xlpm.txt)-1))
)</f>
        <v>13186</v>
      </c>
      <c r="W3950" s="9" t="str">
        <f>UPPER(LEFT(Todos!$B3950,2))</f>
        <v>CO</v>
      </c>
      <c r="X3950" s="10" t="str" cm="1">
        <f t="array" ref="X3950">+IF(Todos!$C3950 = "",MODE.MATCH(Todos!$C$2:$C$4029),Todos!$C3950)</f>
        <v>M</v>
      </c>
    </row>
    <row r="3951" spans="1:24" x14ac:dyDescent="0.35">
      <c r="A3951" s="11">
        <v>150191</v>
      </c>
      <c r="B3951" s="12" t="s">
        <v>22</v>
      </c>
      <c r="C3951" s="12" t="s">
        <v>14</v>
      </c>
      <c r="D3951" s="12">
        <v>2166</v>
      </c>
      <c r="E3951" s="12">
        <v>427</v>
      </c>
      <c r="F3951" s="12">
        <v>559</v>
      </c>
      <c r="G3951" s="12">
        <v>68</v>
      </c>
      <c r="H3951" s="12">
        <v>15653</v>
      </c>
      <c r="I3951" s="12">
        <v>15</v>
      </c>
      <c r="J3951" s="12">
        <v>54</v>
      </c>
      <c r="K3951" s="12">
        <v>515</v>
      </c>
      <c r="L3951" s="12">
        <v>471</v>
      </c>
      <c r="M3951" s="12">
        <v>9.0909090910000003</v>
      </c>
      <c r="N3951" s="12">
        <f>VLOOKUP(Todos!$A3951,vlookup_table[#All],2,FALSE)</f>
        <v>1</v>
      </c>
      <c r="O3951" s="12" t="str">
        <f>VLOOKUP(Todos!$A3951,vlookup_table[#All],3,FALSE)</f>
        <v>CA</v>
      </c>
      <c r="P3951" s="12">
        <f>VLOOKUP(Todos!$A3951,vlookup_table[#All],4,FALSE)</f>
        <v>4405</v>
      </c>
      <c r="Q3951" s="14" t="str">
        <f>VLOOKUP(Todos!$A3951,vlookup_table[#All],5,FALSE)</f>
        <v>S2</v>
      </c>
      <c r="R3951" s="14" t="str">
        <f>VLOOKUP(Todos!$A3951,vlookup_table[#All],6,FALSE)</f>
        <v>M</v>
      </c>
      <c r="S3951" s="14">
        <f>VLOOKUP(Todos!$A3951,vlookup_table[#All],7,FALSE)</f>
        <v>11</v>
      </c>
      <c r="T3951" s="14">
        <f>ROUND((9706-Todos!$P3951)/100, 0)</f>
        <v>53</v>
      </c>
      <c r="U3951" s="14" t="str" cm="1">
        <f t="array" ref="U3951">_xlfn.IFS(
    ISNUMBER(SEARCH("C", Q3951)), "Ciudad",
    ISNUMBER(SEARCH("T", Q3951)), "Pueblo",
    ISNUMBER(SEARCH("R", Q3951)), "Rural",
    ISNUMBER(SEARCH("S", Q3951)), "Suburbano",
    ISNUMBER(SEARCH("U", Q3951)), "Urbano"
)</f>
        <v>Suburbano</v>
      </c>
      <c r="V3951" s="25" t="str" cm="1">
        <f t="array" ref="V3951">_xlfn.LET(
    _xlpm.txt, _xlfn.TEXTJOIN("", TRUE, IF(ISNUMBER(--MID(Todos!$H3951, _xlfn.SEQUENCE(LEN(Todos!$H3951)), 1)), MID(Todos!$H3951, _xlfn.SEQUENCE(LEN(Todos!$H3951)), 1), "")),
    IF(ISNUMBER(--RIGHT(_xlpm.txt,1)), _xlpm.txt, LEFT(_xlpm.txt, LEN(_xlpm.txt)-1))
)</f>
        <v>15653</v>
      </c>
      <c r="W3951" s="14" t="str">
        <f>UPPER(LEFT(Todos!$B3951,2))</f>
        <v>CA</v>
      </c>
      <c r="X3951" s="15" t="str" cm="1">
        <f t="array" ref="X3951">+IF(Todos!$C3951 = "",MODE.MATCH(Todos!$C$2:$C$4029),Todos!$C3951)</f>
        <v>M</v>
      </c>
    </row>
    <row r="3952" spans="1:24" x14ac:dyDescent="0.35">
      <c r="A3952" s="6">
        <v>25107</v>
      </c>
      <c r="B3952" s="7" t="s">
        <v>47</v>
      </c>
      <c r="C3952" s="7" t="s">
        <v>17</v>
      </c>
      <c r="D3952" s="7">
        <v>803</v>
      </c>
      <c r="E3952" s="7">
        <v>333</v>
      </c>
      <c r="F3952" s="7">
        <v>417</v>
      </c>
      <c r="G3952" s="7">
        <v>1</v>
      </c>
      <c r="H3952" s="7">
        <v>14356</v>
      </c>
      <c r="I3952" s="7">
        <v>1</v>
      </c>
      <c r="J3952" s="7">
        <v>32</v>
      </c>
      <c r="K3952" s="7">
        <v>360</v>
      </c>
      <c r="L3952" s="7">
        <v>375</v>
      </c>
      <c r="M3952" s="7">
        <v>5.8235294120000001</v>
      </c>
      <c r="N3952" s="7">
        <f>VLOOKUP(Todos!$A3952,vlookup_table[#All],2,FALSE)</f>
        <v>2</v>
      </c>
      <c r="O3952" s="7" t="str">
        <f>VLOOKUP(Todos!$A3952,vlookup_table[#All],3,FALSE)</f>
        <v>SC</v>
      </c>
      <c r="P3952" s="7">
        <f>VLOOKUP(Todos!$A3952,vlookup_table[#All],4,FALSE)</f>
        <v>4805</v>
      </c>
      <c r="Q3952" s="9" t="str">
        <f>VLOOKUP(Todos!$A3952,vlookup_table[#All],5,FALSE)</f>
        <v>R2</v>
      </c>
      <c r="R3952" s="9" t="str">
        <f>VLOOKUP(Todos!$A3952,vlookup_table[#All],6,FALSE)</f>
        <v>F</v>
      </c>
      <c r="S3952" s="9">
        <f>VLOOKUP(Todos!$A3952,vlookup_table[#All],7,FALSE)</f>
        <v>5</v>
      </c>
      <c r="T3952" s="9">
        <f>ROUND((9706-Todos!$P3952)/100, 0)</f>
        <v>49</v>
      </c>
      <c r="U3952" s="9" t="str" cm="1">
        <f t="array" ref="U3952">_xlfn.IFS(
    ISNUMBER(SEARCH("C", Q3952)), "Ciudad",
    ISNUMBER(SEARCH("T", Q3952)), "Pueblo",
    ISNUMBER(SEARCH("R", Q3952)), "Rural",
    ISNUMBER(SEARCH("S", Q3952)), "Suburbano",
    ISNUMBER(SEARCH("U", Q3952)), "Urbano"
)</f>
        <v>Rural</v>
      </c>
      <c r="V3952" s="24" t="str" cm="1">
        <f t="array" ref="V3952">_xlfn.LET(
    _xlpm.txt, _xlfn.TEXTJOIN("", TRUE, IF(ISNUMBER(--MID(Todos!$H3952, _xlfn.SEQUENCE(LEN(Todos!$H3952)), 1)), MID(Todos!$H3952, _xlfn.SEQUENCE(LEN(Todos!$H3952)), 1), "")),
    IF(ISNUMBER(--RIGHT(_xlpm.txt,1)), _xlpm.txt, LEFT(_xlpm.txt, LEN(_xlpm.txt)-1))
)</f>
        <v>14356</v>
      </c>
      <c r="W3952" s="9" t="str">
        <f>UPPER(LEFT(Todos!$B3952,2))</f>
        <v>SC</v>
      </c>
      <c r="X3952" s="10" t="str" cm="1">
        <f t="array" ref="X3952">+IF(Todos!$C3952 = "",MODE.MATCH(Todos!$C$2:$C$4029),Todos!$C3952)</f>
        <v>F</v>
      </c>
    </row>
    <row r="3953" spans="1:24" x14ac:dyDescent="0.35">
      <c r="A3953" s="11">
        <v>59645</v>
      </c>
      <c r="B3953" s="12" t="s">
        <v>34</v>
      </c>
      <c r="C3953" s="12" t="s">
        <v>17</v>
      </c>
      <c r="D3953" s="12">
        <v>666</v>
      </c>
      <c r="E3953" s="12">
        <v>255</v>
      </c>
      <c r="F3953" s="12">
        <v>394</v>
      </c>
      <c r="G3953" s="12">
        <v>1</v>
      </c>
      <c r="H3953" s="12">
        <v>14934</v>
      </c>
      <c r="I3953" s="12">
        <v>1</v>
      </c>
      <c r="J3953" s="12">
        <v>77</v>
      </c>
      <c r="K3953" s="12">
        <v>332</v>
      </c>
      <c r="L3953" s="12">
        <v>325</v>
      </c>
      <c r="M3953" s="12">
        <v>4.5</v>
      </c>
      <c r="N3953" s="12">
        <f>VLOOKUP(Todos!$A3953,vlookup_table[#All],2,FALSE)</f>
        <v>0</v>
      </c>
      <c r="O3953" s="12" t="str">
        <f>VLOOKUP(Todos!$A3953,vlookup_table[#All],3,FALSE)</f>
        <v>IN</v>
      </c>
      <c r="P3953" s="12">
        <f>VLOOKUP(Todos!$A3953,vlookup_table[#All],4,FALSE)</f>
        <v>3910</v>
      </c>
      <c r="Q3953" s="14" t="str">
        <f>VLOOKUP(Todos!$A3953,vlookup_table[#All],5,FALSE)</f>
        <v>S2</v>
      </c>
      <c r="R3953" s="14" t="str">
        <f>VLOOKUP(Todos!$A3953,vlookup_table[#All],6,FALSE)</f>
        <v>F</v>
      </c>
      <c r="S3953" s="14">
        <f>VLOOKUP(Todos!$A3953,vlookup_table[#All],7,FALSE)</f>
        <v>4</v>
      </c>
      <c r="T3953" s="14">
        <f>ROUND((9706-Todos!$P3953)/100, 0)</f>
        <v>58</v>
      </c>
      <c r="U3953" s="14" t="str" cm="1">
        <f t="array" ref="U3953">_xlfn.IFS(
    ISNUMBER(SEARCH("C", Q3953)), "Ciudad",
    ISNUMBER(SEARCH("T", Q3953)), "Pueblo",
    ISNUMBER(SEARCH("R", Q3953)), "Rural",
    ISNUMBER(SEARCH("S", Q3953)), "Suburbano",
    ISNUMBER(SEARCH("U", Q3953)), "Urbano"
)</f>
        <v>Suburbano</v>
      </c>
      <c r="V3953" s="25" t="str" cm="1">
        <f t="array" ref="V3953">_xlfn.LET(
    _xlpm.txt, _xlfn.TEXTJOIN("", TRUE, IF(ISNUMBER(--MID(Todos!$H3953, _xlfn.SEQUENCE(LEN(Todos!$H3953)), 1)), MID(Todos!$H3953, _xlfn.SEQUENCE(LEN(Todos!$H3953)), 1), "")),
    IF(ISNUMBER(--RIGHT(_xlpm.txt,1)), _xlpm.txt, LEFT(_xlpm.txt, LEN(_xlpm.txt)-1))
)</f>
        <v>14934</v>
      </c>
      <c r="W3953" s="14" t="str">
        <f>UPPER(LEFT(Todos!$B3953,2))</f>
        <v>IN</v>
      </c>
      <c r="X3953" s="15" t="str" cm="1">
        <f t="array" ref="X3953">+IF(Todos!$C3953 = "",MODE.MATCH(Todos!$C$2:$C$4029),Todos!$C3953)</f>
        <v>F</v>
      </c>
    </row>
    <row r="3954" spans="1:24" x14ac:dyDescent="0.35">
      <c r="A3954" s="6">
        <v>139224</v>
      </c>
      <c r="B3954" s="7" t="s">
        <v>55</v>
      </c>
      <c r="C3954" s="7" t="s">
        <v>17</v>
      </c>
      <c r="D3954" s="7">
        <v>279</v>
      </c>
      <c r="E3954" s="7">
        <v>144</v>
      </c>
      <c r="F3954" s="7">
        <v>211</v>
      </c>
      <c r="G3954" s="7">
        <v>0</v>
      </c>
      <c r="H3954" s="7">
        <v>7112</v>
      </c>
      <c r="I3954" s="7">
        <v>1</v>
      </c>
      <c r="J3954" s="7">
        <v>70</v>
      </c>
      <c r="K3954" s="7">
        <v>171</v>
      </c>
      <c r="L3954" s="7">
        <v>184</v>
      </c>
      <c r="M3954" s="7">
        <v>21.345454549999999</v>
      </c>
      <c r="N3954" s="7">
        <f>VLOOKUP(Todos!$A3954,vlookup_table[#All],2,FALSE)</f>
        <v>0</v>
      </c>
      <c r="O3954" s="7" t="str">
        <f>VLOOKUP(Todos!$A3954,vlookup_table[#All],3,FALSE)</f>
        <v>NM</v>
      </c>
      <c r="P3954" s="7">
        <f>VLOOKUP(Todos!$A3954,vlookup_table[#All],4,FALSE)</f>
        <v>0</v>
      </c>
      <c r="Q3954" s="9" t="str">
        <f>VLOOKUP(Todos!$A3954,vlookup_table[#All],5,FALSE)</f>
        <v>R3</v>
      </c>
      <c r="R3954" s="9" t="str">
        <f>VLOOKUP(Todos!$A3954,vlookup_table[#All],6,FALSE)</f>
        <v>F</v>
      </c>
      <c r="S3954" s="9">
        <f>VLOOKUP(Todos!$A3954,vlookup_table[#All],7,FALSE)</f>
        <v>15</v>
      </c>
      <c r="T3954" s="9">
        <f>ROUND((9706-Todos!$P3954)/100, 0)</f>
        <v>97</v>
      </c>
      <c r="U3954" s="9" t="str" cm="1">
        <f t="array" ref="U3954">_xlfn.IFS(
    ISNUMBER(SEARCH("C", Q3954)), "Ciudad",
    ISNUMBER(SEARCH("T", Q3954)), "Pueblo",
    ISNUMBER(SEARCH("R", Q3954)), "Rural",
    ISNUMBER(SEARCH("S", Q3954)), "Suburbano",
    ISNUMBER(SEARCH("U", Q3954)), "Urbano"
)</f>
        <v>Rural</v>
      </c>
      <c r="V3954" s="24" t="str" cm="1">
        <f t="array" ref="V3954">_xlfn.LET(
    _xlpm.txt, _xlfn.TEXTJOIN("", TRUE, IF(ISNUMBER(--MID(Todos!$H3954, _xlfn.SEQUENCE(LEN(Todos!$H3954)), 1)), MID(Todos!$H3954, _xlfn.SEQUENCE(LEN(Todos!$H3954)), 1), "")),
    IF(ISNUMBER(--RIGHT(_xlpm.txt,1)), _xlpm.txt, LEFT(_xlpm.txt, LEN(_xlpm.txt)-1))
)</f>
        <v>7112</v>
      </c>
      <c r="W3954" s="9" t="str">
        <f>UPPER(LEFT(Todos!$B3954,2))</f>
        <v>NM</v>
      </c>
      <c r="X3954" s="10" t="str" cm="1">
        <f t="array" ref="X3954">+IF(Todos!$C3954 = "",MODE.MATCH(Todos!$C$2:$C$4029),Todos!$C3954)</f>
        <v>F</v>
      </c>
    </row>
    <row r="3955" spans="1:24" x14ac:dyDescent="0.35">
      <c r="A3955" s="11">
        <v>53078</v>
      </c>
      <c r="B3955" s="12" t="s">
        <v>54</v>
      </c>
      <c r="C3955" s="12" t="s">
        <v>17</v>
      </c>
      <c r="D3955" s="12">
        <v>1217</v>
      </c>
      <c r="E3955" s="12">
        <v>567</v>
      </c>
      <c r="F3955" s="12">
        <v>644</v>
      </c>
      <c r="G3955" s="12">
        <v>2</v>
      </c>
      <c r="H3955" s="12">
        <v>20593</v>
      </c>
      <c r="I3955" s="12">
        <v>5</v>
      </c>
      <c r="J3955" s="12">
        <v>43</v>
      </c>
      <c r="K3955" s="12">
        <v>614</v>
      </c>
      <c r="L3955" s="12">
        <v>608</v>
      </c>
      <c r="M3955" s="12">
        <v>19</v>
      </c>
      <c r="N3955" s="12">
        <f>VLOOKUP(Todos!$A3955,vlookup_table[#All],2,FALSE)</f>
        <v>28</v>
      </c>
      <c r="O3955" s="12" t="str">
        <f>VLOOKUP(Todos!$A3955,vlookup_table[#All],3,FALSE)</f>
        <v>TN</v>
      </c>
      <c r="P3955" s="12">
        <f>VLOOKUP(Todos!$A3955,vlookup_table[#All],4,FALSE)</f>
        <v>5305</v>
      </c>
      <c r="Q3955" s="14" t="str">
        <f>VLOOKUP(Todos!$A3955,vlookup_table[#All],5,FALSE)</f>
        <v>T1</v>
      </c>
      <c r="R3955" s="14" t="str">
        <f>VLOOKUP(Todos!$A3955,vlookup_table[#All],6,FALSE)</f>
        <v>F</v>
      </c>
      <c r="S3955" s="14">
        <f>VLOOKUP(Todos!$A3955,vlookup_table[#All],7,FALSE)</f>
        <v>25</v>
      </c>
      <c r="T3955" s="14">
        <f>ROUND((9706-Todos!$P3955)/100, 0)</f>
        <v>44</v>
      </c>
      <c r="U3955" s="14" t="str" cm="1">
        <f t="array" ref="U3955">_xlfn.IFS(
    ISNUMBER(SEARCH("C", Q3955)), "Ciudad",
    ISNUMBER(SEARCH("T", Q3955)), "Pueblo",
    ISNUMBER(SEARCH("R", Q3955)), "Rural",
    ISNUMBER(SEARCH("S", Q3955)), "Suburbano",
    ISNUMBER(SEARCH("U", Q3955)), "Urbano"
)</f>
        <v>Pueblo</v>
      </c>
      <c r="V3955" s="25" t="str" cm="1">
        <f t="array" ref="V3955">_xlfn.LET(
    _xlpm.txt, _xlfn.TEXTJOIN("", TRUE, IF(ISNUMBER(--MID(Todos!$H3955, _xlfn.SEQUENCE(LEN(Todos!$H3955)), 1)), MID(Todos!$H3955, _xlfn.SEQUENCE(LEN(Todos!$H3955)), 1), "")),
    IF(ISNUMBER(--RIGHT(_xlpm.txt,1)), _xlpm.txt, LEFT(_xlpm.txt, LEN(_xlpm.txt)-1))
)</f>
        <v>20593</v>
      </c>
      <c r="W3955" s="14" t="str">
        <f>UPPER(LEFT(Todos!$B3955,2))</f>
        <v>TN</v>
      </c>
      <c r="X3955" s="15" t="str" cm="1">
        <f t="array" ref="X3955">+IF(Todos!$C3955 = "",MODE.MATCH(Todos!$C$2:$C$4029),Todos!$C3955)</f>
        <v>F</v>
      </c>
    </row>
    <row r="3956" spans="1:24" x14ac:dyDescent="0.35">
      <c r="A3956" s="6">
        <v>125593</v>
      </c>
      <c r="B3956" s="7" t="s">
        <v>21</v>
      </c>
      <c r="C3956" s="7" t="s">
        <v>17</v>
      </c>
      <c r="D3956" s="7">
        <v>876</v>
      </c>
      <c r="E3956" s="7">
        <v>364</v>
      </c>
      <c r="F3956" s="7">
        <v>529</v>
      </c>
      <c r="G3956" s="7">
        <v>2</v>
      </c>
      <c r="H3956" s="7">
        <v>19328</v>
      </c>
      <c r="I3956" s="7">
        <v>5</v>
      </c>
      <c r="J3956" s="7">
        <v>57</v>
      </c>
      <c r="K3956" s="7">
        <v>504</v>
      </c>
      <c r="L3956" s="7">
        <v>414</v>
      </c>
      <c r="M3956" s="7">
        <v>24.444444440000002</v>
      </c>
      <c r="N3956" s="7">
        <f>VLOOKUP(Todos!$A3956,vlookup_table[#All],2,FALSE)</f>
        <v>2</v>
      </c>
      <c r="O3956" s="7" t="str">
        <f>VLOOKUP(Todos!$A3956,vlookup_table[#All],3,FALSE)</f>
        <v>TX</v>
      </c>
      <c r="P3956" s="7">
        <f>VLOOKUP(Todos!$A3956,vlookup_table[#All],4,FALSE)</f>
        <v>1609</v>
      </c>
      <c r="Q3956" s="9" t="str">
        <f>VLOOKUP(Todos!$A3956,vlookup_table[#All],5,FALSE)</f>
        <v>S1</v>
      </c>
      <c r="R3956" s="9" t="str">
        <f>VLOOKUP(Todos!$A3956,vlookup_table[#All],6,FALSE)</f>
        <v>F</v>
      </c>
      <c r="S3956" s="9">
        <f>VLOOKUP(Todos!$A3956,vlookup_table[#All],7,FALSE)</f>
        <v>25</v>
      </c>
      <c r="T3956" s="9">
        <f>ROUND((9706-Todos!$P3956)/100, 0)</f>
        <v>81</v>
      </c>
      <c r="U3956" s="9" t="str" cm="1">
        <f t="array" ref="U3956">_xlfn.IFS(
    ISNUMBER(SEARCH("C", Q3956)), "Ciudad",
    ISNUMBER(SEARCH("T", Q3956)), "Pueblo",
    ISNUMBER(SEARCH("R", Q3956)), "Rural",
    ISNUMBER(SEARCH("S", Q3956)), "Suburbano",
    ISNUMBER(SEARCH("U", Q3956)), "Urbano"
)</f>
        <v>Suburbano</v>
      </c>
      <c r="V3956" s="24" t="str" cm="1">
        <f t="array" ref="V3956">_xlfn.LET(
    _xlpm.txt, _xlfn.TEXTJOIN("", TRUE, IF(ISNUMBER(--MID(Todos!$H3956, _xlfn.SEQUENCE(LEN(Todos!$H3956)), 1)), MID(Todos!$H3956, _xlfn.SEQUENCE(LEN(Todos!$H3956)), 1), "")),
    IF(ISNUMBER(--RIGHT(_xlpm.txt,1)), _xlpm.txt, LEFT(_xlpm.txt, LEN(_xlpm.txt)-1))
)</f>
        <v>19328</v>
      </c>
      <c r="W3956" s="9" t="str">
        <f>UPPER(LEFT(Todos!$B3956,2))</f>
        <v>TX</v>
      </c>
      <c r="X3956" s="10" t="str" cm="1">
        <f t="array" ref="X3956">+IF(Todos!$C3956 = "",MODE.MATCH(Todos!$C$2:$C$4029),Todos!$C3956)</f>
        <v>F</v>
      </c>
    </row>
    <row r="3957" spans="1:24" x14ac:dyDescent="0.35">
      <c r="A3957" s="11">
        <v>185525</v>
      </c>
      <c r="B3957" s="12" t="s">
        <v>28</v>
      </c>
      <c r="C3957" s="12" t="s">
        <v>14</v>
      </c>
      <c r="D3957" s="12">
        <v>1076</v>
      </c>
      <c r="E3957" s="12">
        <v>593</v>
      </c>
      <c r="F3957" s="12">
        <v>613</v>
      </c>
      <c r="G3957" s="12">
        <v>0</v>
      </c>
      <c r="H3957" s="12">
        <v>18113</v>
      </c>
      <c r="I3957" s="12">
        <v>1</v>
      </c>
      <c r="J3957" s="12">
        <v>32</v>
      </c>
      <c r="K3957" s="12">
        <v>586</v>
      </c>
      <c r="L3957" s="12">
        <v>623</v>
      </c>
      <c r="M3957" s="12">
        <v>12.33333333</v>
      </c>
      <c r="N3957" s="12">
        <f>VLOOKUP(Todos!$A3957,vlookup_table[#All],2,FALSE)</f>
        <v>1</v>
      </c>
      <c r="O3957" s="12" t="str">
        <f>VLOOKUP(Todos!$A3957,vlookup_table[#All],3,FALSE)</f>
        <v>KS</v>
      </c>
      <c r="P3957" s="12">
        <f>VLOOKUP(Todos!$A3957,vlookup_table[#All],4,FALSE)</f>
        <v>4907</v>
      </c>
      <c r="Q3957" s="14" t="str">
        <f>VLOOKUP(Todos!$A3957,vlookup_table[#All],5,FALSE)</f>
        <v>S1</v>
      </c>
      <c r="R3957" s="14" t="str">
        <f>VLOOKUP(Todos!$A3957,vlookup_table[#All],6,FALSE)</f>
        <v>M</v>
      </c>
      <c r="S3957" s="14">
        <f>VLOOKUP(Todos!$A3957,vlookup_table[#All],7,FALSE)</f>
        <v>21</v>
      </c>
      <c r="T3957" s="14">
        <f>ROUND((9706-Todos!$P3957)/100, 0)</f>
        <v>48</v>
      </c>
      <c r="U3957" s="14" t="str" cm="1">
        <f t="array" ref="U3957">_xlfn.IFS(
    ISNUMBER(SEARCH("C", Q3957)), "Ciudad",
    ISNUMBER(SEARCH("T", Q3957)), "Pueblo",
    ISNUMBER(SEARCH("R", Q3957)), "Rural",
    ISNUMBER(SEARCH("S", Q3957)), "Suburbano",
    ISNUMBER(SEARCH("U", Q3957)), "Urbano"
)</f>
        <v>Suburbano</v>
      </c>
      <c r="V3957" s="25" t="str" cm="1">
        <f t="array" ref="V3957">_xlfn.LET(
    _xlpm.txt, _xlfn.TEXTJOIN("", TRUE, IF(ISNUMBER(--MID(Todos!$H3957, _xlfn.SEQUENCE(LEN(Todos!$H3957)), 1)), MID(Todos!$H3957, _xlfn.SEQUENCE(LEN(Todos!$H3957)), 1), "")),
    IF(ISNUMBER(--RIGHT(_xlpm.txt,1)), _xlpm.txt, LEFT(_xlpm.txt, LEN(_xlpm.txt)-1))
)</f>
        <v>18113</v>
      </c>
      <c r="W3957" s="14" t="str">
        <f>UPPER(LEFT(Todos!$B3957,2))</f>
        <v>KS</v>
      </c>
      <c r="X3957" s="15" t="str" cm="1">
        <f t="array" ref="X3957">+IF(Todos!$C3957 = "",MODE.MATCH(Todos!$C$2:$C$4029),Todos!$C3957)</f>
        <v>M</v>
      </c>
    </row>
    <row r="3958" spans="1:24" x14ac:dyDescent="0.35">
      <c r="A3958" s="6">
        <v>109848</v>
      </c>
      <c r="B3958" s="7" t="s">
        <v>50</v>
      </c>
      <c r="C3958" s="7" t="s">
        <v>31</v>
      </c>
      <c r="D3958" s="7">
        <v>500</v>
      </c>
      <c r="E3958" s="7">
        <v>296</v>
      </c>
      <c r="F3958" s="7">
        <v>303</v>
      </c>
      <c r="G3958" s="7">
        <v>0</v>
      </c>
      <c r="H3958" s="7">
        <v>8662</v>
      </c>
      <c r="I3958" s="7">
        <v>1</v>
      </c>
      <c r="J3958" s="7">
        <v>91</v>
      </c>
      <c r="K3958" s="7">
        <v>313</v>
      </c>
      <c r="L3958" s="7">
        <v>291</v>
      </c>
      <c r="M3958" s="7">
        <v>12.14285714</v>
      </c>
      <c r="N3958" s="7">
        <f>VLOOKUP(Todos!$A3958,vlookup_table[#All],2,FALSE)</f>
        <v>0</v>
      </c>
      <c r="O3958" s="7" t="str">
        <f>VLOOKUP(Todos!$A3958,vlookup_table[#All],3,FALSE)</f>
        <v>LA</v>
      </c>
      <c r="P3958" s="7">
        <f>VLOOKUP(Todos!$A3958,vlookup_table[#All],4,FALSE)</f>
        <v>4701</v>
      </c>
      <c r="Q3958" s="9" t="str">
        <f>VLOOKUP(Todos!$A3958,vlookup_table[#All],5,FALSE)</f>
        <v>S2</v>
      </c>
      <c r="R3958" s="9" t="str">
        <f>VLOOKUP(Todos!$A3958,vlookup_table[#All],6,FALSE)</f>
        <v>U</v>
      </c>
      <c r="S3958" s="9">
        <f>VLOOKUP(Todos!$A3958,vlookup_table[#All],7,FALSE)</f>
        <v>21</v>
      </c>
      <c r="T3958" s="9">
        <f>ROUND((9706-Todos!$P3958)/100, 0)</f>
        <v>50</v>
      </c>
      <c r="U3958" s="9" t="str" cm="1">
        <f t="array" ref="U3958">_xlfn.IFS(
    ISNUMBER(SEARCH("C", Q3958)), "Ciudad",
    ISNUMBER(SEARCH("T", Q3958)), "Pueblo",
    ISNUMBER(SEARCH("R", Q3958)), "Rural",
    ISNUMBER(SEARCH("S", Q3958)), "Suburbano",
    ISNUMBER(SEARCH("U", Q3958)), "Urbano"
)</f>
        <v>Suburbano</v>
      </c>
      <c r="V3958" s="24" t="str" cm="1">
        <f t="array" ref="V3958">_xlfn.LET(
    _xlpm.txt, _xlfn.TEXTJOIN("", TRUE, IF(ISNUMBER(--MID(Todos!$H3958, _xlfn.SEQUENCE(LEN(Todos!$H3958)), 1)), MID(Todos!$H3958, _xlfn.SEQUENCE(LEN(Todos!$H3958)), 1), "")),
    IF(ISNUMBER(--RIGHT(_xlpm.txt,1)), _xlpm.txt, LEFT(_xlpm.txt, LEN(_xlpm.txt)-1))
)</f>
        <v>8662</v>
      </c>
      <c r="W3958" s="9" t="str">
        <f>UPPER(LEFT(Todos!$B3958,2))</f>
        <v>LA</v>
      </c>
      <c r="X3958" s="10" t="str" cm="1">
        <f t="array" ref="X3958">+IF(Todos!$C3958 = "",MODE.MATCH(Todos!$C$2:$C$4029),Todos!$C3958)</f>
        <v>U</v>
      </c>
    </row>
    <row r="3959" spans="1:24" x14ac:dyDescent="0.35">
      <c r="A3959" s="11">
        <v>170098</v>
      </c>
      <c r="B3959" s="12" t="s">
        <v>22</v>
      </c>
      <c r="C3959" s="12" t="s">
        <v>17</v>
      </c>
      <c r="D3959" s="12">
        <v>877</v>
      </c>
      <c r="E3959" s="12">
        <v>183</v>
      </c>
      <c r="F3959" s="12">
        <v>289</v>
      </c>
      <c r="G3959" s="12">
        <v>9</v>
      </c>
      <c r="H3959" s="12">
        <v>11139</v>
      </c>
      <c r="I3959" s="12">
        <v>5</v>
      </c>
      <c r="J3959" s="12">
        <v>46</v>
      </c>
      <c r="K3959" s="12">
        <v>257</v>
      </c>
      <c r="L3959" s="12">
        <v>236</v>
      </c>
      <c r="M3959" s="12">
        <v>6.7142857139999998</v>
      </c>
      <c r="N3959" s="12">
        <f>VLOOKUP(Todos!$A3959,vlookup_table[#All],2,FALSE)</f>
        <v>2</v>
      </c>
      <c r="O3959" s="12" t="str">
        <f>VLOOKUP(Todos!$A3959,vlookup_table[#All],3,FALSE)</f>
        <v>CA</v>
      </c>
      <c r="P3959" s="12">
        <f>VLOOKUP(Todos!$A3959,vlookup_table[#All],4,FALSE)</f>
        <v>2801</v>
      </c>
      <c r="Q3959" s="14" t="str">
        <f>VLOOKUP(Todos!$A3959,vlookup_table[#All],5,FALSE)</f>
        <v>R2</v>
      </c>
      <c r="R3959" s="14" t="str">
        <f>VLOOKUP(Todos!$A3959,vlookup_table[#All],6,FALSE)</f>
        <v>F</v>
      </c>
      <c r="S3959" s="14">
        <f>VLOOKUP(Todos!$A3959,vlookup_table[#All],7,FALSE)</f>
        <v>10</v>
      </c>
      <c r="T3959" s="14">
        <f>ROUND((9706-Todos!$P3959)/100, 0)</f>
        <v>69</v>
      </c>
      <c r="U3959" s="14" t="str" cm="1">
        <f t="array" ref="U3959">_xlfn.IFS(
    ISNUMBER(SEARCH("C", Q3959)), "Ciudad",
    ISNUMBER(SEARCH("T", Q3959)), "Pueblo",
    ISNUMBER(SEARCH("R", Q3959)), "Rural",
    ISNUMBER(SEARCH("S", Q3959)), "Suburbano",
    ISNUMBER(SEARCH("U", Q3959)), "Urbano"
)</f>
        <v>Rural</v>
      </c>
      <c r="V3959" s="25" t="str" cm="1">
        <f t="array" ref="V3959">_xlfn.LET(
    _xlpm.txt, _xlfn.TEXTJOIN("", TRUE, IF(ISNUMBER(--MID(Todos!$H3959, _xlfn.SEQUENCE(LEN(Todos!$H3959)), 1)), MID(Todos!$H3959, _xlfn.SEQUENCE(LEN(Todos!$H3959)), 1), "")),
    IF(ISNUMBER(--RIGHT(_xlpm.txt,1)), _xlpm.txt, LEFT(_xlpm.txt, LEN(_xlpm.txt)-1))
)</f>
        <v>11139</v>
      </c>
      <c r="W3959" s="14" t="str">
        <f>UPPER(LEFT(Todos!$B3959,2))</f>
        <v>CA</v>
      </c>
      <c r="X3959" s="15" t="str" cm="1">
        <f t="array" ref="X3959">+IF(Todos!$C3959 = "",MODE.MATCH(Todos!$C$2:$C$4029),Todos!$C3959)</f>
        <v>F</v>
      </c>
    </row>
    <row r="3960" spans="1:24" x14ac:dyDescent="0.35">
      <c r="A3960" s="6">
        <v>171358</v>
      </c>
      <c r="B3960" s="7" t="s">
        <v>22</v>
      </c>
      <c r="C3960" s="7" t="s">
        <v>14</v>
      </c>
      <c r="D3960" s="7">
        <v>2631</v>
      </c>
      <c r="E3960" s="7">
        <v>689</v>
      </c>
      <c r="F3960" s="7">
        <v>816</v>
      </c>
      <c r="G3960" s="7">
        <v>80</v>
      </c>
      <c r="H3960" s="7">
        <v>38138</v>
      </c>
      <c r="I3960" s="7">
        <v>4</v>
      </c>
      <c r="J3960" s="7">
        <v>50</v>
      </c>
      <c r="K3960" s="7">
        <v>753</v>
      </c>
      <c r="L3960" s="7">
        <v>772</v>
      </c>
      <c r="M3960" s="7">
        <v>19.61538462</v>
      </c>
      <c r="N3960" s="7">
        <f>VLOOKUP(Todos!$A3960,vlookup_table[#All],2,FALSE)</f>
        <v>0</v>
      </c>
      <c r="O3960" s="7" t="str">
        <f>VLOOKUP(Todos!$A3960,vlookup_table[#All],3,FALSE)</f>
        <v>CA</v>
      </c>
      <c r="P3960" s="7">
        <f>VLOOKUP(Todos!$A3960,vlookup_table[#All],4,FALSE)</f>
        <v>1802</v>
      </c>
      <c r="Q3960" s="9" t="str">
        <f>VLOOKUP(Todos!$A3960,vlookup_table[#All],5,FALSE)</f>
        <v>T1</v>
      </c>
      <c r="R3960" s="9" t="str">
        <f>VLOOKUP(Todos!$A3960,vlookup_table[#All],6,FALSE)</f>
        <v>M</v>
      </c>
      <c r="S3960" s="9">
        <f>VLOOKUP(Todos!$A3960,vlookup_table[#All],7,FALSE)</f>
        <v>30</v>
      </c>
      <c r="T3960" s="9">
        <f>ROUND((9706-Todos!$P3960)/100, 0)</f>
        <v>79</v>
      </c>
      <c r="U3960" s="9" t="str" cm="1">
        <f t="array" ref="U3960">_xlfn.IFS(
    ISNUMBER(SEARCH("C", Q3960)), "Ciudad",
    ISNUMBER(SEARCH("T", Q3960)), "Pueblo",
    ISNUMBER(SEARCH("R", Q3960)), "Rural",
    ISNUMBER(SEARCH("S", Q3960)), "Suburbano",
    ISNUMBER(SEARCH("U", Q3960)), "Urbano"
)</f>
        <v>Pueblo</v>
      </c>
      <c r="V3960" s="24" t="str" cm="1">
        <f t="array" ref="V3960">_xlfn.LET(
    _xlpm.txt, _xlfn.TEXTJOIN("", TRUE, IF(ISNUMBER(--MID(Todos!$H3960, _xlfn.SEQUENCE(LEN(Todos!$H3960)), 1)), MID(Todos!$H3960, _xlfn.SEQUENCE(LEN(Todos!$H3960)), 1), "")),
    IF(ISNUMBER(--RIGHT(_xlpm.txt,1)), _xlpm.txt, LEFT(_xlpm.txt, LEN(_xlpm.txt)-1))
)</f>
        <v>38138</v>
      </c>
      <c r="W3960" s="9" t="str">
        <f>UPPER(LEFT(Todos!$B3960,2))</f>
        <v>CA</v>
      </c>
      <c r="X3960" s="10" t="str" cm="1">
        <f t="array" ref="X3960">+IF(Todos!$C3960 = "",MODE.MATCH(Todos!$C$2:$C$4029),Todos!$C3960)</f>
        <v>M</v>
      </c>
    </row>
    <row r="3961" spans="1:24" x14ac:dyDescent="0.35">
      <c r="A3961" s="11">
        <v>46165</v>
      </c>
      <c r="B3961" s="12" t="s">
        <v>13</v>
      </c>
      <c r="C3961" s="12" t="s">
        <v>17</v>
      </c>
      <c r="D3961" s="12">
        <v>916</v>
      </c>
      <c r="E3961" s="12">
        <v>270</v>
      </c>
      <c r="F3961" s="12">
        <v>519</v>
      </c>
      <c r="G3961" s="12">
        <v>2</v>
      </c>
      <c r="H3961" s="12">
        <v>18827</v>
      </c>
      <c r="I3961" s="12">
        <v>3</v>
      </c>
      <c r="J3961" s="12">
        <v>21</v>
      </c>
      <c r="K3961" s="12">
        <v>388</v>
      </c>
      <c r="L3961" s="12">
        <v>401</v>
      </c>
      <c r="M3961" s="12">
        <v>11.18181818</v>
      </c>
      <c r="N3961" s="12">
        <f>VLOOKUP(Todos!$A3961,vlookup_table[#All],2,FALSE)</f>
        <v>0</v>
      </c>
      <c r="O3961" s="12" t="str">
        <f>VLOOKUP(Todos!$A3961,vlookup_table[#All],3,FALSE)</f>
        <v>FL</v>
      </c>
      <c r="P3961" s="12">
        <f>VLOOKUP(Todos!$A3961,vlookup_table[#All],4,FALSE)</f>
        <v>2407</v>
      </c>
      <c r="Q3961" s="14" t="str">
        <f>VLOOKUP(Todos!$A3961,vlookup_table[#All],5,FALSE)</f>
        <v>T2</v>
      </c>
      <c r="R3961" s="14" t="str">
        <f>VLOOKUP(Todos!$A3961,vlookup_table[#All],6,FALSE)</f>
        <v>F</v>
      </c>
      <c r="S3961" s="14">
        <f>VLOOKUP(Todos!$A3961,vlookup_table[#All],7,FALSE)</f>
        <v>15</v>
      </c>
      <c r="T3961" s="14">
        <f>ROUND((9706-Todos!$P3961)/100, 0)</f>
        <v>73</v>
      </c>
      <c r="U3961" s="14" t="str" cm="1">
        <f t="array" ref="U3961">_xlfn.IFS(
    ISNUMBER(SEARCH("C", Q3961)), "Ciudad",
    ISNUMBER(SEARCH("T", Q3961)), "Pueblo",
    ISNUMBER(SEARCH("R", Q3961)), "Rural",
    ISNUMBER(SEARCH("S", Q3961)), "Suburbano",
    ISNUMBER(SEARCH("U", Q3961)), "Urbano"
)</f>
        <v>Pueblo</v>
      </c>
      <c r="V3961" s="25" t="str" cm="1">
        <f t="array" ref="V3961">_xlfn.LET(
    _xlpm.txt, _xlfn.TEXTJOIN("", TRUE, IF(ISNUMBER(--MID(Todos!$H3961, _xlfn.SEQUENCE(LEN(Todos!$H3961)), 1)), MID(Todos!$H3961, _xlfn.SEQUENCE(LEN(Todos!$H3961)), 1), "")),
    IF(ISNUMBER(--RIGHT(_xlpm.txt,1)), _xlpm.txt, LEFT(_xlpm.txt, LEN(_xlpm.txt)-1))
)</f>
        <v>18827</v>
      </c>
      <c r="W3961" s="14" t="str">
        <f>UPPER(LEFT(Todos!$B3961,2))</f>
        <v>FL</v>
      </c>
      <c r="X3961" s="15" t="str" cm="1">
        <f t="array" ref="X3961">+IF(Todos!$C3961 = "",MODE.MATCH(Todos!$C$2:$C$4029),Todos!$C3961)</f>
        <v>F</v>
      </c>
    </row>
    <row r="3962" spans="1:24" x14ac:dyDescent="0.35">
      <c r="A3962" s="6">
        <v>121640</v>
      </c>
      <c r="B3962" s="7" t="s">
        <v>21</v>
      </c>
      <c r="C3962" s="7" t="s">
        <v>17</v>
      </c>
      <c r="D3962" s="7">
        <v>1205</v>
      </c>
      <c r="E3962" s="7">
        <v>645</v>
      </c>
      <c r="F3962" s="7">
        <v>710</v>
      </c>
      <c r="G3962" s="7">
        <v>8</v>
      </c>
      <c r="H3962" s="7">
        <v>22842</v>
      </c>
      <c r="I3962" s="7">
        <v>16</v>
      </c>
      <c r="J3962" s="7">
        <v>33</v>
      </c>
      <c r="K3962" s="7">
        <v>651</v>
      </c>
      <c r="L3962" s="7">
        <v>699</v>
      </c>
      <c r="M3962" s="7">
        <v>20</v>
      </c>
      <c r="N3962" s="7">
        <f>VLOOKUP(Todos!$A3962,vlookup_table[#All],2,FALSE)</f>
        <v>2</v>
      </c>
      <c r="O3962" s="7" t="str">
        <f>VLOOKUP(Todos!$A3962,vlookup_table[#All],3,FALSE)</f>
        <v>TX</v>
      </c>
      <c r="P3962" s="7">
        <f>VLOOKUP(Todos!$A3962,vlookup_table[#All],4,FALSE)</f>
        <v>6401</v>
      </c>
      <c r="Q3962" s="9" t="str">
        <f>VLOOKUP(Todos!$A3962,vlookup_table[#All],5,FALSE)</f>
        <v>C1</v>
      </c>
      <c r="R3962" s="9" t="str">
        <f>VLOOKUP(Todos!$A3962,vlookup_table[#All],6,FALSE)</f>
        <v>F</v>
      </c>
      <c r="S3962" s="9">
        <f>VLOOKUP(Todos!$A3962,vlookup_table[#All],7,FALSE)</f>
        <v>35</v>
      </c>
      <c r="T3962" s="9">
        <f>ROUND((9706-Todos!$P3962)/100, 0)</f>
        <v>33</v>
      </c>
      <c r="U3962" s="9" t="str" cm="1">
        <f t="array" ref="U3962">_xlfn.IFS(
    ISNUMBER(SEARCH("C", Q3962)), "Ciudad",
    ISNUMBER(SEARCH("T", Q3962)), "Pueblo",
    ISNUMBER(SEARCH("R", Q3962)), "Rural",
    ISNUMBER(SEARCH("S", Q3962)), "Suburbano",
    ISNUMBER(SEARCH("U", Q3962)), "Urbano"
)</f>
        <v>Ciudad</v>
      </c>
      <c r="V3962" s="24" t="str" cm="1">
        <f t="array" ref="V3962">_xlfn.LET(
    _xlpm.txt, _xlfn.TEXTJOIN("", TRUE, IF(ISNUMBER(--MID(Todos!$H3962, _xlfn.SEQUENCE(LEN(Todos!$H3962)), 1)), MID(Todos!$H3962, _xlfn.SEQUENCE(LEN(Todos!$H3962)), 1), "")),
    IF(ISNUMBER(--RIGHT(_xlpm.txt,1)), _xlpm.txt, LEFT(_xlpm.txt, LEN(_xlpm.txt)-1))
)</f>
        <v>22842</v>
      </c>
      <c r="W3962" s="9" t="str">
        <f>UPPER(LEFT(Todos!$B3962,2))</f>
        <v>TX</v>
      </c>
      <c r="X3962" s="10" t="str" cm="1">
        <f t="array" ref="X3962">+IF(Todos!$C3962 = "",MODE.MATCH(Todos!$C$2:$C$4029),Todos!$C3962)</f>
        <v>F</v>
      </c>
    </row>
    <row r="3963" spans="1:24" x14ac:dyDescent="0.35">
      <c r="A3963" s="11">
        <v>178423</v>
      </c>
      <c r="B3963" s="12" t="s">
        <v>41</v>
      </c>
      <c r="C3963" s="12" t="s">
        <v>17</v>
      </c>
      <c r="D3963" s="12">
        <v>1952</v>
      </c>
      <c r="E3963" s="12">
        <v>483</v>
      </c>
      <c r="F3963" s="12">
        <v>578</v>
      </c>
      <c r="G3963" s="12">
        <v>47</v>
      </c>
      <c r="H3963" s="12">
        <v>19585</v>
      </c>
      <c r="I3963" s="12">
        <v>8</v>
      </c>
      <c r="J3963" s="12">
        <v>52</v>
      </c>
      <c r="K3963" s="12">
        <v>527</v>
      </c>
      <c r="L3963" s="12">
        <v>522</v>
      </c>
      <c r="M3963" s="12">
        <v>5.2222222220000001</v>
      </c>
      <c r="N3963" s="12">
        <f>VLOOKUP(Todos!$A3963,vlookup_table[#All],2,FALSE)</f>
        <v>0</v>
      </c>
      <c r="O3963" s="12" t="str">
        <f>VLOOKUP(Todos!$A3963,vlookup_table[#All],3,FALSE)</f>
        <v>WA</v>
      </c>
      <c r="P3963" s="12">
        <f>VLOOKUP(Todos!$A3963,vlookup_table[#All],4,FALSE)</f>
        <v>0</v>
      </c>
      <c r="Q3963" s="14" t="str">
        <f>VLOOKUP(Todos!$A3963,vlookup_table[#All],5,FALSE)</f>
        <v>S1</v>
      </c>
      <c r="R3963" s="14" t="str">
        <f>VLOOKUP(Todos!$A3963,vlookup_table[#All],6,FALSE)</f>
        <v>F</v>
      </c>
      <c r="S3963" s="14">
        <f>VLOOKUP(Todos!$A3963,vlookup_table[#All],7,FALSE)</f>
        <v>15</v>
      </c>
      <c r="T3963" s="14">
        <f>ROUND((9706-Todos!$P3963)/100, 0)</f>
        <v>97</v>
      </c>
      <c r="U3963" s="14" t="str" cm="1">
        <f t="array" ref="U3963">_xlfn.IFS(
    ISNUMBER(SEARCH("C", Q3963)), "Ciudad",
    ISNUMBER(SEARCH("T", Q3963)), "Pueblo",
    ISNUMBER(SEARCH("R", Q3963)), "Rural",
    ISNUMBER(SEARCH("S", Q3963)), "Suburbano",
    ISNUMBER(SEARCH("U", Q3963)), "Urbano"
)</f>
        <v>Suburbano</v>
      </c>
      <c r="V3963" s="25" t="str" cm="1">
        <f t="array" ref="V3963">_xlfn.LET(
    _xlpm.txt, _xlfn.TEXTJOIN("", TRUE, IF(ISNUMBER(--MID(Todos!$H3963, _xlfn.SEQUENCE(LEN(Todos!$H3963)), 1)), MID(Todos!$H3963, _xlfn.SEQUENCE(LEN(Todos!$H3963)), 1), "")),
    IF(ISNUMBER(--RIGHT(_xlpm.txt,1)), _xlpm.txt, LEFT(_xlpm.txt, LEN(_xlpm.txt)-1))
)</f>
        <v>19585</v>
      </c>
      <c r="W3963" s="14" t="str">
        <f>UPPER(LEFT(Todos!$B3963,2))</f>
        <v>WA</v>
      </c>
      <c r="X3963" s="15" t="str" cm="1">
        <f t="array" ref="X3963">+IF(Todos!$C3963 = "",MODE.MATCH(Todos!$C$2:$C$4029),Todos!$C3963)</f>
        <v>F</v>
      </c>
    </row>
    <row r="3964" spans="1:24" x14ac:dyDescent="0.35">
      <c r="A3964" s="6">
        <v>153528</v>
      </c>
      <c r="B3964" s="7" t="s">
        <v>22</v>
      </c>
      <c r="C3964" s="7" t="s">
        <v>17</v>
      </c>
      <c r="D3964" s="7">
        <v>1620</v>
      </c>
      <c r="E3964" s="7">
        <v>393</v>
      </c>
      <c r="F3964" s="7">
        <v>485</v>
      </c>
      <c r="G3964" s="7">
        <v>5</v>
      </c>
      <c r="H3964" s="7">
        <v>13441</v>
      </c>
      <c r="I3964" s="7">
        <v>24</v>
      </c>
      <c r="J3964" s="7">
        <v>38</v>
      </c>
      <c r="K3964" s="7">
        <v>452</v>
      </c>
      <c r="L3964" s="7">
        <v>432</v>
      </c>
      <c r="M3964" s="7">
        <v>3.2976190480000001</v>
      </c>
      <c r="N3964" s="7">
        <f>VLOOKUP(Todos!$A3964,vlookup_table[#All],2,FALSE)</f>
        <v>0</v>
      </c>
      <c r="O3964" s="7" t="str">
        <f>VLOOKUP(Todos!$A3964,vlookup_table[#All],3,FALSE)</f>
        <v>CA</v>
      </c>
      <c r="P3964" s="7">
        <f>VLOOKUP(Todos!$A3964,vlookup_table[#All],4,FALSE)</f>
        <v>0</v>
      </c>
      <c r="Q3964" s="9" t="str">
        <f>VLOOKUP(Todos!$A3964,vlookup_table[#All],5,FALSE)</f>
        <v>S2</v>
      </c>
      <c r="R3964" s="9" t="str">
        <f>VLOOKUP(Todos!$A3964,vlookup_table[#All],6,FALSE)</f>
        <v>F</v>
      </c>
      <c r="S3964" s="9">
        <f>VLOOKUP(Todos!$A3964,vlookup_table[#All],7,FALSE)</f>
        <v>5</v>
      </c>
      <c r="T3964" s="9">
        <f>ROUND((9706-Todos!$P3964)/100, 0)</f>
        <v>97</v>
      </c>
      <c r="U3964" s="9" t="str" cm="1">
        <f t="array" ref="U3964">_xlfn.IFS(
    ISNUMBER(SEARCH("C", Q3964)), "Ciudad",
    ISNUMBER(SEARCH("T", Q3964)), "Pueblo",
    ISNUMBER(SEARCH("R", Q3964)), "Rural",
    ISNUMBER(SEARCH("S", Q3964)), "Suburbano",
    ISNUMBER(SEARCH("U", Q3964)), "Urbano"
)</f>
        <v>Suburbano</v>
      </c>
      <c r="V3964" s="24" t="str" cm="1">
        <f t="array" ref="V3964">_xlfn.LET(
    _xlpm.txt, _xlfn.TEXTJOIN("", TRUE, IF(ISNUMBER(--MID(Todos!$H3964, _xlfn.SEQUENCE(LEN(Todos!$H3964)), 1)), MID(Todos!$H3964, _xlfn.SEQUENCE(LEN(Todos!$H3964)), 1), "")),
    IF(ISNUMBER(--RIGHT(_xlpm.txt,1)), _xlpm.txt, LEFT(_xlpm.txt, LEN(_xlpm.txt)-1))
)</f>
        <v>13441</v>
      </c>
      <c r="W3964" s="9" t="str">
        <f>UPPER(LEFT(Todos!$B3964,2))</f>
        <v>CA</v>
      </c>
      <c r="X3964" s="10" t="str" cm="1">
        <f t="array" ref="X3964">+IF(Todos!$C3964 = "",MODE.MATCH(Todos!$C$2:$C$4029),Todos!$C3964)</f>
        <v>F</v>
      </c>
    </row>
    <row r="3965" spans="1:24" x14ac:dyDescent="0.35">
      <c r="A3965" s="11">
        <v>56367</v>
      </c>
      <c r="B3965" s="12" t="s">
        <v>58</v>
      </c>
      <c r="C3965" s="12" t="s">
        <v>14</v>
      </c>
      <c r="D3965" s="12">
        <v>301</v>
      </c>
      <c r="E3965" s="12">
        <v>195</v>
      </c>
      <c r="F3965" s="12">
        <v>354</v>
      </c>
      <c r="G3965" s="12">
        <v>0</v>
      </c>
      <c r="H3965" s="12">
        <v>10710</v>
      </c>
      <c r="I3965" s="12">
        <v>0</v>
      </c>
      <c r="J3965" s="12">
        <v>80</v>
      </c>
      <c r="K3965" s="12">
        <v>249</v>
      </c>
      <c r="L3965" s="12">
        <v>299</v>
      </c>
      <c r="M3965" s="12">
        <v>5.1666666670000003</v>
      </c>
      <c r="N3965" s="12">
        <f>VLOOKUP(Todos!$A3965,vlookup_table[#All],2,FALSE)</f>
        <v>1</v>
      </c>
      <c r="O3965" s="12" t="str">
        <f>VLOOKUP(Todos!$A3965,vlookup_table[#All],3,FALSE)</f>
        <v>KY</v>
      </c>
      <c r="P3965" s="12">
        <f>VLOOKUP(Todos!$A3965,vlookup_table[#All],4,FALSE)</f>
        <v>4701</v>
      </c>
      <c r="Q3965" s="14" t="str">
        <f>VLOOKUP(Todos!$A3965,vlookup_table[#All],5,FALSE)</f>
        <v>R2</v>
      </c>
      <c r="R3965" s="14" t="str">
        <f>VLOOKUP(Todos!$A3965,vlookup_table[#All],6,FALSE)</f>
        <v>M</v>
      </c>
      <c r="S3965" s="14">
        <f>VLOOKUP(Todos!$A3965,vlookup_table[#All],7,FALSE)</f>
        <v>5</v>
      </c>
      <c r="T3965" s="14">
        <f>ROUND((9706-Todos!$P3965)/100, 0)</f>
        <v>50</v>
      </c>
      <c r="U3965" s="14" t="str" cm="1">
        <f t="array" ref="U3965">_xlfn.IFS(
    ISNUMBER(SEARCH("C", Q3965)), "Ciudad",
    ISNUMBER(SEARCH("T", Q3965)), "Pueblo",
    ISNUMBER(SEARCH("R", Q3965)), "Rural",
    ISNUMBER(SEARCH("S", Q3965)), "Suburbano",
    ISNUMBER(SEARCH("U", Q3965)), "Urbano"
)</f>
        <v>Rural</v>
      </c>
      <c r="V3965" s="25" t="str" cm="1">
        <f t="array" ref="V3965">_xlfn.LET(
    _xlpm.txt, _xlfn.TEXTJOIN("", TRUE, IF(ISNUMBER(--MID(Todos!$H3965, _xlfn.SEQUENCE(LEN(Todos!$H3965)), 1)), MID(Todos!$H3965, _xlfn.SEQUENCE(LEN(Todos!$H3965)), 1), "")),
    IF(ISNUMBER(--RIGHT(_xlpm.txt,1)), _xlpm.txt, LEFT(_xlpm.txt, LEN(_xlpm.txt)-1))
)</f>
        <v>10710</v>
      </c>
      <c r="W3965" s="14" t="str">
        <f>UPPER(LEFT(Todos!$B3965,2))</f>
        <v>KY</v>
      </c>
      <c r="X3965" s="15" t="str" cm="1">
        <f t="array" ref="X3965">+IF(Todos!$C3965 = "",MODE.MATCH(Todos!$C$2:$C$4029),Todos!$C3965)</f>
        <v>M</v>
      </c>
    </row>
    <row r="3966" spans="1:24" x14ac:dyDescent="0.35">
      <c r="A3966" s="6">
        <v>49565</v>
      </c>
      <c r="B3966" s="7" t="s">
        <v>44</v>
      </c>
      <c r="C3966" s="7" t="s">
        <v>27</v>
      </c>
      <c r="D3966" s="7">
        <v>842</v>
      </c>
      <c r="E3966" s="7">
        <v>438</v>
      </c>
      <c r="F3966" s="7">
        <v>516</v>
      </c>
      <c r="G3966" s="7">
        <v>5</v>
      </c>
      <c r="H3966" s="7">
        <v>15854</v>
      </c>
      <c r="I3966" s="7">
        <v>3</v>
      </c>
      <c r="J3966" s="7">
        <v>50</v>
      </c>
      <c r="K3966" s="7">
        <v>446</v>
      </c>
      <c r="L3966" s="7">
        <v>505</v>
      </c>
      <c r="M3966" s="7">
        <v>15.6</v>
      </c>
      <c r="N3966" s="7">
        <f>VLOOKUP(Todos!$A3966,vlookup_table[#All],2,FALSE)</f>
        <v>1</v>
      </c>
      <c r="O3966" s="7" t="str">
        <f>VLOOKUP(Todos!$A3966,vlookup_table[#All],3,FALSE)</f>
        <v>AL</v>
      </c>
      <c r="P3966" s="7">
        <f>VLOOKUP(Todos!$A3966,vlookup_table[#All],4,FALSE)</f>
        <v>4401</v>
      </c>
      <c r="Q3966" s="9" t="str">
        <f>VLOOKUP(Todos!$A3966,vlookup_table[#All],5,FALSE)</f>
        <v>T1</v>
      </c>
      <c r="R3966" s="9" t="str">
        <f>VLOOKUP(Todos!$A3966,vlookup_table[#All],6,FALSE)</f>
        <v>M</v>
      </c>
      <c r="S3966" s="9">
        <f>VLOOKUP(Todos!$A3966,vlookup_table[#All],7,FALSE)</f>
        <v>5</v>
      </c>
      <c r="T3966" s="9">
        <f>ROUND((9706-Todos!$P3966)/100, 0)</f>
        <v>53</v>
      </c>
      <c r="U3966" s="9" t="str" cm="1">
        <f t="array" ref="U3966">_xlfn.IFS(
    ISNUMBER(SEARCH("C", Q3966)), "Ciudad",
    ISNUMBER(SEARCH("T", Q3966)), "Pueblo",
    ISNUMBER(SEARCH("R", Q3966)), "Rural",
    ISNUMBER(SEARCH("S", Q3966)), "Suburbano",
    ISNUMBER(SEARCH("U", Q3966)), "Urbano"
)</f>
        <v>Pueblo</v>
      </c>
      <c r="V3966" s="24" t="str" cm="1">
        <f t="array" ref="V3966">_xlfn.LET(
    _xlpm.txt, _xlfn.TEXTJOIN("", TRUE, IF(ISNUMBER(--MID(Todos!$H3966, _xlfn.SEQUENCE(LEN(Todos!$H3966)), 1)), MID(Todos!$H3966, _xlfn.SEQUENCE(LEN(Todos!$H3966)), 1), "")),
    IF(ISNUMBER(--RIGHT(_xlpm.txt,1)), _xlpm.txt, LEFT(_xlpm.txt, LEN(_xlpm.txt)-1))
)</f>
        <v>15854</v>
      </c>
      <c r="W3966" s="9" t="str">
        <f>UPPER(LEFT(Todos!$B3966,2))</f>
        <v>AL</v>
      </c>
      <c r="X3966" s="10" t="str" cm="1">
        <f t="array" ref="X3966">+IF(Todos!$C3966 = "",MODE.MATCH(Todos!$C$2:$C$4029),Todos!$C3966)</f>
        <v>Male</v>
      </c>
    </row>
    <row r="3967" spans="1:24" x14ac:dyDescent="0.35">
      <c r="A3967" s="11">
        <v>86692</v>
      </c>
      <c r="B3967" s="12" t="s">
        <v>46</v>
      </c>
      <c r="C3967" s="12" t="s">
        <v>14</v>
      </c>
      <c r="D3967" s="12">
        <v>349</v>
      </c>
      <c r="E3967" s="12">
        <v>201</v>
      </c>
      <c r="F3967" s="12">
        <v>281</v>
      </c>
      <c r="G3967" s="12">
        <v>0</v>
      </c>
      <c r="H3967" s="12">
        <v>9651</v>
      </c>
      <c r="I3967" s="12">
        <v>0</v>
      </c>
      <c r="J3967" s="12">
        <v>87</v>
      </c>
      <c r="K3967" s="12">
        <v>272</v>
      </c>
      <c r="L3967" s="12">
        <v>214</v>
      </c>
      <c r="M3967" s="12">
        <v>12.2</v>
      </c>
      <c r="N3967" s="12">
        <f>VLOOKUP(Todos!$A3967,vlookup_table[#All],2,FALSE)</f>
        <v>1</v>
      </c>
      <c r="O3967" s="12" t="str">
        <f>VLOOKUP(Todos!$A3967,vlookup_table[#All],3,FALSE)</f>
        <v>ND</v>
      </c>
      <c r="P3967" s="12">
        <f>VLOOKUP(Todos!$A3967,vlookup_table[#All],4,FALSE)</f>
        <v>4001</v>
      </c>
      <c r="Q3967" s="14" t="str">
        <f>VLOOKUP(Todos!$A3967,vlookup_table[#All],5,FALSE)</f>
        <v>T2</v>
      </c>
      <c r="R3967" s="14" t="str">
        <f>VLOOKUP(Todos!$A3967,vlookup_table[#All],6,FALSE)</f>
        <v>M</v>
      </c>
      <c r="S3967" s="14">
        <f>VLOOKUP(Todos!$A3967,vlookup_table[#All],7,FALSE)</f>
        <v>19</v>
      </c>
      <c r="T3967" s="14">
        <f>ROUND((9706-Todos!$P3967)/100, 0)</f>
        <v>57</v>
      </c>
      <c r="U3967" s="14" t="str" cm="1">
        <f t="array" ref="U3967">_xlfn.IFS(
    ISNUMBER(SEARCH("C", Q3967)), "Ciudad",
    ISNUMBER(SEARCH("T", Q3967)), "Pueblo",
    ISNUMBER(SEARCH("R", Q3967)), "Rural",
    ISNUMBER(SEARCH("S", Q3967)), "Suburbano",
    ISNUMBER(SEARCH("U", Q3967)), "Urbano"
)</f>
        <v>Pueblo</v>
      </c>
      <c r="V3967" s="25" t="str" cm="1">
        <f t="array" ref="V3967">_xlfn.LET(
    _xlpm.txt, _xlfn.TEXTJOIN("", TRUE, IF(ISNUMBER(--MID(Todos!$H3967, _xlfn.SEQUENCE(LEN(Todos!$H3967)), 1)), MID(Todos!$H3967, _xlfn.SEQUENCE(LEN(Todos!$H3967)), 1), "")),
    IF(ISNUMBER(--RIGHT(_xlpm.txt,1)), _xlpm.txt, LEFT(_xlpm.txt, LEN(_xlpm.txt)-1))
)</f>
        <v>9651</v>
      </c>
      <c r="W3967" s="14" t="str">
        <f>UPPER(LEFT(Todos!$B3967,2))</f>
        <v>ND</v>
      </c>
      <c r="X3967" s="15" t="str" cm="1">
        <f t="array" ref="X3967">+IF(Todos!$C3967 = "",MODE.MATCH(Todos!$C$2:$C$4029),Todos!$C3967)</f>
        <v>M</v>
      </c>
    </row>
    <row r="3968" spans="1:24" x14ac:dyDescent="0.35">
      <c r="A3968" s="6">
        <v>7082</v>
      </c>
      <c r="B3968" s="7" t="s">
        <v>22</v>
      </c>
      <c r="C3968" s="7" t="s">
        <v>17</v>
      </c>
      <c r="D3968" s="7">
        <v>3327</v>
      </c>
      <c r="E3968" s="7">
        <v>404</v>
      </c>
      <c r="F3968" s="7">
        <v>538</v>
      </c>
      <c r="G3968" s="7">
        <v>94</v>
      </c>
      <c r="H3968" s="7">
        <v>18128</v>
      </c>
      <c r="I3968" s="7">
        <v>40</v>
      </c>
      <c r="J3968" s="7">
        <v>48</v>
      </c>
      <c r="K3968" s="7">
        <v>429</v>
      </c>
      <c r="L3968" s="7">
        <v>484</v>
      </c>
      <c r="M3968" s="7">
        <v>10.88888889</v>
      </c>
      <c r="N3968" s="7">
        <f>VLOOKUP(Todos!$A3968,vlookup_table[#All],2,FALSE)</f>
        <v>28</v>
      </c>
      <c r="O3968" s="7" t="str">
        <f>VLOOKUP(Todos!$A3968,vlookup_table[#All],3,FALSE)</f>
        <v>CA</v>
      </c>
      <c r="P3968" s="7">
        <f>VLOOKUP(Todos!$A3968,vlookup_table[#All],4,FALSE)</f>
        <v>1701</v>
      </c>
      <c r="Q3968" s="9" t="str">
        <f>VLOOKUP(Todos!$A3968,vlookup_table[#All],5,FALSE)</f>
        <v>U1</v>
      </c>
      <c r="R3968" s="9" t="str">
        <f>VLOOKUP(Todos!$A3968,vlookup_table[#All],6,FALSE)</f>
        <v>F</v>
      </c>
      <c r="S3968" s="9">
        <f>VLOOKUP(Todos!$A3968,vlookup_table[#All],7,FALSE)</f>
        <v>10</v>
      </c>
      <c r="T3968" s="9">
        <f>ROUND((9706-Todos!$P3968)/100, 0)</f>
        <v>80</v>
      </c>
      <c r="U3968" s="9" t="str" cm="1">
        <f t="array" ref="U3968">_xlfn.IFS(
    ISNUMBER(SEARCH("C", Q3968)), "Ciudad",
    ISNUMBER(SEARCH("T", Q3968)), "Pueblo",
    ISNUMBER(SEARCH("R", Q3968)), "Rural",
    ISNUMBER(SEARCH("S", Q3968)), "Suburbano",
    ISNUMBER(SEARCH("U", Q3968)), "Urbano"
)</f>
        <v>Urbano</v>
      </c>
      <c r="V3968" s="24" t="str" cm="1">
        <f t="array" ref="V3968">_xlfn.LET(
    _xlpm.txt, _xlfn.TEXTJOIN("", TRUE, IF(ISNUMBER(--MID(Todos!$H3968, _xlfn.SEQUENCE(LEN(Todos!$H3968)), 1)), MID(Todos!$H3968, _xlfn.SEQUENCE(LEN(Todos!$H3968)), 1), "")),
    IF(ISNUMBER(--RIGHT(_xlpm.txt,1)), _xlpm.txt, LEFT(_xlpm.txt, LEN(_xlpm.txt)-1))
)</f>
        <v>18128</v>
      </c>
      <c r="W3968" s="9" t="str">
        <f>UPPER(LEFT(Todos!$B3968,2))</f>
        <v>CA</v>
      </c>
      <c r="X3968" s="10" t="str" cm="1">
        <f t="array" ref="X3968">+IF(Todos!$C3968 = "",MODE.MATCH(Todos!$C$2:$C$4029),Todos!$C3968)</f>
        <v>F</v>
      </c>
    </row>
    <row r="3969" spans="1:24" x14ac:dyDescent="0.35">
      <c r="A3969" s="11">
        <v>116539</v>
      </c>
      <c r="B3969" s="12" t="s">
        <v>22</v>
      </c>
      <c r="C3969" s="12" t="s">
        <v>17</v>
      </c>
      <c r="D3969" s="12">
        <v>1606</v>
      </c>
      <c r="E3969" s="12">
        <v>293</v>
      </c>
      <c r="F3969" s="12">
        <v>367</v>
      </c>
      <c r="G3969" s="12">
        <v>25</v>
      </c>
      <c r="H3969" s="12">
        <v>12438</v>
      </c>
      <c r="I3969" s="12">
        <v>15</v>
      </c>
      <c r="J3969" s="12">
        <v>38</v>
      </c>
      <c r="K3969" s="12">
        <v>316</v>
      </c>
      <c r="L3969" s="12">
        <v>351</v>
      </c>
      <c r="M3969" s="12">
        <v>13.42857143</v>
      </c>
      <c r="N3969" s="12">
        <f>VLOOKUP(Todos!$A3969,vlookup_table[#All],2,FALSE)</f>
        <v>0</v>
      </c>
      <c r="O3969" s="12" t="str">
        <f>VLOOKUP(Todos!$A3969,vlookup_table[#All],3,FALSE)</f>
        <v>CA</v>
      </c>
      <c r="P3969" s="12">
        <f>VLOOKUP(Todos!$A3969,vlookup_table[#All],4,FALSE)</f>
        <v>3001</v>
      </c>
      <c r="Q3969" s="14" t="str">
        <f>VLOOKUP(Todos!$A3969,vlookup_table[#All],5,FALSE)</f>
        <v>T2</v>
      </c>
      <c r="R3969" s="14" t="str">
        <f>VLOOKUP(Todos!$A3969,vlookup_table[#All],6,FALSE)</f>
        <v>F</v>
      </c>
      <c r="S3969" s="14">
        <f>VLOOKUP(Todos!$A3969,vlookup_table[#All],7,FALSE)</f>
        <v>19</v>
      </c>
      <c r="T3969" s="14">
        <f>ROUND((9706-Todos!$P3969)/100, 0)</f>
        <v>67</v>
      </c>
      <c r="U3969" s="14" t="str" cm="1">
        <f t="array" ref="U3969">_xlfn.IFS(
    ISNUMBER(SEARCH("C", Q3969)), "Ciudad",
    ISNUMBER(SEARCH("T", Q3969)), "Pueblo",
    ISNUMBER(SEARCH("R", Q3969)), "Rural",
    ISNUMBER(SEARCH("S", Q3969)), "Suburbano",
    ISNUMBER(SEARCH("U", Q3969)), "Urbano"
)</f>
        <v>Pueblo</v>
      </c>
      <c r="V3969" s="25" t="str" cm="1">
        <f t="array" ref="V3969">_xlfn.LET(
    _xlpm.txt, _xlfn.TEXTJOIN("", TRUE, IF(ISNUMBER(--MID(Todos!$H3969, _xlfn.SEQUENCE(LEN(Todos!$H3969)), 1)), MID(Todos!$H3969, _xlfn.SEQUENCE(LEN(Todos!$H3969)), 1), "")),
    IF(ISNUMBER(--RIGHT(_xlpm.txt,1)), _xlpm.txt, LEFT(_xlpm.txt, LEN(_xlpm.txt)-1))
)</f>
        <v>12438</v>
      </c>
      <c r="W3969" s="14" t="str">
        <f>UPPER(LEFT(Todos!$B3969,2))</f>
        <v>CA</v>
      </c>
      <c r="X3969" s="15" t="str" cm="1">
        <f t="array" ref="X3969">+IF(Todos!$C3969 = "",MODE.MATCH(Todos!$C$2:$C$4029),Todos!$C3969)</f>
        <v>F</v>
      </c>
    </row>
    <row r="3970" spans="1:24" x14ac:dyDescent="0.35">
      <c r="A3970" s="6">
        <v>65656</v>
      </c>
      <c r="B3970" s="7" t="s">
        <v>30</v>
      </c>
      <c r="C3970" s="7"/>
      <c r="D3970" s="7">
        <v>928</v>
      </c>
      <c r="E3970" s="7">
        <v>334</v>
      </c>
      <c r="F3970" s="7">
        <v>527</v>
      </c>
      <c r="G3970" s="7">
        <v>1</v>
      </c>
      <c r="H3970" s="7">
        <v>23732</v>
      </c>
      <c r="I3970" s="7">
        <v>15</v>
      </c>
      <c r="J3970" s="7">
        <v>57</v>
      </c>
      <c r="K3970" s="7">
        <v>463</v>
      </c>
      <c r="L3970" s="7">
        <v>403</v>
      </c>
      <c r="M3970" s="7">
        <v>15</v>
      </c>
      <c r="N3970" s="7">
        <f>VLOOKUP(Todos!$A3970,vlookup_table[#All],2,FALSE)</f>
        <v>0</v>
      </c>
      <c r="O3970" s="7" t="str">
        <f>VLOOKUP(Todos!$A3970,vlookup_table[#All],3,FALSE)</f>
        <v>MI</v>
      </c>
      <c r="P3970" s="7">
        <f>VLOOKUP(Todos!$A3970,vlookup_table[#All],4,FALSE)</f>
        <v>0</v>
      </c>
      <c r="Q3970" s="9" t="str">
        <f>VLOOKUP(Todos!$A3970,vlookup_table[#All],5,FALSE)</f>
        <v>S3</v>
      </c>
      <c r="R3970" s="9" t="str">
        <f>VLOOKUP(Todos!$A3970,vlookup_table[#All],6,FALSE)</f>
        <v/>
      </c>
      <c r="S3970" s="9">
        <f>VLOOKUP(Todos!$A3970,vlookup_table[#All],7,FALSE)</f>
        <v>25</v>
      </c>
      <c r="T3970" s="9">
        <f>ROUND((9706-Todos!$P3970)/100, 0)</f>
        <v>97</v>
      </c>
      <c r="U3970" s="9" t="str" cm="1">
        <f t="array" ref="U3970">_xlfn.IFS(
    ISNUMBER(SEARCH("C", Q3970)), "Ciudad",
    ISNUMBER(SEARCH("T", Q3970)), "Pueblo",
    ISNUMBER(SEARCH("R", Q3970)), "Rural",
    ISNUMBER(SEARCH("S", Q3970)), "Suburbano",
    ISNUMBER(SEARCH("U", Q3970)), "Urbano"
)</f>
        <v>Suburbano</v>
      </c>
      <c r="V3970" s="24" t="str" cm="1">
        <f t="array" ref="V3970">_xlfn.LET(
    _xlpm.txt, _xlfn.TEXTJOIN("", TRUE, IF(ISNUMBER(--MID(Todos!$H3970, _xlfn.SEQUENCE(LEN(Todos!$H3970)), 1)), MID(Todos!$H3970, _xlfn.SEQUENCE(LEN(Todos!$H3970)), 1), "")),
    IF(ISNUMBER(--RIGHT(_xlpm.txt,1)), _xlpm.txt, LEFT(_xlpm.txt, LEN(_xlpm.txt)-1))
)</f>
        <v>23732</v>
      </c>
      <c r="W3970" s="9" t="str">
        <f>UPPER(LEFT(Todos!$B3970,2))</f>
        <v>MI</v>
      </c>
      <c r="X3970" s="10" t="e" cm="1">
        <f t="array" aca="1" ref="X3970" ca="1">+IF(Todos!$C3970 = "",MODE.MATCH(Todos!$C$2:$C$4029),Todos!$C3970)</f>
        <v>#NAME?</v>
      </c>
    </row>
    <row r="3971" spans="1:24" x14ac:dyDescent="0.35">
      <c r="A3971" s="11">
        <v>121986</v>
      </c>
      <c r="B3971" s="12" t="s">
        <v>21</v>
      </c>
      <c r="C3971" s="12" t="s">
        <v>17</v>
      </c>
      <c r="D3971" s="12">
        <v>733</v>
      </c>
      <c r="E3971" s="12">
        <v>452</v>
      </c>
      <c r="F3971" s="12">
        <v>503</v>
      </c>
      <c r="G3971" s="12">
        <v>0</v>
      </c>
      <c r="H3971" s="12">
        <v>14468</v>
      </c>
      <c r="I3971" s="12">
        <v>17</v>
      </c>
      <c r="J3971" s="12">
        <v>50</v>
      </c>
      <c r="K3971" s="12">
        <v>453</v>
      </c>
      <c r="L3971" s="12">
        <v>496</v>
      </c>
      <c r="M3971" s="12">
        <v>6.6666666670000003</v>
      </c>
      <c r="N3971" s="12">
        <f>VLOOKUP(Todos!$A3971,vlookup_table[#All],2,FALSE)</f>
        <v>0</v>
      </c>
      <c r="O3971" s="12" t="str">
        <f>VLOOKUP(Todos!$A3971,vlookup_table[#All],3,FALSE)</f>
        <v>TX</v>
      </c>
      <c r="P3971" s="12">
        <f>VLOOKUP(Todos!$A3971,vlookup_table[#All],4,FALSE)</f>
        <v>0</v>
      </c>
      <c r="Q3971" s="14" t="str">
        <f>VLOOKUP(Todos!$A3971,vlookup_table[#All],5,FALSE)</f>
        <v>U3</v>
      </c>
      <c r="R3971" s="14" t="str">
        <f>VLOOKUP(Todos!$A3971,vlookup_table[#All],6,FALSE)</f>
        <v>F</v>
      </c>
      <c r="S3971" s="14">
        <f>VLOOKUP(Todos!$A3971,vlookup_table[#All],7,FALSE)</f>
        <v>3</v>
      </c>
      <c r="T3971" s="14">
        <f>ROUND((9706-Todos!$P3971)/100, 0)</f>
        <v>97</v>
      </c>
      <c r="U3971" s="14" t="str" cm="1">
        <f t="array" ref="U3971">_xlfn.IFS(
    ISNUMBER(SEARCH("C", Q3971)), "Ciudad",
    ISNUMBER(SEARCH("T", Q3971)), "Pueblo",
    ISNUMBER(SEARCH("R", Q3971)), "Rural",
    ISNUMBER(SEARCH("S", Q3971)), "Suburbano",
    ISNUMBER(SEARCH("U", Q3971)), "Urbano"
)</f>
        <v>Urbano</v>
      </c>
      <c r="V3971" s="25" t="str" cm="1">
        <f t="array" ref="V3971">_xlfn.LET(
    _xlpm.txt, _xlfn.TEXTJOIN("", TRUE, IF(ISNUMBER(--MID(Todos!$H3971, _xlfn.SEQUENCE(LEN(Todos!$H3971)), 1)), MID(Todos!$H3971, _xlfn.SEQUENCE(LEN(Todos!$H3971)), 1), "")),
    IF(ISNUMBER(--RIGHT(_xlpm.txt,1)), _xlpm.txt, LEFT(_xlpm.txt, LEN(_xlpm.txt)-1))
)</f>
        <v>14468</v>
      </c>
      <c r="W3971" s="14" t="str">
        <f>UPPER(LEFT(Todos!$B3971,2))</f>
        <v>TX</v>
      </c>
      <c r="X3971" s="15" t="str" cm="1">
        <f t="array" ref="X3971">+IF(Todos!$C3971 = "",MODE.MATCH(Todos!$C$2:$C$4029),Todos!$C3971)</f>
        <v>F</v>
      </c>
    </row>
    <row r="3972" spans="1:24" x14ac:dyDescent="0.35">
      <c r="A3972" s="6">
        <v>83718</v>
      </c>
      <c r="B3972" s="7" t="s">
        <v>57</v>
      </c>
      <c r="C3972" s="7" t="s">
        <v>17</v>
      </c>
      <c r="D3972" s="7">
        <v>813</v>
      </c>
      <c r="E3972" s="7">
        <v>216</v>
      </c>
      <c r="F3972" s="7">
        <v>382</v>
      </c>
      <c r="G3972" s="7">
        <v>0</v>
      </c>
      <c r="H3972" s="7">
        <v>18722</v>
      </c>
      <c r="I3972" s="7">
        <v>0</v>
      </c>
      <c r="J3972" s="7">
        <v>62</v>
      </c>
      <c r="K3972" s="7">
        <v>295</v>
      </c>
      <c r="L3972" s="7">
        <v>281</v>
      </c>
      <c r="M3972" s="7">
        <v>2.7058823529999998</v>
      </c>
      <c r="N3972" s="7">
        <f>VLOOKUP(Todos!$A3972,vlookup_table[#All],2,FALSE)</f>
        <v>0</v>
      </c>
      <c r="O3972" s="7" t="str">
        <f>VLOOKUP(Todos!$A3972,vlookup_table[#All],3,FALSE)</f>
        <v>MN</v>
      </c>
      <c r="P3972" s="7">
        <f>VLOOKUP(Todos!$A3972,vlookup_table[#All],4,FALSE)</f>
        <v>1601</v>
      </c>
      <c r="Q3972" s="9" t="str">
        <f>VLOOKUP(Todos!$A3972,vlookup_table[#All],5,FALSE)</f>
        <v>C2</v>
      </c>
      <c r="R3972" s="9" t="str">
        <f>VLOOKUP(Todos!$A3972,vlookup_table[#All],6,FALSE)</f>
        <v>F</v>
      </c>
      <c r="S3972" s="9">
        <f>VLOOKUP(Todos!$A3972,vlookup_table[#All],7,FALSE)</f>
        <v>3</v>
      </c>
      <c r="T3972" s="9">
        <f>ROUND((9706-Todos!$P3972)/100, 0)</f>
        <v>81</v>
      </c>
      <c r="U3972" s="9" t="str" cm="1">
        <f t="array" ref="U3972">_xlfn.IFS(
    ISNUMBER(SEARCH("C", Q3972)), "Ciudad",
    ISNUMBER(SEARCH("T", Q3972)), "Pueblo",
    ISNUMBER(SEARCH("R", Q3972)), "Rural",
    ISNUMBER(SEARCH("S", Q3972)), "Suburbano",
    ISNUMBER(SEARCH("U", Q3972)), "Urbano"
)</f>
        <v>Ciudad</v>
      </c>
      <c r="V3972" s="24" t="str" cm="1">
        <f t="array" ref="V3972">_xlfn.LET(
    _xlpm.txt, _xlfn.TEXTJOIN("", TRUE, IF(ISNUMBER(--MID(Todos!$H3972, _xlfn.SEQUENCE(LEN(Todos!$H3972)), 1)), MID(Todos!$H3972, _xlfn.SEQUENCE(LEN(Todos!$H3972)), 1), "")),
    IF(ISNUMBER(--RIGHT(_xlpm.txt,1)), _xlpm.txt, LEFT(_xlpm.txt, LEN(_xlpm.txt)-1))
)</f>
        <v>18722</v>
      </c>
      <c r="W3972" s="9" t="str">
        <f>UPPER(LEFT(Todos!$B3972,2))</f>
        <v>MN</v>
      </c>
      <c r="X3972" s="10" t="str" cm="1">
        <f t="array" ref="X3972">+IF(Todos!$C3972 = "",MODE.MATCH(Todos!$C$2:$C$4029),Todos!$C3972)</f>
        <v>F</v>
      </c>
    </row>
    <row r="3973" spans="1:24" x14ac:dyDescent="0.35">
      <c r="A3973" s="11">
        <v>80336</v>
      </c>
      <c r="B3973" s="12" t="s">
        <v>36</v>
      </c>
      <c r="C3973" s="12" t="s">
        <v>17</v>
      </c>
      <c r="D3973" s="12">
        <v>836</v>
      </c>
      <c r="E3973" s="12">
        <v>464</v>
      </c>
      <c r="F3973" s="12">
        <v>512</v>
      </c>
      <c r="G3973" s="12">
        <v>0</v>
      </c>
      <c r="H3973" s="12">
        <v>15024</v>
      </c>
      <c r="I3973" s="12">
        <v>5</v>
      </c>
      <c r="J3973" s="12">
        <v>84</v>
      </c>
      <c r="K3973" s="12">
        <v>468</v>
      </c>
      <c r="L3973" s="12">
        <v>496</v>
      </c>
      <c r="M3973" s="12">
        <v>6.9285714289999998</v>
      </c>
      <c r="N3973" s="12">
        <f>VLOOKUP(Todos!$A3973,vlookup_table[#All],2,FALSE)</f>
        <v>2</v>
      </c>
      <c r="O3973" s="12" t="str">
        <f>VLOOKUP(Todos!$A3973,vlookup_table[#All],3,FALSE)</f>
        <v>WI</v>
      </c>
      <c r="P3973" s="12">
        <f>VLOOKUP(Todos!$A3973,vlookup_table[#All],4,FALSE)</f>
        <v>3001</v>
      </c>
      <c r="Q3973" s="14" t="str">
        <f>VLOOKUP(Todos!$A3973,vlookup_table[#All],5,FALSE)</f>
        <v>C2</v>
      </c>
      <c r="R3973" s="14" t="str">
        <f>VLOOKUP(Todos!$A3973,vlookup_table[#All],6,FALSE)</f>
        <v>F</v>
      </c>
      <c r="S3973" s="14">
        <f>VLOOKUP(Todos!$A3973,vlookup_table[#All],7,FALSE)</f>
        <v>12</v>
      </c>
      <c r="T3973" s="14">
        <f>ROUND((9706-Todos!$P3973)/100, 0)</f>
        <v>67</v>
      </c>
      <c r="U3973" s="14" t="str" cm="1">
        <f t="array" ref="U3973">_xlfn.IFS(
    ISNUMBER(SEARCH("C", Q3973)), "Ciudad",
    ISNUMBER(SEARCH("T", Q3973)), "Pueblo",
    ISNUMBER(SEARCH("R", Q3973)), "Rural",
    ISNUMBER(SEARCH("S", Q3973)), "Suburbano",
    ISNUMBER(SEARCH("U", Q3973)), "Urbano"
)</f>
        <v>Ciudad</v>
      </c>
      <c r="V3973" s="25" t="str" cm="1">
        <f t="array" ref="V3973">_xlfn.LET(
    _xlpm.txt, _xlfn.TEXTJOIN("", TRUE, IF(ISNUMBER(--MID(Todos!$H3973, _xlfn.SEQUENCE(LEN(Todos!$H3973)), 1)), MID(Todos!$H3973, _xlfn.SEQUENCE(LEN(Todos!$H3973)), 1), "")),
    IF(ISNUMBER(--RIGHT(_xlpm.txt,1)), _xlpm.txt, LEFT(_xlpm.txt, LEN(_xlpm.txt)-1))
)</f>
        <v>15024</v>
      </c>
      <c r="W3973" s="14" t="str">
        <f>UPPER(LEFT(Todos!$B3973,2))</f>
        <v>WI</v>
      </c>
      <c r="X3973" s="15" t="str" cm="1">
        <f t="array" ref="X3973">+IF(Todos!$C3973 = "",MODE.MATCH(Todos!$C$2:$C$4029),Todos!$C3973)</f>
        <v>F</v>
      </c>
    </row>
    <row r="3974" spans="1:24" x14ac:dyDescent="0.35">
      <c r="A3974" s="6">
        <v>72166</v>
      </c>
      <c r="B3974" s="7" t="s">
        <v>30</v>
      </c>
      <c r="C3974" s="7" t="s">
        <v>17</v>
      </c>
      <c r="D3974" s="7">
        <v>483</v>
      </c>
      <c r="E3974" s="7">
        <v>364</v>
      </c>
      <c r="F3974" s="7">
        <v>463</v>
      </c>
      <c r="G3974" s="7">
        <v>0</v>
      </c>
      <c r="H3974" s="7">
        <v>15398</v>
      </c>
      <c r="I3974" s="7">
        <v>0</v>
      </c>
      <c r="J3974" s="7">
        <v>89</v>
      </c>
      <c r="K3974" s="7">
        <v>388</v>
      </c>
      <c r="L3974" s="7">
        <v>412</v>
      </c>
      <c r="M3974" s="7">
        <v>13</v>
      </c>
      <c r="N3974" s="7">
        <f>VLOOKUP(Todos!$A3974,vlookup_table[#All],2,FALSE)</f>
        <v>28</v>
      </c>
      <c r="O3974" s="7" t="str">
        <f>VLOOKUP(Todos!$A3974,vlookup_table[#All],3,FALSE)</f>
        <v>MI</v>
      </c>
      <c r="P3974" s="7">
        <f>VLOOKUP(Todos!$A3974,vlookup_table[#All],4,FALSE)</f>
        <v>5801</v>
      </c>
      <c r="Q3974" s="9" t="str">
        <f>VLOOKUP(Todos!$A3974,vlookup_table[#All],5,FALSE)</f>
        <v>T2</v>
      </c>
      <c r="R3974" s="9" t="str">
        <f>VLOOKUP(Todos!$A3974,vlookup_table[#All],6,FALSE)</f>
        <v>F</v>
      </c>
      <c r="S3974" s="9">
        <f>VLOOKUP(Todos!$A3974,vlookup_table[#All],7,FALSE)</f>
        <v>20</v>
      </c>
      <c r="T3974" s="9">
        <f>ROUND((9706-Todos!$P3974)/100, 0)</f>
        <v>39</v>
      </c>
      <c r="U3974" s="9" t="str" cm="1">
        <f t="array" ref="U3974">_xlfn.IFS(
    ISNUMBER(SEARCH("C", Q3974)), "Ciudad",
    ISNUMBER(SEARCH("T", Q3974)), "Pueblo",
    ISNUMBER(SEARCH("R", Q3974)), "Rural",
    ISNUMBER(SEARCH("S", Q3974)), "Suburbano",
    ISNUMBER(SEARCH("U", Q3974)), "Urbano"
)</f>
        <v>Pueblo</v>
      </c>
      <c r="V3974" s="24" t="str" cm="1">
        <f t="array" ref="V3974">_xlfn.LET(
    _xlpm.txt, _xlfn.TEXTJOIN("", TRUE, IF(ISNUMBER(--MID(Todos!$H3974, _xlfn.SEQUENCE(LEN(Todos!$H3974)), 1)), MID(Todos!$H3974, _xlfn.SEQUENCE(LEN(Todos!$H3974)), 1), "")),
    IF(ISNUMBER(--RIGHT(_xlpm.txt,1)), _xlpm.txt, LEFT(_xlpm.txt, LEN(_xlpm.txt)-1))
)</f>
        <v>15398</v>
      </c>
      <c r="W3974" s="9" t="str">
        <f>UPPER(LEFT(Todos!$B3974,2))</f>
        <v>MI</v>
      </c>
      <c r="X3974" s="10" t="str" cm="1">
        <f t="array" ref="X3974">+IF(Todos!$C3974 = "",MODE.MATCH(Todos!$C$2:$C$4029),Todos!$C3974)</f>
        <v>F</v>
      </c>
    </row>
    <row r="3975" spans="1:24" x14ac:dyDescent="0.35">
      <c r="A3975" s="11">
        <v>150945</v>
      </c>
      <c r="B3975" s="12" t="s">
        <v>22</v>
      </c>
      <c r="C3975" s="12" t="s">
        <v>17</v>
      </c>
      <c r="D3975" s="12">
        <v>1473</v>
      </c>
      <c r="E3975" s="12">
        <v>424</v>
      </c>
      <c r="F3975" s="12">
        <v>452</v>
      </c>
      <c r="G3975" s="12">
        <v>1</v>
      </c>
      <c r="H3975" s="12">
        <v>13529</v>
      </c>
      <c r="I3975" s="12">
        <v>14</v>
      </c>
      <c r="J3975" s="12">
        <v>65</v>
      </c>
      <c r="K3975" s="12">
        <v>436</v>
      </c>
      <c r="L3975" s="12">
        <v>444</v>
      </c>
      <c r="M3975" s="12">
        <v>13.33333333</v>
      </c>
      <c r="N3975" s="12">
        <f>VLOOKUP(Todos!$A3975,vlookup_table[#All],2,FALSE)</f>
        <v>1</v>
      </c>
      <c r="O3975" s="12" t="str">
        <f>VLOOKUP(Todos!$A3975,vlookup_table[#All],3,FALSE)</f>
        <v>CA</v>
      </c>
      <c r="P3975" s="12">
        <f>VLOOKUP(Todos!$A3975,vlookup_table[#All],4,FALSE)</f>
        <v>0</v>
      </c>
      <c r="Q3975" s="14" t="str">
        <f>VLOOKUP(Todos!$A3975,vlookup_table[#All],5,FALSE)</f>
        <v>U3</v>
      </c>
      <c r="R3975" s="14" t="str">
        <f>VLOOKUP(Todos!$A3975,vlookup_table[#All],6,FALSE)</f>
        <v>F</v>
      </c>
      <c r="S3975" s="14">
        <f>VLOOKUP(Todos!$A3975,vlookup_table[#All],7,FALSE)</f>
        <v>20</v>
      </c>
      <c r="T3975" s="14">
        <f>ROUND((9706-Todos!$P3975)/100, 0)</f>
        <v>97</v>
      </c>
      <c r="U3975" s="14" t="str" cm="1">
        <f t="array" ref="U3975">_xlfn.IFS(
    ISNUMBER(SEARCH("C", Q3975)), "Ciudad",
    ISNUMBER(SEARCH("T", Q3975)), "Pueblo",
    ISNUMBER(SEARCH("R", Q3975)), "Rural",
    ISNUMBER(SEARCH("S", Q3975)), "Suburbano",
    ISNUMBER(SEARCH("U", Q3975)), "Urbano"
)</f>
        <v>Urbano</v>
      </c>
      <c r="V3975" s="25" t="str" cm="1">
        <f t="array" ref="V3975">_xlfn.LET(
    _xlpm.txt, _xlfn.TEXTJOIN("", TRUE, IF(ISNUMBER(--MID(Todos!$H3975, _xlfn.SEQUENCE(LEN(Todos!$H3975)), 1)), MID(Todos!$H3975, _xlfn.SEQUENCE(LEN(Todos!$H3975)), 1), "")),
    IF(ISNUMBER(--RIGHT(_xlpm.txt,1)), _xlpm.txt, LEFT(_xlpm.txt, LEN(_xlpm.txt)-1))
)</f>
        <v>13529</v>
      </c>
      <c r="W3975" s="14" t="str">
        <f>UPPER(LEFT(Todos!$B3975,2))</f>
        <v>CA</v>
      </c>
      <c r="X3975" s="15" t="str" cm="1">
        <f t="array" ref="X3975">+IF(Todos!$C3975 = "",MODE.MATCH(Todos!$C$2:$C$4029),Todos!$C3975)</f>
        <v>F</v>
      </c>
    </row>
    <row r="3976" spans="1:24" x14ac:dyDescent="0.35">
      <c r="A3976" s="6">
        <v>132847</v>
      </c>
      <c r="B3976" s="7" t="s">
        <v>67</v>
      </c>
      <c r="C3976" s="7" t="s">
        <v>52</v>
      </c>
      <c r="D3976" s="7">
        <v>0</v>
      </c>
      <c r="E3976" s="7">
        <v>0</v>
      </c>
      <c r="F3976" s="7">
        <v>0</v>
      </c>
      <c r="G3976" s="7">
        <v>0</v>
      </c>
      <c r="H3976" s="7">
        <v>0</v>
      </c>
      <c r="I3976" s="7">
        <v>0</v>
      </c>
      <c r="J3976" s="7">
        <v>0</v>
      </c>
      <c r="K3976" s="7">
        <v>0</v>
      </c>
      <c r="L3976" s="7">
        <v>0</v>
      </c>
      <c r="M3976" s="7">
        <v>20</v>
      </c>
      <c r="N3976" s="7">
        <f>VLOOKUP(Todos!$A3976,vlookup_table[#All],2,FALSE)</f>
        <v>1</v>
      </c>
      <c r="O3976" s="7" t="str">
        <f>VLOOKUP(Todos!$A3976,vlookup_table[#All],3,FALSE)</f>
        <v>WY</v>
      </c>
      <c r="P3976" s="7">
        <f>VLOOKUP(Todos!$A3976,vlookup_table[#All],4,FALSE)</f>
        <v>6801</v>
      </c>
      <c r="Q3976" s="9" t="str">
        <f>VLOOKUP(Todos!$A3976,vlookup_table[#All],5,FALSE)</f>
        <v>T3</v>
      </c>
      <c r="R3976" s="9" t="str">
        <f>VLOOKUP(Todos!$A3976,vlookup_table[#All],6,FALSE)</f>
        <v>M</v>
      </c>
      <c r="S3976" s="9">
        <f>VLOOKUP(Todos!$A3976,vlookup_table[#All],7,FALSE)</f>
        <v>10</v>
      </c>
      <c r="T3976" s="9">
        <f>ROUND((9706-Todos!$P3976)/100, 0)</f>
        <v>29</v>
      </c>
      <c r="U3976" s="9" t="str" cm="1">
        <f t="array" ref="U3976">_xlfn.IFS(
    ISNUMBER(SEARCH("C", Q3976)), "Ciudad",
    ISNUMBER(SEARCH("T", Q3976)), "Pueblo",
    ISNUMBER(SEARCH("R", Q3976)), "Rural",
    ISNUMBER(SEARCH("S", Q3976)), "Suburbano",
    ISNUMBER(SEARCH("U", Q3976)), "Urbano"
)</f>
        <v>Pueblo</v>
      </c>
      <c r="V3976" s="24" t="str" cm="1">
        <f t="array" ref="V3976">_xlfn.LET(
    _xlpm.txt, _xlfn.TEXTJOIN("", TRUE, IF(ISNUMBER(--MID(Todos!$H3976, _xlfn.SEQUENCE(LEN(Todos!$H3976)), 1)), MID(Todos!$H3976, _xlfn.SEQUENCE(LEN(Todos!$H3976)), 1), "")),
    IF(ISNUMBER(--RIGHT(_xlpm.txt,1)), _xlpm.txt, LEFT(_xlpm.txt, LEN(_xlpm.txt)-1))
)</f>
        <v>0</v>
      </c>
      <c r="W3976" s="9" t="str">
        <f>UPPER(LEFT(Todos!$B3976,2))</f>
        <v>WY</v>
      </c>
      <c r="X3976" s="10" t="str" cm="1">
        <f t="array" ref="X3976">+IF(Todos!$C3976 = "",MODE.MATCH(Todos!$C$2:$C$4029),Todos!$C3976)</f>
        <v>male</v>
      </c>
    </row>
    <row r="3977" spans="1:24" x14ac:dyDescent="0.35">
      <c r="A3977" s="11">
        <v>21244</v>
      </c>
      <c r="B3977" s="12" t="s">
        <v>18</v>
      </c>
      <c r="C3977" s="12" t="s">
        <v>17</v>
      </c>
      <c r="D3977" s="12">
        <v>828</v>
      </c>
      <c r="E3977" s="12">
        <v>232</v>
      </c>
      <c r="F3977" s="12">
        <v>380</v>
      </c>
      <c r="G3977" s="12">
        <v>13</v>
      </c>
      <c r="H3977" s="12">
        <v>15119</v>
      </c>
      <c r="I3977" s="12">
        <v>1</v>
      </c>
      <c r="J3977" s="12">
        <v>66</v>
      </c>
      <c r="K3977" s="12">
        <v>308</v>
      </c>
      <c r="L3977" s="12">
        <v>327</v>
      </c>
      <c r="M3977" s="12">
        <v>10.30769231</v>
      </c>
      <c r="N3977" s="12">
        <f>VLOOKUP(Todos!$A3977,vlookup_table[#All],2,FALSE)</f>
        <v>0</v>
      </c>
      <c r="O3977" s="12" t="str">
        <f>VLOOKUP(Todos!$A3977,vlookup_table[#All],3,FALSE)</f>
        <v>NC</v>
      </c>
      <c r="P3977" s="12">
        <f>VLOOKUP(Todos!$A3977,vlookup_table[#All],4,FALSE)</f>
        <v>2307</v>
      </c>
      <c r="Q3977" s="14" t="str">
        <f>VLOOKUP(Todos!$A3977,vlookup_table[#All],5,FALSE)</f>
        <v>R1</v>
      </c>
      <c r="R3977" s="14" t="str">
        <f>VLOOKUP(Todos!$A3977,vlookup_table[#All],6,FALSE)</f>
        <v>F</v>
      </c>
      <c r="S3977" s="14">
        <f>VLOOKUP(Todos!$A3977,vlookup_table[#All],7,FALSE)</f>
        <v>12</v>
      </c>
      <c r="T3977" s="14">
        <f>ROUND((9706-Todos!$P3977)/100, 0)</f>
        <v>74</v>
      </c>
      <c r="U3977" s="14" t="str" cm="1">
        <f t="array" ref="U3977">_xlfn.IFS(
    ISNUMBER(SEARCH("C", Q3977)), "Ciudad",
    ISNUMBER(SEARCH("T", Q3977)), "Pueblo",
    ISNUMBER(SEARCH("R", Q3977)), "Rural",
    ISNUMBER(SEARCH("S", Q3977)), "Suburbano",
    ISNUMBER(SEARCH("U", Q3977)), "Urbano"
)</f>
        <v>Rural</v>
      </c>
      <c r="V3977" s="25" t="str" cm="1">
        <f t="array" ref="V3977">_xlfn.LET(
    _xlpm.txt, _xlfn.TEXTJOIN("", TRUE, IF(ISNUMBER(--MID(Todos!$H3977, _xlfn.SEQUENCE(LEN(Todos!$H3977)), 1)), MID(Todos!$H3977, _xlfn.SEQUENCE(LEN(Todos!$H3977)), 1), "")),
    IF(ISNUMBER(--RIGHT(_xlpm.txt,1)), _xlpm.txt, LEFT(_xlpm.txt, LEN(_xlpm.txt)-1))
)</f>
        <v>15119</v>
      </c>
      <c r="W3977" s="14" t="str">
        <f>UPPER(LEFT(Todos!$B3977,2))</f>
        <v>NC</v>
      </c>
      <c r="X3977" s="15" t="str" cm="1">
        <f t="array" ref="X3977">+IF(Todos!$C3977 = "",MODE.MATCH(Todos!$C$2:$C$4029),Todos!$C3977)</f>
        <v>F</v>
      </c>
    </row>
    <row r="3978" spans="1:24" x14ac:dyDescent="0.35">
      <c r="A3978" s="6">
        <v>82618</v>
      </c>
      <c r="B3978" s="7" t="s">
        <v>57</v>
      </c>
      <c r="C3978" s="7" t="s">
        <v>14</v>
      </c>
      <c r="D3978" s="7">
        <v>836</v>
      </c>
      <c r="E3978" s="7">
        <v>477</v>
      </c>
      <c r="F3978" s="7">
        <v>540</v>
      </c>
      <c r="G3978" s="7">
        <v>0</v>
      </c>
      <c r="H3978" s="7">
        <v>15366</v>
      </c>
      <c r="I3978" s="7">
        <v>3</v>
      </c>
      <c r="J3978" s="7">
        <v>81</v>
      </c>
      <c r="K3978" s="7">
        <v>508</v>
      </c>
      <c r="L3978" s="7">
        <v>495</v>
      </c>
      <c r="M3978" s="7">
        <v>6.2380952379999997</v>
      </c>
      <c r="N3978" s="7">
        <f>VLOOKUP(Todos!$A3978,vlookup_table[#All],2,FALSE)</f>
        <v>0</v>
      </c>
      <c r="O3978" s="7" t="str">
        <f>VLOOKUP(Todos!$A3978,vlookup_table[#All],3,FALSE)</f>
        <v>MN</v>
      </c>
      <c r="P3978" s="7">
        <f>VLOOKUP(Todos!$A3978,vlookup_table[#All],4,FALSE)</f>
        <v>6001</v>
      </c>
      <c r="Q3978" s="9" t="str">
        <f>VLOOKUP(Todos!$A3978,vlookup_table[#All],5,FALSE)</f>
        <v>S2</v>
      </c>
      <c r="R3978" s="9" t="str">
        <f>VLOOKUP(Todos!$A3978,vlookup_table[#All],6,FALSE)</f>
        <v>M</v>
      </c>
      <c r="S3978" s="9">
        <f>VLOOKUP(Todos!$A3978,vlookup_table[#All],7,FALSE)</f>
        <v>5</v>
      </c>
      <c r="T3978" s="9">
        <f>ROUND((9706-Todos!$P3978)/100, 0)</f>
        <v>37</v>
      </c>
      <c r="U3978" s="9" t="str" cm="1">
        <f t="array" ref="U3978">_xlfn.IFS(
    ISNUMBER(SEARCH("C", Q3978)), "Ciudad",
    ISNUMBER(SEARCH("T", Q3978)), "Pueblo",
    ISNUMBER(SEARCH("R", Q3978)), "Rural",
    ISNUMBER(SEARCH("S", Q3978)), "Suburbano",
    ISNUMBER(SEARCH("U", Q3978)), "Urbano"
)</f>
        <v>Suburbano</v>
      </c>
      <c r="V3978" s="24" t="str" cm="1">
        <f t="array" ref="V3978">_xlfn.LET(
    _xlpm.txt, _xlfn.TEXTJOIN("", TRUE, IF(ISNUMBER(--MID(Todos!$H3978, _xlfn.SEQUENCE(LEN(Todos!$H3978)), 1)), MID(Todos!$H3978, _xlfn.SEQUENCE(LEN(Todos!$H3978)), 1), "")),
    IF(ISNUMBER(--RIGHT(_xlpm.txt,1)), _xlpm.txt, LEFT(_xlpm.txt, LEN(_xlpm.txt)-1))
)</f>
        <v>15366</v>
      </c>
      <c r="W3978" s="9" t="str">
        <f>UPPER(LEFT(Todos!$B3978,2))</f>
        <v>MN</v>
      </c>
      <c r="X3978" s="10" t="str" cm="1">
        <f t="array" ref="X3978">+IF(Todos!$C3978 = "",MODE.MATCH(Todos!$C$2:$C$4029),Todos!$C3978)</f>
        <v>M</v>
      </c>
    </row>
    <row r="3979" spans="1:24" x14ac:dyDescent="0.35">
      <c r="A3979" s="11">
        <v>169044</v>
      </c>
      <c r="B3979" s="12" t="s">
        <v>22</v>
      </c>
      <c r="C3979" s="12" t="s">
        <v>17</v>
      </c>
      <c r="D3979" s="12">
        <v>993</v>
      </c>
      <c r="E3979" s="12">
        <v>252</v>
      </c>
      <c r="F3979" s="12">
        <v>344</v>
      </c>
      <c r="G3979" s="12">
        <v>6</v>
      </c>
      <c r="H3979" s="12">
        <v>12884</v>
      </c>
      <c r="I3979" s="12">
        <v>1</v>
      </c>
      <c r="J3979" s="12">
        <v>60</v>
      </c>
      <c r="K3979" s="12">
        <v>291</v>
      </c>
      <c r="L3979" s="12">
        <v>316</v>
      </c>
      <c r="M3979" s="12">
        <v>6.96</v>
      </c>
      <c r="N3979" s="12">
        <f>VLOOKUP(Todos!$A3979,vlookup_table[#All],2,FALSE)</f>
        <v>0</v>
      </c>
      <c r="O3979" s="12" t="str">
        <f>VLOOKUP(Todos!$A3979,vlookup_table[#All],3,FALSE)</f>
        <v>CA</v>
      </c>
      <c r="P3979" s="12">
        <f>VLOOKUP(Todos!$A3979,vlookup_table[#All],4,FALSE)</f>
        <v>3401</v>
      </c>
      <c r="Q3979" s="14" t="str">
        <f>VLOOKUP(Todos!$A3979,vlookup_table[#All],5,FALSE)</f>
        <v>R2</v>
      </c>
      <c r="R3979" s="14" t="str">
        <f>VLOOKUP(Todos!$A3979,vlookup_table[#All],6,FALSE)</f>
        <v>F</v>
      </c>
      <c r="S3979" s="14">
        <f>VLOOKUP(Todos!$A3979,vlookup_table[#All],7,FALSE)</f>
        <v>15</v>
      </c>
      <c r="T3979" s="14">
        <f>ROUND((9706-Todos!$P3979)/100, 0)</f>
        <v>63</v>
      </c>
      <c r="U3979" s="14" t="str" cm="1">
        <f t="array" ref="U3979">_xlfn.IFS(
    ISNUMBER(SEARCH("C", Q3979)), "Ciudad",
    ISNUMBER(SEARCH("T", Q3979)), "Pueblo",
    ISNUMBER(SEARCH("R", Q3979)), "Rural",
    ISNUMBER(SEARCH("S", Q3979)), "Suburbano",
    ISNUMBER(SEARCH("U", Q3979)), "Urbano"
)</f>
        <v>Rural</v>
      </c>
      <c r="V3979" s="25" t="str" cm="1">
        <f t="array" ref="V3979">_xlfn.LET(
    _xlpm.txt, _xlfn.TEXTJOIN("", TRUE, IF(ISNUMBER(--MID(Todos!$H3979, _xlfn.SEQUENCE(LEN(Todos!$H3979)), 1)), MID(Todos!$H3979, _xlfn.SEQUENCE(LEN(Todos!$H3979)), 1), "")),
    IF(ISNUMBER(--RIGHT(_xlpm.txt,1)), _xlpm.txt, LEFT(_xlpm.txt, LEN(_xlpm.txt)-1))
)</f>
        <v>12884</v>
      </c>
      <c r="W3979" s="14" t="str">
        <f>UPPER(LEFT(Todos!$B3979,2))</f>
        <v>CA</v>
      </c>
      <c r="X3979" s="15" t="str" cm="1">
        <f t="array" ref="X3979">+IF(Todos!$C3979 = "",MODE.MATCH(Todos!$C$2:$C$4029),Todos!$C3979)</f>
        <v>F</v>
      </c>
    </row>
    <row r="3980" spans="1:24" x14ac:dyDescent="0.35">
      <c r="A3980" s="6">
        <v>165830</v>
      </c>
      <c r="B3980" s="7" t="s">
        <v>22</v>
      </c>
      <c r="C3980" s="7" t="s">
        <v>17</v>
      </c>
      <c r="D3980" s="7">
        <v>3230</v>
      </c>
      <c r="E3980" s="7">
        <v>650</v>
      </c>
      <c r="F3980" s="7">
        <v>752</v>
      </c>
      <c r="G3980" s="7">
        <v>93</v>
      </c>
      <c r="H3980" s="7">
        <v>27549</v>
      </c>
      <c r="I3980" s="7">
        <v>4</v>
      </c>
      <c r="J3980" s="7">
        <v>53</v>
      </c>
      <c r="K3980" s="7">
        <v>688</v>
      </c>
      <c r="L3980" s="7">
        <v>714</v>
      </c>
      <c r="M3980" s="7">
        <v>18.333333329999999</v>
      </c>
      <c r="N3980" s="7">
        <f>VLOOKUP(Todos!$A3980,vlookup_table[#All],2,FALSE)</f>
        <v>0</v>
      </c>
      <c r="O3980" s="7" t="str">
        <f>VLOOKUP(Todos!$A3980,vlookup_table[#All],3,FALSE)</f>
        <v>CA</v>
      </c>
      <c r="P3980" s="7">
        <f>VLOOKUP(Todos!$A3980,vlookup_table[#All],4,FALSE)</f>
        <v>5510</v>
      </c>
      <c r="Q3980" s="9" t="str">
        <f>VLOOKUP(Todos!$A3980,vlookup_table[#All],5,FALSE)</f>
        <v>C1</v>
      </c>
      <c r="R3980" s="9" t="str">
        <f>VLOOKUP(Todos!$A3980,vlookup_table[#All],6,FALSE)</f>
        <v>F</v>
      </c>
      <c r="S3980" s="9">
        <f>VLOOKUP(Todos!$A3980,vlookup_table[#All],7,FALSE)</f>
        <v>25</v>
      </c>
      <c r="T3980" s="9">
        <f>ROUND((9706-Todos!$P3980)/100, 0)</f>
        <v>42</v>
      </c>
      <c r="U3980" s="9" t="str" cm="1">
        <f t="array" ref="U3980">_xlfn.IFS(
    ISNUMBER(SEARCH("C", Q3980)), "Ciudad",
    ISNUMBER(SEARCH("T", Q3980)), "Pueblo",
    ISNUMBER(SEARCH("R", Q3980)), "Rural",
    ISNUMBER(SEARCH("S", Q3980)), "Suburbano",
    ISNUMBER(SEARCH("U", Q3980)), "Urbano"
)</f>
        <v>Ciudad</v>
      </c>
      <c r="V3980" s="24" t="str" cm="1">
        <f t="array" ref="V3980">_xlfn.LET(
    _xlpm.txt, _xlfn.TEXTJOIN("", TRUE, IF(ISNUMBER(--MID(Todos!$H3980, _xlfn.SEQUENCE(LEN(Todos!$H3980)), 1)), MID(Todos!$H3980, _xlfn.SEQUENCE(LEN(Todos!$H3980)), 1), "")),
    IF(ISNUMBER(--RIGHT(_xlpm.txt,1)), _xlpm.txt, LEFT(_xlpm.txt, LEN(_xlpm.txt)-1))
)</f>
        <v>27549</v>
      </c>
      <c r="W3980" s="9" t="str">
        <f>UPPER(LEFT(Todos!$B3980,2))</f>
        <v>CA</v>
      </c>
      <c r="X3980" s="10" t="str" cm="1">
        <f t="array" ref="X3980">+IF(Todos!$C3980 = "",MODE.MATCH(Todos!$C$2:$C$4029),Todos!$C3980)</f>
        <v>F</v>
      </c>
    </row>
    <row r="3981" spans="1:24" x14ac:dyDescent="0.35">
      <c r="A3981" s="11">
        <v>165820</v>
      </c>
      <c r="B3981" s="12" t="s">
        <v>22</v>
      </c>
      <c r="C3981" s="12" t="s">
        <v>17</v>
      </c>
      <c r="D3981" s="12">
        <v>2854</v>
      </c>
      <c r="E3981" s="12">
        <v>732</v>
      </c>
      <c r="F3981" s="12">
        <v>785</v>
      </c>
      <c r="G3981" s="12">
        <v>94</v>
      </c>
      <c r="H3981" s="12">
        <v>29170</v>
      </c>
      <c r="I3981" s="12">
        <v>7</v>
      </c>
      <c r="J3981" s="12">
        <v>45</v>
      </c>
      <c r="K3981" s="12">
        <v>749</v>
      </c>
      <c r="L3981" s="12">
        <v>760</v>
      </c>
      <c r="M3981" s="12">
        <v>20</v>
      </c>
      <c r="N3981" s="12">
        <f>VLOOKUP(Todos!$A3981,vlookup_table[#All],2,FALSE)</f>
        <v>2</v>
      </c>
      <c r="O3981" s="12" t="str">
        <f>VLOOKUP(Todos!$A3981,vlookup_table[#All],3,FALSE)</f>
        <v>CA</v>
      </c>
      <c r="P3981" s="12">
        <f>VLOOKUP(Todos!$A3981,vlookup_table[#All],4,FALSE)</f>
        <v>2201</v>
      </c>
      <c r="Q3981" s="14" t="str">
        <f>VLOOKUP(Todos!$A3981,vlookup_table[#All],5,FALSE)</f>
        <v>C1</v>
      </c>
      <c r="R3981" s="14" t="str">
        <f>VLOOKUP(Todos!$A3981,vlookup_table[#All],6,FALSE)</f>
        <v>F</v>
      </c>
      <c r="S3981" s="14">
        <f>VLOOKUP(Todos!$A3981,vlookup_table[#All],7,FALSE)</f>
        <v>20</v>
      </c>
      <c r="T3981" s="14">
        <f>ROUND((9706-Todos!$P3981)/100, 0)</f>
        <v>75</v>
      </c>
      <c r="U3981" s="14" t="str" cm="1">
        <f t="array" ref="U3981">_xlfn.IFS(
    ISNUMBER(SEARCH("C", Q3981)), "Ciudad",
    ISNUMBER(SEARCH("T", Q3981)), "Pueblo",
    ISNUMBER(SEARCH("R", Q3981)), "Rural",
    ISNUMBER(SEARCH("S", Q3981)), "Suburbano",
    ISNUMBER(SEARCH("U", Q3981)), "Urbano"
)</f>
        <v>Ciudad</v>
      </c>
      <c r="V3981" s="25" t="str" cm="1">
        <f t="array" ref="V3981">_xlfn.LET(
    _xlpm.txt, _xlfn.TEXTJOIN("", TRUE, IF(ISNUMBER(--MID(Todos!$H3981, _xlfn.SEQUENCE(LEN(Todos!$H3981)), 1)), MID(Todos!$H3981, _xlfn.SEQUENCE(LEN(Todos!$H3981)), 1), "")),
    IF(ISNUMBER(--RIGHT(_xlpm.txt,1)), _xlpm.txt, LEFT(_xlpm.txt, LEN(_xlpm.txt)-1))
)</f>
        <v>29170</v>
      </c>
      <c r="W3981" s="14" t="str">
        <f>UPPER(LEFT(Todos!$B3981,2))</f>
        <v>CA</v>
      </c>
      <c r="X3981" s="15" t="str" cm="1">
        <f t="array" ref="X3981">+IF(Todos!$C3981 = "",MODE.MATCH(Todos!$C$2:$C$4029),Todos!$C3981)</f>
        <v>F</v>
      </c>
    </row>
    <row r="3982" spans="1:24" x14ac:dyDescent="0.35">
      <c r="A3982" s="6">
        <v>29010</v>
      </c>
      <c r="B3982" s="7" t="s">
        <v>50</v>
      </c>
      <c r="C3982" s="7" t="s">
        <v>14</v>
      </c>
      <c r="D3982" s="7">
        <v>775</v>
      </c>
      <c r="E3982" s="7">
        <v>354</v>
      </c>
      <c r="F3982" s="7">
        <v>447</v>
      </c>
      <c r="G3982" s="7">
        <v>7</v>
      </c>
      <c r="H3982" s="7">
        <v>14170</v>
      </c>
      <c r="I3982" s="7">
        <v>3</v>
      </c>
      <c r="J3982" s="7">
        <v>70</v>
      </c>
      <c r="K3982" s="7">
        <v>395</v>
      </c>
      <c r="L3982" s="7">
        <v>410</v>
      </c>
      <c r="M3982" s="7">
        <v>18</v>
      </c>
      <c r="N3982" s="7">
        <f>VLOOKUP(Todos!$A3982,vlookup_table[#All],2,FALSE)</f>
        <v>2</v>
      </c>
      <c r="O3982" s="7" t="str">
        <f>VLOOKUP(Todos!$A3982,vlookup_table[#All],3,FALSE)</f>
        <v>LA</v>
      </c>
      <c r="P3982" s="7">
        <f>VLOOKUP(Todos!$A3982,vlookup_table[#All],4,FALSE)</f>
        <v>5001</v>
      </c>
      <c r="Q3982" s="9" t="str">
        <f>VLOOKUP(Todos!$A3982,vlookup_table[#All],5,FALSE)</f>
        <v>R2</v>
      </c>
      <c r="R3982" s="9" t="str">
        <f>VLOOKUP(Todos!$A3982,vlookup_table[#All],6,FALSE)</f>
        <v>M</v>
      </c>
      <c r="S3982" s="9">
        <f>VLOOKUP(Todos!$A3982,vlookup_table[#All],7,FALSE)</f>
        <v>24</v>
      </c>
      <c r="T3982" s="9">
        <f>ROUND((9706-Todos!$P3982)/100, 0)</f>
        <v>47</v>
      </c>
      <c r="U3982" s="9" t="str" cm="1">
        <f t="array" ref="U3982">_xlfn.IFS(
    ISNUMBER(SEARCH("C", Q3982)), "Ciudad",
    ISNUMBER(SEARCH("T", Q3982)), "Pueblo",
    ISNUMBER(SEARCH("R", Q3982)), "Rural",
    ISNUMBER(SEARCH("S", Q3982)), "Suburbano",
    ISNUMBER(SEARCH("U", Q3982)), "Urbano"
)</f>
        <v>Rural</v>
      </c>
      <c r="V3982" s="24" t="str" cm="1">
        <f t="array" ref="V3982">_xlfn.LET(
    _xlpm.txt, _xlfn.TEXTJOIN("", TRUE, IF(ISNUMBER(--MID(Todos!$H3982, _xlfn.SEQUENCE(LEN(Todos!$H3982)), 1)), MID(Todos!$H3982, _xlfn.SEQUENCE(LEN(Todos!$H3982)), 1), "")),
    IF(ISNUMBER(--RIGHT(_xlpm.txt,1)), _xlpm.txt, LEFT(_xlpm.txt, LEN(_xlpm.txt)-1))
)</f>
        <v>14170</v>
      </c>
      <c r="W3982" s="9" t="str">
        <f>UPPER(LEFT(Todos!$B3982,2))</f>
        <v>LA</v>
      </c>
      <c r="X3982" s="10" t="str" cm="1">
        <f t="array" ref="X3982">+IF(Todos!$C3982 = "",MODE.MATCH(Todos!$C$2:$C$4029),Todos!$C3982)</f>
        <v>M</v>
      </c>
    </row>
    <row r="3983" spans="1:24" x14ac:dyDescent="0.35">
      <c r="A3983" s="11">
        <v>159721</v>
      </c>
      <c r="B3983" s="12" t="s">
        <v>22</v>
      </c>
      <c r="C3983" s="12" t="s">
        <v>17</v>
      </c>
      <c r="D3983" s="12">
        <v>683</v>
      </c>
      <c r="E3983" s="12">
        <v>194</v>
      </c>
      <c r="F3983" s="12">
        <v>333</v>
      </c>
      <c r="G3983" s="12">
        <v>1</v>
      </c>
      <c r="H3983" s="12">
        <v>10267</v>
      </c>
      <c r="I3983" s="12">
        <v>9</v>
      </c>
      <c r="J3983" s="12">
        <v>64</v>
      </c>
      <c r="K3983" s="12">
        <v>216</v>
      </c>
      <c r="L3983" s="12">
        <v>295</v>
      </c>
      <c r="M3983" s="12">
        <v>11.363636359999999</v>
      </c>
      <c r="N3983" s="12">
        <f>VLOOKUP(Todos!$A3983,vlookup_table[#All],2,FALSE)</f>
        <v>0</v>
      </c>
      <c r="O3983" s="12" t="str">
        <f>VLOOKUP(Todos!$A3983,vlookup_table[#All],3,FALSE)</f>
        <v>CA</v>
      </c>
      <c r="P3983" s="12">
        <f>VLOOKUP(Todos!$A3983,vlookup_table[#All],4,FALSE)</f>
        <v>3811</v>
      </c>
      <c r="Q3983" s="14" t="str">
        <f>VLOOKUP(Todos!$A3983,vlookup_table[#All],5,FALSE)</f>
        <v>T3</v>
      </c>
      <c r="R3983" s="14" t="str">
        <f>VLOOKUP(Todos!$A3983,vlookup_table[#All],6,FALSE)</f>
        <v>F</v>
      </c>
      <c r="S3983" s="14">
        <f>VLOOKUP(Todos!$A3983,vlookup_table[#All],7,FALSE)</f>
        <v>35</v>
      </c>
      <c r="T3983" s="14">
        <f>ROUND((9706-Todos!$P3983)/100, 0)</f>
        <v>59</v>
      </c>
      <c r="U3983" s="14" t="str" cm="1">
        <f t="array" ref="U3983">_xlfn.IFS(
    ISNUMBER(SEARCH("C", Q3983)), "Ciudad",
    ISNUMBER(SEARCH("T", Q3983)), "Pueblo",
    ISNUMBER(SEARCH("R", Q3983)), "Rural",
    ISNUMBER(SEARCH("S", Q3983)), "Suburbano",
    ISNUMBER(SEARCH("U", Q3983)), "Urbano"
)</f>
        <v>Pueblo</v>
      </c>
      <c r="V3983" s="25" t="str" cm="1">
        <f t="array" ref="V3983">_xlfn.LET(
    _xlpm.txt, _xlfn.TEXTJOIN("", TRUE, IF(ISNUMBER(--MID(Todos!$H3983, _xlfn.SEQUENCE(LEN(Todos!$H3983)), 1)), MID(Todos!$H3983, _xlfn.SEQUENCE(LEN(Todos!$H3983)), 1), "")),
    IF(ISNUMBER(--RIGHT(_xlpm.txt,1)), _xlpm.txt, LEFT(_xlpm.txt, LEN(_xlpm.txt)-1))
)</f>
        <v>10267</v>
      </c>
      <c r="W3983" s="14" t="str">
        <f>UPPER(LEFT(Todos!$B3983,2))</f>
        <v>CA</v>
      </c>
      <c r="X3983" s="15" t="str" cm="1">
        <f t="array" ref="X3983">+IF(Todos!$C3983 = "",MODE.MATCH(Todos!$C$2:$C$4029),Todos!$C3983)</f>
        <v>F</v>
      </c>
    </row>
    <row r="3984" spans="1:24" x14ac:dyDescent="0.35">
      <c r="A3984" s="6">
        <v>47709</v>
      </c>
      <c r="B3984" s="7" t="s">
        <v>44</v>
      </c>
      <c r="C3984" s="7" t="s">
        <v>45</v>
      </c>
      <c r="D3984" s="7">
        <v>367</v>
      </c>
      <c r="E3984" s="7">
        <v>179</v>
      </c>
      <c r="F3984" s="7">
        <v>276</v>
      </c>
      <c r="G3984" s="7">
        <v>0</v>
      </c>
      <c r="H3984" s="7">
        <v>9389</v>
      </c>
      <c r="I3984" s="7">
        <v>0</v>
      </c>
      <c r="J3984" s="7">
        <v>79</v>
      </c>
      <c r="K3984" s="7">
        <v>220</v>
      </c>
      <c r="L3984" s="7">
        <v>236</v>
      </c>
      <c r="M3984" s="7">
        <v>11.44444444</v>
      </c>
      <c r="N3984" s="7">
        <f>VLOOKUP(Todos!$A3984,vlookup_table[#All],2,FALSE)</f>
        <v>1002</v>
      </c>
      <c r="O3984" s="7" t="str">
        <f>VLOOKUP(Todos!$A3984,vlookup_table[#All],3,FALSE)</f>
        <v>AL</v>
      </c>
      <c r="P3984" s="7">
        <f>VLOOKUP(Todos!$A3984,vlookup_table[#All],4,FALSE)</f>
        <v>2008</v>
      </c>
      <c r="Q3984" s="9" t="str">
        <f>VLOOKUP(Todos!$A3984,vlookup_table[#All],5,FALSE)</f>
        <v>R3</v>
      </c>
      <c r="R3984" s="9" t="str">
        <f>VLOOKUP(Todos!$A3984,vlookup_table[#All],6,FALSE)</f>
        <v>J</v>
      </c>
      <c r="S3984" s="9">
        <f>VLOOKUP(Todos!$A3984,vlookup_table[#All],7,FALSE)</f>
        <v>20</v>
      </c>
      <c r="T3984" s="9">
        <f>ROUND((9706-Todos!$P3984)/100, 0)</f>
        <v>77</v>
      </c>
      <c r="U3984" s="9" t="str" cm="1">
        <f t="array" ref="U3984">_xlfn.IFS(
    ISNUMBER(SEARCH("C", Q3984)), "Ciudad",
    ISNUMBER(SEARCH("T", Q3984)), "Pueblo",
    ISNUMBER(SEARCH("R", Q3984)), "Rural",
    ISNUMBER(SEARCH("S", Q3984)), "Suburbano",
    ISNUMBER(SEARCH("U", Q3984)), "Urbano"
)</f>
        <v>Rural</v>
      </c>
      <c r="V3984" s="24" t="str" cm="1">
        <f t="array" ref="V3984">_xlfn.LET(
    _xlpm.txt, _xlfn.TEXTJOIN("", TRUE, IF(ISNUMBER(--MID(Todos!$H3984, _xlfn.SEQUENCE(LEN(Todos!$H3984)), 1)), MID(Todos!$H3984, _xlfn.SEQUENCE(LEN(Todos!$H3984)), 1), "")),
    IF(ISNUMBER(--RIGHT(_xlpm.txt,1)), _xlpm.txt, LEFT(_xlpm.txt, LEN(_xlpm.txt)-1))
)</f>
        <v>9389</v>
      </c>
      <c r="W3984" s="9" t="str">
        <f>UPPER(LEFT(Todos!$B3984,2))</f>
        <v>AL</v>
      </c>
      <c r="X3984" s="10" t="str" cm="1">
        <f t="array" ref="X3984">+IF(Todos!$C3984 = "",MODE.MATCH(Todos!$C$2:$C$4029),Todos!$C3984)</f>
        <v>J</v>
      </c>
    </row>
    <row r="3985" spans="1:24" x14ac:dyDescent="0.35">
      <c r="A3985" s="11">
        <v>174152</v>
      </c>
      <c r="B3985" s="12" t="s">
        <v>38</v>
      </c>
      <c r="C3985" s="12" t="s">
        <v>17</v>
      </c>
      <c r="D3985" s="12">
        <v>3373</v>
      </c>
      <c r="E3985" s="12">
        <v>633</v>
      </c>
      <c r="F3985" s="12">
        <v>673</v>
      </c>
      <c r="G3985" s="12">
        <v>93</v>
      </c>
      <c r="H3985" s="12">
        <v>19518</v>
      </c>
      <c r="I3985" s="12">
        <v>7</v>
      </c>
      <c r="J3985" s="12">
        <v>68</v>
      </c>
      <c r="K3985" s="12">
        <v>628</v>
      </c>
      <c r="L3985" s="12">
        <v>669</v>
      </c>
      <c r="M3985" s="12">
        <v>13</v>
      </c>
      <c r="N3985" s="12">
        <f>VLOOKUP(Todos!$A3985,vlookup_table[#All],2,FALSE)</f>
        <v>2</v>
      </c>
      <c r="O3985" s="12" t="str">
        <f>VLOOKUP(Todos!$A3985,vlookup_table[#All],3,FALSE)</f>
        <v>HI</v>
      </c>
      <c r="P3985" s="12">
        <f>VLOOKUP(Todos!$A3985,vlookup_table[#All],4,FALSE)</f>
        <v>3001</v>
      </c>
      <c r="Q3985" s="14" t="str">
        <f>VLOOKUP(Todos!$A3985,vlookup_table[#All],5,FALSE)</f>
        <v>S1</v>
      </c>
      <c r="R3985" s="14" t="str">
        <f>VLOOKUP(Todos!$A3985,vlookup_table[#All],6,FALSE)</f>
        <v>F</v>
      </c>
      <c r="S3985" s="14">
        <f>VLOOKUP(Todos!$A3985,vlookup_table[#All],7,FALSE)</f>
        <v>26</v>
      </c>
      <c r="T3985" s="14">
        <f>ROUND((9706-Todos!$P3985)/100, 0)</f>
        <v>67</v>
      </c>
      <c r="U3985" s="14" t="str" cm="1">
        <f t="array" ref="U3985">_xlfn.IFS(
    ISNUMBER(SEARCH("C", Q3985)), "Ciudad",
    ISNUMBER(SEARCH("T", Q3985)), "Pueblo",
    ISNUMBER(SEARCH("R", Q3985)), "Rural",
    ISNUMBER(SEARCH("S", Q3985)), "Suburbano",
    ISNUMBER(SEARCH("U", Q3985)), "Urbano"
)</f>
        <v>Suburbano</v>
      </c>
      <c r="V3985" s="25" t="str" cm="1">
        <f t="array" ref="V3985">_xlfn.LET(
    _xlpm.txt, _xlfn.TEXTJOIN("", TRUE, IF(ISNUMBER(--MID(Todos!$H3985, _xlfn.SEQUENCE(LEN(Todos!$H3985)), 1)), MID(Todos!$H3985, _xlfn.SEQUENCE(LEN(Todos!$H3985)), 1), "")),
    IF(ISNUMBER(--RIGHT(_xlpm.txt,1)), _xlpm.txt, LEFT(_xlpm.txt, LEN(_xlpm.txt)-1))
)</f>
        <v>19518</v>
      </c>
      <c r="W3985" s="14" t="str">
        <f>UPPER(LEFT(Todos!$B3985,2))</f>
        <v>HI</v>
      </c>
      <c r="X3985" s="15" t="str" cm="1">
        <f t="array" ref="X3985">+IF(Todos!$C3985 = "",MODE.MATCH(Todos!$C$2:$C$4029),Todos!$C3985)</f>
        <v>F</v>
      </c>
    </row>
    <row r="3986" spans="1:24" x14ac:dyDescent="0.35">
      <c r="A3986" s="6">
        <v>36776</v>
      </c>
      <c r="B3986" s="7" t="s">
        <v>13</v>
      </c>
      <c r="C3986" s="7" t="s">
        <v>14</v>
      </c>
      <c r="D3986" s="7">
        <v>653</v>
      </c>
      <c r="E3986" s="7">
        <v>319</v>
      </c>
      <c r="F3986" s="7">
        <v>379</v>
      </c>
      <c r="G3986" s="7">
        <v>0</v>
      </c>
      <c r="H3986" s="7">
        <v>12869</v>
      </c>
      <c r="I3986" s="7">
        <v>11</v>
      </c>
      <c r="J3986" s="7">
        <v>35</v>
      </c>
      <c r="K3986" s="7">
        <v>360</v>
      </c>
      <c r="L3986" s="7">
        <v>358</v>
      </c>
      <c r="M3986" s="7">
        <v>9.5</v>
      </c>
      <c r="N3986" s="7">
        <f>VLOOKUP(Todos!$A3986,vlookup_table[#All],2,FALSE)</f>
        <v>1</v>
      </c>
      <c r="O3986" s="7" t="str">
        <f>VLOOKUP(Todos!$A3986,vlookup_table[#All],3,FALSE)</f>
        <v>FL</v>
      </c>
      <c r="P3986" s="7">
        <f>VLOOKUP(Todos!$A3986,vlookup_table[#All],4,FALSE)</f>
        <v>2601</v>
      </c>
      <c r="Q3986" s="9" t="str">
        <f>VLOOKUP(Todos!$A3986,vlookup_table[#All],5,FALSE)</f>
        <v>S3</v>
      </c>
      <c r="R3986" s="9" t="str">
        <f>VLOOKUP(Todos!$A3986,vlookup_table[#All],6,FALSE)</f>
        <v>M</v>
      </c>
      <c r="S3986" s="9">
        <f>VLOOKUP(Todos!$A3986,vlookup_table[#All],7,FALSE)</f>
        <v>20</v>
      </c>
      <c r="T3986" s="9">
        <f>ROUND((9706-Todos!$P3986)/100, 0)</f>
        <v>71</v>
      </c>
      <c r="U3986" s="9" t="str" cm="1">
        <f t="array" ref="U3986">_xlfn.IFS(
    ISNUMBER(SEARCH("C", Q3986)), "Ciudad",
    ISNUMBER(SEARCH("T", Q3986)), "Pueblo",
    ISNUMBER(SEARCH("R", Q3986)), "Rural",
    ISNUMBER(SEARCH("S", Q3986)), "Suburbano",
    ISNUMBER(SEARCH("U", Q3986)), "Urbano"
)</f>
        <v>Suburbano</v>
      </c>
      <c r="V3986" s="24" t="str" cm="1">
        <f t="array" ref="V3986">_xlfn.LET(
    _xlpm.txt, _xlfn.TEXTJOIN("", TRUE, IF(ISNUMBER(--MID(Todos!$H3986, _xlfn.SEQUENCE(LEN(Todos!$H3986)), 1)), MID(Todos!$H3986, _xlfn.SEQUENCE(LEN(Todos!$H3986)), 1), "")),
    IF(ISNUMBER(--RIGHT(_xlpm.txt,1)), _xlpm.txt, LEFT(_xlpm.txt, LEN(_xlpm.txt)-1))
)</f>
        <v>12869</v>
      </c>
      <c r="W3986" s="9" t="str">
        <f>UPPER(LEFT(Todos!$B3986,2))</f>
        <v>FL</v>
      </c>
      <c r="X3986" s="10" t="str" cm="1">
        <f t="array" ref="X3986">+IF(Todos!$C3986 = "",MODE.MATCH(Todos!$C$2:$C$4029),Todos!$C3986)</f>
        <v>M</v>
      </c>
    </row>
    <row r="3987" spans="1:24" x14ac:dyDescent="0.35">
      <c r="A3987" s="11">
        <v>57899</v>
      </c>
      <c r="B3987" s="12" t="s">
        <v>58</v>
      </c>
      <c r="C3987" s="12" t="s">
        <v>17</v>
      </c>
      <c r="D3987" s="12">
        <v>307</v>
      </c>
      <c r="E3987" s="12">
        <v>159</v>
      </c>
      <c r="F3987" s="12">
        <v>216</v>
      </c>
      <c r="G3987" s="12">
        <v>0</v>
      </c>
      <c r="H3987" s="12">
        <v>7110</v>
      </c>
      <c r="I3987" s="12">
        <v>0</v>
      </c>
      <c r="J3987" s="12">
        <v>92</v>
      </c>
      <c r="K3987" s="12">
        <v>169</v>
      </c>
      <c r="L3987" s="12">
        <v>204</v>
      </c>
      <c r="M3987" s="12">
        <v>10.551724139999999</v>
      </c>
      <c r="N3987" s="12">
        <f>VLOOKUP(Todos!$A3987,vlookup_table[#All],2,FALSE)</f>
        <v>0</v>
      </c>
      <c r="O3987" s="12" t="str">
        <f>VLOOKUP(Todos!$A3987,vlookup_table[#All],3,FALSE)</f>
        <v>KY</v>
      </c>
      <c r="P3987" s="12">
        <f>VLOOKUP(Todos!$A3987,vlookup_table[#All],4,FALSE)</f>
        <v>0</v>
      </c>
      <c r="Q3987" s="14" t="str">
        <f>VLOOKUP(Todos!$A3987,vlookup_table[#All],5,FALSE)</f>
        <v>S2</v>
      </c>
      <c r="R3987" s="14" t="str">
        <f>VLOOKUP(Todos!$A3987,vlookup_table[#All],6,FALSE)</f>
        <v>F</v>
      </c>
      <c r="S3987" s="14">
        <f>VLOOKUP(Todos!$A3987,vlookup_table[#All],7,FALSE)</f>
        <v>10</v>
      </c>
      <c r="T3987" s="14">
        <f>ROUND((9706-Todos!$P3987)/100, 0)</f>
        <v>97</v>
      </c>
      <c r="U3987" s="14" t="str" cm="1">
        <f t="array" ref="U3987">_xlfn.IFS(
    ISNUMBER(SEARCH("C", Q3987)), "Ciudad",
    ISNUMBER(SEARCH("T", Q3987)), "Pueblo",
    ISNUMBER(SEARCH("R", Q3987)), "Rural",
    ISNUMBER(SEARCH("S", Q3987)), "Suburbano",
    ISNUMBER(SEARCH("U", Q3987)), "Urbano"
)</f>
        <v>Suburbano</v>
      </c>
      <c r="V3987" s="25" t="str" cm="1">
        <f t="array" ref="V3987">_xlfn.LET(
    _xlpm.txt, _xlfn.TEXTJOIN("", TRUE, IF(ISNUMBER(--MID(Todos!$H3987, _xlfn.SEQUENCE(LEN(Todos!$H3987)), 1)), MID(Todos!$H3987, _xlfn.SEQUENCE(LEN(Todos!$H3987)), 1), "")),
    IF(ISNUMBER(--RIGHT(_xlpm.txt,1)), _xlpm.txt, LEFT(_xlpm.txt, LEN(_xlpm.txt)-1))
)</f>
        <v>7110</v>
      </c>
      <c r="W3987" s="14" t="str">
        <f>UPPER(LEFT(Todos!$B3987,2))</f>
        <v>KY</v>
      </c>
      <c r="X3987" s="15" t="str" cm="1">
        <f t="array" ref="X3987">+IF(Todos!$C3987 = "",MODE.MATCH(Todos!$C$2:$C$4029),Todos!$C3987)</f>
        <v>F</v>
      </c>
    </row>
    <row r="3988" spans="1:24" x14ac:dyDescent="0.35">
      <c r="A3988" s="6">
        <v>105305</v>
      </c>
      <c r="B3988" s="7" t="s">
        <v>28</v>
      </c>
      <c r="C3988" s="7" t="s">
        <v>14</v>
      </c>
      <c r="D3988" s="7">
        <v>249</v>
      </c>
      <c r="E3988" s="7">
        <v>205</v>
      </c>
      <c r="F3988" s="7">
        <v>260</v>
      </c>
      <c r="G3988" s="7">
        <v>0</v>
      </c>
      <c r="H3988" s="7">
        <v>9031</v>
      </c>
      <c r="I3988" s="7">
        <v>0</v>
      </c>
      <c r="J3988" s="7">
        <v>75</v>
      </c>
      <c r="K3988" s="7">
        <v>224</v>
      </c>
      <c r="L3988" s="7">
        <v>234</v>
      </c>
      <c r="M3988" s="7">
        <v>4.75</v>
      </c>
      <c r="N3988" s="7">
        <f>VLOOKUP(Todos!$A3988,vlookup_table[#All],2,FALSE)</f>
        <v>1</v>
      </c>
      <c r="O3988" s="7" t="str">
        <f>VLOOKUP(Todos!$A3988,vlookup_table[#All],3,FALSE)</f>
        <v>KS</v>
      </c>
      <c r="P3988" s="7">
        <f>VLOOKUP(Todos!$A3988,vlookup_table[#All],4,FALSE)</f>
        <v>0</v>
      </c>
      <c r="Q3988" s="9" t="str">
        <f>VLOOKUP(Todos!$A3988,vlookup_table[#All],5,FALSE)</f>
        <v>R3</v>
      </c>
      <c r="R3988" s="9" t="str">
        <f>VLOOKUP(Todos!$A3988,vlookup_table[#All],6,FALSE)</f>
        <v>M</v>
      </c>
      <c r="S3988" s="9">
        <f>VLOOKUP(Todos!$A3988,vlookup_table[#All],7,FALSE)</f>
        <v>6</v>
      </c>
      <c r="T3988" s="9">
        <f>ROUND((9706-Todos!$P3988)/100, 0)</f>
        <v>97</v>
      </c>
      <c r="U3988" s="9" t="str" cm="1">
        <f t="array" ref="U3988">_xlfn.IFS(
    ISNUMBER(SEARCH("C", Q3988)), "Ciudad",
    ISNUMBER(SEARCH("T", Q3988)), "Pueblo",
    ISNUMBER(SEARCH("R", Q3988)), "Rural",
    ISNUMBER(SEARCH("S", Q3988)), "Suburbano",
    ISNUMBER(SEARCH("U", Q3988)), "Urbano"
)</f>
        <v>Rural</v>
      </c>
      <c r="V3988" s="24" t="str" cm="1">
        <f t="array" ref="V3988">_xlfn.LET(
    _xlpm.txt, _xlfn.TEXTJOIN("", TRUE, IF(ISNUMBER(--MID(Todos!$H3988, _xlfn.SEQUENCE(LEN(Todos!$H3988)), 1)), MID(Todos!$H3988, _xlfn.SEQUENCE(LEN(Todos!$H3988)), 1), "")),
    IF(ISNUMBER(--RIGHT(_xlpm.txt,1)), _xlpm.txt, LEFT(_xlpm.txt, LEN(_xlpm.txt)-1))
)</f>
        <v>9031</v>
      </c>
      <c r="W3988" s="9" t="str">
        <f>UPPER(LEFT(Todos!$B3988,2))</f>
        <v>KS</v>
      </c>
      <c r="X3988" s="10" t="str" cm="1">
        <f t="array" ref="X3988">+IF(Todos!$C3988 = "",MODE.MATCH(Todos!$C$2:$C$4029),Todos!$C3988)</f>
        <v>M</v>
      </c>
    </row>
    <row r="3989" spans="1:24" x14ac:dyDescent="0.35">
      <c r="A3989" s="11">
        <v>108635</v>
      </c>
      <c r="B3989" s="12" t="s">
        <v>50</v>
      </c>
      <c r="C3989" s="12" t="s">
        <v>14</v>
      </c>
      <c r="D3989" s="12">
        <v>730</v>
      </c>
      <c r="E3989" s="12">
        <v>350</v>
      </c>
      <c r="F3989" s="12">
        <v>393</v>
      </c>
      <c r="G3989" s="12">
        <v>3</v>
      </c>
      <c r="H3989" s="12">
        <v>12460</v>
      </c>
      <c r="I3989" s="12">
        <v>1</v>
      </c>
      <c r="J3989" s="12">
        <v>81</v>
      </c>
      <c r="K3989" s="12">
        <v>362</v>
      </c>
      <c r="L3989" s="12">
        <v>364</v>
      </c>
      <c r="M3989" s="12">
        <v>8.5</v>
      </c>
      <c r="N3989" s="12">
        <f>VLOOKUP(Todos!$A3989,vlookup_table[#All],2,FALSE)</f>
        <v>1</v>
      </c>
      <c r="O3989" s="12" t="str">
        <f>VLOOKUP(Todos!$A3989,vlookup_table[#All],3,FALSE)</f>
        <v>LA</v>
      </c>
      <c r="P3989" s="12">
        <f>VLOOKUP(Todos!$A3989,vlookup_table[#All],4,FALSE)</f>
        <v>4310</v>
      </c>
      <c r="Q3989" s="14" t="str">
        <f>VLOOKUP(Todos!$A3989,vlookup_table[#All],5,FALSE)</f>
        <v>T1</v>
      </c>
      <c r="R3989" s="14" t="str">
        <f>VLOOKUP(Todos!$A3989,vlookup_table[#All],6,FALSE)</f>
        <v>M</v>
      </c>
      <c r="S3989" s="14">
        <f>VLOOKUP(Todos!$A3989,vlookup_table[#All],7,FALSE)</f>
        <v>5</v>
      </c>
      <c r="T3989" s="14">
        <f>ROUND((9706-Todos!$P3989)/100, 0)</f>
        <v>54</v>
      </c>
      <c r="U3989" s="14" t="str" cm="1">
        <f t="array" ref="U3989">_xlfn.IFS(
    ISNUMBER(SEARCH("C", Q3989)), "Ciudad",
    ISNUMBER(SEARCH("T", Q3989)), "Pueblo",
    ISNUMBER(SEARCH("R", Q3989)), "Rural",
    ISNUMBER(SEARCH("S", Q3989)), "Suburbano",
    ISNUMBER(SEARCH("U", Q3989)), "Urbano"
)</f>
        <v>Pueblo</v>
      </c>
      <c r="V3989" s="25" t="str" cm="1">
        <f t="array" ref="V3989">_xlfn.LET(
    _xlpm.txt, _xlfn.TEXTJOIN("", TRUE, IF(ISNUMBER(--MID(Todos!$H3989, _xlfn.SEQUENCE(LEN(Todos!$H3989)), 1)), MID(Todos!$H3989, _xlfn.SEQUENCE(LEN(Todos!$H3989)), 1), "")),
    IF(ISNUMBER(--RIGHT(_xlpm.txt,1)), _xlpm.txt, LEFT(_xlpm.txt, LEN(_xlpm.txt)-1))
)</f>
        <v>12460</v>
      </c>
      <c r="W3989" s="14" t="str">
        <f>UPPER(LEFT(Todos!$B3989,2))</f>
        <v>LA</v>
      </c>
      <c r="X3989" s="15" t="str" cm="1">
        <f t="array" ref="X3989">+IF(Todos!$C3989 = "",MODE.MATCH(Todos!$C$2:$C$4029),Todos!$C3989)</f>
        <v>M</v>
      </c>
    </row>
    <row r="3990" spans="1:24" x14ac:dyDescent="0.35">
      <c r="A3990" s="6">
        <v>44800</v>
      </c>
      <c r="B3990" s="7" t="s">
        <v>13</v>
      </c>
      <c r="C3990" s="7"/>
      <c r="D3990" s="7">
        <v>599</v>
      </c>
      <c r="E3990" s="7">
        <v>200</v>
      </c>
      <c r="F3990" s="7">
        <v>288</v>
      </c>
      <c r="G3990" s="7">
        <v>2</v>
      </c>
      <c r="H3990" s="7">
        <v>11547</v>
      </c>
      <c r="I3990" s="7">
        <v>3</v>
      </c>
      <c r="J3990" s="7">
        <v>34</v>
      </c>
      <c r="K3990" s="7">
        <v>236</v>
      </c>
      <c r="L3990" s="7">
        <v>253</v>
      </c>
      <c r="M3990" s="7">
        <v>7.32</v>
      </c>
      <c r="N3990" s="7">
        <f>VLOOKUP(Todos!$A3990,vlookup_table[#All],2,FALSE)</f>
        <v>28</v>
      </c>
      <c r="O3990" s="7" t="str">
        <f>VLOOKUP(Todos!$A3990,vlookup_table[#All],3,FALSE)</f>
        <v>FL</v>
      </c>
      <c r="P3990" s="7">
        <f>VLOOKUP(Todos!$A3990,vlookup_table[#All],4,FALSE)</f>
        <v>0</v>
      </c>
      <c r="Q3990" s="9" t="str">
        <f>VLOOKUP(Todos!$A3990,vlookup_table[#All],5,FALSE)</f>
        <v>T2</v>
      </c>
      <c r="R3990" s="9" t="str">
        <f>VLOOKUP(Todos!$A3990,vlookup_table[#All],6,FALSE)</f>
        <v/>
      </c>
      <c r="S3990" s="9">
        <f>VLOOKUP(Todos!$A3990,vlookup_table[#All],7,FALSE)</f>
        <v>5</v>
      </c>
      <c r="T3990" s="9">
        <f>ROUND((9706-Todos!$P3990)/100, 0)</f>
        <v>97</v>
      </c>
      <c r="U3990" s="9" t="str" cm="1">
        <f t="array" ref="U3990">_xlfn.IFS(
    ISNUMBER(SEARCH("C", Q3990)), "Ciudad",
    ISNUMBER(SEARCH("T", Q3990)), "Pueblo",
    ISNUMBER(SEARCH("R", Q3990)), "Rural",
    ISNUMBER(SEARCH("S", Q3990)), "Suburbano",
    ISNUMBER(SEARCH("U", Q3990)), "Urbano"
)</f>
        <v>Pueblo</v>
      </c>
      <c r="V3990" s="24" t="str" cm="1">
        <f t="array" ref="V3990">_xlfn.LET(
    _xlpm.txt, _xlfn.TEXTJOIN("", TRUE, IF(ISNUMBER(--MID(Todos!$H3990, _xlfn.SEQUENCE(LEN(Todos!$H3990)), 1)), MID(Todos!$H3990, _xlfn.SEQUENCE(LEN(Todos!$H3990)), 1), "")),
    IF(ISNUMBER(--RIGHT(_xlpm.txt,1)), _xlpm.txt, LEFT(_xlpm.txt, LEN(_xlpm.txt)-1))
)</f>
        <v>11547</v>
      </c>
      <c r="W3990" s="9" t="str">
        <f>UPPER(LEFT(Todos!$B3990,2))</f>
        <v>FL</v>
      </c>
      <c r="X3990" s="10" t="e" cm="1">
        <f t="array" aca="1" ref="X3990" ca="1">+IF(Todos!$C3990 = "",MODE.MATCH(Todos!$C$2:$C$4029),Todos!$C3990)</f>
        <v>#NAME?</v>
      </c>
    </row>
    <row r="3991" spans="1:24" x14ac:dyDescent="0.35">
      <c r="A3991" s="11">
        <v>112944</v>
      </c>
      <c r="B3991" s="12" t="s">
        <v>32</v>
      </c>
      <c r="C3991" s="12" t="s">
        <v>17</v>
      </c>
      <c r="D3991" s="12">
        <v>684</v>
      </c>
      <c r="E3991" s="12">
        <v>323</v>
      </c>
      <c r="F3991" s="12">
        <v>430</v>
      </c>
      <c r="G3991" s="12">
        <v>1</v>
      </c>
      <c r="H3991" s="12">
        <v>14293</v>
      </c>
      <c r="I3991" s="12">
        <v>0</v>
      </c>
      <c r="J3991" s="12">
        <v>82</v>
      </c>
      <c r="K3991" s="12">
        <v>386</v>
      </c>
      <c r="L3991" s="12">
        <v>388</v>
      </c>
      <c r="M3991" s="12">
        <v>7.0833333329999997</v>
      </c>
      <c r="N3991" s="12">
        <f>VLOOKUP(Todos!$A3991,vlookup_table[#All],2,FALSE)</f>
        <v>2</v>
      </c>
      <c r="O3991" s="12" t="str">
        <f>VLOOKUP(Todos!$A3991,vlookup_table[#All],3,FALSE)</f>
        <v>OK</v>
      </c>
      <c r="P3991" s="12">
        <f>VLOOKUP(Todos!$A3991,vlookup_table[#All],4,FALSE)</f>
        <v>601</v>
      </c>
      <c r="Q3991" s="14" t="str">
        <f>VLOOKUP(Todos!$A3991,vlookup_table[#All],5,FALSE)</f>
        <v>C1</v>
      </c>
      <c r="R3991" s="14" t="str">
        <f>VLOOKUP(Todos!$A3991,vlookup_table[#All],6,FALSE)</f>
        <v>F</v>
      </c>
      <c r="S3991" s="14">
        <f>VLOOKUP(Todos!$A3991,vlookup_table[#All],7,FALSE)</f>
        <v>15</v>
      </c>
      <c r="T3991" s="14">
        <f>ROUND((9706-Todos!$P3991)/100, 0)</f>
        <v>91</v>
      </c>
      <c r="U3991" s="14" t="str" cm="1">
        <f t="array" ref="U3991">_xlfn.IFS(
    ISNUMBER(SEARCH("C", Q3991)), "Ciudad",
    ISNUMBER(SEARCH("T", Q3991)), "Pueblo",
    ISNUMBER(SEARCH("R", Q3991)), "Rural",
    ISNUMBER(SEARCH("S", Q3991)), "Suburbano",
    ISNUMBER(SEARCH("U", Q3991)), "Urbano"
)</f>
        <v>Ciudad</v>
      </c>
      <c r="V3991" s="25" t="str" cm="1">
        <f t="array" ref="V3991">_xlfn.LET(
    _xlpm.txt, _xlfn.TEXTJOIN("", TRUE, IF(ISNUMBER(--MID(Todos!$H3991, _xlfn.SEQUENCE(LEN(Todos!$H3991)), 1)), MID(Todos!$H3991, _xlfn.SEQUENCE(LEN(Todos!$H3991)), 1), "")),
    IF(ISNUMBER(--RIGHT(_xlpm.txt,1)), _xlpm.txt, LEFT(_xlpm.txt, LEN(_xlpm.txt)-1))
)</f>
        <v>14293</v>
      </c>
      <c r="W3991" s="14" t="str">
        <f>UPPER(LEFT(Todos!$B3991,2))</f>
        <v>OK</v>
      </c>
      <c r="X3991" s="15" t="str" cm="1">
        <f t="array" ref="X3991">+IF(Todos!$C3991 = "",MODE.MATCH(Todos!$C$2:$C$4029),Todos!$C3991)</f>
        <v>F</v>
      </c>
    </row>
    <row r="3992" spans="1:24" x14ac:dyDescent="0.35">
      <c r="A3992" s="6">
        <v>128059</v>
      </c>
      <c r="B3992" s="7" t="s">
        <v>21</v>
      </c>
      <c r="C3992" s="7" t="s">
        <v>14</v>
      </c>
      <c r="D3992" s="7">
        <v>350</v>
      </c>
      <c r="E3992" s="7">
        <v>250</v>
      </c>
      <c r="F3992" s="7">
        <v>355</v>
      </c>
      <c r="G3992" s="7">
        <v>0</v>
      </c>
      <c r="H3992" s="7">
        <v>11680</v>
      </c>
      <c r="I3992" s="7">
        <v>4</v>
      </c>
      <c r="J3992" s="7">
        <v>80</v>
      </c>
      <c r="K3992" s="7">
        <v>278</v>
      </c>
      <c r="L3992" s="7">
        <v>335</v>
      </c>
      <c r="M3992" s="7">
        <v>10.125</v>
      </c>
      <c r="N3992" s="7">
        <f>VLOOKUP(Todos!$A3992,vlookup_table[#All],2,FALSE)</f>
        <v>1</v>
      </c>
      <c r="O3992" s="7" t="str">
        <f>VLOOKUP(Todos!$A3992,vlookup_table[#All],3,FALSE)</f>
        <v>TX</v>
      </c>
      <c r="P3992" s="7">
        <f>VLOOKUP(Todos!$A3992,vlookup_table[#All],4,FALSE)</f>
        <v>0</v>
      </c>
      <c r="Q3992" s="9" t="str">
        <f>VLOOKUP(Todos!$A3992,vlookup_table[#All],5,FALSE)</f>
        <v>R2</v>
      </c>
      <c r="R3992" s="9" t="str">
        <f>VLOOKUP(Todos!$A3992,vlookup_table[#All],6,FALSE)</f>
        <v>M</v>
      </c>
      <c r="S3992" s="9">
        <f>VLOOKUP(Todos!$A3992,vlookup_table[#All],7,FALSE)</f>
        <v>20</v>
      </c>
      <c r="T3992" s="9">
        <f>ROUND((9706-Todos!$P3992)/100, 0)</f>
        <v>97</v>
      </c>
      <c r="U3992" s="9" t="str" cm="1">
        <f t="array" ref="U3992">_xlfn.IFS(
    ISNUMBER(SEARCH("C", Q3992)), "Ciudad",
    ISNUMBER(SEARCH("T", Q3992)), "Pueblo",
    ISNUMBER(SEARCH("R", Q3992)), "Rural",
    ISNUMBER(SEARCH("S", Q3992)), "Suburbano",
    ISNUMBER(SEARCH("U", Q3992)), "Urbano"
)</f>
        <v>Rural</v>
      </c>
      <c r="V3992" s="24" t="str" cm="1">
        <f t="array" ref="V3992">_xlfn.LET(
    _xlpm.txt, _xlfn.TEXTJOIN("", TRUE, IF(ISNUMBER(--MID(Todos!$H3992, _xlfn.SEQUENCE(LEN(Todos!$H3992)), 1)), MID(Todos!$H3992, _xlfn.SEQUENCE(LEN(Todos!$H3992)), 1), "")),
    IF(ISNUMBER(--RIGHT(_xlpm.txt,1)), _xlpm.txt, LEFT(_xlpm.txt, LEN(_xlpm.txt)-1))
)</f>
        <v>11680</v>
      </c>
      <c r="W3992" s="9" t="str">
        <f>UPPER(LEFT(Todos!$B3992,2))</f>
        <v>TX</v>
      </c>
      <c r="X3992" s="10" t="str" cm="1">
        <f t="array" ref="X3992">+IF(Todos!$C3992 = "",MODE.MATCH(Todos!$C$2:$C$4029),Todos!$C3992)</f>
        <v>M</v>
      </c>
    </row>
    <row r="3993" spans="1:24" x14ac:dyDescent="0.35">
      <c r="A3993" s="11">
        <v>109961</v>
      </c>
      <c r="B3993" s="12" t="s">
        <v>50</v>
      </c>
      <c r="C3993" s="12" t="s">
        <v>17</v>
      </c>
      <c r="D3993" s="12">
        <v>304</v>
      </c>
      <c r="E3993" s="12">
        <v>194</v>
      </c>
      <c r="F3993" s="12">
        <v>266</v>
      </c>
      <c r="G3993" s="12">
        <v>0</v>
      </c>
      <c r="H3993" s="12">
        <v>8103</v>
      </c>
      <c r="I3993" s="12">
        <v>0</v>
      </c>
      <c r="J3993" s="12">
        <v>93</v>
      </c>
      <c r="K3993" s="12">
        <v>230</v>
      </c>
      <c r="L3993" s="12">
        <v>224</v>
      </c>
      <c r="M3993" s="12">
        <v>10</v>
      </c>
      <c r="N3993" s="12">
        <f>VLOOKUP(Todos!$A3993,vlookup_table[#All],2,FALSE)</f>
        <v>28</v>
      </c>
      <c r="O3993" s="12" t="str">
        <f>VLOOKUP(Todos!$A3993,vlookup_table[#All],3,FALSE)</f>
        <v>LA</v>
      </c>
      <c r="P3993" s="12">
        <f>VLOOKUP(Todos!$A3993,vlookup_table[#All],4,FALSE)</f>
        <v>4901</v>
      </c>
      <c r="Q3993" s="14" t="str">
        <f>VLOOKUP(Todos!$A3993,vlookup_table[#All],5,FALSE)</f>
        <v>R3</v>
      </c>
      <c r="R3993" s="14" t="str">
        <f>VLOOKUP(Todos!$A3993,vlookup_table[#All],6,FALSE)</f>
        <v>F</v>
      </c>
      <c r="S3993" s="14">
        <f>VLOOKUP(Todos!$A3993,vlookup_table[#All],7,FALSE)</f>
        <v>20</v>
      </c>
      <c r="T3993" s="14">
        <f>ROUND((9706-Todos!$P3993)/100, 0)</f>
        <v>48</v>
      </c>
      <c r="U3993" s="14" t="str" cm="1">
        <f t="array" ref="U3993">_xlfn.IFS(
    ISNUMBER(SEARCH("C", Q3993)), "Ciudad",
    ISNUMBER(SEARCH("T", Q3993)), "Pueblo",
    ISNUMBER(SEARCH("R", Q3993)), "Rural",
    ISNUMBER(SEARCH("S", Q3993)), "Suburbano",
    ISNUMBER(SEARCH("U", Q3993)), "Urbano"
)</f>
        <v>Rural</v>
      </c>
      <c r="V3993" s="25" t="str" cm="1">
        <f t="array" ref="V3993">_xlfn.LET(
    _xlpm.txt, _xlfn.TEXTJOIN("", TRUE, IF(ISNUMBER(--MID(Todos!$H3993, _xlfn.SEQUENCE(LEN(Todos!$H3993)), 1)), MID(Todos!$H3993, _xlfn.SEQUENCE(LEN(Todos!$H3993)), 1), "")),
    IF(ISNUMBER(--RIGHT(_xlpm.txt,1)), _xlpm.txt, LEFT(_xlpm.txt, LEN(_xlpm.txt)-1))
)</f>
        <v>8103</v>
      </c>
      <c r="W3993" s="14" t="str">
        <f>UPPER(LEFT(Todos!$B3993,2))</f>
        <v>LA</v>
      </c>
      <c r="X3993" s="15" t="str" cm="1">
        <f t="array" ref="X3993">+IF(Todos!$C3993 = "",MODE.MATCH(Todos!$C$2:$C$4029),Todos!$C3993)</f>
        <v>F</v>
      </c>
    </row>
    <row r="3994" spans="1:24" x14ac:dyDescent="0.35">
      <c r="A3994" s="6">
        <v>27634</v>
      </c>
      <c r="B3994" s="7" t="s">
        <v>70</v>
      </c>
      <c r="C3994" s="7" t="s">
        <v>14</v>
      </c>
      <c r="D3994" s="7">
        <v>1236</v>
      </c>
      <c r="E3994" s="7">
        <v>461</v>
      </c>
      <c r="F3994" s="7">
        <v>544</v>
      </c>
      <c r="G3994" s="7">
        <v>15</v>
      </c>
      <c r="H3994" s="7">
        <v>17784</v>
      </c>
      <c r="I3994" s="7">
        <v>2</v>
      </c>
      <c r="J3994" s="7">
        <v>63</v>
      </c>
      <c r="K3994" s="7">
        <v>467</v>
      </c>
      <c r="L3994" s="7">
        <v>513</v>
      </c>
      <c r="M3994" s="7">
        <v>5.375</v>
      </c>
      <c r="N3994" s="7">
        <f>VLOOKUP(Todos!$A3994,vlookup_table[#All],2,FALSE)</f>
        <v>0</v>
      </c>
      <c r="O3994" s="7" t="str">
        <f>VLOOKUP(Todos!$A3994,vlookup_table[#All],3,FALSE)</f>
        <v>MD</v>
      </c>
      <c r="P3994" s="7">
        <f>VLOOKUP(Todos!$A3994,vlookup_table[#All],4,FALSE)</f>
        <v>0</v>
      </c>
      <c r="Q3994" s="9" t="str">
        <f>VLOOKUP(Todos!$A3994,vlookup_table[#All],5,FALSE)</f>
        <v>T1</v>
      </c>
      <c r="R3994" s="9" t="str">
        <f>VLOOKUP(Todos!$A3994,vlookup_table[#All],6,FALSE)</f>
        <v>M</v>
      </c>
      <c r="S3994" s="9">
        <f>VLOOKUP(Todos!$A3994,vlookup_table[#All],7,FALSE)</f>
        <v>5</v>
      </c>
      <c r="T3994" s="9">
        <f>ROUND((9706-Todos!$P3994)/100, 0)</f>
        <v>97</v>
      </c>
      <c r="U3994" s="9" t="str" cm="1">
        <f t="array" ref="U3994">_xlfn.IFS(
    ISNUMBER(SEARCH("C", Q3994)), "Ciudad",
    ISNUMBER(SEARCH("T", Q3994)), "Pueblo",
    ISNUMBER(SEARCH("R", Q3994)), "Rural",
    ISNUMBER(SEARCH("S", Q3994)), "Suburbano",
    ISNUMBER(SEARCH("U", Q3994)), "Urbano"
)</f>
        <v>Pueblo</v>
      </c>
      <c r="V3994" s="24" t="str" cm="1">
        <f t="array" ref="V3994">_xlfn.LET(
    _xlpm.txt, _xlfn.TEXTJOIN("", TRUE, IF(ISNUMBER(--MID(Todos!$H3994, _xlfn.SEQUENCE(LEN(Todos!$H3994)), 1)), MID(Todos!$H3994, _xlfn.SEQUENCE(LEN(Todos!$H3994)), 1), "")),
    IF(ISNUMBER(--RIGHT(_xlpm.txt,1)), _xlpm.txt, LEFT(_xlpm.txt, LEN(_xlpm.txt)-1))
)</f>
        <v>17784</v>
      </c>
      <c r="W3994" s="9" t="str">
        <f>UPPER(LEFT(Todos!$B3994,2))</f>
        <v>MD</v>
      </c>
      <c r="X3994" s="10" t="str" cm="1">
        <f t="array" ref="X3994">+IF(Todos!$C3994 = "",MODE.MATCH(Todos!$C$2:$C$4029),Todos!$C3994)</f>
        <v>M</v>
      </c>
    </row>
    <row r="3995" spans="1:24" x14ac:dyDescent="0.35">
      <c r="A3995" s="11">
        <v>125630</v>
      </c>
      <c r="B3995" s="12" t="s">
        <v>21</v>
      </c>
      <c r="C3995" s="12" t="s">
        <v>31</v>
      </c>
      <c r="D3995" s="12">
        <v>1101</v>
      </c>
      <c r="E3995" s="12">
        <v>538</v>
      </c>
      <c r="F3995" s="12">
        <v>640</v>
      </c>
      <c r="G3995" s="12">
        <v>0</v>
      </c>
      <c r="H3995" s="12">
        <v>19641</v>
      </c>
      <c r="I3995" s="12">
        <v>8</v>
      </c>
      <c r="J3995" s="12">
        <v>48</v>
      </c>
      <c r="K3995" s="12">
        <v>600</v>
      </c>
      <c r="L3995" s="12">
        <v>609</v>
      </c>
      <c r="M3995" s="12">
        <v>16.666666670000001</v>
      </c>
      <c r="N3995" s="12">
        <f>VLOOKUP(Todos!$A3995,vlookup_table[#All],2,FALSE)</f>
        <v>1</v>
      </c>
      <c r="O3995" s="12" t="str">
        <f>VLOOKUP(Todos!$A3995,vlookup_table[#All],3,FALSE)</f>
        <v>TX</v>
      </c>
      <c r="P3995" s="12">
        <f>VLOOKUP(Todos!$A3995,vlookup_table[#All],4,FALSE)</f>
        <v>0</v>
      </c>
      <c r="Q3995" s="14" t="str">
        <f>VLOOKUP(Todos!$A3995,vlookup_table[#All],5,FALSE)</f>
        <v>S1</v>
      </c>
      <c r="R3995" s="14" t="str">
        <f>VLOOKUP(Todos!$A3995,vlookup_table[#All],6,FALSE)</f>
        <v>U</v>
      </c>
      <c r="S3995" s="14">
        <f>VLOOKUP(Todos!$A3995,vlookup_table[#All],7,FALSE)</f>
        <v>25</v>
      </c>
      <c r="T3995" s="14">
        <f>ROUND((9706-Todos!$P3995)/100, 0)</f>
        <v>97</v>
      </c>
      <c r="U3995" s="14" t="str" cm="1">
        <f t="array" ref="U3995">_xlfn.IFS(
    ISNUMBER(SEARCH("C", Q3995)), "Ciudad",
    ISNUMBER(SEARCH("T", Q3995)), "Pueblo",
    ISNUMBER(SEARCH("R", Q3995)), "Rural",
    ISNUMBER(SEARCH("S", Q3995)), "Suburbano",
    ISNUMBER(SEARCH("U", Q3995)), "Urbano"
)</f>
        <v>Suburbano</v>
      </c>
      <c r="V3995" s="25" t="str" cm="1">
        <f t="array" ref="V3995">_xlfn.LET(
    _xlpm.txt, _xlfn.TEXTJOIN("", TRUE, IF(ISNUMBER(--MID(Todos!$H3995, _xlfn.SEQUENCE(LEN(Todos!$H3995)), 1)), MID(Todos!$H3995, _xlfn.SEQUENCE(LEN(Todos!$H3995)), 1), "")),
    IF(ISNUMBER(--RIGHT(_xlpm.txt,1)), _xlpm.txt, LEFT(_xlpm.txt, LEN(_xlpm.txt)-1))
)</f>
        <v>19641</v>
      </c>
      <c r="W3995" s="14" t="str">
        <f>UPPER(LEFT(Todos!$B3995,2))</f>
        <v>TX</v>
      </c>
      <c r="X3995" s="15" t="str" cm="1">
        <f t="array" ref="X3995">+IF(Todos!$C3995 = "",MODE.MATCH(Todos!$C$2:$C$4029),Todos!$C3995)</f>
        <v>U</v>
      </c>
    </row>
    <row r="3996" spans="1:24" x14ac:dyDescent="0.35">
      <c r="A3996" s="6">
        <v>158454</v>
      </c>
      <c r="B3996" s="7" t="s">
        <v>22</v>
      </c>
      <c r="C3996" s="7" t="s">
        <v>45</v>
      </c>
      <c r="D3996" s="7">
        <v>2326</v>
      </c>
      <c r="E3996" s="7">
        <v>506</v>
      </c>
      <c r="F3996" s="7">
        <v>553</v>
      </c>
      <c r="G3996" s="7">
        <v>74</v>
      </c>
      <c r="H3996" s="7">
        <v>18918</v>
      </c>
      <c r="I3996" s="7">
        <v>7</v>
      </c>
      <c r="J3996" s="7">
        <v>58</v>
      </c>
      <c r="K3996" s="7">
        <v>545</v>
      </c>
      <c r="L3996" s="7">
        <v>514</v>
      </c>
      <c r="M3996" s="7">
        <v>12.15384615</v>
      </c>
      <c r="N3996" s="7">
        <f>VLOOKUP(Todos!$A3996,vlookup_table[#All],2,FALSE)</f>
        <v>1002</v>
      </c>
      <c r="O3996" s="7" t="str">
        <f>VLOOKUP(Todos!$A3996,vlookup_table[#All],3,FALSE)</f>
        <v>CA</v>
      </c>
      <c r="P3996" s="7">
        <f>VLOOKUP(Todos!$A3996,vlookup_table[#All],4,FALSE)</f>
        <v>6601</v>
      </c>
      <c r="Q3996" s="9" t="str">
        <f>VLOOKUP(Todos!$A3996,vlookup_table[#All],5,FALSE)</f>
        <v>U2</v>
      </c>
      <c r="R3996" s="9" t="str">
        <f>VLOOKUP(Todos!$A3996,vlookup_table[#All],6,FALSE)</f>
        <v>J</v>
      </c>
      <c r="S3996" s="9">
        <f>VLOOKUP(Todos!$A3996,vlookup_table[#All],7,FALSE)</f>
        <v>12</v>
      </c>
      <c r="T3996" s="9">
        <f>ROUND((9706-Todos!$P3996)/100, 0)</f>
        <v>31</v>
      </c>
      <c r="U3996" s="9" t="str" cm="1">
        <f t="array" ref="U3996">_xlfn.IFS(
    ISNUMBER(SEARCH("C", Q3996)), "Ciudad",
    ISNUMBER(SEARCH("T", Q3996)), "Pueblo",
    ISNUMBER(SEARCH("R", Q3996)), "Rural",
    ISNUMBER(SEARCH("S", Q3996)), "Suburbano",
    ISNUMBER(SEARCH("U", Q3996)), "Urbano"
)</f>
        <v>Urbano</v>
      </c>
      <c r="V3996" s="24" t="str" cm="1">
        <f t="array" ref="V3996">_xlfn.LET(
    _xlpm.txt, _xlfn.TEXTJOIN("", TRUE, IF(ISNUMBER(--MID(Todos!$H3996, _xlfn.SEQUENCE(LEN(Todos!$H3996)), 1)), MID(Todos!$H3996, _xlfn.SEQUENCE(LEN(Todos!$H3996)), 1), "")),
    IF(ISNUMBER(--RIGHT(_xlpm.txt,1)), _xlpm.txt, LEFT(_xlpm.txt, LEN(_xlpm.txt)-1))
)</f>
        <v>18918</v>
      </c>
      <c r="W3996" s="9" t="str">
        <f>UPPER(LEFT(Todos!$B3996,2))</f>
        <v>CA</v>
      </c>
      <c r="X3996" s="10" t="str" cm="1">
        <f t="array" ref="X3996">+IF(Todos!$C3996 = "",MODE.MATCH(Todos!$C$2:$C$4029),Todos!$C3996)</f>
        <v>J</v>
      </c>
    </row>
    <row r="3997" spans="1:24" x14ac:dyDescent="0.35">
      <c r="A3997" s="11">
        <v>4881</v>
      </c>
      <c r="B3997" s="12" t="s">
        <v>13</v>
      </c>
      <c r="C3997" s="12" t="s">
        <v>14</v>
      </c>
      <c r="D3997" s="12">
        <v>599</v>
      </c>
      <c r="E3997" s="12">
        <v>100</v>
      </c>
      <c r="F3997" s="12">
        <v>423</v>
      </c>
      <c r="G3997" s="12">
        <v>4</v>
      </c>
      <c r="H3997" s="12">
        <v>11670</v>
      </c>
      <c r="I3997" s="12">
        <v>10</v>
      </c>
      <c r="J3997" s="12">
        <v>27</v>
      </c>
      <c r="K3997" s="12">
        <v>406</v>
      </c>
      <c r="L3997" s="12">
        <v>200</v>
      </c>
      <c r="M3997" s="12">
        <v>9.230769231</v>
      </c>
      <c r="N3997" s="12">
        <f>VLOOKUP(Todos!$A3997,vlookup_table[#All],2,FALSE)</f>
        <v>28</v>
      </c>
      <c r="O3997" s="12" t="str">
        <f>VLOOKUP(Todos!$A3997,vlookup_table[#All],3,FALSE)</f>
        <v>FL</v>
      </c>
      <c r="P3997" s="12">
        <f>VLOOKUP(Todos!$A3997,vlookup_table[#All],4,FALSE)</f>
        <v>7401</v>
      </c>
      <c r="Q3997" s="14" t="str">
        <f>VLOOKUP(Todos!$A3997,vlookup_table[#All],5,FALSE)</f>
        <v>C1</v>
      </c>
      <c r="R3997" s="14" t="str">
        <f>VLOOKUP(Todos!$A3997,vlookup_table[#All],6,FALSE)</f>
        <v>M</v>
      </c>
      <c r="S3997" s="14">
        <f>VLOOKUP(Todos!$A3997,vlookup_table[#All],7,FALSE)</f>
        <v>10</v>
      </c>
      <c r="T3997" s="14">
        <f>ROUND((9706-Todos!$P3997)/100, 0)</f>
        <v>23</v>
      </c>
      <c r="U3997" s="14" t="str" cm="1">
        <f t="array" ref="U3997">_xlfn.IFS(
    ISNUMBER(SEARCH("C", Q3997)), "Ciudad",
    ISNUMBER(SEARCH("T", Q3997)), "Pueblo",
    ISNUMBER(SEARCH("R", Q3997)), "Rural",
    ISNUMBER(SEARCH("S", Q3997)), "Suburbano",
    ISNUMBER(SEARCH("U", Q3997)), "Urbano"
)</f>
        <v>Ciudad</v>
      </c>
      <c r="V3997" s="25" t="str" cm="1">
        <f t="array" ref="V3997">_xlfn.LET(
    _xlpm.txt, _xlfn.TEXTJOIN("", TRUE, IF(ISNUMBER(--MID(Todos!$H3997, _xlfn.SEQUENCE(LEN(Todos!$H3997)), 1)), MID(Todos!$H3997, _xlfn.SEQUENCE(LEN(Todos!$H3997)), 1), "")),
    IF(ISNUMBER(--RIGHT(_xlpm.txt,1)), _xlpm.txt, LEFT(_xlpm.txt, LEN(_xlpm.txt)-1))
)</f>
        <v>11670</v>
      </c>
      <c r="W3997" s="14" t="str">
        <f>UPPER(LEFT(Todos!$B3997,2))</f>
        <v>FL</v>
      </c>
      <c r="X3997" s="15" t="str" cm="1">
        <f t="array" ref="X3997">+IF(Todos!$C3997 = "",MODE.MATCH(Todos!$C$2:$C$4029),Todos!$C3997)</f>
        <v>M</v>
      </c>
    </row>
    <row r="3998" spans="1:24" x14ac:dyDescent="0.35">
      <c r="A3998" s="6">
        <v>66358</v>
      </c>
      <c r="B3998" s="7" t="s">
        <v>46</v>
      </c>
      <c r="C3998" s="7" t="s">
        <v>14</v>
      </c>
      <c r="D3998" s="7">
        <v>593</v>
      </c>
      <c r="E3998" s="7">
        <v>258</v>
      </c>
      <c r="F3998" s="7">
        <v>299</v>
      </c>
      <c r="G3998" s="7">
        <v>0</v>
      </c>
      <c r="H3998" s="7">
        <v>10186</v>
      </c>
      <c r="I3998" s="7">
        <v>1</v>
      </c>
      <c r="J3998" s="7">
        <v>70</v>
      </c>
      <c r="K3998" s="7">
        <v>298</v>
      </c>
      <c r="L3998" s="7">
        <v>274</v>
      </c>
      <c r="M3998" s="7">
        <v>5.266666667</v>
      </c>
      <c r="N3998" s="7">
        <f>VLOOKUP(Todos!$A3998,vlookup_table[#All],2,FALSE)</f>
        <v>1</v>
      </c>
      <c r="O3998" s="7" t="str">
        <f>VLOOKUP(Todos!$A3998,vlookup_table[#All],3,FALSE)</f>
        <v>ND</v>
      </c>
      <c r="P3998" s="7">
        <f>VLOOKUP(Todos!$A3998,vlookup_table[#All],4,FALSE)</f>
        <v>3301</v>
      </c>
      <c r="Q3998" s="9" t="str">
        <f>VLOOKUP(Todos!$A3998,vlookup_table[#All],5,FALSE)</f>
        <v>S2</v>
      </c>
      <c r="R3998" s="9" t="str">
        <f>VLOOKUP(Todos!$A3998,vlookup_table[#All],6,FALSE)</f>
        <v>M</v>
      </c>
      <c r="S3998" s="9">
        <f>VLOOKUP(Todos!$A3998,vlookup_table[#All],7,FALSE)</f>
        <v>5</v>
      </c>
      <c r="T3998" s="9">
        <f>ROUND((9706-Todos!$P3998)/100, 0)</f>
        <v>64</v>
      </c>
      <c r="U3998" s="9" t="str" cm="1">
        <f t="array" ref="U3998">_xlfn.IFS(
    ISNUMBER(SEARCH("C", Q3998)), "Ciudad",
    ISNUMBER(SEARCH("T", Q3998)), "Pueblo",
    ISNUMBER(SEARCH("R", Q3998)), "Rural",
    ISNUMBER(SEARCH("S", Q3998)), "Suburbano",
    ISNUMBER(SEARCH("U", Q3998)), "Urbano"
)</f>
        <v>Suburbano</v>
      </c>
      <c r="V3998" s="24" t="str" cm="1">
        <f t="array" ref="V3998">_xlfn.LET(
    _xlpm.txt, _xlfn.TEXTJOIN("", TRUE, IF(ISNUMBER(--MID(Todos!$H3998, _xlfn.SEQUENCE(LEN(Todos!$H3998)), 1)), MID(Todos!$H3998, _xlfn.SEQUENCE(LEN(Todos!$H3998)), 1), "")),
    IF(ISNUMBER(--RIGHT(_xlpm.txt,1)), _xlpm.txt, LEFT(_xlpm.txt, LEN(_xlpm.txt)-1))
)</f>
        <v>10186</v>
      </c>
      <c r="W3998" s="9" t="str">
        <f>UPPER(LEFT(Todos!$B3998,2))</f>
        <v>ND</v>
      </c>
      <c r="X3998" s="10" t="str" cm="1">
        <f t="array" ref="X3998">+IF(Todos!$C3998 = "",MODE.MATCH(Todos!$C$2:$C$4029),Todos!$C3998)</f>
        <v>M</v>
      </c>
    </row>
    <row r="3999" spans="1:24" x14ac:dyDescent="0.35">
      <c r="A3999" s="11">
        <v>2231</v>
      </c>
      <c r="B3999" s="12" t="s">
        <v>36</v>
      </c>
      <c r="C3999" s="12" t="s">
        <v>52</v>
      </c>
      <c r="D3999" s="12">
        <v>564</v>
      </c>
      <c r="E3999" s="12">
        <v>217</v>
      </c>
      <c r="F3999" s="12">
        <v>397</v>
      </c>
      <c r="G3999" s="12">
        <v>0</v>
      </c>
      <c r="H3999" s="12">
        <v>12315</v>
      </c>
      <c r="I3999" s="12">
        <v>0</v>
      </c>
      <c r="J3999" s="12">
        <v>96</v>
      </c>
      <c r="K3999" s="12">
        <v>386</v>
      </c>
      <c r="L3999" s="12">
        <v>295</v>
      </c>
      <c r="M3999" s="12">
        <v>11.4</v>
      </c>
      <c r="N3999" s="12">
        <f>VLOOKUP(Todos!$A3999,vlookup_table[#All],2,FALSE)</f>
        <v>1</v>
      </c>
      <c r="O3999" s="12" t="str">
        <f>VLOOKUP(Todos!$A3999,vlookup_table[#All],3,FALSE)</f>
        <v>WI</v>
      </c>
      <c r="P3999" s="12">
        <f>VLOOKUP(Todos!$A3999,vlookup_table[#All],4,FALSE)</f>
        <v>7301</v>
      </c>
      <c r="Q3999" s="14" t="str">
        <f>VLOOKUP(Todos!$A3999,vlookup_table[#All],5,FALSE)</f>
        <v>T2</v>
      </c>
      <c r="R3999" s="14" t="str">
        <f>VLOOKUP(Todos!$A3999,vlookup_table[#All],6,FALSE)</f>
        <v>M</v>
      </c>
      <c r="S3999" s="14">
        <f>VLOOKUP(Todos!$A3999,vlookup_table[#All],7,FALSE)</f>
        <v>14</v>
      </c>
      <c r="T3999" s="14">
        <f>ROUND((9706-Todos!$P3999)/100, 0)</f>
        <v>24</v>
      </c>
      <c r="U3999" s="14" t="str" cm="1">
        <f t="array" ref="U3999">_xlfn.IFS(
    ISNUMBER(SEARCH("C", Q3999)), "Ciudad",
    ISNUMBER(SEARCH("T", Q3999)), "Pueblo",
    ISNUMBER(SEARCH("R", Q3999)), "Rural",
    ISNUMBER(SEARCH("S", Q3999)), "Suburbano",
    ISNUMBER(SEARCH("U", Q3999)), "Urbano"
)</f>
        <v>Pueblo</v>
      </c>
      <c r="V3999" s="25" t="str" cm="1">
        <f t="array" ref="V3999">_xlfn.LET(
    _xlpm.txt, _xlfn.TEXTJOIN("", TRUE, IF(ISNUMBER(--MID(Todos!$H3999, _xlfn.SEQUENCE(LEN(Todos!$H3999)), 1)), MID(Todos!$H3999, _xlfn.SEQUENCE(LEN(Todos!$H3999)), 1), "")),
    IF(ISNUMBER(--RIGHT(_xlpm.txt,1)), _xlpm.txt, LEFT(_xlpm.txt, LEN(_xlpm.txt)-1))
)</f>
        <v>12315</v>
      </c>
      <c r="W3999" s="14" t="str">
        <f>UPPER(LEFT(Todos!$B3999,2))</f>
        <v>WI</v>
      </c>
      <c r="X3999" s="15" t="str" cm="1">
        <f t="array" ref="X3999">+IF(Todos!$C3999 = "",MODE.MATCH(Todos!$C$2:$C$4029),Todos!$C3999)</f>
        <v>male</v>
      </c>
    </row>
    <row r="4000" spans="1:24" x14ac:dyDescent="0.35">
      <c r="A4000" s="6">
        <v>68534</v>
      </c>
      <c r="B4000" s="7" t="s">
        <v>30</v>
      </c>
      <c r="C4000" s="7" t="s">
        <v>14</v>
      </c>
      <c r="D4000" s="7">
        <v>651</v>
      </c>
      <c r="E4000" s="7">
        <v>431</v>
      </c>
      <c r="F4000" s="7">
        <v>505</v>
      </c>
      <c r="G4000" s="7">
        <v>0</v>
      </c>
      <c r="H4000" s="7">
        <v>14845</v>
      </c>
      <c r="I4000" s="7">
        <v>7</v>
      </c>
      <c r="J4000" s="7">
        <v>77</v>
      </c>
      <c r="K4000" s="7">
        <v>451</v>
      </c>
      <c r="L4000" s="7">
        <v>455</v>
      </c>
      <c r="M4000" s="7">
        <v>7.4285714289999998</v>
      </c>
      <c r="N4000" s="7">
        <f>VLOOKUP(Todos!$A4000,vlookup_table[#All],2,FALSE)</f>
        <v>1</v>
      </c>
      <c r="O4000" s="7" t="str">
        <f>VLOOKUP(Todos!$A4000,vlookup_table[#All],3,FALSE)</f>
        <v>MI</v>
      </c>
      <c r="P4000" s="7">
        <f>VLOOKUP(Todos!$A4000,vlookup_table[#All],4,FALSE)</f>
        <v>1709</v>
      </c>
      <c r="Q4000" s="9" t="str">
        <f>VLOOKUP(Todos!$A4000,vlookup_table[#All],5,FALSE)</f>
        <v>S2</v>
      </c>
      <c r="R4000" s="9" t="str">
        <f>VLOOKUP(Todos!$A4000,vlookup_table[#All],6,FALSE)</f>
        <v>M</v>
      </c>
      <c r="S4000" s="9">
        <f>VLOOKUP(Todos!$A4000,vlookup_table[#All],7,FALSE)</f>
        <v>9</v>
      </c>
      <c r="T4000" s="9">
        <f>ROUND((9706-Todos!$P4000)/100, 0)</f>
        <v>80</v>
      </c>
      <c r="U4000" s="9" t="str" cm="1">
        <f t="array" ref="U4000">_xlfn.IFS(
    ISNUMBER(SEARCH("C", Q4000)), "Ciudad",
    ISNUMBER(SEARCH("T", Q4000)), "Pueblo",
    ISNUMBER(SEARCH("R", Q4000)), "Rural",
    ISNUMBER(SEARCH("S", Q4000)), "Suburbano",
    ISNUMBER(SEARCH("U", Q4000)), "Urbano"
)</f>
        <v>Suburbano</v>
      </c>
      <c r="V4000" s="24" t="str" cm="1">
        <f t="array" ref="V4000">_xlfn.LET(
    _xlpm.txt, _xlfn.TEXTJOIN("", TRUE, IF(ISNUMBER(--MID(Todos!$H4000, _xlfn.SEQUENCE(LEN(Todos!$H4000)), 1)), MID(Todos!$H4000, _xlfn.SEQUENCE(LEN(Todos!$H4000)), 1), "")),
    IF(ISNUMBER(--RIGHT(_xlpm.txt,1)), _xlpm.txt, LEFT(_xlpm.txt, LEN(_xlpm.txt)-1))
)</f>
        <v>14845</v>
      </c>
      <c r="W4000" s="9" t="str">
        <f>UPPER(LEFT(Todos!$B4000,2))</f>
        <v>MI</v>
      </c>
      <c r="X4000" s="10" t="str" cm="1">
        <f t="array" ref="X4000">+IF(Todos!$C4000 = "",MODE.MATCH(Todos!$C$2:$C$4029),Todos!$C4000)</f>
        <v>M</v>
      </c>
    </row>
    <row r="4001" spans="1:24" x14ac:dyDescent="0.35">
      <c r="A4001" s="11">
        <v>177737</v>
      </c>
      <c r="B4001" s="12" t="s">
        <v>51</v>
      </c>
      <c r="C4001" s="12" t="s">
        <v>17</v>
      </c>
      <c r="D4001" s="12">
        <v>429</v>
      </c>
      <c r="E4001" s="12">
        <v>192</v>
      </c>
      <c r="F4001" s="12">
        <v>277</v>
      </c>
      <c r="G4001" s="12">
        <v>1</v>
      </c>
      <c r="H4001" s="12">
        <v>8906</v>
      </c>
      <c r="I4001" s="12">
        <v>20</v>
      </c>
      <c r="J4001" s="12">
        <v>43</v>
      </c>
      <c r="K4001" s="12">
        <v>207</v>
      </c>
      <c r="L4001" s="12">
        <v>259</v>
      </c>
      <c r="M4001" s="12">
        <v>16.11111111</v>
      </c>
      <c r="N4001" s="12">
        <f>VLOOKUP(Todos!$A4001,vlookup_table[#All],2,FALSE)</f>
        <v>2</v>
      </c>
      <c r="O4001" s="12" t="str">
        <f>VLOOKUP(Todos!$A4001,vlookup_table[#All],3,FALSE)</f>
        <v>OR</v>
      </c>
      <c r="P4001" s="12">
        <f>VLOOKUP(Todos!$A4001,vlookup_table[#All],4,FALSE)</f>
        <v>609</v>
      </c>
      <c r="Q4001" s="14" t="str">
        <f>VLOOKUP(Todos!$A4001,vlookup_table[#All],5,FALSE)</f>
        <v>R2</v>
      </c>
      <c r="R4001" s="14" t="str">
        <f>VLOOKUP(Todos!$A4001,vlookup_table[#All],6,FALSE)</f>
        <v>F</v>
      </c>
      <c r="S4001" s="14">
        <f>VLOOKUP(Todos!$A4001,vlookup_table[#All],7,FALSE)</f>
        <v>25</v>
      </c>
      <c r="T4001" s="14">
        <f>ROUND((9706-Todos!$P4001)/100, 0)</f>
        <v>91</v>
      </c>
      <c r="U4001" s="14" t="str" cm="1">
        <f t="array" ref="U4001">_xlfn.IFS(
    ISNUMBER(SEARCH("C", Q4001)), "Ciudad",
    ISNUMBER(SEARCH("T", Q4001)), "Pueblo",
    ISNUMBER(SEARCH("R", Q4001)), "Rural",
    ISNUMBER(SEARCH("S", Q4001)), "Suburbano",
    ISNUMBER(SEARCH("U", Q4001)), "Urbano"
)</f>
        <v>Rural</v>
      </c>
      <c r="V4001" s="25" t="str" cm="1">
        <f t="array" ref="V4001">_xlfn.LET(
    _xlpm.txt, _xlfn.TEXTJOIN("", TRUE, IF(ISNUMBER(--MID(Todos!$H4001, _xlfn.SEQUENCE(LEN(Todos!$H4001)), 1)), MID(Todos!$H4001, _xlfn.SEQUENCE(LEN(Todos!$H4001)), 1), "")),
    IF(ISNUMBER(--RIGHT(_xlpm.txt,1)), _xlpm.txt, LEFT(_xlpm.txt, LEN(_xlpm.txt)-1))
)</f>
        <v>8906</v>
      </c>
      <c r="W4001" s="14" t="str">
        <f>UPPER(LEFT(Todos!$B4001,2))</f>
        <v>OR</v>
      </c>
      <c r="X4001" s="15" t="str" cm="1">
        <f t="array" ref="X4001">+IF(Todos!$C4001 = "",MODE.MATCH(Todos!$C$2:$C$4029),Todos!$C4001)</f>
        <v>F</v>
      </c>
    </row>
    <row r="4002" spans="1:24" x14ac:dyDescent="0.35">
      <c r="A4002" s="6">
        <v>145855</v>
      </c>
      <c r="B4002" s="7" t="s">
        <v>22</v>
      </c>
      <c r="C4002" s="7" t="s">
        <v>14</v>
      </c>
      <c r="D4002" s="7">
        <v>2264</v>
      </c>
      <c r="E4002" s="7">
        <v>453</v>
      </c>
      <c r="F4002" s="7">
        <v>537</v>
      </c>
      <c r="G4002" s="7">
        <v>66</v>
      </c>
      <c r="H4002" s="7">
        <v>17928</v>
      </c>
      <c r="I4002" s="7">
        <v>9</v>
      </c>
      <c r="J4002" s="7">
        <v>57</v>
      </c>
      <c r="K4002" s="7">
        <v>503</v>
      </c>
      <c r="L4002" s="7">
        <v>509</v>
      </c>
      <c r="M4002" s="7">
        <v>9.7142857140000007</v>
      </c>
      <c r="N4002" s="7">
        <f>VLOOKUP(Todos!$A4002,vlookup_table[#All],2,FALSE)</f>
        <v>1</v>
      </c>
      <c r="O4002" s="7" t="str">
        <f>VLOOKUP(Todos!$A4002,vlookup_table[#All],3,FALSE)</f>
        <v>CA</v>
      </c>
      <c r="P4002" s="7">
        <f>VLOOKUP(Todos!$A4002,vlookup_table[#All],4,FALSE)</f>
        <v>4601</v>
      </c>
      <c r="Q4002" s="9" t="str">
        <f>VLOOKUP(Todos!$A4002,vlookup_table[#All],5,FALSE)</f>
        <v>U1</v>
      </c>
      <c r="R4002" s="9" t="str">
        <f>VLOOKUP(Todos!$A4002,vlookup_table[#All],6,FALSE)</f>
        <v>M</v>
      </c>
      <c r="S4002" s="9">
        <f>VLOOKUP(Todos!$A4002,vlookup_table[#All],7,FALSE)</f>
        <v>12</v>
      </c>
      <c r="T4002" s="9">
        <f>ROUND((9706-Todos!$P4002)/100, 0)</f>
        <v>51</v>
      </c>
      <c r="U4002" s="9" t="str" cm="1">
        <f t="array" ref="U4002">_xlfn.IFS(
    ISNUMBER(SEARCH("C", Q4002)), "Ciudad",
    ISNUMBER(SEARCH("T", Q4002)), "Pueblo",
    ISNUMBER(SEARCH("R", Q4002)), "Rural",
    ISNUMBER(SEARCH("S", Q4002)), "Suburbano",
    ISNUMBER(SEARCH("U", Q4002)), "Urbano"
)</f>
        <v>Urbano</v>
      </c>
      <c r="V4002" s="24" t="str" cm="1">
        <f t="array" ref="V4002">_xlfn.LET(
    _xlpm.txt, _xlfn.TEXTJOIN("", TRUE, IF(ISNUMBER(--MID(Todos!$H4002, _xlfn.SEQUENCE(LEN(Todos!$H4002)), 1)), MID(Todos!$H4002, _xlfn.SEQUENCE(LEN(Todos!$H4002)), 1), "")),
    IF(ISNUMBER(--RIGHT(_xlpm.txt,1)), _xlpm.txt, LEFT(_xlpm.txt, LEN(_xlpm.txt)-1))
)</f>
        <v>17928</v>
      </c>
      <c r="W4002" s="9" t="str">
        <f>UPPER(LEFT(Todos!$B4002,2))</f>
        <v>CA</v>
      </c>
      <c r="X4002" s="10" t="str" cm="1">
        <f t="array" ref="X4002">+IF(Todos!$C4002 = "",MODE.MATCH(Todos!$C$2:$C$4029),Todos!$C4002)</f>
        <v>M</v>
      </c>
    </row>
    <row r="4003" spans="1:24" x14ac:dyDescent="0.35">
      <c r="A4003" s="11">
        <v>155569</v>
      </c>
      <c r="B4003" s="12" t="s">
        <v>22</v>
      </c>
      <c r="C4003" s="12" t="s">
        <v>14</v>
      </c>
      <c r="D4003" s="12">
        <v>1691</v>
      </c>
      <c r="E4003" s="12">
        <v>500</v>
      </c>
      <c r="F4003" s="12">
        <v>580</v>
      </c>
      <c r="G4003" s="12">
        <v>27</v>
      </c>
      <c r="H4003" s="12">
        <v>18202</v>
      </c>
      <c r="I4003" s="12">
        <v>16</v>
      </c>
      <c r="J4003" s="12">
        <v>45</v>
      </c>
      <c r="K4003" s="12">
        <v>556</v>
      </c>
      <c r="L4003" s="12">
        <v>520</v>
      </c>
      <c r="M4003" s="12">
        <v>14.33333333</v>
      </c>
      <c r="N4003" s="12">
        <f>VLOOKUP(Todos!$A4003,vlookup_table[#All],2,FALSE)</f>
        <v>0</v>
      </c>
      <c r="O4003" s="12" t="str">
        <f>VLOOKUP(Todos!$A4003,vlookup_table[#All],3,FALSE)</f>
        <v>CA</v>
      </c>
      <c r="P4003" s="12">
        <f>VLOOKUP(Todos!$A4003,vlookup_table[#All],4,FALSE)</f>
        <v>2701</v>
      </c>
      <c r="Q4003" s="14" t="str">
        <f>VLOOKUP(Todos!$A4003,vlookup_table[#All],5,FALSE)</f>
        <v>S1</v>
      </c>
      <c r="R4003" s="14" t="str">
        <f>VLOOKUP(Todos!$A4003,vlookup_table[#All],6,FALSE)</f>
        <v>M</v>
      </c>
      <c r="S4003" s="14">
        <f>VLOOKUP(Todos!$A4003,vlookup_table[#All],7,FALSE)</f>
        <v>20</v>
      </c>
      <c r="T4003" s="14">
        <f>ROUND((9706-Todos!$P4003)/100, 0)</f>
        <v>70</v>
      </c>
      <c r="U4003" s="14" t="str" cm="1">
        <f t="array" ref="U4003">_xlfn.IFS(
    ISNUMBER(SEARCH("C", Q4003)), "Ciudad",
    ISNUMBER(SEARCH("T", Q4003)), "Pueblo",
    ISNUMBER(SEARCH("R", Q4003)), "Rural",
    ISNUMBER(SEARCH("S", Q4003)), "Suburbano",
    ISNUMBER(SEARCH("U", Q4003)), "Urbano"
)</f>
        <v>Suburbano</v>
      </c>
      <c r="V4003" s="25" t="str" cm="1">
        <f t="array" ref="V4003">_xlfn.LET(
    _xlpm.txt, _xlfn.TEXTJOIN("", TRUE, IF(ISNUMBER(--MID(Todos!$H4003, _xlfn.SEQUENCE(LEN(Todos!$H4003)), 1)), MID(Todos!$H4003, _xlfn.SEQUENCE(LEN(Todos!$H4003)), 1), "")),
    IF(ISNUMBER(--RIGHT(_xlpm.txt,1)), _xlpm.txt, LEFT(_xlpm.txt, LEN(_xlpm.txt)-1))
)</f>
        <v>18202</v>
      </c>
      <c r="W4003" s="14" t="str">
        <f>UPPER(LEFT(Todos!$B4003,2))</f>
        <v>CA</v>
      </c>
      <c r="X4003" s="15" t="str" cm="1">
        <f t="array" ref="X4003">+IF(Todos!$C4003 = "",MODE.MATCH(Todos!$C$2:$C$4029),Todos!$C4003)</f>
        <v>M</v>
      </c>
    </row>
    <row r="4004" spans="1:24" x14ac:dyDescent="0.35">
      <c r="A4004" s="6">
        <v>157826</v>
      </c>
      <c r="B4004" s="7" t="s">
        <v>22</v>
      </c>
      <c r="C4004" s="7" t="s">
        <v>17</v>
      </c>
      <c r="D4004" s="7">
        <v>2387</v>
      </c>
      <c r="E4004" s="7">
        <v>394</v>
      </c>
      <c r="F4004" s="7">
        <v>447</v>
      </c>
      <c r="G4004" s="7">
        <v>76</v>
      </c>
      <c r="H4004" s="7">
        <v>17331</v>
      </c>
      <c r="I4004" s="7">
        <v>18</v>
      </c>
      <c r="J4004" s="7">
        <v>46</v>
      </c>
      <c r="K4004" s="7">
        <v>399</v>
      </c>
      <c r="L4004" s="7">
        <v>446</v>
      </c>
      <c r="M4004" s="7">
        <v>8.0454545460000002</v>
      </c>
      <c r="N4004" s="7">
        <f>VLOOKUP(Todos!$A4004,vlookup_table[#All],2,FALSE)</f>
        <v>0</v>
      </c>
      <c r="O4004" s="7" t="str">
        <f>VLOOKUP(Todos!$A4004,vlookup_table[#All],3,FALSE)</f>
        <v>CA</v>
      </c>
      <c r="P4004" s="7">
        <f>VLOOKUP(Todos!$A4004,vlookup_table[#All],4,FALSE)</f>
        <v>0</v>
      </c>
      <c r="Q4004" s="9" t="str">
        <f>VLOOKUP(Todos!$A4004,vlookup_table[#All],5,FALSE)</f>
        <v>U4</v>
      </c>
      <c r="R4004" s="9" t="str">
        <f>VLOOKUP(Todos!$A4004,vlookup_table[#All],6,FALSE)</f>
        <v>F</v>
      </c>
      <c r="S4004" s="9">
        <f>VLOOKUP(Todos!$A4004,vlookup_table[#All],7,FALSE)</f>
        <v>15</v>
      </c>
      <c r="T4004" s="9">
        <f>ROUND((9706-Todos!$P4004)/100, 0)</f>
        <v>97</v>
      </c>
      <c r="U4004" s="9" t="str" cm="1">
        <f t="array" ref="U4004">_xlfn.IFS(
    ISNUMBER(SEARCH("C", Q4004)), "Ciudad",
    ISNUMBER(SEARCH("T", Q4004)), "Pueblo",
    ISNUMBER(SEARCH("R", Q4004)), "Rural",
    ISNUMBER(SEARCH("S", Q4004)), "Suburbano",
    ISNUMBER(SEARCH("U", Q4004)), "Urbano"
)</f>
        <v>Urbano</v>
      </c>
      <c r="V4004" s="24" t="str" cm="1">
        <f t="array" ref="V4004">_xlfn.LET(
    _xlpm.txt, _xlfn.TEXTJOIN("", TRUE, IF(ISNUMBER(--MID(Todos!$H4004, _xlfn.SEQUENCE(LEN(Todos!$H4004)), 1)), MID(Todos!$H4004, _xlfn.SEQUENCE(LEN(Todos!$H4004)), 1), "")),
    IF(ISNUMBER(--RIGHT(_xlpm.txt,1)), _xlpm.txt, LEFT(_xlpm.txt, LEN(_xlpm.txt)-1))
)</f>
        <v>17331</v>
      </c>
      <c r="W4004" s="9" t="str">
        <f>UPPER(LEFT(Todos!$B4004,2))</f>
        <v>CA</v>
      </c>
      <c r="X4004" s="10" t="str" cm="1">
        <f t="array" ref="X4004">+IF(Todos!$C4004 = "",MODE.MATCH(Todos!$C$2:$C$4029),Todos!$C4004)</f>
        <v>F</v>
      </c>
    </row>
    <row r="4005" spans="1:24" x14ac:dyDescent="0.35">
      <c r="A4005" s="11">
        <v>60884</v>
      </c>
      <c r="B4005" s="12" t="s">
        <v>34</v>
      </c>
      <c r="C4005" s="12" t="s">
        <v>17</v>
      </c>
      <c r="D4005" s="12">
        <v>813</v>
      </c>
      <c r="E4005" s="12">
        <v>414</v>
      </c>
      <c r="F4005" s="12">
        <v>561</v>
      </c>
      <c r="G4005" s="12">
        <v>1</v>
      </c>
      <c r="H4005" s="12">
        <v>26469</v>
      </c>
      <c r="I4005" s="12">
        <v>3</v>
      </c>
      <c r="J4005" s="12">
        <v>68</v>
      </c>
      <c r="K4005" s="12">
        <v>495</v>
      </c>
      <c r="L4005" s="12">
        <v>499</v>
      </c>
      <c r="M4005" s="12">
        <v>14.83333333</v>
      </c>
      <c r="N4005" s="12">
        <f>VLOOKUP(Todos!$A4005,vlookup_table[#All],2,FALSE)</f>
        <v>0</v>
      </c>
      <c r="O4005" s="12" t="str">
        <f>VLOOKUP(Todos!$A4005,vlookup_table[#All],3,FALSE)</f>
        <v>IN</v>
      </c>
      <c r="P4005" s="12">
        <f>VLOOKUP(Todos!$A4005,vlookup_table[#All],4,FALSE)</f>
        <v>0</v>
      </c>
      <c r="Q4005" s="14" t="str">
        <f>VLOOKUP(Todos!$A4005,vlookup_table[#All],5,FALSE)</f>
        <v>S2</v>
      </c>
      <c r="R4005" s="14" t="str">
        <f>VLOOKUP(Todos!$A4005,vlookup_table[#All],6,FALSE)</f>
        <v>F</v>
      </c>
      <c r="S4005" s="14">
        <f>VLOOKUP(Todos!$A4005,vlookup_table[#All],7,FALSE)</f>
        <v>15</v>
      </c>
      <c r="T4005" s="14">
        <f>ROUND((9706-Todos!$P4005)/100, 0)</f>
        <v>97</v>
      </c>
      <c r="U4005" s="14" t="str" cm="1">
        <f t="array" ref="U4005">_xlfn.IFS(
    ISNUMBER(SEARCH("C", Q4005)), "Ciudad",
    ISNUMBER(SEARCH("T", Q4005)), "Pueblo",
    ISNUMBER(SEARCH("R", Q4005)), "Rural",
    ISNUMBER(SEARCH("S", Q4005)), "Suburbano",
    ISNUMBER(SEARCH("U", Q4005)), "Urbano"
)</f>
        <v>Suburbano</v>
      </c>
      <c r="V4005" s="25" t="str" cm="1">
        <f t="array" ref="V4005">_xlfn.LET(
    _xlpm.txt, _xlfn.TEXTJOIN("", TRUE, IF(ISNUMBER(--MID(Todos!$H4005, _xlfn.SEQUENCE(LEN(Todos!$H4005)), 1)), MID(Todos!$H4005, _xlfn.SEQUENCE(LEN(Todos!$H4005)), 1), "")),
    IF(ISNUMBER(--RIGHT(_xlpm.txt,1)), _xlpm.txt, LEFT(_xlpm.txt, LEN(_xlpm.txt)-1))
)</f>
        <v>26469</v>
      </c>
      <c r="W4005" s="14" t="str">
        <f>UPPER(LEFT(Todos!$B4005,2))</f>
        <v>IN</v>
      </c>
      <c r="X4005" s="15" t="str" cm="1">
        <f t="array" ref="X4005">+IF(Todos!$C4005 = "",MODE.MATCH(Todos!$C$2:$C$4029),Todos!$C4005)</f>
        <v>F</v>
      </c>
    </row>
    <row r="4006" spans="1:24" x14ac:dyDescent="0.35">
      <c r="A4006" s="6">
        <v>4638</v>
      </c>
      <c r="B4006" s="7" t="s">
        <v>22</v>
      </c>
      <c r="C4006" s="7" t="s">
        <v>17</v>
      </c>
      <c r="D4006" s="7">
        <v>2473</v>
      </c>
      <c r="E4006" s="7">
        <v>585</v>
      </c>
      <c r="F4006" s="7">
        <v>611</v>
      </c>
      <c r="G4006" s="7">
        <v>86</v>
      </c>
      <c r="H4006" s="7">
        <v>21343</v>
      </c>
      <c r="I4006" s="7">
        <v>4</v>
      </c>
      <c r="J4006" s="7">
        <v>48</v>
      </c>
      <c r="K4006" s="7">
        <v>586</v>
      </c>
      <c r="L4006" s="7">
        <v>610</v>
      </c>
      <c r="M4006" s="7">
        <v>25.84375</v>
      </c>
      <c r="N4006" s="7">
        <f>VLOOKUP(Todos!$A4006,vlookup_table[#All],2,FALSE)</f>
        <v>0</v>
      </c>
      <c r="O4006" s="7" t="str">
        <f>VLOOKUP(Todos!$A4006,vlookup_table[#All],3,FALSE)</f>
        <v>CA</v>
      </c>
      <c r="P4006" s="7">
        <f>VLOOKUP(Todos!$A4006,vlookup_table[#All],4,FALSE)</f>
        <v>2401</v>
      </c>
      <c r="Q4006" s="9" t="str">
        <f>VLOOKUP(Todos!$A4006,vlookup_table[#All],5,FALSE)</f>
        <v>S1</v>
      </c>
      <c r="R4006" s="9" t="str">
        <f>VLOOKUP(Todos!$A4006,vlookup_table[#All],6,FALSE)</f>
        <v>F</v>
      </c>
      <c r="S4006" s="9">
        <f>VLOOKUP(Todos!$A4006,vlookup_table[#All],7,FALSE)</f>
        <v>25</v>
      </c>
      <c r="T4006" s="9">
        <f>ROUND((9706-Todos!$P4006)/100, 0)</f>
        <v>73</v>
      </c>
      <c r="U4006" s="9" t="str" cm="1">
        <f t="array" ref="U4006">_xlfn.IFS(
    ISNUMBER(SEARCH("C", Q4006)), "Ciudad",
    ISNUMBER(SEARCH("T", Q4006)), "Pueblo",
    ISNUMBER(SEARCH("R", Q4006)), "Rural",
    ISNUMBER(SEARCH("S", Q4006)), "Suburbano",
    ISNUMBER(SEARCH("U", Q4006)), "Urbano"
)</f>
        <v>Suburbano</v>
      </c>
      <c r="V4006" s="24" t="str" cm="1">
        <f t="array" ref="V4006">_xlfn.LET(
    _xlpm.txt, _xlfn.TEXTJOIN("", TRUE, IF(ISNUMBER(--MID(Todos!$H4006, _xlfn.SEQUENCE(LEN(Todos!$H4006)), 1)), MID(Todos!$H4006, _xlfn.SEQUENCE(LEN(Todos!$H4006)), 1), "")),
    IF(ISNUMBER(--RIGHT(_xlpm.txt,1)), _xlpm.txt, LEFT(_xlpm.txt, LEN(_xlpm.txt)-1))
)</f>
        <v>21343</v>
      </c>
      <c r="W4006" s="9" t="str">
        <f>UPPER(LEFT(Todos!$B4006,2))</f>
        <v>CA</v>
      </c>
      <c r="X4006" s="10" t="str" cm="1">
        <f t="array" ref="X4006">+IF(Todos!$C4006 = "",MODE.MATCH(Todos!$C$2:$C$4029),Todos!$C4006)</f>
        <v>F</v>
      </c>
    </row>
    <row r="4007" spans="1:24" x14ac:dyDescent="0.35">
      <c r="A4007" s="11">
        <v>75851</v>
      </c>
      <c r="B4007" s="12" t="s">
        <v>48</v>
      </c>
      <c r="C4007" s="12" t="s">
        <v>17</v>
      </c>
      <c r="D4007" s="12">
        <v>243</v>
      </c>
      <c r="E4007" s="12">
        <v>208</v>
      </c>
      <c r="F4007" s="12">
        <v>271</v>
      </c>
      <c r="G4007" s="12">
        <v>0</v>
      </c>
      <c r="H4007" s="12">
        <v>8359</v>
      </c>
      <c r="I4007" s="12">
        <v>1</v>
      </c>
      <c r="J4007" s="12">
        <v>85</v>
      </c>
      <c r="K4007" s="12">
        <v>251</v>
      </c>
      <c r="L4007" s="12">
        <v>244</v>
      </c>
      <c r="M4007" s="12">
        <v>4.3529411769999999</v>
      </c>
      <c r="N4007" s="12">
        <f>VLOOKUP(Todos!$A4007,vlookup_table[#All],2,FALSE)</f>
        <v>2</v>
      </c>
      <c r="O4007" s="12" t="str">
        <f>VLOOKUP(Todos!$A4007,vlookup_table[#All],3,FALSE)</f>
        <v>IA</v>
      </c>
      <c r="P4007" s="12">
        <f>VLOOKUP(Todos!$A4007,vlookup_table[#All],4,FALSE)</f>
        <v>1810</v>
      </c>
      <c r="Q4007" s="14" t="str">
        <f>VLOOKUP(Todos!$A4007,vlookup_table[#All],5,FALSE)</f>
        <v>C3</v>
      </c>
      <c r="R4007" s="14" t="str">
        <f>VLOOKUP(Todos!$A4007,vlookup_table[#All],6,FALSE)</f>
        <v>F</v>
      </c>
      <c r="S4007" s="14">
        <f>VLOOKUP(Todos!$A4007,vlookup_table[#All],7,FALSE)</f>
        <v>5</v>
      </c>
      <c r="T4007" s="14">
        <f>ROUND((9706-Todos!$P4007)/100, 0)</f>
        <v>79</v>
      </c>
      <c r="U4007" s="14" t="str" cm="1">
        <f t="array" ref="U4007">_xlfn.IFS(
    ISNUMBER(SEARCH("C", Q4007)), "Ciudad",
    ISNUMBER(SEARCH("T", Q4007)), "Pueblo",
    ISNUMBER(SEARCH("R", Q4007)), "Rural",
    ISNUMBER(SEARCH("S", Q4007)), "Suburbano",
    ISNUMBER(SEARCH("U", Q4007)), "Urbano"
)</f>
        <v>Ciudad</v>
      </c>
      <c r="V4007" s="25" t="str" cm="1">
        <f t="array" ref="V4007">_xlfn.LET(
    _xlpm.txt, _xlfn.TEXTJOIN("", TRUE, IF(ISNUMBER(--MID(Todos!$H4007, _xlfn.SEQUENCE(LEN(Todos!$H4007)), 1)), MID(Todos!$H4007, _xlfn.SEQUENCE(LEN(Todos!$H4007)), 1), "")),
    IF(ISNUMBER(--RIGHT(_xlpm.txt,1)), _xlpm.txt, LEFT(_xlpm.txt, LEN(_xlpm.txt)-1))
)</f>
        <v>8359</v>
      </c>
      <c r="W4007" s="14" t="str">
        <f>UPPER(LEFT(Todos!$B4007,2))</f>
        <v>IA</v>
      </c>
      <c r="X4007" s="15" t="str" cm="1">
        <f t="array" ref="X4007">+IF(Todos!$C4007 = "",MODE.MATCH(Todos!$C$2:$C$4029),Todos!$C4007)</f>
        <v>F</v>
      </c>
    </row>
    <row r="4008" spans="1:24" x14ac:dyDescent="0.35">
      <c r="A4008" s="6">
        <v>162867</v>
      </c>
      <c r="B4008" s="7" t="s">
        <v>22</v>
      </c>
      <c r="C4008" s="7" t="s">
        <v>14</v>
      </c>
      <c r="D4008" s="7">
        <v>3330</v>
      </c>
      <c r="E4008" s="7">
        <v>517</v>
      </c>
      <c r="F4008" s="7">
        <v>632</v>
      </c>
      <c r="G4008" s="7">
        <v>97</v>
      </c>
      <c r="H4008" s="7">
        <v>22695</v>
      </c>
      <c r="I4008" s="7">
        <v>19</v>
      </c>
      <c r="J4008" s="7">
        <v>36</v>
      </c>
      <c r="K4008" s="7">
        <v>581</v>
      </c>
      <c r="L4008" s="7">
        <v>576</v>
      </c>
      <c r="M4008" s="7">
        <v>12.5</v>
      </c>
      <c r="N4008" s="7">
        <f>VLOOKUP(Todos!$A4008,vlookup_table[#All],2,FALSE)</f>
        <v>0</v>
      </c>
      <c r="O4008" s="7" t="str">
        <f>VLOOKUP(Todos!$A4008,vlookup_table[#All],3,FALSE)</f>
        <v>CA</v>
      </c>
      <c r="P4008" s="7">
        <f>VLOOKUP(Todos!$A4008,vlookup_table[#All],4,FALSE)</f>
        <v>6801</v>
      </c>
      <c r="Q4008" s="9" t="str">
        <f>VLOOKUP(Todos!$A4008,vlookup_table[#All],5,FALSE)</f>
        <v>U1</v>
      </c>
      <c r="R4008" s="9" t="str">
        <f>VLOOKUP(Todos!$A4008,vlookup_table[#All],6,FALSE)</f>
        <v>M</v>
      </c>
      <c r="S4008" s="9">
        <f>VLOOKUP(Todos!$A4008,vlookup_table[#All],7,FALSE)</f>
        <v>11</v>
      </c>
      <c r="T4008" s="9">
        <f>ROUND((9706-Todos!$P4008)/100, 0)</f>
        <v>29</v>
      </c>
      <c r="U4008" s="9" t="str" cm="1">
        <f t="array" ref="U4008">_xlfn.IFS(
    ISNUMBER(SEARCH("C", Q4008)), "Ciudad",
    ISNUMBER(SEARCH("T", Q4008)), "Pueblo",
    ISNUMBER(SEARCH("R", Q4008)), "Rural",
    ISNUMBER(SEARCH("S", Q4008)), "Suburbano",
    ISNUMBER(SEARCH("U", Q4008)), "Urbano"
)</f>
        <v>Urbano</v>
      </c>
      <c r="V4008" s="24" t="str" cm="1">
        <f t="array" ref="V4008">_xlfn.LET(
    _xlpm.txt, _xlfn.TEXTJOIN("", TRUE, IF(ISNUMBER(--MID(Todos!$H4008, _xlfn.SEQUENCE(LEN(Todos!$H4008)), 1)), MID(Todos!$H4008, _xlfn.SEQUENCE(LEN(Todos!$H4008)), 1), "")),
    IF(ISNUMBER(--RIGHT(_xlpm.txt,1)), _xlpm.txt, LEFT(_xlpm.txt, LEN(_xlpm.txt)-1))
)</f>
        <v>22695</v>
      </c>
      <c r="W4008" s="9" t="str">
        <f>UPPER(LEFT(Todos!$B4008,2))</f>
        <v>CA</v>
      </c>
      <c r="X4008" s="10" t="str" cm="1">
        <f t="array" ref="X4008">+IF(Todos!$C4008 = "",MODE.MATCH(Todos!$C$2:$C$4029),Todos!$C4008)</f>
        <v>M</v>
      </c>
    </row>
    <row r="4009" spans="1:24" x14ac:dyDescent="0.35">
      <c r="A4009" s="11">
        <v>145540</v>
      </c>
      <c r="B4009" s="12" t="s">
        <v>22</v>
      </c>
      <c r="C4009" s="12" t="s">
        <v>14</v>
      </c>
      <c r="D4009" s="12">
        <v>4178</v>
      </c>
      <c r="E4009" s="12">
        <v>659</v>
      </c>
      <c r="F4009" s="12">
        <v>764</v>
      </c>
      <c r="G4009" s="12">
        <v>97</v>
      </c>
      <c r="H4009" s="12">
        <v>26035</v>
      </c>
      <c r="I4009" s="12">
        <v>26</v>
      </c>
      <c r="J4009" s="12">
        <v>37</v>
      </c>
      <c r="K4009" s="12">
        <v>687</v>
      </c>
      <c r="L4009" s="12">
        <v>723</v>
      </c>
      <c r="M4009" s="12">
        <v>10</v>
      </c>
      <c r="N4009" s="12">
        <f>VLOOKUP(Todos!$A4009,vlookup_table[#All],2,FALSE)</f>
        <v>1</v>
      </c>
      <c r="O4009" s="12" t="str">
        <f>VLOOKUP(Todos!$A4009,vlookup_table[#All],3,FALSE)</f>
        <v>CA</v>
      </c>
      <c r="P4009" s="12">
        <f>VLOOKUP(Todos!$A4009,vlookup_table[#All],4,FALSE)</f>
        <v>0</v>
      </c>
      <c r="Q4009" s="14" t="str">
        <f>VLOOKUP(Todos!$A4009,vlookup_table[#All],5,FALSE)</f>
        <v>S1</v>
      </c>
      <c r="R4009" s="14" t="str">
        <f>VLOOKUP(Todos!$A4009,vlookup_table[#All],6,FALSE)</f>
        <v>M</v>
      </c>
      <c r="S4009" s="14">
        <f>VLOOKUP(Todos!$A4009,vlookup_table[#All],7,FALSE)</f>
        <v>21</v>
      </c>
      <c r="T4009" s="14">
        <f>ROUND((9706-Todos!$P4009)/100, 0)</f>
        <v>97</v>
      </c>
      <c r="U4009" s="14" t="str" cm="1">
        <f t="array" ref="U4009">_xlfn.IFS(
    ISNUMBER(SEARCH("C", Q4009)), "Ciudad",
    ISNUMBER(SEARCH("T", Q4009)), "Pueblo",
    ISNUMBER(SEARCH("R", Q4009)), "Rural",
    ISNUMBER(SEARCH("S", Q4009)), "Suburbano",
    ISNUMBER(SEARCH("U", Q4009)), "Urbano"
)</f>
        <v>Suburbano</v>
      </c>
      <c r="V4009" s="25" t="str" cm="1">
        <f t="array" ref="V4009">_xlfn.LET(
    _xlpm.txt, _xlfn.TEXTJOIN("", TRUE, IF(ISNUMBER(--MID(Todos!$H4009, _xlfn.SEQUENCE(LEN(Todos!$H4009)), 1)), MID(Todos!$H4009, _xlfn.SEQUENCE(LEN(Todos!$H4009)), 1), "")),
    IF(ISNUMBER(--RIGHT(_xlpm.txt,1)), _xlpm.txt, LEFT(_xlpm.txt, LEN(_xlpm.txt)-1))
)</f>
        <v>26035</v>
      </c>
      <c r="W4009" s="14" t="str">
        <f>UPPER(LEFT(Todos!$B4009,2))</f>
        <v>CA</v>
      </c>
      <c r="X4009" s="15" t="str" cm="1">
        <f t="array" ref="X4009">+IF(Todos!$C4009 = "",MODE.MATCH(Todos!$C$2:$C$4029),Todos!$C4009)</f>
        <v>M</v>
      </c>
    </row>
    <row r="4010" spans="1:24" x14ac:dyDescent="0.35">
      <c r="A4010" s="6">
        <v>124042</v>
      </c>
      <c r="B4010" s="7" t="s">
        <v>21</v>
      </c>
      <c r="C4010" s="7" t="s">
        <v>14</v>
      </c>
      <c r="D4010" s="7">
        <v>465</v>
      </c>
      <c r="E4010" s="7">
        <v>202</v>
      </c>
      <c r="F4010" s="7">
        <v>354</v>
      </c>
      <c r="G4010" s="7">
        <v>1</v>
      </c>
      <c r="H4010" s="7">
        <v>13849</v>
      </c>
      <c r="I4010" s="7">
        <v>0</v>
      </c>
      <c r="J4010" s="7">
        <v>68</v>
      </c>
      <c r="K4010" s="7">
        <v>279</v>
      </c>
      <c r="L4010" s="7">
        <v>278</v>
      </c>
      <c r="M4010" s="7">
        <v>6.6666666670000003</v>
      </c>
      <c r="N4010" s="7">
        <f>VLOOKUP(Todos!$A4010,vlookup_table[#All],2,FALSE)</f>
        <v>2</v>
      </c>
      <c r="O4010" s="7" t="str">
        <f>VLOOKUP(Todos!$A4010,vlookup_table[#All],3,FALSE)</f>
        <v>TX</v>
      </c>
      <c r="P4010" s="7">
        <f>VLOOKUP(Todos!$A4010,vlookup_table[#All],4,FALSE)</f>
        <v>1812</v>
      </c>
      <c r="Q4010" s="9" t="str">
        <f>VLOOKUP(Todos!$A4010,vlookup_table[#All],5,FALSE)</f>
        <v>T2</v>
      </c>
      <c r="R4010" s="9" t="str">
        <f>VLOOKUP(Todos!$A4010,vlookup_table[#All],6,FALSE)</f>
        <v>M</v>
      </c>
      <c r="S4010" s="9">
        <f>VLOOKUP(Todos!$A4010,vlookup_table[#All],7,FALSE)</f>
        <v>20</v>
      </c>
      <c r="T4010" s="9">
        <f>ROUND((9706-Todos!$P4010)/100, 0)</f>
        <v>79</v>
      </c>
      <c r="U4010" s="9" t="str" cm="1">
        <f t="array" ref="U4010">_xlfn.IFS(
    ISNUMBER(SEARCH("C", Q4010)), "Ciudad",
    ISNUMBER(SEARCH("T", Q4010)), "Pueblo",
    ISNUMBER(SEARCH("R", Q4010)), "Rural",
    ISNUMBER(SEARCH("S", Q4010)), "Suburbano",
    ISNUMBER(SEARCH("U", Q4010)), "Urbano"
)</f>
        <v>Pueblo</v>
      </c>
      <c r="V4010" s="24" t="str" cm="1">
        <f t="array" ref="V4010">_xlfn.LET(
    _xlpm.txt, _xlfn.TEXTJOIN("", TRUE, IF(ISNUMBER(--MID(Todos!$H4010, _xlfn.SEQUENCE(LEN(Todos!$H4010)), 1)), MID(Todos!$H4010, _xlfn.SEQUENCE(LEN(Todos!$H4010)), 1), "")),
    IF(ISNUMBER(--RIGHT(_xlpm.txt,1)), _xlpm.txt, LEFT(_xlpm.txt, LEN(_xlpm.txt)-1))
)</f>
        <v>13849</v>
      </c>
      <c r="W4010" s="9" t="str">
        <f>UPPER(LEFT(Todos!$B4010,2))</f>
        <v>TX</v>
      </c>
      <c r="X4010" s="10" t="str" cm="1">
        <f t="array" ref="X4010">+IF(Todos!$C4010 = "",MODE.MATCH(Todos!$C$2:$C$4029),Todos!$C4010)</f>
        <v>M</v>
      </c>
    </row>
    <row r="4011" spans="1:24" x14ac:dyDescent="0.35">
      <c r="A4011" s="11">
        <v>83698</v>
      </c>
      <c r="B4011" s="12" t="s">
        <v>57</v>
      </c>
      <c r="C4011" s="12" t="s">
        <v>14</v>
      </c>
      <c r="D4011" s="12">
        <v>878</v>
      </c>
      <c r="E4011" s="12">
        <v>412</v>
      </c>
      <c r="F4011" s="12">
        <v>454</v>
      </c>
      <c r="G4011" s="12">
        <v>0</v>
      </c>
      <c r="H4011" s="12">
        <v>18625</v>
      </c>
      <c r="I4011" s="12">
        <v>4</v>
      </c>
      <c r="J4011" s="12">
        <v>78</v>
      </c>
      <c r="K4011" s="12">
        <v>420</v>
      </c>
      <c r="L4011" s="12">
        <v>455</v>
      </c>
      <c r="M4011" s="12">
        <v>10.125</v>
      </c>
      <c r="N4011" s="12">
        <f>VLOOKUP(Todos!$A4011,vlookup_table[#All],2,FALSE)</f>
        <v>1</v>
      </c>
      <c r="O4011" s="12" t="str">
        <f>VLOOKUP(Todos!$A4011,vlookup_table[#All],3,FALSE)</f>
        <v>MN</v>
      </c>
      <c r="P4011" s="12">
        <f>VLOOKUP(Todos!$A4011,vlookup_table[#All],4,FALSE)</f>
        <v>5112</v>
      </c>
      <c r="Q4011" s="14" t="str">
        <f>VLOOKUP(Todos!$A4011,vlookup_table[#All],5,FALSE)</f>
        <v>S2</v>
      </c>
      <c r="R4011" s="14" t="str">
        <f>VLOOKUP(Todos!$A4011,vlookup_table[#All],6,FALSE)</f>
        <v>M</v>
      </c>
      <c r="S4011" s="14">
        <f>VLOOKUP(Todos!$A4011,vlookup_table[#All],7,FALSE)</f>
        <v>16</v>
      </c>
      <c r="T4011" s="14">
        <f>ROUND((9706-Todos!$P4011)/100, 0)</f>
        <v>46</v>
      </c>
      <c r="U4011" s="14" t="str" cm="1">
        <f t="array" ref="U4011">_xlfn.IFS(
    ISNUMBER(SEARCH("C", Q4011)), "Ciudad",
    ISNUMBER(SEARCH("T", Q4011)), "Pueblo",
    ISNUMBER(SEARCH("R", Q4011)), "Rural",
    ISNUMBER(SEARCH("S", Q4011)), "Suburbano",
    ISNUMBER(SEARCH("U", Q4011)), "Urbano"
)</f>
        <v>Suburbano</v>
      </c>
      <c r="V4011" s="25" t="str" cm="1">
        <f t="array" ref="V4011">_xlfn.LET(
    _xlpm.txt, _xlfn.TEXTJOIN("", TRUE, IF(ISNUMBER(--MID(Todos!$H4011, _xlfn.SEQUENCE(LEN(Todos!$H4011)), 1)), MID(Todos!$H4011, _xlfn.SEQUENCE(LEN(Todos!$H4011)), 1), "")),
    IF(ISNUMBER(--RIGHT(_xlpm.txt,1)), _xlpm.txt, LEFT(_xlpm.txt, LEN(_xlpm.txt)-1))
)</f>
        <v>18625</v>
      </c>
      <c r="W4011" s="14" t="str">
        <f>UPPER(LEFT(Todos!$B4011,2))</f>
        <v>MN</v>
      </c>
      <c r="X4011" s="15" t="str" cm="1">
        <f t="array" ref="X4011">+IF(Todos!$C4011 = "",MODE.MATCH(Todos!$C$2:$C$4029),Todos!$C4011)</f>
        <v>M</v>
      </c>
    </row>
    <row r="4012" spans="1:24" x14ac:dyDescent="0.35">
      <c r="A4012" s="6">
        <v>142600</v>
      </c>
      <c r="B4012" s="7" t="s">
        <v>22</v>
      </c>
      <c r="C4012" s="7" t="s">
        <v>17</v>
      </c>
      <c r="D4012" s="7">
        <v>919</v>
      </c>
      <c r="E4012" s="7">
        <v>89</v>
      </c>
      <c r="F4012" s="7">
        <v>210</v>
      </c>
      <c r="G4012" s="7">
        <v>3</v>
      </c>
      <c r="H4012" s="7">
        <v>4825</v>
      </c>
      <c r="I4012" s="7">
        <v>41</v>
      </c>
      <c r="J4012" s="7">
        <v>37</v>
      </c>
      <c r="K4012" s="7">
        <v>193</v>
      </c>
      <c r="L4012" s="7">
        <v>154</v>
      </c>
      <c r="M4012" s="7">
        <v>25</v>
      </c>
      <c r="N4012" s="7">
        <f>VLOOKUP(Todos!$A4012,vlookup_table[#All],2,FALSE)</f>
        <v>0</v>
      </c>
      <c r="O4012" s="7" t="str">
        <f>VLOOKUP(Todos!$A4012,vlookup_table[#All],3,FALSE)</f>
        <v>CA</v>
      </c>
      <c r="P4012" s="7">
        <f>VLOOKUP(Todos!$A4012,vlookup_table[#All],4,FALSE)</f>
        <v>4301</v>
      </c>
      <c r="Q4012" s="9" t="str">
        <f>VLOOKUP(Todos!$A4012,vlookup_table[#All],5,FALSE)</f>
        <v>U4</v>
      </c>
      <c r="R4012" s="9" t="str">
        <f>VLOOKUP(Todos!$A4012,vlookup_table[#All],6,FALSE)</f>
        <v>F</v>
      </c>
      <c r="S4012" s="9">
        <f>VLOOKUP(Todos!$A4012,vlookup_table[#All],7,FALSE)</f>
        <v>25</v>
      </c>
      <c r="T4012" s="9">
        <f>ROUND((9706-Todos!$P4012)/100, 0)</f>
        <v>54</v>
      </c>
      <c r="U4012" s="9" t="str" cm="1">
        <f t="array" ref="U4012">_xlfn.IFS(
    ISNUMBER(SEARCH("C", Q4012)), "Ciudad",
    ISNUMBER(SEARCH("T", Q4012)), "Pueblo",
    ISNUMBER(SEARCH("R", Q4012)), "Rural",
    ISNUMBER(SEARCH("S", Q4012)), "Suburbano",
    ISNUMBER(SEARCH("U", Q4012)), "Urbano"
)</f>
        <v>Urbano</v>
      </c>
      <c r="V4012" s="24" t="str" cm="1">
        <f t="array" ref="V4012">_xlfn.LET(
    _xlpm.txt, _xlfn.TEXTJOIN("", TRUE, IF(ISNUMBER(--MID(Todos!$H4012, _xlfn.SEQUENCE(LEN(Todos!$H4012)), 1)), MID(Todos!$H4012, _xlfn.SEQUENCE(LEN(Todos!$H4012)), 1), "")),
    IF(ISNUMBER(--RIGHT(_xlpm.txt,1)), _xlpm.txt, LEFT(_xlpm.txt, LEN(_xlpm.txt)-1))
)</f>
        <v>4825</v>
      </c>
      <c r="W4012" s="9" t="str">
        <f>UPPER(LEFT(Todos!$B4012,2))</f>
        <v>CA</v>
      </c>
      <c r="X4012" s="10" t="str" cm="1">
        <f t="array" ref="X4012">+IF(Todos!$C4012 = "",MODE.MATCH(Todos!$C$2:$C$4029),Todos!$C4012)</f>
        <v>F</v>
      </c>
    </row>
    <row r="4013" spans="1:24" x14ac:dyDescent="0.35">
      <c r="A4013" s="11">
        <v>26009</v>
      </c>
      <c r="B4013" s="12" t="s">
        <v>40</v>
      </c>
      <c r="C4013" s="12" t="s">
        <v>17</v>
      </c>
      <c r="D4013" s="12">
        <v>899</v>
      </c>
      <c r="E4013" s="12">
        <v>396</v>
      </c>
      <c r="F4013" s="12">
        <v>501</v>
      </c>
      <c r="G4013" s="12">
        <v>1</v>
      </c>
      <c r="H4013" s="12">
        <v>15973</v>
      </c>
      <c r="I4013" s="12">
        <v>6</v>
      </c>
      <c r="J4013" s="12">
        <v>44</v>
      </c>
      <c r="K4013" s="12">
        <v>417</v>
      </c>
      <c r="L4013" s="12">
        <v>479</v>
      </c>
      <c r="M4013" s="12">
        <v>8</v>
      </c>
      <c r="N4013" s="12">
        <f>VLOOKUP(Todos!$A4013,vlookup_table[#All],2,FALSE)</f>
        <v>2</v>
      </c>
      <c r="O4013" s="12" t="str">
        <f>VLOOKUP(Todos!$A4013,vlookup_table[#All],3,FALSE)</f>
        <v>GA</v>
      </c>
      <c r="P4013" s="12">
        <f>VLOOKUP(Todos!$A4013,vlookup_table[#All],4,FALSE)</f>
        <v>6411</v>
      </c>
      <c r="Q4013" s="14" t="str">
        <f>VLOOKUP(Todos!$A4013,vlookup_table[#All],5,FALSE)</f>
        <v>S2</v>
      </c>
      <c r="R4013" s="14" t="str">
        <f>VLOOKUP(Todos!$A4013,vlookup_table[#All],6,FALSE)</f>
        <v>F</v>
      </c>
      <c r="S4013" s="14">
        <f>VLOOKUP(Todos!$A4013,vlookup_table[#All],7,FALSE)</f>
        <v>15</v>
      </c>
      <c r="T4013" s="14">
        <f>ROUND((9706-Todos!$P4013)/100, 0)</f>
        <v>33</v>
      </c>
      <c r="U4013" s="14" t="str" cm="1">
        <f t="array" ref="U4013">_xlfn.IFS(
    ISNUMBER(SEARCH("C", Q4013)), "Ciudad",
    ISNUMBER(SEARCH("T", Q4013)), "Pueblo",
    ISNUMBER(SEARCH("R", Q4013)), "Rural",
    ISNUMBER(SEARCH("S", Q4013)), "Suburbano",
    ISNUMBER(SEARCH("U", Q4013)), "Urbano"
)</f>
        <v>Suburbano</v>
      </c>
      <c r="V4013" s="25" t="str" cm="1">
        <f t="array" ref="V4013">_xlfn.LET(
    _xlpm.txt, _xlfn.TEXTJOIN("", TRUE, IF(ISNUMBER(--MID(Todos!$H4013, _xlfn.SEQUENCE(LEN(Todos!$H4013)), 1)), MID(Todos!$H4013, _xlfn.SEQUENCE(LEN(Todos!$H4013)), 1), "")),
    IF(ISNUMBER(--RIGHT(_xlpm.txt,1)), _xlpm.txt, LEFT(_xlpm.txt, LEN(_xlpm.txt)-1))
)</f>
        <v>15973</v>
      </c>
      <c r="W4013" s="14" t="str">
        <f>UPPER(LEFT(Todos!$B4013,2))</f>
        <v>GA</v>
      </c>
      <c r="X4013" s="15" t="str" cm="1">
        <f t="array" ref="X4013">+IF(Todos!$C4013 = "",MODE.MATCH(Todos!$C$2:$C$4029),Todos!$C4013)</f>
        <v>F</v>
      </c>
    </row>
    <row r="4014" spans="1:24" x14ac:dyDescent="0.35">
      <c r="A4014" s="6">
        <v>2311</v>
      </c>
      <c r="B4014" s="7" t="s">
        <v>30</v>
      </c>
      <c r="C4014" s="7" t="s">
        <v>14</v>
      </c>
      <c r="D4014" s="7">
        <v>817</v>
      </c>
      <c r="E4014" s="7">
        <v>488</v>
      </c>
      <c r="F4014" s="7">
        <v>567</v>
      </c>
      <c r="G4014" s="7">
        <v>0</v>
      </c>
      <c r="H4014" s="7">
        <v>18712</v>
      </c>
      <c r="I4014" s="7">
        <v>1</v>
      </c>
      <c r="J4014" s="7">
        <v>77</v>
      </c>
      <c r="K4014" s="7">
        <v>534</v>
      </c>
      <c r="L4014" s="7">
        <v>526</v>
      </c>
      <c r="M4014" s="7">
        <v>5.3333333329999997</v>
      </c>
      <c r="N4014" s="7">
        <f>VLOOKUP(Todos!$A4014,vlookup_table[#All],2,FALSE)</f>
        <v>0</v>
      </c>
      <c r="O4014" s="7" t="str">
        <f>VLOOKUP(Todos!$A4014,vlookup_table[#All],3,FALSE)</f>
        <v>MI</v>
      </c>
      <c r="P4014" s="7">
        <f>VLOOKUP(Todos!$A4014,vlookup_table[#All],4,FALSE)</f>
        <v>0</v>
      </c>
      <c r="Q4014" s="9" t="str">
        <f>VLOOKUP(Todos!$A4014,vlookup_table[#All],5,FALSE)</f>
        <v/>
      </c>
      <c r="R4014" s="9" t="str">
        <f>VLOOKUP(Todos!$A4014,vlookup_table[#All],6,FALSE)</f>
        <v>M</v>
      </c>
      <c r="S4014" s="9">
        <f>VLOOKUP(Todos!$A4014,vlookup_table[#All],7,FALSE)</f>
        <v>5</v>
      </c>
      <c r="T4014" s="9">
        <f>ROUND((9706-Todos!$P4014)/100, 0)</f>
        <v>97</v>
      </c>
      <c r="U4014" s="9" t="e" cm="1">
        <f t="array" ref="U4014">_xlfn.IFS(
    ISNUMBER(SEARCH("C", Q4014)), "Ciudad",
    ISNUMBER(SEARCH("T", Q4014)), "Pueblo",
    ISNUMBER(SEARCH("R", Q4014)), "Rural",
    ISNUMBER(SEARCH("S", Q4014)), "Suburbano",
    ISNUMBER(SEARCH("U", Q4014)), "Urbano"
)</f>
        <v>#N/A</v>
      </c>
      <c r="V4014" s="24" t="str" cm="1">
        <f t="array" ref="V4014">_xlfn.LET(
    _xlpm.txt, _xlfn.TEXTJOIN("", TRUE, IF(ISNUMBER(--MID(Todos!$H4014, _xlfn.SEQUENCE(LEN(Todos!$H4014)), 1)), MID(Todos!$H4014, _xlfn.SEQUENCE(LEN(Todos!$H4014)), 1), "")),
    IF(ISNUMBER(--RIGHT(_xlpm.txt,1)), _xlpm.txt, LEFT(_xlpm.txt, LEN(_xlpm.txt)-1))
)</f>
        <v>18712</v>
      </c>
      <c r="W4014" s="9" t="str">
        <f>UPPER(LEFT(Todos!$B4014,2))</f>
        <v>MI</v>
      </c>
      <c r="X4014" s="10" t="str" cm="1">
        <f t="array" ref="X4014">+IF(Todos!$C4014 = "",MODE.MATCH(Todos!$C$2:$C$4029),Todos!$C4014)</f>
        <v>M</v>
      </c>
    </row>
    <row r="4015" spans="1:24" x14ac:dyDescent="0.35">
      <c r="A4015" s="11">
        <v>77441</v>
      </c>
      <c r="B4015" s="12" t="s">
        <v>36</v>
      </c>
      <c r="C4015" s="12" t="s">
        <v>17</v>
      </c>
      <c r="D4015" s="12">
        <v>725</v>
      </c>
      <c r="E4015" s="12">
        <v>316</v>
      </c>
      <c r="F4015" s="12">
        <v>376</v>
      </c>
      <c r="G4015" s="12">
        <v>0</v>
      </c>
      <c r="H4015" s="12">
        <v>11623</v>
      </c>
      <c r="I4015" s="12">
        <v>1</v>
      </c>
      <c r="J4015" s="12">
        <v>86</v>
      </c>
      <c r="K4015" s="12">
        <v>354</v>
      </c>
      <c r="L4015" s="12">
        <v>335</v>
      </c>
      <c r="M4015" s="12">
        <v>7.6666666670000003</v>
      </c>
      <c r="N4015" s="12">
        <f>VLOOKUP(Todos!$A4015,vlookup_table[#All],2,FALSE)</f>
        <v>0</v>
      </c>
      <c r="O4015" s="12" t="str">
        <f>VLOOKUP(Todos!$A4015,vlookup_table[#All],3,FALSE)</f>
        <v>WI</v>
      </c>
      <c r="P4015" s="12">
        <f>VLOOKUP(Todos!$A4015,vlookup_table[#All],4,FALSE)</f>
        <v>5701</v>
      </c>
      <c r="Q4015" s="14" t="str">
        <f>VLOOKUP(Todos!$A4015,vlookup_table[#All],5,FALSE)</f>
        <v>T2</v>
      </c>
      <c r="R4015" s="14" t="str">
        <f>VLOOKUP(Todos!$A4015,vlookup_table[#All],6,FALSE)</f>
        <v>F</v>
      </c>
      <c r="S4015" s="14">
        <f>VLOOKUP(Todos!$A4015,vlookup_table[#All],7,FALSE)</f>
        <v>7</v>
      </c>
      <c r="T4015" s="14">
        <f>ROUND((9706-Todos!$P4015)/100, 0)</f>
        <v>40</v>
      </c>
      <c r="U4015" s="14" t="str" cm="1">
        <f t="array" ref="U4015">_xlfn.IFS(
    ISNUMBER(SEARCH("C", Q4015)), "Ciudad",
    ISNUMBER(SEARCH("T", Q4015)), "Pueblo",
    ISNUMBER(SEARCH("R", Q4015)), "Rural",
    ISNUMBER(SEARCH("S", Q4015)), "Suburbano",
    ISNUMBER(SEARCH("U", Q4015)), "Urbano"
)</f>
        <v>Pueblo</v>
      </c>
      <c r="V4015" s="25" t="str" cm="1">
        <f t="array" ref="V4015">_xlfn.LET(
    _xlpm.txt, _xlfn.TEXTJOIN("", TRUE, IF(ISNUMBER(--MID(Todos!$H4015, _xlfn.SEQUENCE(LEN(Todos!$H4015)), 1)), MID(Todos!$H4015, _xlfn.SEQUENCE(LEN(Todos!$H4015)), 1), "")),
    IF(ISNUMBER(--RIGHT(_xlpm.txt,1)), _xlpm.txt, LEFT(_xlpm.txt, LEN(_xlpm.txt)-1))
)</f>
        <v>11623</v>
      </c>
      <c r="W4015" s="14" t="str">
        <f>UPPER(LEFT(Todos!$B4015,2))</f>
        <v>WI</v>
      </c>
      <c r="X4015" s="15" t="str" cm="1">
        <f t="array" ref="X4015">+IF(Todos!$C4015 = "",MODE.MATCH(Todos!$C$2:$C$4029),Todos!$C4015)</f>
        <v>F</v>
      </c>
    </row>
    <row r="4016" spans="1:24" x14ac:dyDescent="0.35">
      <c r="A4016" s="6">
        <v>6403</v>
      </c>
      <c r="B4016" s="7" t="s">
        <v>13</v>
      </c>
      <c r="C4016" s="7" t="s">
        <v>14</v>
      </c>
      <c r="D4016" s="7">
        <v>677</v>
      </c>
      <c r="E4016" s="7">
        <v>311</v>
      </c>
      <c r="F4016" s="7">
        <v>313</v>
      </c>
      <c r="G4016" s="7">
        <v>0</v>
      </c>
      <c r="H4016" s="7">
        <v>12509</v>
      </c>
      <c r="I4016" s="7">
        <v>2</v>
      </c>
      <c r="J4016" s="7">
        <v>23</v>
      </c>
      <c r="K4016" s="7">
        <v>272</v>
      </c>
      <c r="L4016" s="7">
        <v>324</v>
      </c>
      <c r="M4016" s="7">
        <v>10.11538462</v>
      </c>
      <c r="N4016" s="7">
        <f>VLOOKUP(Todos!$A4016,vlookup_table[#All],2,FALSE)</f>
        <v>1</v>
      </c>
      <c r="O4016" s="7" t="str">
        <f>VLOOKUP(Todos!$A4016,vlookup_table[#All],3,FALSE)</f>
        <v>FL</v>
      </c>
      <c r="P4016" s="7">
        <f>VLOOKUP(Todos!$A4016,vlookup_table[#All],4,FALSE)</f>
        <v>2703</v>
      </c>
      <c r="Q4016" s="9" t="str">
        <f>VLOOKUP(Todos!$A4016,vlookup_table[#All],5,FALSE)</f>
        <v>C2</v>
      </c>
      <c r="R4016" s="9" t="str">
        <f>VLOOKUP(Todos!$A4016,vlookup_table[#All],6,FALSE)</f>
        <v>M</v>
      </c>
      <c r="S4016" s="9">
        <f>VLOOKUP(Todos!$A4016,vlookup_table[#All],7,FALSE)</f>
        <v>10</v>
      </c>
      <c r="T4016" s="9">
        <f>ROUND((9706-Todos!$P4016)/100, 0)</f>
        <v>70</v>
      </c>
      <c r="U4016" s="9" t="str" cm="1">
        <f t="array" ref="U4016">_xlfn.IFS(
    ISNUMBER(SEARCH("C", Q4016)), "Ciudad",
    ISNUMBER(SEARCH("T", Q4016)), "Pueblo",
    ISNUMBER(SEARCH("R", Q4016)), "Rural",
    ISNUMBER(SEARCH("S", Q4016)), "Suburbano",
    ISNUMBER(SEARCH("U", Q4016)), "Urbano"
)</f>
        <v>Ciudad</v>
      </c>
      <c r="V4016" s="24" t="str" cm="1">
        <f t="array" ref="V4016">_xlfn.LET(
    _xlpm.txt, _xlfn.TEXTJOIN("", TRUE, IF(ISNUMBER(--MID(Todos!$H4016, _xlfn.SEQUENCE(LEN(Todos!$H4016)), 1)), MID(Todos!$H4016, _xlfn.SEQUENCE(LEN(Todos!$H4016)), 1), "")),
    IF(ISNUMBER(--RIGHT(_xlpm.txt,1)), _xlpm.txt, LEFT(_xlpm.txt, LEN(_xlpm.txt)-1))
)</f>
        <v>12509</v>
      </c>
      <c r="W4016" s="9" t="str">
        <f>UPPER(LEFT(Todos!$B4016,2))</f>
        <v>FL</v>
      </c>
      <c r="X4016" s="10" t="str" cm="1">
        <f t="array" ref="X4016">+IF(Todos!$C4016 = "",MODE.MATCH(Todos!$C$2:$C$4029),Todos!$C4016)</f>
        <v>M</v>
      </c>
    </row>
    <row r="4017" spans="1:24" x14ac:dyDescent="0.35">
      <c r="A4017" s="11">
        <v>117326</v>
      </c>
      <c r="B4017" s="12" t="s">
        <v>21</v>
      </c>
      <c r="C4017" s="12" t="s">
        <v>17</v>
      </c>
      <c r="D4017" s="12">
        <v>1715</v>
      </c>
      <c r="E4017" s="12">
        <v>554</v>
      </c>
      <c r="F4017" s="12">
        <v>837</v>
      </c>
      <c r="G4017" s="12">
        <v>34</v>
      </c>
      <c r="H4017" s="12">
        <v>31480</v>
      </c>
      <c r="I4017" s="12">
        <v>3</v>
      </c>
      <c r="J4017" s="12">
        <v>54</v>
      </c>
      <c r="K4017" s="12">
        <v>750</v>
      </c>
      <c r="L4017" s="12">
        <v>626</v>
      </c>
      <c r="M4017" s="12">
        <v>6.9166666670000003</v>
      </c>
      <c r="N4017" s="12">
        <f>VLOOKUP(Todos!$A4017,vlookup_table[#All],2,FALSE)</f>
        <v>0</v>
      </c>
      <c r="O4017" s="12" t="str">
        <f>VLOOKUP(Todos!$A4017,vlookup_table[#All],3,FALSE)</f>
        <v>TX</v>
      </c>
      <c r="P4017" s="12">
        <f>VLOOKUP(Todos!$A4017,vlookup_table[#All],4,FALSE)</f>
        <v>4105</v>
      </c>
      <c r="Q4017" s="14" t="str">
        <f>VLOOKUP(Todos!$A4017,vlookup_table[#All],5,FALSE)</f>
        <v>U1</v>
      </c>
      <c r="R4017" s="14" t="str">
        <f>VLOOKUP(Todos!$A4017,vlookup_table[#All],6,FALSE)</f>
        <v>F</v>
      </c>
      <c r="S4017" s="14">
        <f>VLOOKUP(Todos!$A4017,vlookup_table[#All],7,FALSE)</f>
        <v>10</v>
      </c>
      <c r="T4017" s="14">
        <f>ROUND((9706-Todos!$P4017)/100, 0)</f>
        <v>56</v>
      </c>
      <c r="U4017" s="14" t="str" cm="1">
        <f t="array" ref="U4017">_xlfn.IFS(
    ISNUMBER(SEARCH("C", Q4017)), "Ciudad",
    ISNUMBER(SEARCH("T", Q4017)), "Pueblo",
    ISNUMBER(SEARCH("R", Q4017)), "Rural",
    ISNUMBER(SEARCH("S", Q4017)), "Suburbano",
    ISNUMBER(SEARCH("U", Q4017)), "Urbano"
)</f>
        <v>Urbano</v>
      </c>
      <c r="V4017" s="25" t="str" cm="1">
        <f t="array" ref="V4017">_xlfn.LET(
    _xlpm.txt, _xlfn.TEXTJOIN("", TRUE, IF(ISNUMBER(--MID(Todos!$H4017, _xlfn.SEQUENCE(LEN(Todos!$H4017)), 1)), MID(Todos!$H4017, _xlfn.SEQUENCE(LEN(Todos!$H4017)), 1), "")),
    IF(ISNUMBER(--RIGHT(_xlpm.txt,1)), _xlpm.txt, LEFT(_xlpm.txt, LEN(_xlpm.txt)-1))
)</f>
        <v>31480</v>
      </c>
      <c r="W4017" s="14" t="str">
        <f>UPPER(LEFT(Todos!$B4017,2))</f>
        <v>TX</v>
      </c>
      <c r="X4017" s="15" t="str" cm="1">
        <f t="array" ref="X4017">+IF(Todos!$C4017 = "",MODE.MATCH(Todos!$C$2:$C$4029),Todos!$C4017)</f>
        <v>F</v>
      </c>
    </row>
    <row r="4018" spans="1:24" x14ac:dyDescent="0.35">
      <c r="A4018" s="6">
        <v>68618</v>
      </c>
      <c r="B4018" s="7" t="s">
        <v>30</v>
      </c>
      <c r="C4018" s="7" t="s">
        <v>14</v>
      </c>
      <c r="D4018" s="7">
        <v>726</v>
      </c>
      <c r="E4018" s="7">
        <v>485</v>
      </c>
      <c r="F4018" s="7">
        <v>509</v>
      </c>
      <c r="G4018" s="7">
        <v>0</v>
      </c>
      <c r="H4018" s="7">
        <v>17020</v>
      </c>
      <c r="I4018" s="7">
        <v>3</v>
      </c>
      <c r="J4018" s="7">
        <v>85</v>
      </c>
      <c r="K4018" s="7">
        <v>495</v>
      </c>
      <c r="L4018" s="7">
        <v>516</v>
      </c>
      <c r="M4018" s="7">
        <v>17.22580645</v>
      </c>
      <c r="N4018" s="7">
        <f>VLOOKUP(Todos!$A4018,vlookup_table[#All],2,FALSE)</f>
        <v>1</v>
      </c>
      <c r="O4018" s="7" t="str">
        <f>VLOOKUP(Todos!$A4018,vlookup_table[#All],3,FALSE)</f>
        <v>MI</v>
      </c>
      <c r="P4018" s="7">
        <f>VLOOKUP(Todos!$A4018,vlookup_table[#All],4,FALSE)</f>
        <v>3312</v>
      </c>
      <c r="Q4018" s="9" t="str">
        <f>VLOOKUP(Todos!$A4018,vlookup_table[#All],5,FALSE)</f>
        <v>T1</v>
      </c>
      <c r="R4018" s="9" t="str">
        <f>VLOOKUP(Todos!$A4018,vlookup_table[#All],6,FALSE)</f>
        <v>M</v>
      </c>
      <c r="S4018" s="9">
        <f>VLOOKUP(Todos!$A4018,vlookup_table[#All],7,FALSE)</f>
        <v>40</v>
      </c>
      <c r="T4018" s="9">
        <f>ROUND((9706-Todos!$P4018)/100, 0)</f>
        <v>64</v>
      </c>
      <c r="U4018" s="9" t="str" cm="1">
        <f t="array" ref="U4018">_xlfn.IFS(
    ISNUMBER(SEARCH("C", Q4018)), "Ciudad",
    ISNUMBER(SEARCH("T", Q4018)), "Pueblo",
    ISNUMBER(SEARCH("R", Q4018)), "Rural",
    ISNUMBER(SEARCH("S", Q4018)), "Suburbano",
    ISNUMBER(SEARCH("U", Q4018)), "Urbano"
)</f>
        <v>Pueblo</v>
      </c>
      <c r="V4018" s="24" t="str" cm="1">
        <f t="array" ref="V4018">_xlfn.LET(
    _xlpm.txt, _xlfn.TEXTJOIN("", TRUE, IF(ISNUMBER(--MID(Todos!$H4018, _xlfn.SEQUENCE(LEN(Todos!$H4018)), 1)), MID(Todos!$H4018, _xlfn.SEQUENCE(LEN(Todos!$H4018)), 1), "")),
    IF(ISNUMBER(--RIGHT(_xlpm.txt,1)), _xlpm.txt, LEFT(_xlpm.txt, LEN(_xlpm.txt)-1))
)</f>
        <v>17020</v>
      </c>
      <c r="W4018" s="9" t="str">
        <f>UPPER(LEFT(Todos!$B4018,2))</f>
        <v>MI</v>
      </c>
      <c r="X4018" s="10" t="str" cm="1">
        <f t="array" ref="X4018">+IF(Todos!$C4018 = "",MODE.MATCH(Todos!$C$2:$C$4029),Todos!$C4018)</f>
        <v>M</v>
      </c>
    </row>
    <row r="4019" spans="1:24" x14ac:dyDescent="0.35">
      <c r="A4019" s="11">
        <v>1646</v>
      </c>
      <c r="B4019" s="12" t="s">
        <v>22</v>
      </c>
      <c r="C4019" s="12" t="s">
        <v>14</v>
      </c>
      <c r="D4019" s="12">
        <v>675</v>
      </c>
      <c r="E4019" s="12">
        <v>163</v>
      </c>
      <c r="F4019" s="12">
        <v>230</v>
      </c>
      <c r="G4019" s="12">
        <v>1</v>
      </c>
      <c r="H4019" s="12">
        <v>7083</v>
      </c>
      <c r="I4019" s="12">
        <v>13</v>
      </c>
      <c r="J4019" s="12">
        <v>57</v>
      </c>
      <c r="K4019" s="12">
        <v>209</v>
      </c>
      <c r="L4019" s="12">
        <v>194</v>
      </c>
      <c r="M4019" s="12">
        <v>7.5625</v>
      </c>
      <c r="N4019" s="12">
        <f>VLOOKUP(Todos!$A4019,vlookup_table[#All],2,FALSE)</f>
        <v>1</v>
      </c>
      <c r="O4019" s="12" t="str">
        <f>VLOOKUP(Todos!$A4019,vlookup_table[#All],3,FALSE)</f>
        <v>CA</v>
      </c>
      <c r="P4019" s="12">
        <f>VLOOKUP(Todos!$A4019,vlookup_table[#All],4,FALSE)</f>
        <v>4711</v>
      </c>
      <c r="Q4019" s="14" t="str">
        <f>VLOOKUP(Todos!$A4019,vlookup_table[#All],5,FALSE)</f>
        <v>C3</v>
      </c>
      <c r="R4019" s="14" t="str">
        <f>VLOOKUP(Todos!$A4019,vlookup_table[#All],6,FALSE)</f>
        <v>M</v>
      </c>
      <c r="S4019" s="14">
        <f>VLOOKUP(Todos!$A4019,vlookup_table[#All],7,FALSE)</f>
        <v>10</v>
      </c>
      <c r="T4019" s="14">
        <f>ROUND((9706-Todos!$P4019)/100, 0)</f>
        <v>50</v>
      </c>
      <c r="U4019" s="14" t="str" cm="1">
        <f t="array" ref="U4019">_xlfn.IFS(
    ISNUMBER(SEARCH("C", Q4019)), "Ciudad",
    ISNUMBER(SEARCH("T", Q4019)), "Pueblo",
    ISNUMBER(SEARCH("R", Q4019)), "Rural",
    ISNUMBER(SEARCH("S", Q4019)), "Suburbano",
    ISNUMBER(SEARCH("U", Q4019)), "Urbano"
)</f>
        <v>Ciudad</v>
      </c>
      <c r="V4019" s="25" t="str" cm="1">
        <f t="array" ref="V4019">_xlfn.LET(
    _xlpm.txt, _xlfn.TEXTJOIN("", TRUE, IF(ISNUMBER(--MID(Todos!$H4019, _xlfn.SEQUENCE(LEN(Todos!$H4019)), 1)), MID(Todos!$H4019, _xlfn.SEQUENCE(LEN(Todos!$H4019)), 1), "")),
    IF(ISNUMBER(--RIGHT(_xlpm.txt,1)), _xlpm.txt, LEFT(_xlpm.txt, LEN(_xlpm.txt)-1))
)</f>
        <v>7083</v>
      </c>
      <c r="W4019" s="14" t="str">
        <f>UPPER(LEFT(Todos!$B4019,2))</f>
        <v>CA</v>
      </c>
      <c r="X4019" s="15" t="str" cm="1">
        <f t="array" ref="X4019">+IF(Todos!$C4019 = "",MODE.MATCH(Todos!$C$2:$C$4029),Todos!$C4019)</f>
        <v>M</v>
      </c>
    </row>
    <row r="4020" spans="1:24" x14ac:dyDescent="0.35">
      <c r="A4020" s="6">
        <v>66762</v>
      </c>
      <c r="B4020" s="7" t="s">
        <v>30</v>
      </c>
      <c r="C4020" s="7" t="s">
        <v>17</v>
      </c>
      <c r="D4020" s="7">
        <v>632</v>
      </c>
      <c r="E4020" s="7">
        <v>279</v>
      </c>
      <c r="F4020" s="7">
        <v>388</v>
      </c>
      <c r="G4020" s="7">
        <v>2</v>
      </c>
      <c r="H4020" s="7">
        <v>12653</v>
      </c>
      <c r="I4020" s="7">
        <v>1</v>
      </c>
      <c r="J4020" s="7">
        <v>71</v>
      </c>
      <c r="K4020" s="7">
        <v>336</v>
      </c>
      <c r="L4020" s="7">
        <v>339</v>
      </c>
      <c r="M4020" s="7">
        <v>8.5333333329999999</v>
      </c>
      <c r="N4020" s="7">
        <f>VLOOKUP(Todos!$A4020,vlookup_table[#All],2,FALSE)</f>
        <v>0</v>
      </c>
      <c r="O4020" s="7" t="str">
        <f>VLOOKUP(Todos!$A4020,vlookup_table[#All],3,FALSE)</f>
        <v>MI</v>
      </c>
      <c r="P4020" s="7">
        <f>VLOOKUP(Todos!$A4020,vlookup_table[#All],4,FALSE)</f>
        <v>0</v>
      </c>
      <c r="Q4020" s="9" t="str">
        <f>VLOOKUP(Todos!$A4020,vlookup_table[#All],5,FALSE)</f>
        <v/>
      </c>
      <c r="R4020" s="9" t="str">
        <f>VLOOKUP(Todos!$A4020,vlookup_table[#All],6,FALSE)</f>
        <v>F</v>
      </c>
      <c r="S4020" s="9">
        <f>VLOOKUP(Todos!$A4020,vlookup_table[#All],7,FALSE)</f>
        <v>5</v>
      </c>
      <c r="T4020" s="9">
        <f>ROUND((9706-Todos!$P4020)/100, 0)</f>
        <v>97</v>
      </c>
      <c r="U4020" s="9" t="e" cm="1">
        <f t="array" ref="U4020">_xlfn.IFS(
    ISNUMBER(SEARCH("C", Q4020)), "Ciudad",
    ISNUMBER(SEARCH("T", Q4020)), "Pueblo",
    ISNUMBER(SEARCH("R", Q4020)), "Rural",
    ISNUMBER(SEARCH("S", Q4020)), "Suburbano",
    ISNUMBER(SEARCH("U", Q4020)), "Urbano"
)</f>
        <v>#N/A</v>
      </c>
      <c r="V4020" s="24" t="str" cm="1">
        <f t="array" ref="V4020">_xlfn.LET(
    _xlpm.txt, _xlfn.TEXTJOIN("", TRUE, IF(ISNUMBER(--MID(Todos!$H4020, _xlfn.SEQUENCE(LEN(Todos!$H4020)), 1)), MID(Todos!$H4020, _xlfn.SEQUENCE(LEN(Todos!$H4020)), 1), "")),
    IF(ISNUMBER(--RIGHT(_xlpm.txt,1)), _xlpm.txt, LEFT(_xlpm.txt, LEN(_xlpm.txt)-1))
)</f>
        <v>12653</v>
      </c>
      <c r="W4020" s="9" t="str">
        <f>UPPER(LEFT(Todos!$B4020,2))</f>
        <v>MI</v>
      </c>
      <c r="X4020" s="10" t="str" cm="1">
        <f t="array" ref="X4020">+IF(Todos!$C4020 = "",MODE.MATCH(Todos!$C$2:$C$4029),Todos!$C4020)</f>
        <v>F</v>
      </c>
    </row>
    <row r="4021" spans="1:24" x14ac:dyDescent="0.35">
      <c r="A4021" s="11">
        <v>6443</v>
      </c>
      <c r="B4021" s="12" t="s">
        <v>13</v>
      </c>
      <c r="C4021" s="12" t="s">
        <v>14</v>
      </c>
      <c r="D4021" s="12">
        <v>595</v>
      </c>
      <c r="E4021" s="12">
        <v>252</v>
      </c>
      <c r="F4021" s="12">
        <v>274</v>
      </c>
      <c r="G4021" s="12">
        <v>0</v>
      </c>
      <c r="H4021" s="12">
        <v>11132</v>
      </c>
      <c r="I4021" s="12">
        <v>8</v>
      </c>
      <c r="J4021" s="12">
        <v>11</v>
      </c>
      <c r="K4021" s="12">
        <v>263</v>
      </c>
      <c r="L4021" s="12">
        <v>262</v>
      </c>
      <c r="M4021" s="12">
        <v>14.69230769</v>
      </c>
      <c r="N4021" s="12">
        <f>VLOOKUP(Todos!$A4021,vlookup_table[#All],2,FALSE)</f>
        <v>1</v>
      </c>
      <c r="O4021" s="12" t="str">
        <f>VLOOKUP(Todos!$A4021,vlookup_table[#All],3,FALSE)</f>
        <v>FL</v>
      </c>
      <c r="P4021" s="12">
        <f>VLOOKUP(Todos!$A4021,vlookup_table[#All],4,FALSE)</f>
        <v>2501</v>
      </c>
      <c r="Q4021" s="14" t="str">
        <f>VLOOKUP(Todos!$A4021,vlookup_table[#All],5,FALSE)</f>
        <v>T2</v>
      </c>
      <c r="R4021" s="14" t="str">
        <f>VLOOKUP(Todos!$A4021,vlookup_table[#All],6,FALSE)</f>
        <v>M</v>
      </c>
      <c r="S4021" s="14">
        <f>VLOOKUP(Todos!$A4021,vlookup_table[#All],7,FALSE)</f>
        <v>20</v>
      </c>
      <c r="T4021" s="14">
        <f>ROUND((9706-Todos!$P4021)/100, 0)</f>
        <v>72</v>
      </c>
      <c r="U4021" s="14" t="str" cm="1">
        <f t="array" ref="U4021">_xlfn.IFS(
    ISNUMBER(SEARCH("C", Q4021)), "Ciudad",
    ISNUMBER(SEARCH("T", Q4021)), "Pueblo",
    ISNUMBER(SEARCH("R", Q4021)), "Rural",
    ISNUMBER(SEARCH("S", Q4021)), "Suburbano",
    ISNUMBER(SEARCH("U", Q4021)), "Urbano"
)</f>
        <v>Pueblo</v>
      </c>
      <c r="V4021" s="25" t="str" cm="1">
        <f t="array" ref="V4021">_xlfn.LET(
    _xlpm.txt, _xlfn.TEXTJOIN("", TRUE, IF(ISNUMBER(--MID(Todos!$H4021, _xlfn.SEQUENCE(LEN(Todos!$H4021)), 1)), MID(Todos!$H4021, _xlfn.SEQUENCE(LEN(Todos!$H4021)), 1), "")),
    IF(ISNUMBER(--RIGHT(_xlpm.txt,1)), _xlpm.txt, LEFT(_xlpm.txt, LEN(_xlpm.txt)-1))
)</f>
        <v>11132</v>
      </c>
      <c r="W4021" s="14" t="str">
        <f>UPPER(LEFT(Todos!$B4021,2))</f>
        <v>FL</v>
      </c>
      <c r="X4021" s="15" t="str" cm="1">
        <f t="array" ref="X4021">+IF(Todos!$C4021 = "",MODE.MATCH(Todos!$C$2:$C$4029),Todos!$C4021)</f>
        <v>M</v>
      </c>
    </row>
    <row r="4022" spans="1:24" x14ac:dyDescent="0.35">
      <c r="A4022" s="6">
        <v>151175</v>
      </c>
      <c r="B4022" s="7" t="s">
        <v>22</v>
      </c>
      <c r="C4022" s="7" t="s">
        <v>17</v>
      </c>
      <c r="D4022" s="7">
        <v>2707</v>
      </c>
      <c r="E4022" s="7">
        <v>507</v>
      </c>
      <c r="F4022" s="7">
        <v>537</v>
      </c>
      <c r="G4022" s="7">
        <v>80</v>
      </c>
      <c r="H4022" s="7">
        <v>16165</v>
      </c>
      <c r="I4022" s="7">
        <v>24</v>
      </c>
      <c r="J4022" s="7">
        <v>54</v>
      </c>
      <c r="K4022" s="7">
        <v>504</v>
      </c>
      <c r="L4022" s="7">
        <v>538</v>
      </c>
      <c r="M4022" s="7">
        <v>12.117647059999999</v>
      </c>
      <c r="N4022" s="7">
        <f>VLOOKUP(Todos!$A4022,vlookup_table[#All],2,FALSE)</f>
        <v>0</v>
      </c>
      <c r="O4022" s="7" t="str">
        <f>VLOOKUP(Todos!$A4022,vlookup_table[#All],3,FALSE)</f>
        <v>CA</v>
      </c>
      <c r="P4022" s="7">
        <f>VLOOKUP(Todos!$A4022,vlookup_table[#All],4,FALSE)</f>
        <v>4001</v>
      </c>
      <c r="Q4022" s="9" t="str">
        <f>VLOOKUP(Todos!$A4022,vlookup_table[#All],5,FALSE)</f>
        <v>U1</v>
      </c>
      <c r="R4022" s="9" t="str">
        <f>VLOOKUP(Todos!$A4022,vlookup_table[#All],6,FALSE)</f>
        <v>F</v>
      </c>
      <c r="S4022" s="9">
        <f>VLOOKUP(Todos!$A4022,vlookup_table[#All],7,FALSE)</f>
        <v>22</v>
      </c>
      <c r="T4022" s="9">
        <f>ROUND((9706-Todos!$P4022)/100, 0)</f>
        <v>57</v>
      </c>
      <c r="U4022" s="9" t="str" cm="1">
        <f t="array" ref="U4022">_xlfn.IFS(
    ISNUMBER(SEARCH("C", Q4022)), "Ciudad",
    ISNUMBER(SEARCH("T", Q4022)), "Pueblo",
    ISNUMBER(SEARCH("R", Q4022)), "Rural",
    ISNUMBER(SEARCH("S", Q4022)), "Suburbano",
    ISNUMBER(SEARCH("U", Q4022)), "Urbano"
)</f>
        <v>Urbano</v>
      </c>
      <c r="V4022" s="24" t="str" cm="1">
        <f t="array" ref="V4022">_xlfn.LET(
    _xlpm.txt, _xlfn.TEXTJOIN("", TRUE, IF(ISNUMBER(--MID(Todos!$H4022, _xlfn.SEQUENCE(LEN(Todos!$H4022)), 1)), MID(Todos!$H4022, _xlfn.SEQUENCE(LEN(Todos!$H4022)), 1), "")),
    IF(ISNUMBER(--RIGHT(_xlpm.txt,1)), _xlpm.txt, LEFT(_xlpm.txt, LEN(_xlpm.txt)-1))
)</f>
        <v>16165</v>
      </c>
      <c r="W4022" s="9" t="str">
        <f>UPPER(LEFT(Todos!$B4022,2))</f>
        <v>CA</v>
      </c>
      <c r="X4022" s="10" t="str" cm="1">
        <f t="array" ref="X4022">+IF(Todos!$C4022 = "",MODE.MATCH(Todos!$C$2:$C$4029),Todos!$C4022)</f>
        <v>F</v>
      </c>
    </row>
    <row r="4023" spans="1:24" x14ac:dyDescent="0.35">
      <c r="A4023" s="11">
        <v>151504</v>
      </c>
      <c r="B4023" s="12" t="s">
        <v>22</v>
      </c>
      <c r="C4023" s="12" t="s">
        <v>14</v>
      </c>
      <c r="D4023" s="12">
        <v>2666</v>
      </c>
      <c r="E4023" s="12">
        <v>535</v>
      </c>
      <c r="F4023" s="12">
        <v>653</v>
      </c>
      <c r="G4023" s="12">
        <v>63</v>
      </c>
      <c r="H4023" s="12">
        <v>24745</v>
      </c>
      <c r="I4023" s="12">
        <v>22</v>
      </c>
      <c r="J4023" s="12">
        <v>45</v>
      </c>
      <c r="K4023" s="12">
        <v>609</v>
      </c>
      <c r="L4023" s="12">
        <v>612</v>
      </c>
      <c r="M4023" s="12">
        <v>12.33333333</v>
      </c>
      <c r="N4023" s="12">
        <f>VLOOKUP(Todos!$A4023,vlookup_table[#All],2,FALSE)</f>
        <v>1</v>
      </c>
      <c r="O4023" s="12" t="str">
        <f>VLOOKUP(Todos!$A4023,vlookup_table[#All],3,FALSE)</f>
        <v>CA</v>
      </c>
      <c r="P4023" s="12">
        <f>VLOOKUP(Todos!$A4023,vlookup_table[#All],4,FALSE)</f>
        <v>4401</v>
      </c>
      <c r="Q4023" s="14" t="str">
        <f>VLOOKUP(Todos!$A4023,vlookup_table[#All],5,FALSE)</f>
        <v>S1</v>
      </c>
      <c r="R4023" s="14" t="str">
        <f>VLOOKUP(Todos!$A4023,vlookup_table[#All],6,FALSE)</f>
        <v>M</v>
      </c>
      <c r="S4023" s="14">
        <f>VLOOKUP(Todos!$A4023,vlookup_table[#All],7,FALSE)</f>
        <v>21</v>
      </c>
      <c r="T4023" s="14">
        <f>ROUND((9706-Todos!$P4023)/100, 0)</f>
        <v>53</v>
      </c>
      <c r="U4023" s="14" t="str" cm="1">
        <f t="array" ref="U4023">_xlfn.IFS(
    ISNUMBER(SEARCH("C", Q4023)), "Ciudad",
    ISNUMBER(SEARCH("T", Q4023)), "Pueblo",
    ISNUMBER(SEARCH("R", Q4023)), "Rural",
    ISNUMBER(SEARCH("S", Q4023)), "Suburbano",
    ISNUMBER(SEARCH("U", Q4023)), "Urbano"
)</f>
        <v>Suburbano</v>
      </c>
      <c r="V4023" s="25" t="str" cm="1">
        <f t="array" ref="V4023">_xlfn.LET(
    _xlpm.txt, _xlfn.TEXTJOIN("", TRUE, IF(ISNUMBER(--MID(Todos!$H4023, _xlfn.SEQUENCE(LEN(Todos!$H4023)), 1)), MID(Todos!$H4023, _xlfn.SEQUENCE(LEN(Todos!$H4023)), 1), "")),
    IF(ISNUMBER(--RIGHT(_xlpm.txt,1)), _xlpm.txt, LEFT(_xlpm.txt, LEN(_xlpm.txt)-1))
)</f>
        <v>24745</v>
      </c>
      <c r="W4023" s="14" t="str">
        <f>UPPER(LEFT(Todos!$B4023,2))</f>
        <v>CA</v>
      </c>
      <c r="X4023" s="15" t="str" cm="1">
        <f t="array" ref="X4023">+IF(Todos!$C4023 = "",MODE.MATCH(Todos!$C$2:$C$4029),Todos!$C4023)</f>
        <v>M</v>
      </c>
    </row>
    <row r="4024" spans="1:24" x14ac:dyDescent="0.35">
      <c r="A4024" s="6">
        <v>74303</v>
      </c>
      <c r="B4024" s="7" t="s">
        <v>30</v>
      </c>
      <c r="C4024" s="7" t="s">
        <v>14</v>
      </c>
      <c r="D4024" s="7">
        <v>444</v>
      </c>
      <c r="E4024" s="7">
        <v>225</v>
      </c>
      <c r="F4024" s="7">
        <v>299</v>
      </c>
      <c r="G4024" s="7">
        <v>3</v>
      </c>
      <c r="H4024" s="7">
        <v>10088</v>
      </c>
      <c r="I4024" s="7">
        <v>1</v>
      </c>
      <c r="J4024" s="7">
        <v>86</v>
      </c>
      <c r="K4024" s="7">
        <v>264</v>
      </c>
      <c r="L4024" s="7">
        <v>269</v>
      </c>
      <c r="M4024" s="7">
        <v>17.14285714</v>
      </c>
      <c r="N4024" s="7">
        <f>VLOOKUP(Todos!$A4024,vlookup_table[#All],2,FALSE)</f>
        <v>4</v>
      </c>
      <c r="O4024" s="7" t="str">
        <f>VLOOKUP(Todos!$A4024,vlookup_table[#All],3,FALSE)</f>
        <v>MI</v>
      </c>
      <c r="P4024" s="7">
        <f>VLOOKUP(Todos!$A4024,vlookup_table[#All],4,FALSE)</f>
        <v>405</v>
      </c>
      <c r="Q4024" s="9" t="str">
        <f>VLOOKUP(Todos!$A4024,vlookup_table[#All],5,FALSE)</f>
        <v>R2</v>
      </c>
      <c r="R4024" s="9" t="str">
        <f>VLOOKUP(Todos!$A4024,vlookup_table[#All],6,FALSE)</f>
        <v>M</v>
      </c>
      <c r="S4024" s="9">
        <f>VLOOKUP(Todos!$A4024,vlookup_table[#All],7,FALSE)</f>
        <v>25</v>
      </c>
      <c r="T4024" s="9">
        <f>ROUND((9706-Todos!$P4024)/100, 0)</f>
        <v>93</v>
      </c>
      <c r="U4024" s="9" t="str" cm="1">
        <f t="array" ref="U4024">_xlfn.IFS(
    ISNUMBER(SEARCH("C", Q4024)), "Ciudad",
    ISNUMBER(SEARCH("T", Q4024)), "Pueblo",
    ISNUMBER(SEARCH("R", Q4024)), "Rural",
    ISNUMBER(SEARCH("S", Q4024)), "Suburbano",
    ISNUMBER(SEARCH("U", Q4024)), "Urbano"
)</f>
        <v>Rural</v>
      </c>
      <c r="V4024" s="24" t="str" cm="1">
        <f t="array" ref="V4024">_xlfn.LET(
    _xlpm.txt, _xlfn.TEXTJOIN("", TRUE, IF(ISNUMBER(--MID(Todos!$H4024, _xlfn.SEQUENCE(LEN(Todos!$H4024)), 1)), MID(Todos!$H4024, _xlfn.SEQUENCE(LEN(Todos!$H4024)), 1), "")),
    IF(ISNUMBER(--RIGHT(_xlpm.txt,1)), _xlpm.txt, LEFT(_xlpm.txt, LEN(_xlpm.txt)-1))
)</f>
        <v>10088</v>
      </c>
      <c r="W4024" s="9" t="str">
        <f>UPPER(LEFT(Todos!$B4024,2))</f>
        <v>MI</v>
      </c>
      <c r="X4024" s="10" t="str" cm="1">
        <f t="array" ref="X4024">+IF(Todos!$C4024 = "",MODE.MATCH(Todos!$C$2:$C$4029),Todos!$C4024)</f>
        <v>M</v>
      </c>
    </row>
    <row r="4025" spans="1:24" x14ac:dyDescent="0.35">
      <c r="A4025" s="11">
        <v>41537</v>
      </c>
      <c r="B4025" s="12" t="s">
        <v>13</v>
      </c>
      <c r="C4025" s="12" t="s">
        <v>17</v>
      </c>
      <c r="D4025" s="12">
        <v>742</v>
      </c>
      <c r="E4025" s="12">
        <v>396</v>
      </c>
      <c r="F4025" s="12">
        <v>470</v>
      </c>
      <c r="G4025" s="12">
        <v>0</v>
      </c>
      <c r="H4025" s="12">
        <v>15356</v>
      </c>
      <c r="I4025" s="12">
        <v>7</v>
      </c>
      <c r="J4025" s="12">
        <v>37</v>
      </c>
      <c r="K4025" s="12">
        <v>424</v>
      </c>
      <c r="L4025" s="12">
        <v>450</v>
      </c>
      <c r="M4025" s="12">
        <v>14.28571429</v>
      </c>
      <c r="N4025" s="12">
        <f>VLOOKUP(Todos!$A4025,vlookup_table[#All],2,FALSE)</f>
        <v>2</v>
      </c>
      <c r="O4025" s="12" t="str">
        <f>VLOOKUP(Todos!$A4025,vlookup_table[#All],3,FALSE)</f>
        <v>FL</v>
      </c>
      <c r="P4025" s="12">
        <f>VLOOKUP(Todos!$A4025,vlookup_table[#All],4,FALSE)</f>
        <v>6101</v>
      </c>
      <c r="Q4025" s="14" t="str">
        <f>VLOOKUP(Todos!$A4025,vlookup_table[#All],5,FALSE)</f>
        <v>S2</v>
      </c>
      <c r="R4025" s="14" t="str">
        <f>VLOOKUP(Todos!$A4025,vlookup_table[#All],6,FALSE)</f>
        <v>F</v>
      </c>
      <c r="S4025" s="14">
        <f>VLOOKUP(Todos!$A4025,vlookup_table[#All],7,FALSE)</f>
        <v>50</v>
      </c>
      <c r="T4025" s="14">
        <f>ROUND((9706-Todos!$P4025)/100, 0)</f>
        <v>36</v>
      </c>
      <c r="U4025" s="14" t="str" cm="1">
        <f t="array" ref="U4025">_xlfn.IFS(
    ISNUMBER(SEARCH("C", Q4025)), "Ciudad",
    ISNUMBER(SEARCH("T", Q4025)), "Pueblo",
    ISNUMBER(SEARCH("R", Q4025)), "Rural",
    ISNUMBER(SEARCH("S", Q4025)), "Suburbano",
    ISNUMBER(SEARCH("U", Q4025)), "Urbano"
)</f>
        <v>Suburbano</v>
      </c>
      <c r="V4025" s="25" t="str" cm="1">
        <f t="array" ref="V4025">_xlfn.LET(
    _xlpm.txt, _xlfn.TEXTJOIN("", TRUE, IF(ISNUMBER(--MID(Todos!$H4025, _xlfn.SEQUENCE(LEN(Todos!$H4025)), 1)), MID(Todos!$H4025, _xlfn.SEQUENCE(LEN(Todos!$H4025)), 1), "")),
    IF(ISNUMBER(--RIGHT(_xlpm.txt,1)), _xlpm.txt, LEFT(_xlpm.txt, LEN(_xlpm.txt)-1))
)</f>
        <v>15356</v>
      </c>
      <c r="W4025" s="14" t="str">
        <f>UPPER(LEFT(Todos!$B4025,2))</f>
        <v>FL</v>
      </c>
      <c r="X4025" s="15" t="str" cm="1">
        <f t="array" ref="X4025">+IF(Todos!$C4025 = "",MODE.MATCH(Todos!$C$2:$C$4029),Todos!$C4025)</f>
        <v>F</v>
      </c>
    </row>
    <row r="4026" spans="1:24" x14ac:dyDescent="0.35">
      <c r="A4026" s="6">
        <v>4881</v>
      </c>
      <c r="B4026" s="7" t="s">
        <v>13</v>
      </c>
      <c r="C4026" s="7" t="s">
        <v>14</v>
      </c>
      <c r="D4026" s="7">
        <v>599</v>
      </c>
      <c r="E4026" s="7">
        <v>100</v>
      </c>
      <c r="F4026" s="7">
        <v>423</v>
      </c>
      <c r="G4026" s="7">
        <v>4</v>
      </c>
      <c r="H4026" s="7">
        <v>11670</v>
      </c>
      <c r="I4026" s="7">
        <v>10</v>
      </c>
      <c r="J4026" s="7">
        <v>27</v>
      </c>
      <c r="K4026" s="7">
        <v>406</v>
      </c>
      <c r="L4026" s="7">
        <v>200</v>
      </c>
      <c r="M4026" s="7">
        <v>9.230769231</v>
      </c>
      <c r="N4026" s="7">
        <f>VLOOKUP(Todos!$A4026,vlookup_table[#All],2,FALSE)</f>
        <v>28</v>
      </c>
      <c r="O4026" s="7" t="str">
        <f>VLOOKUP(Todos!$A4026,vlookup_table[#All],3,FALSE)</f>
        <v>FL</v>
      </c>
      <c r="P4026" s="7">
        <f>VLOOKUP(Todos!$A4026,vlookup_table[#All],4,FALSE)</f>
        <v>7401</v>
      </c>
      <c r="Q4026" s="9" t="str">
        <f>VLOOKUP(Todos!$A4026,vlookup_table[#All],5,FALSE)</f>
        <v>C1</v>
      </c>
      <c r="R4026" s="9" t="str">
        <f>VLOOKUP(Todos!$A4026,vlookup_table[#All],6,FALSE)</f>
        <v>M</v>
      </c>
      <c r="S4026" s="9">
        <f>VLOOKUP(Todos!$A4026,vlookup_table[#All],7,FALSE)</f>
        <v>10</v>
      </c>
      <c r="T4026" s="9">
        <f>ROUND((9706-Todos!$P4026)/100, 0)</f>
        <v>23</v>
      </c>
      <c r="U4026" s="9" t="str" cm="1">
        <f t="array" ref="U4026">_xlfn.IFS(
    ISNUMBER(SEARCH("C", Q4026)), "Ciudad",
    ISNUMBER(SEARCH("T", Q4026)), "Pueblo",
    ISNUMBER(SEARCH("R", Q4026)), "Rural",
    ISNUMBER(SEARCH("S", Q4026)), "Suburbano",
    ISNUMBER(SEARCH("U", Q4026)), "Urbano"
)</f>
        <v>Ciudad</v>
      </c>
      <c r="V4026" s="24" t="str" cm="1">
        <f t="array" ref="V4026">_xlfn.LET(
    _xlpm.txt, _xlfn.TEXTJOIN("", TRUE, IF(ISNUMBER(--MID(Todos!$H4026, _xlfn.SEQUENCE(LEN(Todos!$H4026)), 1)), MID(Todos!$H4026, _xlfn.SEQUENCE(LEN(Todos!$H4026)), 1), "")),
    IF(ISNUMBER(--RIGHT(_xlpm.txt,1)), _xlpm.txt, LEFT(_xlpm.txt, LEN(_xlpm.txt)-1))
)</f>
        <v>11670</v>
      </c>
      <c r="W4026" s="9" t="str">
        <f>UPPER(LEFT(Todos!$B4026,2))</f>
        <v>FL</v>
      </c>
      <c r="X4026" s="10" t="str" cm="1">
        <f t="array" ref="X4026">+IF(Todos!$C4026 = "",MODE.MATCH(Todos!$C$2:$C$4029),Todos!$C4026)</f>
        <v>M</v>
      </c>
    </row>
    <row r="4027" spans="1:24" x14ac:dyDescent="0.35">
      <c r="A4027" s="11">
        <v>66358</v>
      </c>
      <c r="B4027" s="12" t="s">
        <v>46</v>
      </c>
      <c r="C4027" s="12" t="s">
        <v>14</v>
      </c>
      <c r="D4027" s="12">
        <v>593</v>
      </c>
      <c r="E4027" s="12">
        <v>258</v>
      </c>
      <c r="F4027" s="12">
        <v>299</v>
      </c>
      <c r="G4027" s="12">
        <v>0</v>
      </c>
      <c r="H4027" s="12">
        <v>10186</v>
      </c>
      <c r="I4027" s="12">
        <v>1</v>
      </c>
      <c r="J4027" s="12">
        <v>70</v>
      </c>
      <c r="K4027" s="12">
        <v>298</v>
      </c>
      <c r="L4027" s="12">
        <v>274</v>
      </c>
      <c r="M4027" s="12">
        <v>5.266666667</v>
      </c>
      <c r="N4027" s="12">
        <f>VLOOKUP(Todos!$A4027,vlookup_table[#All],2,FALSE)</f>
        <v>1</v>
      </c>
      <c r="O4027" s="12" t="str">
        <f>VLOOKUP(Todos!$A4027,vlookup_table[#All],3,FALSE)</f>
        <v>ND</v>
      </c>
      <c r="P4027" s="12">
        <f>VLOOKUP(Todos!$A4027,vlookup_table[#All],4,FALSE)</f>
        <v>3301</v>
      </c>
      <c r="Q4027" s="14" t="str">
        <f>VLOOKUP(Todos!$A4027,vlookup_table[#All],5,FALSE)</f>
        <v>S2</v>
      </c>
      <c r="R4027" s="14" t="str">
        <f>VLOOKUP(Todos!$A4027,vlookup_table[#All],6,FALSE)</f>
        <v>M</v>
      </c>
      <c r="S4027" s="14">
        <f>VLOOKUP(Todos!$A4027,vlookup_table[#All],7,FALSE)</f>
        <v>5</v>
      </c>
      <c r="T4027" s="14">
        <f>ROUND((9706-Todos!$P4027)/100, 0)</f>
        <v>64</v>
      </c>
      <c r="U4027" s="14" t="str" cm="1">
        <f t="array" ref="U4027">_xlfn.IFS(
    ISNUMBER(SEARCH("C", Q4027)), "Ciudad",
    ISNUMBER(SEARCH("T", Q4027)), "Pueblo",
    ISNUMBER(SEARCH("R", Q4027)), "Rural",
    ISNUMBER(SEARCH("S", Q4027)), "Suburbano",
    ISNUMBER(SEARCH("U", Q4027)), "Urbano"
)</f>
        <v>Suburbano</v>
      </c>
      <c r="V4027" s="25" t="str" cm="1">
        <f t="array" ref="V4027">_xlfn.LET(
    _xlpm.txt, _xlfn.TEXTJOIN("", TRUE, IF(ISNUMBER(--MID(Todos!$H4027, _xlfn.SEQUENCE(LEN(Todos!$H4027)), 1)), MID(Todos!$H4027, _xlfn.SEQUENCE(LEN(Todos!$H4027)), 1), "")),
    IF(ISNUMBER(--RIGHT(_xlpm.txt,1)), _xlpm.txt, LEFT(_xlpm.txt, LEN(_xlpm.txt)-1))
)</f>
        <v>10186</v>
      </c>
      <c r="W4027" s="14" t="str">
        <f>UPPER(LEFT(Todos!$B4027,2))</f>
        <v>ND</v>
      </c>
      <c r="X4027" s="15" t="str" cm="1">
        <f t="array" ref="X4027">+IF(Todos!$C4027 = "",MODE.MATCH(Todos!$C$2:$C$4029),Todos!$C4027)</f>
        <v>M</v>
      </c>
    </row>
    <row r="4028" spans="1:24" x14ac:dyDescent="0.35">
      <c r="A4028" s="6">
        <v>2231</v>
      </c>
      <c r="B4028" s="7" t="s">
        <v>36</v>
      </c>
      <c r="C4028" s="7" t="s">
        <v>52</v>
      </c>
      <c r="D4028" s="7">
        <v>564</v>
      </c>
      <c r="E4028" s="7">
        <v>217</v>
      </c>
      <c r="F4028" s="7">
        <v>397</v>
      </c>
      <c r="G4028" s="7">
        <v>0</v>
      </c>
      <c r="H4028" s="7">
        <v>12315</v>
      </c>
      <c r="I4028" s="7">
        <v>0</v>
      </c>
      <c r="J4028" s="7">
        <v>96</v>
      </c>
      <c r="K4028" s="7">
        <v>386</v>
      </c>
      <c r="L4028" s="7">
        <v>295</v>
      </c>
      <c r="M4028" s="7">
        <v>11.4</v>
      </c>
      <c r="N4028" s="7">
        <f>VLOOKUP(Todos!$A4028,vlookup_table[#All],2,FALSE)</f>
        <v>1</v>
      </c>
      <c r="O4028" s="7" t="str">
        <f>VLOOKUP(Todos!$A4028,vlookup_table[#All],3,FALSE)</f>
        <v>WI</v>
      </c>
      <c r="P4028" s="7">
        <f>VLOOKUP(Todos!$A4028,vlookup_table[#All],4,FALSE)</f>
        <v>7301</v>
      </c>
      <c r="Q4028" s="9" t="str">
        <f>VLOOKUP(Todos!$A4028,vlookup_table[#All],5,FALSE)</f>
        <v>T2</v>
      </c>
      <c r="R4028" s="9" t="str">
        <f>VLOOKUP(Todos!$A4028,vlookup_table[#All],6,FALSE)</f>
        <v>M</v>
      </c>
      <c r="S4028" s="9">
        <f>VLOOKUP(Todos!$A4028,vlookup_table[#All],7,FALSE)</f>
        <v>14</v>
      </c>
      <c r="T4028" s="9">
        <f>ROUND((9706-Todos!$P4028)/100, 0)</f>
        <v>24</v>
      </c>
      <c r="U4028" s="9" t="str" cm="1">
        <f t="array" ref="U4028">_xlfn.IFS(
    ISNUMBER(SEARCH("C", Q4028)), "Ciudad",
    ISNUMBER(SEARCH("T", Q4028)), "Pueblo",
    ISNUMBER(SEARCH("R", Q4028)), "Rural",
    ISNUMBER(SEARCH("S", Q4028)), "Suburbano",
    ISNUMBER(SEARCH("U", Q4028)), "Urbano"
)</f>
        <v>Pueblo</v>
      </c>
      <c r="V4028" s="24" t="str" cm="1">
        <f t="array" ref="V4028">_xlfn.LET(
    _xlpm.txt, _xlfn.TEXTJOIN("", TRUE, IF(ISNUMBER(--MID(Todos!$H4028, _xlfn.SEQUENCE(LEN(Todos!$H4028)), 1)), MID(Todos!$H4028, _xlfn.SEQUENCE(LEN(Todos!$H4028)), 1), "")),
    IF(ISNUMBER(--RIGHT(_xlpm.txt,1)), _xlpm.txt, LEFT(_xlpm.txt, LEN(_xlpm.txt)-1))
)</f>
        <v>12315</v>
      </c>
      <c r="W4028" s="9" t="str">
        <f>UPPER(LEFT(Todos!$B4028,2))</f>
        <v>WI</v>
      </c>
      <c r="X4028" s="10" t="str" cm="1">
        <f t="array" ref="X4028">+IF(Todos!$C4028 = "",MODE.MATCH(Todos!$C$2:$C$4029),Todos!$C4028)</f>
        <v>male</v>
      </c>
    </row>
    <row r="4029" spans="1:24" x14ac:dyDescent="0.35">
      <c r="A4029" s="20">
        <v>68534</v>
      </c>
      <c r="B4029" s="2" t="s">
        <v>30</v>
      </c>
      <c r="C4029" s="2" t="s">
        <v>14</v>
      </c>
      <c r="D4029" s="2">
        <v>651</v>
      </c>
      <c r="E4029" s="2">
        <v>431</v>
      </c>
      <c r="F4029" s="2">
        <v>505</v>
      </c>
      <c r="G4029" s="2">
        <v>0</v>
      </c>
      <c r="H4029" s="2">
        <v>14845</v>
      </c>
      <c r="I4029" s="2">
        <v>7</v>
      </c>
      <c r="J4029" s="2">
        <v>77</v>
      </c>
      <c r="K4029" s="2">
        <v>451</v>
      </c>
      <c r="L4029" s="2">
        <v>455</v>
      </c>
      <c r="M4029" s="2">
        <v>7.4285714289999998</v>
      </c>
      <c r="N4029" s="2">
        <f>VLOOKUP(Todos!$A4029,vlookup_table[#All],2,FALSE)</f>
        <v>1</v>
      </c>
      <c r="O4029" s="2" t="str">
        <f>VLOOKUP(Todos!$A4029,vlookup_table[#All],3,FALSE)</f>
        <v>MI</v>
      </c>
      <c r="P4029" s="2">
        <f>VLOOKUP(Todos!$A4029,vlookup_table[#All],4,FALSE)</f>
        <v>1709</v>
      </c>
      <c r="Q4029" s="21" t="str">
        <f>VLOOKUP(Todos!$A4029,vlookup_table[#All],5,FALSE)</f>
        <v>S2</v>
      </c>
      <c r="R4029" s="21" t="str">
        <f>VLOOKUP(Todos!$A4029,vlookup_table[#All],6,FALSE)</f>
        <v>M</v>
      </c>
      <c r="S4029" s="21">
        <f>VLOOKUP(Todos!$A4029,vlookup_table[#All],7,FALSE)</f>
        <v>9</v>
      </c>
      <c r="T4029" s="21">
        <f>ROUND((9706-Todos!$P4029)/100, 0)</f>
        <v>80</v>
      </c>
      <c r="U4029" s="21" t="str" cm="1">
        <f t="array" ref="U4029">_xlfn.IFS(
    ISNUMBER(SEARCH("C", Q4029)), "Ciudad",
    ISNUMBER(SEARCH("T", Q4029)), "Pueblo",
    ISNUMBER(SEARCH("R", Q4029)), "Rural",
    ISNUMBER(SEARCH("S", Q4029)), "Suburbano",
    ISNUMBER(SEARCH("U", Q4029)), "Urbano"
)</f>
        <v>Suburbano</v>
      </c>
      <c r="V4029" s="26" t="str" cm="1">
        <f t="array" ref="V4029">_xlfn.LET(
    _xlpm.txt, _xlfn.TEXTJOIN("", TRUE, IF(ISNUMBER(--MID(Todos!$H4029, _xlfn.SEQUENCE(LEN(Todos!$H4029)), 1)), MID(Todos!$H4029, _xlfn.SEQUENCE(LEN(Todos!$H4029)), 1), "")),
    IF(ISNUMBER(--RIGHT(_xlpm.txt,1)), _xlpm.txt, LEFT(_xlpm.txt, LEN(_xlpm.txt)-1))
)</f>
        <v>14845</v>
      </c>
      <c r="W4029" s="21" t="str">
        <f>UPPER(LEFT(Todos!$B4029,2))</f>
        <v>MI</v>
      </c>
      <c r="X4029" s="22" t="str" cm="1">
        <f t="array" ref="X4029">+IF(Todos!$C4029 = "",MODE.MATCH(Todos!$C$2:$C$4029),Todos!$C4029)</f>
        <v>M</v>
      </c>
    </row>
  </sheetData>
  <phoneticPr fontId="4" type="noConversion"/>
  <hyperlinks>
    <hyperlink ref="H16" r:id="rId1" xr:uid="{B76A0FD3-DF2D-474C-9CCB-284C027A4C60}"/>
    <hyperlink ref="H994" r:id="rId2" xr:uid="{A4CFD08F-089F-44DE-AB67-AA134AB2C4BB}"/>
    <hyperlink ref="H972" r:id="rId3" xr:uid="{B79FAD54-2671-43E6-AD04-76BEE21DE1E9}"/>
    <hyperlink ref="H942" r:id="rId4" xr:uid="{CDDAFE63-2C63-433F-B088-47B95541B54E}"/>
    <hyperlink ref="H925" r:id="rId5" xr:uid="{B8950B26-9C51-448C-B8DD-94BF7F402087}"/>
    <hyperlink ref="H907" r:id="rId6" xr:uid="{63A9E8B4-398C-4FE7-9D43-1E74F09BA354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8025F-3660-434E-A183-DED23A0C26D3}">
  <dimension ref="A1:G4001"/>
  <sheetViews>
    <sheetView zoomScale="72" workbookViewId="0">
      <selection activeCell="C15" sqref="C15"/>
    </sheetView>
  </sheetViews>
  <sheetFormatPr defaultRowHeight="14.5" x14ac:dyDescent="0.35"/>
  <cols>
    <col min="1" max="1" width="15.54296875" customWidth="1"/>
    <col min="2" max="6" width="11.54296875" customWidth="1"/>
    <col min="8" max="8" width="15.54296875" customWidth="1"/>
  </cols>
  <sheetData>
    <row r="1" spans="1:7" x14ac:dyDescent="0.35">
      <c r="A1" t="s">
        <v>0</v>
      </c>
      <c r="B1" t="s">
        <v>85</v>
      </c>
      <c r="C1" t="s">
        <v>1</v>
      </c>
      <c r="D1" t="s">
        <v>86</v>
      </c>
      <c r="E1" t="s">
        <v>87</v>
      </c>
      <c r="F1" t="s">
        <v>2</v>
      </c>
      <c r="G1" t="s">
        <v>88</v>
      </c>
    </row>
    <row r="2" spans="1:7" x14ac:dyDescent="0.35">
      <c r="A2">
        <v>44060</v>
      </c>
      <c r="B2">
        <v>1</v>
      </c>
      <c r="C2" s="1" t="s">
        <v>13</v>
      </c>
      <c r="D2">
        <v>1901</v>
      </c>
      <c r="E2" s="1" t="s">
        <v>89</v>
      </c>
      <c r="F2" s="1" t="s">
        <v>14</v>
      </c>
      <c r="G2">
        <v>100</v>
      </c>
    </row>
    <row r="3" spans="1:7" x14ac:dyDescent="0.35">
      <c r="A3">
        <v>96093</v>
      </c>
      <c r="B3">
        <v>0</v>
      </c>
      <c r="C3" s="1" t="s">
        <v>16</v>
      </c>
      <c r="D3">
        <v>0</v>
      </c>
      <c r="E3" s="1" t="s">
        <v>90</v>
      </c>
      <c r="F3" s="1" t="s">
        <v>14</v>
      </c>
      <c r="G3">
        <v>7</v>
      </c>
    </row>
    <row r="4" spans="1:7" x14ac:dyDescent="0.35">
      <c r="A4">
        <v>43333</v>
      </c>
      <c r="B4">
        <v>0</v>
      </c>
      <c r="C4" s="1" t="s">
        <v>13</v>
      </c>
      <c r="D4">
        <v>2501</v>
      </c>
      <c r="E4" s="1" t="s">
        <v>89</v>
      </c>
      <c r="F4" s="1" t="s">
        <v>17</v>
      </c>
      <c r="G4">
        <v>5</v>
      </c>
    </row>
    <row r="5" spans="1:7" x14ac:dyDescent="0.35">
      <c r="A5">
        <v>21885</v>
      </c>
      <c r="B5">
        <v>0</v>
      </c>
      <c r="C5" s="1" t="s">
        <v>18</v>
      </c>
      <c r="D5">
        <v>2208</v>
      </c>
      <c r="E5" s="1" t="s">
        <v>90</v>
      </c>
      <c r="F5" s="1" t="s">
        <v>14</v>
      </c>
      <c r="G5">
        <v>38</v>
      </c>
    </row>
    <row r="6" spans="1:7" x14ac:dyDescent="0.35">
      <c r="A6">
        <v>190108</v>
      </c>
      <c r="B6">
        <v>28</v>
      </c>
      <c r="C6" s="1" t="s">
        <v>13</v>
      </c>
      <c r="D6">
        <v>0</v>
      </c>
      <c r="E6" s="1" t="s">
        <v>89</v>
      </c>
      <c r="F6" s="1" t="s">
        <v>17</v>
      </c>
      <c r="G6">
        <v>5</v>
      </c>
    </row>
    <row r="7" spans="1:7" x14ac:dyDescent="0.35">
      <c r="A7">
        <v>100640</v>
      </c>
      <c r="B7">
        <v>1</v>
      </c>
      <c r="C7" s="1" t="s">
        <v>16</v>
      </c>
      <c r="D7">
        <v>6104</v>
      </c>
      <c r="E7" s="1" t="s">
        <v>91</v>
      </c>
      <c r="F7" s="1" t="s">
        <v>14</v>
      </c>
      <c r="G7">
        <v>30</v>
      </c>
    </row>
    <row r="8" spans="1:7" x14ac:dyDescent="0.35">
      <c r="A8">
        <v>18581</v>
      </c>
      <c r="B8">
        <v>0</v>
      </c>
      <c r="C8" s="1" t="s">
        <v>18</v>
      </c>
      <c r="D8">
        <v>4407</v>
      </c>
      <c r="E8" s="1" t="s">
        <v>92</v>
      </c>
      <c r="F8" s="1" t="s">
        <v>17</v>
      </c>
      <c r="G8">
        <v>12</v>
      </c>
    </row>
    <row r="9" spans="1:7" x14ac:dyDescent="0.35">
      <c r="A9">
        <v>119038</v>
      </c>
      <c r="B9">
        <v>1002</v>
      </c>
      <c r="C9" s="1" t="s">
        <v>21</v>
      </c>
      <c r="D9">
        <v>0</v>
      </c>
      <c r="E9" s="1" t="s">
        <v>93</v>
      </c>
      <c r="F9" s="1" t="s">
        <v>14</v>
      </c>
      <c r="G9">
        <v>7</v>
      </c>
    </row>
    <row r="10" spans="1:7" x14ac:dyDescent="0.35">
      <c r="A10">
        <v>173223</v>
      </c>
      <c r="B10">
        <v>0</v>
      </c>
      <c r="C10" s="1" t="s">
        <v>22</v>
      </c>
      <c r="D10">
        <v>1801</v>
      </c>
      <c r="E10" s="1" t="s">
        <v>90</v>
      </c>
      <c r="F10" s="1" t="s">
        <v>17</v>
      </c>
      <c r="G10">
        <v>10</v>
      </c>
    </row>
    <row r="11" spans="1:7" x14ac:dyDescent="0.35">
      <c r="A11">
        <v>157988</v>
      </c>
      <c r="B11">
        <v>28</v>
      </c>
      <c r="C11" s="1" t="s">
        <v>22</v>
      </c>
      <c r="D11">
        <v>0</v>
      </c>
      <c r="E11" s="1" t="s">
        <v>94</v>
      </c>
      <c r="F11" s="1" t="s">
        <v>17</v>
      </c>
      <c r="G11">
        <v>10</v>
      </c>
    </row>
    <row r="12" spans="1:7" x14ac:dyDescent="0.35">
      <c r="A12">
        <v>141720</v>
      </c>
      <c r="B12">
        <v>28</v>
      </c>
      <c r="C12" s="1" t="s">
        <v>24</v>
      </c>
      <c r="D12">
        <v>5401</v>
      </c>
      <c r="E12" s="1" t="s">
        <v>95</v>
      </c>
      <c r="F12" s="1" t="s">
        <v>17</v>
      </c>
      <c r="G12">
        <v>5</v>
      </c>
    </row>
    <row r="13" spans="1:7" x14ac:dyDescent="0.35">
      <c r="A13">
        <v>186272</v>
      </c>
      <c r="B13">
        <v>2</v>
      </c>
      <c r="C13" s="1" t="s">
        <v>22</v>
      </c>
      <c r="D13">
        <v>3401</v>
      </c>
      <c r="E13" s="1" t="s">
        <v>96</v>
      </c>
      <c r="F13" s="1" t="s">
        <v>17</v>
      </c>
      <c r="G13">
        <v>10</v>
      </c>
    </row>
    <row r="14" spans="1:7" x14ac:dyDescent="0.35">
      <c r="A14">
        <v>154301</v>
      </c>
      <c r="B14">
        <v>2</v>
      </c>
      <c r="C14" s="1" t="s">
        <v>22</v>
      </c>
      <c r="D14">
        <v>2801</v>
      </c>
      <c r="E14" s="1" t="s">
        <v>90</v>
      </c>
      <c r="F14" s="1" t="s">
        <v>17</v>
      </c>
      <c r="G14">
        <v>10</v>
      </c>
    </row>
    <row r="15" spans="1:7" x14ac:dyDescent="0.35">
      <c r="A15">
        <v>189722</v>
      </c>
      <c r="B15">
        <v>1</v>
      </c>
      <c r="C15" s="1" t="s">
        <v>26</v>
      </c>
      <c r="D15">
        <v>0</v>
      </c>
      <c r="E15" s="1" t="s">
        <v>97</v>
      </c>
      <c r="F15" s="1" t="s">
        <v>14</v>
      </c>
      <c r="G15">
        <v>6</v>
      </c>
    </row>
    <row r="16" spans="1:7" x14ac:dyDescent="0.35">
      <c r="A16">
        <v>188304</v>
      </c>
      <c r="B16">
        <v>0</v>
      </c>
      <c r="C16" s="1" t="s">
        <v>28</v>
      </c>
      <c r="D16">
        <v>2405</v>
      </c>
      <c r="E16" s="1" t="s">
        <v>90</v>
      </c>
      <c r="F16" s="1" t="s">
        <v>17</v>
      </c>
      <c r="G16">
        <v>10</v>
      </c>
    </row>
    <row r="17" spans="1:7" x14ac:dyDescent="0.35">
      <c r="A17">
        <v>73699</v>
      </c>
      <c r="B17">
        <v>1</v>
      </c>
      <c r="C17" s="1" t="s">
        <v>30</v>
      </c>
      <c r="D17">
        <v>5102</v>
      </c>
      <c r="E17" s="1" t="s">
        <v>94</v>
      </c>
      <c r="F17" s="1" t="s">
        <v>97</v>
      </c>
      <c r="G17">
        <v>15</v>
      </c>
    </row>
    <row r="18" spans="1:7" x14ac:dyDescent="0.35">
      <c r="A18">
        <v>31977</v>
      </c>
      <c r="B18">
        <v>2</v>
      </c>
      <c r="C18" s="1" t="s">
        <v>13</v>
      </c>
      <c r="D18">
        <v>2701</v>
      </c>
      <c r="E18" s="1" t="s">
        <v>95</v>
      </c>
      <c r="F18" s="1" t="s">
        <v>17</v>
      </c>
      <c r="G18">
        <v>28</v>
      </c>
    </row>
    <row r="19" spans="1:7" x14ac:dyDescent="0.35">
      <c r="A19">
        <v>44336</v>
      </c>
      <c r="B19">
        <v>0</v>
      </c>
      <c r="C19" s="1" t="s">
        <v>13</v>
      </c>
      <c r="D19">
        <v>6501</v>
      </c>
      <c r="E19" s="1" t="s">
        <v>89</v>
      </c>
      <c r="F19" s="1" t="s">
        <v>17</v>
      </c>
      <c r="G19">
        <v>15</v>
      </c>
    </row>
    <row r="20" spans="1:7" x14ac:dyDescent="0.35">
      <c r="A20">
        <v>127823</v>
      </c>
      <c r="B20">
        <v>2</v>
      </c>
      <c r="C20" s="1" t="s">
        <v>21</v>
      </c>
      <c r="D20">
        <v>2301</v>
      </c>
      <c r="E20" s="1" t="s">
        <v>98</v>
      </c>
      <c r="F20" s="1" t="s">
        <v>17</v>
      </c>
      <c r="G20">
        <v>6</v>
      </c>
    </row>
    <row r="21" spans="1:7" x14ac:dyDescent="0.35">
      <c r="A21">
        <v>150739</v>
      </c>
      <c r="B21">
        <v>2</v>
      </c>
      <c r="C21" s="1" t="s">
        <v>22</v>
      </c>
      <c r="D21">
        <v>5410</v>
      </c>
      <c r="E21" s="1" t="s">
        <v>94</v>
      </c>
      <c r="F21" s="1" t="s">
        <v>31</v>
      </c>
      <c r="G21">
        <v>12</v>
      </c>
    </row>
    <row r="22" spans="1:7" x14ac:dyDescent="0.35">
      <c r="A22">
        <v>41384</v>
      </c>
      <c r="B22">
        <v>28</v>
      </c>
      <c r="C22" s="1" t="s">
        <v>13</v>
      </c>
      <c r="D22">
        <v>5107</v>
      </c>
      <c r="E22" s="1" t="s">
        <v>99</v>
      </c>
      <c r="F22" s="1" t="s">
        <v>17</v>
      </c>
      <c r="G22">
        <v>12</v>
      </c>
    </row>
    <row r="23" spans="1:7" x14ac:dyDescent="0.35">
      <c r="A23">
        <v>114721</v>
      </c>
      <c r="B23">
        <v>0</v>
      </c>
      <c r="C23" s="1" t="s">
        <v>32</v>
      </c>
      <c r="D23">
        <v>0</v>
      </c>
      <c r="E23" s="1" t="s">
        <v>89</v>
      </c>
      <c r="F23" s="1" t="s">
        <v>97</v>
      </c>
      <c r="G23">
        <v>15</v>
      </c>
    </row>
    <row r="24" spans="1:7" x14ac:dyDescent="0.35">
      <c r="A24">
        <v>111795</v>
      </c>
      <c r="B24">
        <v>0</v>
      </c>
      <c r="C24" s="1" t="s">
        <v>33</v>
      </c>
      <c r="D24">
        <v>0</v>
      </c>
      <c r="E24" s="1" t="s">
        <v>97</v>
      </c>
      <c r="F24" s="1" t="s">
        <v>97</v>
      </c>
      <c r="G24">
        <v>5</v>
      </c>
    </row>
    <row r="25" spans="1:7" x14ac:dyDescent="0.35">
      <c r="A25">
        <v>64480</v>
      </c>
      <c r="B25">
        <v>28</v>
      </c>
      <c r="C25" s="1" t="s">
        <v>34</v>
      </c>
      <c r="D25">
        <v>0</v>
      </c>
      <c r="E25" s="1" t="s">
        <v>90</v>
      </c>
      <c r="F25" s="1" t="s">
        <v>17</v>
      </c>
      <c r="G25">
        <v>10</v>
      </c>
    </row>
    <row r="26" spans="1:7" x14ac:dyDescent="0.35">
      <c r="A26">
        <v>87259</v>
      </c>
      <c r="B26">
        <v>2</v>
      </c>
      <c r="C26" s="1" t="s">
        <v>35</v>
      </c>
      <c r="D26">
        <v>4304</v>
      </c>
      <c r="E26" s="1" t="s">
        <v>93</v>
      </c>
      <c r="F26" s="1" t="s">
        <v>14</v>
      </c>
      <c r="G26">
        <v>25</v>
      </c>
    </row>
    <row r="27" spans="1:7" x14ac:dyDescent="0.35">
      <c r="A27">
        <v>115823</v>
      </c>
      <c r="B27">
        <v>0</v>
      </c>
      <c r="C27" s="1" t="s">
        <v>21</v>
      </c>
      <c r="D27">
        <v>0</v>
      </c>
      <c r="E27" s="1" t="s">
        <v>94</v>
      </c>
      <c r="F27" s="1" t="s">
        <v>14</v>
      </c>
      <c r="G27">
        <v>15</v>
      </c>
    </row>
    <row r="28" spans="1:7" x14ac:dyDescent="0.35">
      <c r="A28">
        <v>95701</v>
      </c>
      <c r="B28">
        <v>1</v>
      </c>
      <c r="C28" s="1" t="s">
        <v>16</v>
      </c>
      <c r="D28">
        <v>4406</v>
      </c>
      <c r="E28" s="1" t="s">
        <v>91</v>
      </c>
      <c r="F28" s="1" t="s">
        <v>14</v>
      </c>
      <c r="G28">
        <v>5</v>
      </c>
    </row>
    <row r="29" spans="1:7" x14ac:dyDescent="0.35">
      <c r="A29">
        <v>5172</v>
      </c>
      <c r="B29">
        <v>1</v>
      </c>
      <c r="C29" s="1" t="s">
        <v>16</v>
      </c>
      <c r="D29">
        <v>6105</v>
      </c>
      <c r="E29" s="1" t="s">
        <v>100</v>
      </c>
      <c r="F29" s="1" t="s">
        <v>14</v>
      </c>
      <c r="G29">
        <v>10</v>
      </c>
    </row>
    <row r="30" spans="1:7" x14ac:dyDescent="0.35">
      <c r="A30">
        <v>152486</v>
      </c>
      <c r="B30">
        <v>1</v>
      </c>
      <c r="C30" s="1" t="s">
        <v>22</v>
      </c>
      <c r="D30">
        <v>2401</v>
      </c>
      <c r="E30" s="1" t="s">
        <v>91</v>
      </c>
      <c r="F30" s="1" t="s">
        <v>14</v>
      </c>
      <c r="G30">
        <v>5</v>
      </c>
    </row>
    <row r="31" spans="1:7" x14ac:dyDescent="0.35">
      <c r="A31">
        <v>153880</v>
      </c>
      <c r="B31">
        <v>2</v>
      </c>
      <c r="C31" s="1" t="s">
        <v>36</v>
      </c>
      <c r="D31">
        <v>5001</v>
      </c>
      <c r="E31" s="1" t="s">
        <v>94</v>
      </c>
      <c r="F31" s="1" t="s">
        <v>17</v>
      </c>
      <c r="G31">
        <v>5</v>
      </c>
    </row>
    <row r="32" spans="1:7" x14ac:dyDescent="0.35">
      <c r="A32">
        <v>101855</v>
      </c>
      <c r="B32">
        <v>1</v>
      </c>
      <c r="C32" s="1" t="s">
        <v>37</v>
      </c>
      <c r="D32">
        <v>2401</v>
      </c>
      <c r="E32" s="1" t="s">
        <v>89</v>
      </c>
      <c r="F32" s="1" t="s">
        <v>14</v>
      </c>
      <c r="G32">
        <v>10</v>
      </c>
    </row>
    <row r="33" spans="1:7" x14ac:dyDescent="0.35">
      <c r="A33">
        <v>62932</v>
      </c>
      <c r="B33">
        <v>1</v>
      </c>
      <c r="C33" s="1" t="s">
        <v>34</v>
      </c>
      <c r="D33">
        <v>0</v>
      </c>
      <c r="E33" s="1" t="s">
        <v>99</v>
      </c>
      <c r="F33" s="1" t="s">
        <v>14</v>
      </c>
      <c r="G33">
        <v>10</v>
      </c>
    </row>
    <row r="34" spans="1:7" x14ac:dyDescent="0.35">
      <c r="A34">
        <v>125930</v>
      </c>
      <c r="B34">
        <v>0</v>
      </c>
      <c r="C34" s="1" t="s">
        <v>21</v>
      </c>
      <c r="D34">
        <v>4806</v>
      </c>
      <c r="E34" s="1" t="s">
        <v>92</v>
      </c>
      <c r="F34" s="1" t="s">
        <v>17</v>
      </c>
      <c r="G34">
        <v>75</v>
      </c>
    </row>
    <row r="35" spans="1:7" x14ac:dyDescent="0.35">
      <c r="A35">
        <v>173653</v>
      </c>
      <c r="B35">
        <v>28</v>
      </c>
      <c r="C35" s="1" t="s">
        <v>38</v>
      </c>
      <c r="D35">
        <v>2401</v>
      </c>
      <c r="E35" s="1" t="s">
        <v>89</v>
      </c>
      <c r="F35" s="1" t="s">
        <v>17</v>
      </c>
      <c r="G35">
        <v>21</v>
      </c>
    </row>
    <row r="36" spans="1:7" x14ac:dyDescent="0.35">
      <c r="A36">
        <v>11011</v>
      </c>
      <c r="B36">
        <v>1002</v>
      </c>
      <c r="C36" s="1" t="s">
        <v>13</v>
      </c>
      <c r="D36">
        <v>2601</v>
      </c>
      <c r="E36" s="1" t="s">
        <v>99</v>
      </c>
      <c r="F36" s="1" t="s">
        <v>14</v>
      </c>
      <c r="G36">
        <v>20</v>
      </c>
    </row>
    <row r="37" spans="1:7" x14ac:dyDescent="0.35">
      <c r="A37">
        <v>116894</v>
      </c>
      <c r="B37">
        <v>1</v>
      </c>
      <c r="C37" s="1" t="s">
        <v>21</v>
      </c>
      <c r="D37">
        <v>2201</v>
      </c>
      <c r="E37" s="1" t="s">
        <v>96</v>
      </c>
      <c r="F37" s="1" t="s">
        <v>14</v>
      </c>
      <c r="G37">
        <v>20</v>
      </c>
    </row>
    <row r="38" spans="1:7" x14ac:dyDescent="0.35">
      <c r="A38">
        <v>154245</v>
      </c>
      <c r="B38">
        <v>2</v>
      </c>
      <c r="C38" s="1" t="s">
        <v>22</v>
      </c>
      <c r="D38">
        <v>4304</v>
      </c>
      <c r="E38" s="1" t="s">
        <v>101</v>
      </c>
      <c r="F38" s="1" t="s">
        <v>17</v>
      </c>
      <c r="G38">
        <v>15</v>
      </c>
    </row>
    <row r="39" spans="1:7" x14ac:dyDescent="0.35">
      <c r="A39">
        <v>134773</v>
      </c>
      <c r="B39">
        <v>1</v>
      </c>
      <c r="C39" s="1" t="s">
        <v>39</v>
      </c>
      <c r="D39">
        <v>3201</v>
      </c>
      <c r="E39" s="1" t="s">
        <v>98</v>
      </c>
      <c r="F39" s="1" t="s">
        <v>14</v>
      </c>
      <c r="G39">
        <v>25</v>
      </c>
    </row>
    <row r="40" spans="1:7" x14ac:dyDescent="0.35">
      <c r="A40">
        <v>26271</v>
      </c>
      <c r="B40">
        <v>28</v>
      </c>
      <c r="C40" s="1" t="s">
        <v>40</v>
      </c>
      <c r="D40">
        <v>3701</v>
      </c>
      <c r="E40" s="1" t="s">
        <v>89</v>
      </c>
      <c r="F40" s="1" t="s">
        <v>17</v>
      </c>
      <c r="G40">
        <v>16</v>
      </c>
    </row>
    <row r="41" spans="1:7" x14ac:dyDescent="0.35">
      <c r="A41">
        <v>180292</v>
      </c>
      <c r="B41">
        <v>28</v>
      </c>
      <c r="C41" s="1" t="s">
        <v>41</v>
      </c>
      <c r="D41">
        <v>2105</v>
      </c>
      <c r="E41" s="1" t="s">
        <v>89</v>
      </c>
      <c r="F41" s="1" t="s">
        <v>17</v>
      </c>
      <c r="G41">
        <v>10</v>
      </c>
    </row>
    <row r="42" spans="1:7" x14ac:dyDescent="0.35">
      <c r="A42">
        <v>10145</v>
      </c>
      <c r="B42">
        <v>2</v>
      </c>
      <c r="C42" s="1" t="s">
        <v>22</v>
      </c>
      <c r="D42">
        <v>5401</v>
      </c>
      <c r="E42" s="1" t="s">
        <v>93</v>
      </c>
      <c r="F42" s="1" t="s">
        <v>17</v>
      </c>
      <c r="G42">
        <v>5</v>
      </c>
    </row>
    <row r="43" spans="1:7" x14ac:dyDescent="0.35">
      <c r="A43">
        <v>133806</v>
      </c>
      <c r="B43">
        <v>0</v>
      </c>
      <c r="C43" s="1" t="s">
        <v>42</v>
      </c>
      <c r="D43">
        <v>0</v>
      </c>
      <c r="E43" s="1" t="s">
        <v>90</v>
      </c>
      <c r="F43" s="1" t="s">
        <v>31</v>
      </c>
      <c r="G43">
        <v>15</v>
      </c>
    </row>
    <row r="44" spans="1:7" x14ac:dyDescent="0.35">
      <c r="A44">
        <v>112632</v>
      </c>
      <c r="B44">
        <v>2</v>
      </c>
      <c r="C44" s="1" t="s">
        <v>43</v>
      </c>
      <c r="D44">
        <v>5001</v>
      </c>
      <c r="E44" s="1" t="s">
        <v>97</v>
      </c>
      <c r="F44" s="1" t="s">
        <v>14</v>
      </c>
      <c r="G44">
        <v>11</v>
      </c>
    </row>
    <row r="45" spans="1:7" x14ac:dyDescent="0.35">
      <c r="A45">
        <v>143253</v>
      </c>
      <c r="B45">
        <v>0</v>
      </c>
      <c r="C45" s="1" t="s">
        <v>22</v>
      </c>
      <c r="D45">
        <v>2101</v>
      </c>
      <c r="E45" s="1" t="s">
        <v>102</v>
      </c>
      <c r="F45" s="1" t="s">
        <v>17</v>
      </c>
      <c r="G45">
        <v>5</v>
      </c>
    </row>
    <row r="46" spans="1:7" x14ac:dyDescent="0.35">
      <c r="A46">
        <v>403</v>
      </c>
      <c r="B46">
        <v>0</v>
      </c>
      <c r="C46" s="1" t="s">
        <v>44</v>
      </c>
      <c r="D46">
        <v>3901</v>
      </c>
      <c r="E46" s="1" t="s">
        <v>97</v>
      </c>
      <c r="F46" s="1" t="s">
        <v>45</v>
      </c>
      <c r="G46">
        <v>35</v>
      </c>
    </row>
    <row r="47" spans="1:7" x14ac:dyDescent="0.35">
      <c r="A47">
        <v>189882</v>
      </c>
      <c r="B47">
        <v>0</v>
      </c>
      <c r="C47" s="1" t="s">
        <v>46</v>
      </c>
      <c r="D47">
        <v>4201</v>
      </c>
      <c r="E47" s="1" t="s">
        <v>89</v>
      </c>
      <c r="F47" s="1" t="s">
        <v>17</v>
      </c>
      <c r="G47">
        <v>10</v>
      </c>
    </row>
    <row r="48" spans="1:7" x14ac:dyDescent="0.35">
      <c r="A48">
        <v>119570</v>
      </c>
      <c r="B48">
        <v>1</v>
      </c>
      <c r="C48" s="1" t="s">
        <v>21</v>
      </c>
      <c r="D48">
        <v>5201</v>
      </c>
      <c r="E48" s="1" t="s">
        <v>94</v>
      </c>
      <c r="F48" s="1" t="s">
        <v>14</v>
      </c>
      <c r="G48">
        <v>10</v>
      </c>
    </row>
    <row r="49" spans="1:7" x14ac:dyDescent="0.35">
      <c r="A49">
        <v>144021</v>
      </c>
      <c r="B49">
        <v>0</v>
      </c>
      <c r="C49" s="1" t="s">
        <v>22</v>
      </c>
      <c r="D49">
        <v>4903</v>
      </c>
      <c r="E49" s="1" t="s">
        <v>103</v>
      </c>
      <c r="F49" s="1" t="s">
        <v>17</v>
      </c>
      <c r="G49">
        <v>15</v>
      </c>
    </row>
    <row r="50" spans="1:7" x14ac:dyDescent="0.35">
      <c r="A50">
        <v>93356</v>
      </c>
      <c r="B50">
        <v>0</v>
      </c>
      <c r="C50" s="1" t="s">
        <v>16</v>
      </c>
      <c r="D50">
        <v>3705</v>
      </c>
      <c r="E50" s="1" t="s">
        <v>104</v>
      </c>
      <c r="F50" s="1" t="s">
        <v>17</v>
      </c>
      <c r="G50">
        <v>25</v>
      </c>
    </row>
    <row r="51" spans="1:7" x14ac:dyDescent="0.35">
      <c r="A51">
        <v>24711</v>
      </c>
      <c r="B51">
        <v>0</v>
      </c>
      <c r="C51" s="1" t="s">
        <v>47</v>
      </c>
      <c r="D51">
        <v>0</v>
      </c>
      <c r="E51" s="1" t="s">
        <v>90</v>
      </c>
      <c r="F51" s="1" t="s">
        <v>17</v>
      </c>
      <c r="G51">
        <v>10</v>
      </c>
    </row>
    <row r="52" spans="1:7" x14ac:dyDescent="0.35">
      <c r="A52">
        <v>74914</v>
      </c>
      <c r="B52">
        <v>0</v>
      </c>
      <c r="C52" s="1" t="s">
        <v>48</v>
      </c>
      <c r="D52">
        <v>1501</v>
      </c>
      <c r="E52" s="1" t="s">
        <v>90</v>
      </c>
      <c r="F52" s="1" t="s">
        <v>17</v>
      </c>
      <c r="G52">
        <v>6</v>
      </c>
    </row>
    <row r="53" spans="1:7" x14ac:dyDescent="0.35">
      <c r="A53">
        <v>6909</v>
      </c>
      <c r="B53">
        <v>1</v>
      </c>
      <c r="C53" s="1" t="s">
        <v>49</v>
      </c>
      <c r="D53">
        <v>2801</v>
      </c>
      <c r="E53" s="1" t="s">
        <v>100</v>
      </c>
      <c r="F53" s="1" t="s">
        <v>14</v>
      </c>
      <c r="G53">
        <v>15</v>
      </c>
    </row>
    <row r="54" spans="1:7" x14ac:dyDescent="0.35">
      <c r="A54">
        <v>124543</v>
      </c>
      <c r="B54">
        <v>1002</v>
      </c>
      <c r="C54" s="1" t="s">
        <v>21</v>
      </c>
      <c r="D54">
        <v>5811</v>
      </c>
      <c r="E54" s="1" t="s">
        <v>95</v>
      </c>
      <c r="F54" s="1" t="s">
        <v>14</v>
      </c>
      <c r="G54">
        <v>18</v>
      </c>
    </row>
    <row r="55" spans="1:7" x14ac:dyDescent="0.35">
      <c r="A55">
        <v>163018</v>
      </c>
      <c r="B55">
        <v>1</v>
      </c>
      <c r="C55" s="1" t="s">
        <v>22</v>
      </c>
      <c r="D55">
        <v>0</v>
      </c>
      <c r="E55" s="1" t="s">
        <v>96</v>
      </c>
      <c r="F55" s="1" t="s">
        <v>14</v>
      </c>
      <c r="G55">
        <v>24</v>
      </c>
    </row>
    <row r="56" spans="1:7" x14ac:dyDescent="0.35">
      <c r="A56">
        <v>190671</v>
      </c>
      <c r="B56">
        <v>0</v>
      </c>
      <c r="C56" s="1" t="s">
        <v>22</v>
      </c>
      <c r="D56">
        <v>1901</v>
      </c>
      <c r="E56" s="1" t="s">
        <v>97</v>
      </c>
      <c r="F56" s="1" t="s">
        <v>97</v>
      </c>
      <c r="G56">
        <v>14</v>
      </c>
    </row>
    <row r="57" spans="1:7" x14ac:dyDescent="0.35">
      <c r="A57">
        <v>33356</v>
      </c>
      <c r="B57">
        <v>0</v>
      </c>
      <c r="C57" s="1" t="s">
        <v>13</v>
      </c>
      <c r="D57">
        <v>1401</v>
      </c>
      <c r="E57" s="1" t="s">
        <v>94</v>
      </c>
      <c r="F57" s="1" t="s">
        <v>17</v>
      </c>
      <c r="G57">
        <v>20</v>
      </c>
    </row>
    <row r="58" spans="1:7" x14ac:dyDescent="0.35">
      <c r="A58">
        <v>151600</v>
      </c>
      <c r="B58">
        <v>1</v>
      </c>
      <c r="C58" s="1" t="s">
        <v>22</v>
      </c>
      <c r="D58">
        <v>6601</v>
      </c>
      <c r="E58" s="1" t="s">
        <v>91</v>
      </c>
      <c r="F58" s="1" t="s">
        <v>14</v>
      </c>
      <c r="G58">
        <v>21</v>
      </c>
    </row>
    <row r="59" spans="1:7" x14ac:dyDescent="0.35">
      <c r="A59">
        <v>21259</v>
      </c>
      <c r="B59">
        <v>0</v>
      </c>
      <c r="C59" s="1" t="s">
        <v>18</v>
      </c>
      <c r="D59">
        <v>4001</v>
      </c>
      <c r="E59" s="1" t="s">
        <v>89</v>
      </c>
      <c r="F59" s="1" t="s">
        <v>17</v>
      </c>
      <c r="G59">
        <v>15</v>
      </c>
    </row>
    <row r="60" spans="1:7" x14ac:dyDescent="0.35">
      <c r="A60">
        <v>128987</v>
      </c>
      <c r="B60">
        <v>28</v>
      </c>
      <c r="C60" s="1" t="s">
        <v>21</v>
      </c>
      <c r="D60">
        <v>3912</v>
      </c>
      <c r="E60" s="1" t="s">
        <v>96</v>
      </c>
      <c r="F60" s="1" t="s">
        <v>17</v>
      </c>
      <c r="G60">
        <v>41</v>
      </c>
    </row>
    <row r="61" spans="1:7" x14ac:dyDescent="0.35">
      <c r="A61">
        <v>108926</v>
      </c>
      <c r="B61">
        <v>1</v>
      </c>
      <c r="C61" s="1" t="s">
        <v>50</v>
      </c>
      <c r="D61">
        <v>2601</v>
      </c>
      <c r="E61" s="1" t="s">
        <v>90</v>
      </c>
      <c r="F61" s="1" t="s">
        <v>14</v>
      </c>
      <c r="G61">
        <v>20</v>
      </c>
    </row>
    <row r="62" spans="1:7" x14ac:dyDescent="0.35">
      <c r="A62">
        <v>154709</v>
      </c>
      <c r="B62">
        <v>0</v>
      </c>
      <c r="C62" s="1" t="s">
        <v>22</v>
      </c>
      <c r="D62">
        <v>0</v>
      </c>
      <c r="E62" s="1" t="s">
        <v>91</v>
      </c>
      <c r="F62" s="1" t="s">
        <v>17</v>
      </c>
      <c r="G62">
        <v>5</v>
      </c>
    </row>
    <row r="63" spans="1:7" x14ac:dyDescent="0.35">
      <c r="A63">
        <v>108050</v>
      </c>
      <c r="B63">
        <v>0</v>
      </c>
      <c r="C63" s="1" t="s">
        <v>50</v>
      </c>
      <c r="D63">
        <v>1401</v>
      </c>
      <c r="E63" s="1" t="s">
        <v>95</v>
      </c>
      <c r="F63" s="1" t="s">
        <v>17</v>
      </c>
      <c r="G63">
        <v>16</v>
      </c>
    </row>
    <row r="64" spans="1:7" x14ac:dyDescent="0.35">
      <c r="A64">
        <v>187274</v>
      </c>
      <c r="B64">
        <v>0</v>
      </c>
      <c r="C64" s="1" t="s">
        <v>48</v>
      </c>
      <c r="D64">
        <v>0</v>
      </c>
      <c r="E64" s="1" t="s">
        <v>92</v>
      </c>
      <c r="F64" s="1" t="s">
        <v>17</v>
      </c>
      <c r="G64">
        <v>15</v>
      </c>
    </row>
    <row r="65" spans="1:7" x14ac:dyDescent="0.35">
      <c r="A65">
        <v>171655</v>
      </c>
      <c r="B65">
        <v>0</v>
      </c>
      <c r="C65" s="1" t="s">
        <v>22</v>
      </c>
      <c r="D65">
        <v>0</v>
      </c>
      <c r="E65" s="1" t="s">
        <v>99</v>
      </c>
      <c r="F65" s="1" t="s">
        <v>17</v>
      </c>
      <c r="G65">
        <v>12</v>
      </c>
    </row>
    <row r="66" spans="1:7" x14ac:dyDescent="0.35">
      <c r="A66">
        <v>160488</v>
      </c>
      <c r="B66">
        <v>0</v>
      </c>
      <c r="C66" s="1" t="s">
        <v>51</v>
      </c>
      <c r="D66">
        <v>0</v>
      </c>
      <c r="E66" s="1" t="s">
        <v>89</v>
      </c>
      <c r="F66" s="1" t="s">
        <v>14</v>
      </c>
      <c r="G66">
        <v>10</v>
      </c>
    </row>
    <row r="67" spans="1:7" x14ac:dyDescent="0.35">
      <c r="A67">
        <v>21305</v>
      </c>
      <c r="B67">
        <v>1</v>
      </c>
      <c r="C67" s="1" t="s">
        <v>18</v>
      </c>
      <c r="D67">
        <v>5601</v>
      </c>
      <c r="E67" s="1" t="s">
        <v>92</v>
      </c>
      <c r="F67" s="1" t="s">
        <v>14</v>
      </c>
      <c r="G67">
        <v>10</v>
      </c>
    </row>
    <row r="68" spans="1:7" x14ac:dyDescent="0.35">
      <c r="A68">
        <v>98470</v>
      </c>
      <c r="B68">
        <v>2</v>
      </c>
      <c r="C68" s="1" t="s">
        <v>16</v>
      </c>
      <c r="D68">
        <v>1108</v>
      </c>
      <c r="E68" s="1" t="s">
        <v>90</v>
      </c>
      <c r="F68" s="1" t="s">
        <v>17</v>
      </c>
      <c r="G68">
        <v>14</v>
      </c>
    </row>
    <row r="69" spans="1:7" x14ac:dyDescent="0.35">
      <c r="A69">
        <v>140586</v>
      </c>
      <c r="B69">
        <v>1</v>
      </c>
      <c r="C69" s="1" t="s">
        <v>21</v>
      </c>
      <c r="D69">
        <v>0</v>
      </c>
      <c r="E69" s="1" t="s">
        <v>95</v>
      </c>
      <c r="F69" s="1" t="s">
        <v>14</v>
      </c>
      <c r="G69">
        <v>20</v>
      </c>
    </row>
    <row r="70" spans="1:7" x14ac:dyDescent="0.35">
      <c r="A70">
        <v>158101</v>
      </c>
      <c r="B70">
        <v>1</v>
      </c>
      <c r="C70" s="1" t="s">
        <v>22</v>
      </c>
      <c r="D70">
        <v>1701</v>
      </c>
      <c r="E70" s="1" t="s">
        <v>94</v>
      </c>
      <c r="F70" s="1" t="s">
        <v>14</v>
      </c>
      <c r="G70">
        <v>15</v>
      </c>
    </row>
    <row r="71" spans="1:7" x14ac:dyDescent="0.35">
      <c r="A71">
        <v>150043</v>
      </c>
      <c r="B71">
        <v>1002</v>
      </c>
      <c r="C71" s="1" t="s">
        <v>22</v>
      </c>
      <c r="D71">
        <v>3201</v>
      </c>
      <c r="E71" s="1" t="s">
        <v>94</v>
      </c>
      <c r="F71" s="1" t="s">
        <v>14</v>
      </c>
      <c r="G71">
        <v>20</v>
      </c>
    </row>
    <row r="72" spans="1:7" x14ac:dyDescent="0.35">
      <c r="A72">
        <v>96251</v>
      </c>
      <c r="B72">
        <v>0</v>
      </c>
      <c r="C72" s="1" t="s">
        <v>16</v>
      </c>
      <c r="D72">
        <v>4401</v>
      </c>
      <c r="E72" s="1" t="s">
        <v>105</v>
      </c>
      <c r="F72" s="1" t="s">
        <v>17</v>
      </c>
      <c r="G72">
        <v>10</v>
      </c>
    </row>
    <row r="73" spans="1:7" x14ac:dyDescent="0.35">
      <c r="A73">
        <v>188547</v>
      </c>
      <c r="B73">
        <v>1</v>
      </c>
      <c r="C73" s="1" t="s">
        <v>22</v>
      </c>
      <c r="D73">
        <v>0</v>
      </c>
      <c r="E73" s="1" t="s">
        <v>103</v>
      </c>
      <c r="F73" s="1" t="s">
        <v>14</v>
      </c>
      <c r="G73">
        <v>25</v>
      </c>
    </row>
    <row r="74" spans="1:7" x14ac:dyDescent="0.35">
      <c r="A74">
        <v>180617</v>
      </c>
      <c r="B74">
        <v>1002</v>
      </c>
      <c r="C74" s="1" t="s">
        <v>41</v>
      </c>
      <c r="D74">
        <v>2101</v>
      </c>
      <c r="E74" s="1" t="s">
        <v>89</v>
      </c>
      <c r="F74" s="1" t="s">
        <v>14</v>
      </c>
      <c r="G74">
        <v>11</v>
      </c>
    </row>
    <row r="75" spans="1:7" x14ac:dyDescent="0.35">
      <c r="A75">
        <v>86000</v>
      </c>
      <c r="B75">
        <v>0</v>
      </c>
      <c r="C75" s="1" t="s">
        <v>53</v>
      </c>
      <c r="D75">
        <v>1201</v>
      </c>
      <c r="E75" s="1" t="s">
        <v>89</v>
      </c>
      <c r="F75" s="1" t="s">
        <v>17</v>
      </c>
      <c r="G75">
        <v>10</v>
      </c>
    </row>
    <row r="76" spans="1:7" x14ac:dyDescent="0.35">
      <c r="A76">
        <v>13265</v>
      </c>
      <c r="B76">
        <v>28</v>
      </c>
      <c r="C76" s="1" t="s">
        <v>44</v>
      </c>
      <c r="D76">
        <v>1901</v>
      </c>
      <c r="E76" s="1" t="s">
        <v>98</v>
      </c>
      <c r="F76" s="1" t="s">
        <v>17</v>
      </c>
      <c r="G76">
        <v>11</v>
      </c>
    </row>
    <row r="77" spans="1:7" x14ac:dyDescent="0.35">
      <c r="A77">
        <v>71</v>
      </c>
      <c r="B77">
        <v>0</v>
      </c>
      <c r="C77" s="1" t="s">
        <v>54</v>
      </c>
      <c r="D77">
        <v>3401</v>
      </c>
      <c r="E77" s="1" t="s">
        <v>92</v>
      </c>
      <c r="F77" s="1" t="s">
        <v>17</v>
      </c>
      <c r="G77">
        <v>16</v>
      </c>
    </row>
    <row r="78" spans="1:7" x14ac:dyDescent="0.35">
      <c r="A78">
        <v>148969</v>
      </c>
      <c r="B78">
        <v>0</v>
      </c>
      <c r="C78" s="1" t="s">
        <v>22</v>
      </c>
      <c r="D78">
        <v>0</v>
      </c>
      <c r="E78" s="1" t="s">
        <v>93</v>
      </c>
      <c r="F78" s="1" t="s">
        <v>17</v>
      </c>
      <c r="G78">
        <v>10</v>
      </c>
    </row>
    <row r="79" spans="1:7" x14ac:dyDescent="0.35">
      <c r="A79">
        <v>156324</v>
      </c>
      <c r="B79">
        <v>0</v>
      </c>
      <c r="C79" s="1" t="s">
        <v>22</v>
      </c>
      <c r="D79">
        <v>0</v>
      </c>
      <c r="E79" s="1" t="s">
        <v>94</v>
      </c>
      <c r="F79" s="1" t="s">
        <v>97</v>
      </c>
      <c r="G79">
        <v>15</v>
      </c>
    </row>
    <row r="80" spans="1:7" x14ac:dyDescent="0.35">
      <c r="A80">
        <v>130976</v>
      </c>
      <c r="B80">
        <v>2</v>
      </c>
      <c r="C80" s="1" t="s">
        <v>49</v>
      </c>
      <c r="D80">
        <v>1412</v>
      </c>
      <c r="E80" s="1" t="s">
        <v>89</v>
      </c>
      <c r="F80" s="1" t="s">
        <v>17</v>
      </c>
      <c r="G80">
        <v>7</v>
      </c>
    </row>
    <row r="81" spans="1:7" x14ac:dyDescent="0.35">
      <c r="A81">
        <v>140141</v>
      </c>
      <c r="B81">
        <v>0</v>
      </c>
      <c r="C81" s="1" t="s">
        <v>55</v>
      </c>
      <c r="D81">
        <v>4401</v>
      </c>
      <c r="E81" s="1" t="s">
        <v>92</v>
      </c>
      <c r="F81" s="1" t="s">
        <v>17</v>
      </c>
      <c r="G81">
        <v>14</v>
      </c>
    </row>
    <row r="82" spans="1:7" x14ac:dyDescent="0.35">
      <c r="A82">
        <v>85416</v>
      </c>
      <c r="B82">
        <v>0</v>
      </c>
      <c r="C82" s="1" t="s">
        <v>22</v>
      </c>
      <c r="D82">
        <v>0</v>
      </c>
      <c r="E82" s="1" t="s">
        <v>89</v>
      </c>
      <c r="F82" s="1" t="s">
        <v>17</v>
      </c>
      <c r="G82">
        <v>25</v>
      </c>
    </row>
    <row r="83" spans="1:7" x14ac:dyDescent="0.35">
      <c r="A83">
        <v>108150</v>
      </c>
      <c r="B83">
        <v>2</v>
      </c>
      <c r="C83" s="1" t="s">
        <v>50</v>
      </c>
      <c r="D83">
        <v>6312</v>
      </c>
      <c r="E83" s="1" t="s">
        <v>94</v>
      </c>
      <c r="F83" s="1" t="s">
        <v>17</v>
      </c>
      <c r="G83">
        <v>20</v>
      </c>
    </row>
    <row r="84" spans="1:7" x14ac:dyDescent="0.35">
      <c r="A84">
        <v>129823</v>
      </c>
      <c r="B84">
        <v>1002</v>
      </c>
      <c r="C84" s="1" t="s">
        <v>49</v>
      </c>
      <c r="D84">
        <v>5601</v>
      </c>
      <c r="E84" s="1" t="s">
        <v>94</v>
      </c>
      <c r="F84" s="1" t="s">
        <v>14</v>
      </c>
      <c r="G84">
        <v>10</v>
      </c>
    </row>
    <row r="85" spans="1:7" x14ac:dyDescent="0.35">
      <c r="A85">
        <v>104413</v>
      </c>
      <c r="B85">
        <v>1</v>
      </c>
      <c r="C85" s="1" t="s">
        <v>56</v>
      </c>
      <c r="D85">
        <v>4201</v>
      </c>
      <c r="E85" s="1" t="s">
        <v>92</v>
      </c>
      <c r="F85" s="1" t="s">
        <v>14</v>
      </c>
      <c r="G85">
        <v>6</v>
      </c>
    </row>
    <row r="86" spans="1:7" x14ac:dyDescent="0.35">
      <c r="A86">
        <v>60512</v>
      </c>
      <c r="B86">
        <v>2</v>
      </c>
      <c r="C86" s="1" t="s">
        <v>16</v>
      </c>
      <c r="D86">
        <v>2801</v>
      </c>
      <c r="E86" s="1" t="s">
        <v>91</v>
      </c>
      <c r="F86" s="1" t="s">
        <v>97</v>
      </c>
      <c r="G86">
        <v>25</v>
      </c>
    </row>
    <row r="87" spans="1:7" x14ac:dyDescent="0.35">
      <c r="A87">
        <v>90480</v>
      </c>
      <c r="B87">
        <v>0</v>
      </c>
      <c r="C87" s="1" t="s">
        <v>16</v>
      </c>
      <c r="D87">
        <v>4201</v>
      </c>
      <c r="E87" s="1" t="s">
        <v>93</v>
      </c>
      <c r="F87" s="1" t="s">
        <v>17</v>
      </c>
      <c r="G87">
        <v>11</v>
      </c>
    </row>
    <row r="88" spans="1:7" x14ac:dyDescent="0.35">
      <c r="A88">
        <v>148911</v>
      </c>
      <c r="B88">
        <v>28</v>
      </c>
      <c r="C88" s="1" t="s">
        <v>22</v>
      </c>
      <c r="D88">
        <v>7201</v>
      </c>
      <c r="E88" s="1" t="s">
        <v>89</v>
      </c>
      <c r="F88" s="1" t="s">
        <v>17</v>
      </c>
      <c r="G88">
        <v>10</v>
      </c>
    </row>
    <row r="89" spans="1:7" x14ac:dyDescent="0.35">
      <c r="A89">
        <v>52990</v>
      </c>
      <c r="B89">
        <v>1002</v>
      </c>
      <c r="C89" s="1" t="s">
        <v>54</v>
      </c>
      <c r="D89">
        <v>3801</v>
      </c>
      <c r="E89" s="1" t="s">
        <v>90</v>
      </c>
      <c r="F89" s="1" t="s">
        <v>14</v>
      </c>
      <c r="G89">
        <v>26</v>
      </c>
    </row>
    <row r="90" spans="1:7" x14ac:dyDescent="0.35">
      <c r="A90">
        <v>148022</v>
      </c>
      <c r="B90">
        <v>0</v>
      </c>
      <c r="C90" s="1" t="s">
        <v>22</v>
      </c>
      <c r="D90">
        <v>4608</v>
      </c>
      <c r="E90" s="1" t="s">
        <v>104</v>
      </c>
      <c r="F90" s="1" t="s">
        <v>17</v>
      </c>
      <c r="G90">
        <v>10</v>
      </c>
    </row>
    <row r="91" spans="1:7" x14ac:dyDescent="0.35">
      <c r="A91">
        <v>147406</v>
      </c>
      <c r="B91">
        <v>1002</v>
      </c>
      <c r="C91" s="1" t="s">
        <v>22</v>
      </c>
      <c r="D91">
        <v>2801</v>
      </c>
      <c r="E91" s="1" t="s">
        <v>96</v>
      </c>
      <c r="F91" s="1" t="s">
        <v>14</v>
      </c>
      <c r="G91">
        <v>38</v>
      </c>
    </row>
    <row r="92" spans="1:7" x14ac:dyDescent="0.35">
      <c r="A92">
        <v>103468</v>
      </c>
      <c r="B92">
        <v>0</v>
      </c>
      <c r="C92" s="1" t="s">
        <v>37</v>
      </c>
      <c r="D92">
        <v>4103</v>
      </c>
      <c r="E92" s="1" t="s">
        <v>90</v>
      </c>
      <c r="F92" s="1" t="s">
        <v>17</v>
      </c>
      <c r="G92">
        <v>15</v>
      </c>
    </row>
    <row r="93" spans="1:7" x14ac:dyDescent="0.35">
      <c r="A93">
        <v>84100</v>
      </c>
      <c r="B93">
        <v>72</v>
      </c>
      <c r="C93" s="1" t="s">
        <v>57</v>
      </c>
      <c r="D93">
        <v>3201</v>
      </c>
      <c r="E93" s="1" t="s">
        <v>94</v>
      </c>
      <c r="F93" s="1" t="s">
        <v>14</v>
      </c>
      <c r="G93">
        <v>14</v>
      </c>
    </row>
    <row r="94" spans="1:7" x14ac:dyDescent="0.35">
      <c r="A94">
        <v>137548</v>
      </c>
      <c r="B94">
        <v>0</v>
      </c>
      <c r="C94" s="1" t="s">
        <v>56</v>
      </c>
      <c r="D94">
        <v>2009</v>
      </c>
      <c r="E94" s="1" t="s">
        <v>93</v>
      </c>
      <c r="F94" s="1" t="s">
        <v>14</v>
      </c>
      <c r="G94">
        <v>9</v>
      </c>
    </row>
    <row r="95" spans="1:7" x14ac:dyDescent="0.35">
      <c r="A95">
        <v>6932</v>
      </c>
      <c r="B95">
        <v>1</v>
      </c>
      <c r="C95" s="1" t="s">
        <v>37</v>
      </c>
      <c r="D95">
        <v>1708</v>
      </c>
      <c r="E95" s="1" t="s">
        <v>94</v>
      </c>
      <c r="F95" s="1" t="s">
        <v>14</v>
      </c>
      <c r="G95">
        <v>10</v>
      </c>
    </row>
    <row r="96" spans="1:7" x14ac:dyDescent="0.35">
      <c r="A96">
        <v>37118</v>
      </c>
      <c r="B96">
        <v>0</v>
      </c>
      <c r="C96" s="1" t="s">
        <v>13</v>
      </c>
      <c r="D96">
        <v>2607</v>
      </c>
      <c r="E96" s="1" t="s">
        <v>91</v>
      </c>
      <c r="F96" s="1" t="s">
        <v>97</v>
      </c>
      <c r="G96">
        <v>15</v>
      </c>
    </row>
    <row r="97" spans="1:7" x14ac:dyDescent="0.35">
      <c r="A97">
        <v>109179</v>
      </c>
      <c r="B97">
        <v>0</v>
      </c>
      <c r="C97" s="1" t="s">
        <v>50</v>
      </c>
      <c r="D97">
        <v>4201</v>
      </c>
      <c r="E97" s="1" t="s">
        <v>92</v>
      </c>
      <c r="F97" s="1" t="s">
        <v>14</v>
      </c>
      <c r="G97">
        <v>14</v>
      </c>
    </row>
    <row r="98" spans="1:7" x14ac:dyDescent="0.35">
      <c r="A98">
        <v>140642</v>
      </c>
      <c r="B98">
        <v>2</v>
      </c>
      <c r="C98" s="1" t="s">
        <v>55</v>
      </c>
      <c r="D98">
        <v>2710</v>
      </c>
      <c r="E98" s="1" t="s">
        <v>90</v>
      </c>
      <c r="F98" s="1" t="s">
        <v>17</v>
      </c>
      <c r="G98">
        <v>5</v>
      </c>
    </row>
    <row r="99" spans="1:7" x14ac:dyDescent="0.35">
      <c r="A99">
        <v>77057</v>
      </c>
      <c r="B99">
        <v>0</v>
      </c>
      <c r="C99" s="1" t="s">
        <v>48</v>
      </c>
      <c r="D99">
        <v>3601</v>
      </c>
      <c r="E99" s="1" t="s">
        <v>91</v>
      </c>
      <c r="F99" s="1" t="s">
        <v>17</v>
      </c>
      <c r="G99">
        <v>15</v>
      </c>
    </row>
    <row r="100" spans="1:7" x14ac:dyDescent="0.35">
      <c r="A100">
        <v>83131</v>
      </c>
      <c r="B100">
        <v>1</v>
      </c>
      <c r="C100" s="1" t="s">
        <v>57</v>
      </c>
      <c r="D100">
        <v>0</v>
      </c>
      <c r="E100" s="1" t="s">
        <v>92</v>
      </c>
      <c r="F100" s="1" t="s">
        <v>14</v>
      </c>
      <c r="G100">
        <v>20</v>
      </c>
    </row>
    <row r="101" spans="1:7" x14ac:dyDescent="0.35">
      <c r="A101">
        <v>168078</v>
      </c>
      <c r="B101">
        <v>1</v>
      </c>
      <c r="C101" s="1" t="s">
        <v>22</v>
      </c>
      <c r="D101">
        <v>3501</v>
      </c>
      <c r="E101" s="1" t="s">
        <v>94</v>
      </c>
      <c r="F101" s="1" t="s">
        <v>14</v>
      </c>
      <c r="G101">
        <v>19</v>
      </c>
    </row>
    <row r="102" spans="1:7" x14ac:dyDescent="0.35">
      <c r="A102">
        <v>32975</v>
      </c>
      <c r="B102">
        <v>1</v>
      </c>
      <c r="C102" s="1" t="s">
        <v>47</v>
      </c>
      <c r="D102">
        <v>5908</v>
      </c>
      <c r="E102" s="1" t="s">
        <v>91</v>
      </c>
      <c r="F102" s="1" t="s">
        <v>14</v>
      </c>
      <c r="G102">
        <v>25</v>
      </c>
    </row>
    <row r="103" spans="1:7" x14ac:dyDescent="0.35">
      <c r="A103">
        <v>37472</v>
      </c>
      <c r="B103">
        <v>1</v>
      </c>
      <c r="C103" s="1" t="s">
        <v>13</v>
      </c>
      <c r="D103">
        <v>0</v>
      </c>
      <c r="E103" s="1" t="s">
        <v>98</v>
      </c>
      <c r="F103" s="1" t="s">
        <v>14</v>
      </c>
      <c r="G103">
        <v>20</v>
      </c>
    </row>
    <row r="104" spans="1:7" x14ac:dyDescent="0.35">
      <c r="A104">
        <v>63113</v>
      </c>
      <c r="B104">
        <v>0</v>
      </c>
      <c r="C104" s="1" t="s">
        <v>34</v>
      </c>
      <c r="D104">
        <v>2805</v>
      </c>
      <c r="E104" s="1" t="s">
        <v>90</v>
      </c>
      <c r="F104" s="1" t="s">
        <v>14</v>
      </c>
      <c r="G104">
        <v>5</v>
      </c>
    </row>
    <row r="105" spans="1:7" x14ac:dyDescent="0.35">
      <c r="A105">
        <v>57039</v>
      </c>
      <c r="B105">
        <v>0</v>
      </c>
      <c r="C105" s="1" t="s">
        <v>58</v>
      </c>
      <c r="D105">
        <v>2911</v>
      </c>
      <c r="E105" s="1" t="s">
        <v>100</v>
      </c>
      <c r="F105" s="1" t="s">
        <v>17</v>
      </c>
      <c r="G105">
        <v>5</v>
      </c>
    </row>
    <row r="106" spans="1:7" x14ac:dyDescent="0.35">
      <c r="A106">
        <v>58786</v>
      </c>
      <c r="B106">
        <v>0</v>
      </c>
      <c r="C106" s="1" t="s">
        <v>58</v>
      </c>
      <c r="D106">
        <v>2701</v>
      </c>
      <c r="E106" s="1" t="s">
        <v>92</v>
      </c>
      <c r="F106" s="1" t="s">
        <v>17</v>
      </c>
      <c r="G106">
        <v>20</v>
      </c>
    </row>
    <row r="107" spans="1:7" x14ac:dyDescent="0.35">
      <c r="A107">
        <v>164306</v>
      </c>
      <c r="B107">
        <v>0</v>
      </c>
      <c r="C107" s="1" t="s">
        <v>22</v>
      </c>
      <c r="D107">
        <v>0</v>
      </c>
      <c r="E107" s="1" t="s">
        <v>91</v>
      </c>
      <c r="F107" s="1" t="s">
        <v>17</v>
      </c>
      <c r="G107">
        <v>30</v>
      </c>
    </row>
    <row r="108" spans="1:7" x14ac:dyDescent="0.35">
      <c r="A108">
        <v>113129</v>
      </c>
      <c r="B108">
        <v>0</v>
      </c>
      <c r="C108" s="1" t="s">
        <v>32</v>
      </c>
      <c r="D108">
        <v>1501</v>
      </c>
      <c r="E108" s="1" t="s">
        <v>94</v>
      </c>
      <c r="F108" s="1" t="s">
        <v>17</v>
      </c>
      <c r="G108">
        <v>20</v>
      </c>
    </row>
    <row r="109" spans="1:7" x14ac:dyDescent="0.35">
      <c r="A109">
        <v>19094</v>
      </c>
      <c r="B109">
        <v>28</v>
      </c>
      <c r="C109" s="1" t="s">
        <v>43</v>
      </c>
      <c r="D109">
        <v>0</v>
      </c>
      <c r="E109" s="1" t="s">
        <v>95</v>
      </c>
      <c r="F109" s="1" t="s">
        <v>17</v>
      </c>
      <c r="G109">
        <v>40</v>
      </c>
    </row>
    <row r="110" spans="1:7" x14ac:dyDescent="0.35">
      <c r="A110">
        <v>102224</v>
      </c>
      <c r="B110">
        <v>1002</v>
      </c>
      <c r="C110" s="1" t="s">
        <v>59</v>
      </c>
      <c r="D110">
        <v>0</v>
      </c>
      <c r="E110" s="1" t="s">
        <v>94</v>
      </c>
      <c r="F110" s="1" t="s">
        <v>45</v>
      </c>
      <c r="G110">
        <v>6</v>
      </c>
    </row>
    <row r="111" spans="1:7" x14ac:dyDescent="0.35">
      <c r="A111">
        <v>155375</v>
      </c>
      <c r="B111">
        <v>2</v>
      </c>
      <c r="C111" s="1" t="s">
        <v>22</v>
      </c>
      <c r="D111">
        <v>2201</v>
      </c>
      <c r="E111" s="1" t="s">
        <v>91</v>
      </c>
      <c r="F111" s="1" t="s">
        <v>17</v>
      </c>
      <c r="G111">
        <v>6</v>
      </c>
    </row>
    <row r="112" spans="1:7" x14ac:dyDescent="0.35">
      <c r="A112">
        <v>185030</v>
      </c>
      <c r="B112">
        <v>0</v>
      </c>
      <c r="C112" s="1" t="s">
        <v>13</v>
      </c>
      <c r="D112">
        <v>1704</v>
      </c>
      <c r="E112" s="1" t="s">
        <v>96</v>
      </c>
      <c r="F112" s="1" t="s">
        <v>14</v>
      </c>
      <c r="G112">
        <v>10</v>
      </c>
    </row>
    <row r="113" spans="1:7" x14ac:dyDescent="0.35">
      <c r="A113">
        <v>149887</v>
      </c>
      <c r="B113">
        <v>1</v>
      </c>
      <c r="C113" s="1" t="s">
        <v>22</v>
      </c>
      <c r="D113">
        <v>0</v>
      </c>
      <c r="E113" s="1" t="s">
        <v>98</v>
      </c>
      <c r="F113" s="1" t="s">
        <v>14</v>
      </c>
      <c r="G113">
        <v>15</v>
      </c>
    </row>
    <row r="114" spans="1:7" x14ac:dyDescent="0.35">
      <c r="A114">
        <v>117216</v>
      </c>
      <c r="B114">
        <v>2</v>
      </c>
      <c r="C114" s="1" t="s">
        <v>21</v>
      </c>
      <c r="D114">
        <v>6201</v>
      </c>
      <c r="E114" s="1" t="s">
        <v>91</v>
      </c>
      <c r="F114" s="1" t="s">
        <v>17</v>
      </c>
      <c r="G114">
        <v>30</v>
      </c>
    </row>
    <row r="115" spans="1:7" x14ac:dyDescent="0.35">
      <c r="A115">
        <v>167892</v>
      </c>
      <c r="B115">
        <v>0</v>
      </c>
      <c r="C115" s="1" t="s">
        <v>22</v>
      </c>
      <c r="D115">
        <v>0</v>
      </c>
      <c r="E115" s="1" t="s">
        <v>96</v>
      </c>
      <c r="F115" s="1" t="s">
        <v>17</v>
      </c>
      <c r="G115">
        <v>10</v>
      </c>
    </row>
    <row r="116" spans="1:7" x14ac:dyDescent="0.35">
      <c r="A116">
        <v>107618</v>
      </c>
      <c r="B116">
        <v>0</v>
      </c>
      <c r="C116" s="1" t="s">
        <v>60</v>
      </c>
      <c r="D116">
        <v>1801</v>
      </c>
      <c r="E116" s="1" t="s">
        <v>100</v>
      </c>
      <c r="F116" s="1" t="s">
        <v>17</v>
      </c>
      <c r="G116">
        <v>2</v>
      </c>
    </row>
    <row r="117" spans="1:7" x14ac:dyDescent="0.35">
      <c r="A117">
        <v>72410</v>
      </c>
      <c r="B117">
        <v>0</v>
      </c>
      <c r="C117" s="1" t="s">
        <v>30</v>
      </c>
      <c r="D117">
        <v>0</v>
      </c>
      <c r="E117" s="1" t="s">
        <v>90</v>
      </c>
      <c r="F117" s="1" t="s">
        <v>14</v>
      </c>
      <c r="G117">
        <v>20</v>
      </c>
    </row>
    <row r="118" spans="1:7" x14ac:dyDescent="0.35">
      <c r="A118">
        <v>112319</v>
      </c>
      <c r="B118">
        <v>2</v>
      </c>
      <c r="C118" s="1" t="s">
        <v>33</v>
      </c>
      <c r="D118">
        <v>3201</v>
      </c>
      <c r="E118" s="1" t="s">
        <v>93</v>
      </c>
      <c r="F118" s="1" t="s">
        <v>17</v>
      </c>
      <c r="G118">
        <v>30</v>
      </c>
    </row>
    <row r="119" spans="1:7" x14ac:dyDescent="0.35">
      <c r="A119">
        <v>28061</v>
      </c>
      <c r="B119">
        <v>0</v>
      </c>
      <c r="C119" s="1" t="s">
        <v>40</v>
      </c>
      <c r="D119">
        <v>5902</v>
      </c>
      <c r="E119" s="1" t="s">
        <v>90</v>
      </c>
      <c r="F119" s="1" t="s">
        <v>17</v>
      </c>
      <c r="G119">
        <v>5</v>
      </c>
    </row>
    <row r="120" spans="1:7" x14ac:dyDescent="0.35">
      <c r="A120">
        <v>108371</v>
      </c>
      <c r="B120">
        <v>28</v>
      </c>
      <c r="C120" s="1" t="s">
        <v>50</v>
      </c>
      <c r="D120">
        <v>1401</v>
      </c>
      <c r="E120" s="1" t="s">
        <v>104</v>
      </c>
      <c r="F120" s="1" t="s">
        <v>17</v>
      </c>
      <c r="G120">
        <v>20</v>
      </c>
    </row>
    <row r="121" spans="1:7" x14ac:dyDescent="0.35">
      <c r="A121">
        <v>187807</v>
      </c>
      <c r="B121">
        <v>1</v>
      </c>
      <c r="C121" s="1" t="s">
        <v>30</v>
      </c>
      <c r="D121">
        <v>8305</v>
      </c>
      <c r="E121" s="1" t="s">
        <v>92</v>
      </c>
      <c r="F121" s="1" t="s">
        <v>14</v>
      </c>
      <c r="G121">
        <v>22</v>
      </c>
    </row>
    <row r="122" spans="1:7" x14ac:dyDescent="0.35">
      <c r="A122">
        <v>180383</v>
      </c>
      <c r="B122">
        <v>0</v>
      </c>
      <c r="C122" s="1" t="s">
        <v>41</v>
      </c>
      <c r="D122">
        <v>609</v>
      </c>
      <c r="E122" s="1" t="s">
        <v>98</v>
      </c>
      <c r="F122" s="1" t="s">
        <v>17</v>
      </c>
      <c r="G122">
        <v>11</v>
      </c>
    </row>
    <row r="123" spans="1:7" x14ac:dyDescent="0.35">
      <c r="A123">
        <v>183013</v>
      </c>
      <c r="B123">
        <v>1</v>
      </c>
      <c r="C123" s="1" t="s">
        <v>41</v>
      </c>
      <c r="D123">
        <v>3001</v>
      </c>
      <c r="E123" s="1" t="s">
        <v>91</v>
      </c>
      <c r="F123" s="1" t="s">
        <v>14</v>
      </c>
      <c r="G123">
        <v>11</v>
      </c>
    </row>
    <row r="124" spans="1:7" x14ac:dyDescent="0.35">
      <c r="A124">
        <v>187769</v>
      </c>
      <c r="B124">
        <v>1</v>
      </c>
      <c r="C124" s="1" t="s">
        <v>22</v>
      </c>
      <c r="D124">
        <v>5403</v>
      </c>
      <c r="E124" s="1" t="s">
        <v>94</v>
      </c>
      <c r="F124" s="1" t="s">
        <v>14</v>
      </c>
      <c r="G124">
        <v>25</v>
      </c>
    </row>
    <row r="125" spans="1:7" x14ac:dyDescent="0.35">
      <c r="A125">
        <v>191056</v>
      </c>
      <c r="B125">
        <v>1</v>
      </c>
      <c r="C125" s="1" t="s">
        <v>22</v>
      </c>
      <c r="D125">
        <v>801</v>
      </c>
      <c r="E125" s="1" t="s">
        <v>96</v>
      </c>
      <c r="F125" s="1" t="s">
        <v>14</v>
      </c>
      <c r="G125">
        <v>47</v>
      </c>
    </row>
    <row r="126" spans="1:7" x14ac:dyDescent="0.35">
      <c r="A126">
        <v>151891</v>
      </c>
      <c r="B126">
        <v>0</v>
      </c>
      <c r="C126" s="1" t="s">
        <v>22</v>
      </c>
      <c r="D126">
        <v>0</v>
      </c>
      <c r="E126" s="1" t="s">
        <v>91</v>
      </c>
      <c r="F126" s="1" t="s">
        <v>17</v>
      </c>
      <c r="G126">
        <v>15</v>
      </c>
    </row>
    <row r="127" spans="1:7" x14ac:dyDescent="0.35">
      <c r="A127">
        <v>5822</v>
      </c>
      <c r="B127">
        <v>2</v>
      </c>
      <c r="C127" s="1" t="s">
        <v>28</v>
      </c>
      <c r="D127">
        <v>2901</v>
      </c>
      <c r="E127" s="1" t="s">
        <v>91</v>
      </c>
      <c r="F127" s="1" t="s">
        <v>17</v>
      </c>
      <c r="G127">
        <v>11</v>
      </c>
    </row>
    <row r="128" spans="1:7" x14ac:dyDescent="0.35">
      <c r="A128">
        <v>164969</v>
      </c>
      <c r="B128">
        <v>0</v>
      </c>
      <c r="C128" s="1" t="s">
        <v>22</v>
      </c>
      <c r="D128">
        <v>6001</v>
      </c>
      <c r="E128" s="1" t="s">
        <v>94</v>
      </c>
      <c r="F128" s="1" t="s">
        <v>17</v>
      </c>
      <c r="G128">
        <v>7</v>
      </c>
    </row>
    <row r="129" spans="1:7" x14ac:dyDescent="0.35">
      <c r="A129">
        <v>172846</v>
      </c>
      <c r="B129">
        <v>0</v>
      </c>
      <c r="C129" s="1" t="s">
        <v>22</v>
      </c>
      <c r="D129">
        <v>4201</v>
      </c>
      <c r="E129" s="1" t="s">
        <v>89</v>
      </c>
      <c r="F129" s="1" t="s">
        <v>14</v>
      </c>
      <c r="G129">
        <v>10</v>
      </c>
    </row>
    <row r="130" spans="1:7" x14ac:dyDescent="0.35">
      <c r="A130">
        <v>95951</v>
      </c>
      <c r="B130">
        <v>0</v>
      </c>
      <c r="C130" s="1" t="s">
        <v>16</v>
      </c>
      <c r="D130">
        <v>4804</v>
      </c>
      <c r="E130" s="1" t="s">
        <v>98</v>
      </c>
      <c r="F130" s="1" t="s">
        <v>17</v>
      </c>
      <c r="G130">
        <v>20</v>
      </c>
    </row>
    <row r="131" spans="1:7" x14ac:dyDescent="0.35">
      <c r="A131">
        <v>18089</v>
      </c>
      <c r="B131">
        <v>2</v>
      </c>
      <c r="C131" s="1" t="s">
        <v>18</v>
      </c>
      <c r="D131">
        <v>5001</v>
      </c>
      <c r="E131" s="1" t="s">
        <v>93</v>
      </c>
      <c r="F131" s="1" t="s">
        <v>14</v>
      </c>
      <c r="G131">
        <v>25</v>
      </c>
    </row>
    <row r="132" spans="1:7" x14ac:dyDescent="0.35">
      <c r="A132">
        <v>35276</v>
      </c>
      <c r="B132">
        <v>2</v>
      </c>
      <c r="C132" s="1" t="s">
        <v>13</v>
      </c>
      <c r="D132">
        <v>1701</v>
      </c>
      <c r="E132" s="1" t="s">
        <v>93</v>
      </c>
      <c r="F132" s="1" t="s">
        <v>97</v>
      </c>
      <c r="G132">
        <v>10</v>
      </c>
    </row>
    <row r="133" spans="1:7" x14ac:dyDescent="0.35">
      <c r="A133">
        <v>18607</v>
      </c>
      <c r="B133">
        <v>1</v>
      </c>
      <c r="C133" s="1" t="s">
        <v>18</v>
      </c>
      <c r="D133">
        <v>6001</v>
      </c>
      <c r="E133" s="1" t="s">
        <v>90</v>
      </c>
      <c r="F133" s="1" t="s">
        <v>14</v>
      </c>
      <c r="G133">
        <v>23</v>
      </c>
    </row>
    <row r="134" spans="1:7" x14ac:dyDescent="0.35">
      <c r="A134">
        <v>61275</v>
      </c>
      <c r="B134">
        <v>1</v>
      </c>
      <c r="C134" s="1" t="s">
        <v>34</v>
      </c>
      <c r="D134">
        <v>4801</v>
      </c>
      <c r="E134" s="1" t="s">
        <v>90</v>
      </c>
      <c r="F134" s="1" t="s">
        <v>14</v>
      </c>
      <c r="G134">
        <v>12</v>
      </c>
    </row>
    <row r="135" spans="1:7" x14ac:dyDescent="0.35">
      <c r="A135">
        <v>36141</v>
      </c>
      <c r="B135">
        <v>28</v>
      </c>
      <c r="C135" s="1" t="s">
        <v>13</v>
      </c>
      <c r="D135">
        <v>2805</v>
      </c>
      <c r="E135" s="1" t="s">
        <v>93</v>
      </c>
      <c r="F135" s="1" t="s">
        <v>17</v>
      </c>
      <c r="G135">
        <v>10</v>
      </c>
    </row>
    <row r="136" spans="1:7" x14ac:dyDescent="0.35">
      <c r="A136">
        <v>85716</v>
      </c>
      <c r="B136">
        <v>0</v>
      </c>
      <c r="C136" s="1" t="s">
        <v>57</v>
      </c>
      <c r="D136">
        <v>2401</v>
      </c>
      <c r="E136" s="1" t="s">
        <v>100</v>
      </c>
      <c r="F136" s="1" t="s">
        <v>17</v>
      </c>
      <c r="G136">
        <v>25</v>
      </c>
    </row>
    <row r="137" spans="1:7" x14ac:dyDescent="0.35">
      <c r="A137">
        <v>154195</v>
      </c>
      <c r="B137">
        <v>0</v>
      </c>
      <c r="C137" s="1" t="s">
        <v>22</v>
      </c>
      <c r="D137">
        <v>0</v>
      </c>
      <c r="E137" s="1" t="s">
        <v>90</v>
      </c>
      <c r="F137" s="1" t="s">
        <v>17</v>
      </c>
      <c r="G137">
        <v>20</v>
      </c>
    </row>
    <row r="138" spans="1:7" x14ac:dyDescent="0.35">
      <c r="A138">
        <v>46755</v>
      </c>
      <c r="B138">
        <v>0</v>
      </c>
      <c r="C138" s="1" t="s">
        <v>44</v>
      </c>
      <c r="D138">
        <v>0</v>
      </c>
      <c r="E138" s="1" t="s">
        <v>92</v>
      </c>
      <c r="F138" s="1" t="s">
        <v>17</v>
      </c>
      <c r="G138">
        <v>5</v>
      </c>
    </row>
    <row r="139" spans="1:7" x14ac:dyDescent="0.35">
      <c r="A139">
        <v>13239</v>
      </c>
      <c r="B139">
        <v>1</v>
      </c>
      <c r="C139" s="1" t="s">
        <v>13</v>
      </c>
      <c r="D139">
        <v>2901</v>
      </c>
      <c r="E139" s="1" t="s">
        <v>93</v>
      </c>
      <c r="F139" s="1" t="s">
        <v>14</v>
      </c>
      <c r="G139">
        <v>3</v>
      </c>
    </row>
    <row r="140" spans="1:7" x14ac:dyDescent="0.35">
      <c r="A140">
        <v>86068</v>
      </c>
      <c r="B140">
        <v>0</v>
      </c>
      <c r="C140" s="1" t="s">
        <v>53</v>
      </c>
      <c r="D140">
        <v>0</v>
      </c>
      <c r="E140" s="1" t="s">
        <v>92</v>
      </c>
      <c r="F140" s="1" t="s">
        <v>17</v>
      </c>
      <c r="G140">
        <v>5</v>
      </c>
    </row>
    <row r="141" spans="1:7" x14ac:dyDescent="0.35">
      <c r="A141">
        <v>67900</v>
      </c>
      <c r="B141">
        <v>1</v>
      </c>
      <c r="C141" s="1" t="s">
        <v>30</v>
      </c>
      <c r="D141">
        <v>4801</v>
      </c>
      <c r="E141" s="1" t="s">
        <v>103</v>
      </c>
      <c r="F141" s="1" t="s">
        <v>14</v>
      </c>
      <c r="G141">
        <v>20</v>
      </c>
    </row>
    <row r="142" spans="1:7" x14ac:dyDescent="0.35">
      <c r="A142">
        <v>59610</v>
      </c>
      <c r="B142">
        <v>28</v>
      </c>
      <c r="C142" s="1" t="s">
        <v>34</v>
      </c>
      <c r="D142">
        <v>2301</v>
      </c>
      <c r="E142" s="1" t="s">
        <v>95</v>
      </c>
      <c r="F142" s="1" t="s">
        <v>17</v>
      </c>
      <c r="G142">
        <v>15</v>
      </c>
    </row>
    <row r="143" spans="1:7" x14ac:dyDescent="0.35">
      <c r="A143">
        <v>13378</v>
      </c>
      <c r="B143">
        <v>0</v>
      </c>
      <c r="C143" s="1" t="s">
        <v>22</v>
      </c>
      <c r="D143">
        <v>2401</v>
      </c>
      <c r="E143" s="1" t="s">
        <v>90</v>
      </c>
      <c r="F143" s="1" t="s">
        <v>17</v>
      </c>
      <c r="G143">
        <v>7</v>
      </c>
    </row>
    <row r="144" spans="1:7" x14ac:dyDescent="0.35">
      <c r="A144">
        <v>20752</v>
      </c>
      <c r="B144">
        <v>2</v>
      </c>
      <c r="C144" s="1" t="s">
        <v>18</v>
      </c>
      <c r="D144">
        <v>2001</v>
      </c>
      <c r="E144" s="1" t="s">
        <v>89</v>
      </c>
      <c r="F144" s="1" t="s">
        <v>14</v>
      </c>
      <c r="G144">
        <v>13</v>
      </c>
    </row>
    <row r="145" spans="1:7" x14ac:dyDescent="0.35">
      <c r="A145">
        <v>30934</v>
      </c>
      <c r="B145">
        <v>0</v>
      </c>
      <c r="C145" s="1" t="s">
        <v>40</v>
      </c>
      <c r="D145">
        <v>905</v>
      </c>
      <c r="E145" s="1" t="s">
        <v>92</v>
      </c>
      <c r="F145" s="1" t="s">
        <v>14</v>
      </c>
      <c r="G145">
        <v>15</v>
      </c>
    </row>
    <row r="146" spans="1:7" x14ac:dyDescent="0.35">
      <c r="A146">
        <v>102163</v>
      </c>
      <c r="B146">
        <v>0</v>
      </c>
      <c r="C146" s="1" t="s">
        <v>37</v>
      </c>
      <c r="D146">
        <v>4301</v>
      </c>
      <c r="E146" s="1" t="s">
        <v>93</v>
      </c>
      <c r="F146" s="1" t="s">
        <v>17</v>
      </c>
      <c r="G146">
        <v>30</v>
      </c>
    </row>
    <row r="147" spans="1:7" x14ac:dyDescent="0.35">
      <c r="A147">
        <v>128976</v>
      </c>
      <c r="B147">
        <v>0</v>
      </c>
      <c r="C147" s="1" t="s">
        <v>21</v>
      </c>
      <c r="D147">
        <v>7001</v>
      </c>
      <c r="E147" s="1" t="s">
        <v>91</v>
      </c>
      <c r="F147" s="1" t="s">
        <v>17</v>
      </c>
      <c r="G147">
        <v>10</v>
      </c>
    </row>
    <row r="148" spans="1:7" x14ac:dyDescent="0.35">
      <c r="A148">
        <v>44088</v>
      </c>
      <c r="B148">
        <v>1</v>
      </c>
      <c r="C148" s="1" t="s">
        <v>34</v>
      </c>
      <c r="D148">
        <v>3602</v>
      </c>
      <c r="E148" s="1" t="s">
        <v>93</v>
      </c>
      <c r="F148" s="1" t="s">
        <v>14</v>
      </c>
      <c r="G148">
        <v>10</v>
      </c>
    </row>
    <row r="149" spans="1:7" x14ac:dyDescent="0.35">
      <c r="A149">
        <v>154931</v>
      </c>
      <c r="B149">
        <v>28</v>
      </c>
      <c r="C149" s="1" t="s">
        <v>22</v>
      </c>
      <c r="D149">
        <v>0</v>
      </c>
      <c r="E149" s="1" t="s">
        <v>89</v>
      </c>
      <c r="F149" s="1" t="s">
        <v>17</v>
      </c>
      <c r="G149">
        <v>10</v>
      </c>
    </row>
    <row r="150" spans="1:7" x14ac:dyDescent="0.35">
      <c r="A150">
        <v>87939</v>
      </c>
      <c r="B150">
        <v>2</v>
      </c>
      <c r="C150" s="1" t="s">
        <v>16</v>
      </c>
      <c r="D150">
        <v>901</v>
      </c>
      <c r="E150" s="1" t="s">
        <v>94</v>
      </c>
      <c r="F150" s="1" t="s">
        <v>14</v>
      </c>
      <c r="G150">
        <v>30</v>
      </c>
    </row>
    <row r="151" spans="1:7" x14ac:dyDescent="0.35">
      <c r="A151">
        <v>140779</v>
      </c>
      <c r="B151">
        <v>0</v>
      </c>
      <c r="C151" s="1" t="s">
        <v>24</v>
      </c>
      <c r="D151">
        <v>4601</v>
      </c>
      <c r="E151" s="1" t="s">
        <v>94</v>
      </c>
      <c r="F151" s="1" t="s">
        <v>17</v>
      </c>
      <c r="G151">
        <v>6</v>
      </c>
    </row>
    <row r="152" spans="1:7" x14ac:dyDescent="0.35">
      <c r="A152">
        <v>113838</v>
      </c>
      <c r="B152">
        <v>2</v>
      </c>
      <c r="C152" s="1" t="s">
        <v>32</v>
      </c>
      <c r="D152">
        <v>0</v>
      </c>
      <c r="E152" s="1" t="s">
        <v>100</v>
      </c>
      <c r="F152" s="1" t="s">
        <v>17</v>
      </c>
      <c r="G152">
        <v>8</v>
      </c>
    </row>
    <row r="153" spans="1:7" x14ac:dyDescent="0.35">
      <c r="A153">
        <v>156568</v>
      </c>
      <c r="B153">
        <v>0</v>
      </c>
      <c r="C153" s="1" t="s">
        <v>22</v>
      </c>
      <c r="D153">
        <v>4812</v>
      </c>
      <c r="E153" s="1" t="s">
        <v>94</v>
      </c>
      <c r="F153" s="1" t="s">
        <v>97</v>
      </c>
      <c r="G153">
        <v>75</v>
      </c>
    </row>
    <row r="154" spans="1:7" x14ac:dyDescent="0.35">
      <c r="A154">
        <v>130485</v>
      </c>
      <c r="B154">
        <v>0</v>
      </c>
      <c r="C154" s="1" t="s">
        <v>49</v>
      </c>
      <c r="D154">
        <v>3001</v>
      </c>
      <c r="E154" s="1" t="s">
        <v>104</v>
      </c>
      <c r="F154" s="1" t="s">
        <v>17</v>
      </c>
      <c r="G154">
        <v>16</v>
      </c>
    </row>
    <row r="155" spans="1:7" x14ac:dyDescent="0.35">
      <c r="A155">
        <v>101803</v>
      </c>
      <c r="B155">
        <v>0</v>
      </c>
      <c r="C155" s="1" t="s">
        <v>37</v>
      </c>
      <c r="D155">
        <v>4701</v>
      </c>
      <c r="E155" s="1" t="s">
        <v>98</v>
      </c>
      <c r="F155" s="1" t="s">
        <v>17</v>
      </c>
      <c r="G155">
        <v>25</v>
      </c>
    </row>
    <row r="156" spans="1:7" x14ac:dyDescent="0.35">
      <c r="A156">
        <v>41899</v>
      </c>
      <c r="B156">
        <v>1002</v>
      </c>
      <c r="C156" s="1" t="s">
        <v>13</v>
      </c>
      <c r="D156">
        <v>0</v>
      </c>
      <c r="E156" s="1" t="s">
        <v>102</v>
      </c>
      <c r="F156" s="1" t="s">
        <v>14</v>
      </c>
      <c r="G156">
        <v>10</v>
      </c>
    </row>
    <row r="157" spans="1:7" x14ac:dyDescent="0.35">
      <c r="A157">
        <v>30795</v>
      </c>
      <c r="B157">
        <v>2</v>
      </c>
      <c r="C157" s="1" t="s">
        <v>40</v>
      </c>
      <c r="D157">
        <v>0</v>
      </c>
      <c r="E157" s="1" t="s">
        <v>105</v>
      </c>
      <c r="F157" s="1" t="s">
        <v>14</v>
      </c>
      <c r="G157">
        <v>10</v>
      </c>
    </row>
    <row r="158" spans="1:7" x14ac:dyDescent="0.35">
      <c r="A158">
        <v>133256</v>
      </c>
      <c r="B158">
        <v>2</v>
      </c>
      <c r="C158" s="1" t="s">
        <v>42</v>
      </c>
      <c r="D158">
        <v>2002</v>
      </c>
      <c r="E158" s="1" t="s">
        <v>93</v>
      </c>
      <c r="F158" s="1" t="s">
        <v>14</v>
      </c>
      <c r="G158">
        <v>10</v>
      </c>
    </row>
    <row r="159" spans="1:7" x14ac:dyDescent="0.35">
      <c r="A159">
        <v>151203</v>
      </c>
      <c r="B159">
        <v>0</v>
      </c>
      <c r="C159" s="1" t="s">
        <v>22</v>
      </c>
      <c r="D159">
        <v>0</v>
      </c>
      <c r="E159" s="1" t="s">
        <v>97</v>
      </c>
      <c r="F159" s="1" t="s">
        <v>31</v>
      </c>
      <c r="G159">
        <v>5</v>
      </c>
    </row>
    <row r="160" spans="1:7" x14ac:dyDescent="0.35">
      <c r="A160">
        <v>31425</v>
      </c>
      <c r="B160">
        <v>0</v>
      </c>
      <c r="C160" s="1" t="s">
        <v>40</v>
      </c>
      <c r="D160">
        <v>3901</v>
      </c>
      <c r="E160" s="1" t="s">
        <v>105</v>
      </c>
      <c r="F160" s="1" t="s">
        <v>14</v>
      </c>
      <c r="G160">
        <v>16</v>
      </c>
    </row>
    <row r="161" spans="1:7" x14ac:dyDescent="0.35">
      <c r="A161">
        <v>70524</v>
      </c>
      <c r="B161">
        <v>0</v>
      </c>
      <c r="C161" s="1" t="s">
        <v>30</v>
      </c>
      <c r="D161">
        <v>3204</v>
      </c>
      <c r="E161" s="1" t="s">
        <v>92</v>
      </c>
      <c r="F161" s="1" t="s">
        <v>17</v>
      </c>
      <c r="G161">
        <v>23</v>
      </c>
    </row>
    <row r="162" spans="1:7" x14ac:dyDescent="0.35">
      <c r="A162">
        <v>161229</v>
      </c>
      <c r="B162">
        <v>0</v>
      </c>
      <c r="C162" s="1" t="s">
        <v>22</v>
      </c>
      <c r="D162">
        <v>4201</v>
      </c>
      <c r="E162" s="1" t="s">
        <v>92</v>
      </c>
      <c r="F162" s="1" t="s">
        <v>17</v>
      </c>
      <c r="G162">
        <v>21</v>
      </c>
    </row>
    <row r="163" spans="1:7" x14ac:dyDescent="0.35">
      <c r="A163">
        <v>83181</v>
      </c>
      <c r="B163">
        <v>0</v>
      </c>
      <c r="C163" s="1" t="s">
        <v>57</v>
      </c>
      <c r="D163">
        <v>0</v>
      </c>
      <c r="E163" s="1" t="s">
        <v>92</v>
      </c>
      <c r="F163" s="1" t="s">
        <v>17</v>
      </c>
      <c r="G163">
        <v>15</v>
      </c>
    </row>
    <row r="164" spans="1:7" x14ac:dyDescent="0.35">
      <c r="A164">
        <v>143528</v>
      </c>
      <c r="B164">
        <v>0</v>
      </c>
      <c r="C164" s="1" t="s">
        <v>22</v>
      </c>
      <c r="D164">
        <v>4905</v>
      </c>
      <c r="E164" s="1" t="s">
        <v>96</v>
      </c>
      <c r="F164" s="1" t="s">
        <v>17</v>
      </c>
      <c r="G164">
        <v>10</v>
      </c>
    </row>
    <row r="165" spans="1:7" x14ac:dyDescent="0.35">
      <c r="A165">
        <v>42970</v>
      </c>
      <c r="B165">
        <v>1</v>
      </c>
      <c r="C165" s="1" t="s">
        <v>13</v>
      </c>
      <c r="D165">
        <v>0</v>
      </c>
      <c r="E165" s="1" t="s">
        <v>90</v>
      </c>
      <c r="F165" s="1" t="s">
        <v>14</v>
      </c>
      <c r="G165">
        <v>3</v>
      </c>
    </row>
    <row r="166" spans="1:7" x14ac:dyDescent="0.35">
      <c r="A166">
        <v>83708</v>
      </c>
      <c r="B166">
        <v>28</v>
      </c>
      <c r="C166" s="1" t="s">
        <v>57</v>
      </c>
      <c r="D166">
        <v>5609</v>
      </c>
      <c r="E166" s="1" t="s">
        <v>94</v>
      </c>
      <c r="F166" s="1" t="s">
        <v>17</v>
      </c>
      <c r="G166">
        <v>10</v>
      </c>
    </row>
    <row r="167" spans="1:7" x14ac:dyDescent="0.35">
      <c r="A167">
        <v>101390</v>
      </c>
      <c r="B167">
        <v>2</v>
      </c>
      <c r="C167" s="1" t="s">
        <v>37</v>
      </c>
      <c r="D167">
        <v>5701</v>
      </c>
      <c r="E167" s="1" t="s">
        <v>89</v>
      </c>
      <c r="F167" s="1" t="s">
        <v>17</v>
      </c>
      <c r="G167">
        <v>2</v>
      </c>
    </row>
    <row r="168" spans="1:7" x14ac:dyDescent="0.35">
      <c r="A168">
        <v>77898</v>
      </c>
      <c r="B168">
        <v>1</v>
      </c>
      <c r="C168" s="1" t="s">
        <v>36</v>
      </c>
      <c r="D168">
        <v>2808</v>
      </c>
      <c r="E168" s="1" t="s">
        <v>91</v>
      </c>
      <c r="F168" s="1" t="s">
        <v>14</v>
      </c>
      <c r="G168">
        <v>10</v>
      </c>
    </row>
    <row r="169" spans="1:7" x14ac:dyDescent="0.35">
      <c r="A169">
        <v>77345</v>
      </c>
      <c r="B169">
        <v>1</v>
      </c>
      <c r="C169" s="1" t="s">
        <v>36</v>
      </c>
      <c r="D169">
        <v>0</v>
      </c>
      <c r="E169" s="1" t="s">
        <v>94</v>
      </c>
      <c r="F169" s="1" t="s">
        <v>14</v>
      </c>
      <c r="G169">
        <v>16</v>
      </c>
    </row>
    <row r="170" spans="1:7" x14ac:dyDescent="0.35">
      <c r="A170">
        <v>142579</v>
      </c>
      <c r="B170">
        <v>0</v>
      </c>
      <c r="C170" s="1" t="s">
        <v>22</v>
      </c>
      <c r="D170">
        <v>201</v>
      </c>
      <c r="E170" s="1" t="s">
        <v>96</v>
      </c>
      <c r="F170" s="1" t="s">
        <v>17</v>
      </c>
      <c r="G170">
        <v>20</v>
      </c>
    </row>
    <row r="171" spans="1:7" x14ac:dyDescent="0.35">
      <c r="A171">
        <v>162209</v>
      </c>
      <c r="B171">
        <v>0</v>
      </c>
      <c r="C171" s="1" t="s">
        <v>22</v>
      </c>
      <c r="D171">
        <v>2005</v>
      </c>
      <c r="E171" s="1" t="s">
        <v>94</v>
      </c>
      <c r="F171" s="1" t="s">
        <v>17</v>
      </c>
      <c r="G171">
        <v>10</v>
      </c>
    </row>
    <row r="172" spans="1:7" x14ac:dyDescent="0.35">
      <c r="A172">
        <v>171396</v>
      </c>
      <c r="B172">
        <v>0</v>
      </c>
      <c r="C172" s="1" t="s">
        <v>22</v>
      </c>
      <c r="D172">
        <v>0</v>
      </c>
      <c r="E172" s="1" t="s">
        <v>89</v>
      </c>
      <c r="F172" s="1" t="s">
        <v>14</v>
      </c>
      <c r="G172">
        <v>6</v>
      </c>
    </row>
    <row r="173" spans="1:7" x14ac:dyDescent="0.35">
      <c r="A173">
        <v>129530</v>
      </c>
      <c r="B173">
        <v>1</v>
      </c>
      <c r="C173" s="1" t="s">
        <v>49</v>
      </c>
      <c r="D173">
        <v>5401</v>
      </c>
      <c r="E173" s="1" t="s">
        <v>91</v>
      </c>
      <c r="F173" s="1" t="s">
        <v>14</v>
      </c>
      <c r="G173">
        <v>10</v>
      </c>
    </row>
    <row r="174" spans="1:7" x14ac:dyDescent="0.35">
      <c r="A174">
        <v>33773</v>
      </c>
      <c r="B174">
        <v>0</v>
      </c>
      <c r="C174" s="1" t="s">
        <v>13</v>
      </c>
      <c r="D174">
        <v>0</v>
      </c>
      <c r="E174" s="1" t="s">
        <v>101</v>
      </c>
      <c r="F174" s="1" t="s">
        <v>17</v>
      </c>
      <c r="G174">
        <v>20</v>
      </c>
    </row>
    <row r="175" spans="1:7" x14ac:dyDescent="0.35">
      <c r="A175">
        <v>10031</v>
      </c>
      <c r="B175">
        <v>0</v>
      </c>
      <c r="C175" s="1" t="s">
        <v>60</v>
      </c>
      <c r="D175">
        <v>3001</v>
      </c>
      <c r="E175" s="1" t="s">
        <v>90</v>
      </c>
      <c r="F175" s="1" t="s">
        <v>17</v>
      </c>
      <c r="G175">
        <v>10</v>
      </c>
    </row>
    <row r="176" spans="1:7" x14ac:dyDescent="0.35">
      <c r="A176">
        <v>62056</v>
      </c>
      <c r="B176">
        <v>0</v>
      </c>
      <c r="C176" s="1" t="s">
        <v>34</v>
      </c>
      <c r="D176">
        <v>4601</v>
      </c>
      <c r="E176" s="1" t="s">
        <v>92</v>
      </c>
      <c r="F176" s="1" t="s">
        <v>14</v>
      </c>
      <c r="G176">
        <v>7</v>
      </c>
    </row>
    <row r="177" spans="1:7" x14ac:dyDescent="0.35">
      <c r="A177">
        <v>11494</v>
      </c>
      <c r="B177">
        <v>2</v>
      </c>
      <c r="C177" s="1" t="s">
        <v>13</v>
      </c>
      <c r="D177">
        <v>6501</v>
      </c>
      <c r="E177" s="1" t="s">
        <v>95</v>
      </c>
      <c r="F177" s="1" t="s">
        <v>14</v>
      </c>
      <c r="G177">
        <v>5</v>
      </c>
    </row>
    <row r="178" spans="1:7" x14ac:dyDescent="0.35">
      <c r="A178">
        <v>44847</v>
      </c>
      <c r="B178">
        <v>0</v>
      </c>
      <c r="C178" s="1" t="s">
        <v>13</v>
      </c>
      <c r="D178">
        <v>5201</v>
      </c>
      <c r="E178" s="1" t="s">
        <v>90</v>
      </c>
      <c r="F178" s="1" t="s">
        <v>14</v>
      </c>
      <c r="G178">
        <v>10</v>
      </c>
    </row>
    <row r="179" spans="1:7" x14ac:dyDescent="0.35">
      <c r="A179">
        <v>94851</v>
      </c>
      <c r="B179">
        <v>2</v>
      </c>
      <c r="C179" s="1" t="s">
        <v>16</v>
      </c>
      <c r="D179">
        <v>1601</v>
      </c>
      <c r="E179" s="1" t="s">
        <v>96</v>
      </c>
      <c r="F179" s="1" t="s">
        <v>17</v>
      </c>
      <c r="G179">
        <v>10</v>
      </c>
    </row>
    <row r="180" spans="1:7" x14ac:dyDescent="0.35">
      <c r="A180">
        <v>15668</v>
      </c>
      <c r="B180">
        <v>0</v>
      </c>
      <c r="C180" s="1" t="s">
        <v>18</v>
      </c>
      <c r="D180">
        <v>4101</v>
      </c>
      <c r="E180" s="1" t="s">
        <v>92</v>
      </c>
      <c r="F180" s="1" t="s">
        <v>14</v>
      </c>
      <c r="G180">
        <v>45</v>
      </c>
    </row>
    <row r="181" spans="1:7" x14ac:dyDescent="0.35">
      <c r="A181">
        <v>175579</v>
      </c>
      <c r="B181">
        <v>0</v>
      </c>
      <c r="C181" s="1" t="s">
        <v>51</v>
      </c>
      <c r="D181">
        <v>4806</v>
      </c>
      <c r="E181" s="1" t="s">
        <v>103</v>
      </c>
      <c r="F181" s="1" t="s">
        <v>17</v>
      </c>
      <c r="G181">
        <v>20</v>
      </c>
    </row>
    <row r="182" spans="1:7" x14ac:dyDescent="0.35">
      <c r="A182">
        <v>150534</v>
      </c>
      <c r="B182">
        <v>980</v>
      </c>
      <c r="C182" s="1" t="s">
        <v>22</v>
      </c>
      <c r="D182">
        <v>0</v>
      </c>
      <c r="E182" s="1" t="s">
        <v>102</v>
      </c>
      <c r="F182" s="1" t="s">
        <v>31</v>
      </c>
      <c r="G182">
        <v>4</v>
      </c>
    </row>
    <row r="183" spans="1:7" x14ac:dyDescent="0.35">
      <c r="A183">
        <v>68441</v>
      </c>
      <c r="B183">
        <v>0</v>
      </c>
      <c r="C183" s="1" t="s">
        <v>30</v>
      </c>
      <c r="D183">
        <v>4201</v>
      </c>
      <c r="E183" s="1" t="s">
        <v>103</v>
      </c>
      <c r="F183" s="1" t="s">
        <v>17</v>
      </c>
      <c r="G183">
        <v>30</v>
      </c>
    </row>
    <row r="184" spans="1:7" x14ac:dyDescent="0.35">
      <c r="A184">
        <v>157185</v>
      </c>
      <c r="B184">
        <v>0</v>
      </c>
      <c r="C184" s="1" t="s">
        <v>22</v>
      </c>
      <c r="D184">
        <v>0</v>
      </c>
      <c r="E184" s="1" t="s">
        <v>93</v>
      </c>
      <c r="F184" s="1" t="s">
        <v>17</v>
      </c>
      <c r="G184">
        <v>5</v>
      </c>
    </row>
    <row r="185" spans="1:7" x14ac:dyDescent="0.35">
      <c r="A185">
        <v>90816</v>
      </c>
      <c r="B185">
        <v>0</v>
      </c>
      <c r="C185" s="1" t="s">
        <v>16</v>
      </c>
      <c r="D185">
        <v>5309</v>
      </c>
      <c r="E185" s="1" t="s">
        <v>91</v>
      </c>
      <c r="F185" s="1" t="s">
        <v>17</v>
      </c>
      <c r="G185">
        <v>20</v>
      </c>
    </row>
    <row r="186" spans="1:7" x14ac:dyDescent="0.35">
      <c r="A186">
        <v>94915</v>
      </c>
      <c r="B186">
        <v>0</v>
      </c>
      <c r="C186" s="1" t="s">
        <v>16</v>
      </c>
      <c r="D186">
        <v>4309</v>
      </c>
      <c r="E186" s="1" t="s">
        <v>96</v>
      </c>
      <c r="F186" s="1" t="s">
        <v>17</v>
      </c>
      <c r="G186">
        <v>15</v>
      </c>
    </row>
    <row r="187" spans="1:7" x14ac:dyDescent="0.35">
      <c r="A187">
        <v>118392</v>
      </c>
      <c r="B187">
        <v>2</v>
      </c>
      <c r="C187" s="1" t="s">
        <v>21</v>
      </c>
      <c r="D187">
        <v>1701</v>
      </c>
      <c r="E187" s="1" t="s">
        <v>100</v>
      </c>
      <c r="F187" s="1" t="s">
        <v>14</v>
      </c>
      <c r="G187">
        <v>12</v>
      </c>
    </row>
    <row r="188" spans="1:7" x14ac:dyDescent="0.35">
      <c r="A188">
        <v>187571</v>
      </c>
      <c r="B188">
        <v>0</v>
      </c>
      <c r="C188" s="1" t="s">
        <v>34</v>
      </c>
      <c r="D188">
        <v>0</v>
      </c>
      <c r="E188" s="1" t="s">
        <v>92</v>
      </c>
      <c r="F188" s="1" t="s">
        <v>97</v>
      </c>
      <c r="G188">
        <v>26</v>
      </c>
    </row>
    <row r="189" spans="1:7" x14ac:dyDescent="0.35">
      <c r="A189">
        <v>21659</v>
      </c>
      <c r="B189">
        <v>1002</v>
      </c>
      <c r="C189" s="1" t="s">
        <v>18</v>
      </c>
      <c r="D189">
        <v>5401</v>
      </c>
      <c r="E189" s="1" t="s">
        <v>92</v>
      </c>
      <c r="F189" s="1" t="s">
        <v>14</v>
      </c>
      <c r="G189">
        <v>10</v>
      </c>
    </row>
    <row r="190" spans="1:7" x14ac:dyDescent="0.35">
      <c r="A190">
        <v>157672</v>
      </c>
      <c r="B190">
        <v>2</v>
      </c>
      <c r="C190" s="1" t="s">
        <v>22</v>
      </c>
      <c r="D190">
        <v>3101</v>
      </c>
      <c r="E190" s="1" t="s">
        <v>93</v>
      </c>
      <c r="F190" s="1" t="s">
        <v>14</v>
      </c>
      <c r="G190">
        <v>10</v>
      </c>
    </row>
    <row r="191" spans="1:7" x14ac:dyDescent="0.35">
      <c r="A191">
        <v>64166</v>
      </c>
      <c r="B191">
        <v>1</v>
      </c>
      <c r="C191" s="1" t="s">
        <v>34</v>
      </c>
      <c r="D191">
        <v>1701</v>
      </c>
      <c r="E191" s="1" t="s">
        <v>90</v>
      </c>
      <c r="F191" s="1" t="s">
        <v>14</v>
      </c>
      <c r="G191">
        <v>23</v>
      </c>
    </row>
    <row r="192" spans="1:7" x14ac:dyDescent="0.35">
      <c r="A192">
        <v>185304</v>
      </c>
      <c r="B192">
        <v>1</v>
      </c>
      <c r="C192" s="1" t="s">
        <v>49</v>
      </c>
      <c r="D192">
        <v>2505</v>
      </c>
      <c r="E192" s="1" t="s">
        <v>95</v>
      </c>
      <c r="F192" s="1" t="s">
        <v>14</v>
      </c>
      <c r="G192">
        <v>21</v>
      </c>
    </row>
    <row r="193" spans="1:7" x14ac:dyDescent="0.35">
      <c r="A193">
        <v>57963</v>
      </c>
      <c r="B193">
        <v>28</v>
      </c>
      <c r="C193" s="1" t="s">
        <v>58</v>
      </c>
      <c r="D193">
        <v>2709</v>
      </c>
      <c r="E193" s="1" t="s">
        <v>89</v>
      </c>
      <c r="F193" s="1" t="s">
        <v>17</v>
      </c>
      <c r="G193">
        <v>10</v>
      </c>
    </row>
    <row r="194" spans="1:7" x14ac:dyDescent="0.35">
      <c r="A194">
        <v>98249</v>
      </c>
      <c r="B194">
        <v>0</v>
      </c>
      <c r="C194" s="1" t="s">
        <v>16</v>
      </c>
      <c r="D194">
        <v>0</v>
      </c>
      <c r="E194" s="1" t="s">
        <v>92</v>
      </c>
      <c r="F194" s="1" t="s">
        <v>17</v>
      </c>
      <c r="G194">
        <v>10</v>
      </c>
    </row>
    <row r="195" spans="1:7" x14ac:dyDescent="0.35">
      <c r="A195">
        <v>153689</v>
      </c>
      <c r="B195">
        <v>0</v>
      </c>
      <c r="C195" s="1" t="s">
        <v>22</v>
      </c>
      <c r="D195">
        <v>3001</v>
      </c>
      <c r="E195" s="1" t="s">
        <v>94</v>
      </c>
      <c r="F195" s="1" t="s">
        <v>17</v>
      </c>
      <c r="G195">
        <v>20</v>
      </c>
    </row>
    <row r="196" spans="1:7" x14ac:dyDescent="0.35">
      <c r="A196">
        <v>157807</v>
      </c>
      <c r="B196">
        <v>1</v>
      </c>
      <c r="C196" s="1" t="s">
        <v>22</v>
      </c>
      <c r="D196">
        <v>2401</v>
      </c>
      <c r="E196" s="1" t="s">
        <v>94</v>
      </c>
      <c r="F196" s="1" t="s">
        <v>14</v>
      </c>
      <c r="G196">
        <v>16</v>
      </c>
    </row>
    <row r="197" spans="1:7" x14ac:dyDescent="0.35">
      <c r="A197">
        <v>41715</v>
      </c>
      <c r="B197">
        <v>0</v>
      </c>
      <c r="C197" s="1" t="s">
        <v>13</v>
      </c>
      <c r="D197">
        <v>0</v>
      </c>
      <c r="E197" s="1" t="s">
        <v>102</v>
      </c>
      <c r="F197" s="1" t="s">
        <v>97</v>
      </c>
      <c r="G197">
        <v>3</v>
      </c>
    </row>
    <row r="198" spans="1:7" x14ac:dyDescent="0.35">
      <c r="A198">
        <v>45356</v>
      </c>
      <c r="B198">
        <v>1</v>
      </c>
      <c r="C198" s="1" t="s">
        <v>13</v>
      </c>
      <c r="D198">
        <v>2006</v>
      </c>
      <c r="E198" s="1" t="s">
        <v>104</v>
      </c>
      <c r="F198" s="1" t="s">
        <v>14</v>
      </c>
      <c r="G198">
        <v>8</v>
      </c>
    </row>
    <row r="199" spans="1:7" x14ac:dyDescent="0.35">
      <c r="A199">
        <v>163506</v>
      </c>
      <c r="B199">
        <v>0</v>
      </c>
      <c r="C199" s="1" t="s">
        <v>22</v>
      </c>
      <c r="D199">
        <v>0</v>
      </c>
      <c r="E199" s="1" t="s">
        <v>96</v>
      </c>
      <c r="F199" s="1" t="s">
        <v>17</v>
      </c>
      <c r="G199">
        <v>15</v>
      </c>
    </row>
    <row r="200" spans="1:7" x14ac:dyDescent="0.35">
      <c r="A200">
        <v>107727</v>
      </c>
      <c r="B200">
        <v>0</v>
      </c>
      <c r="C200" s="1" t="s">
        <v>60</v>
      </c>
      <c r="D200">
        <v>4007</v>
      </c>
      <c r="E200" s="1" t="s">
        <v>90</v>
      </c>
      <c r="F200" s="1" t="s">
        <v>17</v>
      </c>
      <c r="G200">
        <v>7</v>
      </c>
    </row>
    <row r="201" spans="1:7" x14ac:dyDescent="0.35">
      <c r="A201">
        <v>64212</v>
      </c>
      <c r="B201">
        <v>0</v>
      </c>
      <c r="C201" s="1" t="s">
        <v>34</v>
      </c>
      <c r="D201">
        <v>2601</v>
      </c>
      <c r="E201" s="1" t="s">
        <v>89</v>
      </c>
      <c r="F201" s="1" t="s">
        <v>17</v>
      </c>
      <c r="G201">
        <v>20</v>
      </c>
    </row>
    <row r="202" spans="1:7" x14ac:dyDescent="0.35">
      <c r="A202">
        <v>60252</v>
      </c>
      <c r="B202">
        <v>1</v>
      </c>
      <c r="C202" s="1" t="s">
        <v>34</v>
      </c>
      <c r="D202">
        <v>0</v>
      </c>
      <c r="E202" s="1" t="s">
        <v>91</v>
      </c>
      <c r="F202" s="1" t="s">
        <v>14</v>
      </c>
      <c r="G202">
        <v>15</v>
      </c>
    </row>
    <row r="203" spans="1:7" x14ac:dyDescent="0.35">
      <c r="A203">
        <v>45101</v>
      </c>
      <c r="B203">
        <v>2</v>
      </c>
      <c r="C203" s="1" t="s">
        <v>13</v>
      </c>
      <c r="D203">
        <v>0</v>
      </c>
      <c r="E203" s="1" t="s">
        <v>93</v>
      </c>
      <c r="F203" s="1" t="s">
        <v>17</v>
      </c>
      <c r="G203">
        <v>3</v>
      </c>
    </row>
    <row r="204" spans="1:7" x14ac:dyDescent="0.35">
      <c r="A204">
        <v>36528</v>
      </c>
      <c r="B204">
        <v>0</v>
      </c>
      <c r="C204" s="1" t="s">
        <v>13</v>
      </c>
      <c r="D204">
        <v>2303</v>
      </c>
      <c r="E204" s="1" t="s">
        <v>91</v>
      </c>
      <c r="F204" s="1" t="s">
        <v>17</v>
      </c>
      <c r="G204">
        <v>25</v>
      </c>
    </row>
    <row r="205" spans="1:7" x14ac:dyDescent="0.35">
      <c r="A205">
        <v>38820</v>
      </c>
      <c r="B205">
        <v>2</v>
      </c>
      <c r="C205" s="1" t="s">
        <v>13</v>
      </c>
      <c r="D205">
        <v>1306</v>
      </c>
      <c r="E205" s="1" t="s">
        <v>93</v>
      </c>
      <c r="F205" s="1" t="s">
        <v>14</v>
      </c>
      <c r="G205">
        <v>20</v>
      </c>
    </row>
    <row r="206" spans="1:7" x14ac:dyDescent="0.35">
      <c r="A206">
        <v>133906</v>
      </c>
      <c r="B206">
        <v>0</v>
      </c>
      <c r="C206" s="1" t="s">
        <v>42</v>
      </c>
      <c r="D206">
        <v>0</v>
      </c>
      <c r="E206" s="1" t="s">
        <v>92</v>
      </c>
      <c r="F206" s="1" t="s">
        <v>17</v>
      </c>
      <c r="G206">
        <v>10</v>
      </c>
    </row>
    <row r="207" spans="1:7" x14ac:dyDescent="0.35">
      <c r="A207">
        <v>12226</v>
      </c>
      <c r="B207">
        <v>0</v>
      </c>
      <c r="C207" s="1" t="s">
        <v>49</v>
      </c>
      <c r="D207">
        <v>1301</v>
      </c>
      <c r="E207" s="1" t="s">
        <v>89</v>
      </c>
      <c r="F207" s="1" t="s">
        <v>17</v>
      </c>
      <c r="G207">
        <v>8</v>
      </c>
    </row>
    <row r="208" spans="1:7" x14ac:dyDescent="0.35">
      <c r="A208">
        <v>8696</v>
      </c>
      <c r="B208">
        <v>2</v>
      </c>
      <c r="C208" s="1" t="s">
        <v>32</v>
      </c>
      <c r="D208">
        <v>0</v>
      </c>
      <c r="E208" s="1" t="s">
        <v>90</v>
      </c>
      <c r="F208" s="1" t="s">
        <v>17</v>
      </c>
      <c r="G208">
        <v>11</v>
      </c>
    </row>
    <row r="209" spans="1:7" x14ac:dyDescent="0.35">
      <c r="A209">
        <v>119368</v>
      </c>
      <c r="B209">
        <v>28</v>
      </c>
      <c r="C209" s="1" t="s">
        <v>21</v>
      </c>
      <c r="D209">
        <v>4008</v>
      </c>
      <c r="E209" s="1" t="s">
        <v>93</v>
      </c>
      <c r="F209" s="1" t="s">
        <v>17</v>
      </c>
      <c r="G209">
        <v>25</v>
      </c>
    </row>
    <row r="210" spans="1:7" x14ac:dyDescent="0.35">
      <c r="A210">
        <v>14319</v>
      </c>
      <c r="B210">
        <v>1</v>
      </c>
      <c r="C210" s="1" t="s">
        <v>13</v>
      </c>
      <c r="D210">
        <v>2601</v>
      </c>
      <c r="E210" s="1" t="s">
        <v>99</v>
      </c>
      <c r="F210" s="1" t="s">
        <v>14</v>
      </c>
      <c r="G210">
        <v>19</v>
      </c>
    </row>
    <row r="211" spans="1:7" x14ac:dyDescent="0.35">
      <c r="A211">
        <v>118408</v>
      </c>
      <c r="B211">
        <v>1</v>
      </c>
      <c r="C211" s="1" t="s">
        <v>21</v>
      </c>
      <c r="D211">
        <v>2109</v>
      </c>
      <c r="E211" s="1" t="s">
        <v>92</v>
      </c>
      <c r="F211" s="1" t="s">
        <v>14</v>
      </c>
      <c r="G211">
        <v>15</v>
      </c>
    </row>
    <row r="212" spans="1:7" x14ac:dyDescent="0.35">
      <c r="A212">
        <v>146585</v>
      </c>
      <c r="B212">
        <v>0</v>
      </c>
      <c r="C212" s="1" t="s">
        <v>22</v>
      </c>
      <c r="D212">
        <v>0</v>
      </c>
      <c r="E212" s="1" t="s">
        <v>102</v>
      </c>
      <c r="F212" s="1" t="s">
        <v>17</v>
      </c>
      <c r="G212">
        <v>8</v>
      </c>
    </row>
    <row r="213" spans="1:7" x14ac:dyDescent="0.35">
      <c r="A213">
        <v>120115</v>
      </c>
      <c r="B213">
        <v>1</v>
      </c>
      <c r="C213" s="1" t="s">
        <v>21</v>
      </c>
      <c r="D213">
        <v>701</v>
      </c>
      <c r="E213" s="1" t="s">
        <v>100</v>
      </c>
      <c r="F213" s="1" t="s">
        <v>14</v>
      </c>
      <c r="G213">
        <v>200</v>
      </c>
    </row>
    <row r="214" spans="1:7" x14ac:dyDescent="0.35">
      <c r="A214">
        <v>57463</v>
      </c>
      <c r="B214">
        <v>0</v>
      </c>
      <c r="C214" s="1" t="s">
        <v>58</v>
      </c>
      <c r="D214">
        <v>2512</v>
      </c>
      <c r="E214" s="1" t="s">
        <v>91</v>
      </c>
      <c r="F214" s="1" t="s">
        <v>17</v>
      </c>
      <c r="G214">
        <v>10</v>
      </c>
    </row>
    <row r="215" spans="1:7" x14ac:dyDescent="0.35">
      <c r="A215">
        <v>94394</v>
      </c>
      <c r="B215">
        <v>2</v>
      </c>
      <c r="C215" s="1" t="s">
        <v>16</v>
      </c>
      <c r="D215">
        <v>3308</v>
      </c>
      <c r="E215" s="1" t="s">
        <v>102</v>
      </c>
      <c r="F215" s="1" t="s">
        <v>17</v>
      </c>
      <c r="G215">
        <v>10</v>
      </c>
    </row>
    <row r="216" spans="1:7" x14ac:dyDescent="0.35">
      <c r="A216">
        <v>155135</v>
      </c>
      <c r="B216">
        <v>1</v>
      </c>
      <c r="C216" s="1" t="s">
        <v>22</v>
      </c>
      <c r="D216">
        <v>3001</v>
      </c>
      <c r="E216" s="1" t="s">
        <v>99</v>
      </c>
      <c r="F216" s="1" t="s">
        <v>14</v>
      </c>
      <c r="G216">
        <v>7</v>
      </c>
    </row>
    <row r="217" spans="1:7" x14ac:dyDescent="0.35">
      <c r="A217">
        <v>149595</v>
      </c>
      <c r="B217">
        <v>1</v>
      </c>
      <c r="C217" s="1" t="s">
        <v>22</v>
      </c>
      <c r="D217">
        <v>6008</v>
      </c>
      <c r="E217" s="1" t="s">
        <v>91</v>
      </c>
      <c r="F217" s="1" t="s">
        <v>14</v>
      </c>
      <c r="G217">
        <v>17</v>
      </c>
    </row>
    <row r="218" spans="1:7" x14ac:dyDescent="0.35">
      <c r="A218">
        <v>166606</v>
      </c>
      <c r="B218">
        <v>0</v>
      </c>
      <c r="C218" s="1" t="s">
        <v>22</v>
      </c>
      <c r="D218">
        <v>3401</v>
      </c>
      <c r="E218" s="1" t="s">
        <v>96</v>
      </c>
      <c r="F218" s="1" t="s">
        <v>17</v>
      </c>
      <c r="G218">
        <v>50</v>
      </c>
    </row>
    <row r="219" spans="1:7" x14ac:dyDescent="0.35">
      <c r="A219">
        <v>8240</v>
      </c>
      <c r="B219">
        <v>1</v>
      </c>
      <c r="C219" s="1" t="s">
        <v>22</v>
      </c>
      <c r="D219">
        <v>0</v>
      </c>
      <c r="E219" s="1" t="s">
        <v>97</v>
      </c>
      <c r="F219" s="1" t="s">
        <v>97</v>
      </c>
      <c r="G219">
        <v>10</v>
      </c>
    </row>
    <row r="220" spans="1:7" x14ac:dyDescent="0.35">
      <c r="A220">
        <v>185904</v>
      </c>
      <c r="B220">
        <v>0</v>
      </c>
      <c r="C220" s="1" t="s">
        <v>21</v>
      </c>
      <c r="D220">
        <v>5801</v>
      </c>
      <c r="E220" s="1" t="s">
        <v>94</v>
      </c>
      <c r="F220" s="1" t="s">
        <v>17</v>
      </c>
      <c r="G220">
        <v>13</v>
      </c>
    </row>
    <row r="221" spans="1:7" x14ac:dyDescent="0.35">
      <c r="A221">
        <v>49351</v>
      </c>
      <c r="B221">
        <v>1</v>
      </c>
      <c r="C221" s="1" t="s">
        <v>44</v>
      </c>
      <c r="D221">
        <v>3401</v>
      </c>
      <c r="E221" s="1" t="s">
        <v>90</v>
      </c>
      <c r="F221" s="1" t="s">
        <v>14</v>
      </c>
      <c r="G221">
        <v>15</v>
      </c>
    </row>
    <row r="222" spans="1:7" x14ac:dyDescent="0.35">
      <c r="A222">
        <v>191779</v>
      </c>
      <c r="B222">
        <v>1</v>
      </c>
      <c r="C222" s="1" t="s">
        <v>13</v>
      </c>
      <c r="D222">
        <v>2701</v>
      </c>
      <c r="E222" s="1" t="s">
        <v>97</v>
      </c>
      <c r="F222" s="1" t="s">
        <v>14</v>
      </c>
      <c r="G222">
        <v>150</v>
      </c>
    </row>
    <row r="223" spans="1:7" x14ac:dyDescent="0.35">
      <c r="A223">
        <v>169881</v>
      </c>
      <c r="B223">
        <v>0</v>
      </c>
      <c r="C223" s="1" t="s">
        <v>22</v>
      </c>
      <c r="D223">
        <v>0</v>
      </c>
      <c r="E223" s="1" t="s">
        <v>93</v>
      </c>
      <c r="F223" s="1" t="s">
        <v>17</v>
      </c>
      <c r="G223">
        <v>15</v>
      </c>
    </row>
    <row r="224" spans="1:7" x14ac:dyDescent="0.35">
      <c r="A224">
        <v>144356</v>
      </c>
      <c r="B224">
        <v>3</v>
      </c>
      <c r="C224" s="1" t="s">
        <v>22</v>
      </c>
      <c r="D224">
        <v>0</v>
      </c>
      <c r="E224" s="1" t="s">
        <v>104</v>
      </c>
      <c r="F224" s="1" t="s">
        <v>17</v>
      </c>
      <c r="G224">
        <v>20</v>
      </c>
    </row>
    <row r="225" spans="1:7" x14ac:dyDescent="0.35">
      <c r="A225">
        <v>186528</v>
      </c>
      <c r="B225">
        <v>2</v>
      </c>
      <c r="C225" s="1" t="s">
        <v>21</v>
      </c>
      <c r="D225">
        <v>2212</v>
      </c>
      <c r="E225" s="1" t="s">
        <v>89</v>
      </c>
      <c r="F225" s="1" t="s">
        <v>17</v>
      </c>
      <c r="G225">
        <v>15</v>
      </c>
    </row>
    <row r="226" spans="1:7" x14ac:dyDescent="0.35">
      <c r="A226">
        <v>14161</v>
      </c>
      <c r="B226">
        <v>0</v>
      </c>
      <c r="C226" s="1" t="s">
        <v>41</v>
      </c>
      <c r="D226">
        <v>2805</v>
      </c>
      <c r="E226" s="1" t="s">
        <v>105</v>
      </c>
      <c r="F226" s="1" t="s">
        <v>14</v>
      </c>
      <c r="G226">
        <v>10</v>
      </c>
    </row>
    <row r="227" spans="1:7" x14ac:dyDescent="0.35">
      <c r="A227">
        <v>190839</v>
      </c>
      <c r="B227">
        <v>1</v>
      </c>
      <c r="C227" s="1" t="s">
        <v>16</v>
      </c>
      <c r="D227">
        <v>5601</v>
      </c>
      <c r="E227" s="1" t="s">
        <v>102</v>
      </c>
      <c r="F227" s="1" t="s">
        <v>14</v>
      </c>
      <c r="G227">
        <v>15</v>
      </c>
    </row>
    <row r="228" spans="1:7" x14ac:dyDescent="0.35">
      <c r="A228">
        <v>146269</v>
      </c>
      <c r="B228">
        <v>2</v>
      </c>
      <c r="C228" s="1" t="s">
        <v>22</v>
      </c>
      <c r="D228">
        <v>4601</v>
      </c>
      <c r="E228" s="1" t="s">
        <v>96</v>
      </c>
      <c r="F228" s="1" t="s">
        <v>17</v>
      </c>
      <c r="G228">
        <v>10</v>
      </c>
    </row>
    <row r="229" spans="1:7" x14ac:dyDescent="0.35">
      <c r="A229">
        <v>188507</v>
      </c>
      <c r="B229">
        <v>2</v>
      </c>
      <c r="C229" s="1" t="s">
        <v>22</v>
      </c>
      <c r="D229">
        <v>2601</v>
      </c>
      <c r="E229" s="1" t="s">
        <v>95</v>
      </c>
      <c r="F229" s="1" t="s">
        <v>17</v>
      </c>
      <c r="G229">
        <v>10</v>
      </c>
    </row>
    <row r="230" spans="1:7" x14ac:dyDescent="0.35">
      <c r="A230">
        <v>116251</v>
      </c>
      <c r="B230">
        <v>0</v>
      </c>
      <c r="C230" s="1" t="s">
        <v>21</v>
      </c>
      <c r="D230">
        <v>505</v>
      </c>
      <c r="E230" s="1" t="s">
        <v>94</v>
      </c>
      <c r="F230" s="1" t="s">
        <v>17</v>
      </c>
      <c r="G230">
        <v>10</v>
      </c>
    </row>
    <row r="231" spans="1:7" x14ac:dyDescent="0.35">
      <c r="A231">
        <v>81945</v>
      </c>
      <c r="B231">
        <v>1</v>
      </c>
      <c r="C231" s="1" t="s">
        <v>36</v>
      </c>
      <c r="D231">
        <v>6401</v>
      </c>
      <c r="E231" s="1" t="s">
        <v>94</v>
      </c>
      <c r="F231" s="1" t="s">
        <v>14</v>
      </c>
      <c r="G231">
        <v>20</v>
      </c>
    </row>
    <row r="232" spans="1:7" x14ac:dyDescent="0.35">
      <c r="A232">
        <v>8989</v>
      </c>
      <c r="B232">
        <v>2</v>
      </c>
      <c r="C232" s="1" t="s">
        <v>41</v>
      </c>
      <c r="D232">
        <v>1401</v>
      </c>
      <c r="E232" s="1" t="s">
        <v>90</v>
      </c>
      <c r="F232" s="1" t="s">
        <v>17</v>
      </c>
      <c r="G232">
        <v>32</v>
      </c>
    </row>
    <row r="233" spans="1:7" x14ac:dyDescent="0.35">
      <c r="A233">
        <v>47282</v>
      </c>
      <c r="B233">
        <v>0</v>
      </c>
      <c r="C233" s="1" t="s">
        <v>44</v>
      </c>
      <c r="D233">
        <v>5701</v>
      </c>
      <c r="E233" s="1" t="s">
        <v>91</v>
      </c>
      <c r="F233" s="1" t="s">
        <v>17</v>
      </c>
      <c r="G233">
        <v>15</v>
      </c>
    </row>
    <row r="234" spans="1:7" x14ac:dyDescent="0.35">
      <c r="A234">
        <v>2950</v>
      </c>
      <c r="B234">
        <v>0</v>
      </c>
      <c r="C234" s="1" t="s">
        <v>35</v>
      </c>
      <c r="D234">
        <v>0</v>
      </c>
      <c r="E234" s="1" t="s">
        <v>101</v>
      </c>
      <c r="F234" s="1" t="s">
        <v>14</v>
      </c>
      <c r="G234">
        <v>2</v>
      </c>
    </row>
    <row r="235" spans="1:7" x14ac:dyDescent="0.35">
      <c r="A235">
        <v>87771</v>
      </c>
      <c r="B235">
        <v>0</v>
      </c>
      <c r="C235" s="1" t="s">
        <v>16</v>
      </c>
      <c r="D235">
        <v>6401</v>
      </c>
      <c r="E235" s="1" t="s">
        <v>96</v>
      </c>
      <c r="F235" s="1" t="s">
        <v>17</v>
      </c>
      <c r="G235">
        <v>20</v>
      </c>
    </row>
    <row r="236" spans="1:7" x14ac:dyDescent="0.35">
      <c r="A236">
        <v>167934</v>
      </c>
      <c r="B236">
        <v>28</v>
      </c>
      <c r="C236" s="1" t="s">
        <v>41</v>
      </c>
      <c r="D236">
        <v>3201</v>
      </c>
      <c r="E236" s="1" t="s">
        <v>91</v>
      </c>
      <c r="F236" s="1" t="s">
        <v>17</v>
      </c>
      <c r="G236">
        <v>21</v>
      </c>
    </row>
    <row r="237" spans="1:7" x14ac:dyDescent="0.35">
      <c r="A237">
        <v>26045</v>
      </c>
      <c r="B237">
        <v>28</v>
      </c>
      <c r="C237" s="1" t="s">
        <v>40</v>
      </c>
      <c r="D237">
        <v>4801</v>
      </c>
      <c r="E237" s="1" t="s">
        <v>93</v>
      </c>
      <c r="F237" s="1" t="s">
        <v>17</v>
      </c>
      <c r="G237">
        <v>14</v>
      </c>
    </row>
    <row r="238" spans="1:7" x14ac:dyDescent="0.35">
      <c r="A238">
        <v>661</v>
      </c>
      <c r="B238">
        <v>0</v>
      </c>
      <c r="C238" s="1" t="s">
        <v>22</v>
      </c>
      <c r="D238">
        <v>6509</v>
      </c>
      <c r="E238" s="1" t="s">
        <v>104</v>
      </c>
      <c r="F238" s="1" t="s">
        <v>14</v>
      </c>
      <c r="G238">
        <v>20</v>
      </c>
    </row>
    <row r="239" spans="1:7" x14ac:dyDescent="0.35">
      <c r="A239">
        <v>47569</v>
      </c>
      <c r="B239">
        <v>0</v>
      </c>
      <c r="C239" s="1" t="s">
        <v>44</v>
      </c>
      <c r="D239">
        <v>0</v>
      </c>
      <c r="E239" s="1" t="s">
        <v>89</v>
      </c>
      <c r="F239" s="1" t="s">
        <v>17</v>
      </c>
      <c r="G239">
        <v>10</v>
      </c>
    </row>
    <row r="240" spans="1:7" x14ac:dyDescent="0.35">
      <c r="A240">
        <v>176743</v>
      </c>
      <c r="B240">
        <v>1</v>
      </c>
      <c r="C240" s="1" t="s">
        <v>51</v>
      </c>
      <c r="D240">
        <v>201</v>
      </c>
      <c r="E240" s="1" t="s">
        <v>98</v>
      </c>
      <c r="F240" s="1" t="s">
        <v>14</v>
      </c>
      <c r="G240">
        <v>7</v>
      </c>
    </row>
    <row r="241" spans="1:7" x14ac:dyDescent="0.35">
      <c r="A241">
        <v>188164</v>
      </c>
      <c r="B241">
        <v>0</v>
      </c>
      <c r="C241" s="1" t="s">
        <v>21</v>
      </c>
      <c r="D241">
        <v>0</v>
      </c>
      <c r="E241" s="1" t="s">
        <v>94</v>
      </c>
      <c r="F241" s="1" t="s">
        <v>97</v>
      </c>
      <c r="G241">
        <v>10</v>
      </c>
    </row>
    <row r="242" spans="1:7" x14ac:dyDescent="0.35">
      <c r="A242">
        <v>134364</v>
      </c>
      <c r="B242">
        <v>0</v>
      </c>
      <c r="C242" s="1" t="s">
        <v>39</v>
      </c>
      <c r="D242">
        <v>0</v>
      </c>
      <c r="E242" s="1" t="s">
        <v>104</v>
      </c>
      <c r="F242" s="1" t="s">
        <v>17</v>
      </c>
      <c r="G242">
        <v>20</v>
      </c>
    </row>
    <row r="243" spans="1:7" x14ac:dyDescent="0.35">
      <c r="A243">
        <v>93742</v>
      </c>
      <c r="B243">
        <v>2</v>
      </c>
      <c r="C243" s="1" t="s">
        <v>16</v>
      </c>
      <c r="D243">
        <v>3504</v>
      </c>
      <c r="E243" s="1" t="s">
        <v>102</v>
      </c>
      <c r="F243" s="1" t="s">
        <v>17</v>
      </c>
      <c r="G243">
        <v>30</v>
      </c>
    </row>
    <row r="244" spans="1:7" x14ac:dyDescent="0.35">
      <c r="A244">
        <v>39479</v>
      </c>
      <c r="B244">
        <v>2</v>
      </c>
      <c r="C244" s="1" t="s">
        <v>13</v>
      </c>
      <c r="D244">
        <v>3306</v>
      </c>
      <c r="E244" s="1" t="s">
        <v>89</v>
      </c>
      <c r="F244" s="1" t="s">
        <v>14</v>
      </c>
      <c r="G244">
        <v>4</v>
      </c>
    </row>
    <row r="245" spans="1:7" x14ac:dyDescent="0.35">
      <c r="A245">
        <v>54142</v>
      </c>
      <c r="B245">
        <v>2</v>
      </c>
      <c r="C245" s="1" t="s">
        <v>54</v>
      </c>
      <c r="D245">
        <v>4601</v>
      </c>
      <c r="E245" s="1" t="s">
        <v>92</v>
      </c>
      <c r="F245" s="1" t="s">
        <v>17</v>
      </c>
      <c r="G245">
        <v>21</v>
      </c>
    </row>
    <row r="246" spans="1:7" x14ac:dyDescent="0.35">
      <c r="A246">
        <v>168038</v>
      </c>
      <c r="B246">
        <v>0</v>
      </c>
      <c r="C246" s="1" t="s">
        <v>22</v>
      </c>
      <c r="D246">
        <v>4703</v>
      </c>
      <c r="E246" s="1" t="s">
        <v>94</v>
      </c>
      <c r="F246" s="1" t="s">
        <v>14</v>
      </c>
      <c r="G246">
        <v>36</v>
      </c>
    </row>
    <row r="247" spans="1:7" x14ac:dyDescent="0.35">
      <c r="A247">
        <v>48675</v>
      </c>
      <c r="B247">
        <v>0</v>
      </c>
      <c r="C247" s="1" t="s">
        <v>44</v>
      </c>
      <c r="D247">
        <v>2601</v>
      </c>
      <c r="E247" s="1" t="s">
        <v>93</v>
      </c>
      <c r="F247" s="1" t="s">
        <v>17</v>
      </c>
      <c r="G247">
        <v>5</v>
      </c>
    </row>
    <row r="248" spans="1:7" x14ac:dyDescent="0.35">
      <c r="A248">
        <v>158980</v>
      </c>
      <c r="B248">
        <v>0</v>
      </c>
      <c r="C248" s="1" t="s">
        <v>22</v>
      </c>
      <c r="D248">
        <v>6201</v>
      </c>
      <c r="E248" s="1" t="s">
        <v>91</v>
      </c>
      <c r="F248" s="1" t="s">
        <v>14</v>
      </c>
      <c r="G248">
        <v>20</v>
      </c>
    </row>
    <row r="249" spans="1:7" x14ac:dyDescent="0.35">
      <c r="A249">
        <v>153888</v>
      </c>
      <c r="B249">
        <v>0</v>
      </c>
      <c r="C249" s="1" t="s">
        <v>22</v>
      </c>
      <c r="D249">
        <v>3801</v>
      </c>
      <c r="E249" s="1" t="s">
        <v>94</v>
      </c>
      <c r="F249" s="1" t="s">
        <v>17</v>
      </c>
      <c r="G249">
        <v>10</v>
      </c>
    </row>
    <row r="250" spans="1:7" x14ac:dyDescent="0.35">
      <c r="A250">
        <v>162300</v>
      </c>
      <c r="B250">
        <v>1002</v>
      </c>
      <c r="C250" s="1" t="s">
        <v>22</v>
      </c>
      <c r="D250">
        <v>2001</v>
      </c>
      <c r="E250" s="1" t="s">
        <v>94</v>
      </c>
      <c r="F250" s="1" t="s">
        <v>14</v>
      </c>
      <c r="G250">
        <v>20</v>
      </c>
    </row>
    <row r="251" spans="1:7" x14ac:dyDescent="0.35">
      <c r="A251">
        <v>163081</v>
      </c>
      <c r="B251">
        <v>1</v>
      </c>
      <c r="C251" s="1" t="s">
        <v>22</v>
      </c>
      <c r="D251">
        <v>0</v>
      </c>
      <c r="E251" s="1" t="s">
        <v>96</v>
      </c>
      <c r="F251" s="1" t="s">
        <v>14</v>
      </c>
      <c r="G251">
        <v>7</v>
      </c>
    </row>
    <row r="252" spans="1:7" x14ac:dyDescent="0.35">
      <c r="A252">
        <v>14000</v>
      </c>
      <c r="B252">
        <v>0</v>
      </c>
      <c r="C252" s="1" t="s">
        <v>32</v>
      </c>
      <c r="D252">
        <v>2101</v>
      </c>
      <c r="E252" s="1" t="s">
        <v>94</v>
      </c>
      <c r="F252" s="1" t="s">
        <v>17</v>
      </c>
      <c r="G252">
        <v>12</v>
      </c>
    </row>
    <row r="253" spans="1:7" x14ac:dyDescent="0.35">
      <c r="A253">
        <v>6599</v>
      </c>
      <c r="B253">
        <v>0</v>
      </c>
      <c r="C253" s="1" t="s">
        <v>41</v>
      </c>
      <c r="D253">
        <v>3601</v>
      </c>
      <c r="E253" s="1" t="s">
        <v>91</v>
      </c>
      <c r="F253" s="1" t="s">
        <v>17</v>
      </c>
      <c r="G253">
        <v>11</v>
      </c>
    </row>
    <row r="254" spans="1:7" x14ac:dyDescent="0.35">
      <c r="A254">
        <v>135454</v>
      </c>
      <c r="B254">
        <v>0</v>
      </c>
      <c r="C254" s="1" t="s">
        <v>56</v>
      </c>
      <c r="D254">
        <v>0</v>
      </c>
      <c r="E254" s="1" t="s">
        <v>95</v>
      </c>
      <c r="F254" s="1" t="s">
        <v>14</v>
      </c>
      <c r="G254">
        <v>15</v>
      </c>
    </row>
    <row r="255" spans="1:7" x14ac:dyDescent="0.35">
      <c r="A255">
        <v>128643</v>
      </c>
      <c r="B255">
        <v>1</v>
      </c>
      <c r="C255" s="1" t="s">
        <v>21</v>
      </c>
      <c r="D255">
        <v>2809</v>
      </c>
      <c r="E255" s="1" t="s">
        <v>98</v>
      </c>
      <c r="F255" s="1" t="s">
        <v>14</v>
      </c>
      <c r="G255">
        <v>4</v>
      </c>
    </row>
    <row r="256" spans="1:7" x14ac:dyDescent="0.35">
      <c r="A256">
        <v>116420</v>
      </c>
      <c r="B256">
        <v>0</v>
      </c>
      <c r="C256" s="1" t="s">
        <v>21</v>
      </c>
      <c r="D256">
        <v>0</v>
      </c>
      <c r="E256" s="1" t="s">
        <v>94</v>
      </c>
      <c r="F256" s="1" t="s">
        <v>14</v>
      </c>
      <c r="G256">
        <v>20</v>
      </c>
    </row>
    <row r="257" spans="1:7" x14ac:dyDescent="0.35">
      <c r="A257">
        <v>35101</v>
      </c>
      <c r="B257">
        <v>1</v>
      </c>
      <c r="C257" s="1" t="s">
        <v>13</v>
      </c>
      <c r="D257">
        <v>1911</v>
      </c>
      <c r="E257" s="1" t="s">
        <v>94</v>
      </c>
      <c r="F257" s="1" t="s">
        <v>14</v>
      </c>
      <c r="G257">
        <v>20</v>
      </c>
    </row>
    <row r="258" spans="1:7" x14ac:dyDescent="0.35">
      <c r="A258">
        <v>75474</v>
      </c>
      <c r="B258">
        <v>0</v>
      </c>
      <c r="C258" s="1" t="s">
        <v>48</v>
      </c>
      <c r="D258">
        <v>0</v>
      </c>
      <c r="E258" s="1" t="s">
        <v>100</v>
      </c>
      <c r="F258" s="1" t="s">
        <v>14</v>
      </c>
      <c r="G258">
        <v>15</v>
      </c>
    </row>
    <row r="259" spans="1:7" x14ac:dyDescent="0.35">
      <c r="A259">
        <v>785</v>
      </c>
      <c r="B259">
        <v>0</v>
      </c>
      <c r="C259" s="1" t="s">
        <v>30</v>
      </c>
      <c r="D259">
        <v>4507</v>
      </c>
      <c r="E259" s="1" t="s">
        <v>93</v>
      </c>
      <c r="F259" s="1" t="s">
        <v>14</v>
      </c>
      <c r="G259">
        <v>18</v>
      </c>
    </row>
    <row r="260" spans="1:7" x14ac:dyDescent="0.35">
      <c r="A260">
        <v>27624</v>
      </c>
      <c r="B260">
        <v>2</v>
      </c>
      <c r="C260" s="1" t="s">
        <v>40</v>
      </c>
      <c r="D260">
        <v>3701</v>
      </c>
      <c r="E260" s="1" t="s">
        <v>95</v>
      </c>
      <c r="F260" s="1" t="s">
        <v>17</v>
      </c>
      <c r="G260">
        <v>8</v>
      </c>
    </row>
    <row r="261" spans="1:7" x14ac:dyDescent="0.35">
      <c r="A261">
        <v>73754</v>
      </c>
      <c r="B261">
        <v>0</v>
      </c>
      <c r="C261" s="1" t="s">
        <v>30</v>
      </c>
      <c r="D261">
        <v>1801</v>
      </c>
      <c r="E261" s="1" t="s">
        <v>94</v>
      </c>
      <c r="F261" s="1" t="s">
        <v>17</v>
      </c>
      <c r="G261">
        <v>25</v>
      </c>
    </row>
    <row r="262" spans="1:7" x14ac:dyDescent="0.35">
      <c r="A262">
        <v>141189</v>
      </c>
      <c r="B262">
        <v>0</v>
      </c>
      <c r="C262" s="1" t="s">
        <v>24</v>
      </c>
      <c r="D262">
        <v>0</v>
      </c>
      <c r="E262" s="1" t="s">
        <v>91</v>
      </c>
      <c r="F262" s="1" t="s">
        <v>17</v>
      </c>
      <c r="G262">
        <v>25</v>
      </c>
    </row>
    <row r="263" spans="1:7" x14ac:dyDescent="0.35">
      <c r="A263">
        <v>1544</v>
      </c>
      <c r="B263">
        <v>28</v>
      </c>
      <c r="C263" s="1" t="s">
        <v>38</v>
      </c>
      <c r="D263">
        <v>5201</v>
      </c>
      <c r="E263" s="1" t="s">
        <v>94</v>
      </c>
      <c r="F263" s="1" t="s">
        <v>17</v>
      </c>
      <c r="G263">
        <v>10</v>
      </c>
    </row>
    <row r="264" spans="1:7" x14ac:dyDescent="0.35">
      <c r="A264">
        <v>124149</v>
      </c>
      <c r="B264">
        <v>0</v>
      </c>
      <c r="C264" s="1" t="s">
        <v>21</v>
      </c>
      <c r="D264">
        <v>1801</v>
      </c>
      <c r="E264" s="1" t="s">
        <v>90</v>
      </c>
      <c r="F264" s="1" t="s">
        <v>14</v>
      </c>
      <c r="G264">
        <v>14</v>
      </c>
    </row>
    <row r="265" spans="1:7" x14ac:dyDescent="0.35">
      <c r="A265">
        <v>85890</v>
      </c>
      <c r="B265">
        <v>2</v>
      </c>
      <c r="C265" s="1" t="s">
        <v>53</v>
      </c>
      <c r="D265">
        <v>0</v>
      </c>
      <c r="E265" s="1" t="s">
        <v>100</v>
      </c>
      <c r="F265" s="1" t="s">
        <v>17</v>
      </c>
      <c r="G265">
        <v>20</v>
      </c>
    </row>
    <row r="266" spans="1:7" x14ac:dyDescent="0.35">
      <c r="A266">
        <v>37005</v>
      </c>
      <c r="B266">
        <v>0</v>
      </c>
      <c r="C266" s="1" t="s">
        <v>13</v>
      </c>
      <c r="D266">
        <v>0</v>
      </c>
      <c r="E266" s="1" t="s">
        <v>90</v>
      </c>
      <c r="F266" s="1" t="s">
        <v>17</v>
      </c>
      <c r="G266">
        <v>11</v>
      </c>
    </row>
    <row r="267" spans="1:7" x14ac:dyDescent="0.35">
      <c r="A267">
        <v>166324</v>
      </c>
      <c r="B267">
        <v>0</v>
      </c>
      <c r="C267" s="1" t="s">
        <v>22</v>
      </c>
      <c r="D267">
        <v>0</v>
      </c>
      <c r="E267" s="1" t="s">
        <v>96</v>
      </c>
      <c r="F267" s="1" t="s">
        <v>31</v>
      </c>
      <c r="G267">
        <v>19</v>
      </c>
    </row>
    <row r="268" spans="1:7" x14ac:dyDescent="0.35">
      <c r="A268">
        <v>13448</v>
      </c>
      <c r="B268">
        <v>28</v>
      </c>
      <c r="C268" s="1" t="s">
        <v>22</v>
      </c>
      <c r="D268">
        <v>3001</v>
      </c>
      <c r="E268" s="1" t="s">
        <v>103</v>
      </c>
      <c r="F268" s="1" t="s">
        <v>17</v>
      </c>
      <c r="G268">
        <v>5</v>
      </c>
    </row>
    <row r="269" spans="1:7" x14ac:dyDescent="0.35">
      <c r="A269">
        <v>180428</v>
      </c>
      <c r="B269">
        <v>1</v>
      </c>
      <c r="C269" s="1" t="s">
        <v>41</v>
      </c>
      <c r="D269">
        <v>4811</v>
      </c>
      <c r="E269" s="1" t="s">
        <v>90</v>
      </c>
      <c r="F269" s="1" t="s">
        <v>14</v>
      </c>
      <c r="G269">
        <v>20</v>
      </c>
    </row>
    <row r="270" spans="1:7" x14ac:dyDescent="0.35">
      <c r="A270">
        <v>12517</v>
      </c>
      <c r="B270">
        <v>1</v>
      </c>
      <c r="C270" s="1" t="s">
        <v>37</v>
      </c>
      <c r="D270">
        <v>3201</v>
      </c>
      <c r="E270" s="1" t="s">
        <v>94</v>
      </c>
      <c r="F270" s="1" t="s">
        <v>14</v>
      </c>
      <c r="G270">
        <v>1</v>
      </c>
    </row>
    <row r="271" spans="1:7" x14ac:dyDescent="0.35">
      <c r="A271">
        <v>99246</v>
      </c>
      <c r="B271">
        <v>0</v>
      </c>
      <c r="C271" s="1" t="s">
        <v>16</v>
      </c>
      <c r="D271">
        <v>2201</v>
      </c>
      <c r="E271" s="1" t="s">
        <v>100</v>
      </c>
      <c r="F271" s="1" t="s">
        <v>17</v>
      </c>
      <c r="G271">
        <v>20</v>
      </c>
    </row>
    <row r="272" spans="1:7" x14ac:dyDescent="0.35">
      <c r="A272">
        <v>174760</v>
      </c>
      <c r="B272">
        <v>2</v>
      </c>
      <c r="C272" s="1" t="s">
        <v>51</v>
      </c>
      <c r="D272">
        <v>2501</v>
      </c>
      <c r="E272" s="1" t="s">
        <v>90</v>
      </c>
      <c r="F272" s="1" t="s">
        <v>17</v>
      </c>
      <c r="G272">
        <v>5</v>
      </c>
    </row>
    <row r="273" spans="1:7" x14ac:dyDescent="0.35">
      <c r="A273">
        <v>124379</v>
      </c>
      <c r="B273">
        <v>1</v>
      </c>
      <c r="C273" s="1" t="s">
        <v>21</v>
      </c>
      <c r="D273">
        <v>4401</v>
      </c>
      <c r="E273" s="1" t="s">
        <v>97</v>
      </c>
      <c r="F273" s="1" t="s">
        <v>14</v>
      </c>
      <c r="G273">
        <v>5</v>
      </c>
    </row>
    <row r="274" spans="1:7" x14ac:dyDescent="0.35">
      <c r="A274">
        <v>176862</v>
      </c>
      <c r="B274">
        <v>2</v>
      </c>
      <c r="C274" s="1" t="s">
        <v>51</v>
      </c>
      <c r="D274">
        <v>0</v>
      </c>
      <c r="E274" s="1" t="s">
        <v>90</v>
      </c>
      <c r="F274" s="1" t="s">
        <v>17</v>
      </c>
      <c r="G274">
        <v>20</v>
      </c>
    </row>
    <row r="275" spans="1:7" x14ac:dyDescent="0.35">
      <c r="A275">
        <v>188986</v>
      </c>
      <c r="B275">
        <v>1</v>
      </c>
      <c r="C275" s="1" t="s">
        <v>56</v>
      </c>
      <c r="D275">
        <v>2101</v>
      </c>
      <c r="E275" s="1" t="s">
        <v>89</v>
      </c>
      <c r="F275" s="1" t="s">
        <v>14</v>
      </c>
      <c r="G275">
        <v>9</v>
      </c>
    </row>
    <row r="276" spans="1:7" x14ac:dyDescent="0.35">
      <c r="A276">
        <v>148906</v>
      </c>
      <c r="B276">
        <v>0</v>
      </c>
      <c r="C276" s="1" t="s">
        <v>22</v>
      </c>
      <c r="D276">
        <v>6201</v>
      </c>
      <c r="E276" s="1" t="s">
        <v>89</v>
      </c>
      <c r="F276" s="1" t="s">
        <v>17</v>
      </c>
      <c r="G276">
        <v>6</v>
      </c>
    </row>
    <row r="277" spans="1:7" x14ac:dyDescent="0.35">
      <c r="A277">
        <v>109646</v>
      </c>
      <c r="B277">
        <v>1</v>
      </c>
      <c r="C277" s="1" t="s">
        <v>50</v>
      </c>
      <c r="D277">
        <v>5201</v>
      </c>
      <c r="E277" s="1" t="s">
        <v>105</v>
      </c>
      <c r="F277" s="1" t="s">
        <v>14</v>
      </c>
      <c r="G277">
        <v>10</v>
      </c>
    </row>
    <row r="278" spans="1:7" x14ac:dyDescent="0.35">
      <c r="A278">
        <v>62295</v>
      </c>
      <c r="B278">
        <v>0</v>
      </c>
      <c r="C278" s="1" t="s">
        <v>34</v>
      </c>
      <c r="D278">
        <v>5601</v>
      </c>
      <c r="E278" s="1" t="s">
        <v>89</v>
      </c>
      <c r="F278" s="1" t="s">
        <v>17</v>
      </c>
      <c r="G278">
        <v>20</v>
      </c>
    </row>
    <row r="279" spans="1:7" x14ac:dyDescent="0.35">
      <c r="A279">
        <v>162650</v>
      </c>
      <c r="B279">
        <v>1</v>
      </c>
      <c r="C279" s="1" t="s">
        <v>22</v>
      </c>
      <c r="D279">
        <v>0</v>
      </c>
      <c r="E279" s="1" t="s">
        <v>94</v>
      </c>
      <c r="F279" s="1" t="s">
        <v>14</v>
      </c>
      <c r="G279">
        <v>5</v>
      </c>
    </row>
    <row r="280" spans="1:7" x14ac:dyDescent="0.35">
      <c r="A280">
        <v>99836</v>
      </c>
      <c r="B280">
        <v>1</v>
      </c>
      <c r="C280" s="1" t="s">
        <v>37</v>
      </c>
      <c r="D280">
        <v>3101</v>
      </c>
      <c r="E280" s="1" t="s">
        <v>99</v>
      </c>
      <c r="F280" s="1" t="s">
        <v>14</v>
      </c>
      <c r="G280">
        <v>21</v>
      </c>
    </row>
    <row r="281" spans="1:7" x14ac:dyDescent="0.35">
      <c r="A281">
        <v>33994</v>
      </c>
      <c r="B281">
        <v>1</v>
      </c>
      <c r="C281" s="1" t="s">
        <v>13</v>
      </c>
      <c r="D281">
        <v>5304</v>
      </c>
      <c r="E281" s="1" t="s">
        <v>90</v>
      </c>
      <c r="F281" s="1" t="s">
        <v>14</v>
      </c>
      <c r="G281">
        <v>6</v>
      </c>
    </row>
    <row r="282" spans="1:7" x14ac:dyDescent="0.35">
      <c r="A282">
        <v>93432</v>
      </c>
      <c r="B282">
        <v>28</v>
      </c>
      <c r="C282" s="1" t="s">
        <v>16</v>
      </c>
      <c r="D282">
        <v>0</v>
      </c>
      <c r="E282" s="1" t="s">
        <v>102</v>
      </c>
      <c r="F282" s="1" t="s">
        <v>17</v>
      </c>
      <c r="G282">
        <v>11</v>
      </c>
    </row>
    <row r="283" spans="1:7" x14ac:dyDescent="0.35">
      <c r="A283">
        <v>62786</v>
      </c>
      <c r="B283">
        <v>2</v>
      </c>
      <c r="C283" s="1" t="s">
        <v>34</v>
      </c>
      <c r="D283">
        <v>3501</v>
      </c>
      <c r="E283" s="1" t="s">
        <v>92</v>
      </c>
      <c r="F283" s="1" t="s">
        <v>17</v>
      </c>
      <c r="G283">
        <v>11</v>
      </c>
    </row>
    <row r="284" spans="1:7" x14ac:dyDescent="0.35">
      <c r="A284">
        <v>44634</v>
      </c>
      <c r="B284">
        <v>1</v>
      </c>
      <c r="C284" s="1" t="s">
        <v>13</v>
      </c>
      <c r="D284">
        <v>3701</v>
      </c>
      <c r="E284" s="1" t="s">
        <v>89</v>
      </c>
      <c r="F284" s="1" t="s">
        <v>14</v>
      </c>
      <c r="G284">
        <v>10</v>
      </c>
    </row>
    <row r="285" spans="1:7" x14ac:dyDescent="0.35">
      <c r="A285">
        <v>146914</v>
      </c>
      <c r="B285">
        <v>0</v>
      </c>
      <c r="C285" s="1" t="s">
        <v>22</v>
      </c>
      <c r="D285">
        <v>5401</v>
      </c>
      <c r="E285" s="1" t="s">
        <v>96</v>
      </c>
      <c r="F285" s="1" t="s">
        <v>17</v>
      </c>
      <c r="G285">
        <v>10</v>
      </c>
    </row>
    <row r="286" spans="1:7" x14ac:dyDescent="0.35">
      <c r="A286">
        <v>70079</v>
      </c>
      <c r="B286">
        <v>2</v>
      </c>
      <c r="C286" s="1" t="s">
        <v>30</v>
      </c>
      <c r="D286">
        <v>4701</v>
      </c>
      <c r="E286" s="1" t="s">
        <v>98</v>
      </c>
      <c r="F286" s="1" t="s">
        <v>17</v>
      </c>
      <c r="G286">
        <v>15</v>
      </c>
    </row>
    <row r="287" spans="1:7" x14ac:dyDescent="0.35">
      <c r="A287">
        <v>24871</v>
      </c>
      <c r="B287">
        <v>2</v>
      </c>
      <c r="C287" s="1" t="s">
        <v>47</v>
      </c>
      <c r="D287">
        <v>4401</v>
      </c>
      <c r="E287" s="1" t="s">
        <v>90</v>
      </c>
      <c r="F287" s="1" t="s">
        <v>17</v>
      </c>
      <c r="G287">
        <v>16</v>
      </c>
    </row>
    <row r="288" spans="1:7" x14ac:dyDescent="0.35">
      <c r="A288">
        <v>150660</v>
      </c>
      <c r="B288">
        <v>0</v>
      </c>
      <c r="C288" s="1" t="s">
        <v>39</v>
      </c>
      <c r="D288">
        <v>4601</v>
      </c>
      <c r="E288" s="1" t="s">
        <v>96</v>
      </c>
      <c r="F288" s="1" t="s">
        <v>17</v>
      </c>
      <c r="G288">
        <v>12</v>
      </c>
    </row>
    <row r="289" spans="1:7" x14ac:dyDescent="0.35">
      <c r="A289">
        <v>169700</v>
      </c>
      <c r="B289">
        <v>1</v>
      </c>
      <c r="C289" s="1" t="s">
        <v>22</v>
      </c>
      <c r="D289">
        <v>0</v>
      </c>
      <c r="E289" s="1" t="s">
        <v>89</v>
      </c>
      <c r="F289" s="1" t="s">
        <v>14</v>
      </c>
      <c r="G289">
        <v>25</v>
      </c>
    </row>
    <row r="290" spans="1:7" x14ac:dyDescent="0.35">
      <c r="A290">
        <v>63542</v>
      </c>
      <c r="B290">
        <v>0</v>
      </c>
      <c r="C290" s="1" t="s">
        <v>34</v>
      </c>
      <c r="D290">
        <v>4801</v>
      </c>
      <c r="E290" s="1" t="s">
        <v>90</v>
      </c>
      <c r="F290" s="1" t="s">
        <v>17</v>
      </c>
      <c r="G290">
        <v>26</v>
      </c>
    </row>
    <row r="291" spans="1:7" x14ac:dyDescent="0.35">
      <c r="A291">
        <v>125164</v>
      </c>
      <c r="B291">
        <v>2</v>
      </c>
      <c r="C291" s="1" t="s">
        <v>21</v>
      </c>
      <c r="D291">
        <v>1601</v>
      </c>
      <c r="E291" s="1" t="s">
        <v>91</v>
      </c>
      <c r="F291" s="1" t="s">
        <v>17</v>
      </c>
      <c r="G291">
        <v>50</v>
      </c>
    </row>
    <row r="292" spans="1:7" x14ac:dyDescent="0.35">
      <c r="A292">
        <v>65634</v>
      </c>
      <c r="B292">
        <v>0</v>
      </c>
      <c r="C292" s="1" t="s">
        <v>30</v>
      </c>
      <c r="D292">
        <v>801</v>
      </c>
      <c r="E292" s="1" t="s">
        <v>98</v>
      </c>
      <c r="F292" s="1" t="s">
        <v>17</v>
      </c>
      <c r="G292">
        <v>12</v>
      </c>
    </row>
    <row r="293" spans="1:7" x14ac:dyDescent="0.35">
      <c r="A293">
        <v>59285</v>
      </c>
      <c r="B293">
        <v>2</v>
      </c>
      <c r="C293" s="1" t="s">
        <v>34</v>
      </c>
      <c r="D293">
        <v>5101</v>
      </c>
      <c r="E293" s="1" t="s">
        <v>105</v>
      </c>
      <c r="F293" s="1" t="s">
        <v>17</v>
      </c>
      <c r="G293">
        <v>10</v>
      </c>
    </row>
    <row r="294" spans="1:7" x14ac:dyDescent="0.35">
      <c r="A294">
        <v>78802</v>
      </c>
      <c r="B294">
        <v>1002</v>
      </c>
      <c r="C294" s="1" t="s">
        <v>36</v>
      </c>
      <c r="D294">
        <v>1301</v>
      </c>
      <c r="E294" s="1" t="s">
        <v>91</v>
      </c>
      <c r="F294" s="1" t="s">
        <v>45</v>
      </c>
      <c r="G294">
        <v>15</v>
      </c>
    </row>
    <row r="295" spans="1:7" x14ac:dyDescent="0.35">
      <c r="A295">
        <v>186460</v>
      </c>
      <c r="B295">
        <v>2</v>
      </c>
      <c r="C295" s="1" t="s">
        <v>36</v>
      </c>
      <c r="D295">
        <v>0</v>
      </c>
      <c r="E295" s="1" t="s">
        <v>100</v>
      </c>
      <c r="F295" s="1" t="s">
        <v>17</v>
      </c>
      <c r="G295">
        <v>20</v>
      </c>
    </row>
    <row r="296" spans="1:7" x14ac:dyDescent="0.35">
      <c r="A296">
        <v>114579</v>
      </c>
      <c r="B296">
        <v>1</v>
      </c>
      <c r="C296" s="1" t="s">
        <v>32</v>
      </c>
      <c r="D296">
        <v>2112</v>
      </c>
      <c r="E296" s="1" t="s">
        <v>93</v>
      </c>
      <c r="F296" s="1" t="s">
        <v>14</v>
      </c>
      <c r="G296">
        <v>10</v>
      </c>
    </row>
    <row r="297" spans="1:7" x14ac:dyDescent="0.35">
      <c r="A297">
        <v>23184</v>
      </c>
      <c r="B297">
        <v>0</v>
      </c>
      <c r="C297" s="1" t="s">
        <v>47</v>
      </c>
      <c r="D297">
        <v>0</v>
      </c>
      <c r="E297" s="1" t="s">
        <v>98</v>
      </c>
      <c r="F297" s="1" t="s">
        <v>17</v>
      </c>
      <c r="G297">
        <v>10</v>
      </c>
    </row>
    <row r="298" spans="1:7" x14ac:dyDescent="0.35">
      <c r="A298">
        <v>125289</v>
      </c>
      <c r="B298">
        <v>0</v>
      </c>
      <c r="C298" s="1" t="s">
        <v>21</v>
      </c>
      <c r="D298">
        <v>1802</v>
      </c>
      <c r="E298" s="1" t="s">
        <v>91</v>
      </c>
      <c r="F298" s="1" t="s">
        <v>17</v>
      </c>
      <c r="G298">
        <v>7</v>
      </c>
    </row>
    <row r="299" spans="1:7" x14ac:dyDescent="0.35">
      <c r="A299">
        <v>10502</v>
      </c>
      <c r="B299">
        <v>0</v>
      </c>
      <c r="C299" s="1" t="s">
        <v>30</v>
      </c>
      <c r="D299">
        <v>0</v>
      </c>
      <c r="E299" s="1" t="s">
        <v>90</v>
      </c>
      <c r="F299" s="1" t="s">
        <v>14</v>
      </c>
      <c r="G299">
        <v>15</v>
      </c>
    </row>
    <row r="300" spans="1:7" x14ac:dyDescent="0.35">
      <c r="A300">
        <v>46844</v>
      </c>
      <c r="B300">
        <v>0</v>
      </c>
      <c r="C300" s="1" t="s">
        <v>44</v>
      </c>
      <c r="D300">
        <v>0</v>
      </c>
      <c r="E300" s="1" t="s">
        <v>100</v>
      </c>
      <c r="F300" s="1" t="s">
        <v>14</v>
      </c>
      <c r="G300">
        <v>10</v>
      </c>
    </row>
    <row r="301" spans="1:7" x14ac:dyDescent="0.35">
      <c r="A301">
        <v>162814</v>
      </c>
      <c r="B301">
        <v>1</v>
      </c>
      <c r="C301" s="1" t="s">
        <v>22</v>
      </c>
      <c r="D301">
        <v>3701</v>
      </c>
      <c r="E301" s="1" t="s">
        <v>96</v>
      </c>
      <c r="F301" s="1" t="s">
        <v>14</v>
      </c>
      <c r="G301">
        <v>10</v>
      </c>
    </row>
    <row r="302" spans="1:7" x14ac:dyDescent="0.35">
      <c r="A302">
        <v>89653</v>
      </c>
      <c r="B302">
        <v>0</v>
      </c>
      <c r="C302" s="1" t="s">
        <v>16</v>
      </c>
      <c r="D302">
        <v>1708</v>
      </c>
      <c r="E302" s="1" t="s">
        <v>89</v>
      </c>
      <c r="F302" s="1" t="s">
        <v>14</v>
      </c>
      <c r="G302">
        <v>3</v>
      </c>
    </row>
    <row r="303" spans="1:7" x14ac:dyDescent="0.35">
      <c r="A303">
        <v>170818</v>
      </c>
      <c r="B303">
        <v>2</v>
      </c>
      <c r="C303" s="1" t="s">
        <v>22</v>
      </c>
      <c r="D303">
        <v>6209</v>
      </c>
      <c r="E303" s="1" t="s">
        <v>94</v>
      </c>
      <c r="F303" s="1" t="s">
        <v>17</v>
      </c>
      <c r="G303">
        <v>10</v>
      </c>
    </row>
    <row r="304" spans="1:7" x14ac:dyDescent="0.35">
      <c r="A304">
        <v>6147</v>
      </c>
      <c r="B304">
        <v>1</v>
      </c>
      <c r="C304" s="1" t="s">
        <v>47</v>
      </c>
      <c r="D304">
        <v>2101</v>
      </c>
      <c r="E304" s="1" t="s">
        <v>90</v>
      </c>
      <c r="F304" s="1" t="s">
        <v>14</v>
      </c>
      <c r="G304">
        <v>24</v>
      </c>
    </row>
    <row r="305" spans="1:7" x14ac:dyDescent="0.35">
      <c r="A305">
        <v>14276</v>
      </c>
      <c r="B305">
        <v>0</v>
      </c>
      <c r="C305" s="1" t="s">
        <v>22</v>
      </c>
      <c r="D305">
        <v>2801</v>
      </c>
      <c r="E305" s="1" t="s">
        <v>104</v>
      </c>
      <c r="F305" s="1" t="s">
        <v>17</v>
      </c>
      <c r="G305">
        <v>15</v>
      </c>
    </row>
    <row r="306" spans="1:7" x14ac:dyDescent="0.35">
      <c r="A306">
        <v>120166</v>
      </c>
      <c r="B306">
        <v>28</v>
      </c>
      <c r="C306" s="1" t="s">
        <v>21</v>
      </c>
      <c r="D306">
        <v>2608</v>
      </c>
      <c r="E306" s="1" t="s">
        <v>100</v>
      </c>
      <c r="F306" s="1" t="s">
        <v>17</v>
      </c>
      <c r="G306">
        <v>12</v>
      </c>
    </row>
    <row r="307" spans="1:7" x14ac:dyDescent="0.35">
      <c r="A307">
        <v>156817</v>
      </c>
      <c r="B307">
        <v>0</v>
      </c>
      <c r="C307" s="1" t="s">
        <v>22</v>
      </c>
      <c r="D307">
        <v>0</v>
      </c>
      <c r="E307" s="1" t="s">
        <v>104</v>
      </c>
      <c r="F307" s="1" t="s">
        <v>17</v>
      </c>
      <c r="G307">
        <v>20</v>
      </c>
    </row>
    <row r="308" spans="1:7" x14ac:dyDescent="0.35">
      <c r="A308">
        <v>35476</v>
      </c>
      <c r="B308">
        <v>1</v>
      </c>
      <c r="C308" s="1" t="s">
        <v>13</v>
      </c>
      <c r="D308">
        <v>3609</v>
      </c>
      <c r="E308" s="1" t="s">
        <v>98</v>
      </c>
      <c r="F308" s="1" t="s">
        <v>14</v>
      </c>
      <c r="G308">
        <v>25</v>
      </c>
    </row>
    <row r="309" spans="1:7" x14ac:dyDescent="0.35">
      <c r="A309">
        <v>155382</v>
      </c>
      <c r="B309">
        <v>0</v>
      </c>
      <c r="C309" s="1" t="s">
        <v>22</v>
      </c>
      <c r="D309">
        <v>3301</v>
      </c>
      <c r="E309" s="1" t="s">
        <v>104</v>
      </c>
      <c r="F309" s="1" t="s">
        <v>17</v>
      </c>
      <c r="G309">
        <v>30</v>
      </c>
    </row>
    <row r="310" spans="1:7" x14ac:dyDescent="0.35">
      <c r="A310">
        <v>104049</v>
      </c>
      <c r="B310">
        <v>0</v>
      </c>
      <c r="C310" s="1" t="s">
        <v>37</v>
      </c>
      <c r="D310">
        <v>0</v>
      </c>
      <c r="E310" s="1" t="s">
        <v>100</v>
      </c>
      <c r="F310" s="1" t="s">
        <v>14</v>
      </c>
      <c r="G310">
        <v>3</v>
      </c>
    </row>
    <row r="311" spans="1:7" x14ac:dyDescent="0.35">
      <c r="A311">
        <v>112461</v>
      </c>
      <c r="B311">
        <v>1</v>
      </c>
      <c r="C311" s="1" t="s">
        <v>33</v>
      </c>
      <c r="D311">
        <v>2401</v>
      </c>
      <c r="E311" s="1" t="s">
        <v>100</v>
      </c>
      <c r="F311" s="1" t="s">
        <v>14</v>
      </c>
      <c r="G311">
        <v>10</v>
      </c>
    </row>
    <row r="312" spans="1:7" x14ac:dyDescent="0.35">
      <c r="A312">
        <v>79580</v>
      </c>
      <c r="B312">
        <v>2</v>
      </c>
      <c r="C312" s="1" t="s">
        <v>36</v>
      </c>
      <c r="D312">
        <v>201</v>
      </c>
      <c r="E312" s="1" t="s">
        <v>96</v>
      </c>
      <c r="F312" s="1" t="s">
        <v>17</v>
      </c>
      <c r="G312">
        <v>21</v>
      </c>
    </row>
    <row r="313" spans="1:7" x14ac:dyDescent="0.35">
      <c r="A313">
        <v>86528</v>
      </c>
      <c r="B313">
        <v>2</v>
      </c>
      <c r="C313" s="1" t="s">
        <v>46</v>
      </c>
      <c r="D313">
        <v>0</v>
      </c>
      <c r="E313" s="1" t="s">
        <v>90</v>
      </c>
      <c r="F313" s="1" t="s">
        <v>17</v>
      </c>
      <c r="G313">
        <v>3</v>
      </c>
    </row>
    <row r="314" spans="1:7" x14ac:dyDescent="0.35">
      <c r="A314">
        <v>107658</v>
      </c>
      <c r="B314">
        <v>28</v>
      </c>
      <c r="C314" s="1" t="s">
        <v>60</v>
      </c>
      <c r="D314">
        <v>0</v>
      </c>
      <c r="E314" s="1" t="s">
        <v>92</v>
      </c>
      <c r="F314" s="1" t="s">
        <v>17</v>
      </c>
      <c r="G314">
        <v>10</v>
      </c>
    </row>
    <row r="315" spans="1:7" x14ac:dyDescent="0.35">
      <c r="A315">
        <v>69537</v>
      </c>
      <c r="B315">
        <v>0</v>
      </c>
      <c r="C315" s="1" t="s">
        <v>30</v>
      </c>
      <c r="D315">
        <v>2801</v>
      </c>
      <c r="E315" s="1" t="s">
        <v>92</v>
      </c>
      <c r="F315" s="1" t="s">
        <v>17</v>
      </c>
      <c r="G315">
        <v>15</v>
      </c>
    </row>
    <row r="316" spans="1:7" x14ac:dyDescent="0.35">
      <c r="A316">
        <v>81284</v>
      </c>
      <c r="B316">
        <v>2</v>
      </c>
      <c r="C316" s="1" t="s">
        <v>36</v>
      </c>
      <c r="D316">
        <v>4308</v>
      </c>
      <c r="E316" s="1" t="s">
        <v>89</v>
      </c>
      <c r="F316" s="1" t="s">
        <v>17</v>
      </c>
      <c r="G316">
        <v>25</v>
      </c>
    </row>
    <row r="317" spans="1:7" x14ac:dyDescent="0.35">
      <c r="A317">
        <v>32475</v>
      </c>
      <c r="B317">
        <v>1</v>
      </c>
      <c r="C317" s="1" t="s">
        <v>13</v>
      </c>
      <c r="D317">
        <v>0</v>
      </c>
      <c r="E317" s="1" t="s">
        <v>90</v>
      </c>
      <c r="F317" s="1" t="s">
        <v>14</v>
      </c>
      <c r="G317">
        <v>20</v>
      </c>
    </row>
    <row r="318" spans="1:7" x14ac:dyDescent="0.35">
      <c r="A318">
        <v>104505</v>
      </c>
      <c r="B318">
        <v>2</v>
      </c>
      <c r="C318" s="1" t="s">
        <v>28</v>
      </c>
      <c r="D318">
        <v>3801</v>
      </c>
      <c r="E318" s="1" t="s">
        <v>92</v>
      </c>
      <c r="F318" s="1" t="s">
        <v>17</v>
      </c>
      <c r="G318">
        <v>25</v>
      </c>
    </row>
    <row r="319" spans="1:7" x14ac:dyDescent="0.35">
      <c r="A319">
        <v>13483</v>
      </c>
      <c r="B319">
        <v>0</v>
      </c>
      <c r="C319" s="1" t="s">
        <v>36</v>
      </c>
      <c r="D319">
        <v>0</v>
      </c>
      <c r="E319" s="1" t="s">
        <v>100</v>
      </c>
      <c r="F319" s="1" t="s">
        <v>17</v>
      </c>
      <c r="G319">
        <v>17</v>
      </c>
    </row>
    <row r="320" spans="1:7" x14ac:dyDescent="0.35">
      <c r="A320">
        <v>1042</v>
      </c>
      <c r="B320">
        <v>1</v>
      </c>
      <c r="C320" s="1" t="s">
        <v>51</v>
      </c>
      <c r="D320">
        <v>810</v>
      </c>
      <c r="E320" s="1" t="s">
        <v>95</v>
      </c>
      <c r="F320" s="1" t="s">
        <v>14</v>
      </c>
      <c r="G320">
        <v>8</v>
      </c>
    </row>
    <row r="321" spans="1:7" x14ac:dyDescent="0.35">
      <c r="A321">
        <v>28337</v>
      </c>
      <c r="B321">
        <v>1</v>
      </c>
      <c r="C321" s="1" t="s">
        <v>40</v>
      </c>
      <c r="D321">
        <v>2801</v>
      </c>
      <c r="E321" s="1" t="s">
        <v>91</v>
      </c>
      <c r="F321" s="1" t="s">
        <v>14</v>
      </c>
      <c r="G321">
        <v>20</v>
      </c>
    </row>
    <row r="322" spans="1:7" x14ac:dyDescent="0.35">
      <c r="A322">
        <v>67808</v>
      </c>
      <c r="B322">
        <v>0</v>
      </c>
      <c r="C322" s="1" t="s">
        <v>30</v>
      </c>
      <c r="D322">
        <v>2207</v>
      </c>
      <c r="E322" s="1" t="s">
        <v>103</v>
      </c>
      <c r="F322" s="1" t="s">
        <v>17</v>
      </c>
      <c r="G322">
        <v>10</v>
      </c>
    </row>
    <row r="323" spans="1:7" x14ac:dyDescent="0.35">
      <c r="A323">
        <v>35017</v>
      </c>
      <c r="B323">
        <v>2</v>
      </c>
      <c r="C323" s="1" t="s">
        <v>13</v>
      </c>
      <c r="D323">
        <v>2101</v>
      </c>
      <c r="E323" s="1" t="s">
        <v>90</v>
      </c>
      <c r="F323" s="1" t="s">
        <v>14</v>
      </c>
      <c r="G323">
        <v>10</v>
      </c>
    </row>
    <row r="324" spans="1:7" x14ac:dyDescent="0.35">
      <c r="A324">
        <v>10973</v>
      </c>
      <c r="B324">
        <v>1</v>
      </c>
      <c r="C324" s="1" t="s">
        <v>22</v>
      </c>
      <c r="D324">
        <v>2305</v>
      </c>
      <c r="E324" s="1" t="s">
        <v>95</v>
      </c>
      <c r="F324" s="1" t="s">
        <v>14</v>
      </c>
      <c r="G324">
        <v>12</v>
      </c>
    </row>
    <row r="325" spans="1:7" x14ac:dyDescent="0.35">
      <c r="A325">
        <v>67030</v>
      </c>
      <c r="B325">
        <v>1</v>
      </c>
      <c r="C325" s="1" t="s">
        <v>30</v>
      </c>
      <c r="D325">
        <v>0</v>
      </c>
      <c r="E325" s="1" t="s">
        <v>99</v>
      </c>
      <c r="F325" s="1" t="s">
        <v>14</v>
      </c>
      <c r="G325">
        <v>50</v>
      </c>
    </row>
    <row r="326" spans="1:7" x14ac:dyDescent="0.35">
      <c r="A326">
        <v>122279</v>
      </c>
      <c r="B326">
        <v>2</v>
      </c>
      <c r="C326" s="1" t="s">
        <v>21</v>
      </c>
      <c r="D326">
        <v>4903</v>
      </c>
      <c r="E326" s="1" t="s">
        <v>103</v>
      </c>
      <c r="F326" s="1" t="s">
        <v>17</v>
      </c>
      <c r="G326">
        <v>5</v>
      </c>
    </row>
    <row r="327" spans="1:7" x14ac:dyDescent="0.35">
      <c r="A327">
        <v>18802</v>
      </c>
      <c r="B327">
        <v>1</v>
      </c>
      <c r="C327" s="1" t="s">
        <v>18</v>
      </c>
      <c r="D327">
        <v>5101</v>
      </c>
      <c r="E327" s="1" t="s">
        <v>90</v>
      </c>
      <c r="F327" s="1" t="s">
        <v>14</v>
      </c>
      <c r="G327">
        <v>20</v>
      </c>
    </row>
    <row r="328" spans="1:7" x14ac:dyDescent="0.35">
      <c r="A328">
        <v>90092</v>
      </c>
      <c r="B328">
        <v>2</v>
      </c>
      <c r="C328" s="1" t="s">
        <v>16</v>
      </c>
      <c r="D328">
        <v>3905</v>
      </c>
      <c r="E328" s="1" t="s">
        <v>91</v>
      </c>
      <c r="F328" s="1" t="s">
        <v>17</v>
      </c>
      <c r="G328">
        <v>10</v>
      </c>
    </row>
    <row r="329" spans="1:7" x14ac:dyDescent="0.35">
      <c r="A329">
        <v>98821</v>
      </c>
      <c r="B329">
        <v>0</v>
      </c>
      <c r="C329" s="1" t="s">
        <v>16</v>
      </c>
      <c r="D329">
        <v>2601</v>
      </c>
      <c r="E329" s="1" t="s">
        <v>90</v>
      </c>
      <c r="F329" s="1" t="s">
        <v>17</v>
      </c>
      <c r="G329">
        <v>10</v>
      </c>
    </row>
    <row r="330" spans="1:7" x14ac:dyDescent="0.35">
      <c r="A330">
        <v>116186</v>
      </c>
      <c r="B330">
        <v>1</v>
      </c>
      <c r="C330" s="1" t="s">
        <v>21</v>
      </c>
      <c r="D330">
        <v>4212</v>
      </c>
      <c r="E330" s="1" t="s">
        <v>92</v>
      </c>
      <c r="F330" s="1" t="s">
        <v>14</v>
      </c>
      <c r="G330">
        <v>10</v>
      </c>
    </row>
    <row r="331" spans="1:7" x14ac:dyDescent="0.35">
      <c r="A331">
        <v>18359</v>
      </c>
      <c r="B331">
        <v>28</v>
      </c>
      <c r="C331" s="1" t="s">
        <v>18</v>
      </c>
      <c r="D331">
        <v>0</v>
      </c>
      <c r="E331" s="1" t="s">
        <v>100</v>
      </c>
      <c r="F331" s="1" t="s">
        <v>17</v>
      </c>
      <c r="G331">
        <v>10</v>
      </c>
    </row>
    <row r="332" spans="1:7" x14ac:dyDescent="0.35">
      <c r="A332">
        <v>128970</v>
      </c>
      <c r="B332">
        <v>28</v>
      </c>
      <c r="C332" s="1" t="s">
        <v>21</v>
      </c>
      <c r="D332">
        <v>0</v>
      </c>
      <c r="E332" s="1" t="s">
        <v>94</v>
      </c>
      <c r="F332" s="1" t="s">
        <v>17</v>
      </c>
      <c r="G332">
        <v>14</v>
      </c>
    </row>
    <row r="333" spans="1:7" x14ac:dyDescent="0.35">
      <c r="A333">
        <v>172635</v>
      </c>
      <c r="B333">
        <v>0</v>
      </c>
      <c r="C333" s="1" t="s">
        <v>22</v>
      </c>
      <c r="D333">
        <v>0</v>
      </c>
      <c r="E333" s="1" t="s">
        <v>105</v>
      </c>
      <c r="F333" s="1" t="s">
        <v>14</v>
      </c>
      <c r="G333">
        <v>16</v>
      </c>
    </row>
    <row r="334" spans="1:7" x14ac:dyDescent="0.35">
      <c r="A334">
        <v>106508</v>
      </c>
      <c r="B334">
        <v>2</v>
      </c>
      <c r="C334" s="1" t="s">
        <v>28</v>
      </c>
      <c r="D334">
        <v>1401</v>
      </c>
      <c r="E334" s="1" t="s">
        <v>95</v>
      </c>
      <c r="F334" s="1" t="s">
        <v>17</v>
      </c>
      <c r="G334">
        <v>20</v>
      </c>
    </row>
    <row r="335" spans="1:7" x14ac:dyDescent="0.35">
      <c r="A335">
        <v>81067</v>
      </c>
      <c r="B335">
        <v>0</v>
      </c>
      <c r="C335" s="1" t="s">
        <v>36</v>
      </c>
      <c r="D335">
        <v>0</v>
      </c>
      <c r="E335" s="1" t="s">
        <v>98</v>
      </c>
      <c r="F335" s="1" t="s">
        <v>17</v>
      </c>
      <c r="G335">
        <v>15</v>
      </c>
    </row>
    <row r="336" spans="1:7" x14ac:dyDescent="0.35">
      <c r="A336">
        <v>169106</v>
      </c>
      <c r="B336">
        <v>2</v>
      </c>
      <c r="C336" s="1" t="s">
        <v>22</v>
      </c>
      <c r="D336">
        <v>4501</v>
      </c>
      <c r="E336" s="1" t="s">
        <v>90</v>
      </c>
      <c r="F336" s="1" t="s">
        <v>17</v>
      </c>
      <c r="G336">
        <v>5</v>
      </c>
    </row>
    <row r="337" spans="1:7" x14ac:dyDescent="0.35">
      <c r="A337">
        <v>106898</v>
      </c>
      <c r="B337">
        <v>0</v>
      </c>
      <c r="C337" s="1" t="s">
        <v>60</v>
      </c>
      <c r="D337">
        <v>3801</v>
      </c>
      <c r="E337" s="1" t="s">
        <v>91</v>
      </c>
      <c r="F337" s="1" t="s">
        <v>17</v>
      </c>
      <c r="G337">
        <v>5</v>
      </c>
    </row>
    <row r="338" spans="1:7" x14ac:dyDescent="0.35">
      <c r="A338">
        <v>24747</v>
      </c>
      <c r="B338">
        <v>0</v>
      </c>
      <c r="C338" s="1" t="s">
        <v>47</v>
      </c>
      <c r="D338">
        <v>4405</v>
      </c>
      <c r="E338" s="1" t="s">
        <v>94</v>
      </c>
      <c r="F338" s="1" t="s">
        <v>17</v>
      </c>
      <c r="G338">
        <v>15</v>
      </c>
    </row>
    <row r="339" spans="1:7" x14ac:dyDescent="0.35">
      <c r="A339">
        <v>144906</v>
      </c>
      <c r="B339">
        <v>1</v>
      </c>
      <c r="C339" s="1" t="s">
        <v>22</v>
      </c>
      <c r="D339">
        <v>2501</v>
      </c>
      <c r="E339" s="1" t="s">
        <v>96</v>
      </c>
      <c r="F339" s="1" t="s">
        <v>31</v>
      </c>
      <c r="G339">
        <v>20</v>
      </c>
    </row>
    <row r="340" spans="1:7" x14ac:dyDescent="0.35">
      <c r="A340">
        <v>40516</v>
      </c>
      <c r="B340">
        <v>0</v>
      </c>
      <c r="C340" s="1" t="s">
        <v>13</v>
      </c>
      <c r="D340">
        <v>1509</v>
      </c>
      <c r="E340" s="1" t="s">
        <v>93</v>
      </c>
      <c r="F340" s="1" t="s">
        <v>17</v>
      </c>
      <c r="G340">
        <v>21</v>
      </c>
    </row>
    <row r="341" spans="1:7" x14ac:dyDescent="0.35">
      <c r="A341">
        <v>172530</v>
      </c>
      <c r="B341">
        <v>0</v>
      </c>
      <c r="C341" s="1" t="s">
        <v>22</v>
      </c>
      <c r="D341">
        <v>3601</v>
      </c>
      <c r="E341" s="1" t="s">
        <v>95</v>
      </c>
      <c r="F341" s="1" t="s">
        <v>17</v>
      </c>
      <c r="G341">
        <v>7</v>
      </c>
    </row>
    <row r="342" spans="1:7" x14ac:dyDescent="0.35">
      <c r="A342">
        <v>72438</v>
      </c>
      <c r="B342">
        <v>1</v>
      </c>
      <c r="C342" s="1" t="s">
        <v>30</v>
      </c>
      <c r="D342">
        <v>1701</v>
      </c>
      <c r="E342" s="1" t="s">
        <v>90</v>
      </c>
      <c r="F342" s="1" t="s">
        <v>14</v>
      </c>
      <c r="G342">
        <v>10</v>
      </c>
    </row>
    <row r="343" spans="1:7" x14ac:dyDescent="0.35">
      <c r="A343">
        <v>144076</v>
      </c>
      <c r="B343">
        <v>1</v>
      </c>
      <c r="C343" s="1" t="s">
        <v>22</v>
      </c>
      <c r="D343">
        <v>1201</v>
      </c>
      <c r="E343" s="1" t="s">
        <v>94</v>
      </c>
      <c r="F343" s="1" t="s">
        <v>14</v>
      </c>
      <c r="G343">
        <v>50</v>
      </c>
    </row>
    <row r="344" spans="1:7" x14ac:dyDescent="0.35">
      <c r="A344">
        <v>130609</v>
      </c>
      <c r="B344">
        <v>1</v>
      </c>
      <c r="C344" s="1" t="s">
        <v>49</v>
      </c>
      <c r="D344">
        <v>1404</v>
      </c>
      <c r="E344" s="1" t="s">
        <v>94</v>
      </c>
      <c r="F344" s="1" t="s">
        <v>14</v>
      </c>
      <c r="G344">
        <v>16</v>
      </c>
    </row>
    <row r="345" spans="1:7" x14ac:dyDescent="0.35">
      <c r="A345">
        <v>43974</v>
      </c>
      <c r="B345">
        <v>2</v>
      </c>
      <c r="C345" s="1" t="s">
        <v>13</v>
      </c>
      <c r="D345">
        <v>4601</v>
      </c>
      <c r="E345" s="1" t="s">
        <v>91</v>
      </c>
      <c r="F345" s="1" t="s">
        <v>14</v>
      </c>
      <c r="G345">
        <v>5</v>
      </c>
    </row>
    <row r="346" spans="1:7" x14ac:dyDescent="0.35">
      <c r="A346">
        <v>32709</v>
      </c>
      <c r="B346">
        <v>0</v>
      </c>
      <c r="C346" s="1" t="s">
        <v>13</v>
      </c>
      <c r="D346">
        <v>5601</v>
      </c>
      <c r="E346" s="1" t="s">
        <v>89</v>
      </c>
      <c r="F346" s="1" t="s">
        <v>17</v>
      </c>
      <c r="G346">
        <v>15</v>
      </c>
    </row>
    <row r="347" spans="1:7" x14ac:dyDescent="0.35">
      <c r="A347">
        <v>187298</v>
      </c>
      <c r="B347">
        <v>0</v>
      </c>
      <c r="C347" s="1" t="s">
        <v>47</v>
      </c>
      <c r="D347">
        <v>0</v>
      </c>
      <c r="E347" s="1" t="s">
        <v>94</v>
      </c>
      <c r="F347" s="1" t="s">
        <v>97</v>
      </c>
      <c r="G347">
        <v>10</v>
      </c>
    </row>
    <row r="348" spans="1:7" x14ac:dyDescent="0.35">
      <c r="A348">
        <v>50905</v>
      </c>
      <c r="B348">
        <v>28</v>
      </c>
      <c r="C348" s="1" t="s">
        <v>54</v>
      </c>
      <c r="D348">
        <v>2301</v>
      </c>
      <c r="E348" s="1" t="s">
        <v>91</v>
      </c>
      <c r="F348" s="1" t="s">
        <v>17</v>
      </c>
      <c r="G348">
        <v>16</v>
      </c>
    </row>
    <row r="349" spans="1:7" x14ac:dyDescent="0.35">
      <c r="A349">
        <v>55552</v>
      </c>
      <c r="B349">
        <v>2</v>
      </c>
      <c r="C349" s="1" t="s">
        <v>63</v>
      </c>
      <c r="D349">
        <v>3203</v>
      </c>
      <c r="E349" s="1" t="s">
        <v>100</v>
      </c>
      <c r="F349" s="1" t="s">
        <v>14</v>
      </c>
      <c r="G349">
        <v>20</v>
      </c>
    </row>
    <row r="350" spans="1:7" x14ac:dyDescent="0.35">
      <c r="A350">
        <v>28550</v>
      </c>
      <c r="B350">
        <v>28</v>
      </c>
      <c r="C350" s="1" t="s">
        <v>40</v>
      </c>
      <c r="D350">
        <v>5204</v>
      </c>
      <c r="E350" s="1" t="s">
        <v>91</v>
      </c>
      <c r="F350" s="1" t="s">
        <v>17</v>
      </c>
      <c r="G350">
        <v>15</v>
      </c>
    </row>
    <row r="351" spans="1:7" x14ac:dyDescent="0.35">
      <c r="A351">
        <v>158460</v>
      </c>
      <c r="B351">
        <v>0</v>
      </c>
      <c r="C351" s="1" t="s">
        <v>22</v>
      </c>
      <c r="D351">
        <v>2910</v>
      </c>
      <c r="E351" s="1" t="s">
        <v>102</v>
      </c>
      <c r="F351" s="1" t="s">
        <v>17</v>
      </c>
      <c r="G351">
        <v>15</v>
      </c>
    </row>
    <row r="352" spans="1:7" x14ac:dyDescent="0.35">
      <c r="A352">
        <v>56449</v>
      </c>
      <c r="B352">
        <v>0</v>
      </c>
      <c r="C352" s="1" t="s">
        <v>58</v>
      </c>
      <c r="D352">
        <v>0</v>
      </c>
      <c r="E352" s="1" t="s">
        <v>92</v>
      </c>
      <c r="F352" s="1" t="s">
        <v>17</v>
      </c>
      <c r="G352">
        <v>5</v>
      </c>
    </row>
    <row r="353" spans="1:7" x14ac:dyDescent="0.35">
      <c r="A353">
        <v>133315</v>
      </c>
      <c r="B353">
        <v>0</v>
      </c>
      <c r="C353" s="1" t="s">
        <v>41</v>
      </c>
      <c r="D353">
        <v>3603</v>
      </c>
      <c r="E353" s="1" t="s">
        <v>90</v>
      </c>
      <c r="F353" s="1" t="s">
        <v>17</v>
      </c>
      <c r="G353">
        <v>10</v>
      </c>
    </row>
    <row r="354" spans="1:7" x14ac:dyDescent="0.35">
      <c r="A354">
        <v>164251</v>
      </c>
      <c r="B354">
        <v>0</v>
      </c>
      <c r="C354" s="1" t="s">
        <v>22</v>
      </c>
      <c r="D354">
        <v>4001</v>
      </c>
      <c r="E354" s="1" t="s">
        <v>91</v>
      </c>
      <c r="F354" s="1" t="s">
        <v>17</v>
      </c>
      <c r="G354">
        <v>5</v>
      </c>
    </row>
    <row r="355" spans="1:7" x14ac:dyDescent="0.35">
      <c r="A355">
        <v>149626</v>
      </c>
      <c r="B355">
        <v>0</v>
      </c>
      <c r="C355" s="1" t="s">
        <v>24</v>
      </c>
      <c r="D355">
        <v>0</v>
      </c>
      <c r="E355" s="1" t="s">
        <v>94</v>
      </c>
      <c r="F355" s="1" t="s">
        <v>97</v>
      </c>
      <c r="G355">
        <v>10</v>
      </c>
    </row>
    <row r="356" spans="1:7" x14ac:dyDescent="0.35">
      <c r="A356">
        <v>123805</v>
      </c>
      <c r="B356">
        <v>2</v>
      </c>
      <c r="C356" s="1" t="s">
        <v>21</v>
      </c>
      <c r="D356">
        <v>2801</v>
      </c>
      <c r="E356" s="1" t="s">
        <v>92</v>
      </c>
      <c r="F356" s="1" t="s">
        <v>17</v>
      </c>
      <c r="G356">
        <v>7</v>
      </c>
    </row>
    <row r="357" spans="1:7" x14ac:dyDescent="0.35">
      <c r="A357">
        <v>156077</v>
      </c>
      <c r="B357">
        <v>0</v>
      </c>
      <c r="C357" s="1" t="s">
        <v>22</v>
      </c>
      <c r="D357">
        <v>5601</v>
      </c>
      <c r="E357" s="1" t="s">
        <v>90</v>
      </c>
      <c r="F357" s="1" t="s">
        <v>17</v>
      </c>
      <c r="G357">
        <v>15</v>
      </c>
    </row>
    <row r="358" spans="1:7" x14ac:dyDescent="0.35">
      <c r="A358">
        <v>183858</v>
      </c>
      <c r="B358">
        <v>1</v>
      </c>
      <c r="C358" s="1" t="s">
        <v>41</v>
      </c>
      <c r="D358">
        <v>4801</v>
      </c>
      <c r="E358" s="1" t="s">
        <v>92</v>
      </c>
      <c r="F358" s="1" t="s">
        <v>14</v>
      </c>
      <c r="G358">
        <v>25</v>
      </c>
    </row>
    <row r="359" spans="1:7" x14ac:dyDescent="0.35">
      <c r="A359">
        <v>164217</v>
      </c>
      <c r="B359">
        <v>0</v>
      </c>
      <c r="C359" s="1" t="s">
        <v>22</v>
      </c>
      <c r="D359">
        <v>4011</v>
      </c>
      <c r="E359" s="1" t="s">
        <v>95</v>
      </c>
      <c r="F359" s="1" t="s">
        <v>14</v>
      </c>
      <c r="G359">
        <v>25</v>
      </c>
    </row>
    <row r="360" spans="1:7" x14ac:dyDescent="0.35">
      <c r="A360">
        <v>169973</v>
      </c>
      <c r="B360">
        <v>2</v>
      </c>
      <c r="C360" s="1" t="s">
        <v>22</v>
      </c>
      <c r="D360">
        <v>4001</v>
      </c>
      <c r="E360" s="1" t="s">
        <v>101</v>
      </c>
      <c r="F360" s="1" t="s">
        <v>17</v>
      </c>
      <c r="G360">
        <v>15</v>
      </c>
    </row>
    <row r="361" spans="1:7" x14ac:dyDescent="0.35">
      <c r="A361">
        <v>15066</v>
      </c>
      <c r="B361">
        <v>2</v>
      </c>
      <c r="C361" s="1" t="s">
        <v>18</v>
      </c>
      <c r="D361">
        <v>4601</v>
      </c>
      <c r="E361" s="1" t="s">
        <v>100</v>
      </c>
      <c r="F361" s="1" t="s">
        <v>17</v>
      </c>
      <c r="G361">
        <v>10</v>
      </c>
    </row>
    <row r="362" spans="1:7" x14ac:dyDescent="0.35">
      <c r="A362">
        <v>64467</v>
      </c>
      <c r="B362">
        <v>0</v>
      </c>
      <c r="C362" s="1" t="s">
        <v>34</v>
      </c>
      <c r="D362">
        <v>4801</v>
      </c>
      <c r="E362" s="1" t="s">
        <v>92</v>
      </c>
      <c r="F362" s="1" t="s">
        <v>17</v>
      </c>
      <c r="G362">
        <v>12</v>
      </c>
    </row>
    <row r="363" spans="1:7" x14ac:dyDescent="0.35">
      <c r="A363">
        <v>133814</v>
      </c>
      <c r="B363">
        <v>2</v>
      </c>
      <c r="C363" s="1" t="s">
        <v>42</v>
      </c>
      <c r="D363">
        <v>2412</v>
      </c>
      <c r="E363" s="1" t="s">
        <v>90</v>
      </c>
      <c r="F363" s="1" t="s">
        <v>14</v>
      </c>
      <c r="G363">
        <v>25</v>
      </c>
    </row>
    <row r="364" spans="1:7" x14ac:dyDescent="0.35">
      <c r="A364">
        <v>31852</v>
      </c>
      <c r="B364">
        <v>0</v>
      </c>
      <c r="C364" s="1" t="s">
        <v>13</v>
      </c>
      <c r="D364">
        <v>4802</v>
      </c>
      <c r="E364" s="1" t="s">
        <v>94</v>
      </c>
      <c r="F364" s="1" t="s">
        <v>17</v>
      </c>
      <c r="G364">
        <v>26</v>
      </c>
    </row>
    <row r="365" spans="1:7" x14ac:dyDescent="0.35">
      <c r="A365">
        <v>82610</v>
      </c>
      <c r="B365">
        <v>0</v>
      </c>
      <c r="C365" s="1" t="s">
        <v>57</v>
      </c>
      <c r="D365">
        <v>2308</v>
      </c>
      <c r="E365" s="1" t="s">
        <v>91</v>
      </c>
      <c r="F365" s="1" t="s">
        <v>45</v>
      </c>
      <c r="G365">
        <v>5</v>
      </c>
    </row>
    <row r="366" spans="1:7" x14ac:dyDescent="0.35">
      <c r="A366">
        <v>34319</v>
      </c>
      <c r="B366">
        <v>0</v>
      </c>
      <c r="C366" s="1" t="s">
        <v>13</v>
      </c>
      <c r="D366">
        <v>3001</v>
      </c>
      <c r="E366" s="1" t="s">
        <v>93</v>
      </c>
      <c r="F366" s="1" t="s">
        <v>14</v>
      </c>
      <c r="G366">
        <v>25</v>
      </c>
    </row>
    <row r="367" spans="1:7" x14ac:dyDescent="0.35">
      <c r="A367">
        <v>152527</v>
      </c>
      <c r="B367">
        <v>28</v>
      </c>
      <c r="C367" s="1" t="s">
        <v>22</v>
      </c>
      <c r="D367">
        <v>4501</v>
      </c>
      <c r="E367" s="1" t="s">
        <v>89</v>
      </c>
      <c r="F367" s="1" t="s">
        <v>17</v>
      </c>
      <c r="G367">
        <v>23</v>
      </c>
    </row>
    <row r="368" spans="1:7" x14ac:dyDescent="0.35">
      <c r="A368">
        <v>178290</v>
      </c>
      <c r="B368">
        <v>1</v>
      </c>
      <c r="C368" s="1" t="s">
        <v>41</v>
      </c>
      <c r="D368">
        <v>0</v>
      </c>
      <c r="E368" s="1" t="s">
        <v>94</v>
      </c>
      <c r="F368" s="1" t="s">
        <v>14</v>
      </c>
      <c r="G368">
        <v>6</v>
      </c>
    </row>
    <row r="369" spans="1:7" x14ac:dyDescent="0.35">
      <c r="A369">
        <v>153818</v>
      </c>
      <c r="B369">
        <v>0</v>
      </c>
      <c r="C369" s="1" t="s">
        <v>22</v>
      </c>
      <c r="D369">
        <v>0</v>
      </c>
      <c r="E369" s="1" t="s">
        <v>94</v>
      </c>
      <c r="F369" s="1" t="s">
        <v>17</v>
      </c>
      <c r="G369">
        <v>10</v>
      </c>
    </row>
    <row r="370" spans="1:7" x14ac:dyDescent="0.35">
      <c r="A370">
        <v>152641</v>
      </c>
      <c r="B370">
        <v>0</v>
      </c>
      <c r="C370" s="1" t="s">
        <v>22</v>
      </c>
      <c r="D370">
        <v>0</v>
      </c>
      <c r="E370" s="1" t="s">
        <v>99</v>
      </c>
      <c r="F370" s="1" t="s">
        <v>17</v>
      </c>
      <c r="G370">
        <v>50</v>
      </c>
    </row>
    <row r="371" spans="1:7" x14ac:dyDescent="0.35">
      <c r="A371">
        <v>161691</v>
      </c>
      <c r="B371">
        <v>0</v>
      </c>
      <c r="C371" s="1" t="s">
        <v>22</v>
      </c>
      <c r="D371">
        <v>3401</v>
      </c>
      <c r="E371" s="1" t="s">
        <v>89</v>
      </c>
      <c r="F371" s="1" t="s">
        <v>17</v>
      </c>
      <c r="G371">
        <v>25</v>
      </c>
    </row>
    <row r="372" spans="1:7" x14ac:dyDescent="0.35">
      <c r="A372">
        <v>8404</v>
      </c>
      <c r="B372">
        <v>0</v>
      </c>
      <c r="C372" s="1" t="s">
        <v>21</v>
      </c>
      <c r="D372">
        <v>1501</v>
      </c>
      <c r="E372" s="1" t="s">
        <v>92</v>
      </c>
      <c r="F372" s="1" t="s">
        <v>31</v>
      </c>
      <c r="G372">
        <v>10</v>
      </c>
    </row>
    <row r="373" spans="1:7" x14ac:dyDescent="0.35">
      <c r="A373">
        <v>88119</v>
      </c>
      <c r="B373">
        <v>28</v>
      </c>
      <c r="C373" s="1" t="s">
        <v>16</v>
      </c>
      <c r="D373">
        <v>3001</v>
      </c>
      <c r="E373" s="1" t="s">
        <v>94</v>
      </c>
      <c r="F373" s="1" t="s">
        <v>17</v>
      </c>
      <c r="G373">
        <v>10</v>
      </c>
    </row>
    <row r="374" spans="1:7" x14ac:dyDescent="0.35">
      <c r="A374">
        <v>122167</v>
      </c>
      <c r="B374">
        <v>0</v>
      </c>
      <c r="C374" s="1" t="s">
        <v>21</v>
      </c>
      <c r="D374">
        <v>0</v>
      </c>
      <c r="E374" s="1" t="s">
        <v>89</v>
      </c>
      <c r="F374" s="1" t="s">
        <v>17</v>
      </c>
      <c r="G374">
        <v>10</v>
      </c>
    </row>
    <row r="375" spans="1:7" x14ac:dyDescent="0.35">
      <c r="A375">
        <v>106639</v>
      </c>
      <c r="B375">
        <v>0</v>
      </c>
      <c r="C375" s="1" t="s">
        <v>60</v>
      </c>
      <c r="D375">
        <v>2001</v>
      </c>
      <c r="E375" s="1" t="s">
        <v>94</v>
      </c>
      <c r="F375" s="1" t="s">
        <v>17</v>
      </c>
      <c r="G375">
        <v>15</v>
      </c>
    </row>
    <row r="376" spans="1:7" x14ac:dyDescent="0.35">
      <c r="A376">
        <v>153450</v>
      </c>
      <c r="B376">
        <v>0</v>
      </c>
      <c r="C376" s="1" t="s">
        <v>22</v>
      </c>
      <c r="D376">
        <v>0</v>
      </c>
      <c r="E376" s="1" t="s">
        <v>102</v>
      </c>
      <c r="F376" s="1" t="s">
        <v>97</v>
      </c>
      <c r="G376">
        <v>47</v>
      </c>
    </row>
    <row r="377" spans="1:7" x14ac:dyDescent="0.35">
      <c r="A377">
        <v>120107</v>
      </c>
      <c r="B377">
        <v>1</v>
      </c>
      <c r="C377" s="1" t="s">
        <v>21</v>
      </c>
      <c r="D377">
        <v>1803</v>
      </c>
      <c r="E377" s="1" t="s">
        <v>100</v>
      </c>
      <c r="F377" s="1" t="s">
        <v>14</v>
      </c>
      <c r="G377">
        <v>26</v>
      </c>
    </row>
    <row r="378" spans="1:7" x14ac:dyDescent="0.35">
      <c r="A378">
        <v>72617</v>
      </c>
      <c r="B378">
        <v>2</v>
      </c>
      <c r="C378" s="1" t="s">
        <v>30</v>
      </c>
      <c r="D378">
        <v>0</v>
      </c>
      <c r="E378" s="1" t="s">
        <v>100</v>
      </c>
      <c r="F378" s="1" t="s">
        <v>14</v>
      </c>
      <c r="G378">
        <v>9</v>
      </c>
    </row>
    <row r="379" spans="1:7" x14ac:dyDescent="0.35">
      <c r="A379">
        <v>155541</v>
      </c>
      <c r="B379">
        <v>0</v>
      </c>
      <c r="C379" s="1" t="s">
        <v>22</v>
      </c>
      <c r="D379">
        <v>3410</v>
      </c>
      <c r="E379" s="1" t="s">
        <v>95</v>
      </c>
      <c r="F379" s="1" t="s">
        <v>14</v>
      </c>
      <c r="G379">
        <v>10</v>
      </c>
    </row>
    <row r="380" spans="1:7" x14ac:dyDescent="0.35">
      <c r="A380">
        <v>77107</v>
      </c>
      <c r="B380">
        <v>0</v>
      </c>
      <c r="C380" s="1" t="s">
        <v>36</v>
      </c>
      <c r="D380">
        <v>4306</v>
      </c>
      <c r="E380" s="1" t="s">
        <v>94</v>
      </c>
      <c r="F380" s="1" t="s">
        <v>14</v>
      </c>
      <c r="G380">
        <v>14</v>
      </c>
    </row>
    <row r="381" spans="1:7" x14ac:dyDescent="0.35">
      <c r="A381">
        <v>186016</v>
      </c>
      <c r="B381">
        <v>1</v>
      </c>
      <c r="C381" s="1" t="s">
        <v>54</v>
      </c>
      <c r="D381">
        <v>0</v>
      </c>
      <c r="E381" s="1" t="s">
        <v>92</v>
      </c>
      <c r="F381" s="1" t="s">
        <v>14</v>
      </c>
      <c r="G381">
        <v>10</v>
      </c>
    </row>
    <row r="382" spans="1:7" x14ac:dyDescent="0.35">
      <c r="A382">
        <v>152053</v>
      </c>
      <c r="B382">
        <v>2</v>
      </c>
      <c r="C382" s="1" t="s">
        <v>22</v>
      </c>
      <c r="D382">
        <v>5305</v>
      </c>
      <c r="E382" s="1" t="s">
        <v>94</v>
      </c>
      <c r="F382" s="1" t="s">
        <v>17</v>
      </c>
      <c r="G382">
        <v>25</v>
      </c>
    </row>
    <row r="383" spans="1:7" x14ac:dyDescent="0.35">
      <c r="A383">
        <v>12880</v>
      </c>
      <c r="B383">
        <v>1</v>
      </c>
      <c r="C383" s="1" t="s">
        <v>13</v>
      </c>
      <c r="D383">
        <v>1401</v>
      </c>
      <c r="E383" s="1" t="s">
        <v>93</v>
      </c>
      <c r="F383" s="1" t="s">
        <v>14</v>
      </c>
      <c r="G383">
        <v>10</v>
      </c>
    </row>
    <row r="384" spans="1:7" x14ac:dyDescent="0.35">
      <c r="A384">
        <v>16099</v>
      </c>
      <c r="B384">
        <v>0</v>
      </c>
      <c r="C384" s="1" t="s">
        <v>18</v>
      </c>
      <c r="D384">
        <v>2701</v>
      </c>
      <c r="E384" s="1" t="s">
        <v>92</v>
      </c>
      <c r="F384" s="1" t="s">
        <v>17</v>
      </c>
      <c r="G384">
        <v>12</v>
      </c>
    </row>
    <row r="385" spans="1:7" x14ac:dyDescent="0.35">
      <c r="A385">
        <v>166337</v>
      </c>
      <c r="B385">
        <v>1002</v>
      </c>
      <c r="C385" s="1" t="s">
        <v>22</v>
      </c>
      <c r="D385">
        <v>5401</v>
      </c>
      <c r="E385" s="1" t="s">
        <v>94</v>
      </c>
      <c r="F385" s="1" t="s">
        <v>14</v>
      </c>
      <c r="G385">
        <v>15</v>
      </c>
    </row>
    <row r="386" spans="1:7" x14ac:dyDescent="0.35">
      <c r="A386">
        <v>142495</v>
      </c>
      <c r="B386">
        <v>28</v>
      </c>
      <c r="C386" s="1" t="s">
        <v>22</v>
      </c>
      <c r="D386">
        <v>0</v>
      </c>
      <c r="E386" s="1" t="s">
        <v>96</v>
      </c>
      <c r="F386" s="1" t="s">
        <v>17</v>
      </c>
      <c r="G386">
        <v>21</v>
      </c>
    </row>
    <row r="387" spans="1:7" x14ac:dyDescent="0.35">
      <c r="A387">
        <v>66891</v>
      </c>
      <c r="B387">
        <v>0</v>
      </c>
      <c r="C387" s="1" t="s">
        <v>30</v>
      </c>
      <c r="D387">
        <v>0</v>
      </c>
      <c r="E387" s="1" t="s">
        <v>94</v>
      </c>
      <c r="F387" s="1" t="s">
        <v>31</v>
      </c>
      <c r="G387">
        <v>5</v>
      </c>
    </row>
    <row r="388" spans="1:7" x14ac:dyDescent="0.35">
      <c r="A388">
        <v>118673</v>
      </c>
      <c r="B388">
        <v>0</v>
      </c>
      <c r="C388" s="1" t="s">
        <v>21</v>
      </c>
      <c r="D388">
        <v>0</v>
      </c>
      <c r="E388" s="1" t="s">
        <v>92</v>
      </c>
      <c r="F388" s="1" t="s">
        <v>17</v>
      </c>
      <c r="G388">
        <v>10</v>
      </c>
    </row>
    <row r="389" spans="1:7" x14ac:dyDescent="0.35">
      <c r="A389">
        <v>168389</v>
      </c>
      <c r="B389">
        <v>28</v>
      </c>
      <c r="C389" s="1" t="s">
        <v>22</v>
      </c>
      <c r="D389">
        <v>0</v>
      </c>
      <c r="E389" s="1" t="s">
        <v>96</v>
      </c>
      <c r="F389" s="1" t="s">
        <v>17</v>
      </c>
      <c r="G389">
        <v>20</v>
      </c>
    </row>
    <row r="390" spans="1:7" x14ac:dyDescent="0.35">
      <c r="A390">
        <v>14982</v>
      </c>
      <c r="B390">
        <v>0</v>
      </c>
      <c r="C390" s="1" t="s">
        <v>22</v>
      </c>
      <c r="D390">
        <v>0</v>
      </c>
      <c r="E390" s="1" t="s">
        <v>96</v>
      </c>
      <c r="F390" s="1" t="s">
        <v>17</v>
      </c>
      <c r="G390">
        <v>15</v>
      </c>
    </row>
    <row r="391" spans="1:7" x14ac:dyDescent="0.35">
      <c r="A391">
        <v>185925</v>
      </c>
      <c r="B391">
        <v>1</v>
      </c>
      <c r="C391" s="1" t="s">
        <v>57</v>
      </c>
      <c r="D391">
        <v>4701</v>
      </c>
      <c r="E391" s="1" t="s">
        <v>93</v>
      </c>
      <c r="F391" s="1" t="s">
        <v>14</v>
      </c>
      <c r="G391">
        <v>10</v>
      </c>
    </row>
    <row r="392" spans="1:7" x14ac:dyDescent="0.35">
      <c r="A392">
        <v>144393</v>
      </c>
      <c r="B392">
        <v>0</v>
      </c>
      <c r="C392" s="1" t="s">
        <v>22</v>
      </c>
      <c r="D392">
        <v>1909</v>
      </c>
      <c r="E392" s="1" t="s">
        <v>104</v>
      </c>
      <c r="F392" s="1" t="s">
        <v>17</v>
      </c>
      <c r="G392">
        <v>15</v>
      </c>
    </row>
    <row r="393" spans="1:7" x14ac:dyDescent="0.35">
      <c r="A393">
        <v>4907</v>
      </c>
      <c r="B393">
        <v>2</v>
      </c>
      <c r="C393" s="1" t="s">
        <v>35</v>
      </c>
      <c r="D393">
        <v>0</v>
      </c>
      <c r="E393" s="1" t="s">
        <v>89</v>
      </c>
      <c r="F393" s="1" t="s">
        <v>17</v>
      </c>
      <c r="G393">
        <v>22</v>
      </c>
    </row>
    <row r="394" spans="1:7" x14ac:dyDescent="0.35">
      <c r="A394">
        <v>99298</v>
      </c>
      <c r="B394">
        <v>1</v>
      </c>
      <c r="C394" s="1" t="s">
        <v>37</v>
      </c>
      <c r="D394">
        <v>4001</v>
      </c>
      <c r="E394" s="1" t="s">
        <v>91</v>
      </c>
      <c r="F394" s="1" t="s">
        <v>14</v>
      </c>
      <c r="G394">
        <v>32</v>
      </c>
    </row>
    <row r="395" spans="1:7" x14ac:dyDescent="0.35">
      <c r="A395">
        <v>187532</v>
      </c>
      <c r="B395">
        <v>1</v>
      </c>
      <c r="C395" s="1" t="s">
        <v>13</v>
      </c>
      <c r="D395">
        <v>0</v>
      </c>
      <c r="E395" s="1" t="s">
        <v>95</v>
      </c>
      <c r="F395" s="1" t="s">
        <v>14</v>
      </c>
      <c r="G395">
        <v>15</v>
      </c>
    </row>
    <row r="396" spans="1:7" x14ac:dyDescent="0.35">
      <c r="A396">
        <v>119496</v>
      </c>
      <c r="B396">
        <v>0</v>
      </c>
      <c r="C396" s="1" t="s">
        <v>21</v>
      </c>
      <c r="D396">
        <v>0</v>
      </c>
      <c r="E396" s="1" t="s">
        <v>94</v>
      </c>
      <c r="F396" s="1" t="s">
        <v>17</v>
      </c>
      <c r="G396">
        <v>5</v>
      </c>
    </row>
    <row r="397" spans="1:7" x14ac:dyDescent="0.35">
      <c r="A397">
        <v>169919</v>
      </c>
      <c r="B397">
        <v>0</v>
      </c>
      <c r="C397" s="1" t="s">
        <v>22</v>
      </c>
      <c r="D397">
        <v>4801</v>
      </c>
      <c r="E397" s="1" t="s">
        <v>90</v>
      </c>
      <c r="F397" s="1" t="s">
        <v>17</v>
      </c>
      <c r="G397">
        <v>20</v>
      </c>
    </row>
    <row r="398" spans="1:7" x14ac:dyDescent="0.35">
      <c r="A398">
        <v>106963</v>
      </c>
      <c r="B398">
        <v>1</v>
      </c>
      <c r="C398" s="1" t="s">
        <v>60</v>
      </c>
      <c r="D398">
        <v>6102</v>
      </c>
      <c r="E398" s="1" t="s">
        <v>91</v>
      </c>
      <c r="F398" s="1" t="s">
        <v>14</v>
      </c>
      <c r="G398">
        <v>15</v>
      </c>
    </row>
    <row r="399" spans="1:7" x14ac:dyDescent="0.35">
      <c r="A399">
        <v>145838</v>
      </c>
      <c r="B399">
        <v>0</v>
      </c>
      <c r="C399" s="1" t="s">
        <v>22</v>
      </c>
      <c r="D399">
        <v>0</v>
      </c>
      <c r="E399" s="1" t="s">
        <v>94</v>
      </c>
      <c r="F399" s="1" t="s">
        <v>31</v>
      </c>
      <c r="G399">
        <v>8</v>
      </c>
    </row>
    <row r="400" spans="1:7" x14ac:dyDescent="0.35">
      <c r="A400">
        <v>150624</v>
      </c>
      <c r="B400">
        <v>1</v>
      </c>
      <c r="C400" s="1" t="s">
        <v>22</v>
      </c>
      <c r="D400">
        <v>0</v>
      </c>
      <c r="E400" s="1" t="s">
        <v>91</v>
      </c>
      <c r="F400" s="1" t="s">
        <v>14</v>
      </c>
      <c r="G400">
        <v>8</v>
      </c>
    </row>
    <row r="401" spans="1:7" x14ac:dyDescent="0.35">
      <c r="A401">
        <v>182144</v>
      </c>
      <c r="B401">
        <v>0</v>
      </c>
      <c r="C401" s="1" t="s">
        <v>13</v>
      </c>
      <c r="D401">
        <v>5208</v>
      </c>
      <c r="E401" s="1" t="s">
        <v>91</v>
      </c>
      <c r="F401" s="1" t="s">
        <v>17</v>
      </c>
      <c r="G401">
        <v>7</v>
      </c>
    </row>
    <row r="402" spans="1:7" x14ac:dyDescent="0.35">
      <c r="A402">
        <v>135449</v>
      </c>
      <c r="B402">
        <v>1</v>
      </c>
      <c r="C402" s="1" t="s">
        <v>56</v>
      </c>
      <c r="D402">
        <v>4801</v>
      </c>
      <c r="E402" s="1" t="s">
        <v>91</v>
      </c>
      <c r="F402" s="1" t="s">
        <v>14</v>
      </c>
      <c r="G402">
        <v>10</v>
      </c>
    </row>
    <row r="403" spans="1:7" x14ac:dyDescent="0.35">
      <c r="A403">
        <v>49743</v>
      </c>
      <c r="B403">
        <v>1</v>
      </c>
      <c r="C403" s="1" t="s">
        <v>44</v>
      </c>
      <c r="D403">
        <v>1901</v>
      </c>
      <c r="E403" s="1" t="s">
        <v>90</v>
      </c>
      <c r="F403" s="1" t="s">
        <v>14</v>
      </c>
      <c r="G403">
        <v>22</v>
      </c>
    </row>
    <row r="404" spans="1:7" x14ac:dyDescent="0.35">
      <c r="A404">
        <v>65500</v>
      </c>
      <c r="B404">
        <v>1</v>
      </c>
      <c r="C404" s="1" t="s">
        <v>30</v>
      </c>
      <c r="D404">
        <v>7001</v>
      </c>
      <c r="E404" s="1" t="s">
        <v>94</v>
      </c>
      <c r="F404" s="1" t="s">
        <v>14</v>
      </c>
      <c r="G404">
        <v>15</v>
      </c>
    </row>
    <row r="405" spans="1:7" x14ac:dyDescent="0.35">
      <c r="A405">
        <v>172420</v>
      </c>
      <c r="B405">
        <v>0</v>
      </c>
      <c r="C405" s="1" t="s">
        <v>22</v>
      </c>
      <c r="D405">
        <v>6601</v>
      </c>
      <c r="E405" s="1" t="s">
        <v>89</v>
      </c>
      <c r="F405" s="1" t="s">
        <v>17</v>
      </c>
      <c r="G405">
        <v>6</v>
      </c>
    </row>
    <row r="406" spans="1:7" x14ac:dyDescent="0.35">
      <c r="A406">
        <v>7494</v>
      </c>
      <c r="B406">
        <v>0</v>
      </c>
      <c r="C406" s="1" t="s">
        <v>22</v>
      </c>
      <c r="D406">
        <v>2301</v>
      </c>
      <c r="E406" s="1" t="s">
        <v>89</v>
      </c>
      <c r="F406" s="1" t="s">
        <v>17</v>
      </c>
      <c r="G406">
        <v>6</v>
      </c>
    </row>
    <row r="407" spans="1:7" x14ac:dyDescent="0.35">
      <c r="A407">
        <v>149498</v>
      </c>
      <c r="B407">
        <v>4002</v>
      </c>
      <c r="C407" s="1" t="s">
        <v>22</v>
      </c>
      <c r="D407">
        <v>3803</v>
      </c>
      <c r="E407" s="1" t="s">
        <v>94</v>
      </c>
      <c r="F407" s="1" t="s">
        <v>45</v>
      </c>
      <c r="G407">
        <v>20</v>
      </c>
    </row>
    <row r="408" spans="1:7" x14ac:dyDescent="0.35">
      <c r="A408">
        <v>169780</v>
      </c>
      <c r="B408">
        <v>0</v>
      </c>
      <c r="C408" s="1" t="s">
        <v>22</v>
      </c>
      <c r="D408">
        <v>0</v>
      </c>
      <c r="E408" s="1" t="s">
        <v>89</v>
      </c>
      <c r="F408" s="1" t="s">
        <v>97</v>
      </c>
      <c r="G408">
        <v>10</v>
      </c>
    </row>
    <row r="409" spans="1:7" x14ac:dyDescent="0.35">
      <c r="A409">
        <v>70944</v>
      </c>
      <c r="B409">
        <v>0</v>
      </c>
      <c r="C409" s="1" t="s">
        <v>30</v>
      </c>
      <c r="D409">
        <v>7501</v>
      </c>
      <c r="E409" s="1" t="s">
        <v>90</v>
      </c>
      <c r="F409" s="1" t="s">
        <v>17</v>
      </c>
      <c r="G409">
        <v>20</v>
      </c>
    </row>
    <row r="410" spans="1:7" x14ac:dyDescent="0.35">
      <c r="A410">
        <v>117230</v>
      </c>
      <c r="B410">
        <v>1</v>
      </c>
      <c r="C410" s="1" t="s">
        <v>21</v>
      </c>
      <c r="D410">
        <v>801</v>
      </c>
      <c r="E410" s="1" t="s">
        <v>98</v>
      </c>
      <c r="F410" s="1" t="s">
        <v>14</v>
      </c>
      <c r="G410">
        <v>11</v>
      </c>
    </row>
    <row r="411" spans="1:7" x14ac:dyDescent="0.35">
      <c r="A411">
        <v>50427</v>
      </c>
      <c r="B411">
        <v>28</v>
      </c>
      <c r="C411" s="1" t="s">
        <v>54</v>
      </c>
      <c r="D411">
        <v>5406</v>
      </c>
      <c r="E411" s="1" t="s">
        <v>90</v>
      </c>
      <c r="F411" s="1" t="s">
        <v>17</v>
      </c>
      <c r="G411">
        <v>15</v>
      </c>
    </row>
    <row r="412" spans="1:7" x14ac:dyDescent="0.35">
      <c r="A412">
        <v>43998</v>
      </c>
      <c r="B412">
        <v>1</v>
      </c>
      <c r="C412" s="1" t="s">
        <v>13</v>
      </c>
      <c r="D412">
        <v>2108</v>
      </c>
      <c r="E412" s="1" t="s">
        <v>89</v>
      </c>
      <c r="F412" s="1" t="s">
        <v>14</v>
      </c>
      <c r="G412">
        <v>22</v>
      </c>
    </row>
    <row r="413" spans="1:7" x14ac:dyDescent="0.35">
      <c r="A413">
        <v>71255</v>
      </c>
      <c r="B413">
        <v>2</v>
      </c>
      <c r="C413" s="1" t="s">
        <v>30</v>
      </c>
      <c r="D413">
        <v>1511</v>
      </c>
      <c r="E413" s="1" t="s">
        <v>95</v>
      </c>
      <c r="F413" s="1" t="s">
        <v>14</v>
      </c>
      <c r="G413">
        <v>13</v>
      </c>
    </row>
    <row r="414" spans="1:7" x14ac:dyDescent="0.35">
      <c r="A414">
        <v>63308</v>
      </c>
      <c r="B414">
        <v>1</v>
      </c>
      <c r="C414" s="1" t="s">
        <v>34</v>
      </c>
      <c r="D414">
        <v>2301</v>
      </c>
      <c r="E414" s="1" t="s">
        <v>89</v>
      </c>
      <c r="F414" s="1" t="s">
        <v>14</v>
      </c>
      <c r="G414">
        <v>10</v>
      </c>
    </row>
    <row r="415" spans="1:7" x14ac:dyDescent="0.35">
      <c r="A415">
        <v>82196</v>
      </c>
      <c r="B415">
        <v>0</v>
      </c>
      <c r="C415" s="1" t="s">
        <v>57</v>
      </c>
      <c r="D415">
        <v>2001</v>
      </c>
      <c r="E415" s="1" t="s">
        <v>92</v>
      </c>
      <c r="F415" s="1" t="s">
        <v>17</v>
      </c>
      <c r="G415">
        <v>5</v>
      </c>
    </row>
    <row r="416" spans="1:7" x14ac:dyDescent="0.35">
      <c r="A416">
        <v>114820</v>
      </c>
      <c r="B416">
        <v>28</v>
      </c>
      <c r="C416" s="1" t="s">
        <v>37</v>
      </c>
      <c r="D416">
        <v>0</v>
      </c>
      <c r="E416" s="1" t="s">
        <v>90</v>
      </c>
      <c r="F416" s="1" t="s">
        <v>17</v>
      </c>
      <c r="G416">
        <v>10</v>
      </c>
    </row>
    <row r="417" spans="1:7" x14ac:dyDescent="0.35">
      <c r="A417">
        <v>176781</v>
      </c>
      <c r="B417">
        <v>0</v>
      </c>
      <c r="C417" s="1" t="s">
        <v>51</v>
      </c>
      <c r="D417">
        <v>3101</v>
      </c>
      <c r="E417" s="1" t="s">
        <v>93</v>
      </c>
      <c r="F417" s="1" t="s">
        <v>14</v>
      </c>
      <c r="G417">
        <v>10</v>
      </c>
    </row>
    <row r="418" spans="1:7" x14ac:dyDescent="0.35">
      <c r="A418">
        <v>20438</v>
      </c>
      <c r="B418">
        <v>1</v>
      </c>
      <c r="C418" s="1" t="s">
        <v>18</v>
      </c>
      <c r="D418">
        <v>2601</v>
      </c>
      <c r="E418" s="1" t="s">
        <v>90</v>
      </c>
      <c r="F418" s="1" t="s">
        <v>14</v>
      </c>
      <c r="G418">
        <v>10</v>
      </c>
    </row>
    <row r="419" spans="1:7" x14ac:dyDescent="0.35">
      <c r="A419">
        <v>91879</v>
      </c>
      <c r="B419">
        <v>0</v>
      </c>
      <c r="C419" s="1" t="s">
        <v>16</v>
      </c>
      <c r="D419">
        <v>0</v>
      </c>
      <c r="E419" s="1" t="s">
        <v>91</v>
      </c>
      <c r="F419" s="1" t="s">
        <v>17</v>
      </c>
      <c r="G419">
        <v>20</v>
      </c>
    </row>
    <row r="420" spans="1:7" x14ac:dyDescent="0.35">
      <c r="A420">
        <v>92443</v>
      </c>
      <c r="B420">
        <v>2</v>
      </c>
      <c r="C420" s="1" t="s">
        <v>16</v>
      </c>
      <c r="D420">
        <v>0</v>
      </c>
      <c r="E420" s="1" t="s">
        <v>91</v>
      </c>
      <c r="F420" s="1" t="s">
        <v>17</v>
      </c>
      <c r="G420">
        <v>10</v>
      </c>
    </row>
    <row r="421" spans="1:7" x14ac:dyDescent="0.35">
      <c r="A421">
        <v>168189</v>
      </c>
      <c r="B421">
        <v>1</v>
      </c>
      <c r="C421" s="1" t="s">
        <v>22</v>
      </c>
      <c r="D421">
        <v>5001</v>
      </c>
      <c r="E421" s="1" t="s">
        <v>96</v>
      </c>
      <c r="F421" s="1" t="s">
        <v>14</v>
      </c>
      <c r="G421">
        <v>15</v>
      </c>
    </row>
    <row r="422" spans="1:7" x14ac:dyDescent="0.35">
      <c r="A422">
        <v>148998</v>
      </c>
      <c r="B422">
        <v>1</v>
      </c>
      <c r="C422" s="1" t="s">
        <v>22</v>
      </c>
      <c r="D422">
        <v>4709</v>
      </c>
      <c r="E422" s="1" t="s">
        <v>93</v>
      </c>
      <c r="F422" s="1" t="s">
        <v>97</v>
      </c>
      <c r="G422">
        <v>25</v>
      </c>
    </row>
    <row r="423" spans="1:7" x14ac:dyDescent="0.35">
      <c r="A423">
        <v>186292</v>
      </c>
      <c r="B423">
        <v>1</v>
      </c>
      <c r="C423" s="1" t="s">
        <v>22</v>
      </c>
      <c r="D423">
        <v>509</v>
      </c>
      <c r="E423" s="1" t="s">
        <v>89</v>
      </c>
      <c r="F423" s="1" t="s">
        <v>14</v>
      </c>
      <c r="G423">
        <v>10</v>
      </c>
    </row>
    <row r="424" spans="1:7" x14ac:dyDescent="0.35">
      <c r="A424">
        <v>75180</v>
      </c>
      <c r="B424">
        <v>28</v>
      </c>
      <c r="C424" s="1" t="s">
        <v>48</v>
      </c>
      <c r="D424">
        <v>4409</v>
      </c>
      <c r="E424" s="1" t="s">
        <v>89</v>
      </c>
      <c r="F424" s="1" t="s">
        <v>17</v>
      </c>
      <c r="G424">
        <v>15</v>
      </c>
    </row>
    <row r="425" spans="1:7" x14ac:dyDescent="0.35">
      <c r="A425">
        <v>88596</v>
      </c>
      <c r="B425">
        <v>28</v>
      </c>
      <c r="C425" s="1" t="s">
        <v>16</v>
      </c>
      <c r="D425">
        <v>912</v>
      </c>
      <c r="E425" s="1" t="s">
        <v>96</v>
      </c>
      <c r="F425" s="1" t="s">
        <v>17</v>
      </c>
      <c r="G425">
        <v>14</v>
      </c>
    </row>
    <row r="426" spans="1:7" x14ac:dyDescent="0.35">
      <c r="A426">
        <v>155266</v>
      </c>
      <c r="B426">
        <v>0</v>
      </c>
      <c r="C426" s="1" t="s">
        <v>22</v>
      </c>
      <c r="D426">
        <v>0</v>
      </c>
      <c r="E426" s="1" t="s">
        <v>98</v>
      </c>
      <c r="F426" s="1" t="s">
        <v>17</v>
      </c>
      <c r="G426">
        <v>11</v>
      </c>
    </row>
    <row r="427" spans="1:7" x14ac:dyDescent="0.35">
      <c r="A427">
        <v>13622</v>
      </c>
      <c r="B427">
        <v>0</v>
      </c>
      <c r="C427" s="1" t="s">
        <v>13</v>
      </c>
      <c r="D427">
        <v>3201</v>
      </c>
      <c r="E427" s="1" t="s">
        <v>91</v>
      </c>
      <c r="F427" s="1" t="s">
        <v>14</v>
      </c>
      <c r="G427">
        <v>10</v>
      </c>
    </row>
    <row r="428" spans="1:7" x14ac:dyDescent="0.35">
      <c r="A428">
        <v>189853</v>
      </c>
      <c r="B428">
        <v>1002</v>
      </c>
      <c r="C428" s="1" t="s">
        <v>63</v>
      </c>
      <c r="D428">
        <v>4306</v>
      </c>
      <c r="E428" s="1" t="s">
        <v>97</v>
      </c>
      <c r="F428" s="1" t="s">
        <v>17</v>
      </c>
      <c r="G428">
        <v>8</v>
      </c>
    </row>
    <row r="429" spans="1:7" x14ac:dyDescent="0.35">
      <c r="A429">
        <v>175708</v>
      </c>
      <c r="B429">
        <v>1</v>
      </c>
      <c r="C429" s="1" t="s">
        <v>51</v>
      </c>
      <c r="D429">
        <v>4201</v>
      </c>
      <c r="E429" s="1" t="s">
        <v>91</v>
      </c>
      <c r="F429" s="1" t="s">
        <v>14</v>
      </c>
      <c r="G429">
        <v>30</v>
      </c>
    </row>
    <row r="430" spans="1:7" x14ac:dyDescent="0.35">
      <c r="A430">
        <v>182243</v>
      </c>
      <c r="B430">
        <v>0</v>
      </c>
      <c r="C430" s="1" t="s">
        <v>41</v>
      </c>
      <c r="D430">
        <v>3605</v>
      </c>
      <c r="E430" s="1" t="s">
        <v>91</v>
      </c>
      <c r="F430" s="1" t="s">
        <v>17</v>
      </c>
      <c r="G430">
        <v>10</v>
      </c>
    </row>
    <row r="431" spans="1:7" x14ac:dyDescent="0.35">
      <c r="A431">
        <v>171566</v>
      </c>
      <c r="B431">
        <v>1</v>
      </c>
      <c r="C431" s="1" t="s">
        <v>22</v>
      </c>
      <c r="D431">
        <v>2201</v>
      </c>
      <c r="E431" s="1" t="s">
        <v>90</v>
      </c>
      <c r="F431" s="1" t="s">
        <v>14</v>
      </c>
      <c r="G431">
        <v>15</v>
      </c>
    </row>
    <row r="432" spans="1:7" x14ac:dyDescent="0.35">
      <c r="A432">
        <v>156266</v>
      </c>
      <c r="B432">
        <v>0</v>
      </c>
      <c r="C432" s="1" t="s">
        <v>22</v>
      </c>
      <c r="D432">
        <v>3701</v>
      </c>
      <c r="E432" s="1" t="s">
        <v>101</v>
      </c>
      <c r="F432" s="1" t="s">
        <v>17</v>
      </c>
      <c r="G432">
        <v>20</v>
      </c>
    </row>
    <row r="433" spans="1:7" x14ac:dyDescent="0.35">
      <c r="A433">
        <v>41604</v>
      </c>
      <c r="B433">
        <v>0</v>
      </c>
      <c r="C433" s="1" t="s">
        <v>13</v>
      </c>
      <c r="D433">
        <v>2401</v>
      </c>
      <c r="E433" s="1" t="s">
        <v>94</v>
      </c>
      <c r="F433" s="1" t="s">
        <v>17</v>
      </c>
      <c r="G433">
        <v>10</v>
      </c>
    </row>
    <row r="434" spans="1:7" x14ac:dyDescent="0.35">
      <c r="A434">
        <v>187678</v>
      </c>
      <c r="B434">
        <v>0</v>
      </c>
      <c r="C434" s="1" t="s">
        <v>64</v>
      </c>
      <c r="D434">
        <v>0</v>
      </c>
      <c r="E434" s="1" t="s">
        <v>91</v>
      </c>
      <c r="F434" s="1" t="s">
        <v>17</v>
      </c>
      <c r="G434">
        <v>5</v>
      </c>
    </row>
    <row r="435" spans="1:7" x14ac:dyDescent="0.35">
      <c r="A435">
        <v>42165</v>
      </c>
      <c r="B435">
        <v>0</v>
      </c>
      <c r="C435" s="1" t="s">
        <v>13</v>
      </c>
      <c r="D435">
        <v>0</v>
      </c>
      <c r="E435" s="1" t="s">
        <v>90</v>
      </c>
      <c r="F435" s="1" t="s">
        <v>14</v>
      </c>
      <c r="G435">
        <v>10</v>
      </c>
    </row>
    <row r="436" spans="1:7" x14ac:dyDescent="0.35">
      <c r="A436">
        <v>24507</v>
      </c>
      <c r="B436">
        <v>1</v>
      </c>
      <c r="C436" s="1" t="s">
        <v>47</v>
      </c>
      <c r="D436">
        <v>3411</v>
      </c>
      <c r="E436" s="1" t="s">
        <v>92</v>
      </c>
      <c r="F436" s="1" t="s">
        <v>14</v>
      </c>
      <c r="G436">
        <v>25</v>
      </c>
    </row>
    <row r="437" spans="1:7" x14ac:dyDescent="0.35">
      <c r="A437">
        <v>44657</v>
      </c>
      <c r="B437">
        <v>1002</v>
      </c>
      <c r="C437" s="1" t="s">
        <v>13</v>
      </c>
      <c r="D437">
        <v>4201</v>
      </c>
      <c r="E437" s="1" t="s">
        <v>90</v>
      </c>
      <c r="F437" s="1" t="s">
        <v>14</v>
      </c>
      <c r="G437">
        <v>5</v>
      </c>
    </row>
    <row r="438" spans="1:7" x14ac:dyDescent="0.35">
      <c r="A438">
        <v>10554</v>
      </c>
      <c r="B438">
        <v>2</v>
      </c>
      <c r="C438" s="1" t="s">
        <v>16</v>
      </c>
      <c r="D438">
        <v>0</v>
      </c>
      <c r="E438" s="1" t="s">
        <v>100</v>
      </c>
      <c r="F438" s="1" t="s">
        <v>14</v>
      </c>
      <c r="G438">
        <v>20</v>
      </c>
    </row>
    <row r="439" spans="1:7" x14ac:dyDescent="0.35">
      <c r="A439">
        <v>33192</v>
      </c>
      <c r="B439">
        <v>0</v>
      </c>
      <c r="C439" s="1" t="s">
        <v>13</v>
      </c>
      <c r="D439">
        <v>3501</v>
      </c>
      <c r="E439" s="1" t="s">
        <v>89</v>
      </c>
      <c r="F439" s="1" t="s">
        <v>17</v>
      </c>
      <c r="G439">
        <v>10</v>
      </c>
    </row>
    <row r="440" spans="1:7" x14ac:dyDescent="0.35">
      <c r="A440">
        <v>76470</v>
      </c>
      <c r="B440">
        <v>1002</v>
      </c>
      <c r="C440" s="1" t="s">
        <v>48</v>
      </c>
      <c r="D440">
        <v>3307</v>
      </c>
      <c r="E440" s="1" t="s">
        <v>90</v>
      </c>
      <c r="F440" s="1" t="s">
        <v>14</v>
      </c>
      <c r="G440">
        <v>10</v>
      </c>
    </row>
    <row r="441" spans="1:7" x14ac:dyDescent="0.35">
      <c r="A441">
        <v>67075</v>
      </c>
      <c r="B441">
        <v>2</v>
      </c>
      <c r="C441" s="1" t="s">
        <v>30</v>
      </c>
      <c r="D441">
        <v>4601</v>
      </c>
      <c r="E441" s="1" t="s">
        <v>91</v>
      </c>
      <c r="F441" s="1" t="s">
        <v>17</v>
      </c>
      <c r="G441">
        <v>18</v>
      </c>
    </row>
    <row r="442" spans="1:7" x14ac:dyDescent="0.35">
      <c r="A442">
        <v>169827</v>
      </c>
      <c r="B442">
        <v>0</v>
      </c>
      <c r="C442" s="1" t="s">
        <v>22</v>
      </c>
      <c r="D442">
        <v>4801</v>
      </c>
      <c r="E442" s="1" t="s">
        <v>91</v>
      </c>
      <c r="F442" s="1" t="s">
        <v>17</v>
      </c>
      <c r="G442">
        <v>21</v>
      </c>
    </row>
    <row r="443" spans="1:7" x14ac:dyDescent="0.35">
      <c r="A443">
        <v>38734</v>
      </c>
      <c r="B443">
        <v>0</v>
      </c>
      <c r="C443" s="1" t="s">
        <v>13</v>
      </c>
      <c r="D443">
        <v>709</v>
      </c>
      <c r="E443" s="1" t="s">
        <v>93</v>
      </c>
      <c r="F443" s="1" t="s">
        <v>17</v>
      </c>
      <c r="G443">
        <v>26</v>
      </c>
    </row>
    <row r="444" spans="1:7" x14ac:dyDescent="0.35">
      <c r="A444">
        <v>65245</v>
      </c>
      <c r="B444">
        <v>2</v>
      </c>
      <c r="C444" s="1" t="s">
        <v>30</v>
      </c>
      <c r="D444">
        <v>3101</v>
      </c>
      <c r="E444" s="1" t="s">
        <v>102</v>
      </c>
      <c r="F444" s="1" t="s">
        <v>17</v>
      </c>
      <c r="G444">
        <v>10</v>
      </c>
    </row>
    <row r="445" spans="1:7" x14ac:dyDescent="0.35">
      <c r="A445">
        <v>186396</v>
      </c>
      <c r="B445">
        <v>0</v>
      </c>
      <c r="C445" s="1" t="s">
        <v>44</v>
      </c>
      <c r="D445">
        <v>4311</v>
      </c>
      <c r="E445" s="1" t="s">
        <v>90</v>
      </c>
      <c r="F445" s="1" t="s">
        <v>14</v>
      </c>
      <c r="G445">
        <v>20</v>
      </c>
    </row>
    <row r="446" spans="1:7" x14ac:dyDescent="0.35">
      <c r="A446">
        <v>54160</v>
      </c>
      <c r="B446">
        <v>0</v>
      </c>
      <c r="C446" s="1" t="s">
        <v>54</v>
      </c>
      <c r="D446">
        <v>2801</v>
      </c>
      <c r="E446" s="1" t="s">
        <v>100</v>
      </c>
      <c r="F446" s="1" t="s">
        <v>17</v>
      </c>
      <c r="G446">
        <v>10</v>
      </c>
    </row>
    <row r="447" spans="1:7" x14ac:dyDescent="0.35">
      <c r="A447">
        <v>178826</v>
      </c>
      <c r="B447">
        <v>0</v>
      </c>
      <c r="C447" s="1" t="s">
        <v>49</v>
      </c>
      <c r="D447">
        <v>5102</v>
      </c>
      <c r="E447" s="1" t="s">
        <v>94</v>
      </c>
      <c r="F447" s="1" t="s">
        <v>97</v>
      </c>
      <c r="G447">
        <v>20</v>
      </c>
    </row>
    <row r="448" spans="1:7" x14ac:dyDescent="0.35">
      <c r="A448">
        <v>7507</v>
      </c>
      <c r="B448">
        <v>1</v>
      </c>
      <c r="C448" s="1" t="s">
        <v>16</v>
      </c>
      <c r="D448">
        <v>2504</v>
      </c>
      <c r="E448" s="1" t="s">
        <v>91</v>
      </c>
      <c r="F448" s="1" t="s">
        <v>14</v>
      </c>
      <c r="G448">
        <v>10</v>
      </c>
    </row>
    <row r="449" spans="1:7" x14ac:dyDescent="0.35">
      <c r="A449">
        <v>4150</v>
      </c>
      <c r="B449">
        <v>0</v>
      </c>
      <c r="C449" s="1" t="s">
        <v>37</v>
      </c>
      <c r="D449">
        <v>4412</v>
      </c>
      <c r="E449" s="1" t="s">
        <v>89</v>
      </c>
      <c r="F449" s="1" t="s">
        <v>17</v>
      </c>
      <c r="G449">
        <v>14</v>
      </c>
    </row>
    <row r="450" spans="1:7" x14ac:dyDescent="0.35">
      <c r="A450">
        <v>120041</v>
      </c>
      <c r="B450">
        <v>2</v>
      </c>
      <c r="C450" s="1" t="s">
        <v>21</v>
      </c>
      <c r="D450">
        <v>5901</v>
      </c>
      <c r="E450" s="1" t="s">
        <v>90</v>
      </c>
      <c r="F450" s="1" t="s">
        <v>17</v>
      </c>
      <c r="G450">
        <v>8</v>
      </c>
    </row>
    <row r="451" spans="1:7" x14ac:dyDescent="0.35">
      <c r="A451">
        <v>51486</v>
      </c>
      <c r="B451">
        <v>2</v>
      </c>
      <c r="C451" s="1" t="s">
        <v>54</v>
      </c>
      <c r="D451">
        <v>2805</v>
      </c>
      <c r="E451" s="1" t="s">
        <v>98</v>
      </c>
      <c r="F451" s="1" t="s">
        <v>14</v>
      </c>
      <c r="G451">
        <v>6</v>
      </c>
    </row>
    <row r="452" spans="1:7" x14ac:dyDescent="0.35">
      <c r="A452">
        <v>173348</v>
      </c>
      <c r="B452">
        <v>28</v>
      </c>
      <c r="C452" s="1" t="s">
        <v>22</v>
      </c>
      <c r="D452">
        <v>2701</v>
      </c>
      <c r="E452" s="1" t="s">
        <v>90</v>
      </c>
      <c r="F452" s="1" t="s">
        <v>14</v>
      </c>
      <c r="G452">
        <v>8</v>
      </c>
    </row>
    <row r="453" spans="1:7" x14ac:dyDescent="0.35">
      <c r="A453">
        <v>74669</v>
      </c>
      <c r="B453">
        <v>0</v>
      </c>
      <c r="C453" s="1" t="s">
        <v>30</v>
      </c>
      <c r="D453">
        <v>0</v>
      </c>
      <c r="E453" s="1" t="s">
        <v>92</v>
      </c>
      <c r="F453" s="1" t="s">
        <v>17</v>
      </c>
      <c r="G453">
        <v>20</v>
      </c>
    </row>
    <row r="454" spans="1:7" x14ac:dyDescent="0.35">
      <c r="A454">
        <v>64430</v>
      </c>
      <c r="B454">
        <v>0</v>
      </c>
      <c r="C454" s="1" t="s">
        <v>34</v>
      </c>
      <c r="D454">
        <v>0</v>
      </c>
      <c r="E454" s="1" t="s">
        <v>92</v>
      </c>
      <c r="F454" s="1" t="s">
        <v>17</v>
      </c>
      <c r="G454">
        <v>13</v>
      </c>
    </row>
    <row r="455" spans="1:7" x14ac:dyDescent="0.35">
      <c r="A455">
        <v>156485</v>
      </c>
      <c r="B455">
        <v>0</v>
      </c>
      <c r="C455" s="1" t="s">
        <v>22</v>
      </c>
      <c r="D455">
        <v>4101</v>
      </c>
      <c r="E455" s="1" t="s">
        <v>96</v>
      </c>
      <c r="F455" s="1" t="s">
        <v>17</v>
      </c>
      <c r="G455">
        <v>10</v>
      </c>
    </row>
    <row r="456" spans="1:7" x14ac:dyDescent="0.35">
      <c r="A456">
        <v>39935</v>
      </c>
      <c r="B456">
        <v>0</v>
      </c>
      <c r="C456" s="1" t="s">
        <v>13</v>
      </c>
      <c r="D456">
        <v>6001</v>
      </c>
      <c r="E456" s="1" t="s">
        <v>98</v>
      </c>
      <c r="F456" s="1" t="s">
        <v>14</v>
      </c>
      <c r="G456">
        <v>4</v>
      </c>
    </row>
    <row r="457" spans="1:7" x14ac:dyDescent="0.35">
      <c r="A457">
        <v>50187</v>
      </c>
      <c r="B457">
        <v>0</v>
      </c>
      <c r="C457" s="1" t="s">
        <v>54</v>
      </c>
      <c r="D457">
        <v>0</v>
      </c>
      <c r="E457" s="1" t="s">
        <v>93</v>
      </c>
      <c r="F457" s="1" t="s">
        <v>31</v>
      </c>
      <c r="G457">
        <v>20</v>
      </c>
    </row>
    <row r="458" spans="1:7" x14ac:dyDescent="0.35">
      <c r="A458">
        <v>26254</v>
      </c>
      <c r="B458">
        <v>0</v>
      </c>
      <c r="C458" s="1" t="s">
        <v>40</v>
      </c>
      <c r="D458">
        <v>6801</v>
      </c>
      <c r="E458" s="1" t="s">
        <v>93</v>
      </c>
      <c r="F458" s="1" t="s">
        <v>17</v>
      </c>
      <c r="G458">
        <v>10</v>
      </c>
    </row>
    <row r="459" spans="1:7" x14ac:dyDescent="0.35">
      <c r="A459">
        <v>30433</v>
      </c>
      <c r="B459">
        <v>28</v>
      </c>
      <c r="C459" s="1" t="s">
        <v>40</v>
      </c>
      <c r="D459">
        <v>2201</v>
      </c>
      <c r="E459" s="1" t="s">
        <v>93</v>
      </c>
      <c r="F459" s="1" t="s">
        <v>17</v>
      </c>
      <c r="G459">
        <v>15</v>
      </c>
    </row>
    <row r="460" spans="1:7" x14ac:dyDescent="0.35">
      <c r="A460">
        <v>189373</v>
      </c>
      <c r="B460">
        <v>0</v>
      </c>
      <c r="C460" s="1" t="s">
        <v>22</v>
      </c>
      <c r="D460">
        <v>1804</v>
      </c>
      <c r="E460" s="1" t="s">
        <v>104</v>
      </c>
      <c r="F460" s="1" t="s">
        <v>17</v>
      </c>
      <c r="G460">
        <v>15</v>
      </c>
    </row>
    <row r="461" spans="1:7" x14ac:dyDescent="0.35">
      <c r="A461">
        <v>91756</v>
      </c>
      <c r="B461">
        <v>2</v>
      </c>
      <c r="C461" s="1" t="s">
        <v>16</v>
      </c>
      <c r="D461">
        <v>5810</v>
      </c>
      <c r="E461" s="1" t="s">
        <v>95</v>
      </c>
      <c r="F461" s="1" t="s">
        <v>14</v>
      </c>
      <c r="G461">
        <v>7</v>
      </c>
    </row>
    <row r="462" spans="1:7" x14ac:dyDescent="0.35">
      <c r="A462">
        <v>182279</v>
      </c>
      <c r="B462">
        <v>0</v>
      </c>
      <c r="C462" s="1" t="s">
        <v>41</v>
      </c>
      <c r="D462">
        <v>6201</v>
      </c>
      <c r="E462" s="1" t="s">
        <v>98</v>
      </c>
      <c r="F462" s="1" t="s">
        <v>17</v>
      </c>
      <c r="G462">
        <v>20</v>
      </c>
    </row>
    <row r="463" spans="1:7" x14ac:dyDescent="0.35">
      <c r="A463">
        <v>122465</v>
      </c>
      <c r="B463">
        <v>0</v>
      </c>
      <c r="C463" s="1" t="s">
        <v>21</v>
      </c>
      <c r="D463">
        <v>4501</v>
      </c>
      <c r="E463" s="1" t="s">
        <v>93</v>
      </c>
      <c r="F463" s="1" t="s">
        <v>17</v>
      </c>
      <c r="G463">
        <v>8</v>
      </c>
    </row>
    <row r="464" spans="1:7" x14ac:dyDescent="0.35">
      <c r="A464">
        <v>24666</v>
      </c>
      <c r="B464">
        <v>1</v>
      </c>
      <c r="C464" s="1" t="s">
        <v>47</v>
      </c>
      <c r="D464">
        <v>5201</v>
      </c>
      <c r="E464" s="1" t="s">
        <v>90</v>
      </c>
      <c r="F464" s="1" t="s">
        <v>14</v>
      </c>
      <c r="G464">
        <v>15</v>
      </c>
    </row>
    <row r="465" spans="1:7" x14ac:dyDescent="0.35">
      <c r="A465">
        <v>19664</v>
      </c>
      <c r="B465">
        <v>1</v>
      </c>
      <c r="C465" s="1" t="s">
        <v>18</v>
      </c>
      <c r="D465">
        <v>2301</v>
      </c>
      <c r="E465" s="1" t="s">
        <v>94</v>
      </c>
      <c r="F465" s="1" t="s">
        <v>14</v>
      </c>
      <c r="G465">
        <v>10</v>
      </c>
    </row>
    <row r="466" spans="1:7" x14ac:dyDescent="0.35">
      <c r="A466">
        <v>162228</v>
      </c>
      <c r="B466">
        <v>0</v>
      </c>
      <c r="C466" s="1" t="s">
        <v>22</v>
      </c>
      <c r="D466">
        <v>0</v>
      </c>
      <c r="E466" s="1" t="s">
        <v>96</v>
      </c>
      <c r="F466" s="1" t="s">
        <v>17</v>
      </c>
      <c r="G466">
        <v>25</v>
      </c>
    </row>
    <row r="467" spans="1:7" x14ac:dyDescent="0.35">
      <c r="A467">
        <v>76578</v>
      </c>
      <c r="B467">
        <v>1</v>
      </c>
      <c r="C467" s="1" t="s">
        <v>48</v>
      </c>
      <c r="D467">
        <v>5602</v>
      </c>
      <c r="E467" s="1" t="s">
        <v>89</v>
      </c>
      <c r="F467" s="1" t="s">
        <v>14</v>
      </c>
      <c r="G467">
        <v>9</v>
      </c>
    </row>
    <row r="468" spans="1:7" x14ac:dyDescent="0.35">
      <c r="A468">
        <v>52740</v>
      </c>
      <c r="B468">
        <v>0</v>
      </c>
      <c r="C468" s="1" t="s">
        <v>54</v>
      </c>
      <c r="D468">
        <v>1604</v>
      </c>
      <c r="E468" s="1" t="s">
        <v>98</v>
      </c>
      <c r="F468" s="1" t="s">
        <v>17</v>
      </c>
      <c r="G468">
        <v>8</v>
      </c>
    </row>
    <row r="469" spans="1:7" x14ac:dyDescent="0.35">
      <c r="A469">
        <v>159174</v>
      </c>
      <c r="B469">
        <v>0</v>
      </c>
      <c r="C469" s="1" t="s">
        <v>22</v>
      </c>
      <c r="D469">
        <v>1504</v>
      </c>
      <c r="E469" s="1" t="s">
        <v>89</v>
      </c>
      <c r="F469" s="1" t="s">
        <v>17</v>
      </c>
      <c r="G469">
        <v>10</v>
      </c>
    </row>
    <row r="470" spans="1:7" x14ac:dyDescent="0.35">
      <c r="A470">
        <v>156903</v>
      </c>
      <c r="B470">
        <v>1</v>
      </c>
      <c r="C470" s="1" t="s">
        <v>22</v>
      </c>
      <c r="D470">
        <v>3901</v>
      </c>
      <c r="E470" s="1" t="s">
        <v>104</v>
      </c>
      <c r="F470" s="1" t="s">
        <v>14</v>
      </c>
      <c r="G470">
        <v>3</v>
      </c>
    </row>
    <row r="471" spans="1:7" x14ac:dyDescent="0.35">
      <c r="A471">
        <v>177926</v>
      </c>
      <c r="B471">
        <v>1</v>
      </c>
      <c r="C471" s="1" t="s">
        <v>51</v>
      </c>
      <c r="D471">
        <v>2604</v>
      </c>
      <c r="E471" s="1" t="s">
        <v>92</v>
      </c>
      <c r="F471" s="1" t="s">
        <v>14</v>
      </c>
      <c r="G471">
        <v>15</v>
      </c>
    </row>
    <row r="472" spans="1:7" x14ac:dyDescent="0.35">
      <c r="A472">
        <v>142057</v>
      </c>
      <c r="B472">
        <v>0</v>
      </c>
      <c r="C472" s="1" t="s">
        <v>24</v>
      </c>
      <c r="D472">
        <v>904</v>
      </c>
      <c r="E472" s="1" t="s">
        <v>95</v>
      </c>
      <c r="F472" s="1" t="s">
        <v>97</v>
      </c>
      <c r="G472">
        <v>15</v>
      </c>
    </row>
    <row r="473" spans="1:7" x14ac:dyDescent="0.35">
      <c r="A473">
        <v>175637</v>
      </c>
      <c r="B473">
        <v>1</v>
      </c>
      <c r="C473" s="1" t="s">
        <v>51</v>
      </c>
      <c r="D473">
        <v>4501</v>
      </c>
      <c r="E473" s="1" t="s">
        <v>94</v>
      </c>
      <c r="F473" s="1" t="s">
        <v>14</v>
      </c>
      <c r="G473">
        <v>20</v>
      </c>
    </row>
    <row r="474" spans="1:7" x14ac:dyDescent="0.35">
      <c r="A474">
        <v>32096</v>
      </c>
      <c r="B474">
        <v>1</v>
      </c>
      <c r="C474" s="1" t="s">
        <v>13</v>
      </c>
      <c r="D474">
        <v>4501</v>
      </c>
      <c r="E474" s="1" t="s">
        <v>100</v>
      </c>
      <c r="F474" s="1" t="s">
        <v>14</v>
      </c>
      <c r="G474">
        <v>16</v>
      </c>
    </row>
    <row r="475" spans="1:7" x14ac:dyDescent="0.35">
      <c r="A475">
        <v>26946</v>
      </c>
      <c r="B475">
        <v>0</v>
      </c>
      <c r="C475" s="1" t="s">
        <v>40</v>
      </c>
      <c r="D475">
        <v>7001</v>
      </c>
      <c r="E475" s="1" t="s">
        <v>97</v>
      </c>
      <c r="F475" s="1" t="s">
        <v>17</v>
      </c>
      <c r="G475">
        <v>30</v>
      </c>
    </row>
    <row r="476" spans="1:7" x14ac:dyDescent="0.35">
      <c r="A476">
        <v>160863</v>
      </c>
      <c r="B476">
        <v>1002</v>
      </c>
      <c r="C476" s="1" t="s">
        <v>22</v>
      </c>
      <c r="D476">
        <v>0</v>
      </c>
      <c r="E476" s="1" t="s">
        <v>89</v>
      </c>
      <c r="F476" s="1" t="s">
        <v>45</v>
      </c>
      <c r="G476">
        <v>10</v>
      </c>
    </row>
    <row r="477" spans="1:7" x14ac:dyDescent="0.35">
      <c r="A477">
        <v>57162</v>
      </c>
      <c r="B477">
        <v>0</v>
      </c>
      <c r="C477" s="1" t="s">
        <v>58</v>
      </c>
      <c r="D477">
        <v>5501</v>
      </c>
      <c r="E477" s="1" t="s">
        <v>90</v>
      </c>
      <c r="F477" s="1" t="s">
        <v>17</v>
      </c>
      <c r="G477">
        <v>20</v>
      </c>
    </row>
    <row r="478" spans="1:7" x14ac:dyDescent="0.35">
      <c r="A478">
        <v>12220</v>
      </c>
      <c r="B478">
        <v>0</v>
      </c>
      <c r="C478" s="1" t="s">
        <v>54</v>
      </c>
      <c r="D478">
        <v>5301</v>
      </c>
      <c r="E478" s="1" t="s">
        <v>90</v>
      </c>
      <c r="F478" s="1" t="s">
        <v>14</v>
      </c>
      <c r="G478">
        <v>5</v>
      </c>
    </row>
    <row r="479" spans="1:7" x14ac:dyDescent="0.35">
      <c r="A479">
        <v>170563</v>
      </c>
      <c r="B479">
        <v>0</v>
      </c>
      <c r="C479" s="1" t="s">
        <v>22</v>
      </c>
      <c r="D479">
        <v>3201</v>
      </c>
      <c r="E479" s="1" t="s">
        <v>102</v>
      </c>
      <c r="F479" s="1" t="s">
        <v>17</v>
      </c>
      <c r="G479">
        <v>5</v>
      </c>
    </row>
    <row r="480" spans="1:7" x14ac:dyDescent="0.35">
      <c r="A480">
        <v>79389</v>
      </c>
      <c r="B480">
        <v>0</v>
      </c>
      <c r="C480" s="1" t="s">
        <v>36</v>
      </c>
      <c r="D480">
        <v>3101</v>
      </c>
      <c r="E480" s="1" t="s">
        <v>90</v>
      </c>
      <c r="F480" s="1" t="s">
        <v>14</v>
      </c>
      <c r="G480">
        <v>11</v>
      </c>
    </row>
    <row r="481" spans="1:7" x14ac:dyDescent="0.35">
      <c r="A481">
        <v>180752</v>
      </c>
      <c r="B481">
        <v>1</v>
      </c>
      <c r="C481" s="1" t="s">
        <v>41</v>
      </c>
      <c r="D481">
        <v>3901</v>
      </c>
      <c r="E481" s="1" t="s">
        <v>93</v>
      </c>
      <c r="F481" s="1" t="s">
        <v>14</v>
      </c>
      <c r="G481">
        <v>8</v>
      </c>
    </row>
    <row r="482" spans="1:7" x14ac:dyDescent="0.35">
      <c r="A482">
        <v>82701</v>
      </c>
      <c r="B482">
        <v>2</v>
      </c>
      <c r="C482" s="1" t="s">
        <v>57</v>
      </c>
      <c r="D482">
        <v>6001</v>
      </c>
      <c r="E482" s="1" t="s">
        <v>94</v>
      </c>
      <c r="F482" s="1" t="s">
        <v>17</v>
      </c>
      <c r="G482">
        <v>25</v>
      </c>
    </row>
    <row r="483" spans="1:7" x14ac:dyDescent="0.35">
      <c r="A483">
        <v>158506</v>
      </c>
      <c r="B483">
        <v>28</v>
      </c>
      <c r="C483" s="1" t="s">
        <v>22</v>
      </c>
      <c r="D483">
        <v>5201</v>
      </c>
      <c r="E483" s="1" t="s">
        <v>102</v>
      </c>
      <c r="F483" s="1" t="s">
        <v>17</v>
      </c>
      <c r="G483">
        <v>15</v>
      </c>
    </row>
    <row r="484" spans="1:7" x14ac:dyDescent="0.35">
      <c r="A484">
        <v>84708</v>
      </c>
      <c r="B484">
        <v>28</v>
      </c>
      <c r="C484" s="1" t="s">
        <v>57</v>
      </c>
      <c r="D484">
        <v>3801</v>
      </c>
      <c r="E484" s="1" t="s">
        <v>90</v>
      </c>
      <c r="F484" s="1" t="s">
        <v>17</v>
      </c>
      <c r="G484">
        <v>25</v>
      </c>
    </row>
    <row r="485" spans="1:7" x14ac:dyDescent="0.35">
      <c r="A485">
        <v>103543</v>
      </c>
      <c r="B485">
        <v>1</v>
      </c>
      <c r="C485" s="1" t="s">
        <v>37</v>
      </c>
      <c r="D485">
        <v>1908</v>
      </c>
      <c r="E485" s="1" t="s">
        <v>100</v>
      </c>
      <c r="F485" s="1" t="s">
        <v>14</v>
      </c>
      <c r="G485">
        <v>11</v>
      </c>
    </row>
    <row r="486" spans="1:7" x14ac:dyDescent="0.35">
      <c r="A486">
        <v>164175</v>
      </c>
      <c r="B486">
        <v>2</v>
      </c>
      <c r="C486" s="1" t="s">
        <v>22</v>
      </c>
      <c r="D486">
        <v>0</v>
      </c>
      <c r="E486" s="1" t="s">
        <v>92</v>
      </c>
      <c r="F486" s="1" t="s">
        <v>17</v>
      </c>
      <c r="G486">
        <v>15</v>
      </c>
    </row>
    <row r="487" spans="1:7" x14ac:dyDescent="0.35">
      <c r="A487">
        <v>145120</v>
      </c>
      <c r="B487">
        <v>28</v>
      </c>
      <c r="C487" s="1" t="s">
        <v>22</v>
      </c>
      <c r="D487">
        <v>3707</v>
      </c>
      <c r="E487" s="1" t="s">
        <v>96</v>
      </c>
      <c r="F487" s="1" t="s">
        <v>17</v>
      </c>
      <c r="G487">
        <v>10</v>
      </c>
    </row>
    <row r="488" spans="1:7" x14ac:dyDescent="0.35">
      <c r="A488">
        <v>55358</v>
      </c>
      <c r="B488">
        <v>0</v>
      </c>
      <c r="C488" s="1" t="s">
        <v>63</v>
      </c>
      <c r="D488">
        <v>4808</v>
      </c>
      <c r="E488" s="1" t="s">
        <v>98</v>
      </c>
      <c r="F488" s="1" t="s">
        <v>17</v>
      </c>
      <c r="G488">
        <v>30</v>
      </c>
    </row>
    <row r="489" spans="1:7" x14ac:dyDescent="0.35">
      <c r="A489">
        <v>26665</v>
      </c>
      <c r="B489">
        <v>1</v>
      </c>
      <c r="C489" s="1" t="s">
        <v>40</v>
      </c>
      <c r="D489">
        <v>0</v>
      </c>
      <c r="E489" s="1" t="s">
        <v>105</v>
      </c>
      <c r="F489" s="1" t="s">
        <v>14</v>
      </c>
      <c r="G489">
        <v>30</v>
      </c>
    </row>
    <row r="490" spans="1:7" x14ac:dyDescent="0.35">
      <c r="A490">
        <v>42279</v>
      </c>
      <c r="B490">
        <v>28</v>
      </c>
      <c r="C490" s="1" t="s">
        <v>13</v>
      </c>
      <c r="D490">
        <v>3301</v>
      </c>
      <c r="E490" s="1" t="s">
        <v>105</v>
      </c>
      <c r="F490" s="1" t="s">
        <v>17</v>
      </c>
      <c r="G490">
        <v>5</v>
      </c>
    </row>
    <row r="491" spans="1:7" x14ac:dyDescent="0.35">
      <c r="A491">
        <v>148354</v>
      </c>
      <c r="B491">
        <v>0</v>
      </c>
      <c r="C491" s="1" t="s">
        <v>22</v>
      </c>
      <c r="D491">
        <v>0</v>
      </c>
      <c r="E491" s="1" t="s">
        <v>94</v>
      </c>
      <c r="F491" s="1" t="s">
        <v>97</v>
      </c>
      <c r="G491">
        <v>8</v>
      </c>
    </row>
    <row r="492" spans="1:7" x14ac:dyDescent="0.35">
      <c r="A492">
        <v>123822</v>
      </c>
      <c r="B492">
        <v>0</v>
      </c>
      <c r="C492" s="1" t="s">
        <v>54</v>
      </c>
      <c r="D492">
        <v>0</v>
      </c>
      <c r="E492" s="1" t="s">
        <v>94</v>
      </c>
      <c r="F492" s="1" t="s">
        <v>17</v>
      </c>
      <c r="G492">
        <v>10</v>
      </c>
    </row>
    <row r="493" spans="1:7" x14ac:dyDescent="0.35">
      <c r="A493">
        <v>22038</v>
      </c>
      <c r="B493">
        <v>1</v>
      </c>
      <c r="C493" s="1" t="s">
        <v>18</v>
      </c>
      <c r="D493">
        <v>4401</v>
      </c>
      <c r="E493" s="1" t="s">
        <v>100</v>
      </c>
      <c r="F493" s="1" t="s">
        <v>14</v>
      </c>
      <c r="G493">
        <v>10</v>
      </c>
    </row>
    <row r="494" spans="1:7" x14ac:dyDescent="0.35">
      <c r="A494">
        <v>185024</v>
      </c>
      <c r="B494">
        <v>0</v>
      </c>
      <c r="C494" s="1" t="s">
        <v>57</v>
      </c>
      <c r="D494">
        <v>605</v>
      </c>
      <c r="E494" s="1" t="s">
        <v>92</v>
      </c>
      <c r="F494" s="1" t="s">
        <v>17</v>
      </c>
      <c r="G494">
        <v>8</v>
      </c>
    </row>
    <row r="495" spans="1:7" x14ac:dyDescent="0.35">
      <c r="A495">
        <v>129600</v>
      </c>
      <c r="B495">
        <v>0</v>
      </c>
      <c r="C495" s="1" t="s">
        <v>49</v>
      </c>
      <c r="D495">
        <v>3705</v>
      </c>
      <c r="E495" s="1" t="s">
        <v>103</v>
      </c>
      <c r="F495" s="1" t="s">
        <v>17</v>
      </c>
      <c r="G495">
        <v>20</v>
      </c>
    </row>
    <row r="496" spans="1:7" x14ac:dyDescent="0.35">
      <c r="A496">
        <v>107613</v>
      </c>
      <c r="B496">
        <v>0</v>
      </c>
      <c r="C496" s="1" t="s">
        <v>22</v>
      </c>
      <c r="D496">
        <v>0</v>
      </c>
      <c r="E496" s="1" t="s">
        <v>92</v>
      </c>
      <c r="F496" s="1" t="s">
        <v>14</v>
      </c>
      <c r="G496">
        <v>7</v>
      </c>
    </row>
    <row r="497" spans="1:7" x14ac:dyDescent="0.35">
      <c r="A497">
        <v>165302</v>
      </c>
      <c r="B497">
        <v>0</v>
      </c>
      <c r="C497" s="1" t="s">
        <v>22</v>
      </c>
      <c r="D497">
        <v>2207</v>
      </c>
      <c r="E497" s="1" t="s">
        <v>93</v>
      </c>
      <c r="F497" s="1" t="s">
        <v>97</v>
      </c>
      <c r="G497">
        <v>20</v>
      </c>
    </row>
    <row r="498" spans="1:7" x14ac:dyDescent="0.35">
      <c r="A498">
        <v>152990</v>
      </c>
      <c r="B498">
        <v>0</v>
      </c>
      <c r="C498" s="1" t="s">
        <v>22</v>
      </c>
      <c r="D498">
        <v>6101</v>
      </c>
      <c r="E498" s="1" t="s">
        <v>89</v>
      </c>
      <c r="F498" s="1" t="s">
        <v>17</v>
      </c>
      <c r="G498">
        <v>20</v>
      </c>
    </row>
    <row r="499" spans="1:7" x14ac:dyDescent="0.35">
      <c r="A499">
        <v>88766</v>
      </c>
      <c r="B499">
        <v>1</v>
      </c>
      <c r="C499" s="1" t="s">
        <v>16</v>
      </c>
      <c r="D499">
        <v>4709</v>
      </c>
      <c r="E499" s="1" t="s">
        <v>94</v>
      </c>
      <c r="F499" s="1" t="s">
        <v>14</v>
      </c>
      <c r="G499">
        <v>15</v>
      </c>
    </row>
    <row r="500" spans="1:7" x14ac:dyDescent="0.35">
      <c r="A500">
        <v>4522</v>
      </c>
      <c r="B500">
        <v>1</v>
      </c>
      <c r="C500" s="1" t="s">
        <v>22</v>
      </c>
      <c r="D500">
        <v>1402</v>
      </c>
      <c r="E500" s="1" t="s">
        <v>94</v>
      </c>
      <c r="F500" s="1" t="s">
        <v>14</v>
      </c>
      <c r="G500">
        <v>20</v>
      </c>
    </row>
    <row r="501" spans="1:7" x14ac:dyDescent="0.35">
      <c r="A501">
        <v>32350</v>
      </c>
      <c r="B501">
        <v>0</v>
      </c>
      <c r="C501" s="1" t="s">
        <v>13</v>
      </c>
      <c r="D501">
        <v>1809</v>
      </c>
      <c r="E501" s="1" t="s">
        <v>101</v>
      </c>
      <c r="F501" s="1" t="s">
        <v>14</v>
      </c>
      <c r="G501">
        <v>20</v>
      </c>
    </row>
    <row r="502" spans="1:7" x14ac:dyDescent="0.35">
      <c r="A502">
        <v>74774</v>
      </c>
      <c r="B502">
        <v>0</v>
      </c>
      <c r="C502" s="1" t="s">
        <v>33</v>
      </c>
      <c r="D502">
        <v>0</v>
      </c>
      <c r="E502" s="1" t="s">
        <v>93</v>
      </c>
      <c r="F502" s="1" t="s">
        <v>14</v>
      </c>
      <c r="G502">
        <v>21</v>
      </c>
    </row>
    <row r="503" spans="1:7" x14ac:dyDescent="0.35">
      <c r="A503">
        <v>67475</v>
      </c>
      <c r="B503">
        <v>28</v>
      </c>
      <c r="C503" s="1" t="s">
        <v>30</v>
      </c>
      <c r="D503">
        <v>6201</v>
      </c>
      <c r="E503" s="1" t="s">
        <v>98</v>
      </c>
      <c r="F503" s="1" t="s">
        <v>17</v>
      </c>
      <c r="G503">
        <v>5</v>
      </c>
    </row>
    <row r="504" spans="1:7" x14ac:dyDescent="0.35">
      <c r="A504">
        <v>104267</v>
      </c>
      <c r="B504">
        <v>0</v>
      </c>
      <c r="C504" s="1" t="s">
        <v>28</v>
      </c>
      <c r="D504">
        <v>0</v>
      </c>
      <c r="E504" s="1" t="s">
        <v>92</v>
      </c>
      <c r="F504" s="1" t="s">
        <v>14</v>
      </c>
      <c r="G504">
        <v>5</v>
      </c>
    </row>
    <row r="505" spans="1:7" x14ac:dyDescent="0.35">
      <c r="A505">
        <v>131031</v>
      </c>
      <c r="B505">
        <v>2</v>
      </c>
      <c r="C505" s="1" t="s">
        <v>49</v>
      </c>
      <c r="D505">
        <v>604</v>
      </c>
      <c r="E505" s="1" t="s">
        <v>89</v>
      </c>
      <c r="F505" s="1" t="s">
        <v>17</v>
      </c>
      <c r="G505">
        <v>18</v>
      </c>
    </row>
    <row r="506" spans="1:7" x14ac:dyDescent="0.35">
      <c r="A506">
        <v>158058</v>
      </c>
      <c r="B506">
        <v>0</v>
      </c>
      <c r="C506" s="1" t="s">
        <v>22</v>
      </c>
      <c r="D506">
        <v>4307</v>
      </c>
      <c r="E506" s="1" t="s">
        <v>102</v>
      </c>
      <c r="F506" s="1" t="s">
        <v>14</v>
      </c>
      <c r="G506">
        <v>5</v>
      </c>
    </row>
    <row r="507" spans="1:7" x14ac:dyDescent="0.35">
      <c r="A507">
        <v>181755</v>
      </c>
      <c r="B507">
        <v>2</v>
      </c>
      <c r="C507" s="1" t="s">
        <v>41</v>
      </c>
      <c r="D507">
        <v>0</v>
      </c>
      <c r="E507" s="1" t="s">
        <v>93</v>
      </c>
      <c r="F507" s="1" t="s">
        <v>17</v>
      </c>
      <c r="G507">
        <v>5</v>
      </c>
    </row>
    <row r="508" spans="1:7" x14ac:dyDescent="0.35">
      <c r="A508">
        <v>181412</v>
      </c>
      <c r="B508">
        <v>1</v>
      </c>
      <c r="C508" s="1" t="s">
        <v>41</v>
      </c>
      <c r="D508">
        <v>3301</v>
      </c>
      <c r="E508" s="1" t="s">
        <v>92</v>
      </c>
      <c r="F508" s="1" t="s">
        <v>14</v>
      </c>
      <c r="G508">
        <v>5</v>
      </c>
    </row>
    <row r="509" spans="1:7" x14ac:dyDescent="0.35">
      <c r="A509">
        <v>185602</v>
      </c>
      <c r="B509">
        <v>28</v>
      </c>
      <c r="C509" s="1" t="s">
        <v>36</v>
      </c>
      <c r="D509">
        <v>0</v>
      </c>
      <c r="E509" s="1" t="s">
        <v>92</v>
      </c>
      <c r="F509" s="1" t="s">
        <v>17</v>
      </c>
      <c r="G509">
        <v>10</v>
      </c>
    </row>
    <row r="510" spans="1:7" x14ac:dyDescent="0.35">
      <c r="A510">
        <v>23603</v>
      </c>
      <c r="B510">
        <v>1</v>
      </c>
      <c r="C510" s="1" t="s">
        <v>47</v>
      </c>
      <c r="D510">
        <v>5801</v>
      </c>
      <c r="E510" s="1" t="s">
        <v>91</v>
      </c>
      <c r="F510" s="1" t="s">
        <v>14</v>
      </c>
      <c r="G510">
        <v>25</v>
      </c>
    </row>
    <row r="511" spans="1:7" x14ac:dyDescent="0.35">
      <c r="A511">
        <v>112943</v>
      </c>
      <c r="B511">
        <v>2</v>
      </c>
      <c r="C511" s="1" t="s">
        <v>32</v>
      </c>
      <c r="D511">
        <v>3601</v>
      </c>
      <c r="E511" s="1" t="s">
        <v>95</v>
      </c>
      <c r="F511" s="1" t="s">
        <v>17</v>
      </c>
      <c r="G511">
        <v>12</v>
      </c>
    </row>
    <row r="512" spans="1:7" x14ac:dyDescent="0.35">
      <c r="A512">
        <v>44853</v>
      </c>
      <c r="B512">
        <v>1</v>
      </c>
      <c r="C512" s="1" t="s">
        <v>13</v>
      </c>
      <c r="D512">
        <v>2912</v>
      </c>
      <c r="E512" s="1" t="s">
        <v>98</v>
      </c>
      <c r="F512" s="1" t="s">
        <v>14</v>
      </c>
      <c r="G512">
        <v>12</v>
      </c>
    </row>
    <row r="513" spans="1:7" x14ac:dyDescent="0.35">
      <c r="A513">
        <v>83094</v>
      </c>
      <c r="B513">
        <v>0</v>
      </c>
      <c r="C513" s="1" t="s">
        <v>57</v>
      </c>
      <c r="D513">
        <v>1211</v>
      </c>
      <c r="E513" s="1" t="s">
        <v>90</v>
      </c>
      <c r="F513" s="1" t="s">
        <v>17</v>
      </c>
      <c r="G513">
        <v>20</v>
      </c>
    </row>
    <row r="514" spans="1:7" x14ac:dyDescent="0.35">
      <c r="A514">
        <v>148166</v>
      </c>
      <c r="B514">
        <v>0</v>
      </c>
      <c r="C514" s="1" t="s">
        <v>22</v>
      </c>
      <c r="D514">
        <v>0</v>
      </c>
      <c r="E514" s="1" t="s">
        <v>94</v>
      </c>
      <c r="F514" s="1" t="s">
        <v>17</v>
      </c>
      <c r="G514">
        <v>20</v>
      </c>
    </row>
    <row r="515" spans="1:7" x14ac:dyDescent="0.35">
      <c r="A515">
        <v>101113</v>
      </c>
      <c r="B515">
        <v>0</v>
      </c>
      <c r="C515" s="1" t="s">
        <v>37</v>
      </c>
      <c r="D515">
        <v>5801</v>
      </c>
      <c r="E515" s="1" t="s">
        <v>89</v>
      </c>
      <c r="F515" s="1" t="s">
        <v>17</v>
      </c>
      <c r="G515">
        <v>10</v>
      </c>
    </row>
    <row r="516" spans="1:7" x14ac:dyDescent="0.35">
      <c r="A516">
        <v>101889</v>
      </c>
      <c r="B516">
        <v>0</v>
      </c>
      <c r="C516" s="1" t="s">
        <v>37</v>
      </c>
      <c r="D516">
        <v>5111</v>
      </c>
      <c r="E516" s="1" t="s">
        <v>91</v>
      </c>
      <c r="F516" s="1" t="s">
        <v>17</v>
      </c>
      <c r="G516">
        <v>16</v>
      </c>
    </row>
    <row r="517" spans="1:7" x14ac:dyDescent="0.35">
      <c r="A517">
        <v>58808</v>
      </c>
      <c r="B517">
        <v>0</v>
      </c>
      <c r="C517" s="1" t="s">
        <v>58</v>
      </c>
      <c r="D517">
        <v>1401</v>
      </c>
      <c r="E517" s="1" t="s">
        <v>90</v>
      </c>
      <c r="F517" s="1" t="s">
        <v>17</v>
      </c>
      <c r="G517">
        <v>10</v>
      </c>
    </row>
    <row r="518" spans="1:7" x14ac:dyDescent="0.35">
      <c r="A518">
        <v>85498</v>
      </c>
      <c r="B518">
        <v>0</v>
      </c>
      <c r="C518" s="1" t="s">
        <v>57</v>
      </c>
      <c r="D518">
        <v>0</v>
      </c>
      <c r="E518" s="1" t="s">
        <v>100</v>
      </c>
      <c r="F518" s="1" t="s">
        <v>17</v>
      </c>
      <c r="G518">
        <v>10</v>
      </c>
    </row>
    <row r="519" spans="1:7" x14ac:dyDescent="0.35">
      <c r="A519">
        <v>153864</v>
      </c>
      <c r="B519">
        <v>0</v>
      </c>
      <c r="C519" s="1" t="s">
        <v>22</v>
      </c>
      <c r="D519">
        <v>5201</v>
      </c>
      <c r="E519" s="1" t="s">
        <v>94</v>
      </c>
      <c r="F519" s="1" t="s">
        <v>17</v>
      </c>
      <c r="G519">
        <v>20</v>
      </c>
    </row>
    <row r="520" spans="1:7" x14ac:dyDescent="0.35">
      <c r="A520">
        <v>145496</v>
      </c>
      <c r="B520">
        <v>1</v>
      </c>
      <c r="C520" s="1" t="s">
        <v>22</v>
      </c>
      <c r="D520">
        <v>5111</v>
      </c>
      <c r="E520" s="1" t="s">
        <v>96</v>
      </c>
      <c r="F520" s="1" t="s">
        <v>14</v>
      </c>
      <c r="G520">
        <v>22</v>
      </c>
    </row>
    <row r="521" spans="1:7" x14ac:dyDescent="0.35">
      <c r="A521">
        <v>27566</v>
      </c>
      <c r="B521">
        <v>0</v>
      </c>
      <c r="C521" s="1" t="s">
        <v>40</v>
      </c>
      <c r="D521">
        <v>0</v>
      </c>
      <c r="E521" s="1" t="s">
        <v>98</v>
      </c>
      <c r="F521" s="1" t="s">
        <v>14</v>
      </c>
      <c r="G521">
        <v>30</v>
      </c>
    </row>
    <row r="522" spans="1:7" x14ac:dyDescent="0.35">
      <c r="A522">
        <v>38031</v>
      </c>
      <c r="B522">
        <v>1</v>
      </c>
      <c r="C522" s="1" t="s">
        <v>13</v>
      </c>
      <c r="D522">
        <v>5801</v>
      </c>
      <c r="E522" s="1" t="s">
        <v>91</v>
      </c>
      <c r="F522" s="1" t="s">
        <v>14</v>
      </c>
      <c r="G522">
        <v>10</v>
      </c>
    </row>
    <row r="523" spans="1:7" x14ac:dyDescent="0.35">
      <c r="A523">
        <v>130756</v>
      </c>
      <c r="B523">
        <v>0</v>
      </c>
      <c r="C523" s="1" t="s">
        <v>49</v>
      </c>
      <c r="D523">
        <v>4701</v>
      </c>
      <c r="E523" s="1" t="s">
        <v>95</v>
      </c>
      <c r="F523" s="1" t="s">
        <v>97</v>
      </c>
      <c r="G523">
        <v>20</v>
      </c>
    </row>
    <row r="524" spans="1:7" x14ac:dyDescent="0.35">
      <c r="A524">
        <v>87281</v>
      </c>
      <c r="B524">
        <v>0</v>
      </c>
      <c r="C524" s="1" t="s">
        <v>35</v>
      </c>
      <c r="D524">
        <v>0</v>
      </c>
      <c r="E524" s="1" t="s">
        <v>92</v>
      </c>
      <c r="F524" s="1" t="s">
        <v>97</v>
      </c>
      <c r="G524">
        <v>8</v>
      </c>
    </row>
    <row r="525" spans="1:7" x14ac:dyDescent="0.35">
      <c r="A525">
        <v>16863</v>
      </c>
      <c r="B525">
        <v>2</v>
      </c>
      <c r="C525" s="1" t="s">
        <v>18</v>
      </c>
      <c r="D525">
        <v>3301</v>
      </c>
      <c r="E525" s="1" t="s">
        <v>93</v>
      </c>
      <c r="F525" s="1" t="s">
        <v>17</v>
      </c>
      <c r="G525">
        <v>50</v>
      </c>
    </row>
    <row r="526" spans="1:7" x14ac:dyDescent="0.35">
      <c r="A526">
        <v>20065</v>
      </c>
      <c r="B526">
        <v>28</v>
      </c>
      <c r="C526" s="1" t="s">
        <v>18</v>
      </c>
      <c r="D526">
        <v>5301</v>
      </c>
      <c r="E526" s="1" t="s">
        <v>90</v>
      </c>
      <c r="F526" s="1" t="s">
        <v>97</v>
      </c>
      <c r="G526">
        <v>40</v>
      </c>
    </row>
    <row r="527" spans="1:7" x14ac:dyDescent="0.35">
      <c r="A527">
        <v>142554</v>
      </c>
      <c r="B527">
        <v>0</v>
      </c>
      <c r="C527" s="1" t="s">
        <v>22</v>
      </c>
      <c r="D527">
        <v>1601</v>
      </c>
      <c r="E527" s="1" t="s">
        <v>104</v>
      </c>
      <c r="F527" s="1" t="s">
        <v>14</v>
      </c>
      <c r="G527">
        <v>15</v>
      </c>
    </row>
    <row r="528" spans="1:7" x14ac:dyDescent="0.35">
      <c r="A528">
        <v>10789</v>
      </c>
      <c r="B528">
        <v>2</v>
      </c>
      <c r="C528" s="1" t="s">
        <v>57</v>
      </c>
      <c r="D528">
        <v>2309</v>
      </c>
      <c r="E528" s="1" t="s">
        <v>92</v>
      </c>
      <c r="F528" s="1" t="s">
        <v>17</v>
      </c>
      <c r="G528">
        <v>3</v>
      </c>
    </row>
    <row r="529" spans="1:7" x14ac:dyDescent="0.35">
      <c r="A529">
        <v>64224</v>
      </c>
      <c r="B529">
        <v>0</v>
      </c>
      <c r="C529" s="1" t="s">
        <v>34</v>
      </c>
      <c r="D529">
        <v>3811</v>
      </c>
      <c r="E529" s="1" t="s">
        <v>95</v>
      </c>
      <c r="F529" s="1" t="s">
        <v>17</v>
      </c>
      <c r="G529">
        <v>20</v>
      </c>
    </row>
    <row r="530" spans="1:7" x14ac:dyDescent="0.35">
      <c r="A530">
        <v>6695</v>
      </c>
      <c r="B530">
        <v>0</v>
      </c>
      <c r="C530" s="1" t="s">
        <v>16</v>
      </c>
      <c r="D530">
        <v>6609</v>
      </c>
      <c r="E530" s="1" t="s">
        <v>89</v>
      </c>
      <c r="F530" s="1" t="s">
        <v>14</v>
      </c>
      <c r="G530">
        <v>6</v>
      </c>
    </row>
    <row r="531" spans="1:7" x14ac:dyDescent="0.35">
      <c r="A531">
        <v>139799</v>
      </c>
      <c r="B531">
        <v>0</v>
      </c>
      <c r="C531" s="1" t="s">
        <v>55</v>
      </c>
      <c r="D531">
        <v>5301</v>
      </c>
      <c r="E531" s="1" t="s">
        <v>95</v>
      </c>
      <c r="F531" s="1" t="s">
        <v>17</v>
      </c>
      <c r="G531">
        <v>25</v>
      </c>
    </row>
    <row r="532" spans="1:7" x14ac:dyDescent="0.35">
      <c r="A532">
        <v>1254</v>
      </c>
      <c r="B532">
        <v>1</v>
      </c>
      <c r="C532" s="1" t="s">
        <v>21</v>
      </c>
      <c r="D532">
        <v>4801</v>
      </c>
      <c r="E532" s="1" t="s">
        <v>94</v>
      </c>
      <c r="F532" s="1" t="s">
        <v>14</v>
      </c>
      <c r="G532">
        <v>30</v>
      </c>
    </row>
    <row r="533" spans="1:7" x14ac:dyDescent="0.35">
      <c r="A533">
        <v>1549</v>
      </c>
      <c r="B533">
        <v>0</v>
      </c>
      <c r="C533" s="1" t="s">
        <v>22</v>
      </c>
      <c r="D533">
        <v>1604</v>
      </c>
      <c r="E533" s="1" t="s">
        <v>94</v>
      </c>
      <c r="F533" s="1" t="s">
        <v>14</v>
      </c>
      <c r="G533">
        <v>50</v>
      </c>
    </row>
    <row r="534" spans="1:7" x14ac:dyDescent="0.35">
      <c r="A534">
        <v>2159</v>
      </c>
      <c r="B534">
        <v>2</v>
      </c>
      <c r="C534" s="1" t="s">
        <v>53</v>
      </c>
      <c r="D534">
        <v>1901</v>
      </c>
      <c r="E534" s="1" t="s">
        <v>92</v>
      </c>
      <c r="F534" s="1" t="s">
        <v>17</v>
      </c>
      <c r="G534">
        <v>9</v>
      </c>
    </row>
    <row r="535" spans="1:7" x14ac:dyDescent="0.35">
      <c r="A535">
        <v>80903</v>
      </c>
      <c r="B535">
        <v>1002</v>
      </c>
      <c r="C535" s="1" t="s">
        <v>36</v>
      </c>
      <c r="D535">
        <v>6206</v>
      </c>
      <c r="E535" s="1" t="s">
        <v>95</v>
      </c>
      <c r="F535" s="1" t="s">
        <v>14</v>
      </c>
      <c r="G535">
        <v>15</v>
      </c>
    </row>
    <row r="536" spans="1:7" x14ac:dyDescent="0.35">
      <c r="A536">
        <v>186731</v>
      </c>
      <c r="B536">
        <v>28</v>
      </c>
      <c r="C536" s="1" t="s">
        <v>13</v>
      </c>
      <c r="D536">
        <v>3407</v>
      </c>
      <c r="E536" s="1" t="s">
        <v>97</v>
      </c>
      <c r="F536" s="1" t="s">
        <v>17</v>
      </c>
      <c r="G536">
        <v>15</v>
      </c>
    </row>
    <row r="537" spans="1:7" x14ac:dyDescent="0.35">
      <c r="A537">
        <v>67342</v>
      </c>
      <c r="B537">
        <v>1</v>
      </c>
      <c r="C537" s="1" t="s">
        <v>30</v>
      </c>
      <c r="D537">
        <v>1312</v>
      </c>
      <c r="E537" s="1" t="s">
        <v>91</v>
      </c>
      <c r="F537" s="1" t="s">
        <v>14</v>
      </c>
      <c r="G537">
        <v>30</v>
      </c>
    </row>
    <row r="538" spans="1:7" x14ac:dyDescent="0.35">
      <c r="A538">
        <v>30366</v>
      </c>
      <c r="B538">
        <v>2</v>
      </c>
      <c r="C538" s="1" t="s">
        <v>32</v>
      </c>
      <c r="D538">
        <v>3601</v>
      </c>
      <c r="E538" s="1" t="s">
        <v>93</v>
      </c>
      <c r="F538" s="1" t="s">
        <v>14</v>
      </c>
      <c r="G538">
        <v>6</v>
      </c>
    </row>
    <row r="539" spans="1:7" x14ac:dyDescent="0.35">
      <c r="A539">
        <v>64441</v>
      </c>
      <c r="B539">
        <v>1</v>
      </c>
      <c r="C539" s="1" t="s">
        <v>34</v>
      </c>
      <c r="D539">
        <v>5401</v>
      </c>
      <c r="E539" s="1" t="s">
        <v>100</v>
      </c>
      <c r="F539" s="1" t="s">
        <v>14</v>
      </c>
      <c r="G539">
        <v>10</v>
      </c>
    </row>
    <row r="540" spans="1:7" x14ac:dyDescent="0.35">
      <c r="A540">
        <v>175155</v>
      </c>
      <c r="B540">
        <v>28</v>
      </c>
      <c r="C540" s="1" t="s">
        <v>51</v>
      </c>
      <c r="D540">
        <v>4801</v>
      </c>
      <c r="E540" s="1" t="s">
        <v>92</v>
      </c>
      <c r="F540" s="1" t="s">
        <v>17</v>
      </c>
      <c r="G540">
        <v>21</v>
      </c>
    </row>
    <row r="541" spans="1:7" x14ac:dyDescent="0.35">
      <c r="A541">
        <v>82015</v>
      </c>
      <c r="B541">
        <v>2</v>
      </c>
      <c r="C541" s="1" t="s">
        <v>36</v>
      </c>
      <c r="D541">
        <v>2812</v>
      </c>
      <c r="E541" s="1" t="s">
        <v>92</v>
      </c>
      <c r="F541" s="1" t="s">
        <v>17</v>
      </c>
      <c r="G541">
        <v>18</v>
      </c>
    </row>
    <row r="542" spans="1:7" x14ac:dyDescent="0.35">
      <c r="A542">
        <v>170912</v>
      </c>
      <c r="B542">
        <v>0</v>
      </c>
      <c r="C542" s="1" t="s">
        <v>22</v>
      </c>
      <c r="D542">
        <v>4401</v>
      </c>
      <c r="E542" s="1" t="s">
        <v>94</v>
      </c>
      <c r="F542" s="1" t="s">
        <v>14</v>
      </c>
      <c r="G542">
        <v>20</v>
      </c>
    </row>
    <row r="543" spans="1:7" x14ac:dyDescent="0.35">
      <c r="A543">
        <v>183055</v>
      </c>
      <c r="B543">
        <v>2</v>
      </c>
      <c r="C543" s="1" t="s">
        <v>41</v>
      </c>
      <c r="D543">
        <v>3704</v>
      </c>
      <c r="E543" s="1" t="s">
        <v>91</v>
      </c>
      <c r="F543" s="1" t="s">
        <v>17</v>
      </c>
      <c r="G543">
        <v>10</v>
      </c>
    </row>
    <row r="544" spans="1:7" x14ac:dyDescent="0.35">
      <c r="A544">
        <v>134032</v>
      </c>
      <c r="B544">
        <v>2</v>
      </c>
      <c r="C544" s="1" t="s">
        <v>39</v>
      </c>
      <c r="D544">
        <v>0</v>
      </c>
      <c r="E544" s="1" t="s">
        <v>92</v>
      </c>
      <c r="F544" s="1" t="s">
        <v>17</v>
      </c>
      <c r="G544">
        <v>10</v>
      </c>
    </row>
    <row r="545" spans="1:7" x14ac:dyDescent="0.35">
      <c r="A545">
        <v>186573</v>
      </c>
      <c r="B545">
        <v>0</v>
      </c>
      <c r="C545" s="1" t="s">
        <v>36</v>
      </c>
      <c r="D545">
        <v>0</v>
      </c>
      <c r="E545" s="1" t="s">
        <v>90</v>
      </c>
      <c r="F545" s="1" t="s">
        <v>17</v>
      </c>
      <c r="G545">
        <v>3</v>
      </c>
    </row>
    <row r="546" spans="1:7" x14ac:dyDescent="0.35">
      <c r="A546">
        <v>37299</v>
      </c>
      <c r="B546">
        <v>2</v>
      </c>
      <c r="C546" s="1" t="s">
        <v>13</v>
      </c>
      <c r="D546">
        <v>5502</v>
      </c>
      <c r="E546" s="1" t="s">
        <v>89</v>
      </c>
      <c r="F546" s="1" t="s">
        <v>17</v>
      </c>
      <c r="G546">
        <v>15</v>
      </c>
    </row>
    <row r="547" spans="1:7" x14ac:dyDescent="0.35">
      <c r="A547">
        <v>165746</v>
      </c>
      <c r="B547">
        <v>0</v>
      </c>
      <c r="C547" s="1" t="s">
        <v>22</v>
      </c>
      <c r="D547">
        <v>703</v>
      </c>
      <c r="E547" s="1" t="s">
        <v>89</v>
      </c>
      <c r="F547" s="1" t="s">
        <v>14</v>
      </c>
      <c r="G547">
        <v>10</v>
      </c>
    </row>
    <row r="548" spans="1:7" x14ac:dyDescent="0.35">
      <c r="A548">
        <v>189520</v>
      </c>
      <c r="B548">
        <v>1</v>
      </c>
      <c r="C548" s="1" t="s">
        <v>22</v>
      </c>
      <c r="D548">
        <v>1902</v>
      </c>
      <c r="E548" s="1" t="s">
        <v>94</v>
      </c>
      <c r="F548" s="1" t="s">
        <v>14</v>
      </c>
      <c r="G548">
        <v>20</v>
      </c>
    </row>
    <row r="549" spans="1:7" x14ac:dyDescent="0.35">
      <c r="A549">
        <v>26579</v>
      </c>
      <c r="B549">
        <v>0</v>
      </c>
      <c r="C549" s="1" t="s">
        <v>40</v>
      </c>
      <c r="D549">
        <v>4301</v>
      </c>
      <c r="E549" s="1" t="s">
        <v>90</v>
      </c>
      <c r="F549" s="1" t="s">
        <v>17</v>
      </c>
      <c r="G549">
        <v>10</v>
      </c>
    </row>
    <row r="550" spans="1:7" x14ac:dyDescent="0.35">
      <c r="A550">
        <v>109583</v>
      </c>
      <c r="B550">
        <v>0</v>
      </c>
      <c r="C550" s="1" t="s">
        <v>50</v>
      </c>
      <c r="D550">
        <v>4501</v>
      </c>
      <c r="E550" s="1" t="s">
        <v>90</v>
      </c>
      <c r="F550" s="1" t="s">
        <v>17</v>
      </c>
      <c r="G550">
        <v>5</v>
      </c>
    </row>
    <row r="551" spans="1:7" x14ac:dyDescent="0.35">
      <c r="A551">
        <v>40341</v>
      </c>
      <c r="B551">
        <v>2</v>
      </c>
      <c r="C551" s="1" t="s">
        <v>13</v>
      </c>
      <c r="D551">
        <v>2401</v>
      </c>
      <c r="E551" s="1" t="s">
        <v>91</v>
      </c>
      <c r="F551" s="1" t="s">
        <v>17</v>
      </c>
      <c r="G551">
        <v>15</v>
      </c>
    </row>
    <row r="552" spans="1:7" x14ac:dyDescent="0.35">
      <c r="A552">
        <v>111615</v>
      </c>
      <c r="B552">
        <v>0</v>
      </c>
      <c r="C552" s="1" t="s">
        <v>33</v>
      </c>
      <c r="D552">
        <v>5306</v>
      </c>
      <c r="E552" s="1" t="s">
        <v>98</v>
      </c>
      <c r="F552" s="1" t="s">
        <v>17</v>
      </c>
      <c r="G552">
        <v>25</v>
      </c>
    </row>
    <row r="553" spans="1:7" x14ac:dyDescent="0.35">
      <c r="A553">
        <v>93397</v>
      </c>
      <c r="B553">
        <v>0</v>
      </c>
      <c r="C553" s="1" t="s">
        <v>16</v>
      </c>
      <c r="D553">
        <v>0</v>
      </c>
      <c r="E553" s="1" t="s">
        <v>102</v>
      </c>
      <c r="F553" s="1" t="s">
        <v>17</v>
      </c>
      <c r="G553">
        <v>20</v>
      </c>
    </row>
    <row r="554" spans="1:7" x14ac:dyDescent="0.35">
      <c r="A554">
        <v>5881</v>
      </c>
      <c r="B554">
        <v>1</v>
      </c>
      <c r="C554" s="1" t="s">
        <v>22</v>
      </c>
      <c r="D554">
        <v>1701</v>
      </c>
      <c r="E554" s="1" t="s">
        <v>96</v>
      </c>
      <c r="F554" s="1" t="s">
        <v>14</v>
      </c>
      <c r="G554">
        <v>12</v>
      </c>
    </row>
    <row r="555" spans="1:7" x14ac:dyDescent="0.35">
      <c r="A555">
        <v>93184</v>
      </c>
      <c r="B555">
        <v>0</v>
      </c>
      <c r="C555" s="1" t="s">
        <v>16</v>
      </c>
      <c r="D555">
        <v>1708</v>
      </c>
      <c r="E555" s="1" t="s">
        <v>96</v>
      </c>
      <c r="F555" s="1" t="s">
        <v>17</v>
      </c>
      <c r="G555">
        <v>10</v>
      </c>
    </row>
    <row r="556" spans="1:7" x14ac:dyDescent="0.35">
      <c r="A556">
        <v>9946</v>
      </c>
      <c r="B556">
        <v>2</v>
      </c>
      <c r="C556" s="1" t="s">
        <v>16</v>
      </c>
      <c r="D556">
        <v>2605</v>
      </c>
      <c r="E556" s="1" t="s">
        <v>104</v>
      </c>
      <c r="F556" s="1" t="s">
        <v>17</v>
      </c>
      <c r="G556">
        <v>5</v>
      </c>
    </row>
    <row r="557" spans="1:7" x14ac:dyDescent="0.35">
      <c r="A557">
        <v>46671</v>
      </c>
      <c r="B557">
        <v>0</v>
      </c>
      <c r="C557" s="1" t="s">
        <v>44</v>
      </c>
      <c r="D557">
        <v>5701</v>
      </c>
      <c r="E557" s="1" t="s">
        <v>95</v>
      </c>
      <c r="F557" s="1" t="s">
        <v>14</v>
      </c>
      <c r="G557">
        <v>10</v>
      </c>
    </row>
    <row r="558" spans="1:7" x14ac:dyDescent="0.35">
      <c r="A558">
        <v>172750</v>
      </c>
      <c r="B558">
        <v>1</v>
      </c>
      <c r="C558" s="1" t="s">
        <v>22</v>
      </c>
      <c r="D558">
        <v>5401</v>
      </c>
      <c r="E558" s="1" t="s">
        <v>89</v>
      </c>
      <c r="F558" s="1" t="s">
        <v>14</v>
      </c>
      <c r="G558">
        <v>25</v>
      </c>
    </row>
    <row r="559" spans="1:7" x14ac:dyDescent="0.35">
      <c r="A559">
        <v>22264</v>
      </c>
      <c r="B559">
        <v>1</v>
      </c>
      <c r="C559" s="1" t="s">
        <v>18</v>
      </c>
      <c r="D559">
        <v>3001</v>
      </c>
      <c r="E559" s="1" t="s">
        <v>93</v>
      </c>
      <c r="F559" s="1" t="s">
        <v>14</v>
      </c>
      <c r="G559">
        <v>10</v>
      </c>
    </row>
    <row r="560" spans="1:7" x14ac:dyDescent="0.35">
      <c r="A560">
        <v>56479</v>
      </c>
      <c r="B560">
        <v>2</v>
      </c>
      <c r="C560" s="1" t="s">
        <v>58</v>
      </c>
      <c r="D560">
        <v>2601</v>
      </c>
      <c r="E560" s="1" t="s">
        <v>103</v>
      </c>
      <c r="F560" s="1" t="s">
        <v>17</v>
      </c>
      <c r="G560">
        <v>4</v>
      </c>
    </row>
    <row r="561" spans="1:7" x14ac:dyDescent="0.35">
      <c r="A561">
        <v>164372</v>
      </c>
      <c r="B561">
        <v>1</v>
      </c>
      <c r="C561" s="1" t="s">
        <v>22</v>
      </c>
      <c r="D561">
        <v>5501</v>
      </c>
      <c r="E561" s="1" t="s">
        <v>94</v>
      </c>
      <c r="F561" s="1" t="s">
        <v>14</v>
      </c>
      <c r="G561">
        <v>25</v>
      </c>
    </row>
    <row r="562" spans="1:7" x14ac:dyDescent="0.35">
      <c r="A562">
        <v>5140</v>
      </c>
      <c r="B562">
        <v>1</v>
      </c>
      <c r="C562" s="1" t="s">
        <v>22</v>
      </c>
      <c r="D562">
        <v>2201</v>
      </c>
      <c r="E562" s="1" t="s">
        <v>94</v>
      </c>
      <c r="F562" s="1" t="s">
        <v>14</v>
      </c>
      <c r="G562">
        <v>7</v>
      </c>
    </row>
    <row r="563" spans="1:7" x14ac:dyDescent="0.35">
      <c r="A563">
        <v>32198</v>
      </c>
      <c r="B563">
        <v>0</v>
      </c>
      <c r="C563" s="1" t="s">
        <v>13</v>
      </c>
      <c r="D563">
        <v>4401</v>
      </c>
      <c r="E563" s="1" t="s">
        <v>93</v>
      </c>
      <c r="F563" s="1" t="s">
        <v>17</v>
      </c>
      <c r="G563">
        <v>9</v>
      </c>
    </row>
    <row r="564" spans="1:7" x14ac:dyDescent="0.35">
      <c r="A564">
        <v>113607</v>
      </c>
      <c r="B564">
        <v>0</v>
      </c>
      <c r="C564" s="1" t="s">
        <v>32</v>
      </c>
      <c r="D564">
        <v>0</v>
      </c>
      <c r="E564" s="1" t="s">
        <v>90</v>
      </c>
      <c r="F564" s="1" t="s">
        <v>17</v>
      </c>
      <c r="G564">
        <v>15</v>
      </c>
    </row>
    <row r="565" spans="1:7" x14ac:dyDescent="0.35">
      <c r="A565">
        <v>19499</v>
      </c>
      <c r="B565">
        <v>0</v>
      </c>
      <c r="C565" s="1" t="s">
        <v>18</v>
      </c>
      <c r="D565">
        <v>0</v>
      </c>
      <c r="E565" s="1" t="s">
        <v>93</v>
      </c>
      <c r="F565" s="1" t="s">
        <v>17</v>
      </c>
      <c r="G565">
        <v>20</v>
      </c>
    </row>
    <row r="566" spans="1:7" x14ac:dyDescent="0.35">
      <c r="A566">
        <v>73028</v>
      </c>
      <c r="B566">
        <v>1</v>
      </c>
      <c r="C566" s="1" t="s">
        <v>30</v>
      </c>
      <c r="D566">
        <v>4704</v>
      </c>
      <c r="E566" s="1" t="s">
        <v>92</v>
      </c>
      <c r="F566" s="1" t="s">
        <v>14</v>
      </c>
      <c r="G566">
        <v>9</v>
      </c>
    </row>
    <row r="567" spans="1:7" x14ac:dyDescent="0.35">
      <c r="A567">
        <v>35553</v>
      </c>
      <c r="B567">
        <v>2</v>
      </c>
      <c r="C567" s="1" t="s">
        <v>13</v>
      </c>
      <c r="D567">
        <v>0</v>
      </c>
      <c r="E567" s="1" t="s">
        <v>91</v>
      </c>
      <c r="F567" s="1" t="s">
        <v>17</v>
      </c>
      <c r="G567">
        <v>20</v>
      </c>
    </row>
    <row r="568" spans="1:7" x14ac:dyDescent="0.35">
      <c r="A568">
        <v>35463</v>
      </c>
      <c r="B568">
        <v>0</v>
      </c>
      <c r="C568" s="1" t="s">
        <v>13</v>
      </c>
      <c r="D568">
        <v>3701</v>
      </c>
      <c r="E568" s="1" t="s">
        <v>93</v>
      </c>
      <c r="F568" s="1" t="s">
        <v>14</v>
      </c>
      <c r="G568">
        <v>30</v>
      </c>
    </row>
    <row r="569" spans="1:7" x14ac:dyDescent="0.35">
      <c r="A569">
        <v>91591</v>
      </c>
      <c r="B569">
        <v>1</v>
      </c>
      <c r="C569" s="1" t="s">
        <v>16</v>
      </c>
      <c r="D569">
        <v>0</v>
      </c>
      <c r="E569" s="1" t="s">
        <v>93</v>
      </c>
      <c r="F569" s="1" t="s">
        <v>14</v>
      </c>
      <c r="G569">
        <v>10</v>
      </c>
    </row>
    <row r="570" spans="1:7" x14ac:dyDescent="0.35">
      <c r="A570">
        <v>109099</v>
      </c>
      <c r="B570">
        <v>0</v>
      </c>
      <c r="C570" s="1" t="s">
        <v>50</v>
      </c>
      <c r="D570">
        <v>5701</v>
      </c>
      <c r="E570" s="1" t="s">
        <v>90</v>
      </c>
      <c r="F570" s="1" t="s">
        <v>17</v>
      </c>
      <c r="G570">
        <v>6</v>
      </c>
    </row>
    <row r="571" spans="1:7" x14ac:dyDescent="0.35">
      <c r="A571">
        <v>174182</v>
      </c>
      <c r="B571">
        <v>0</v>
      </c>
      <c r="C571" s="1" t="s">
        <v>38</v>
      </c>
      <c r="D571">
        <v>3201</v>
      </c>
      <c r="E571" s="1" t="s">
        <v>96</v>
      </c>
      <c r="F571" s="1" t="s">
        <v>17</v>
      </c>
      <c r="G571">
        <v>20</v>
      </c>
    </row>
    <row r="572" spans="1:7" x14ac:dyDescent="0.35">
      <c r="A572">
        <v>183722</v>
      </c>
      <c r="B572">
        <v>0</v>
      </c>
      <c r="C572" s="1" t="s">
        <v>41</v>
      </c>
      <c r="D572">
        <v>4808</v>
      </c>
      <c r="E572" s="1" t="s">
        <v>92</v>
      </c>
      <c r="F572" s="1" t="s">
        <v>17</v>
      </c>
      <c r="G572">
        <v>20</v>
      </c>
    </row>
    <row r="573" spans="1:7" x14ac:dyDescent="0.35">
      <c r="A573">
        <v>98374</v>
      </c>
      <c r="B573">
        <v>0</v>
      </c>
      <c r="C573" s="1" t="s">
        <v>16</v>
      </c>
      <c r="D573">
        <v>2008</v>
      </c>
      <c r="E573" s="1" t="s">
        <v>89</v>
      </c>
      <c r="F573" s="1" t="s">
        <v>17</v>
      </c>
      <c r="G573">
        <v>15</v>
      </c>
    </row>
    <row r="574" spans="1:7" x14ac:dyDescent="0.35">
      <c r="A574">
        <v>126681</v>
      </c>
      <c r="B574">
        <v>28</v>
      </c>
      <c r="C574" s="1" t="s">
        <v>21</v>
      </c>
      <c r="D574">
        <v>3911</v>
      </c>
      <c r="E574" s="1" t="s">
        <v>92</v>
      </c>
      <c r="F574" s="1" t="s">
        <v>17</v>
      </c>
      <c r="G574">
        <v>15</v>
      </c>
    </row>
    <row r="575" spans="1:7" x14ac:dyDescent="0.35">
      <c r="A575">
        <v>147936</v>
      </c>
      <c r="B575">
        <v>1</v>
      </c>
      <c r="C575" s="1" t="s">
        <v>22</v>
      </c>
      <c r="D575">
        <v>901</v>
      </c>
      <c r="E575" s="1" t="s">
        <v>96</v>
      </c>
      <c r="F575" s="1" t="s">
        <v>14</v>
      </c>
      <c r="G575">
        <v>5</v>
      </c>
    </row>
    <row r="576" spans="1:7" x14ac:dyDescent="0.35">
      <c r="A576">
        <v>152133</v>
      </c>
      <c r="B576">
        <v>28</v>
      </c>
      <c r="C576" s="1" t="s">
        <v>22</v>
      </c>
      <c r="D576">
        <v>0</v>
      </c>
      <c r="E576" s="1" t="s">
        <v>99</v>
      </c>
      <c r="F576" s="1" t="s">
        <v>17</v>
      </c>
      <c r="G576">
        <v>5</v>
      </c>
    </row>
    <row r="577" spans="1:7" x14ac:dyDescent="0.35">
      <c r="A577">
        <v>57929</v>
      </c>
      <c r="B577">
        <v>2</v>
      </c>
      <c r="C577" s="1" t="s">
        <v>58</v>
      </c>
      <c r="D577">
        <v>3503</v>
      </c>
      <c r="E577" s="1" t="s">
        <v>100</v>
      </c>
      <c r="F577" s="1" t="s">
        <v>17</v>
      </c>
      <c r="G577">
        <v>10</v>
      </c>
    </row>
    <row r="578" spans="1:7" x14ac:dyDescent="0.35">
      <c r="A578">
        <v>15697</v>
      </c>
      <c r="B578">
        <v>0</v>
      </c>
      <c r="C578" s="1" t="s">
        <v>18</v>
      </c>
      <c r="D578">
        <v>0</v>
      </c>
      <c r="E578" s="1" t="s">
        <v>92</v>
      </c>
      <c r="F578" s="1" t="s">
        <v>31</v>
      </c>
      <c r="G578">
        <v>20</v>
      </c>
    </row>
    <row r="579" spans="1:7" x14ac:dyDescent="0.35">
      <c r="A579">
        <v>92814</v>
      </c>
      <c r="B579">
        <v>0</v>
      </c>
      <c r="C579" s="1" t="s">
        <v>16</v>
      </c>
      <c r="D579">
        <v>6401</v>
      </c>
      <c r="E579" s="1" t="s">
        <v>96</v>
      </c>
      <c r="F579" s="1" t="s">
        <v>17</v>
      </c>
      <c r="G579">
        <v>25</v>
      </c>
    </row>
    <row r="580" spans="1:7" x14ac:dyDescent="0.35">
      <c r="A580">
        <v>98282</v>
      </c>
      <c r="B580">
        <v>0</v>
      </c>
      <c r="C580" s="1" t="s">
        <v>16</v>
      </c>
      <c r="D580">
        <v>3505</v>
      </c>
      <c r="E580" s="1" t="s">
        <v>92</v>
      </c>
      <c r="F580" s="1" t="s">
        <v>14</v>
      </c>
      <c r="G580">
        <v>15</v>
      </c>
    </row>
    <row r="581" spans="1:7" x14ac:dyDescent="0.35">
      <c r="A581">
        <v>27798</v>
      </c>
      <c r="B581">
        <v>0</v>
      </c>
      <c r="C581" s="1" t="s">
        <v>40</v>
      </c>
      <c r="D581">
        <v>4301</v>
      </c>
      <c r="E581" s="1" t="s">
        <v>90</v>
      </c>
      <c r="F581" s="1" t="s">
        <v>17</v>
      </c>
      <c r="G581">
        <v>10</v>
      </c>
    </row>
    <row r="582" spans="1:7" x14ac:dyDescent="0.35">
      <c r="A582">
        <v>45503</v>
      </c>
      <c r="B582">
        <v>1</v>
      </c>
      <c r="C582" s="1" t="s">
        <v>13</v>
      </c>
      <c r="D582">
        <v>3709</v>
      </c>
      <c r="E582" s="1" t="s">
        <v>98</v>
      </c>
      <c r="F582" s="1" t="s">
        <v>14</v>
      </c>
      <c r="G582">
        <v>5</v>
      </c>
    </row>
    <row r="583" spans="1:7" x14ac:dyDescent="0.35">
      <c r="A583">
        <v>6006</v>
      </c>
      <c r="B583">
        <v>0</v>
      </c>
      <c r="C583" s="1" t="s">
        <v>49</v>
      </c>
      <c r="D583">
        <v>1602</v>
      </c>
      <c r="E583" s="1" t="s">
        <v>93</v>
      </c>
      <c r="F583" s="1" t="s">
        <v>17</v>
      </c>
      <c r="G583">
        <v>100</v>
      </c>
    </row>
    <row r="584" spans="1:7" x14ac:dyDescent="0.35">
      <c r="A584">
        <v>138182</v>
      </c>
      <c r="B584">
        <v>28</v>
      </c>
      <c r="C584" s="1" t="s">
        <v>56</v>
      </c>
      <c r="D584">
        <v>2911</v>
      </c>
      <c r="E584" s="1" t="s">
        <v>89</v>
      </c>
      <c r="F584" s="1" t="s">
        <v>17</v>
      </c>
      <c r="G584">
        <v>5</v>
      </c>
    </row>
    <row r="585" spans="1:7" x14ac:dyDescent="0.35">
      <c r="A585">
        <v>144714</v>
      </c>
      <c r="B585">
        <v>0</v>
      </c>
      <c r="C585" s="1" t="s">
        <v>22</v>
      </c>
      <c r="D585">
        <v>0</v>
      </c>
      <c r="E585" s="1" t="s">
        <v>94</v>
      </c>
      <c r="F585" s="1" t="s">
        <v>17</v>
      </c>
      <c r="G585">
        <v>16</v>
      </c>
    </row>
    <row r="586" spans="1:7" x14ac:dyDescent="0.35">
      <c r="A586">
        <v>10001</v>
      </c>
      <c r="B586">
        <v>1</v>
      </c>
      <c r="C586" s="1" t="s">
        <v>16</v>
      </c>
      <c r="D586">
        <v>5508</v>
      </c>
      <c r="E586" s="1" t="s">
        <v>93</v>
      </c>
      <c r="F586" s="1" t="s">
        <v>14</v>
      </c>
      <c r="G586">
        <v>16</v>
      </c>
    </row>
    <row r="587" spans="1:7" x14ac:dyDescent="0.35">
      <c r="A587">
        <v>157860</v>
      </c>
      <c r="B587">
        <v>1002</v>
      </c>
      <c r="C587" s="1" t="s">
        <v>22</v>
      </c>
      <c r="D587">
        <v>5701</v>
      </c>
      <c r="E587" s="1" t="s">
        <v>94</v>
      </c>
      <c r="F587" s="1" t="s">
        <v>14</v>
      </c>
      <c r="G587">
        <v>4</v>
      </c>
    </row>
    <row r="588" spans="1:7" x14ac:dyDescent="0.35">
      <c r="A588">
        <v>58351</v>
      </c>
      <c r="B588">
        <v>1</v>
      </c>
      <c r="C588" s="1" t="s">
        <v>58</v>
      </c>
      <c r="D588">
        <v>2801</v>
      </c>
      <c r="E588" s="1" t="s">
        <v>100</v>
      </c>
      <c r="F588" s="1" t="s">
        <v>14</v>
      </c>
      <c r="G588">
        <v>9</v>
      </c>
    </row>
    <row r="589" spans="1:7" x14ac:dyDescent="0.35">
      <c r="A589">
        <v>97552</v>
      </c>
      <c r="B589">
        <v>0</v>
      </c>
      <c r="C589" s="1" t="s">
        <v>16</v>
      </c>
      <c r="D589">
        <v>2801</v>
      </c>
      <c r="E589" s="1" t="s">
        <v>98</v>
      </c>
      <c r="F589" s="1" t="s">
        <v>17</v>
      </c>
      <c r="G589">
        <v>50</v>
      </c>
    </row>
    <row r="590" spans="1:7" x14ac:dyDescent="0.35">
      <c r="A590">
        <v>85920</v>
      </c>
      <c r="B590">
        <v>1</v>
      </c>
      <c r="C590" s="1" t="s">
        <v>53</v>
      </c>
      <c r="D590">
        <v>0</v>
      </c>
      <c r="E590" s="1" t="s">
        <v>97</v>
      </c>
      <c r="F590" s="1" t="s">
        <v>14</v>
      </c>
      <c r="G590">
        <v>20</v>
      </c>
    </row>
    <row r="591" spans="1:7" x14ac:dyDescent="0.35">
      <c r="A591">
        <v>29401</v>
      </c>
      <c r="B591">
        <v>1</v>
      </c>
      <c r="C591" s="1" t="s">
        <v>40</v>
      </c>
      <c r="D591">
        <v>3410</v>
      </c>
      <c r="E591" s="1" t="s">
        <v>90</v>
      </c>
      <c r="F591" s="1" t="s">
        <v>14</v>
      </c>
      <c r="G591">
        <v>15</v>
      </c>
    </row>
    <row r="592" spans="1:7" x14ac:dyDescent="0.35">
      <c r="A592">
        <v>12715</v>
      </c>
      <c r="B592">
        <v>1</v>
      </c>
      <c r="C592" s="1" t="s">
        <v>44</v>
      </c>
      <c r="D592">
        <v>1201</v>
      </c>
      <c r="E592" s="1" t="s">
        <v>93</v>
      </c>
      <c r="F592" s="1" t="s">
        <v>14</v>
      </c>
      <c r="G592">
        <v>15</v>
      </c>
    </row>
    <row r="593" spans="1:7" x14ac:dyDescent="0.35">
      <c r="A593">
        <v>90031</v>
      </c>
      <c r="B593">
        <v>2</v>
      </c>
      <c r="C593" s="1" t="s">
        <v>16</v>
      </c>
      <c r="D593">
        <v>1601</v>
      </c>
      <c r="E593" s="1" t="s">
        <v>93</v>
      </c>
      <c r="F593" s="1" t="s">
        <v>17</v>
      </c>
      <c r="G593">
        <v>3</v>
      </c>
    </row>
    <row r="594" spans="1:7" x14ac:dyDescent="0.35">
      <c r="A594">
        <v>55442</v>
      </c>
      <c r="B594">
        <v>0</v>
      </c>
      <c r="C594" s="1" t="s">
        <v>63</v>
      </c>
      <c r="D594">
        <v>2504</v>
      </c>
      <c r="E594" s="1" t="s">
        <v>100</v>
      </c>
      <c r="F594" s="1" t="s">
        <v>14</v>
      </c>
      <c r="G594">
        <v>25</v>
      </c>
    </row>
    <row r="595" spans="1:7" x14ac:dyDescent="0.35">
      <c r="A595">
        <v>105984</v>
      </c>
      <c r="B595">
        <v>0</v>
      </c>
      <c r="C595" s="1" t="s">
        <v>28</v>
      </c>
      <c r="D595">
        <v>5711</v>
      </c>
      <c r="E595" s="1" t="s">
        <v>94</v>
      </c>
      <c r="F595" s="1" t="s">
        <v>17</v>
      </c>
      <c r="G595">
        <v>10</v>
      </c>
    </row>
    <row r="596" spans="1:7" x14ac:dyDescent="0.35">
      <c r="A596">
        <v>188035</v>
      </c>
      <c r="B596">
        <v>1</v>
      </c>
      <c r="C596" s="1" t="s">
        <v>56</v>
      </c>
      <c r="D596">
        <v>0</v>
      </c>
      <c r="E596" s="1" t="s">
        <v>94</v>
      </c>
      <c r="F596" s="1" t="s">
        <v>97</v>
      </c>
      <c r="G596">
        <v>23</v>
      </c>
    </row>
    <row r="597" spans="1:7" x14ac:dyDescent="0.35">
      <c r="A597">
        <v>101665</v>
      </c>
      <c r="B597">
        <v>0</v>
      </c>
      <c r="C597" s="1" t="s">
        <v>37</v>
      </c>
      <c r="D597">
        <v>7308</v>
      </c>
      <c r="E597" s="1" t="s">
        <v>90</v>
      </c>
      <c r="F597" s="1" t="s">
        <v>17</v>
      </c>
      <c r="G597">
        <v>5</v>
      </c>
    </row>
    <row r="598" spans="1:7" x14ac:dyDescent="0.35">
      <c r="A598">
        <v>70774</v>
      </c>
      <c r="B598">
        <v>2</v>
      </c>
      <c r="C598" s="1" t="s">
        <v>30</v>
      </c>
      <c r="D598">
        <v>5601</v>
      </c>
      <c r="E598" s="1" t="s">
        <v>92</v>
      </c>
      <c r="F598" s="1" t="s">
        <v>17</v>
      </c>
      <c r="G598">
        <v>4</v>
      </c>
    </row>
    <row r="599" spans="1:7" x14ac:dyDescent="0.35">
      <c r="A599">
        <v>23263</v>
      </c>
      <c r="B599">
        <v>0</v>
      </c>
      <c r="C599" s="1" t="s">
        <v>47</v>
      </c>
      <c r="D599">
        <v>3304</v>
      </c>
      <c r="E599" s="1" t="s">
        <v>92</v>
      </c>
      <c r="F599" s="1" t="s">
        <v>17</v>
      </c>
      <c r="G599">
        <v>30</v>
      </c>
    </row>
    <row r="600" spans="1:7" x14ac:dyDescent="0.35">
      <c r="A600">
        <v>166475</v>
      </c>
      <c r="B600">
        <v>0</v>
      </c>
      <c r="C600" s="1" t="s">
        <v>22</v>
      </c>
      <c r="D600">
        <v>4201</v>
      </c>
      <c r="E600" s="1" t="s">
        <v>93</v>
      </c>
      <c r="F600" s="1" t="s">
        <v>31</v>
      </c>
      <c r="G600">
        <v>10</v>
      </c>
    </row>
    <row r="601" spans="1:7" x14ac:dyDescent="0.35">
      <c r="A601">
        <v>83042</v>
      </c>
      <c r="B601">
        <v>1</v>
      </c>
      <c r="C601" s="1" t="s">
        <v>57</v>
      </c>
      <c r="D601">
        <v>4005</v>
      </c>
      <c r="E601" s="1" t="s">
        <v>90</v>
      </c>
      <c r="F601" s="1" t="s">
        <v>14</v>
      </c>
      <c r="G601">
        <v>10</v>
      </c>
    </row>
    <row r="602" spans="1:7" x14ac:dyDescent="0.35">
      <c r="A602">
        <v>149970</v>
      </c>
      <c r="B602">
        <v>0</v>
      </c>
      <c r="C602" s="1" t="s">
        <v>22</v>
      </c>
      <c r="D602">
        <v>0</v>
      </c>
      <c r="E602" s="1" t="s">
        <v>91</v>
      </c>
      <c r="F602" s="1" t="s">
        <v>17</v>
      </c>
      <c r="G602">
        <v>15</v>
      </c>
    </row>
    <row r="603" spans="1:7" x14ac:dyDescent="0.35">
      <c r="A603">
        <v>13863</v>
      </c>
      <c r="B603">
        <v>0</v>
      </c>
      <c r="C603" s="1" t="s">
        <v>21</v>
      </c>
      <c r="D603">
        <v>3001</v>
      </c>
      <c r="E603" s="1" t="s">
        <v>92</v>
      </c>
      <c r="F603" s="1" t="s">
        <v>17</v>
      </c>
      <c r="G603">
        <v>6</v>
      </c>
    </row>
    <row r="604" spans="1:7" x14ac:dyDescent="0.35">
      <c r="A604">
        <v>64074</v>
      </c>
      <c r="B604">
        <v>0</v>
      </c>
      <c r="C604" s="1" t="s">
        <v>34</v>
      </c>
      <c r="D604">
        <v>0</v>
      </c>
      <c r="E604" s="1" t="s">
        <v>98</v>
      </c>
      <c r="F604" s="1" t="s">
        <v>17</v>
      </c>
      <c r="G604">
        <v>10</v>
      </c>
    </row>
    <row r="605" spans="1:7" x14ac:dyDescent="0.35">
      <c r="A605">
        <v>42096</v>
      </c>
      <c r="B605">
        <v>0</v>
      </c>
      <c r="C605" s="1" t="s">
        <v>13</v>
      </c>
      <c r="D605">
        <v>0</v>
      </c>
      <c r="E605" s="1" t="s">
        <v>98</v>
      </c>
      <c r="F605" s="1" t="s">
        <v>17</v>
      </c>
      <c r="G605">
        <v>20</v>
      </c>
    </row>
    <row r="606" spans="1:7" x14ac:dyDescent="0.35">
      <c r="A606">
        <v>169188</v>
      </c>
      <c r="B606">
        <v>2</v>
      </c>
      <c r="C606" s="1" t="s">
        <v>22</v>
      </c>
      <c r="D606">
        <v>0</v>
      </c>
      <c r="E606" s="1" t="s">
        <v>92</v>
      </c>
      <c r="F606" s="1" t="s">
        <v>17</v>
      </c>
      <c r="G606">
        <v>10</v>
      </c>
    </row>
    <row r="607" spans="1:7" x14ac:dyDescent="0.35">
      <c r="A607">
        <v>18609</v>
      </c>
      <c r="B607">
        <v>0</v>
      </c>
      <c r="C607" s="1" t="s">
        <v>18</v>
      </c>
      <c r="D607">
        <v>4901</v>
      </c>
      <c r="E607" s="1" t="s">
        <v>95</v>
      </c>
      <c r="F607" s="1" t="s">
        <v>17</v>
      </c>
      <c r="G607">
        <v>10</v>
      </c>
    </row>
    <row r="608" spans="1:7" x14ac:dyDescent="0.35">
      <c r="A608">
        <v>109536</v>
      </c>
      <c r="B608">
        <v>1</v>
      </c>
      <c r="C608" s="1" t="s">
        <v>50</v>
      </c>
      <c r="D608">
        <v>3401</v>
      </c>
      <c r="E608" s="1" t="s">
        <v>90</v>
      </c>
      <c r="F608" s="1" t="s">
        <v>14</v>
      </c>
      <c r="G608">
        <v>7</v>
      </c>
    </row>
    <row r="609" spans="1:7" x14ac:dyDescent="0.35">
      <c r="A609">
        <v>9348</v>
      </c>
      <c r="B609">
        <v>0</v>
      </c>
      <c r="C609" s="1" t="s">
        <v>32</v>
      </c>
      <c r="D609">
        <v>1401</v>
      </c>
      <c r="E609" s="1" t="s">
        <v>95</v>
      </c>
      <c r="F609" s="1" t="s">
        <v>14</v>
      </c>
      <c r="G609">
        <v>10</v>
      </c>
    </row>
    <row r="610" spans="1:7" x14ac:dyDescent="0.35">
      <c r="A610">
        <v>136790</v>
      </c>
      <c r="B610">
        <v>0</v>
      </c>
      <c r="C610" s="1" t="s">
        <v>56</v>
      </c>
      <c r="D610">
        <v>2001</v>
      </c>
      <c r="E610" s="1" t="s">
        <v>94</v>
      </c>
      <c r="F610" s="1" t="s">
        <v>14</v>
      </c>
      <c r="G610">
        <v>5</v>
      </c>
    </row>
    <row r="611" spans="1:7" x14ac:dyDescent="0.35">
      <c r="A611">
        <v>71332</v>
      </c>
      <c r="B611">
        <v>2</v>
      </c>
      <c r="C611" s="1" t="s">
        <v>30</v>
      </c>
      <c r="D611">
        <v>3601</v>
      </c>
      <c r="E611" s="1" t="s">
        <v>92</v>
      </c>
      <c r="F611" s="1" t="s">
        <v>14</v>
      </c>
      <c r="G611">
        <v>7</v>
      </c>
    </row>
    <row r="612" spans="1:7" x14ac:dyDescent="0.35">
      <c r="A612">
        <v>135430</v>
      </c>
      <c r="B612">
        <v>2</v>
      </c>
      <c r="C612" s="1" t="s">
        <v>56</v>
      </c>
      <c r="D612">
        <v>3408</v>
      </c>
      <c r="E612" s="1" t="s">
        <v>94</v>
      </c>
      <c r="F612" s="1" t="s">
        <v>17</v>
      </c>
      <c r="G612">
        <v>25</v>
      </c>
    </row>
    <row r="613" spans="1:7" x14ac:dyDescent="0.35">
      <c r="A613">
        <v>124484</v>
      </c>
      <c r="B613">
        <v>0</v>
      </c>
      <c r="C613" s="1" t="s">
        <v>21</v>
      </c>
      <c r="D613">
        <v>0</v>
      </c>
      <c r="E613" s="1" t="s">
        <v>95</v>
      </c>
      <c r="F613" s="1" t="s">
        <v>17</v>
      </c>
      <c r="G613">
        <v>8</v>
      </c>
    </row>
    <row r="614" spans="1:7" x14ac:dyDescent="0.35">
      <c r="A614">
        <v>184098</v>
      </c>
      <c r="B614">
        <v>0</v>
      </c>
      <c r="C614" s="1" t="s">
        <v>41</v>
      </c>
      <c r="D614">
        <v>0</v>
      </c>
      <c r="E614" s="1" t="s">
        <v>98</v>
      </c>
      <c r="F614" s="1" t="s">
        <v>17</v>
      </c>
      <c r="G614">
        <v>9</v>
      </c>
    </row>
    <row r="615" spans="1:7" x14ac:dyDescent="0.35">
      <c r="A615">
        <v>144850</v>
      </c>
      <c r="B615">
        <v>0</v>
      </c>
      <c r="C615" s="1" t="s">
        <v>22</v>
      </c>
      <c r="D615">
        <v>4301</v>
      </c>
      <c r="E615" s="1" t="s">
        <v>97</v>
      </c>
      <c r="F615" s="1" t="s">
        <v>17</v>
      </c>
      <c r="G615">
        <v>5</v>
      </c>
    </row>
    <row r="616" spans="1:7" x14ac:dyDescent="0.35">
      <c r="A616">
        <v>188519</v>
      </c>
      <c r="B616">
        <v>28</v>
      </c>
      <c r="C616" s="1" t="s">
        <v>34</v>
      </c>
      <c r="D616">
        <v>2401</v>
      </c>
      <c r="E616" s="1" t="s">
        <v>94</v>
      </c>
      <c r="F616" s="1" t="s">
        <v>17</v>
      </c>
      <c r="G616">
        <v>5</v>
      </c>
    </row>
    <row r="617" spans="1:7" x14ac:dyDescent="0.35">
      <c r="A617">
        <v>164367</v>
      </c>
      <c r="B617">
        <v>28</v>
      </c>
      <c r="C617" s="1" t="s">
        <v>22</v>
      </c>
      <c r="D617">
        <v>0</v>
      </c>
      <c r="E617" s="1" t="s">
        <v>94</v>
      </c>
      <c r="F617" s="1" t="s">
        <v>17</v>
      </c>
      <c r="G617">
        <v>20</v>
      </c>
    </row>
    <row r="618" spans="1:7" x14ac:dyDescent="0.35">
      <c r="A618">
        <v>75992</v>
      </c>
      <c r="B618">
        <v>28</v>
      </c>
      <c r="C618" s="1" t="s">
        <v>48</v>
      </c>
      <c r="D618">
        <v>5601</v>
      </c>
      <c r="E618" s="1" t="s">
        <v>99</v>
      </c>
      <c r="F618" s="1" t="s">
        <v>17</v>
      </c>
      <c r="G618">
        <v>8</v>
      </c>
    </row>
    <row r="619" spans="1:7" x14ac:dyDescent="0.35">
      <c r="A619">
        <v>34957</v>
      </c>
      <c r="B619">
        <v>28</v>
      </c>
      <c r="C619" s="1" t="s">
        <v>13</v>
      </c>
      <c r="D619">
        <v>2401</v>
      </c>
      <c r="E619" s="1" t="s">
        <v>93</v>
      </c>
      <c r="F619" s="1" t="s">
        <v>17</v>
      </c>
      <c r="G619">
        <v>10</v>
      </c>
    </row>
    <row r="620" spans="1:7" x14ac:dyDescent="0.35">
      <c r="A620">
        <v>110094</v>
      </c>
      <c r="B620">
        <v>2</v>
      </c>
      <c r="C620" s="1" t="s">
        <v>50</v>
      </c>
      <c r="D620">
        <v>5305</v>
      </c>
      <c r="E620" s="1" t="s">
        <v>98</v>
      </c>
      <c r="F620" s="1" t="s">
        <v>17</v>
      </c>
      <c r="G620">
        <v>18</v>
      </c>
    </row>
    <row r="621" spans="1:7" x14ac:dyDescent="0.35">
      <c r="A621">
        <v>121590</v>
      </c>
      <c r="B621">
        <v>0</v>
      </c>
      <c r="C621" s="1" t="s">
        <v>21</v>
      </c>
      <c r="D621">
        <v>6410</v>
      </c>
      <c r="E621" s="1" t="s">
        <v>96</v>
      </c>
      <c r="F621" s="1" t="s">
        <v>17</v>
      </c>
      <c r="G621">
        <v>10</v>
      </c>
    </row>
    <row r="622" spans="1:7" x14ac:dyDescent="0.35">
      <c r="A622">
        <v>140652</v>
      </c>
      <c r="B622">
        <v>0</v>
      </c>
      <c r="C622" s="1" t="s">
        <v>55</v>
      </c>
      <c r="D622">
        <v>3101</v>
      </c>
      <c r="E622" s="1" t="s">
        <v>92</v>
      </c>
      <c r="F622" s="1" t="s">
        <v>17</v>
      </c>
      <c r="G622">
        <v>20</v>
      </c>
    </row>
    <row r="623" spans="1:7" x14ac:dyDescent="0.35">
      <c r="A623">
        <v>134319</v>
      </c>
      <c r="B623">
        <v>0</v>
      </c>
      <c r="C623" s="1" t="s">
        <v>39</v>
      </c>
      <c r="D623">
        <v>0</v>
      </c>
      <c r="E623" s="1" t="s">
        <v>94</v>
      </c>
      <c r="F623" s="1" t="s">
        <v>17</v>
      </c>
      <c r="G623">
        <v>13</v>
      </c>
    </row>
    <row r="624" spans="1:7" x14ac:dyDescent="0.35">
      <c r="A624">
        <v>27921</v>
      </c>
      <c r="B624">
        <v>0</v>
      </c>
      <c r="C624" s="1" t="s">
        <v>40</v>
      </c>
      <c r="D624">
        <v>0</v>
      </c>
      <c r="E624" s="1" t="s">
        <v>95</v>
      </c>
      <c r="F624" s="1" t="s">
        <v>17</v>
      </c>
      <c r="G624">
        <v>14</v>
      </c>
    </row>
    <row r="625" spans="1:7" x14ac:dyDescent="0.35">
      <c r="A625">
        <v>29373</v>
      </c>
      <c r="B625">
        <v>0</v>
      </c>
      <c r="C625" s="1" t="s">
        <v>40</v>
      </c>
      <c r="D625">
        <v>5401</v>
      </c>
      <c r="E625" s="1" t="s">
        <v>95</v>
      </c>
      <c r="F625" s="1" t="s">
        <v>17</v>
      </c>
      <c r="G625">
        <v>20</v>
      </c>
    </row>
    <row r="626" spans="1:7" x14ac:dyDescent="0.35">
      <c r="A626">
        <v>130684</v>
      </c>
      <c r="B626">
        <v>980</v>
      </c>
      <c r="C626" s="1" t="s">
        <v>44</v>
      </c>
      <c r="D626">
        <v>0</v>
      </c>
      <c r="E626" s="1" t="s">
        <v>95</v>
      </c>
      <c r="F626" s="1" t="s">
        <v>97</v>
      </c>
      <c r="G626">
        <v>6</v>
      </c>
    </row>
    <row r="627" spans="1:7" x14ac:dyDescent="0.35">
      <c r="A627">
        <v>190920</v>
      </c>
      <c r="B627">
        <v>1</v>
      </c>
      <c r="C627" s="1" t="s">
        <v>22</v>
      </c>
      <c r="D627">
        <v>0</v>
      </c>
      <c r="E627" s="1" t="s">
        <v>91</v>
      </c>
      <c r="F627" s="1" t="s">
        <v>14</v>
      </c>
      <c r="G627">
        <v>20</v>
      </c>
    </row>
    <row r="628" spans="1:7" x14ac:dyDescent="0.35">
      <c r="A628">
        <v>187259</v>
      </c>
      <c r="B628">
        <v>0</v>
      </c>
      <c r="C628" s="1" t="s">
        <v>22</v>
      </c>
      <c r="D628">
        <v>0</v>
      </c>
      <c r="E628" s="1" t="s">
        <v>94</v>
      </c>
      <c r="F628" s="1" t="s">
        <v>17</v>
      </c>
      <c r="G628">
        <v>15</v>
      </c>
    </row>
    <row r="629" spans="1:7" x14ac:dyDescent="0.35">
      <c r="A629">
        <v>45666</v>
      </c>
      <c r="B629">
        <v>28</v>
      </c>
      <c r="C629" s="1" t="s">
        <v>13</v>
      </c>
      <c r="D629">
        <v>4001</v>
      </c>
      <c r="E629" s="1" t="s">
        <v>98</v>
      </c>
      <c r="F629" s="1" t="s">
        <v>17</v>
      </c>
      <c r="G629">
        <v>5</v>
      </c>
    </row>
    <row r="630" spans="1:7" x14ac:dyDescent="0.35">
      <c r="A630">
        <v>21335</v>
      </c>
      <c r="B630">
        <v>2</v>
      </c>
      <c r="C630" s="1" t="s">
        <v>18</v>
      </c>
      <c r="D630">
        <v>0</v>
      </c>
      <c r="E630" s="1" t="s">
        <v>90</v>
      </c>
      <c r="F630" s="1" t="s">
        <v>14</v>
      </c>
      <c r="G630">
        <v>10</v>
      </c>
    </row>
    <row r="631" spans="1:7" x14ac:dyDescent="0.35">
      <c r="A631">
        <v>160424</v>
      </c>
      <c r="B631">
        <v>1</v>
      </c>
      <c r="C631" s="1" t="s">
        <v>22</v>
      </c>
      <c r="D631">
        <v>3201</v>
      </c>
      <c r="E631" s="1" t="s">
        <v>90</v>
      </c>
      <c r="F631" s="1" t="s">
        <v>14</v>
      </c>
      <c r="G631">
        <v>20</v>
      </c>
    </row>
    <row r="632" spans="1:7" x14ac:dyDescent="0.35">
      <c r="A632">
        <v>2194</v>
      </c>
      <c r="B632">
        <v>0</v>
      </c>
      <c r="C632" s="1" t="s">
        <v>13</v>
      </c>
      <c r="D632">
        <v>6008</v>
      </c>
      <c r="E632" s="1" t="s">
        <v>97</v>
      </c>
      <c r="F632" s="1" t="s">
        <v>14</v>
      </c>
      <c r="G632">
        <v>4</v>
      </c>
    </row>
    <row r="633" spans="1:7" x14ac:dyDescent="0.35">
      <c r="A633">
        <v>53151</v>
      </c>
      <c r="B633">
        <v>0</v>
      </c>
      <c r="C633" s="1" t="s">
        <v>54</v>
      </c>
      <c r="D633">
        <v>0</v>
      </c>
      <c r="E633" s="1" t="s">
        <v>100</v>
      </c>
      <c r="F633" s="1" t="s">
        <v>14</v>
      </c>
      <c r="G633">
        <v>40</v>
      </c>
    </row>
    <row r="634" spans="1:7" x14ac:dyDescent="0.35">
      <c r="A634">
        <v>126069</v>
      </c>
      <c r="B634">
        <v>2</v>
      </c>
      <c r="C634" s="1" t="s">
        <v>21</v>
      </c>
      <c r="D634">
        <v>903</v>
      </c>
      <c r="E634" s="1" t="s">
        <v>92</v>
      </c>
      <c r="F634" s="1" t="s">
        <v>17</v>
      </c>
      <c r="G634">
        <v>5</v>
      </c>
    </row>
    <row r="635" spans="1:7" x14ac:dyDescent="0.35">
      <c r="A635">
        <v>176292</v>
      </c>
      <c r="B635">
        <v>1</v>
      </c>
      <c r="C635" s="1" t="s">
        <v>51</v>
      </c>
      <c r="D635">
        <v>0</v>
      </c>
      <c r="E635" s="1" t="s">
        <v>98</v>
      </c>
      <c r="F635" s="1" t="s">
        <v>14</v>
      </c>
      <c r="G635">
        <v>25</v>
      </c>
    </row>
    <row r="636" spans="1:7" x14ac:dyDescent="0.35">
      <c r="A636">
        <v>151518</v>
      </c>
      <c r="B636">
        <v>0</v>
      </c>
      <c r="C636" s="1" t="s">
        <v>22</v>
      </c>
      <c r="D636">
        <v>4401</v>
      </c>
      <c r="E636" s="1" t="s">
        <v>90</v>
      </c>
      <c r="F636" s="1" t="s">
        <v>17</v>
      </c>
      <c r="G636">
        <v>15</v>
      </c>
    </row>
    <row r="637" spans="1:7" x14ac:dyDescent="0.35">
      <c r="A637">
        <v>173872</v>
      </c>
      <c r="B637">
        <v>28</v>
      </c>
      <c r="C637" s="1" t="s">
        <v>38</v>
      </c>
      <c r="D637">
        <v>0</v>
      </c>
      <c r="E637" s="1" t="s">
        <v>94</v>
      </c>
      <c r="F637" s="1" t="s">
        <v>17</v>
      </c>
      <c r="G637">
        <v>15</v>
      </c>
    </row>
    <row r="638" spans="1:7" x14ac:dyDescent="0.35">
      <c r="A638">
        <v>117726</v>
      </c>
      <c r="B638">
        <v>0</v>
      </c>
      <c r="C638" s="1" t="s">
        <v>21</v>
      </c>
      <c r="D638">
        <v>0</v>
      </c>
      <c r="E638" s="1" t="s">
        <v>100</v>
      </c>
      <c r="F638" s="1" t="s">
        <v>17</v>
      </c>
      <c r="G638">
        <v>10</v>
      </c>
    </row>
    <row r="639" spans="1:7" x14ac:dyDescent="0.35">
      <c r="A639">
        <v>18948</v>
      </c>
      <c r="B639">
        <v>0</v>
      </c>
      <c r="C639" s="1" t="s">
        <v>18</v>
      </c>
      <c r="D639">
        <v>5601</v>
      </c>
      <c r="E639" s="1" t="s">
        <v>94</v>
      </c>
      <c r="F639" s="1" t="s">
        <v>45</v>
      </c>
      <c r="G639">
        <v>17</v>
      </c>
    </row>
    <row r="640" spans="1:7" x14ac:dyDescent="0.35">
      <c r="A640">
        <v>7330</v>
      </c>
      <c r="B640">
        <v>2</v>
      </c>
      <c r="C640" s="1" t="s">
        <v>16</v>
      </c>
      <c r="D640">
        <v>2007</v>
      </c>
      <c r="E640" s="1" t="s">
        <v>90</v>
      </c>
      <c r="F640" s="1" t="s">
        <v>17</v>
      </c>
      <c r="G640">
        <v>6</v>
      </c>
    </row>
    <row r="641" spans="1:7" x14ac:dyDescent="0.35">
      <c r="A641">
        <v>160576</v>
      </c>
      <c r="B641">
        <v>1002</v>
      </c>
      <c r="C641" s="1" t="s">
        <v>22</v>
      </c>
      <c r="D641">
        <v>4012</v>
      </c>
      <c r="E641" s="1" t="s">
        <v>95</v>
      </c>
      <c r="F641" s="1" t="s">
        <v>14</v>
      </c>
      <c r="G641">
        <v>15</v>
      </c>
    </row>
    <row r="642" spans="1:7" x14ac:dyDescent="0.35">
      <c r="A642">
        <v>72190</v>
      </c>
      <c r="B642">
        <v>2</v>
      </c>
      <c r="C642" s="1" t="s">
        <v>30</v>
      </c>
      <c r="D642">
        <v>1312</v>
      </c>
      <c r="E642" s="1" t="s">
        <v>95</v>
      </c>
      <c r="F642" s="1" t="s">
        <v>14</v>
      </c>
      <c r="G642">
        <v>13</v>
      </c>
    </row>
    <row r="643" spans="1:7" x14ac:dyDescent="0.35">
      <c r="A643">
        <v>13292</v>
      </c>
      <c r="B643">
        <v>0</v>
      </c>
      <c r="C643" s="1" t="s">
        <v>58</v>
      </c>
      <c r="D643">
        <v>0</v>
      </c>
      <c r="E643" s="1" t="s">
        <v>90</v>
      </c>
      <c r="F643" s="1" t="s">
        <v>17</v>
      </c>
      <c r="G643">
        <v>10</v>
      </c>
    </row>
    <row r="644" spans="1:7" x14ac:dyDescent="0.35">
      <c r="A644">
        <v>13551</v>
      </c>
      <c r="B644">
        <v>0</v>
      </c>
      <c r="C644" s="1" t="s">
        <v>22</v>
      </c>
      <c r="D644">
        <v>6201</v>
      </c>
      <c r="E644" s="1" t="s">
        <v>97</v>
      </c>
      <c r="F644" s="1" t="s">
        <v>17</v>
      </c>
      <c r="G644">
        <v>10</v>
      </c>
    </row>
    <row r="645" spans="1:7" x14ac:dyDescent="0.35">
      <c r="A645">
        <v>170935</v>
      </c>
      <c r="B645">
        <v>0</v>
      </c>
      <c r="C645" s="1" t="s">
        <v>22</v>
      </c>
      <c r="D645">
        <v>0</v>
      </c>
      <c r="E645" s="1" t="s">
        <v>92</v>
      </c>
      <c r="F645" s="1" t="s">
        <v>17</v>
      </c>
      <c r="G645">
        <v>10</v>
      </c>
    </row>
    <row r="646" spans="1:7" x14ac:dyDescent="0.35">
      <c r="A646">
        <v>126888</v>
      </c>
      <c r="B646">
        <v>1</v>
      </c>
      <c r="C646" s="1" t="s">
        <v>21</v>
      </c>
      <c r="D646">
        <v>5601</v>
      </c>
      <c r="E646" s="1" t="s">
        <v>90</v>
      </c>
      <c r="F646" s="1" t="s">
        <v>14</v>
      </c>
      <c r="G646">
        <v>20</v>
      </c>
    </row>
    <row r="647" spans="1:7" x14ac:dyDescent="0.35">
      <c r="A647">
        <v>170215</v>
      </c>
      <c r="B647">
        <v>0</v>
      </c>
      <c r="C647" s="1" t="s">
        <v>22</v>
      </c>
      <c r="D647">
        <v>2001</v>
      </c>
      <c r="E647" s="1" t="s">
        <v>90</v>
      </c>
      <c r="F647" s="1" t="s">
        <v>17</v>
      </c>
      <c r="G647">
        <v>8</v>
      </c>
    </row>
    <row r="648" spans="1:7" x14ac:dyDescent="0.35">
      <c r="A648">
        <v>168574</v>
      </c>
      <c r="B648">
        <v>1</v>
      </c>
      <c r="C648" s="1" t="s">
        <v>22</v>
      </c>
      <c r="D648">
        <v>0</v>
      </c>
      <c r="E648" s="1" t="s">
        <v>102</v>
      </c>
      <c r="F648" s="1" t="s">
        <v>14</v>
      </c>
      <c r="G648">
        <v>100</v>
      </c>
    </row>
    <row r="649" spans="1:7" x14ac:dyDescent="0.35">
      <c r="A649">
        <v>90482</v>
      </c>
      <c r="B649">
        <v>1</v>
      </c>
      <c r="C649" s="1" t="s">
        <v>16</v>
      </c>
      <c r="D649">
        <v>5003</v>
      </c>
      <c r="E649" s="1" t="s">
        <v>93</v>
      </c>
      <c r="F649" s="1" t="s">
        <v>14</v>
      </c>
      <c r="G649">
        <v>20</v>
      </c>
    </row>
    <row r="650" spans="1:7" x14ac:dyDescent="0.35">
      <c r="A650">
        <v>18896</v>
      </c>
      <c r="B650">
        <v>1002</v>
      </c>
      <c r="C650" s="1" t="s">
        <v>18</v>
      </c>
      <c r="D650">
        <v>3501</v>
      </c>
      <c r="E650" s="1" t="s">
        <v>90</v>
      </c>
      <c r="F650" s="1" t="s">
        <v>14</v>
      </c>
      <c r="G650">
        <v>20</v>
      </c>
    </row>
    <row r="651" spans="1:7" x14ac:dyDescent="0.35">
      <c r="A651">
        <v>161335</v>
      </c>
      <c r="B651">
        <v>0</v>
      </c>
      <c r="C651" s="1" t="s">
        <v>22</v>
      </c>
      <c r="D651">
        <v>2601</v>
      </c>
      <c r="E651" s="1" t="s">
        <v>92</v>
      </c>
      <c r="F651" s="1" t="s">
        <v>17</v>
      </c>
      <c r="G651">
        <v>1392</v>
      </c>
    </row>
    <row r="652" spans="1:7" x14ac:dyDescent="0.35">
      <c r="A652">
        <v>82141</v>
      </c>
      <c r="B652">
        <v>2</v>
      </c>
      <c r="C652" s="1" t="s">
        <v>57</v>
      </c>
      <c r="D652">
        <v>3801</v>
      </c>
      <c r="E652" s="1" t="s">
        <v>91</v>
      </c>
      <c r="F652" s="1" t="s">
        <v>17</v>
      </c>
      <c r="G652">
        <v>10</v>
      </c>
    </row>
    <row r="653" spans="1:7" x14ac:dyDescent="0.35">
      <c r="A653">
        <v>187659</v>
      </c>
      <c r="B653">
        <v>0</v>
      </c>
      <c r="C653" s="1" t="s">
        <v>54</v>
      </c>
      <c r="D653">
        <v>0</v>
      </c>
      <c r="E653" s="1" t="s">
        <v>90</v>
      </c>
      <c r="F653" s="1" t="s">
        <v>17</v>
      </c>
      <c r="G653">
        <v>15</v>
      </c>
    </row>
    <row r="654" spans="1:7" x14ac:dyDescent="0.35">
      <c r="A654">
        <v>143523</v>
      </c>
      <c r="B654">
        <v>0</v>
      </c>
      <c r="C654" s="1" t="s">
        <v>22</v>
      </c>
      <c r="D654">
        <v>1901</v>
      </c>
      <c r="E654" s="1" t="s">
        <v>104</v>
      </c>
      <c r="F654" s="1" t="s">
        <v>17</v>
      </c>
      <c r="G654">
        <v>3</v>
      </c>
    </row>
    <row r="655" spans="1:7" x14ac:dyDescent="0.35">
      <c r="A655">
        <v>64442</v>
      </c>
      <c r="B655">
        <v>1</v>
      </c>
      <c r="C655" s="1" t="s">
        <v>34</v>
      </c>
      <c r="D655">
        <v>5201</v>
      </c>
      <c r="E655" s="1" t="s">
        <v>92</v>
      </c>
      <c r="F655" s="1" t="s">
        <v>14</v>
      </c>
      <c r="G655">
        <v>8</v>
      </c>
    </row>
    <row r="656" spans="1:7" x14ac:dyDescent="0.35">
      <c r="A656">
        <v>151902</v>
      </c>
      <c r="B656">
        <v>1</v>
      </c>
      <c r="C656" s="1" t="s">
        <v>22</v>
      </c>
      <c r="D656">
        <v>5001</v>
      </c>
      <c r="E656" s="1" t="s">
        <v>89</v>
      </c>
      <c r="F656" s="1" t="s">
        <v>14</v>
      </c>
      <c r="G656">
        <v>10</v>
      </c>
    </row>
    <row r="657" spans="1:7" x14ac:dyDescent="0.35">
      <c r="A657">
        <v>140027</v>
      </c>
      <c r="B657">
        <v>0</v>
      </c>
      <c r="C657" s="1" t="s">
        <v>55</v>
      </c>
      <c r="D657">
        <v>0</v>
      </c>
      <c r="E657" s="1" t="s">
        <v>90</v>
      </c>
      <c r="F657" s="1" t="s">
        <v>17</v>
      </c>
      <c r="G657">
        <v>25</v>
      </c>
    </row>
    <row r="658" spans="1:7" x14ac:dyDescent="0.35">
      <c r="A658">
        <v>147636</v>
      </c>
      <c r="B658">
        <v>1</v>
      </c>
      <c r="C658" s="1" t="s">
        <v>22</v>
      </c>
      <c r="D658">
        <v>1601</v>
      </c>
      <c r="E658" s="1" t="s">
        <v>91</v>
      </c>
      <c r="F658" s="1" t="s">
        <v>14</v>
      </c>
      <c r="G658">
        <v>11</v>
      </c>
    </row>
    <row r="659" spans="1:7" x14ac:dyDescent="0.35">
      <c r="A659">
        <v>85010</v>
      </c>
      <c r="B659">
        <v>1</v>
      </c>
      <c r="C659" s="1" t="s">
        <v>57</v>
      </c>
      <c r="D659">
        <v>4406</v>
      </c>
      <c r="E659" s="1" t="s">
        <v>90</v>
      </c>
      <c r="F659" s="1" t="s">
        <v>14</v>
      </c>
      <c r="G659">
        <v>9</v>
      </c>
    </row>
    <row r="660" spans="1:7" x14ac:dyDescent="0.35">
      <c r="A660">
        <v>12454</v>
      </c>
      <c r="B660">
        <v>1</v>
      </c>
      <c r="C660" s="1" t="s">
        <v>16</v>
      </c>
      <c r="D660">
        <v>0</v>
      </c>
      <c r="E660" s="1" t="s">
        <v>94</v>
      </c>
      <c r="F660" s="1" t="s">
        <v>14</v>
      </c>
      <c r="G660">
        <v>15</v>
      </c>
    </row>
    <row r="661" spans="1:7" x14ac:dyDescent="0.35">
      <c r="A661">
        <v>118166</v>
      </c>
      <c r="B661">
        <v>0</v>
      </c>
      <c r="C661" s="1" t="s">
        <v>21</v>
      </c>
      <c r="D661">
        <v>0</v>
      </c>
      <c r="E661" s="1" t="s">
        <v>92</v>
      </c>
      <c r="F661" s="1" t="s">
        <v>17</v>
      </c>
      <c r="G661">
        <v>10</v>
      </c>
    </row>
    <row r="662" spans="1:7" x14ac:dyDescent="0.35">
      <c r="A662">
        <v>64165</v>
      </c>
      <c r="B662">
        <v>0</v>
      </c>
      <c r="C662" s="1" t="s">
        <v>56</v>
      </c>
      <c r="D662">
        <v>6401</v>
      </c>
      <c r="E662" s="1" t="s">
        <v>90</v>
      </c>
      <c r="F662" s="1" t="s">
        <v>17</v>
      </c>
      <c r="G662">
        <v>20</v>
      </c>
    </row>
    <row r="663" spans="1:7" x14ac:dyDescent="0.35">
      <c r="A663">
        <v>191663</v>
      </c>
      <c r="B663">
        <v>2</v>
      </c>
      <c r="C663" s="1" t="s">
        <v>51</v>
      </c>
      <c r="D663">
        <v>2708</v>
      </c>
      <c r="E663" s="1" t="s">
        <v>94</v>
      </c>
      <c r="F663" s="1" t="s">
        <v>14</v>
      </c>
      <c r="G663">
        <v>10</v>
      </c>
    </row>
    <row r="664" spans="1:7" x14ac:dyDescent="0.35">
      <c r="A664">
        <v>111021</v>
      </c>
      <c r="B664">
        <v>0</v>
      </c>
      <c r="C664" s="1" t="s">
        <v>33</v>
      </c>
      <c r="D664">
        <v>0</v>
      </c>
      <c r="E664" s="1" t="s">
        <v>100</v>
      </c>
      <c r="F664" s="1" t="s">
        <v>17</v>
      </c>
      <c r="G664">
        <v>10</v>
      </c>
    </row>
    <row r="665" spans="1:7" x14ac:dyDescent="0.35">
      <c r="A665">
        <v>169280</v>
      </c>
      <c r="B665">
        <v>0</v>
      </c>
      <c r="C665" s="1" t="s">
        <v>22</v>
      </c>
      <c r="D665">
        <v>7001</v>
      </c>
      <c r="E665" s="1" t="s">
        <v>91</v>
      </c>
      <c r="F665" s="1" t="s">
        <v>17</v>
      </c>
      <c r="G665">
        <v>10</v>
      </c>
    </row>
    <row r="666" spans="1:7" x14ac:dyDescent="0.35">
      <c r="A666">
        <v>138590</v>
      </c>
      <c r="B666">
        <v>0</v>
      </c>
      <c r="C666" s="1" t="s">
        <v>56</v>
      </c>
      <c r="D666">
        <v>5307</v>
      </c>
      <c r="E666" s="1" t="s">
        <v>94</v>
      </c>
      <c r="F666" s="1" t="s">
        <v>17</v>
      </c>
      <c r="G666">
        <v>30</v>
      </c>
    </row>
    <row r="667" spans="1:7" x14ac:dyDescent="0.35">
      <c r="A667">
        <v>123386</v>
      </c>
      <c r="B667">
        <v>1</v>
      </c>
      <c r="C667" s="1" t="s">
        <v>21</v>
      </c>
      <c r="D667">
        <v>4201</v>
      </c>
      <c r="E667" s="1" t="s">
        <v>92</v>
      </c>
      <c r="F667" s="1" t="s">
        <v>14</v>
      </c>
      <c r="G667">
        <v>22</v>
      </c>
    </row>
    <row r="668" spans="1:7" x14ac:dyDescent="0.35">
      <c r="A668">
        <v>121759</v>
      </c>
      <c r="B668">
        <v>1</v>
      </c>
      <c r="C668" s="1" t="s">
        <v>21</v>
      </c>
      <c r="D668">
        <v>5601</v>
      </c>
      <c r="E668" s="1" t="s">
        <v>93</v>
      </c>
      <c r="F668" s="1" t="s">
        <v>14</v>
      </c>
      <c r="G668">
        <v>20</v>
      </c>
    </row>
    <row r="669" spans="1:7" x14ac:dyDescent="0.35">
      <c r="A669">
        <v>73534</v>
      </c>
      <c r="B669">
        <v>1</v>
      </c>
      <c r="C669" s="1" t="s">
        <v>30</v>
      </c>
      <c r="D669">
        <v>3301</v>
      </c>
      <c r="E669" s="1" t="s">
        <v>100</v>
      </c>
      <c r="F669" s="1" t="s">
        <v>14</v>
      </c>
      <c r="G669">
        <v>6</v>
      </c>
    </row>
    <row r="670" spans="1:7" x14ac:dyDescent="0.35">
      <c r="A670">
        <v>168423</v>
      </c>
      <c r="B670">
        <v>0</v>
      </c>
      <c r="C670" s="1" t="s">
        <v>22</v>
      </c>
      <c r="D670">
        <v>0</v>
      </c>
      <c r="E670" s="1" t="s">
        <v>96</v>
      </c>
      <c r="F670" s="1" t="s">
        <v>17</v>
      </c>
      <c r="G670">
        <v>25</v>
      </c>
    </row>
    <row r="671" spans="1:7" x14ac:dyDescent="0.35">
      <c r="A671">
        <v>169605</v>
      </c>
      <c r="B671">
        <v>0</v>
      </c>
      <c r="C671" s="1" t="s">
        <v>22</v>
      </c>
      <c r="D671">
        <v>0</v>
      </c>
      <c r="E671" s="1" t="s">
        <v>98</v>
      </c>
      <c r="F671" s="1" t="s">
        <v>97</v>
      </c>
      <c r="G671">
        <v>7</v>
      </c>
    </row>
    <row r="672" spans="1:7" x14ac:dyDescent="0.35">
      <c r="A672">
        <v>157573</v>
      </c>
      <c r="B672">
        <v>0</v>
      </c>
      <c r="C672" s="1" t="s">
        <v>22</v>
      </c>
      <c r="D672">
        <v>0</v>
      </c>
      <c r="E672" s="1" t="s">
        <v>94</v>
      </c>
      <c r="F672" s="1" t="s">
        <v>97</v>
      </c>
      <c r="G672">
        <v>47</v>
      </c>
    </row>
    <row r="673" spans="1:7" x14ac:dyDescent="0.35">
      <c r="A673">
        <v>23706</v>
      </c>
      <c r="B673">
        <v>0</v>
      </c>
      <c r="C673" s="1" t="s">
        <v>47</v>
      </c>
      <c r="D673">
        <v>0</v>
      </c>
      <c r="E673" s="1" t="s">
        <v>92</v>
      </c>
      <c r="F673" s="1" t="s">
        <v>14</v>
      </c>
      <c r="G673">
        <v>15</v>
      </c>
    </row>
    <row r="674" spans="1:7" x14ac:dyDescent="0.35">
      <c r="A674">
        <v>21855</v>
      </c>
      <c r="B674">
        <v>0</v>
      </c>
      <c r="C674" s="1" t="s">
        <v>18</v>
      </c>
      <c r="D674">
        <v>0</v>
      </c>
      <c r="E674" s="1" t="s">
        <v>92</v>
      </c>
      <c r="F674" s="1" t="s">
        <v>17</v>
      </c>
      <c r="G674">
        <v>20</v>
      </c>
    </row>
    <row r="675" spans="1:7" x14ac:dyDescent="0.35">
      <c r="A675">
        <v>148511</v>
      </c>
      <c r="B675">
        <v>0</v>
      </c>
      <c r="C675" s="1" t="s">
        <v>22</v>
      </c>
      <c r="D675">
        <v>0</v>
      </c>
      <c r="E675" s="1" t="s">
        <v>94</v>
      </c>
      <c r="F675" s="1" t="s">
        <v>17</v>
      </c>
      <c r="G675">
        <v>20</v>
      </c>
    </row>
    <row r="676" spans="1:7" x14ac:dyDescent="0.35">
      <c r="A676">
        <v>3579</v>
      </c>
      <c r="B676">
        <v>9</v>
      </c>
      <c r="C676" s="1" t="s">
        <v>22</v>
      </c>
      <c r="D676">
        <v>6001</v>
      </c>
      <c r="E676" s="1" t="s">
        <v>95</v>
      </c>
      <c r="F676" s="1" t="s">
        <v>14</v>
      </c>
      <c r="G676">
        <v>18</v>
      </c>
    </row>
    <row r="677" spans="1:7" x14ac:dyDescent="0.35">
      <c r="A677">
        <v>542</v>
      </c>
      <c r="B677">
        <v>0</v>
      </c>
      <c r="C677" s="1" t="s">
        <v>36</v>
      </c>
      <c r="D677">
        <v>0</v>
      </c>
      <c r="E677" s="1" t="s">
        <v>90</v>
      </c>
      <c r="F677" s="1" t="s">
        <v>14</v>
      </c>
      <c r="G677">
        <v>10</v>
      </c>
    </row>
    <row r="678" spans="1:7" x14ac:dyDescent="0.35">
      <c r="A678">
        <v>92079</v>
      </c>
      <c r="B678">
        <v>2</v>
      </c>
      <c r="C678" s="1" t="s">
        <v>16</v>
      </c>
      <c r="D678">
        <v>1503</v>
      </c>
      <c r="E678" s="1" t="s">
        <v>94</v>
      </c>
      <c r="F678" s="1" t="s">
        <v>14</v>
      </c>
      <c r="G678">
        <v>15</v>
      </c>
    </row>
    <row r="679" spans="1:7" x14ac:dyDescent="0.35">
      <c r="A679">
        <v>50967</v>
      </c>
      <c r="B679">
        <v>28</v>
      </c>
      <c r="C679" s="1" t="s">
        <v>54</v>
      </c>
      <c r="D679">
        <v>2401</v>
      </c>
      <c r="E679" s="1" t="s">
        <v>94</v>
      </c>
      <c r="F679" s="1" t="s">
        <v>17</v>
      </c>
      <c r="G679">
        <v>15</v>
      </c>
    </row>
    <row r="680" spans="1:7" x14ac:dyDescent="0.35">
      <c r="A680">
        <v>160997</v>
      </c>
      <c r="B680">
        <v>1</v>
      </c>
      <c r="C680" s="1" t="s">
        <v>22</v>
      </c>
      <c r="D680">
        <v>0</v>
      </c>
      <c r="E680" s="1" t="s">
        <v>92</v>
      </c>
      <c r="F680" s="1" t="s">
        <v>14</v>
      </c>
      <c r="G680">
        <v>10</v>
      </c>
    </row>
    <row r="681" spans="1:7" x14ac:dyDescent="0.35">
      <c r="A681">
        <v>121718</v>
      </c>
      <c r="B681">
        <v>1</v>
      </c>
      <c r="C681" s="1" t="s">
        <v>21</v>
      </c>
      <c r="D681">
        <v>2101</v>
      </c>
      <c r="E681" s="1" t="s">
        <v>93</v>
      </c>
      <c r="F681" s="1" t="s">
        <v>14</v>
      </c>
      <c r="G681">
        <v>30</v>
      </c>
    </row>
    <row r="682" spans="1:7" x14ac:dyDescent="0.35">
      <c r="A682">
        <v>68807</v>
      </c>
      <c r="B682">
        <v>28</v>
      </c>
      <c r="C682" s="1" t="s">
        <v>21</v>
      </c>
      <c r="D682">
        <v>0</v>
      </c>
      <c r="E682" s="1" t="s">
        <v>94</v>
      </c>
      <c r="F682" s="1" t="s">
        <v>17</v>
      </c>
      <c r="G682">
        <v>15</v>
      </c>
    </row>
    <row r="683" spans="1:7" x14ac:dyDescent="0.35">
      <c r="A683">
        <v>155045</v>
      </c>
      <c r="B683">
        <v>1</v>
      </c>
      <c r="C683" s="1" t="s">
        <v>21</v>
      </c>
      <c r="D683">
        <v>0</v>
      </c>
      <c r="E683" s="1" t="s">
        <v>100</v>
      </c>
      <c r="F683" s="1" t="s">
        <v>14</v>
      </c>
      <c r="G683">
        <v>10</v>
      </c>
    </row>
    <row r="684" spans="1:7" x14ac:dyDescent="0.35">
      <c r="A684">
        <v>146703</v>
      </c>
      <c r="B684">
        <v>1</v>
      </c>
      <c r="C684" s="1" t="s">
        <v>22</v>
      </c>
      <c r="D684">
        <v>0</v>
      </c>
      <c r="E684" s="1" t="s">
        <v>98</v>
      </c>
      <c r="F684" s="1" t="s">
        <v>97</v>
      </c>
      <c r="G684">
        <v>15</v>
      </c>
    </row>
    <row r="685" spans="1:7" x14ac:dyDescent="0.35">
      <c r="A685">
        <v>81298</v>
      </c>
      <c r="B685">
        <v>1002</v>
      </c>
      <c r="C685" s="1" t="s">
        <v>36</v>
      </c>
      <c r="D685">
        <v>4612</v>
      </c>
      <c r="E685" s="1" t="s">
        <v>89</v>
      </c>
      <c r="F685" s="1" t="s">
        <v>45</v>
      </c>
      <c r="G685">
        <v>10</v>
      </c>
    </row>
    <row r="686" spans="1:7" x14ac:dyDescent="0.35">
      <c r="A686">
        <v>172301</v>
      </c>
      <c r="B686">
        <v>2</v>
      </c>
      <c r="C686" s="1" t="s">
        <v>22</v>
      </c>
      <c r="D686">
        <v>2301</v>
      </c>
      <c r="E686" s="1" t="s">
        <v>96</v>
      </c>
      <c r="F686" s="1" t="s">
        <v>14</v>
      </c>
      <c r="G686">
        <v>23</v>
      </c>
    </row>
    <row r="687" spans="1:7" x14ac:dyDescent="0.35">
      <c r="A687">
        <v>92241</v>
      </c>
      <c r="B687">
        <v>0</v>
      </c>
      <c r="C687" s="1" t="s">
        <v>16</v>
      </c>
      <c r="D687">
        <v>3312</v>
      </c>
      <c r="E687" s="1" t="s">
        <v>93</v>
      </c>
      <c r="F687" s="1" t="s">
        <v>14</v>
      </c>
      <c r="G687">
        <v>20</v>
      </c>
    </row>
    <row r="688" spans="1:7" x14ac:dyDescent="0.35">
      <c r="A688">
        <v>116930</v>
      </c>
      <c r="B688">
        <v>0</v>
      </c>
      <c r="C688" s="1" t="s">
        <v>21</v>
      </c>
      <c r="D688">
        <v>2207</v>
      </c>
      <c r="E688" s="1" t="s">
        <v>96</v>
      </c>
      <c r="F688" s="1" t="s">
        <v>17</v>
      </c>
      <c r="G688">
        <v>20</v>
      </c>
    </row>
    <row r="689" spans="1:7" x14ac:dyDescent="0.35">
      <c r="A689">
        <v>20338</v>
      </c>
      <c r="B689">
        <v>0</v>
      </c>
      <c r="C689" s="1" t="s">
        <v>18</v>
      </c>
      <c r="D689">
        <v>2301</v>
      </c>
      <c r="E689" s="1" t="s">
        <v>93</v>
      </c>
      <c r="F689" s="1" t="s">
        <v>14</v>
      </c>
      <c r="G689">
        <v>125</v>
      </c>
    </row>
    <row r="690" spans="1:7" x14ac:dyDescent="0.35">
      <c r="A690">
        <v>177113</v>
      </c>
      <c r="B690">
        <v>2</v>
      </c>
      <c r="C690" s="1" t="s">
        <v>51</v>
      </c>
      <c r="D690">
        <v>0</v>
      </c>
      <c r="E690" s="1" t="s">
        <v>100</v>
      </c>
      <c r="F690" s="1" t="s">
        <v>17</v>
      </c>
      <c r="G690">
        <v>14</v>
      </c>
    </row>
    <row r="691" spans="1:7" x14ac:dyDescent="0.35">
      <c r="A691">
        <v>46687</v>
      </c>
      <c r="B691">
        <v>0</v>
      </c>
      <c r="C691" s="1" t="s">
        <v>44</v>
      </c>
      <c r="D691">
        <v>0</v>
      </c>
      <c r="E691" s="1" t="s">
        <v>90</v>
      </c>
      <c r="F691" s="1" t="s">
        <v>17</v>
      </c>
      <c r="G691">
        <v>10</v>
      </c>
    </row>
    <row r="692" spans="1:7" x14ac:dyDescent="0.35">
      <c r="A692">
        <v>171137</v>
      </c>
      <c r="B692">
        <v>1</v>
      </c>
      <c r="C692" s="1" t="s">
        <v>22</v>
      </c>
      <c r="D692">
        <v>2607</v>
      </c>
      <c r="E692" s="1" t="s">
        <v>95</v>
      </c>
      <c r="F692" s="1" t="s">
        <v>14</v>
      </c>
      <c r="G692">
        <v>14</v>
      </c>
    </row>
    <row r="693" spans="1:7" x14ac:dyDescent="0.35">
      <c r="A693">
        <v>2499</v>
      </c>
      <c r="B693">
        <v>0</v>
      </c>
      <c r="C693" s="1" t="s">
        <v>34</v>
      </c>
      <c r="D693">
        <v>0</v>
      </c>
      <c r="E693" s="1" t="s">
        <v>90</v>
      </c>
      <c r="F693" s="1" t="s">
        <v>17</v>
      </c>
      <c r="G693">
        <v>5</v>
      </c>
    </row>
    <row r="694" spans="1:7" x14ac:dyDescent="0.35">
      <c r="A694">
        <v>149644</v>
      </c>
      <c r="B694">
        <v>0</v>
      </c>
      <c r="C694" s="1" t="s">
        <v>22</v>
      </c>
      <c r="D694">
        <v>0</v>
      </c>
      <c r="E694" s="1" t="s">
        <v>96</v>
      </c>
      <c r="F694" s="1" t="s">
        <v>17</v>
      </c>
      <c r="G694">
        <v>20</v>
      </c>
    </row>
    <row r="695" spans="1:7" x14ac:dyDescent="0.35">
      <c r="A695">
        <v>18584</v>
      </c>
      <c r="B695">
        <v>0</v>
      </c>
      <c r="C695" s="1" t="s">
        <v>18</v>
      </c>
      <c r="D695">
        <v>2211</v>
      </c>
      <c r="E695" s="1" t="s">
        <v>89</v>
      </c>
      <c r="F695" s="1" t="s">
        <v>17</v>
      </c>
      <c r="G695">
        <v>12</v>
      </c>
    </row>
    <row r="696" spans="1:7" x14ac:dyDescent="0.35">
      <c r="A696">
        <v>186486</v>
      </c>
      <c r="B696">
        <v>0</v>
      </c>
      <c r="C696" s="1" t="s">
        <v>22</v>
      </c>
      <c r="D696">
        <v>0</v>
      </c>
      <c r="E696" s="1" t="s">
        <v>96</v>
      </c>
      <c r="F696" s="1" t="s">
        <v>17</v>
      </c>
      <c r="G696">
        <v>3</v>
      </c>
    </row>
    <row r="697" spans="1:7" x14ac:dyDescent="0.35">
      <c r="A697">
        <v>148544</v>
      </c>
      <c r="B697">
        <v>2</v>
      </c>
      <c r="C697" s="1" t="s">
        <v>22</v>
      </c>
      <c r="D697">
        <v>3908</v>
      </c>
      <c r="E697" s="1" t="s">
        <v>94</v>
      </c>
      <c r="F697" s="1" t="s">
        <v>17</v>
      </c>
      <c r="G697">
        <v>10</v>
      </c>
    </row>
    <row r="698" spans="1:7" x14ac:dyDescent="0.35">
      <c r="A698">
        <v>17217</v>
      </c>
      <c r="B698">
        <v>0</v>
      </c>
      <c r="C698" s="1" t="s">
        <v>18</v>
      </c>
      <c r="D698">
        <v>3001</v>
      </c>
      <c r="E698" s="1" t="s">
        <v>92</v>
      </c>
      <c r="F698" s="1" t="s">
        <v>14</v>
      </c>
      <c r="G698">
        <v>10</v>
      </c>
    </row>
    <row r="699" spans="1:7" x14ac:dyDescent="0.35">
      <c r="A699">
        <v>111833</v>
      </c>
      <c r="B699">
        <v>2</v>
      </c>
      <c r="C699" s="1" t="s">
        <v>33</v>
      </c>
      <c r="D699">
        <v>0</v>
      </c>
      <c r="E699" s="1" t="s">
        <v>105</v>
      </c>
      <c r="F699" s="1" t="s">
        <v>17</v>
      </c>
      <c r="G699">
        <v>5</v>
      </c>
    </row>
    <row r="700" spans="1:7" x14ac:dyDescent="0.35">
      <c r="A700">
        <v>158245</v>
      </c>
      <c r="B700">
        <v>0</v>
      </c>
      <c r="C700" s="1" t="s">
        <v>22</v>
      </c>
      <c r="D700">
        <v>0</v>
      </c>
      <c r="E700" s="1" t="s">
        <v>99</v>
      </c>
      <c r="F700" s="1" t="s">
        <v>14</v>
      </c>
      <c r="G700">
        <v>5</v>
      </c>
    </row>
    <row r="701" spans="1:7" x14ac:dyDescent="0.35">
      <c r="A701">
        <v>179776</v>
      </c>
      <c r="B701">
        <v>2</v>
      </c>
      <c r="C701" s="1" t="s">
        <v>41</v>
      </c>
      <c r="D701">
        <v>3102</v>
      </c>
      <c r="E701" s="1" t="s">
        <v>94</v>
      </c>
      <c r="F701" s="1" t="s">
        <v>17</v>
      </c>
      <c r="G701">
        <v>10</v>
      </c>
    </row>
    <row r="702" spans="1:7" x14ac:dyDescent="0.35">
      <c r="A702">
        <v>165102</v>
      </c>
      <c r="B702">
        <v>1</v>
      </c>
      <c r="C702" s="1" t="s">
        <v>22</v>
      </c>
      <c r="D702">
        <v>2201</v>
      </c>
      <c r="E702" s="1" t="s">
        <v>94</v>
      </c>
      <c r="F702" s="1" t="s">
        <v>14</v>
      </c>
      <c r="G702">
        <v>25</v>
      </c>
    </row>
    <row r="703" spans="1:7" x14ac:dyDescent="0.35">
      <c r="A703">
        <v>95341</v>
      </c>
      <c r="B703">
        <v>28</v>
      </c>
      <c r="C703" s="1" t="s">
        <v>16</v>
      </c>
      <c r="D703">
        <v>0</v>
      </c>
      <c r="E703" s="1" t="s">
        <v>90</v>
      </c>
      <c r="F703" s="1" t="s">
        <v>17</v>
      </c>
      <c r="G703">
        <v>10</v>
      </c>
    </row>
    <row r="704" spans="1:7" x14ac:dyDescent="0.35">
      <c r="A704">
        <v>166375</v>
      </c>
      <c r="B704">
        <v>0</v>
      </c>
      <c r="C704" s="1" t="s">
        <v>22</v>
      </c>
      <c r="D704">
        <v>2901</v>
      </c>
      <c r="E704" s="1" t="s">
        <v>94</v>
      </c>
      <c r="F704" s="1" t="s">
        <v>17</v>
      </c>
      <c r="G704">
        <v>11</v>
      </c>
    </row>
    <row r="705" spans="1:7" x14ac:dyDescent="0.35">
      <c r="A705">
        <v>69577</v>
      </c>
      <c r="B705">
        <v>1</v>
      </c>
      <c r="C705" s="1" t="s">
        <v>30</v>
      </c>
      <c r="D705">
        <v>6001</v>
      </c>
      <c r="E705" s="1" t="s">
        <v>92</v>
      </c>
      <c r="F705" s="1" t="s">
        <v>14</v>
      </c>
      <c r="G705">
        <v>8</v>
      </c>
    </row>
    <row r="706" spans="1:7" x14ac:dyDescent="0.35">
      <c r="A706">
        <v>29785</v>
      </c>
      <c r="B706">
        <v>0</v>
      </c>
      <c r="C706" s="1" t="s">
        <v>40</v>
      </c>
      <c r="D706">
        <v>2501</v>
      </c>
      <c r="E706" s="1" t="s">
        <v>89</v>
      </c>
      <c r="F706" s="1" t="s">
        <v>17</v>
      </c>
      <c r="G706">
        <v>15</v>
      </c>
    </row>
    <row r="707" spans="1:7" x14ac:dyDescent="0.35">
      <c r="A707">
        <v>188279</v>
      </c>
      <c r="B707">
        <v>1</v>
      </c>
      <c r="C707" s="1" t="s">
        <v>30</v>
      </c>
      <c r="D707">
        <v>3501</v>
      </c>
      <c r="E707" s="1" t="s">
        <v>91</v>
      </c>
      <c r="F707" s="1" t="s">
        <v>14</v>
      </c>
      <c r="G707">
        <v>10</v>
      </c>
    </row>
    <row r="708" spans="1:7" x14ac:dyDescent="0.35">
      <c r="A708">
        <v>150970</v>
      </c>
      <c r="B708">
        <v>2</v>
      </c>
      <c r="C708" s="1" t="s">
        <v>22</v>
      </c>
      <c r="D708">
        <v>4601</v>
      </c>
      <c r="E708" s="1" t="s">
        <v>104</v>
      </c>
      <c r="F708" s="1" t="s">
        <v>17</v>
      </c>
      <c r="G708">
        <v>20</v>
      </c>
    </row>
    <row r="709" spans="1:7" x14ac:dyDescent="0.35">
      <c r="A709">
        <v>77799</v>
      </c>
      <c r="B709">
        <v>0</v>
      </c>
      <c r="C709" s="1" t="s">
        <v>36</v>
      </c>
      <c r="D709">
        <v>3703</v>
      </c>
      <c r="E709" s="1" t="s">
        <v>94</v>
      </c>
      <c r="F709" s="1" t="s">
        <v>14</v>
      </c>
      <c r="G709">
        <v>10</v>
      </c>
    </row>
    <row r="710" spans="1:7" x14ac:dyDescent="0.35">
      <c r="A710">
        <v>90694</v>
      </c>
      <c r="B710">
        <v>28</v>
      </c>
      <c r="C710" s="1" t="s">
        <v>16</v>
      </c>
      <c r="D710">
        <v>1501</v>
      </c>
      <c r="E710" s="1" t="s">
        <v>96</v>
      </c>
      <c r="F710" s="1" t="s">
        <v>17</v>
      </c>
      <c r="G710">
        <v>30</v>
      </c>
    </row>
    <row r="711" spans="1:7" x14ac:dyDescent="0.35">
      <c r="A711">
        <v>173508</v>
      </c>
      <c r="B711">
        <v>1</v>
      </c>
      <c r="C711" s="1" t="s">
        <v>38</v>
      </c>
      <c r="D711">
        <v>0</v>
      </c>
      <c r="E711" s="1" t="s">
        <v>94</v>
      </c>
      <c r="F711" s="1" t="s">
        <v>14</v>
      </c>
      <c r="G711">
        <v>25</v>
      </c>
    </row>
    <row r="712" spans="1:7" x14ac:dyDescent="0.35">
      <c r="A712">
        <v>102775</v>
      </c>
      <c r="B712">
        <v>0</v>
      </c>
      <c r="C712" s="1" t="s">
        <v>42</v>
      </c>
      <c r="D712">
        <v>0</v>
      </c>
      <c r="E712" s="1" t="s">
        <v>92</v>
      </c>
      <c r="F712" s="1" t="s">
        <v>17</v>
      </c>
      <c r="G712">
        <v>20</v>
      </c>
    </row>
    <row r="713" spans="1:7" x14ac:dyDescent="0.35">
      <c r="A713">
        <v>117255</v>
      </c>
      <c r="B713">
        <v>2</v>
      </c>
      <c r="C713" s="1" t="s">
        <v>21</v>
      </c>
      <c r="D713">
        <v>1701</v>
      </c>
      <c r="E713" s="1" t="s">
        <v>96</v>
      </c>
      <c r="F713" s="1" t="s">
        <v>17</v>
      </c>
      <c r="G713">
        <v>10</v>
      </c>
    </row>
    <row r="714" spans="1:7" x14ac:dyDescent="0.35">
      <c r="A714">
        <v>145392</v>
      </c>
      <c r="B714">
        <v>2</v>
      </c>
      <c r="C714" s="1" t="s">
        <v>22</v>
      </c>
      <c r="D714">
        <v>3102</v>
      </c>
      <c r="E714" s="1" t="s">
        <v>94</v>
      </c>
      <c r="F714" s="1" t="s">
        <v>31</v>
      </c>
      <c r="G714">
        <v>15</v>
      </c>
    </row>
    <row r="715" spans="1:7" x14ac:dyDescent="0.35">
      <c r="A715">
        <v>185052</v>
      </c>
      <c r="B715">
        <v>1</v>
      </c>
      <c r="C715" s="1" t="s">
        <v>21</v>
      </c>
      <c r="D715">
        <v>5001</v>
      </c>
      <c r="E715" s="1" t="s">
        <v>96</v>
      </c>
      <c r="F715" s="1" t="s">
        <v>14</v>
      </c>
      <c r="G715">
        <v>100</v>
      </c>
    </row>
    <row r="716" spans="1:7" x14ac:dyDescent="0.35">
      <c r="A716">
        <v>179423</v>
      </c>
      <c r="B716">
        <v>0</v>
      </c>
      <c r="C716" s="1" t="s">
        <v>41</v>
      </c>
      <c r="D716">
        <v>1501</v>
      </c>
      <c r="E716" s="1" t="s">
        <v>96</v>
      </c>
      <c r="F716" s="1" t="s">
        <v>17</v>
      </c>
      <c r="G716">
        <v>20</v>
      </c>
    </row>
    <row r="717" spans="1:7" x14ac:dyDescent="0.35">
      <c r="A717">
        <v>6304</v>
      </c>
      <c r="B717">
        <v>1</v>
      </c>
      <c r="C717" s="1" t="s">
        <v>28</v>
      </c>
      <c r="D717">
        <v>1202</v>
      </c>
      <c r="E717" s="1" t="s">
        <v>92</v>
      </c>
      <c r="F717" s="1" t="s">
        <v>14</v>
      </c>
      <c r="G717">
        <v>20</v>
      </c>
    </row>
    <row r="718" spans="1:7" x14ac:dyDescent="0.35">
      <c r="A718">
        <v>3631</v>
      </c>
      <c r="B718">
        <v>1</v>
      </c>
      <c r="C718" s="1" t="s">
        <v>51</v>
      </c>
      <c r="D718">
        <v>0</v>
      </c>
      <c r="E718" s="1" t="s">
        <v>91</v>
      </c>
      <c r="F718" s="1" t="s">
        <v>14</v>
      </c>
      <c r="G718">
        <v>13</v>
      </c>
    </row>
    <row r="719" spans="1:7" x14ac:dyDescent="0.35">
      <c r="A719">
        <v>78199</v>
      </c>
      <c r="B719">
        <v>1</v>
      </c>
      <c r="C719" s="1" t="s">
        <v>36</v>
      </c>
      <c r="D719">
        <v>4610</v>
      </c>
      <c r="E719" s="1" t="s">
        <v>93</v>
      </c>
      <c r="F719" s="1" t="s">
        <v>14</v>
      </c>
      <c r="G719">
        <v>15</v>
      </c>
    </row>
    <row r="720" spans="1:7" x14ac:dyDescent="0.35">
      <c r="A720">
        <v>128496</v>
      </c>
      <c r="B720">
        <v>2</v>
      </c>
      <c r="C720" s="1" t="s">
        <v>21</v>
      </c>
      <c r="D720">
        <v>0</v>
      </c>
      <c r="E720" s="1" t="s">
        <v>105</v>
      </c>
      <c r="F720" s="1" t="s">
        <v>14</v>
      </c>
      <c r="G720">
        <v>6</v>
      </c>
    </row>
    <row r="721" spans="1:7" x14ac:dyDescent="0.35">
      <c r="A721">
        <v>1292</v>
      </c>
      <c r="B721">
        <v>1</v>
      </c>
      <c r="C721" s="1" t="s">
        <v>13</v>
      </c>
      <c r="D721">
        <v>5001</v>
      </c>
      <c r="E721" s="1" t="s">
        <v>89</v>
      </c>
      <c r="F721" s="1" t="s">
        <v>14</v>
      </c>
      <c r="G721">
        <v>15</v>
      </c>
    </row>
    <row r="722" spans="1:7" x14ac:dyDescent="0.35">
      <c r="A722">
        <v>114676</v>
      </c>
      <c r="B722">
        <v>0</v>
      </c>
      <c r="C722" s="1" t="s">
        <v>32</v>
      </c>
      <c r="D722">
        <v>5201</v>
      </c>
      <c r="E722" s="1" t="s">
        <v>95</v>
      </c>
      <c r="F722" s="1" t="s">
        <v>97</v>
      </c>
      <c r="G722">
        <v>20</v>
      </c>
    </row>
    <row r="723" spans="1:7" x14ac:dyDescent="0.35">
      <c r="A723">
        <v>93065</v>
      </c>
      <c r="B723">
        <v>1</v>
      </c>
      <c r="C723" s="1" t="s">
        <v>16</v>
      </c>
      <c r="D723">
        <v>0</v>
      </c>
      <c r="E723" s="1" t="s">
        <v>96</v>
      </c>
      <c r="F723" s="1" t="s">
        <v>14</v>
      </c>
      <c r="G723">
        <v>10</v>
      </c>
    </row>
    <row r="724" spans="1:7" x14ac:dyDescent="0.35">
      <c r="A724">
        <v>125181</v>
      </c>
      <c r="B724">
        <v>1</v>
      </c>
      <c r="C724" s="1" t="s">
        <v>21</v>
      </c>
      <c r="D724">
        <v>1201</v>
      </c>
      <c r="E724" s="1" t="s">
        <v>94</v>
      </c>
      <c r="F724" s="1" t="s">
        <v>17</v>
      </c>
      <c r="G724">
        <v>8</v>
      </c>
    </row>
    <row r="725" spans="1:7" x14ac:dyDescent="0.35">
      <c r="A725">
        <v>157204</v>
      </c>
      <c r="B725">
        <v>0</v>
      </c>
      <c r="C725" s="1" t="s">
        <v>22</v>
      </c>
      <c r="D725">
        <v>4204</v>
      </c>
      <c r="E725" s="1" t="s">
        <v>96</v>
      </c>
      <c r="F725" s="1" t="s">
        <v>17</v>
      </c>
      <c r="G725">
        <v>20</v>
      </c>
    </row>
    <row r="726" spans="1:7" x14ac:dyDescent="0.35">
      <c r="A726">
        <v>69445</v>
      </c>
      <c r="B726">
        <v>1</v>
      </c>
      <c r="C726" s="1" t="s">
        <v>30</v>
      </c>
      <c r="D726">
        <v>5701</v>
      </c>
      <c r="E726" s="1" t="s">
        <v>95</v>
      </c>
      <c r="F726" s="1" t="s">
        <v>14</v>
      </c>
      <c r="G726">
        <v>10</v>
      </c>
    </row>
    <row r="727" spans="1:7" x14ac:dyDescent="0.35">
      <c r="A727">
        <v>14370</v>
      </c>
      <c r="B727">
        <v>2</v>
      </c>
      <c r="C727" s="1" t="s">
        <v>13</v>
      </c>
      <c r="D727">
        <v>4306</v>
      </c>
      <c r="E727" s="1" t="s">
        <v>91</v>
      </c>
      <c r="F727" s="1" t="s">
        <v>17</v>
      </c>
      <c r="G727">
        <v>5</v>
      </c>
    </row>
    <row r="728" spans="1:7" x14ac:dyDescent="0.35">
      <c r="A728">
        <v>10092</v>
      </c>
      <c r="B728">
        <v>1</v>
      </c>
      <c r="C728" s="1" t="s">
        <v>24</v>
      </c>
      <c r="D728">
        <v>3106</v>
      </c>
      <c r="E728" s="1" t="s">
        <v>90</v>
      </c>
      <c r="F728" s="1" t="s">
        <v>14</v>
      </c>
      <c r="G728">
        <v>10</v>
      </c>
    </row>
    <row r="729" spans="1:7" x14ac:dyDescent="0.35">
      <c r="A729">
        <v>58883</v>
      </c>
      <c r="B729">
        <v>0</v>
      </c>
      <c r="C729" s="1" t="s">
        <v>21</v>
      </c>
      <c r="D729">
        <v>0</v>
      </c>
      <c r="E729" s="1" t="s">
        <v>100</v>
      </c>
      <c r="F729" s="1" t="s">
        <v>17</v>
      </c>
      <c r="G729">
        <v>5</v>
      </c>
    </row>
    <row r="730" spans="1:7" x14ac:dyDescent="0.35">
      <c r="A730">
        <v>99136</v>
      </c>
      <c r="B730">
        <v>1</v>
      </c>
      <c r="C730" s="1" t="s">
        <v>16</v>
      </c>
      <c r="D730">
        <v>1701</v>
      </c>
      <c r="E730" s="1" t="s">
        <v>90</v>
      </c>
      <c r="F730" s="1" t="s">
        <v>14</v>
      </c>
      <c r="G730">
        <v>12</v>
      </c>
    </row>
    <row r="731" spans="1:7" x14ac:dyDescent="0.35">
      <c r="A731">
        <v>187142</v>
      </c>
      <c r="B731">
        <v>1</v>
      </c>
      <c r="C731" s="1" t="s">
        <v>22</v>
      </c>
      <c r="D731">
        <v>1307</v>
      </c>
      <c r="E731" s="1" t="s">
        <v>98</v>
      </c>
      <c r="F731" s="1" t="s">
        <v>14</v>
      </c>
      <c r="G731">
        <v>24</v>
      </c>
    </row>
    <row r="732" spans="1:7" x14ac:dyDescent="0.35">
      <c r="A732">
        <v>53893</v>
      </c>
      <c r="B732">
        <v>1</v>
      </c>
      <c r="C732" s="1" t="s">
        <v>54</v>
      </c>
      <c r="D732">
        <v>3201</v>
      </c>
      <c r="E732" s="1" t="s">
        <v>90</v>
      </c>
      <c r="F732" s="1" t="s">
        <v>14</v>
      </c>
      <c r="G732">
        <v>25</v>
      </c>
    </row>
    <row r="733" spans="1:7" x14ac:dyDescent="0.35">
      <c r="A733">
        <v>161980</v>
      </c>
      <c r="B733">
        <v>0</v>
      </c>
      <c r="C733" s="1" t="s">
        <v>22</v>
      </c>
      <c r="D733">
        <v>0</v>
      </c>
      <c r="E733" s="1" t="s">
        <v>94</v>
      </c>
      <c r="F733" s="1" t="s">
        <v>14</v>
      </c>
      <c r="G733">
        <v>4</v>
      </c>
    </row>
    <row r="734" spans="1:7" x14ac:dyDescent="0.35">
      <c r="A734">
        <v>23027</v>
      </c>
      <c r="B734">
        <v>1</v>
      </c>
      <c r="C734" s="1" t="s">
        <v>47</v>
      </c>
      <c r="D734">
        <v>3108</v>
      </c>
      <c r="E734" s="1" t="s">
        <v>94</v>
      </c>
      <c r="F734" s="1" t="s">
        <v>14</v>
      </c>
      <c r="G734">
        <v>15</v>
      </c>
    </row>
    <row r="735" spans="1:7" x14ac:dyDescent="0.35">
      <c r="A735">
        <v>128963</v>
      </c>
      <c r="B735">
        <v>1</v>
      </c>
      <c r="C735" s="1" t="s">
        <v>21</v>
      </c>
      <c r="D735">
        <v>2601</v>
      </c>
      <c r="E735" s="1" t="s">
        <v>98</v>
      </c>
      <c r="F735" s="1" t="s">
        <v>14</v>
      </c>
      <c r="G735">
        <v>10</v>
      </c>
    </row>
    <row r="736" spans="1:7" x14ac:dyDescent="0.35">
      <c r="A736">
        <v>7917</v>
      </c>
      <c r="B736">
        <v>1</v>
      </c>
      <c r="C736" s="1" t="s">
        <v>22</v>
      </c>
      <c r="D736">
        <v>6001</v>
      </c>
      <c r="E736" s="1" t="s">
        <v>96</v>
      </c>
      <c r="F736" s="1" t="s">
        <v>14</v>
      </c>
      <c r="G736">
        <v>3</v>
      </c>
    </row>
    <row r="737" spans="1:7" x14ac:dyDescent="0.35">
      <c r="A737">
        <v>190562</v>
      </c>
      <c r="B737">
        <v>0</v>
      </c>
      <c r="C737" s="1" t="s">
        <v>13</v>
      </c>
      <c r="D737">
        <v>1801</v>
      </c>
      <c r="E737" s="1" t="s">
        <v>97</v>
      </c>
      <c r="F737" s="1" t="s">
        <v>17</v>
      </c>
      <c r="G737">
        <v>10</v>
      </c>
    </row>
    <row r="738" spans="1:7" x14ac:dyDescent="0.35">
      <c r="A738">
        <v>168234</v>
      </c>
      <c r="B738">
        <v>0</v>
      </c>
      <c r="C738" s="1" t="s">
        <v>22</v>
      </c>
      <c r="D738">
        <v>0</v>
      </c>
      <c r="E738" s="1" t="s">
        <v>96</v>
      </c>
      <c r="F738" s="1" t="s">
        <v>17</v>
      </c>
      <c r="G738">
        <v>23</v>
      </c>
    </row>
    <row r="739" spans="1:7" x14ac:dyDescent="0.35">
      <c r="A739">
        <v>41089</v>
      </c>
      <c r="B739">
        <v>0</v>
      </c>
      <c r="C739" s="1" t="s">
        <v>13</v>
      </c>
      <c r="D739">
        <v>2112</v>
      </c>
      <c r="E739" s="1" t="s">
        <v>89</v>
      </c>
      <c r="F739" s="1" t="s">
        <v>17</v>
      </c>
      <c r="G739">
        <v>5</v>
      </c>
    </row>
    <row r="740" spans="1:7" x14ac:dyDescent="0.35">
      <c r="A740">
        <v>174803</v>
      </c>
      <c r="B740">
        <v>1</v>
      </c>
      <c r="C740" s="1" t="s">
        <v>51</v>
      </c>
      <c r="D740">
        <v>4307</v>
      </c>
      <c r="E740" s="1" t="s">
        <v>95</v>
      </c>
      <c r="F740" s="1" t="s">
        <v>14</v>
      </c>
      <c r="G740">
        <v>10</v>
      </c>
    </row>
    <row r="741" spans="1:7" x14ac:dyDescent="0.35">
      <c r="A741">
        <v>162208</v>
      </c>
      <c r="B741">
        <v>1</v>
      </c>
      <c r="C741" s="1" t="s">
        <v>22</v>
      </c>
      <c r="D741">
        <v>2001</v>
      </c>
      <c r="E741" s="1" t="s">
        <v>94</v>
      </c>
      <c r="F741" s="1" t="s">
        <v>14</v>
      </c>
      <c r="G741">
        <v>10</v>
      </c>
    </row>
    <row r="742" spans="1:7" x14ac:dyDescent="0.35">
      <c r="A742">
        <v>113045</v>
      </c>
      <c r="B742">
        <v>0</v>
      </c>
      <c r="C742" s="1" t="s">
        <v>32</v>
      </c>
      <c r="D742">
        <v>0</v>
      </c>
      <c r="E742" s="1" t="s">
        <v>90</v>
      </c>
      <c r="F742" s="1" t="s">
        <v>97</v>
      </c>
      <c r="G742">
        <v>25</v>
      </c>
    </row>
    <row r="743" spans="1:7" x14ac:dyDescent="0.35">
      <c r="A743">
        <v>182105</v>
      </c>
      <c r="B743">
        <v>2</v>
      </c>
      <c r="C743" s="1" t="s">
        <v>41</v>
      </c>
      <c r="D743">
        <v>3104</v>
      </c>
      <c r="E743" s="1" t="s">
        <v>91</v>
      </c>
      <c r="F743" s="1" t="s">
        <v>17</v>
      </c>
      <c r="G743">
        <v>10</v>
      </c>
    </row>
    <row r="744" spans="1:7" x14ac:dyDescent="0.35">
      <c r="A744">
        <v>19323</v>
      </c>
      <c r="B744">
        <v>0</v>
      </c>
      <c r="C744" s="1" t="s">
        <v>18</v>
      </c>
      <c r="D744">
        <v>2401</v>
      </c>
      <c r="E744" s="1" t="s">
        <v>101</v>
      </c>
      <c r="F744" s="1" t="s">
        <v>14</v>
      </c>
      <c r="G744">
        <v>1687</v>
      </c>
    </row>
    <row r="745" spans="1:7" x14ac:dyDescent="0.35">
      <c r="A745">
        <v>124683</v>
      </c>
      <c r="B745">
        <v>0</v>
      </c>
      <c r="C745" s="1" t="s">
        <v>21</v>
      </c>
      <c r="D745">
        <v>2401</v>
      </c>
      <c r="E745" s="1" t="s">
        <v>95</v>
      </c>
      <c r="F745" s="1" t="s">
        <v>14</v>
      </c>
      <c r="G745">
        <v>12</v>
      </c>
    </row>
    <row r="746" spans="1:7" x14ac:dyDescent="0.35">
      <c r="A746">
        <v>25641</v>
      </c>
      <c r="B746">
        <v>1</v>
      </c>
      <c r="C746" s="1" t="s">
        <v>40</v>
      </c>
      <c r="D746">
        <v>2410</v>
      </c>
      <c r="E746" s="1" t="s">
        <v>91</v>
      </c>
      <c r="F746" s="1" t="s">
        <v>14</v>
      </c>
      <c r="G746">
        <v>10</v>
      </c>
    </row>
    <row r="747" spans="1:7" x14ac:dyDescent="0.35">
      <c r="A747">
        <v>165440</v>
      </c>
      <c r="B747">
        <v>28</v>
      </c>
      <c r="C747" s="1" t="s">
        <v>22</v>
      </c>
      <c r="D747">
        <v>6209</v>
      </c>
      <c r="E747" s="1" t="s">
        <v>89</v>
      </c>
      <c r="F747" s="1" t="s">
        <v>17</v>
      </c>
      <c r="G747">
        <v>20</v>
      </c>
    </row>
    <row r="748" spans="1:7" x14ac:dyDescent="0.35">
      <c r="A748">
        <v>124395</v>
      </c>
      <c r="B748">
        <v>1</v>
      </c>
      <c r="C748" s="1" t="s">
        <v>21</v>
      </c>
      <c r="D748">
        <v>1907</v>
      </c>
      <c r="E748" s="1" t="s">
        <v>90</v>
      </c>
      <c r="F748" s="1" t="s">
        <v>14</v>
      </c>
      <c r="G748">
        <v>20</v>
      </c>
    </row>
    <row r="749" spans="1:7" x14ac:dyDescent="0.35">
      <c r="A749">
        <v>73504</v>
      </c>
      <c r="B749">
        <v>0</v>
      </c>
      <c r="C749" s="1" t="s">
        <v>30</v>
      </c>
      <c r="D749">
        <v>3902</v>
      </c>
      <c r="E749" s="1" t="s">
        <v>92</v>
      </c>
      <c r="F749" s="1" t="s">
        <v>17</v>
      </c>
      <c r="G749">
        <v>20</v>
      </c>
    </row>
    <row r="750" spans="1:7" x14ac:dyDescent="0.35">
      <c r="A750">
        <v>188439</v>
      </c>
      <c r="B750">
        <v>0</v>
      </c>
      <c r="C750" s="1" t="s">
        <v>22</v>
      </c>
      <c r="D750">
        <v>0</v>
      </c>
      <c r="E750" s="1" t="s">
        <v>97</v>
      </c>
      <c r="F750" s="1" t="s">
        <v>17</v>
      </c>
      <c r="G750">
        <v>14</v>
      </c>
    </row>
    <row r="751" spans="1:7" x14ac:dyDescent="0.35">
      <c r="A751">
        <v>187518</v>
      </c>
      <c r="B751">
        <v>2</v>
      </c>
      <c r="C751" s="1" t="s">
        <v>21</v>
      </c>
      <c r="D751">
        <v>0</v>
      </c>
      <c r="E751" s="1" t="s">
        <v>94</v>
      </c>
      <c r="F751" s="1" t="s">
        <v>17</v>
      </c>
      <c r="G751">
        <v>16</v>
      </c>
    </row>
    <row r="752" spans="1:7" x14ac:dyDescent="0.35">
      <c r="A752">
        <v>24212</v>
      </c>
      <c r="B752">
        <v>1</v>
      </c>
      <c r="C752" s="1" t="s">
        <v>47</v>
      </c>
      <c r="D752">
        <v>4401</v>
      </c>
      <c r="E752" s="1" t="s">
        <v>90</v>
      </c>
      <c r="F752" s="1" t="s">
        <v>14</v>
      </c>
      <c r="G752">
        <v>6</v>
      </c>
    </row>
    <row r="753" spans="1:7" x14ac:dyDescent="0.35">
      <c r="A753">
        <v>21386</v>
      </c>
      <c r="B753">
        <v>28</v>
      </c>
      <c r="C753" s="1" t="s">
        <v>18</v>
      </c>
      <c r="D753">
        <v>5701</v>
      </c>
      <c r="E753" s="1" t="s">
        <v>90</v>
      </c>
      <c r="F753" s="1" t="s">
        <v>17</v>
      </c>
      <c r="G753">
        <v>10</v>
      </c>
    </row>
    <row r="754" spans="1:7" x14ac:dyDescent="0.35">
      <c r="A754">
        <v>110291</v>
      </c>
      <c r="B754">
        <v>1</v>
      </c>
      <c r="C754" s="1" t="s">
        <v>50</v>
      </c>
      <c r="D754">
        <v>0</v>
      </c>
      <c r="E754" s="1" t="s">
        <v>98</v>
      </c>
      <c r="F754" s="1" t="s">
        <v>14</v>
      </c>
      <c r="G754">
        <v>12</v>
      </c>
    </row>
    <row r="755" spans="1:7" x14ac:dyDescent="0.35">
      <c r="A755">
        <v>44828</v>
      </c>
      <c r="B755">
        <v>1</v>
      </c>
      <c r="C755" s="1" t="s">
        <v>30</v>
      </c>
      <c r="D755">
        <v>2401</v>
      </c>
      <c r="E755" s="1" t="s">
        <v>100</v>
      </c>
      <c r="F755" s="1" t="s">
        <v>14</v>
      </c>
      <c r="G755">
        <v>6</v>
      </c>
    </row>
    <row r="756" spans="1:7" x14ac:dyDescent="0.35">
      <c r="A756">
        <v>45008</v>
      </c>
      <c r="B756">
        <v>0</v>
      </c>
      <c r="C756" s="1" t="s">
        <v>13</v>
      </c>
      <c r="D756">
        <v>4605</v>
      </c>
      <c r="E756" s="1" t="s">
        <v>102</v>
      </c>
      <c r="F756" s="1" t="s">
        <v>17</v>
      </c>
      <c r="G756">
        <v>10</v>
      </c>
    </row>
    <row r="757" spans="1:7" x14ac:dyDescent="0.35">
      <c r="A757">
        <v>55484</v>
      </c>
      <c r="B757">
        <v>0</v>
      </c>
      <c r="C757" s="1" t="s">
        <v>63</v>
      </c>
      <c r="D757">
        <v>0</v>
      </c>
      <c r="E757" s="1" t="s">
        <v>100</v>
      </c>
      <c r="F757" s="1" t="s">
        <v>14</v>
      </c>
      <c r="G757">
        <v>25</v>
      </c>
    </row>
    <row r="758" spans="1:7" x14ac:dyDescent="0.35">
      <c r="A758">
        <v>149429</v>
      </c>
      <c r="B758">
        <v>2</v>
      </c>
      <c r="C758" s="1" t="s">
        <v>22</v>
      </c>
      <c r="D758">
        <v>1212</v>
      </c>
      <c r="E758" s="1" t="s">
        <v>102</v>
      </c>
      <c r="F758" s="1" t="s">
        <v>17</v>
      </c>
      <c r="G758">
        <v>10</v>
      </c>
    </row>
    <row r="759" spans="1:7" x14ac:dyDescent="0.35">
      <c r="A759">
        <v>48455</v>
      </c>
      <c r="B759">
        <v>1002</v>
      </c>
      <c r="C759" s="1" t="s">
        <v>44</v>
      </c>
      <c r="D759">
        <v>0</v>
      </c>
      <c r="E759" s="1" t="s">
        <v>100</v>
      </c>
      <c r="F759" s="1" t="s">
        <v>14</v>
      </c>
      <c r="G759">
        <v>8</v>
      </c>
    </row>
    <row r="760" spans="1:7" x14ac:dyDescent="0.35">
      <c r="A760">
        <v>28621</v>
      </c>
      <c r="B760">
        <v>0</v>
      </c>
      <c r="C760" s="1" t="s">
        <v>40</v>
      </c>
      <c r="D760">
        <v>1401</v>
      </c>
      <c r="E760" s="1" t="s">
        <v>94</v>
      </c>
      <c r="F760" s="1" t="s">
        <v>17</v>
      </c>
      <c r="G760">
        <v>25</v>
      </c>
    </row>
    <row r="761" spans="1:7" x14ac:dyDescent="0.35">
      <c r="A761">
        <v>131467</v>
      </c>
      <c r="B761">
        <v>0</v>
      </c>
      <c r="C761" s="1" t="s">
        <v>49</v>
      </c>
      <c r="D761">
        <v>0</v>
      </c>
      <c r="E761" s="1" t="s">
        <v>89</v>
      </c>
      <c r="F761" s="1" t="s">
        <v>17</v>
      </c>
      <c r="G761">
        <v>2</v>
      </c>
    </row>
    <row r="762" spans="1:7" x14ac:dyDescent="0.35">
      <c r="A762">
        <v>160579</v>
      </c>
      <c r="B762">
        <v>2</v>
      </c>
      <c r="C762" s="1" t="s">
        <v>22</v>
      </c>
      <c r="D762">
        <v>0</v>
      </c>
      <c r="E762" s="1" t="s">
        <v>95</v>
      </c>
      <c r="F762" s="1" t="s">
        <v>17</v>
      </c>
      <c r="G762">
        <v>9</v>
      </c>
    </row>
    <row r="763" spans="1:7" x14ac:dyDescent="0.35">
      <c r="A763">
        <v>20533</v>
      </c>
      <c r="B763">
        <v>0</v>
      </c>
      <c r="C763" s="1" t="s">
        <v>18</v>
      </c>
      <c r="D763">
        <v>4801</v>
      </c>
      <c r="E763" s="1" t="s">
        <v>95</v>
      </c>
      <c r="F763" s="1" t="s">
        <v>14</v>
      </c>
      <c r="G763">
        <v>25</v>
      </c>
    </row>
    <row r="764" spans="1:7" x14ac:dyDescent="0.35">
      <c r="A764">
        <v>29103</v>
      </c>
      <c r="B764">
        <v>0</v>
      </c>
      <c r="C764" s="1" t="s">
        <v>40</v>
      </c>
      <c r="D764">
        <v>2801</v>
      </c>
      <c r="E764" s="1" t="s">
        <v>92</v>
      </c>
      <c r="F764" s="1" t="s">
        <v>17</v>
      </c>
      <c r="G764">
        <v>11</v>
      </c>
    </row>
    <row r="765" spans="1:7" x14ac:dyDescent="0.35">
      <c r="A765">
        <v>122350</v>
      </c>
      <c r="B765">
        <v>1</v>
      </c>
      <c r="C765" s="1" t="s">
        <v>21</v>
      </c>
      <c r="D765">
        <v>0</v>
      </c>
      <c r="E765" s="1" t="s">
        <v>97</v>
      </c>
      <c r="F765" s="1" t="s">
        <v>14</v>
      </c>
      <c r="G765">
        <v>25</v>
      </c>
    </row>
    <row r="766" spans="1:7" x14ac:dyDescent="0.35">
      <c r="A766">
        <v>191547</v>
      </c>
      <c r="B766">
        <v>28</v>
      </c>
      <c r="C766" s="1" t="s">
        <v>60</v>
      </c>
      <c r="D766">
        <v>1701</v>
      </c>
      <c r="E766" s="1" t="s">
        <v>97</v>
      </c>
      <c r="F766" s="1" t="s">
        <v>17</v>
      </c>
      <c r="G766">
        <v>15</v>
      </c>
    </row>
    <row r="767" spans="1:7" x14ac:dyDescent="0.35">
      <c r="A767">
        <v>4544</v>
      </c>
      <c r="B767">
        <v>1</v>
      </c>
      <c r="C767" s="1" t="s">
        <v>22</v>
      </c>
      <c r="D767">
        <v>0</v>
      </c>
      <c r="E767" s="1" t="s">
        <v>96</v>
      </c>
      <c r="F767" s="1" t="s">
        <v>14</v>
      </c>
      <c r="G767">
        <v>20</v>
      </c>
    </row>
    <row r="768" spans="1:7" x14ac:dyDescent="0.35">
      <c r="A768">
        <v>140808</v>
      </c>
      <c r="B768">
        <v>28</v>
      </c>
      <c r="C768" s="1" t="s">
        <v>24</v>
      </c>
      <c r="D768">
        <v>0</v>
      </c>
      <c r="E768" s="1" t="s">
        <v>94</v>
      </c>
      <c r="F768" s="1" t="s">
        <v>17</v>
      </c>
      <c r="G768">
        <v>25</v>
      </c>
    </row>
    <row r="769" spans="1:7" x14ac:dyDescent="0.35">
      <c r="A769">
        <v>76625</v>
      </c>
      <c r="B769">
        <v>0</v>
      </c>
      <c r="C769" s="1" t="s">
        <v>48</v>
      </c>
      <c r="D769">
        <v>1001</v>
      </c>
      <c r="E769" s="1" t="s">
        <v>98</v>
      </c>
      <c r="F769" s="1" t="s">
        <v>14</v>
      </c>
      <c r="G769">
        <v>6</v>
      </c>
    </row>
    <row r="770" spans="1:7" x14ac:dyDescent="0.35">
      <c r="A770">
        <v>57349</v>
      </c>
      <c r="B770">
        <v>28</v>
      </c>
      <c r="C770" s="1" t="s">
        <v>58</v>
      </c>
      <c r="D770">
        <v>6601</v>
      </c>
      <c r="E770" s="1" t="s">
        <v>89</v>
      </c>
      <c r="F770" s="1" t="s">
        <v>17</v>
      </c>
      <c r="G770">
        <v>7</v>
      </c>
    </row>
    <row r="771" spans="1:7" x14ac:dyDescent="0.35">
      <c r="A771">
        <v>27366</v>
      </c>
      <c r="B771">
        <v>2</v>
      </c>
      <c r="C771" s="1" t="s">
        <v>40</v>
      </c>
      <c r="D771">
        <v>1705</v>
      </c>
      <c r="E771" s="1" t="s">
        <v>92</v>
      </c>
      <c r="F771" s="1" t="s">
        <v>14</v>
      </c>
      <c r="G771">
        <v>16</v>
      </c>
    </row>
    <row r="772" spans="1:7" x14ac:dyDescent="0.35">
      <c r="A772">
        <v>100146</v>
      </c>
      <c r="B772">
        <v>1</v>
      </c>
      <c r="C772" s="1" t="s">
        <v>37</v>
      </c>
      <c r="D772">
        <v>2308</v>
      </c>
      <c r="E772" s="1" t="s">
        <v>99</v>
      </c>
      <c r="F772" s="1" t="s">
        <v>14</v>
      </c>
      <c r="G772">
        <v>25</v>
      </c>
    </row>
    <row r="773" spans="1:7" x14ac:dyDescent="0.35">
      <c r="A773">
        <v>11991</v>
      </c>
      <c r="B773">
        <v>1</v>
      </c>
      <c r="C773" s="1" t="s">
        <v>50</v>
      </c>
      <c r="D773">
        <v>0</v>
      </c>
      <c r="E773" s="1" t="s">
        <v>98</v>
      </c>
      <c r="F773" s="1" t="s">
        <v>14</v>
      </c>
      <c r="G773">
        <v>25</v>
      </c>
    </row>
    <row r="774" spans="1:7" x14ac:dyDescent="0.35">
      <c r="A774">
        <v>27736</v>
      </c>
      <c r="B774">
        <v>0</v>
      </c>
      <c r="C774" s="1" t="s">
        <v>40</v>
      </c>
      <c r="D774">
        <v>5101</v>
      </c>
      <c r="E774" s="1" t="s">
        <v>93</v>
      </c>
      <c r="F774" s="1" t="s">
        <v>17</v>
      </c>
      <c r="G774">
        <v>8</v>
      </c>
    </row>
    <row r="775" spans="1:7" x14ac:dyDescent="0.35">
      <c r="A775">
        <v>114873</v>
      </c>
      <c r="B775">
        <v>0</v>
      </c>
      <c r="C775" s="1" t="s">
        <v>32</v>
      </c>
      <c r="D775">
        <v>0</v>
      </c>
      <c r="E775" s="1" t="s">
        <v>92</v>
      </c>
      <c r="F775" s="1" t="s">
        <v>31</v>
      </c>
      <c r="G775">
        <v>10</v>
      </c>
    </row>
    <row r="776" spans="1:7" x14ac:dyDescent="0.35">
      <c r="A776">
        <v>156997</v>
      </c>
      <c r="B776">
        <v>28</v>
      </c>
      <c r="C776" s="1" t="s">
        <v>22</v>
      </c>
      <c r="D776">
        <v>0</v>
      </c>
      <c r="E776" s="1" t="s">
        <v>104</v>
      </c>
      <c r="F776" s="1" t="s">
        <v>17</v>
      </c>
      <c r="G776">
        <v>25</v>
      </c>
    </row>
    <row r="777" spans="1:7" x14ac:dyDescent="0.35">
      <c r="A777">
        <v>80646</v>
      </c>
      <c r="B777">
        <v>0</v>
      </c>
      <c r="C777" s="1" t="s">
        <v>36</v>
      </c>
      <c r="D777">
        <v>2410</v>
      </c>
      <c r="E777" s="1" t="s">
        <v>100</v>
      </c>
      <c r="F777" s="1" t="s">
        <v>14</v>
      </c>
      <c r="G777">
        <v>4</v>
      </c>
    </row>
    <row r="778" spans="1:7" x14ac:dyDescent="0.35">
      <c r="A778">
        <v>190837</v>
      </c>
      <c r="B778">
        <v>28</v>
      </c>
      <c r="C778" s="1" t="s">
        <v>36</v>
      </c>
      <c r="D778">
        <v>901</v>
      </c>
      <c r="E778" s="1" t="s">
        <v>98</v>
      </c>
      <c r="F778" s="1" t="s">
        <v>17</v>
      </c>
      <c r="G778">
        <v>11</v>
      </c>
    </row>
    <row r="779" spans="1:7" x14ac:dyDescent="0.35">
      <c r="A779">
        <v>18322</v>
      </c>
      <c r="B779">
        <v>1</v>
      </c>
      <c r="C779" s="1" t="s">
        <v>18</v>
      </c>
      <c r="D779">
        <v>2401</v>
      </c>
      <c r="E779" s="1" t="s">
        <v>101</v>
      </c>
      <c r="F779" s="1" t="s">
        <v>14</v>
      </c>
      <c r="G779">
        <v>10</v>
      </c>
    </row>
    <row r="780" spans="1:7" x14ac:dyDescent="0.35">
      <c r="A780">
        <v>118819</v>
      </c>
      <c r="B780">
        <v>0</v>
      </c>
      <c r="C780" s="1" t="s">
        <v>21</v>
      </c>
      <c r="D780">
        <v>0</v>
      </c>
      <c r="E780" s="1" t="s">
        <v>93</v>
      </c>
      <c r="F780" s="1" t="s">
        <v>17</v>
      </c>
      <c r="G780">
        <v>20</v>
      </c>
    </row>
    <row r="781" spans="1:7" x14ac:dyDescent="0.35">
      <c r="A781">
        <v>14233</v>
      </c>
      <c r="B781">
        <v>1</v>
      </c>
      <c r="C781" s="1" t="s">
        <v>67</v>
      </c>
      <c r="D781">
        <v>5301</v>
      </c>
      <c r="E781" s="1" t="s">
        <v>89</v>
      </c>
      <c r="F781" s="1" t="s">
        <v>14</v>
      </c>
      <c r="G781">
        <v>25</v>
      </c>
    </row>
    <row r="782" spans="1:7" x14ac:dyDescent="0.35">
      <c r="A782">
        <v>142163</v>
      </c>
      <c r="B782">
        <v>1</v>
      </c>
      <c r="C782" s="1" t="s">
        <v>24</v>
      </c>
      <c r="D782">
        <v>0</v>
      </c>
      <c r="E782" s="1" t="s">
        <v>90</v>
      </c>
      <c r="F782" s="1" t="s">
        <v>14</v>
      </c>
      <c r="G782">
        <v>12</v>
      </c>
    </row>
    <row r="783" spans="1:7" x14ac:dyDescent="0.35">
      <c r="A783">
        <v>149757</v>
      </c>
      <c r="B783">
        <v>0</v>
      </c>
      <c r="C783" s="1" t="s">
        <v>22</v>
      </c>
      <c r="D783">
        <v>0</v>
      </c>
      <c r="E783" s="1" t="s">
        <v>104</v>
      </c>
      <c r="F783" s="1" t="s">
        <v>17</v>
      </c>
      <c r="G783">
        <v>22</v>
      </c>
    </row>
    <row r="784" spans="1:7" x14ac:dyDescent="0.35">
      <c r="A784">
        <v>49650</v>
      </c>
      <c r="B784">
        <v>1</v>
      </c>
      <c r="C784" s="1" t="s">
        <v>44</v>
      </c>
      <c r="D784">
        <v>5201</v>
      </c>
      <c r="E784" s="1" t="s">
        <v>92</v>
      </c>
      <c r="F784" s="1" t="s">
        <v>14</v>
      </c>
      <c r="G784">
        <v>10</v>
      </c>
    </row>
    <row r="785" spans="1:7" x14ac:dyDescent="0.35">
      <c r="A785">
        <v>61191</v>
      </c>
      <c r="B785">
        <v>0</v>
      </c>
      <c r="C785" s="1" t="s">
        <v>34</v>
      </c>
      <c r="D785">
        <v>1901</v>
      </c>
      <c r="E785" s="1" t="s">
        <v>98</v>
      </c>
      <c r="F785" s="1" t="s">
        <v>17</v>
      </c>
      <c r="G785">
        <v>10</v>
      </c>
    </row>
    <row r="786" spans="1:7" x14ac:dyDescent="0.35">
      <c r="A786">
        <v>23491</v>
      </c>
      <c r="B786">
        <v>1</v>
      </c>
      <c r="C786" s="1" t="s">
        <v>47</v>
      </c>
      <c r="D786">
        <v>4001</v>
      </c>
      <c r="E786" s="1" t="s">
        <v>91</v>
      </c>
      <c r="F786" s="1" t="s">
        <v>14</v>
      </c>
      <c r="G786">
        <v>10</v>
      </c>
    </row>
    <row r="787" spans="1:7" x14ac:dyDescent="0.35">
      <c r="A787">
        <v>87127</v>
      </c>
      <c r="B787">
        <v>0</v>
      </c>
      <c r="C787" s="1" t="s">
        <v>35</v>
      </c>
      <c r="D787">
        <v>2101</v>
      </c>
      <c r="E787" s="1" t="s">
        <v>89</v>
      </c>
      <c r="F787" s="1" t="s">
        <v>17</v>
      </c>
      <c r="G787">
        <v>10</v>
      </c>
    </row>
    <row r="788" spans="1:7" x14ac:dyDescent="0.35">
      <c r="A788">
        <v>263</v>
      </c>
      <c r="B788">
        <v>2</v>
      </c>
      <c r="C788" s="1" t="s">
        <v>47</v>
      </c>
      <c r="D788">
        <v>2001</v>
      </c>
      <c r="E788" s="1" t="s">
        <v>95</v>
      </c>
      <c r="F788" s="1" t="s">
        <v>97</v>
      </c>
      <c r="G788">
        <v>10</v>
      </c>
    </row>
    <row r="789" spans="1:7" x14ac:dyDescent="0.35">
      <c r="A789">
        <v>137962</v>
      </c>
      <c r="B789">
        <v>1</v>
      </c>
      <c r="C789" s="1" t="s">
        <v>56</v>
      </c>
      <c r="D789">
        <v>3510</v>
      </c>
      <c r="E789" s="1" t="s">
        <v>94</v>
      </c>
      <c r="F789" s="1" t="s">
        <v>14</v>
      </c>
      <c r="G789">
        <v>10</v>
      </c>
    </row>
    <row r="790" spans="1:7" x14ac:dyDescent="0.35">
      <c r="A790">
        <v>21746</v>
      </c>
      <c r="B790">
        <v>2</v>
      </c>
      <c r="C790" s="1" t="s">
        <v>18</v>
      </c>
      <c r="D790">
        <v>4801</v>
      </c>
      <c r="E790" s="1" t="s">
        <v>100</v>
      </c>
      <c r="F790" s="1" t="s">
        <v>17</v>
      </c>
      <c r="G790">
        <v>10</v>
      </c>
    </row>
    <row r="791" spans="1:7" x14ac:dyDescent="0.35">
      <c r="A791">
        <v>140632</v>
      </c>
      <c r="B791">
        <v>28</v>
      </c>
      <c r="C791" s="1" t="s">
        <v>55</v>
      </c>
      <c r="D791">
        <v>2901</v>
      </c>
      <c r="E791" s="1" t="s">
        <v>90</v>
      </c>
      <c r="F791" s="1" t="s">
        <v>17</v>
      </c>
      <c r="G791">
        <v>20</v>
      </c>
    </row>
    <row r="792" spans="1:7" x14ac:dyDescent="0.35">
      <c r="A792">
        <v>20773</v>
      </c>
      <c r="B792">
        <v>0</v>
      </c>
      <c r="C792" s="1" t="s">
        <v>18</v>
      </c>
      <c r="D792">
        <v>0</v>
      </c>
      <c r="E792" s="1" t="s">
        <v>92</v>
      </c>
      <c r="F792" s="1" t="s">
        <v>14</v>
      </c>
      <c r="G792">
        <v>5</v>
      </c>
    </row>
    <row r="793" spans="1:7" x14ac:dyDescent="0.35">
      <c r="A793">
        <v>81006</v>
      </c>
      <c r="B793">
        <v>2</v>
      </c>
      <c r="C793" s="1" t="s">
        <v>36</v>
      </c>
      <c r="D793">
        <v>2307</v>
      </c>
      <c r="E793" s="1" t="s">
        <v>92</v>
      </c>
      <c r="F793" s="1" t="s">
        <v>17</v>
      </c>
      <c r="G793">
        <v>6</v>
      </c>
    </row>
    <row r="794" spans="1:7" x14ac:dyDescent="0.35">
      <c r="A794">
        <v>135060</v>
      </c>
      <c r="B794">
        <v>2</v>
      </c>
      <c r="C794" s="1" t="s">
        <v>56</v>
      </c>
      <c r="D794">
        <v>0</v>
      </c>
      <c r="E794" s="1" t="s">
        <v>96</v>
      </c>
      <c r="F794" s="1" t="s">
        <v>17</v>
      </c>
      <c r="G794">
        <v>20</v>
      </c>
    </row>
    <row r="795" spans="1:7" x14ac:dyDescent="0.35">
      <c r="A795">
        <v>86626</v>
      </c>
      <c r="B795">
        <v>1</v>
      </c>
      <c r="C795" s="1" t="s">
        <v>46</v>
      </c>
      <c r="D795">
        <v>4901</v>
      </c>
      <c r="E795" s="1" t="s">
        <v>93</v>
      </c>
      <c r="F795" s="1" t="s">
        <v>14</v>
      </c>
      <c r="G795">
        <v>6</v>
      </c>
    </row>
    <row r="796" spans="1:7" x14ac:dyDescent="0.35">
      <c r="A796">
        <v>173039</v>
      </c>
      <c r="B796">
        <v>0</v>
      </c>
      <c r="C796" s="1" t="s">
        <v>22</v>
      </c>
      <c r="D796">
        <v>0</v>
      </c>
      <c r="E796" s="1" t="s">
        <v>100</v>
      </c>
      <c r="F796" s="1" t="s">
        <v>17</v>
      </c>
      <c r="G796">
        <v>50</v>
      </c>
    </row>
    <row r="797" spans="1:7" x14ac:dyDescent="0.35">
      <c r="A797">
        <v>105660</v>
      </c>
      <c r="B797">
        <v>1</v>
      </c>
      <c r="C797" s="1" t="s">
        <v>28</v>
      </c>
      <c r="D797">
        <v>0</v>
      </c>
      <c r="E797" s="1" t="s">
        <v>92</v>
      </c>
      <c r="F797" s="1" t="s">
        <v>14</v>
      </c>
      <c r="G797">
        <v>5</v>
      </c>
    </row>
    <row r="798" spans="1:7" x14ac:dyDescent="0.35">
      <c r="A798">
        <v>35935</v>
      </c>
      <c r="B798">
        <v>1</v>
      </c>
      <c r="C798" s="1" t="s">
        <v>13</v>
      </c>
      <c r="D798">
        <v>1101</v>
      </c>
      <c r="E798" s="1" t="s">
        <v>91</v>
      </c>
      <c r="F798" s="1" t="s">
        <v>14</v>
      </c>
      <c r="G798">
        <v>21</v>
      </c>
    </row>
    <row r="799" spans="1:7" x14ac:dyDescent="0.35">
      <c r="A799">
        <v>31746</v>
      </c>
      <c r="B799">
        <v>1</v>
      </c>
      <c r="C799" s="1" t="s">
        <v>13</v>
      </c>
      <c r="D799">
        <v>2802</v>
      </c>
      <c r="E799" s="1" t="s">
        <v>90</v>
      </c>
      <c r="F799" s="1" t="s">
        <v>14</v>
      </c>
      <c r="G799">
        <v>6</v>
      </c>
    </row>
    <row r="800" spans="1:7" x14ac:dyDescent="0.35">
      <c r="A800">
        <v>71491</v>
      </c>
      <c r="B800">
        <v>0</v>
      </c>
      <c r="C800" s="1" t="s">
        <v>30</v>
      </c>
      <c r="D800">
        <v>0</v>
      </c>
      <c r="E800" s="1" t="s">
        <v>89</v>
      </c>
      <c r="F800" s="1" t="s">
        <v>17</v>
      </c>
      <c r="G800">
        <v>25</v>
      </c>
    </row>
    <row r="801" spans="1:7" x14ac:dyDescent="0.35">
      <c r="A801">
        <v>188666</v>
      </c>
      <c r="B801">
        <v>1</v>
      </c>
      <c r="C801" s="1" t="s">
        <v>13</v>
      </c>
      <c r="D801">
        <v>0</v>
      </c>
      <c r="E801" s="1" t="s">
        <v>94</v>
      </c>
      <c r="F801" s="1" t="s">
        <v>14</v>
      </c>
      <c r="G801">
        <v>25</v>
      </c>
    </row>
    <row r="802" spans="1:7" x14ac:dyDescent="0.35">
      <c r="A802">
        <v>135016</v>
      </c>
      <c r="B802">
        <v>0</v>
      </c>
      <c r="C802" s="1" t="s">
        <v>56</v>
      </c>
      <c r="D802">
        <v>5212</v>
      </c>
      <c r="E802" s="1" t="s">
        <v>98</v>
      </c>
      <c r="F802" s="1" t="s">
        <v>17</v>
      </c>
      <c r="G802">
        <v>14</v>
      </c>
    </row>
    <row r="803" spans="1:7" x14ac:dyDescent="0.35">
      <c r="A803">
        <v>175283</v>
      </c>
      <c r="B803">
        <v>0</v>
      </c>
      <c r="C803" s="1" t="s">
        <v>51</v>
      </c>
      <c r="D803">
        <v>4501</v>
      </c>
      <c r="E803" s="1" t="s">
        <v>94</v>
      </c>
      <c r="F803" s="1" t="s">
        <v>17</v>
      </c>
      <c r="G803">
        <v>50</v>
      </c>
    </row>
    <row r="804" spans="1:7" x14ac:dyDescent="0.35">
      <c r="A804">
        <v>69983</v>
      </c>
      <c r="B804">
        <v>1</v>
      </c>
      <c r="C804" s="1" t="s">
        <v>30</v>
      </c>
      <c r="D804">
        <v>1305</v>
      </c>
      <c r="E804" s="1" t="s">
        <v>92</v>
      </c>
      <c r="F804" s="1" t="s">
        <v>14</v>
      </c>
      <c r="G804">
        <v>11</v>
      </c>
    </row>
    <row r="805" spans="1:7" x14ac:dyDescent="0.35">
      <c r="A805">
        <v>42291</v>
      </c>
      <c r="B805">
        <v>0</v>
      </c>
      <c r="C805" s="1" t="s">
        <v>13</v>
      </c>
      <c r="D805">
        <v>0</v>
      </c>
      <c r="E805" s="1" t="s">
        <v>92</v>
      </c>
      <c r="F805" s="1" t="s">
        <v>14</v>
      </c>
      <c r="G805">
        <v>15</v>
      </c>
    </row>
    <row r="806" spans="1:7" x14ac:dyDescent="0.35">
      <c r="A806">
        <v>160869</v>
      </c>
      <c r="B806">
        <v>1</v>
      </c>
      <c r="C806" s="1" t="s">
        <v>22</v>
      </c>
      <c r="D806">
        <v>1502</v>
      </c>
      <c r="E806" s="1" t="s">
        <v>89</v>
      </c>
      <c r="F806" s="1" t="s">
        <v>14</v>
      </c>
      <c r="G806">
        <v>4</v>
      </c>
    </row>
    <row r="807" spans="1:7" x14ac:dyDescent="0.35">
      <c r="A807">
        <v>28003</v>
      </c>
      <c r="B807">
        <v>0</v>
      </c>
      <c r="C807" s="1" t="s">
        <v>16</v>
      </c>
      <c r="D807">
        <v>0</v>
      </c>
      <c r="E807" s="1" t="s">
        <v>93</v>
      </c>
      <c r="F807" s="1" t="s">
        <v>17</v>
      </c>
      <c r="G807">
        <v>15</v>
      </c>
    </row>
    <row r="808" spans="1:7" x14ac:dyDescent="0.35">
      <c r="A808">
        <v>104732</v>
      </c>
      <c r="B808">
        <v>0</v>
      </c>
      <c r="C808" s="1" t="s">
        <v>28</v>
      </c>
      <c r="D808">
        <v>1403</v>
      </c>
      <c r="E808" s="1" t="s">
        <v>91</v>
      </c>
      <c r="F808" s="1" t="s">
        <v>17</v>
      </c>
      <c r="G808">
        <v>10</v>
      </c>
    </row>
    <row r="809" spans="1:7" x14ac:dyDescent="0.35">
      <c r="A809">
        <v>126035</v>
      </c>
      <c r="B809">
        <v>0</v>
      </c>
      <c r="C809" s="1" t="s">
        <v>21</v>
      </c>
      <c r="D809">
        <v>1308</v>
      </c>
      <c r="E809" s="1" t="s">
        <v>100</v>
      </c>
      <c r="F809" s="1" t="s">
        <v>31</v>
      </c>
      <c r="G809">
        <v>21</v>
      </c>
    </row>
    <row r="810" spans="1:7" x14ac:dyDescent="0.35">
      <c r="A810">
        <v>29852</v>
      </c>
      <c r="B810">
        <v>1</v>
      </c>
      <c r="C810" s="1" t="s">
        <v>40</v>
      </c>
      <c r="D810">
        <v>5712</v>
      </c>
      <c r="E810" s="1" t="s">
        <v>90</v>
      </c>
      <c r="F810" s="1" t="s">
        <v>14</v>
      </c>
      <c r="G810">
        <v>17</v>
      </c>
    </row>
    <row r="811" spans="1:7" x14ac:dyDescent="0.35">
      <c r="A811">
        <v>118091</v>
      </c>
      <c r="B811">
        <v>1</v>
      </c>
      <c r="C811" s="1" t="s">
        <v>21</v>
      </c>
      <c r="D811">
        <v>4612</v>
      </c>
      <c r="E811" s="1" t="s">
        <v>90</v>
      </c>
      <c r="F811" s="1" t="s">
        <v>14</v>
      </c>
      <c r="G811">
        <v>20</v>
      </c>
    </row>
    <row r="812" spans="1:7" x14ac:dyDescent="0.35">
      <c r="A812">
        <v>8204</v>
      </c>
      <c r="B812">
        <v>0</v>
      </c>
      <c r="C812" s="1" t="s">
        <v>30</v>
      </c>
      <c r="D812">
        <v>1503</v>
      </c>
      <c r="E812" s="1" t="s">
        <v>100</v>
      </c>
      <c r="F812" s="1" t="s">
        <v>17</v>
      </c>
      <c r="G812">
        <v>10</v>
      </c>
    </row>
    <row r="813" spans="1:7" x14ac:dyDescent="0.35">
      <c r="A813">
        <v>90947</v>
      </c>
      <c r="B813">
        <v>28</v>
      </c>
      <c r="C813" s="1" t="s">
        <v>16</v>
      </c>
      <c r="D813">
        <v>5001</v>
      </c>
      <c r="E813" s="1" t="s">
        <v>99</v>
      </c>
      <c r="F813" s="1" t="s">
        <v>17</v>
      </c>
      <c r="G813">
        <v>25</v>
      </c>
    </row>
    <row r="814" spans="1:7" x14ac:dyDescent="0.35">
      <c r="A814">
        <v>144769</v>
      </c>
      <c r="B814">
        <v>1</v>
      </c>
      <c r="C814" s="1" t="s">
        <v>22</v>
      </c>
      <c r="D814">
        <v>0</v>
      </c>
      <c r="E814" s="1" t="s">
        <v>94</v>
      </c>
      <c r="F814" s="1" t="s">
        <v>31</v>
      </c>
      <c r="G814">
        <v>6</v>
      </c>
    </row>
    <row r="815" spans="1:7" x14ac:dyDescent="0.35">
      <c r="A815">
        <v>6912</v>
      </c>
      <c r="B815">
        <v>2</v>
      </c>
      <c r="C815" s="1" t="s">
        <v>24</v>
      </c>
      <c r="D815">
        <v>2609</v>
      </c>
      <c r="E815" s="1" t="s">
        <v>89</v>
      </c>
      <c r="F815" s="1" t="s">
        <v>17</v>
      </c>
      <c r="G815">
        <v>15</v>
      </c>
    </row>
    <row r="816" spans="1:7" x14ac:dyDescent="0.35">
      <c r="A816">
        <v>2464</v>
      </c>
      <c r="B816">
        <v>1</v>
      </c>
      <c r="C816" s="1" t="s">
        <v>21</v>
      </c>
      <c r="D816">
        <v>4104</v>
      </c>
      <c r="E816" s="1" t="s">
        <v>97</v>
      </c>
      <c r="F816" s="1" t="s">
        <v>14</v>
      </c>
      <c r="G816">
        <v>7</v>
      </c>
    </row>
    <row r="817" spans="1:7" x14ac:dyDescent="0.35">
      <c r="A817">
        <v>71400</v>
      </c>
      <c r="B817">
        <v>2</v>
      </c>
      <c r="C817" s="1" t="s">
        <v>30</v>
      </c>
      <c r="D817">
        <v>0</v>
      </c>
      <c r="E817" s="1" t="s">
        <v>92</v>
      </c>
      <c r="F817" s="1" t="s">
        <v>14</v>
      </c>
      <c r="G817">
        <v>15</v>
      </c>
    </row>
    <row r="818" spans="1:7" x14ac:dyDescent="0.35">
      <c r="A818">
        <v>250</v>
      </c>
      <c r="B818">
        <v>3</v>
      </c>
      <c r="C818" s="1" t="s">
        <v>16</v>
      </c>
      <c r="D818">
        <v>1001</v>
      </c>
      <c r="E818" s="1" t="s">
        <v>91</v>
      </c>
      <c r="F818" s="1" t="s">
        <v>17</v>
      </c>
      <c r="G818">
        <v>15</v>
      </c>
    </row>
    <row r="819" spans="1:7" x14ac:dyDescent="0.35">
      <c r="A819">
        <v>99325</v>
      </c>
      <c r="B819">
        <v>1</v>
      </c>
      <c r="C819" s="1" t="s">
        <v>37</v>
      </c>
      <c r="D819">
        <v>1701</v>
      </c>
      <c r="E819" s="1" t="s">
        <v>93</v>
      </c>
      <c r="F819" s="1" t="s">
        <v>14</v>
      </c>
      <c r="G819">
        <v>10</v>
      </c>
    </row>
    <row r="820" spans="1:7" x14ac:dyDescent="0.35">
      <c r="A820">
        <v>120461</v>
      </c>
      <c r="B820">
        <v>0</v>
      </c>
      <c r="C820" s="1" t="s">
        <v>21</v>
      </c>
      <c r="D820">
        <v>4401</v>
      </c>
      <c r="E820" s="1" t="s">
        <v>92</v>
      </c>
      <c r="F820" s="1" t="s">
        <v>17</v>
      </c>
      <c r="G820">
        <v>20</v>
      </c>
    </row>
    <row r="821" spans="1:7" x14ac:dyDescent="0.35">
      <c r="A821">
        <v>185760</v>
      </c>
      <c r="B821">
        <v>0</v>
      </c>
      <c r="C821" s="1" t="s">
        <v>40</v>
      </c>
      <c r="D821">
        <v>0</v>
      </c>
      <c r="E821" s="1" t="s">
        <v>89</v>
      </c>
      <c r="F821" s="1" t="s">
        <v>97</v>
      </c>
      <c r="G821">
        <v>10</v>
      </c>
    </row>
    <row r="822" spans="1:7" x14ac:dyDescent="0.35">
      <c r="A822">
        <v>133285</v>
      </c>
      <c r="B822">
        <v>0</v>
      </c>
      <c r="C822" s="1" t="s">
        <v>42</v>
      </c>
      <c r="D822">
        <v>0</v>
      </c>
      <c r="E822" s="1" t="s">
        <v>92</v>
      </c>
      <c r="F822" s="1" t="s">
        <v>17</v>
      </c>
      <c r="G822">
        <v>30</v>
      </c>
    </row>
    <row r="823" spans="1:7" x14ac:dyDescent="0.35">
      <c r="A823">
        <v>60526</v>
      </c>
      <c r="B823">
        <v>1</v>
      </c>
      <c r="C823" s="1" t="s">
        <v>34</v>
      </c>
      <c r="D823">
        <v>4510</v>
      </c>
      <c r="E823" s="1" t="s">
        <v>98</v>
      </c>
      <c r="F823" s="1" t="s">
        <v>14</v>
      </c>
      <c r="G823">
        <v>6</v>
      </c>
    </row>
    <row r="824" spans="1:7" x14ac:dyDescent="0.35">
      <c r="A824">
        <v>26858</v>
      </c>
      <c r="B824">
        <v>2</v>
      </c>
      <c r="C824" s="1" t="s">
        <v>40</v>
      </c>
      <c r="D824">
        <v>4212</v>
      </c>
      <c r="E824" s="1" t="s">
        <v>91</v>
      </c>
      <c r="F824" s="1" t="s">
        <v>14</v>
      </c>
      <c r="G824">
        <v>15</v>
      </c>
    </row>
    <row r="825" spans="1:7" x14ac:dyDescent="0.35">
      <c r="A825">
        <v>61488</v>
      </c>
      <c r="B825">
        <v>2</v>
      </c>
      <c r="C825" s="1" t="s">
        <v>34</v>
      </c>
      <c r="D825">
        <v>2101</v>
      </c>
      <c r="E825" s="1" t="s">
        <v>92</v>
      </c>
      <c r="F825" s="1" t="s">
        <v>14</v>
      </c>
      <c r="G825">
        <v>7</v>
      </c>
    </row>
    <row r="826" spans="1:7" x14ac:dyDescent="0.35">
      <c r="A826">
        <v>182156</v>
      </c>
      <c r="B826">
        <v>0</v>
      </c>
      <c r="C826" s="1" t="s">
        <v>41</v>
      </c>
      <c r="D826">
        <v>3001</v>
      </c>
      <c r="E826" s="1" t="s">
        <v>91</v>
      </c>
      <c r="F826" s="1" t="s">
        <v>17</v>
      </c>
      <c r="G826">
        <v>27</v>
      </c>
    </row>
    <row r="827" spans="1:7" x14ac:dyDescent="0.35">
      <c r="A827">
        <v>133925</v>
      </c>
      <c r="B827">
        <v>4</v>
      </c>
      <c r="C827" s="1" t="s">
        <v>42</v>
      </c>
      <c r="D827">
        <v>1906</v>
      </c>
      <c r="E827" s="1" t="s">
        <v>101</v>
      </c>
      <c r="F827" s="1" t="s">
        <v>14</v>
      </c>
      <c r="G827">
        <v>25</v>
      </c>
    </row>
    <row r="828" spans="1:7" x14ac:dyDescent="0.35">
      <c r="A828">
        <v>115431</v>
      </c>
      <c r="B828">
        <v>0</v>
      </c>
      <c r="C828" s="1" t="s">
        <v>32</v>
      </c>
      <c r="D828">
        <v>2801</v>
      </c>
      <c r="E828" s="1" t="s">
        <v>90</v>
      </c>
      <c r="F828" s="1" t="s">
        <v>14</v>
      </c>
      <c r="G828">
        <v>5</v>
      </c>
    </row>
    <row r="829" spans="1:7" x14ac:dyDescent="0.35">
      <c r="A829">
        <v>72366</v>
      </c>
      <c r="B829">
        <v>1</v>
      </c>
      <c r="C829" s="1" t="s">
        <v>30</v>
      </c>
      <c r="D829">
        <v>4701</v>
      </c>
      <c r="E829" s="1" t="s">
        <v>92</v>
      </c>
      <c r="F829" s="1" t="s">
        <v>14</v>
      </c>
      <c r="G829">
        <v>20</v>
      </c>
    </row>
    <row r="830" spans="1:7" x14ac:dyDescent="0.35">
      <c r="A830">
        <v>32527</v>
      </c>
      <c r="B830">
        <v>28</v>
      </c>
      <c r="C830" s="1" t="s">
        <v>13</v>
      </c>
      <c r="D830">
        <v>3801</v>
      </c>
      <c r="E830" s="1" t="s">
        <v>91</v>
      </c>
      <c r="F830" s="1" t="s">
        <v>17</v>
      </c>
      <c r="G830">
        <v>3</v>
      </c>
    </row>
    <row r="831" spans="1:7" x14ac:dyDescent="0.35">
      <c r="A831">
        <v>175974</v>
      </c>
      <c r="B831">
        <v>1</v>
      </c>
      <c r="C831" s="1" t="s">
        <v>51</v>
      </c>
      <c r="D831">
        <v>1701</v>
      </c>
      <c r="E831" s="1" t="s">
        <v>98</v>
      </c>
      <c r="F831" s="1" t="s">
        <v>14</v>
      </c>
      <c r="G831">
        <v>11</v>
      </c>
    </row>
    <row r="832" spans="1:7" x14ac:dyDescent="0.35">
      <c r="A832">
        <v>96008</v>
      </c>
      <c r="B832">
        <v>0</v>
      </c>
      <c r="C832" s="1" t="s">
        <v>16</v>
      </c>
      <c r="D832">
        <v>0</v>
      </c>
      <c r="E832" s="1" t="s">
        <v>105</v>
      </c>
      <c r="F832" s="1" t="s">
        <v>17</v>
      </c>
      <c r="G832">
        <v>5</v>
      </c>
    </row>
    <row r="833" spans="1:7" x14ac:dyDescent="0.35">
      <c r="A833">
        <v>106610</v>
      </c>
      <c r="B833">
        <v>1</v>
      </c>
      <c r="C833" s="1" t="s">
        <v>60</v>
      </c>
      <c r="D833">
        <v>2812</v>
      </c>
      <c r="E833" s="1" t="s">
        <v>90</v>
      </c>
      <c r="F833" s="1" t="s">
        <v>14</v>
      </c>
      <c r="G833">
        <v>15</v>
      </c>
    </row>
    <row r="834" spans="1:7" x14ac:dyDescent="0.35">
      <c r="A834">
        <v>80395</v>
      </c>
      <c r="B834">
        <v>0</v>
      </c>
      <c r="C834" s="1" t="s">
        <v>36</v>
      </c>
      <c r="D834">
        <v>0</v>
      </c>
      <c r="E834" s="1" t="s">
        <v>93</v>
      </c>
      <c r="F834" s="1" t="s">
        <v>17</v>
      </c>
      <c r="G834">
        <v>50</v>
      </c>
    </row>
    <row r="835" spans="1:7" x14ac:dyDescent="0.35">
      <c r="A835">
        <v>86225</v>
      </c>
      <c r="B835">
        <v>2</v>
      </c>
      <c r="C835" s="1" t="s">
        <v>53</v>
      </c>
      <c r="D835">
        <v>3611</v>
      </c>
      <c r="E835" s="1" t="s">
        <v>92</v>
      </c>
      <c r="F835" s="1" t="s">
        <v>14</v>
      </c>
      <c r="G835">
        <v>10</v>
      </c>
    </row>
    <row r="836" spans="1:7" x14ac:dyDescent="0.35">
      <c r="A836">
        <v>43595</v>
      </c>
      <c r="B836">
        <v>1</v>
      </c>
      <c r="C836" s="1" t="s">
        <v>30</v>
      </c>
      <c r="D836">
        <v>0</v>
      </c>
      <c r="E836" s="1" t="s">
        <v>90</v>
      </c>
      <c r="F836" s="1" t="s">
        <v>14</v>
      </c>
      <c r="G836">
        <v>6</v>
      </c>
    </row>
    <row r="837" spans="1:7" x14ac:dyDescent="0.35">
      <c r="A837">
        <v>144812</v>
      </c>
      <c r="B837">
        <v>1</v>
      </c>
      <c r="C837" s="1" t="s">
        <v>22</v>
      </c>
      <c r="D837">
        <v>2801</v>
      </c>
      <c r="E837" s="1" t="s">
        <v>94</v>
      </c>
      <c r="F837" s="1" t="s">
        <v>14</v>
      </c>
      <c r="G837">
        <v>50</v>
      </c>
    </row>
    <row r="838" spans="1:7" x14ac:dyDescent="0.35">
      <c r="A838">
        <v>182480</v>
      </c>
      <c r="B838">
        <v>0</v>
      </c>
      <c r="C838" s="1" t="s">
        <v>41</v>
      </c>
      <c r="D838">
        <v>0</v>
      </c>
      <c r="E838" s="1" t="s">
        <v>93</v>
      </c>
      <c r="F838" s="1" t="s">
        <v>17</v>
      </c>
      <c r="G838">
        <v>50</v>
      </c>
    </row>
    <row r="839" spans="1:7" x14ac:dyDescent="0.35">
      <c r="A839">
        <v>135265</v>
      </c>
      <c r="B839">
        <v>0</v>
      </c>
      <c r="C839" s="1" t="s">
        <v>56</v>
      </c>
      <c r="D839">
        <v>0</v>
      </c>
      <c r="E839" s="1" t="s">
        <v>91</v>
      </c>
      <c r="F839" s="1" t="s">
        <v>17</v>
      </c>
      <c r="G839">
        <v>14</v>
      </c>
    </row>
    <row r="840" spans="1:7" x14ac:dyDescent="0.35">
      <c r="A840">
        <v>84610</v>
      </c>
      <c r="B840">
        <v>0</v>
      </c>
      <c r="C840" s="1" t="s">
        <v>57</v>
      </c>
      <c r="D840">
        <v>1111</v>
      </c>
      <c r="E840" s="1" t="s">
        <v>93</v>
      </c>
      <c r="F840" s="1" t="s">
        <v>17</v>
      </c>
      <c r="G840">
        <v>4</v>
      </c>
    </row>
    <row r="841" spans="1:7" x14ac:dyDescent="0.35">
      <c r="A841">
        <v>116533</v>
      </c>
      <c r="B841">
        <v>0</v>
      </c>
      <c r="C841" s="1" t="s">
        <v>21</v>
      </c>
      <c r="D841">
        <v>0</v>
      </c>
      <c r="E841" s="1" t="s">
        <v>90</v>
      </c>
      <c r="F841" s="1" t="s">
        <v>17</v>
      </c>
      <c r="G841">
        <v>10</v>
      </c>
    </row>
    <row r="842" spans="1:7" x14ac:dyDescent="0.35">
      <c r="A842">
        <v>29501</v>
      </c>
      <c r="B842">
        <v>2</v>
      </c>
      <c r="C842" s="1" t="s">
        <v>40</v>
      </c>
      <c r="D842">
        <v>2710</v>
      </c>
      <c r="E842" s="1" t="s">
        <v>90</v>
      </c>
      <c r="F842" s="1" t="s">
        <v>31</v>
      </c>
      <c r="G842">
        <v>21</v>
      </c>
    </row>
    <row r="843" spans="1:7" x14ac:dyDescent="0.35">
      <c r="A843">
        <v>102351</v>
      </c>
      <c r="B843">
        <v>0</v>
      </c>
      <c r="C843" s="1" t="s">
        <v>37</v>
      </c>
      <c r="D843">
        <v>3301</v>
      </c>
      <c r="E843" s="1" t="s">
        <v>102</v>
      </c>
      <c r="F843" s="1" t="s">
        <v>17</v>
      </c>
      <c r="G843">
        <v>23</v>
      </c>
    </row>
    <row r="844" spans="1:7" x14ac:dyDescent="0.35">
      <c r="A844">
        <v>136935</v>
      </c>
      <c r="B844">
        <v>0</v>
      </c>
      <c r="C844" s="1" t="s">
        <v>32</v>
      </c>
      <c r="D844">
        <v>0</v>
      </c>
      <c r="E844" s="1" t="s">
        <v>90</v>
      </c>
      <c r="F844" s="1" t="s">
        <v>17</v>
      </c>
      <c r="G844">
        <v>15</v>
      </c>
    </row>
    <row r="845" spans="1:7" x14ac:dyDescent="0.35">
      <c r="A845">
        <v>137833</v>
      </c>
      <c r="B845">
        <v>1</v>
      </c>
      <c r="C845" s="1" t="s">
        <v>56</v>
      </c>
      <c r="D845">
        <v>0</v>
      </c>
      <c r="E845" s="1" t="s">
        <v>90</v>
      </c>
      <c r="F845" s="1" t="s">
        <v>14</v>
      </c>
      <c r="G845">
        <v>25</v>
      </c>
    </row>
    <row r="846" spans="1:7" x14ac:dyDescent="0.35">
      <c r="A846">
        <v>162392</v>
      </c>
      <c r="B846">
        <v>1</v>
      </c>
      <c r="C846" s="1" t="s">
        <v>22</v>
      </c>
      <c r="D846">
        <v>2301</v>
      </c>
      <c r="E846" s="1" t="s">
        <v>94</v>
      </c>
      <c r="F846" s="1" t="s">
        <v>14</v>
      </c>
      <c r="G846">
        <v>20</v>
      </c>
    </row>
    <row r="847" spans="1:7" x14ac:dyDescent="0.35">
      <c r="A847">
        <v>186713</v>
      </c>
      <c r="B847">
        <v>0</v>
      </c>
      <c r="C847" s="1" t="s">
        <v>22</v>
      </c>
      <c r="D847">
        <v>3408</v>
      </c>
      <c r="E847" s="1" t="s">
        <v>89</v>
      </c>
      <c r="F847" s="1" t="s">
        <v>17</v>
      </c>
      <c r="G847">
        <v>15</v>
      </c>
    </row>
    <row r="848" spans="1:7" x14ac:dyDescent="0.35">
      <c r="A848">
        <v>12573</v>
      </c>
      <c r="B848">
        <v>0</v>
      </c>
      <c r="C848" s="1" t="s">
        <v>41</v>
      </c>
      <c r="D848">
        <v>803</v>
      </c>
      <c r="E848" s="1" t="s">
        <v>97</v>
      </c>
      <c r="F848" s="1" t="s">
        <v>17</v>
      </c>
      <c r="G848">
        <v>102</v>
      </c>
    </row>
    <row r="849" spans="1:7" x14ac:dyDescent="0.35">
      <c r="A849">
        <v>112594</v>
      </c>
      <c r="B849">
        <v>1</v>
      </c>
      <c r="C849" s="1" t="s">
        <v>33</v>
      </c>
      <c r="D849">
        <v>0</v>
      </c>
      <c r="E849" s="1" t="s">
        <v>90</v>
      </c>
      <c r="F849" s="1" t="s">
        <v>14</v>
      </c>
      <c r="G849">
        <v>15</v>
      </c>
    </row>
    <row r="850" spans="1:7" x14ac:dyDescent="0.35">
      <c r="A850">
        <v>145123</v>
      </c>
      <c r="B850">
        <v>2</v>
      </c>
      <c r="C850" s="1" t="s">
        <v>22</v>
      </c>
      <c r="D850">
        <v>1801</v>
      </c>
      <c r="E850" s="1" t="s">
        <v>94</v>
      </c>
      <c r="F850" s="1" t="s">
        <v>17</v>
      </c>
      <c r="G850">
        <v>5</v>
      </c>
    </row>
    <row r="851" spans="1:7" x14ac:dyDescent="0.35">
      <c r="A851">
        <v>58374</v>
      </c>
      <c r="B851">
        <v>0</v>
      </c>
      <c r="C851" s="1" t="s">
        <v>58</v>
      </c>
      <c r="D851">
        <v>1712</v>
      </c>
      <c r="E851" s="1" t="s">
        <v>90</v>
      </c>
      <c r="F851" s="1" t="s">
        <v>17</v>
      </c>
      <c r="G851">
        <v>10</v>
      </c>
    </row>
    <row r="852" spans="1:7" x14ac:dyDescent="0.35">
      <c r="A852">
        <v>108316</v>
      </c>
      <c r="B852">
        <v>1</v>
      </c>
      <c r="C852" s="1" t="s">
        <v>50</v>
      </c>
      <c r="D852">
        <v>3909</v>
      </c>
      <c r="E852" s="1" t="s">
        <v>96</v>
      </c>
      <c r="F852" s="1" t="s">
        <v>14</v>
      </c>
      <c r="G852">
        <v>24</v>
      </c>
    </row>
    <row r="853" spans="1:7" x14ac:dyDescent="0.35">
      <c r="A853">
        <v>71312</v>
      </c>
      <c r="B853">
        <v>2</v>
      </c>
      <c r="C853" s="1" t="s">
        <v>30</v>
      </c>
      <c r="D853">
        <v>3811</v>
      </c>
      <c r="E853" s="1" t="s">
        <v>92</v>
      </c>
      <c r="F853" s="1" t="s">
        <v>17</v>
      </c>
      <c r="G853">
        <v>3</v>
      </c>
    </row>
    <row r="854" spans="1:7" x14ac:dyDescent="0.35">
      <c r="A854">
        <v>142241</v>
      </c>
      <c r="B854">
        <v>3</v>
      </c>
      <c r="C854" s="1" t="s">
        <v>24</v>
      </c>
      <c r="D854">
        <v>3505</v>
      </c>
      <c r="E854" s="1" t="s">
        <v>95</v>
      </c>
      <c r="F854" s="1" t="s">
        <v>17</v>
      </c>
      <c r="G854">
        <v>30</v>
      </c>
    </row>
    <row r="855" spans="1:7" x14ac:dyDescent="0.35">
      <c r="A855">
        <v>7238</v>
      </c>
      <c r="B855">
        <v>0</v>
      </c>
      <c r="C855" s="1" t="s">
        <v>48</v>
      </c>
      <c r="D855">
        <v>0</v>
      </c>
      <c r="E855" s="1" t="s">
        <v>90</v>
      </c>
      <c r="F855" s="1" t="s">
        <v>17</v>
      </c>
      <c r="G855">
        <v>12</v>
      </c>
    </row>
    <row r="856" spans="1:7" x14ac:dyDescent="0.35">
      <c r="A856">
        <v>132003</v>
      </c>
      <c r="B856">
        <v>28</v>
      </c>
      <c r="C856" s="1" t="s">
        <v>49</v>
      </c>
      <c r="D856">
        <v>0</v>
      </c>
      <c r="E856" s="1" t="s">
        <v>92</v>
      </c>
      <c r="F856" s="1" t="s">
        <v>17</v>
      </c>
      <c r="G856">
        <v>8</v>
      </c>
    </row>
    <row r="857" spans="1:7" x14ac:dyDescent="0.35">
      <c r="A857">
        <v>172220</v>
      </c>
      <c r="B857">
        <v>1</v>
      </c>
      <c r="C857" s="1" t="s">
        <v>22</v>
      </c>
      <c r="D857">
        <v>4011</v>
      </c>
      <c r="E857" s="1" t="s">
        <v>98</v>
      </c>
      <c r="F857" s="1" t="s">
        <v>14</v>
      </c>
      <c r="G857">
        <v>19</v>
      </c>
    </row>
    <row r="858" spans="1:7" x14ac:dyDescent="0.35">
      <c r="A858">
        <v>189916</v>
      </c>
      <c r="B858">
        <v>0</v>
      </c>
      <c r="C858" s="1" t="s">
        <v>30</v>
      </c>
      <c r="D858">
        <v>1004</v>
      </c>
      <c r="E858" s="1" t="s">
        <v>97</v>
      </c>
      <c r="F858" s="1" t="s">
        <v>14</v>
      </c>
      <c r="G858">
        <v>5</v>
      </c>
    </row>
    <row r="859" spans="1:7" x14ac:dyDescent="0.35">
      <c r="A859">
        <v>89358</v>
      </c>
      <c r="B859">
        <v>1</v>
      </c>
      <c r="C859" s="1" t="s">
        <v>16</v>
      </c>
      <c r="D859">
        <v>3801</v>
      </c>
      <c r="E859" s="1" t="s">
        <v>89</v>
      </c>
      <c r="F859" s="1" t="s">
        <v>14</v>
      </c>
      <c r="G859">
        <v>20</v>
      </c>
    </row>
    <row r="860" spans="1:7" x14ac:dyDescent="0.35">
      <c r="A860">
        <v>82843</v>
      </c>
      <c r="B860">
        <v>28</v>
      </c>
      <c r="C860" s="1" t="s">
        <v>57</v>
      </c>
      <c r="D860">
        <v>0</v>
      </c>
      <c r="E860" s="1" t="s">
        <v>91</v>
      </c>
      <c r="F860" s="1" t="s">
        <v>17</v>
      </c>
      <c r="G860">
        <v>5</v>
      </c>
    </row>
    <row r="861" spans="1:7" x14ac:dyDescent="0.35">
      <c r="A861">
        <v>56124</v>
      </c>
      <c r="B861">
        <v>0</v>
      </c>
      <c r="C861" s="1" t="s">
        <v>63</v>
      </c>
      <c r="D861">
        <v>5106</v>
      </c>
      <c r="E861" s="1" t="s">
        <v>97</v>
      </c>
      <c r="F861" s="1" t="s">
        <v>14</v>
      </c>
      <c r="G861">
        <v>20</v>
      </c>
    </row>
    <row r="862" spans="1:7" x14ac:dyDescent="0.35">
      <c r="A862">
        <v>75840</v>
      </c>
      <c r="B862">
        <v>0</v>
      </c>
      <c r="C862" s="1" t="s">
        <v>48</v>
      </c>
      <c r="D862">
        <v>1501</v>
      </c>
      <c r="E862" s="1" t="s">
        <v>93</v>
      </c>
      <c r="F862" s="1" t="s">
        <v>14</v>
      </c>
      <c r="G862">
        <v>20</v>
      </c>
    </row>
    <row r="863" spans="1:7" x14ac:dyDescent="0.35">
      <c r="A863">
        <v>163220</v>
      </c>
      <c r="B863">
        <v>28</v>
      </c>
      <c r="C863" s="1" t="s">
        <v>22</v>
      </c>
      <c r="D863">
        <v>4701</v>
      </c>
      <c r="E863" s="1" t="s">
        <v>96</v>
      </c>
      <c r="F863" s="1" t="s">
        <v>31</v>
      </c>
      <c r="G863">
        <v>26</v>
      </c>
    </row>
    <row r="864" spans="1:7" x14ac:dyDescent="0.35">
      <c r="A864">
        <v>74615</v>
      </c>
      <c r="B864">
        <v>0</v>
      </c>
      <c r="C864" s="1" t="s">
        <v>30</v>
      </c>
      <c r="D864">
        <v>1101</v>
      </c>
      <c r="E864" s="1" t="s">
        <v>89</v>
      </c>
      <c r="F864" s="1" t="s">
        <v>14</v>
      </c>
      <c r="G864">
        <v>9</v>
      </c>
    </row>
    <row r="865" spans="1:7" x14ac:dyDescent="0.35">
      <c r="A865">
        <v>45808</v>
      </c>
      <c r="B865">
        <v>0</v>
      </c>
      <c r="C865" s="1" t="s">
        <v>13</v>
      </c>
      <c r="D865">
        <v>1809</v>
      </c>
      <c r="E865" s="1" t="s">
        <v>91</v>
      </c>
      <c r="F865" s="1" t="s">
        <v>17</v>
      </c>
      <c r="G865">
        <v>10</v>
      </c>
    </row>
    <row r="866" spans="1:7" x14ac:dyDescent="0.35">
      <c r="A866">
        <v>162593</v>
      </c>
      <c r="B866">
        <v>1</v>
      </c>
      <c r="C866" s="1" t="s">
        <v>22</v>
      </c>
      <c r="D866">
        <v>5010</v>
      </c>
      <c r="E866" s="1" t="s">
        <v>94</v>
      </c>
      <c r="F866" s="1" t="s">
        <v>14</v>
      </c>
      <c r="G866">
        <v>14</v>
      </c>
    </row>
    <row r="867" spans="1:7" x14ac:dyDescent="0.35">
      <c r="A867">
        <v>20237</v>
      </c>
      <c r="B867">
        <v>2</v>
      </c>
      <c r="C867" s="1" t="s">
        <v>18</v>
      </c>
      <c r="D867">
        <v>5201</v>
      </c>
      <c r="E867" s="1" t="s">
        <v>90</v>
      </c>
      <c r="F867" s="1" t="s">
        <v>17</v>
      </c>
      <c r="G867">
        <v>13</v>
      </c>
    </row>
    <row r="868" spans="1:7" x14ac:dyDescent="0.35">
      <c r="A868">
        <v>54828</v>
      </c>
      <c r="B868">
        <v>2</v>
      </c>
      <c r="C868" s="1" t="s">
        <v>63</v>
      </c>
      <c r="D868">
        <v>2606</v>
      </c>
      <c r="E868" s="1" t="s">
        <v>100</v>
      </c>
      <c r="F868" s="1" t="s">
        <v>17</v>
      </c>
      <c r="G868">
        <v>5</v>
      </c>
    </row>
    <row r="869" spans="1:7" x14ac:dyDescent="0.35">
      <c r="A869">
        <v>168589</v>
      </c>
      <c r="B869">
        <v>0</v>
      </c>
      <c r="C869" s="1" t="s">
        <v>51</v>
      </c>
      <c r="D869">
        <v>0</v>
      </c>
      <c r="E869" s="1" t="s">
        <v>102</v>
      </c>
      <c r="F869" s="1" t="s">
        <v>17</v>
      </c>
      <c r="G869">
        <v>10</v>
      </c>
    </row>
    <row r="870" spans="1:7" x14ac:dyDescent="0.35">
      <c r="A870">
        <v>168275</v>
      </c>
      <c r="B870">
        <v>0</v>
      </c>
      <c r="C870" s="1" t="s">
        <v>22</v>
      </c>
      <c r="D870">
        <v>2001</v>
      </c>
      <c r="E870" s="1" t="s">
        <v>96</v>
      </c>
      <c r="F870" s="1" t="s">
        <v>31</v>
      </c>
      <c r="G870">
        <v>36</v>
      </c>
    </row>
    <row r="871" spans="1:7" x14ac:dyDescent="0.35">
      <c r="A871">
        <v>175438</v>
      </c>
      <c r="B871">
        <v>3</v>
      </c>
      <c r="C871" s="1" t="s">
        <v>51</v>
      </c>
      <c r="D871">
        <v>2001</v>
      </c>
      <c r="E871" s="1" t="s">
        <v>104</v>
      </c>
      <c r="F871" s="1" t="s">
        <v>97</v>
      </c>
      <c r="G871">
        <v>25</v>
      </c>
    </row>
    <row r="872" spans="1:7" x14ac:dyDescent="0.35">
      <c r="A872">
        <v>68427</v>
      </c>
      <c r="B872">
        <v>0</v>
      </c>
      <c r="C872" s="1" t="s">
        <v>30</v>
      </c>
      <c r="D872">
        <v>0</v>
      </c>
      <c r="E872" s="1" t="s">
        <v>104</v>
      </c>
      <c r="F872" s="1" t="s">
        <v>97</v>
      </c>
      <c r="G872">
        <v>25</v>
      </c>
    </row>
    <row r="873" spans="1:7" x14ac:dyDescent="0.35">
      <c r="A873">
        <v>89680</v>
      </c>
      <c r="B873">
        <v>2</v>
      </c>
      <c r="C873" s="1" t="s">
        <v>16</v>
      </c>
      <c r="D873">
        <v>4201</v>
      </c>
      <c r="E873" s="1" t="s">
        <v>94</v>
      </c>
      <c r="F873" s="1" t="s">
        <v>17</v>
      </c>
      <c r="G873">
        <v>15</v>
      </c>
    </row>
    <row r="874" spans="1:7" x14ac:dyDescent="0.35">
      <c r="A874">
        <v>132131</v>
      </c>
      <c r="B874">
        <v>0</v>
      </c>
      <c r="C874" s="1" t="s">
        <v>49</v>
      </c>
      <c r="D874">
        <v>5901</v>
      </c>
      <c r="E874" s="1" t="s">
        <v>101</v>
      </c>
      <c r="F874" s="1" t="s">
        <v>17</v>
      </c>
      <c r="G874">
        <v>25</v>
      </c>
    </row>
    <row r="875" spans="1:7" x14ac:dyDescent="0.35">
      <c r="A875">
        <v>180175</v>
      </c>
      <c r="B875">
        <v>0</v>
      </c>
      <c r="C875" s="1" t="s">
        <v>41</v>
      </c>
      <c r="D875">
        <v>2612</v>
      </c>
      <c r="E875" s="1" t="s">
        <v>91</v>
      </c>
      <c r="F875" s="1" t="s">
        <v>17</v>
      </c>
      <c r="G875">
        <v>20</v>
      </c>
    </row>
    <row r="876" spans="1:7" x14ac:dyDescent="0.35">
      <c r="A876">
        <v>85931</v>
      </c>
      <c r="B876">
        <v>0</v>
      </c>
      <c r="C876" s="1" t="s">
        <v>53</v>
      </c>
      <c r="D876">
        <v>0</v>
      </c>
      <c r="E876" s="1" t="s">
        <v>92</v>
      </c>
      <c r="F876" s="1" t="s">
        <v>31</v>
      </c>
      <c r="G876">
        <v>6</v>
      </c>
    </row>
    <row r="877" spans="1:7" x14ac:dyDescent="0.35">
      <c r="A877">
        <v>147305</v>
      </c>
      <c r="B877">
        <v>1</v>
      </c>
      <c r="C877" s="1" t="s">
        <v>22</v>
      </c>
      <c r="D877">
        <v>5201</v>
      </c>
      <c r="E877" s="1" t="s">
        <v>94</v>
      </c>
      <c r="F877" s="1" t="s">
        <v>14</v>
      </c>
      <c r="G877">
        <v>15</v>
      </c>
    </row>
    <row r="878" spans="1:7" x14ac:dyDescent="0.35">
      <c r="A878">
        <v>122404</v>
      </c>
      <c r="B878">
        <v>28</v>
      </c>
      <c r="C878" s="1" t="s">
        <v>21</v>
      </c>
      <c r="D878">
        <v>3401</v>
      </c>
      <c r="E878" s="1" t="s">
        <v>90</v>
      </c>
      <c r="F878" s="1" t="s">
        <v>17</v>
      </c>
      <c r="G878">
        <v>25</v>
      </c>
    </row>
    <row r="879" spans="1:7" x14ac:dyDescent="0.35">
      <c r="A879">
        <v>27670</v>
      </c>
      <c r="B879">
        <v>0</v>
      </c>
      <c r="C879" s="1" t="s">
        <v>40</v>
      </c>
      <c r="D879">
        <v>0</v>
      </c>
      <c r="E879" s="1" t="s">
        <v>94</v>
      </c>
      <c r="F879" s="1" t="s">
        <v>14</v>
      </c>
      <c r="G879">
        <v>25</v>
      </c>
    </row>
    <row r="880" spans="1:7" x14ac:dyDescent="0.35">
      <c r="A880">
        <v>17791</v>
      </c>
      <c r="B880">
        <v>3</v>
      </c>
      <c r="C880" s="1" t="s">
        <v>18</v>
      </c>
      <c r="D880">
        <v>3901</v>
      </c>
      <c r="E880" s="1" t="s">
        <v>93</v>
      </c>
      <c r="F880" s="1" t="s">
        <v>17</v>
      </c>
      <c r="G880">
        <v>25</v>
      </c>
    </row>
    <row r="881" spans="1:7" x14ac:dyDescent="0.35">
      <c r="A881">
        <v>113728</v>
      </c>
      <c r="B881">
        <v>1</v>
      </c>
      <c r="C881" s="1" t="s">
        <v>32</v>
      </c>
      <c r="D881">
        <v>1901</v>
      </c>
      <c r="E881" s="1" t="s">
        <v>89</v>
      </c>
      <c r="F881" s="1" t="s">
        <v>14</v>
      </c>
      <c r="G881">
        <v>15</v>
      </c>
    </row>
    <row r="882" spans="1:7" x14ac:dyDescent="0.35">
      <c r="A882">
        <v>51846</v>
      </c>
      <c r="B882">
        <v>0</v>
      </c>
      <c r="C882" s="1" t="s">
        <v>54</v>
      </c>
      <c r="D882">
        <v>5501</v>
      </c>
      <c r="E882" s="1" t="s">
        <v>100</v>
      </c>
      <c r="F882" s="1" t="s">
        <v>17</v>
      </c>
      <c r="G882">
        <v>25</v>
      </c>
    </row>
    <row r="883" spans="1:7" x14ac:dyDescent="0.35">
      <c r="A883">
        <v>51528</v>
      </c>
      <c r="B883">
        <v>0</v>
      </c>
      <c r="C883" s="1" t="s">
        <v>54</v>
      </c>
      <c r="D883">
        <v>3701</v>
      </c>
      <c r="E883" s="1" t="s">
        <v>89</v>
      </c>
      <c r="F883" s="1" t="s">
        <v>17</v>
      </c>
      <c r="G883">
        <v>5</v>
      </c>
    </row>
    <row r="884" spans="1:7" x14ac:dyDescent="0.35">
      <c r="A884">
        <v>155642</v>
      </c>
      <c r="B884">
        <v>2</v>
      </c>
      <c r="C884" s="1" t="s">
        <v>22</v>
      </c>
      <c r="D884">
        <v>0</v>
      </c>
      <c r="E884" s="1" t="s">
        <v>89</v>
      </c>
      <c r="F884" s="1" t="s">
        <v>31</v>
      </c>
      <c r="G884">
        <v>12</v>
      </c>
    </row>
    <row r="885" spans="1:7" x14ac:dyDescent="0.35">
      <c r="A885">
        <v>99497</v>
      </c>
      <c r="B885">
        <v>1</v>
      </c>
      <c r="C885" s="1" t="s">
        <v>37</v>
      </c>
      <c r="D885">
        <v>6201</v>
      </c>
      <c r="E885" s="1" t="s">
        <v>90</v>
      </c>
      <c r="F885" s="1" t="s">
        <v>14</v>
      </c>
      <c r="G885">
        <v>5</v>
      </c>
    </row>
    <row r="886" spans="1:7" x14ac:dyDescent="0.35">
      <c r="A886">
        <v>95240</v>
      </c>
      <c r="B886">
        <v>1</v>
      </c>
      <c r="C886" s="1" t="s">
        <v>16</v>
      </c>
      <c r="D886">
        <v>5209</v>
      </c>
      <c r="E886" s="1" t="s">
        <v>90</v>
      </c>
      <c r="F886" s="1" t="s">
        <v>14</v>
      </c>
      <c r="G886">
        <v>11</v>
      </c>
    </row>
    <row r="887" spans="1:7" x14ac:dyDescent="0.35">
      <c r="A887">
        <v>126639</v>
      </c>
      <c r="B887">
        <v>0</v>
      </c>
      <c r="C887" s="1" t="s">
        <v>21</v>
      </c>
      <c r="D887">
        <v>709</v>
      </c>
      <c r="E887" s="1" t="s">
        <v>92</v>
      </c>
      <c r="F887" s="1" t="s">
        <v>14</v>
      </c>
      <c r="G887">
        <v>8</v>
      </c>
    </row>
    <row r="888" spans="1:7" x14ac:dyDescent="0.35">
      <c r="A888">
        <v>15965</v>
      </c>
      <c r="B888">
        <v>1</v>
      </c>
      <c r="C888" s="1" t="s">
        <v>18</v>
      </c>
      <c r="D888">
        <v>2701</v>
      </c>
      <c r="E888" s="1" t="s">
        <v>105</v>
      </c>
      <c r="F888" s="1" t="s">
        <v>14</v>
      </c>
      <c r="G888">
        <v>5</v>
      </c>
    </row>
    <row r="889" spans="1:7" x14ac:dyDescent="0.35">
      <c r="A889">
        <v>114321</v>
      </c>
      <c r="B889">
        <v>1002</v>
      </c>
      <c r="C889" s="1" t="s">
        <v>32</v>
      </c>
      <c r="D889">
        <v>0</v>
      </c>
      <c r="E889" s="1" t="s">
        <v>90</v>
      </c>
      <c r="F889" s="1" t="s">
        <v>14</v>
      </c>
      <c r="G889">
        <v>25</v>
      </c>
    </row>
    <row r="890" spans="1:7" x14ac:dyDescent="0.35">
      <c r="A890">
        <v>132567</v>
      </c>
      <c r="B890">
        <v>0</v>
      </c>
      <c r="C890" s="1" t="s">
        <v>67</v>
      </c>
      <c r="D890">
        <v>3401</v>
      </c>
      <c r="E890" s="1" t="s">
        <v>101</v>
      </c>
      <c r="F890" s="1" t="s">
        <v>17</v>
      </c>
      <c r="G890">
        <v>20</v>
      </c>
    </row>
    <row r="891" spans="1:7" x14ac:dyDescent="0.35">
      <c r="A891">
        <v>78312</v>
      </c>
      <c r="B891">
        <v>1</v>
      </c>
      <c r="C891" s="1" t="s">
        <v>36</v>
      </c>
      <c r="D891">
        <v>3307</v>
      </c>
      <c r="E891" s="1" t="s">
        <v>91</v>
      </c>
      <c r="F891" s="1" t="s">
        <v>14</v>
      </c>
      <c r="G891">
        <v>15</v>
      </c>
    </row>
    <row r="892" spans="1:7" x14ac:dyDescent="0.35">
      <c r="A892">
        <v>188078</v>
      </c>
      <c r="B892">
        <v>0</v>
      </c>
      <c r="C892" s="1" t="s">
        <v>47</v>
      </c>
      <c r="D892">
        <v>0</v>
      </c>
      <c r="E892" s="1" t="s">
        <v>95</v>
      </c>
      <c r="F892" s="1" t="s">
        <v>14</v>
      </c>
      <c r="G892">
        <v>10</v>
      </c>
    </row>
    <row r="893" spans="1:7" x14ac:dyDescent="0.35">
      <c r="A893">
        <v>102398</v>
      </c>
      <c r="B893">
        <v>0</v>
      </c>
      <c r="C893" s="1" t="s">
        <v>37</v>
      </c>
      <c r="D893">
        <v>2810</v>
      </c>
      <c r="E893" s="1" t="s">
        <v>89</v>
      </c>
      <c r="F893" s="1" t="s">
        <v>17</v>
      </c>
      <c r="G893">
        <v>12</v>
      </c>
    </row>
    <row r="894" spans="1:7" x14ac:dyDescent="0.35">
      <c r="A894">
        <v>45116</v>
      </c>
      <c r="B894">
        <v>0</v>
      </c>
      <c r="C894" s="1" t="s">
        <v>13</v>
      </c>
      <c r="D894">
        <v>1308</v>
      </c>
      <c r="E894" s="1" t="s">
        <v>94</v>
      </c>
      <c r="F894" s="1" t="s">
        <v>14</v>
      </c>
      <c r="G894">
        <v>5</v>
      </c>
    </row>
    <row r="895" spans="1:7" x14ac:dyDescent="0.35">
      <c r="A895">
        <v>155921</v>
      </c>
      <c r="B895">
        <v>2</v>
      </c>
      <c r="C895" s="1" t="s">
        <v>22</v>
      </c>
      <c r="D895">
        <v>2001</v>
      </c>
      <c r="E895" s="1" t="s">
        <v>101</v>
      </c>
      <c r="F895" s="1" t="s">
        <v>14</v>
      </c>
      <c r="G895">
        <v>25</v>
      </c>
    </row>
    <row r="896" spans="1:7" x14ac:dyDescent="0.35">
      <c r="A896">
        <v>77196</v>
      </c>
      <c r="B896">
        <v>0</v>
      </c>
      <c r="C896" s="1" t="s">
        <v>36</v>
      </c>
      <c r="D896">
        <v>6501</v>
      </c>
      <c r="E896" s="1" t="s">
        <v>90</v>
      </c>
      <c r="F896" s="1" t="s">
        <v>17</v>
      </c>
      <c r="G896">
        <v>25</v>
      </c>
    </row>
    <row r="897" spans="1:7" x14ac:dyDescent="0.35">
      <c r="A897">
        <v>10893</v>
      </c>
      <c r="B897">
        <v>0</v>
      </c>
      <c r="C897" s="1" t="s">
        <v>22</v>
      </c>
      <c r="D897">
        <v>0</v>
      </c>
      <c r="E897" s="1" t="s">
        <v>101</v>
      </c>
      <c r="F897" s="1" t="s">
        <v>97</v>
      </c>
      <c r="G897">
        <v>20</v>
      </c>
    </row>
    <row r="898" spans="1:7" x14ac:dyDescent="0.35">
      <c r="A898">
        <v>19621</v>
      </c>
      <c r="B898">
        <v>0</v>
      </c>
      <c r="C898" s="1" t="s">
        <v>18</v>
      </c>
      <c r="D898">
        <v>2707</v>
      </c>
      <c r="E898" s="1" t="s">
        <v>98</v>
      </c>
      <c r="F898" s="1" t="s">
        <v>17</v>
      </c>
      <c r="G898">
        <v>21</v>
      </c>
    </row>
    <row r="899" spans="1:7" x14ac:dyDescent="0.35">
      <c r="A899">
        <v>149653</v>
      </c>
      <c r="B899">
        <v>0</v>
      </c>
      <c r="C899" s="1" t="s">
        <v>22</v>
      </c>
      <c r="D899">
        <v>4908</v>
      </c>
      <c r="E899" s="1" t="s">
        <v>104</v>
      </c>
      <c r="F899" s="1" t="s">
        <v>17</v>
      </c>
      <c r="G899">
        <v>10</v>
      </c>
    </row>
    <row r="900" spans="1:7" x14ac:dyDescent="0.35">
      <c r="A900">
        <v>159750</v>
      </c>
      <c r="B900">
        <v>0</v>
      </c>
      <c r="C900" s="1" t="s">
        <v>22</v>
      </c>
      <c r="D900">
        <v>1801</v>
      </c>
      <c r="E900" s="1" t="s">
        <v>89</v>
      </c>
      <c r="F900" s="1" t="s">
        <v>14</v>
      </c>
      <c r="G900">
        <v>9</v>
      </c>
    </row>
    <row r="901" spans="1:7" x14ac:dyDescent="0.35">
      <c r="A901">
        <v>136269</v>
      </c>
      <c r="B901">
        <v>0</v>
      </c>
      <c r="C901" s="1" t="s">
        <v>56</v>
      </c>
      <c r="D901">
        <v>3401</v>
      </c>
      <c r="E901" s="1" t="s">
        <v>94</v>
      </c>
      <c r="F901" s="1" t="s">
        <v>17</v>
      </c>
      <c r="G901">
        <v>15</v>
      </c>
    </row>
    <row r="902" spans="1:7" x14ac:dyDescent="0.35">
      <c r="A902">
        <v>108029</v>
      </c>
      <c r="B902">
        <v>0</v>
      </c>
      <c r="C902" s="1" t="s">
        <v>50</v>
      </c>
      <c r="D902">
        <v>4909</v>
      </c>
      <c r="E902" s="1" t="s">
        <v>91</v>
      </c>
      <c r="F902" s="1" t="s">
        <v>14</v>
      </c>
      <c r="G902">
        <v>5</v>
      </c>
    </row>
    <row r="903" spans="1:7" x14ac:dyDescent="0.35">
      <c r="A903">
        <v>10719</v>
      </c>
      <c r="B903">
        <v>2</v>
      </c>
      <c r="C903" s="1" t="s">
        <v>41</v>
      </c>
      <c r="D903">
        <v>1401</v>
      </c>
      <c r="E903" s="1" t="s">
        <v>97</v>
      </c>
      <c r="F903" s="1" t="s">
        <v>17</v>
      </c>
      <c r="G903">
        <v>19</v>
      </c>
    </row>
    <row r="904" spans="1:7" x14ac:dyDescent="0.35">
      <c r="A904">
        <v>156572</v>
      </c>
      <c r="B904">
        <v>0</v>
      </c>
      <c r="C904" s="1" t="s">
        <v>22</v>
      </c>
      <c r="D904">
        <v>0</v>
      </c>
      <c r="E904" s="1" t="s">
        <v>94</v>
      </c>
      <c r="F904" s="1" t="s">
        <v>14</v>
      </c>
      <c r="G904">
        <v>25</v>
      </c>
    </row>
    <row r="905" spans="1:7" x14ac:dyDescent="0.35">
      <c r="A905">
        <v>152737</v>
      </c>
      <c r="B905">
        <v>0</v>
      </c>
      <c r="C905" s="1" t="s">
        <v>22</v>
      </c>
      <c r="D905">
        <v>0</v>
      </c>
      <c r="E905" s="1" t="s">
        <v>94</v>
      </c>
      <c r="F905" s="1" t="s">
        <v>14</v>
      </c>
      <c r="G905">
        <v>7</v>
      </c>
    </row>
    <row r="906" spans="1:7" x14ac:dyDescent="0.35">
      <c r="A906">
        <v>94307</v>
      </c>
      <c r="B906">
        <v>0</v>
      </c>
      <c r="C906" s="1" t="s">
        <v>16</v>
      </c>
      <c r="D906">
        <v>2001</v>
      </c>
      <c r="E906" s="1" t="s">
        <v>104</v>
      </c>
      <c r="F906" s="1" t="s">
        <v>17</v>
      </c>
      <c r="G906">
        <v>15</v>
      </c>
    </row>
    <row r="907" spans="1:7" x14ac:dyDescent="0.35">
      <c r="A907">
        <v>129947</v>
      </c>
      <c r="B907">
        <v>28</v>
      </c>
      <c r="C907" s="1" t="s">
        <v>49</v>
      </c>
      <c r="D907">
        <v>4401</v>
      </c>
      <c r="E907" s="1" t="s">
        <v>98</v>
      </c>
      <c r="F907" s="1" t="s">
        <v>17</v>
      </c>
      <c r="G907">
        <v>20</v>
      </c>
    </row>
    <row r="908" spans="1:7" x14ac:dyDescent="0.35">
      <c r="A908">
        <v>108919</v>
      </c>
      <c r="B908">
        <v>28</v>
      </c>
      <c r="C908" s="1" t="s">
        <v>50</v>
      </c>
      <c r="D908">
        <v>0</v>
      </c>
      <c r="E908" s="1" t="s">
        <v>89</v>
      </c>
      <c r="F908" s="1" t="s">
        <v>17</v>
      </c>
      <c r="G908">
        <v>15</v>
      </c>
    </row>
    <row r="909" spans="1:7" x14ac:dyDescent="0.35">
      <c r="A909">
        <v>4055</v>
      </c>
      <c r="B909">
        <v>1</v>
      </c>
      <c r="C909" s="1" t="s">
        <v>21</v>
      </c>
      <c r="D909">
        <v>5101</v>
      </c>
      <c r="E909" s="1" t="s">
        <v>93</v>
      </c>
      <c r="F909" s="1" t="s">
        <v>14</v>
      </c>
      <c r="G909">
        <v>10</v>
      </c>
    </row>
    <row r="910" spans="1:7" x14ac:dyDescent="0.35">
      <c r="A910">
        <v>175907</v>
      </c>
      <c r="B910">
        <v>2</v>
      </c>
      <c r="C910" s="1" t="s">
        <v>51</v>
      </c>
      <c r="D910">
        <v>1508</v>
      </c>
      <c r="E910" s="1" t="s">
        <v>89</v>
      </c>
      <c r="F910" s="1" t="s">
        <v>17</v>
      </c>
      <c r="G910">
        <v>15</v>
      </c>
    </row>
    <row r="911" spans="1:7" x14ac:dyDescent="0.35">
      <c r="A911">
        <v>13188</v>
      </c>
      <c r="B911">
        <v>0</v>
      </c>
      <c r="C911" s="1" t="s">
        <v>34</v>
      </c>
      <c r="D911">
        <v>5001</v>
      </c>
      <c r="E911" s="1" t="s">
        <v>100</v>
      </c>
      <c r="F911" s="1" t="s">
        <v>17</v>
      </c>
      <c r="G911">
        <v>100</v>
      </c>
    </row>
    <row r="912" spans="1:7" x14ac:dyDescent="0.35">
      <c r="A912">
        <v>35181</v>
      </c>
      <c r="B912">
        <v>2</v>
      </c>
      <c r="C912" s="1" t="s">
        <v>13</v>
      </c>
      <c r="D912">
        <v>3208</v>
      </c>
      <c r="E912" s="1" t="s">
        <v>94</v>
      </c>
      <c r="F912" s="1" t="s">
        <v>14</v>
      </c>
      <c r="G912">
        <v>25</v>
      </c>
    </row>
    <row r="913" spans="1:7" x14ac:dyDescent="0.35">
      <c r="A913">
        <v>53127</v>
      </c>
      <c r="B913">
        <v>2</v>
      </c>
      <c r="C913" s="1" t="s">
        <v>54</v>
      </c>
      <c r="D913">
        <v>0</v>
      </c>
      <c r="E913" s="1" t="s">
        <v>90</v>
      </c>
      <c r="F913" s="1" t="s">
        <v>14</v>
      </c>
      <c r="G913">
        <v>30</v>
      </c>
    </row>
    <row r="914" spans="1:7" x14ac:dyDescent="0.35">
      <c r="A914">
        <v>88056</v>
      </c>
      <c r="B914">
        <v>0</v>
      </c>
      <c r="C914" s="1" t="s">
        <v>16</v>
      </c>
      <c r="D914">
        <v>2901</v>
      </c>
      <c r="E914" s="1" t="s">
        <v>94</v>
      </c>
      <c r="F914" s="1" t="s">
        <v>17</v>
      </c>
      <c r="G914">
        <v>5</v>
      </c>
    </row>
    <row r="915" spans="1:7" x14ac:dyDescent="0.35">
      <c r="A915">
        <v>145944</v>
      </c>
      <c r="B915">
        <v>0</v>
      </c>
      <c r="C915" s="1" t="s">
        <v>22</v>
      </c>
      <c r="D915">
        <v>2703</v>
      </c>
      <c r="E915" s="1" t="s">
        <v>94</v>
      </c>
      <c r="F915" s="1" t="s">
        <v>17</v>
      </c>
      <c r="G915">
        <v>13</v>
      </c>
    </row>
    <row r="916" spans="1:7" x14ac:dyDescent="0.35">
      <c r="A916">
        <v>86640</v>
      </c>
      <c r="B916">
        <v>0</v>
      </c>
      <c r="C916" s="1" t="s">
        <v>46</v>
      </c>
      <c r="D916">
        <v>0</v>
      </c>
      <c r="E916" s="1" t="s">
        <v>92</v>
      </c>
      <c r="F916" s="1" t="s">
        <v>17</v>
      </c>
      <c r="G916">
        <v>13</v>
      </c>
    </row>
    <row r="917" spans="1:7" x14ac:dyDescent="0.35">
      <c r="A917">
        <v>99673</v>
      </c>
      <c r="B917">
        <v>0</v>
      </c>
      <c r="C917" s="1" t="s">
        <v>37</v>
      </c>
      <c r="D917">
        <v>5807</v>
      </c>
      <c r="E917" s="1" t="s">
        <v>91</v>
      </c>
      <c r="F917" s="1" t="s">
        <v>17</v>
      </c>
      <c r="G917">
        <v>22</v>
      </c>
    </row>
    <row r="918" spans="1:7" x14ac:dyDescent="0.35">
      <c r="A918">
        <v>96000</v>
      </c>
      <c r="B918">
        <v>2</v>
      </c>
      <c r="C918" s="1" t="s">
        <v>16</v>
      </c>
      <c r="D918">
        <v>1401</v>
      </c>
      <c r="E918" s="1" t="s">
        <v>98</v>
      </c>
      <c r="F918" s="1" t="s">
        <v>14</v>
      </c>
      <c r="G918">
        <v>10</v>
      </c>
    </row>
    <row r="919" spans="1:7" x14ac:dyDescent="0.35">
      <c r="A919">
        <v>170256</v>
      </c>
      <c r="B919">
        <v>2</v>
      </c>
      <c r="C919" s="1" t="s">
        <v>22</v>
      </c>
      <c r="D919">
        <v>0</v>
      </c>
      <c r="E919" s="1" t="s">
        <v>101</v>
      </c>
      <c r="F919" s="1" t="s">
        <v>17</v>
      </c>
      <c r="G919">
        <v>10</v>
      </c>
    </row>
    <row r="920" spans="1:7" x14ac:dyDescent="0.35">
      <c r="A920">
        <v>20821</v>
      </c>
      <c r="B920">
        <v>1</v>
      </c>
      <c r="C920" s="1" t="s">
        <v>18</v>
      </c>
      <c r="D920">
        <v>5201</v>
      </c>
      <c r="E920" s="1" t="s">
        <v>90</v>
      </c>
      <c r="F920" s="1" t="s">
        <v>14</v>
      </c>
      <c r="G920">
        <v>10</v>
      </c>
    </row>
    <row r="921" spans="1:7" x14ac:dyDescent="0.35">
      <c r="A921">
        <v>189715</v>
      </c>
      <c r="B921">
        <v>28</v>
      </c>
      <c r="C921" s="1" t="s">
        <v>22</v>
      </c>
      <c r="D921">
        <v>0</v>
      </c>
      <c r="E921" s="1" t="s">
        <v>96</v>
      </c>
      <c r="F921" s="1" t="s">
        <v>17</v>
      </c>
      <c r="G921">
        <v>25</v>
      </c>
    </row>
    <row r="922" spans="1:7" x14ac:dyDescent="0.35">
      <c r="A922">
        <v>183898</v>
      </c>
      <c r="B922">
        <v>980</v>
      </c>
      <c r="C922" s="1" t="s">
        <v>41</v>
      </c>
      <c r="D922">
        <v>1008</v>
      </c>
      <c r="E922" s="1" t="s">
        <v>92</v>
      </c>
      <c r="F922" s="1" t="s">
        <v>45</v>
      </c>
      <c r="G922">
        <v>3</v>
      </c>
    </row>
    <row r="923" spans="1:7" x14ac:dyDescent="0.35">
      <c r="A923">
        <v>155157</v>
      </c>
      <c r="B923">
        <v>2</v>
      </c>
      <c r="C923" s="1" t="s">
        <v>22</v>
      </c>
      <c r="D923">
        <v>0</v>
      </c>
      <c r="E923" s="1" t="s">
        <v>102</v>
      </c>
      <c r="F923" s="1" t="s">
        <v>17</v>
      </c>
      <c r="G923">
        <v>12</v>
      </c>
    </row>
    <row r="924" spans="1:7" x14ac:dyDescent="0.35">
      <c r="A924">
        <v>137134</v>
      </c>
      <c r="B924">
        <v>0</v>
      </c>
      <c r="C924" s="1" t="s">
        <v>56</v>
      </c>
      <c r="D924">
        <v>2512</v>
      </c>
      <c r="E924" s="1" t="s">
        <v>89</v>
      </c>
      <c r="F924" s="1" t="s">
        <v>14</v>
      </c>
      <c r="G924">
        <v>10</v>
      </c>
    </row>
    <row r="925" spans="1:7" x14ac:dyDescent="0.35">
      <c r="A925">
        <v>129602</v>
      </c>
      <c r="B925">
        <v>2</v>
      </c>
      <c r="C925" s="1" t="s">
        <v>49</v>
      </c>
      <c r="D925">
        <v>2401</v>
      </c>
      <c r="E925" s="1" t="s">
        <v>89</v>
      </c>
      <c r="F925" s="1" t="s">
        <v>17</v>
      </c>
      <c r="G925">
        <v>13</v>
      </c>
    </row>
    <row r="926" spans="1:7" x14ac:dyDescent="0.35">
      <c r="A926">
        <v>182286</v>
      </c>
      <c r="B926">
        <v>28</v>
      </c>
      <c r="C926" s="1" t="s">
        <v>41</v>
      </c>
      <c r="D926">
        <v>4001</v>
      </c>
      <c r="E926" s="1" t="s">
        <v>89</v>
      </c>
      <c r="F926" s="1" t="s">
        <v>14</v>
      </c>
      <c r="G926">
        <v>20</v>
      </c>
    </row>
    <row r="927" spans="1:7" x14ac:dyDescent="0.35">
      <c r="A927">
        <v>138804</v>
      </c>
      <c r="B927">
        <v>0</v>
      </c>
      <c r="C927" s="1" t="s">
        <v>56</v>
      </c>
      <c r="D927">
        <v>0</v>
      </c>
      <c r="E927" s="1" t="s">
        <v>92</v>
      </c>
      <c r="F927" s="1" t="s">
        <v>17</v>
      </c>
      <c r="G927">
        <v>10</v>
      </c>
    </row>
    <row r="928" spans="1:7" x14ac:dyDescent="0.35">
      <c r="A928">
        <v>100569</v>
      </c>
      <c r="B928">
        <v>1</v>
      </c>
      <c r="C928" s="1" t="s">
        <v>37</v>
      </c>
      <c r="D928">
        <v>501</v>
      </c>
      <c r="E928" s="1" t="s">
        <v>96</v>
      </c>
      <c r="F928" s="1" t="s">
        <v>14</v>
      </c>
      <c r="G928">
        <v>15</v>
      </c>
    </row>
    <row r="929" spans="1:7" x14ac:dyDescent="0.35">
      <c r="A929">
        <v>9287</v>
      </c>
      <c r="B929">
        <v>0</v>
      </c>
      <c r="C929" s="1" t="s">
        <v>22</v>
      </c>
      <c r="D929">
        <v>3901</v>
      </c>
      <c r="E929" s="1" t="s">
        <v>91</v>
      </c>
      <c r="F929" s="1" t="s">
        <v>14</v>
      </c>
      <c r="G929">
        <v>8</v>
      </c>
    </row>
    <row r="930" spans="1:7" x14ac:dyDescent="0.35">
      <c r="A930">
        <v>104108</v>
      </c>
      <c r="B930">
        <v>2</v>
      </c>
      <c r="C930" s="1" t="s">
        <v>37</v>
      </c>
      <c r="D930">
        <v>2712</v>
      </c>
      <c r="E930" s="1" t="s">
        <v>93</v>
      </c>
      <c r="F930" s="1" t="s">
        <v>17</v>
      </c>
      <c r="G930">
        <v>11</v>
      </c>
    </row>
    <row r="931" spans="1:7" x14ac:dyDescent="0.35">
      <c r="A931">
        <v>1357</v>
      </c>
      <c r="B931">
        <v>0</v>
      </c>
      <c r="C931" s="1" t="s">
        <v>30</v>
      </c>
      <c r="D931">
        <v>5612</v>
      </c>
      <c r="E931" s="1" t="s">
        <v>91</v>
      </c>
      <c r="F931" s="1" t="s">
        <v>17</v>
      </c>
      <c r="G931">
        <v>15</v>
      </c>
    </row>
    <row r="932" spans="1:7" x14ac:dyDescent="0.35">
      <c r="A932">
        <v>10784</v>
      </c>
      <c r="B932">
        <v>0</v>
      </c>
      <c r="C932" s="1" t="s">
        <v>41</v>
      </c>
      <c r="D932">
        <v>0</v>
      </c>
      <c r="E932" s="1" t="s">
        <v>93</v>
      </c>
      <c r="F932" s="1" t="s">
        <v>14</v>
      </c>
      <c r="G932">
        <v>10</v>
      </c>
    </row>
    <row r="933" spans="1:7" x14ac:dyDescent="0.35">
      <c r="A933">
        <v>140049</v>
      </c>
      <c r="B933">
        <v>0</v>
      </c>
      <c r="C933" s="1" t="s">
        <v>55</v>
      </c>
      <c r="D933">
        <v>4501</v>
      </c>
      <c r="E933" s="1" t="s">
        <v>92</v>
      </c>
      <c r="F933" s="1" t="s">
        <v>17</v>
      </c>
      <c r="G933">
        <v>20</v>
      </c>
    </row>
    <row r="934" spans="1:7" x14ac:dyDescent="0.35">
      <c r="A934">
        <v>170489</v>
      </c>
      <c r="B934">
        <v>0</v>
      </c>
      <c r="C934" s="1" t="s">
        <v>22</v>
      </c>
      <c r="D934">
        <v>0</v>
      </c>
      <c r="E934" s="1" t="s">
        <v>95</v>
      </c>
      <c r="F934" s="1" t="s">
        <v>17</v>
      </c>
      <c r="G934">
        <v>20</v>
      </c>
    </row>
    <row r="935" spans="1:7" x14ac:dyDescent="0.35">
      <c r="A935">
        <v>184289</v>
      </c>
      <c r="B935">
        <v>2</v>
      </c>
      <c r="C935" s="1" t="s">
        <v>41</v>
      </c>
      <c r="D935">
        <v>4411</v>
      </c>
      <c r="E935" s="1" t="s">
        <v>92</v>
      </c>
      <c r="F935" s="1" t="s">
        <v>17</v>
      </c>
      <c r="G935">
        <v>10</v>
      </c>
    </row>
    <row r="936" spans="1:7" x14ac:dyDescent="0.35">
      <c r="A936">
        <v>36353</v>
      </c>
      <c r="B936">
        <v>0</v>
      </c>
      <c r="C936" s="1" t="s">
        <v>13</v>
      </c>
      <c r="D936">
        <v>2101</v>
      </c>
      <c r="E936" s="1" t="s">
        <v>89</v>
      </c>
      <c r="F936" s="1" t="s">
        <v>17</v>
      </c>
      <c r="G936">
        <v>17</v>
      </c>
    </row>
    <row r="937" spans="1:7" x14ac:dyDescent="0.35">
      <c r="A937">
        <v>97689</v>
      </c>
      <c r="B937">
        <v>1</v>
      </c>
      <c r="C937" s="1" t="s">
        <v>16</v>
      </c>
      <c r="D937">
        <v>3601</v>
      </c>
      <c r="E937" s="1" t="s">
        <v>90</v>
      </c>
      <c r="F937" s="1" t="s">
        <v>14</v>
      </c>
      <c r="G937">
        <v>10</v>
      </c>
    </row>
    <row r="938" spans="1:7" x14ac:dyDescent="0.35">
      <c r="A938">
        <v>133229</v>
      </c>
      <c r="B938">
        <v>1</v>
      </c>
      <c r="C938" s="1" t="s">
        <v>42</v>
      </c>
      <c r="D938">
        <v>5001</v>
      </c>
      <c r="E938" s="1" t="s">
        <v>95</v>
      </c>
      <c r="F938" s="1" t="s">
        <v>14</v>
      </c>
      <c r="G938">
        <v>25</v>
      </c>
    </row>
    <row r="939" spans="1:7" x14ac:dyDescent="0.35">
      <c r="A939">
        <v>51845</v>
      </c>
      <c r="B939">
        <v>2</v>
      </c>
      <c r="C939" s="1" t="s">
        <v>54</v>
      </c>
      <c r="D939">
        <v>0</v>
      </c>
      <c r="E939" s="1" t="s">
        <v>100</v>
      </c>
      <c r="F939" s="1" t="s">
        <v>17</v>
      </c>
      <c r="G939">
        <v>18</v>
      </c>
    </row>
    <row r="940" spans="1:7" x14ac:dyDescent="0.35">
      <c r="A940">
        <v>111485</v>
      </c>
      <c r="B940">
        <v>1</v>
      </c>
      <c r="C940" s="1" t="s">
        <v>33</v>
      </c>
      <c r="D940">
        <v>810</v>
      </c>
      <c r="E940" s="1" t="s">
        <v>89</v>
      </c>
      <c r="F940" s="1" t="s">
        <v>14</v>
      </c>
      <c r="G940">
        <v>30</v>
      </c>
    </row>
    <row r="941" spans="1:7" x14ac:dyDescent="0.35">
      <c r="A941">
        <v>75331</v>
      </c>
      <c r="B941">
        <v>0</v>
      </c>
      <c r="C941" s="1" t="s">
        <v>48</v>
      </c>
      <c r="D941">
        <v>4401</v>
      </c>
      <c r="E941" s="1" t="s">
        <v>90</v>
      </c>
      <c r="F941" s="1" t="s">
        <v>17</v>
      </c>
      <c r="G941">
        <v>25</v>
      </c>
    </row>
    <row r="942" spans="1:7" x14ac:dyDescent="0.35">
      <c r="A942">
        <v>96448</v>
      </c>
      <c r="B942">
        <v>0</v>
      </c>
      <c r="C942" s="1" t="s">
        <v>16</v>
      </c>
      <c r="D942">
        <v>2101</v>
      </c>
      <c r="E942" s="1" t="s">
        <v>95</v>
      </c>
      <c r="F942" s="1" t="s">
        <v>17</v>
      </c>
      <c r="G942">
        <v>8</v>
      </c>
    </row>
    <row r="943" spans="1:7" x14ac:dyDescent="0.35">
      <c r="A943">
        <v>88802</v>
      </c>
      <c r="B943">
        <v>1002</v>
      </c>
      <c r="C943" s="1" t="s">
        <v>16</v>
      </c>
      <c r="D943">
        <v>3101</v>
      </c>
      <c r="E943" s="1" t="s">
        <v>94</v>
      </c>
      <c r="F943" s="1" t="s">
        <v>14</v>
      </c>
      <c r="G943">
        <v>25</v>
      </c>
    </row>
    <row r="944" spans="1:7" x14ac:dyDescent="0.35">
      <c r="A944">
        <v>183702</v>
      </c>
      <c r="B944">
        <v>28</v>
      </c>
      <c r="C944" s="1" t="s">
        <v>41</v>
      </c>
      <c r="D944">
        <v>4801</v>
      </c>
      <c r="E944" s="1" t="s">
        <v>95</v>
      </c>
      <c r="F944" s="1" t="s">
        <v>17</v>
      </c>
      <c r="G944">
        <v>10</v>
      </c>
    </row>
    <row r="945" spans="1:7" x14ac:dyDescent="0.35">
      <c r="A945">
        <v>175535</v>
      </c>
      <c r="B945">
        <v>1</v>
      </c>
      <c r="C945" s="1" t="s">
        <v>51</v>
      </c>
      <c r="D945">
        <v>6101</v>
      </c>
      <c r="E945" s="1" t="s">
        <v>96</v>
      </c>
      <c r="F945" s="1" t="s">
        <v>14</v>
      </c>
      <c r="G945">
        <v>20</v>
      </c>
    </row>
    <row r="946" spans="1:7" x14ac:dyDescent="0.35">
      <c r="A946">
        <v>35325</v>
      </c>
      <c r="B946">
        <v>0</v>
      </c>
      <c r="C946" s="1" t="s">
        <v>13</v>
      </c>
      <c r="D946">
        <v>1801</v>
      </c>
      <c r="E946" s="1" t="s">
        <v>89</v>
      </c>
      <c r="F946" s="1" t="s">
        <v>14</v>
      </c>
      <c r="G946">
        <v>30</v>
      </c>
    </row>
    <row r="947" spans="1:7" x14ac:dyDescent="0.35">
      <c r="A947">
        <v>181655</v>
      </c>
      <c r="B947">
        <v>2</v>
      </c>
      <c r="C947" s="1" t="s">
        <v>41</v>
      </c>
      <c r="D947">
        <v>4212</v>
      </c>
      <c r="E947" s="1" t="s">
        <v>89</v>
      </c>
      <c r="F947" s="1" t="s">
        <v>14</v>
      </c>
      <c r="G947">
        <v>50</v>
      </c>
    </row>
    <row r="948" spans="1:7" x14ac:dyDescent="0.35">
      <c r="A948">
        <v>95582</v>
      </c>
      <c r="B948">
        <v>0</v>
      </c>
      <c r="C948" s="1" t="s">
        <v>16</v>
      </c>
      <c r="D948">
        <v>0</v>
      </c>
      <c r="E948" s="1" t="s">
        <v>89</v>
      </c>
      <c r="F948" s="1" t="s">
        <v>17</v>
      </c>
      <c r="G948">
        <v>21</v>
      </c>
    </row>
    <row r="949" spans="1:7" x14ac:dyDescent="0.35">
      <c r="A949">
        <v>14394</v>
      </c>
      <c r="B949">
        <v>1</v>
      </c>
      <c r="C949" s="1" t="s">
        <v>21</v>
      </c>
      <c r="D949">
        <v>6901</v>
      </c>
      <c r="E949" s="1" t="s">
        <v>90</v>
      </c>
      <c r="F949" s="1" t="s">
        <v>14</v>
      </c>
      <c r="G949">
        <v>10</v>
      </c>
    </row>
    <row r="950" spans="1:7" x14ac:dyDescent="0.35">
      <c r="A950">
        <v>81823</v>
      </c>
      <c r="B950">
        <v>1</v>
      </c>
      <c r="C950" s="1" t="s">
        <v>36</v>
      </c>
      <c r="D950">
        <v>4001</v>
      </c>
      <c r="E950" s="1" t="s">
        <v>92</v>
      </c>
      <c r="F950" s="1" t="s">
        <v>14</v>
      </c>
      <c r="G950">
        <v>45</v>
      </c>
    </row>
    <row r="951" spans="1:7" x14ac:dyDescent="0.35">
      <c r="A951">
        <v>143470</v>
      </c>
      <c r="B951">
        <v>1</v>
      </c>
      <c r="C951" s="1" t="s">
        <v>22</v>
      </c>
      <c r="D951">
        <v>5201</v>
      </c>
      <c r="E951" s="1" t="s">
        <v>96</v>
      </c>
      <c r="F951" s="1" t="s">
        <v>14</v>
      </c>
      <c r="G951">
        <v>17</v>
      </c>
    </row>
    <row r="952" spans="1:7" x14ac:dyDescent="0.35">
      <c r="A952">
        <v>77048</v>
      </c>
      <c r="B952">
        <v>0</v>
      </c>
      <c r="C952" s="1" t="s">
        <v>48</v>
      </c>
      <c r="D952">
        <v>3601</v>
      </c>
      <c r="E952" s="1" t="s">
        <v>98</v>
      </c>
      <c r="F952" s="1" t="s">
        <v>17</v>
      </c>
      <c r="G952">
        <v>7</v>
      </c>
    </row>
    <row r="953" spans="1:7" x14ac:dyDescent="0.35">
      <c r="A953">
        <v>20962</v>
      </c>
      <c r="B953">
        <v>1</v>
      </c>
      <c r="C953" s="1" t="s">
        <v>18</v>
      </c>
      <c r="D953">
        <v>3801</v>
      </c>
      <c r="E953" s="1" t="s">
        <v>90</v>
      </c>
      <c r="F953" s="1" t="s">
        <v>14</v>
      </c>
      <c r="G953">
        <v>15</v>
      </c>
    </row>
    <row r="954" spans="1:7" x14ac:dyDescent="0.35">
      <c r="A954">
        <v>58725</v>
      </c>
      <c r="B954">
        <v>1</v>
      </c>
      <c r="C954" s="1" t="s">
        <v>58</v>
      </c>
      <c r="D954">
        <v>1811</v>
      </c>
      <c r="E954" s="1" t="s">
        <v>92</v>
      </c>
      <c r="F954" s="1" t="s">
        <v>14</v>
      </c>
      <c r="G954">
        <v>15</v>
      </c>
    </row>
    <row r="955" spans="1:7" x14ac:dyDescent="0.35">
      <c r="A955">
        <v>124104</v>
      </c>
      <c r="B955">
        <v>1</v>
      </c>
      <c r="C955" s="1" t="s">
        <v>21</v>
      </c>
      <c r="D955">
        <v>5002</v>
      </c>
      <c r="E955" s="1" t="s">
        <v>89</v>
      </c>
      <c r="F955" s="1" t="s">
        <v>14</v>
      </c>
      <c r="G955">
        <v>23</v>
      </c>
    </row>
    <row r="956" spans="1:7" x14ac:dyDescent="0.35">
      <c r="A956">
        <v>65136</v>
      </c>
      <c r="B956">
        <v>0</v>
      </c>
      <c r="C956" s="1" t="s">
        <v>30</v>
      </c>
      <c r="D956">
        <v>3501</v>
      </c>
      <c r="E956" s="1" t="s">
        <v>95</v>
      </c>
      <c r="F956" s="1" t="s">
        <v>17</v>
      </c>
      <c r="G956">
        <v>20</v>
      </c>
    </row>
    <row r="957" spans="1:7" x14ac:dyDescent="0.35">
      <c r="A957">
        <v>132558</v>
      </c>
      <c r="B957">
        <v>1</v>
      </c>
      <c r="C957" s="1" t="s">
        <v>67</v>
      </c>
      <c r="D957">
        <v>4201</v>
      </c>
      <c r="E957" s="1" t="s">
        <v>95</v>
      </c>
      <c r="F957" s="1" t="s">
        <v>14</v>
      </c>
      <c r="G957">
        <v>15</v>
      </c>
    </row>
    <row r="958" spans="1:7" x14ac:dyDescent="0.35">
      <c r="A958">
        <v>82248</v>
      </c>
      <c r="B958">
        <v>0</v>
      </c>
      <c r="C958" s="1" t="s">
        <v>57</v>
      </c>
      <c r="D958">
        <v>2205</v>
      </c>
      <c r="E958" s="1" t="s">
        <v>92</v>
      </c>
      <c r="F958" s="1" t="s">
        <v>14</v>
      </c>
      <c r="G958">
        <v>8</v>
      </c>
    </row>
    <row r="959" spans="1:7" x14ac:dyDescent="0.35">
      <c r="A959">
        <v>38944</v>
      </c>
      <c r="B959">
        <v>2</v>
      </c>
      <c r="C959" s="1" t="s">
        <v>13</v>
      </c>
      <c r="D959">
        <v>5701</v>
      </c>
      <c r="E959" s="1" t="s">
        <v>102</v>
      </c>
      <c r="F959" s="1" t="s">
        <v>14</v>
      </c>
      <c r="G959">
        <v>25</v>
      </c>
    </row>
    <row r="960" spans="1:7" x14ac:dyDescent="0.35">
      <c r="A960">
        <v>47111</v>
      </c>
      <c r="B960">
        <v>0</v>
      </c>
      <c r="C960" s="1" t="s">
        <v>44</v>
      </c>
      <c r="D960">
        <v>2401</v>
      </c>
      <c r="E960" s="1" t="s">
        <v>100</v>
      </c>
      <c r="F960" s="1" t="s">
        <v>14</v>
      </c>
      <c r="G960">
        <v>5</v>
      </c>
    </row>
    <row r="961" spans="1:7" x14ac:dyDescent="0.35">
      <c r="A961">
        <v>165620</v>
      </c>
      <c r="B961">
        <v>0</v>
      </c>
      <c r="C961" s="1" t="s">
        <v>22</v>
      </c>
      <c r="D961">
        <v>2801</v>
      </c>
      <c r="E961" s="1" t="s">
        <v>102</v>
      </c>
      <c r="F961" s="1" t="s">
        <v>31</v>
      </c>
      <c r="G961">
        <v>4</v>
      </c>
    </row>
    <row r="962" spans="1:7" x14ac:dyDescent="0.35">
      <c r="A962">
        <v>59561</v>
      </c>
      <c r="B962">
        <v>0</v>
      </c>
      <c r="C962" s="1" t="s">
        <v>34</v>
      </c>
      <c r="D962">
        <v>6101</v>
      </c>
      <c r="E962" s="1" t="s">
        <v>100</v>
      </c>
      <c r="F962" s="1" t="s">
        <v>14</v>
      </c>
      <c r="G962">
        <v>9</v>
      </c>
    </row>
    <row r="963" spans="1:7" x14ac:dyDescent="0.35">
      <c r="A963">
        <v>27423</v>
      </c>
      <c r="B963">
        <v>2</v>
      </c>
      <c r="C963" s="1" t="s">
        <v>40</v>
      </c>
      <c r="D963">
        <v>0</v>
      </c>
      <c r="E963" s="1" t="s">
        <v>100</v>
      </c>
      <c r="F963" s="1" t="s">
        <v>17</v>
      </c>
      <c r="G963">
        <v>5</v>
      </c>
    </row>
    <row r="964" spans="1:7" x14ac:dyDescent="0.35">
      <c r="A964">
        <v>13484</v>
      </c>
      <c r="B964">
        <v>1</v>
      </c>
      <c r="C964" s="1" t="s">
        <v>13</v>
      </c>
      <c r="D964">
        <v>0</v>
      </c>
      <c r="E964" s="1" t="s">
        <v>93</v>
      </c>
      <c r="F964" s="1" t="s">
        <v>14</v>
      </c>
      <c r="G964">
        <v>11</v>
      </c>
    </row>
    <row r="965" spans="1:7" x14ac:dyDescent="0.35">
      <c r="A965">
        <v>133491</v>
      </c>
      <c r="B965">
        <v>1002</v>
      </c>
      <c r="C965" s="1" t="s">
        <v>42</v>
      </c>
      <c r="D965">
        <v>0</v>
      </c>
      <c r="E965" s="1" t="s">
        <v>90</v>
      </c>
      <c r="F965" s="1" t="s">
        <v>14</v>
      </c>
      <c r="G965">
        <v>100</v>
      </c>
    </row>
    <row r="966" spans="1:7" x14ac:dyDescent="0.35">
      <c r="A966">
        <v>63000</v>
      </c>
      <c r="B966">
        <v>0</v>
      </c>
      <c r="C966" s="1" t="s">
        <v>34</v>
      </c>
      <c r="D966">
        <v>0</v>
      </c>
      <c r="E966" s="1" t="s">
        <v>105</v>
      </c>
      <c r="F966" s="1" t="s">
        <v>97</v>
      </c>
      <c r="G966">
        <v>25</v>
      </c>
    </row>
    <row r="967" spans="1:7" x14ac:dyDescent="0.35">
      <c r="A967">
        <v>187284</v>
      </c>
      <c r="B967">
        <v>0</v>
      </c>
      <c r="C967" s="1" t="s">
        <v>48</v>
      </c>
      <c r="D967">
        <v>0</v>
      </c>
      <c r="E967" s="1" t="s">
        <v>89</v>
      </c>
      <c r="F967" s="1" t="s">
        <v>17</v>
      </c>
      <c r="G967">
        <v>10</v>
      </c>
    </row>
    <row r="968" spans="1:7" x14ac:dyDescent="0.35">
      <c r="A968">
        <v>131423</v>
      </c>
      <c r="B968">
        <v>1</v>
      </c>
      <c r="C968" s="1" t="s">
        <v>49</v>
      </c>
      <c r="D968">
        <v>4812</v>
      </c>
      <c r="E968" s="1" t="s">
        <v>92</v>
      </c>
      <c r="F968" s="1" t="s">
        <v>14</v>
      </c>
      <c r="G968">
        <v>25</v>
      </c>
    </row>
    <row r="969" spans="1:7" x14ac:dyDescent="0.35">
      <c r="A969">
        <v>22942</v>
      </c>
      <c r="B969">
        <v>0</v>
      </c>
      <c r="C969" s="1" t="s">
        <v>47</v>
      </c>
      <c r="D969">
        <v>2901</v>
      </c>
      <c r="E969" s="1" t="s">
        <v>89</v>
      </c>
      <c r="F969" s="1" t="s">
        <v>17</v>
      </c>
      <c r="G969">
        <v>9</v>
      </c>
    </row>
    <row r="970" spans="1:7" x14ac:dyDescent="0.35">
      <c r="A970">
        <v>85579</v>
      </c>
      <c r="B970">
        <v>0</v>
      </c>
      <c r="C970" s="1" t="s">
        <v>57</v>
      </c>
      <c r="D970">
        <v>2001</v>
      </c>
      <c r="E970" s="1" t="s">
        <v>90</v>
      </c>
      <c r="F970" s="1" t="s">
        <v>17</v>
      </c>
      <c r="G970">
        <v>20</v>
      </c>
    </row>
    <row r="971" spans="1:7" x14ac:dyDescent="0.35">
      <c r="A971">
        <v>3009</v>
      </c>
      <c r="B971">
        <v>2</v>
      </c>
      <c r="C971" s="1" t="s">
        <v>22</v>
      </c>
      <c r="D971">
        <v>4801</v>
      </c>
      <c r="E971" s="1" t="s">
        <v>102</v>
      </c>
      <c r="F971" s="1" t="s">
        <v>17</v>
      </c>
      <c r="G971">
        <v>20</v>
      </c>
    </row>
    <row r="972" spans="1:7" x14ac:dyDescent="0.35">
      <c r="A972">
        <v>105923</v>
      </c>
      <c r="B972">
        <v>0</v>
      </c>
      <c r="C972" s="1" t="s">
        <v>28</v>
      </c>
      <c r="D972">
        <v>1501</v>
      </c>
      <c r="E972" s="1" t="s">
        <v>91</v>
      </c>
      <c r="F972" s="1" t="s">
        <v>17</v>
      </c>
      <c r="G972">
        <v>7</v>
      </c>
    </row>
    <row r="973" spans="1:7" x14ac:dyDescent="0.35">
      <c r="A973">
        <v>187722</v>
      </c>
      <c r="B973">
        <v>1002</v>
      </c>
      <c r="C973" s="1" t="s">
        <v>30</v>
      </c>
      <c r="D973">
        <v>0</v>
      </c>
      <c r="E973" s="1" t="s">
        <v>95</v>
      </c>
      <c r="F973" s="1" t="s">
        <v>14</v>
      </c>
      <c r="G973">
        <v>7</v>
      </c>
    </row>
    <row r="974" spans="1:7" x14ac:dyDescent="0.35">
      <c r="A974">
        <v>15566</v>
      </c>
      <c r="B974">
        <v>2</v>
      </c>
      <c r="C974" s="1" t="s">
        <v>18</v>
      </c>
      <c r="D974">
        <v>0</v>
      </c>
      <c r="E974" s="1" t="s">
        <v>92</v>
      </c>
      <c r="F974" s="1" t="s">
        <v>17</v>
      </c>
      <c r="G974">
        <v>10</v>
      </c>
    </row>
    <row r="975" spans="1:7" x14ac:dyDescent="0.35">
      <c r="A975">
        <v>84745</v>
      </c>
      <c r="B975">
        <v>0</v>
      </c>
      <c r="C975" s="1" t="s">
        <v>57</v>
      </c>
      <c r="D975">
        <v>1601</v>
      </c>
      <c r="E975" s="1" t="s">
        <v>92</v>
      </c>
      <c r="F975" s="1" t="s">
        <v>17</v>
      </c>
      <c r="G975">
        <v>7</v>
      </c>
    </row>
    <row r="976" spans="1:7" x14ac:dyDescent="0.35">
      <c r="A976">
        <v>78172</v>
      </c>
      <c r="B976">
        <v>2</v>
      </c>
      <c r="C976" s="1" t="s">
        <v>36</v>
      </c>
      <c r="D976">
        <v>4401</v>
      </c>
      <c r="E976" s="1" t="s">
        <v>93</v>
      </c>
      <c r="F976" s="1" t="s">
        <v>17</v>
      </c>
      <c r="G976">
        <v>25</v>
      </c>
    </row>
    <row r="977" spans="1:7" x14ac:dyDescent="0.35">
      <c r="A977">
        <v>186334</v>
      </c>
      <c r="B977">
        <v>1</v>
      </c>
      <c r="C977" s="1" t="s">
        <v>34</v>
      </c>
      <c r="D977">
        <v>1908</v>
      </c>
      <c r="E977" s="1" t="s">
        <v>98</v>
      </c>
      <c r="F977" s="1" t="s">
        <v>14</v>
      </c>
      <c r="G977">
        <v>10</v>
      </c>
    </row>
    <row r="978" spans="1:7" x14ac:dyDescent="0.35">
      <c r="A978">
        <v>170767</v>
      </c>
      <c r="B978">
        <v>0</v>
      </c>
      <c r="C978" s="1" t="s">
        <v>22</v>
      </c>
      <c r="D978">
        <v>2001</v>
      </c>
      <c r="E978" s="1" t="s">
        <v>93</v>
      </c>
      <c r="F978" s="1" t="s">
        <v>17</v>
      </c>
      <c r="G978">
        <v>15</v>
      </c>
    </row>
    <row r="979" spans="1:7" x14ac:dyDescent="0.35">
      <c r="A979">
        <v>149152</v>
      </c>
      <c r="B979">
        <v>1</v>
      </c>
      <c r="C979" s="1" t="s">
        <v>22</v>
      </c>
      <c r="D979">
        <v>4401</v>
      </c>
      <c r="E979" s="1" t="s">
        <v>94</v>
      </c>
      <c r="F979" s="1" t="s">
        <v>14</v>
      </c>
      <c r="G979">
        <v>20</v>
      </c>
    </row>
    <row r="980" spans="1:7" x14ac:dyDescent="0.35">
      <c r="A980">
        <v>959</v>
      </c>
      <c r="B980">
        <v>0</v>
      </c>
      <c r="C980" s="1" t="s">
        <v>48</v>
      </c>
      <c r="D980">
        <v>4404</v>
      </c>
      <c r="E980" s="1" t="s">
        <v>89</v>
      </c>
      <c r="F980" s="1" t="s">
        <v>17</v>
      </c>
      <c r="G980">
        <v>10</v>
      </c>
    </row>
    <row r="981" spans="1:7" x14ac:dyDescent="0.35">
      <c r="A981">
        <v>179563</v>
      </c>
      <c r="B981">
        <v>1</v>
      </c>
      <c r="C981" s="1" t="s">
        <v>41</v>
      </c>
      <c r="D981">
        <v>5001</v>
      </c>
      <c r="E981" s="1" t="s">
        <v>91</v>
      </c>
      <c r="F981" s="1" t="s">
        <v>14</v>
      </c>
      <c r="G981">
        <v>23</v>
      </c>
    </row>
    <row r="982" spans="1:7" x14ac:dyDescent="0.35">
      <c r="A982">
        <v>41243</v>
      </c>
      <c r="B982">
        <v>2</v>
      </c>
      <c r="C982" s="1" t="s">
        <v>13</v>
      </c>
      <c r="D982">
        <v>2201</v>
      </c>
      <c r="E982" s="1" t="s">
        <v>91</v>
      </c>
      <c r="F982" s="1" t="s">
        <v>17</v>
      </c>
      <c r="G982">
        <v>12</v>
      </c>
    </row>
    <row r="983" spans="1:7" x14ac:dyDescent="0.35">
      <c r="A983">
        <v>160500</v>
      </c>
      <c r="B983">
        <v>0</v>
      </c>
      <c r="C983" s="1" t="s">
        <v>22</v>
      </c>
      <c r="D983">
        <v>1406</v>
      </c>
      <c r="E983" s="1" t="s">
        <v>89</v>
      </c>
      <c r="F983" s="1" t="s">
        <v>14</v>
      </c>
      <c r="G983">
        <v>5</v>
      </c>
    </row>
    <row r="984" spans="1:7" x14ac:dyDescent="0.35">
      <c r="A984">
        <v>77605</v>
      </c>
      <c r="B984">
        <v>1</v>
      </c>
      <c r="C984" s="1" t="s">
        <v>36</v>
      </c>
      <c r="D984">
        <v>5001</v>
      </c>
      <c r="E984" s="1" t="s">
        <v>97</v>
      </c>
      <c r="F984" s="1" t="s">
        <v>14</v>
      </c>
      <c r="G984">
        <v>15</v>
      </c>
    </row>
    <row r="985" spans="1:7" x14ac:dyDescent="0.35">
      <c r="A985">
        <v>190064</v>
      </c>
      <c r="B985">
        <v>0</v>
      </c>
      <c r="C985" s="1" t="s">
        <v>54</v>
      </c>
      <c r="D985">
        <v>0</v>
      </c>
      <c r="E985" s="1" t="s">
        <v>103</v>
      </c>
      <c r="F985" s="1" t="s">
        <v>17</v>
      </c>
      <c r="G985">
        <v>20</v>
      </c>
    </row>
    <row r="986" spans="1:7" x14ac:dyDescent="0.35">
      <c r="A986">
        <v>138758</v>
      </c>
      <c r="B986">
        <v>0</v>
      </c>
      <c r="C986" s="1" t="s">
        <v>56</v>
      </c>
      <c r="D986">
        <v>0</v>
      </c>
      <c r="E986" s="1" t="s">
        <v>90</v>
      </c>
      <c r="F986" s="1" t="s">
        <v>17</v>
      </c>
      <c r="G986">
        <v>20</v>
      </c>
    </row>
    <row r="987" spans="1:7" x14ac:dyDescent="0.35">
      <c r="A987">
        <v>8531</v>
      </c>
      <c r="B987">
        <v>1</v>
      </c>
      <c r="C987" s="1" t="s">
        <v>30</v>
      </c>
      <c r="D987">
        <v>6001</v>
      </c>
      <c r="E987" s="1" t="s">
        <v>92</v>
      </c>
      <c r="F987" s="1" t="s">
        <v>14</v>
      </c>
      <c r="G987">
        <v>10</v>
      </c>
    </row>
    <row r="988" spans="1:7" x14ac:dyDescent="0.35">
      <c r="A988">
        <v>27846</v>
      </c>
      <c r="B988">
        <v>0</v>
      </c>
      <c r="C988" s="1" t="s">
        <v>40</v>
      </c>
      <c r="D988">
        <v>0</v>
      </c>
      <c r="E988" s="1" t="s">
        <v>89</v>
      </c>
      <c r="F988" s="1" t="s">
        <v>97</v>
      </c>
      <c r="G988">
        <v>200</v>
      </c>
    </row>
    <row r="989" spans="1:7" x14ac:dyDescent="0.35">
      <c r="A989">
        <v>22782</v>
      </c>
      <c r="B989">
        <v>1</v>
      </c>
      <c r="C989" s="1" t="s">
        <v>47</v>
      </c>
      <c r="D989">
        <v>0</v>
      </c>
      <c r="E989" s="1" t="s">
        <v>105</v>
      </c>
      <c r="F989" s="1" t="s">
        <v>14</v>
      </c>
      <c r="G989">
        <v>10</v>
      </c>
    </row>
    <row r="990" spans="1:7" x14ac:dyDescent="0.35">
      <c r="A990">
        <v>66223</v>
      </c>
      <c r="B990">
        <v>0</v>
      </c>
      <c r="C990" s="1" t="s">
        <v>30</v>
      </c>
      <c r="D990">
        <v>5801</v>
      </c>
      <c r="E990" s="1" t="s">
        <v>91</v>
      </c>
      <c r="F990" s="1" t="s">
        <v>14</v>
      </c>
      <c r="G990">
        <v>10</v>
      </c>
    </row>
    <row r="991" spans="1:7" x14ac:dyDescent="0.35">
      <c r="A991">
        <v>189616</v>
      </c>
      <c r="B991">
        <v>1</v>
      </c>
      <c r="C991" s="1" t="s">
        <v>22</v>
      </c>
      <c r="D991">
        <v>0</v>
      </c>
      <c r="E991" s="1" t="s">
        <v>97</v>
      </c>
      <c r="F991" s="1" t="s">
        <v>14</v>
      </c>
      <c r="G991">
        <v>35</v>
      </c>
    </row>
    <row r="992" spans="1:7" x14ac:dyDescent="0.35">
      <c r="A992">
        <v>79649</v>
      </c>
      <c r="B992">
        <v>0</v>
      </c>
      <c r="C992" s="1" t="s">
        <v>36</v>
      </c>
      <c r="D992">
        <v>0</v>
      </c>
      <c r="E992" s="1" t="s">
        <v>91</v>
      </c>
      <c r="F992" s="1" t="s">
        <v>17</v>
      </c>
      <c r="G992">
        <v>15</v>
      </c>
    </row>
    <row r="993" spans="1:7" x14ac:dyDescent="0.35">
      <c r="A993">
        <v>138999</v>
      </c>
      <c r="B993">
        <v>28</v>
      </c>
      <c r="C993" s="1" t="s">
        <v>56</v>
      </c>
      <c r="D993">
        <v>1603</v>
      </c>
      <c r="E993" s="1" t="s">
        <v>105</v>
      </c>
      <c r="F993" s="1" t="s">
        <v>17</v>
      </c>
      <c r="G993">
        <v>10</v>
      </c>
    </row>
    <row r="994" spans="1:7" x14ac:dyDescent="0.35">
      <c r="A994">
        <v>8232</v>
      </c>
      <c r="B994">
        <v>0</v>
      </c>
      <c r="C994" s="1" t="s">
        <v>37</v>
      </c>
      <c r="D994">
        <v>3702</v>
      </c>
      <c r="E994" s="1" t="s">
        <v>92</v>
      </c>
      <c r="F994" s="1" t="s">
        <v>17</v>
      </c>
      <c r="G994">
        <v>10</v>
      </c>
    </row>
    <row r="995" spans="1:7" x14ac:dyDescent="0.35">
      <c r="A995">
        <v>43020</v>
      </c>
      <c r="B995">
        <v>2</v>
      </c>
      <c r="C995" s="1" t="s">
        <v>13</v>
      </c>
      <c r="D995">
        <v>0</v>
      </c>
      <c r="E995" s="1" t="s">
        <v>89</v>
      </c>
      <c r="F995" s="1" t="s">
        <v>17</v>
      </c>
      <c r="G995">
        <v>15</v>
      </c>
    </row>
    <row r="996" spans="1:7" x14ac:dyDescent="0.35">
      <c r="A996">
        <v>118862</v>
      </c>
      <c r="B996">
        <v>1</v>
      </c>
      <c r="C996" s="1" t="s">
        <v>21</v>
      </c>
      <c r="D996">
        <v>4208</v>
      </c>
      <c r="E996" s="1" t="s">
        <v>94</v>
      </c>
      <c r="F996" s="1" t="s">
        <v>14</v>
      </c>
      <c r="G996">
        <v>12</v>
      </c>
    </row>
    <row r="997" spans="1:7" x14ac:dyDescent="0.35">
      <c r="A997">
        <v>30104</v>
      </c>
      <c r="B997">
        <v>1</v>
      </c>
      <c r="C997" s="1" t="s">
        <v>40</v>
      </c>
      <c r="D997">
        <v>5201</v>
      </c>
      <c r="E997" s="1" t="s">
        <v>92</v>
      </c>
      <c r="F997" s="1" t="s">
        <v>14</v>
      </c>
      <c r="G997">
        <v>15</v>
      </c>
    </row>
    <row r="998" spans="1:7" x14ac:dyDescent="0.35">
      <c r="A998">
        <v>154614</v>
      </c>
      <c r="B998">
        <v>0</v>
      </c>
      <c r="C998" s="1" t="s">
        <v>22</v>
      </c>
      <c r="D998">
        <v>0</v>
      </c>
      <c r="E998" s="1" t="s">
        <v>95</v>
      </c>
      <c r="F998" s="1" t="s">
        <v>17</v>
      </c>
      <c r="G998">
        <v>20</v>
      </c>
    </row>
    <row r="999" spans="1:7" x14ac:dyDescent="0.35">
      <c r="A999">
        <v>57151</v>
      </c>
      <c r="B999">
        <v>0</v>
      </c>
      <c r="C999" s="1" t="s">
        <v>58</v>
      </c>
      <c r="D999">
        <v>3601</v>
      </c>
      <c r="E999" s="1" t="s">
        <v>101</v>
      </c>
      <c r="F999" s="1" t="s">
        <v>17</v>
      </c>
      <c r="G999">
        <v>26</v>
      </c>
    </row>
    <row r="1000" spans="1:7" x14ac:dyDescent="0.35">
      <c r="A1000">
        <v>71425</v>
      </c>
      <c r="B1000">
        <v>1</v>
      </c>
      <c r="C1000" s="1" t="s">
        <v>30</v>
      </c>
      <c r="D1000">
        <v>4401</v>
      </c>
      <c r="E1000" s="1" t="s">
        <v>90</v>
      </c>
      <c r="F1000" s="1" t="s">
        <v>14</v>
      </c>
      <c r="G1000">
        <v>7</v>
      </c>
    </row>
    <row r="1001" spans="1:7" x14ac:dyDescent="0.35">
      <c r="A1001">
        <v>190579</v>
      </c>
      <c r="B1001">
        <v>1</v>
      </c>
      <c r="C1001" s="1" t="s">
        <v>22</v>
      </c>
      <c r="D1001">
        <v>0</v>
      </c>
      <c r="E1001" s="1" t="s">
        <v>96</v>
      </c>
      <c r="F1001" s="1" t="s">
        <v>14</v>
      </c>
      <c r="G1001">
        <v>4</v>
      </c>
    </row>
    <row r="1002" spans="1:7" x14ac:dyDescent="0.35">
      <c r="A1002">
        <v>42997</v>
      </c>
      <c r="B1002">
        <v>2</v>
      </c>
      <c r="C1002" s="1" t="s">
        <v>13</v>
      </c>
      <c r="D1002">
        <v>1808</v>
      </c>
      <c r="E1002" s="1" t="s">
        <v>93</v>
      </c>
      <c r="F1002" s="1" t="s">
        <v>17</v>
      </c>
      <c r="G1002">
        <v>7</v>
      </c>
    </row>
    <row r="1003" spans="1:7" x14ac:dyDescent="0.35">
      <c r="A1003">
        <v>132896</v>
      </c>
      <c r="B1003">
        <v>2</v>
      </c>
      <c r="C1003" s="1" t="s">
        <v>51</v>
      </c>
      <c r="D1003">
        <v>4410</v>
      </c>
      <c r="E1003" s="1" t="s">
        <v>95</v>
      </c>
      <c r="F1003" s="1" t="s">
        <v>17</v>
      </c>
      <c r="G1003">
        <v>25</v>
      </c>
    </row>
    <row r="1004" spans="1:7" x14ac:dyDescent="0.35">
      <c r="A1004">
        <v>120189</v>
      </c>
      <c r="B1004">
        <v>0</v>
      </c>
      <c r="C1004" s="1" t="s">
        <v>21</v>
      </c>
      <c r="D1004">
        <v>0</v>
      </c>
      <c r="E1004" s="1" t="s">
        <v>90</v>
      </c>
      <c r="F1004" s="1" t="s">
        <v>14</v>
      </c>
      <c r="G1004">
        <v>25</v>
      </c>
    </row>
    <row r="1005" spans="1:7" x14ac:dyDescent="0.35">
      <c r="A1005">
        <v>138829</v>
      </c>
      <c r="B1005">
        <v>28</v>
      </c>
      <c r="C1005" s="1" t="s">
        <v>56</v>
      </c>
      <c r="D1005">
        <v>3601</v>
      </c>
      <c r="E1005" s="1" t="s">
        <v>90</v>
      </c>
      <c r="F1005" s="1" t="s">
        <v>17</v>
      </c>
      <c r="G1005">
        <v>25</v>
      </c>
    </row>
    <row r="1006" spans="1:7" x14ac:dyDescent="0.35">
      <c r="A1006">
        <v>167462</v>
      </c>
      <c r="B1006">
        <v>0</v>
      </c>
      <c r="C1006" s="1" t="s">
        <v>22</v>
      </c>
      <c r="D1006">
        <v>3601</v>
      </c>
      <c r="E1006" s="1" t="s">
        <v>94</v>
      </c>
      <c r="F1006" s="1" t="s">
        <v>14</v>
      </c>
      <c r="G1006">
        <v>15</v>
      </c>
    </row>
    <row r="1007" spans="1:7" x14ac:dyDescent="0.35">
      <c r="A1007">
        <v>160401</v>
      </c>
      <c r="B1007">
        <v>28</v>
      </c>
      <c r="C1007" s="1" t="s">
        <v>22</v>
      </c>
      <c r="D1007">
        <v>3101</v>
      </c>
      <c r="E1007" s="1" t="s">
        <v>90</v>
      </c>
      <c r="F1007" s="1" t="s">
        <v>17</v>
      </c>
      <c r="G1007">
        <v>13</v>
      </c>
    </row>
    <row r="1008" spans="1:7" x14ac:dyDescent="0.35">
      <c r="A1008">
        <v>174934</v>
      </c>
      <c r="B1008">
        <v>28</v>
      </c>
      <c r="C1008" s="1" t="s">
        <v>51</v>
      </c>
      <c r="D1008">
        <v>0</v>
      </c>
      <c r="E1008" s="1" t="s">
        <v>91</v>
      </c>
      <c r="F1008" s="1" t="s">
        <v>17</v>
      </c>
      <c r="G1008">
        <v>5</v>
      </c>
    </row>
    <row r="1009" spans="1:7" x14ac:dyDescent="0.35">
      <c r="A1009">
        <v>2020</v>
      </c>
      <c r="B1009">
        <v>2</v>
      </c>
      <c r="C1009" s="1" t="s">
        <v>22</v>
      </c>
      <c r="D1009">
        <v>2401</v>
      </c>
      <c r="E1009" s="1" t="s">
        <v>94</v>
      </c>
      <c r="F1009" s="1" t="s">
        <v>17</v>
      </c>
      <c r="G1009">
        <v>7</v>
      </c>
    </row>
    <row r="1010" spans="1:7" x14ac:dyDescent="0.35">
      <c r="A1010">
        <v>74235</v>
      </c>
      <c r="B1010">
        <v>4</v>
      </c>
      <c r="C1010" s="1" t="s">
        <v>30</v>
      </c>
      <c r="D1010">
        <v>4912</v>
      </c>
      <c r="E1010" s="1" t="s">
        <v>90</v>
      </c>
      <c r="F1010" s="1" t="s">
        <v>14</v>
      </c>
      <c r="G1010">
        <v>26</v>
      </c>
    </row>
    <row r="1011" spans="1:7" x14ac:dyDescent="0.35">
      <c r="A1011">
        <v>167039</v>
      </c>
      <c r="B1011">
        <v>0</v>
      </c>
      <c r="C1011" s="1" t="s">
        <v>22</v>
      </c>
      <c r="D1011">
        <v>0</v>
      </c>
      <c r="E1011" s="1" t="s">
        <v>94</v>
      </c>
      <c r="F1011" s="1" t="s">
        <v>97</v>
      </c>
      <c r="G1011">
        <v>5</v>
      </c>
    </row>
    <row r="1012" spans="1:7" x14ac:dyDescent="0.35">
      <c r="A1012">
        <v>165509</v>
      </c>
      <c r="B1012">
        <v>0</v>
      </c>
      <c r="C1012" s="1" t="s">
        <v>22</v>
      </c>
      <c r="D1012">
        <v>0</v>
      </c>
      <c r="E1012" s="1" t="s">
        <v>93</v>
      </c>
      <c r="F1012" s="1" t="s">
        <v>14</v>
      </c>
      <c r="G1012">
        <v>10</v>
      </c>
    </row>
    <row r="1013" spans="1:7" x14ac:dyDescent="0.35">
      <c r="A1013">
        <v>151653</v>
      </c>
      <c r="B1013">
        <v>0</v>
      </c>
      <c r="C1013" s="1" t="s">
        <v>22</v>
      </c>
      <c r="D1013">
        <v>2401</v>
      </c>
      <c r="E1013" s="1" t="s">
        <v>102</v>
      </c>
      <c r="F1013" s="1" t="s">
        <v>97</v>
      </c>
      <c r="G1013">
        <v>10</v>
      </c>
    </row>
    <row r="1014" spans="1:7" x14ac:dyDescent="0.35">
      <c r="A1014">
        <v>100132</v>
      </c>
      <c r="B1014">
        <v>0</v>
      </c>
      <c r="C1014" s="1" t="s">
        <v>37</v>
      </c>
      <c r="D1014">
        <v>2401</v>
      </c>
      <c r="E1014" s="1" t="s">
        <v>91</v>
      </c>
      <c r="F1014" s="1" t="s">
        <v>17</v>
      </c>
      <c r="G1014">
        <v>15</v>
      </c>
    </row>
    <row r="1015" spans="1:7" x14ac:dyDescent="0.35">
      <c r="A1015">
        <v>161726</v>
      </c>
      <c r="B1015">
        <v>0</v>
      </c>
      <c r="C1015" s="1" t="s">
        <v>22</v>
      </c>
      <c r="D1015">
        <v>4601</v>
      </c>
      <c r="E1015" s="1" t="s">
        <v>95</v>
      </c>
      <c r="F1015" s="1" t="s">
        <v>17</v>
      </c>
      <c r="G1015">
        <v>7</v>
      </c>
    </row>
    <row r="1016" spans="1:7" x14ac:dyDescent="0.35">
      <c r="A1016">
        <v>125986</v>
      </c>
      <c r="B1016">
        <v>0</v>
      </c>
      <c r="C1016" s="1" t="s">
        <v>21</v>
      </c>
      <c r="D1016">
        <v>4610</v>
      </c>
      <c r="E1016" s="1" t="s">
        <v>90</v>
      </c>
      <c r="F1016" s="1" t="s">
        <v>14</v>
      </c>
      <c r="G1016">
        <v>17</v>
      </c>
    </row>
    <row r="1017" spans="1:7" x14ac:dyDescent="0.35">
      <c r="A1017">
        <v>185394</v>
      </c>
      <c r="B1017">
        <v>2</v>
      </c>
      <c r="C1017" s="1" t="s">
        <v>30</v>
      </c>
      <c r="D1017">
        <v>2702</v>
      </c>
      <c r="E1017" s="1" t="s">
        <v>91</v>
      </c>
      <c r="F1017" s="1" t="s">
        <v>17</v>
      </c>
      <c r="G1017">
        <v>5</v>
      </c>
    </row>
    <row r="1018" spans="1:7" x14ac:dyDescent="0.35">
      <c r="A1018">
        <v>43799</v>
      </c>
      <c r="B1018">
        <v>2</v>
      </c>
      <c r="C1018" s="1" t="s">
        <v>13</v>
      </c>
      <c r="D1018">
        <v>5801</v>
      </c>
      <c r="E1018" s="1" t="s">
        <v>90</v>
      </c>
      <c r="F1018" s="1" t="s">
        <v>17</v>
      </c>
      <c r="G1018">
        <v>20</v>
      </c>
    </row>
    <row r="1019" spans="1:7" x14ac:dyDescent="0.35">
      <c r="A1019">
        <v>185464</v>
      </c>
      <c r="B1019">
        <v>1</v>
      </c>
      <c r="C1019" s="1" t="s">
        <v>58</v>
      </c>
      <c r="D1019">
        <v>3910</v>
      </c>
      <c r="E1019" s="1" t="s">
        <v>90</v>
      </c>
      <c r="F1019" s="1" t="s">
        <v>14</v>
      </c>
      <c r="G1019">
        <v>15</v>
      </c>
    </row>
    <row r="1020" spans="1:7" x14ac:dyDescent="0.35">
      <c r="A1020">
        <v>125325</v>
      </c>
      <c r="B1020">
        <v>13</v>
      </c>
      <c r="C1020" s="1" t="s">
        <v>21</v>
      </c>
      <c r="D1020">
        <v>1709</v>
      </c>
      <c r="E1020" s="1" t="s">
        <v>94</v>
      </c>
      <c r="F1020" s="1" t="s">
        <v>14</v>
      </c>
      <c r="G1020">
        <v>20</v>
      </c>
    </row>
    <row r="1021" spans="1:7" x14ac:dyDescent="0.35">
      <c r="A1021">
        <v>112679</v>
      </c>
      <c r="B1021">
        <v>1</v>
      </c>
      <c r="C1021" s="1" t="s">
        <v>32</v>
      </c>
      <c r="D1021">
        <v>4801</v>
      </c>
      <c r="E1021" s="1" t="s">
        <v>94</v>
      </c>
      <c r="F1021" s="1" t="s">
        <v>14</v>
      </c>
      <c r="G1021">
        <v>20</v>
      </c>
    </row>
    <row r="1022" spans="1:7" x14ac:dyDescent="0.35">
      <c r="A1022">
        <v>2415</v>
      </c>
      <c r="B1022">
        <v>28</v>
      </c>
      <c r="C1022" s="1" t="s">
        <v>22</v>
      </c>
      <c r="D1022">
        <v>5501</v>
      </c>
      <c r="E1022" s="1" t="s">
        <v>94</v>
      </c>
      <c r="F1022" s="1" t="s">
        <v>17</v>
      </c>
      <c r="G1022">
        <v>25</v>
      </c>
    </row>
    <row r="1023" spans="1:7" x14ac:dyDescent="0.35">
      <c r="A1023">
        <v>166866</v>
      </c>
      <c r="B1023">
        <v>0</v>
      </c>
      <c r="C1023" s="1" t="s">
        <v>22</v>
      </c>
      <c r="D1023">
        <v>0</v>
      </c>
      <c r="E1023" s="1" t="s">
        <v>94</v>
      </c>
      <c r="F1023" s="1" t="s">
        <v>17</v>
      </c>
      <c r="G1023">
        <v>125</v>
      </c>
    </row>
    <row r="1024" spans="1:7" x14ac:dyDescent="0.35">
      <c r="A1024">
        <v>4211</v>
      </c>
      <c r="B1024">
        <v>2</v>
      </c>
      <c r="C1024" s="1" t="s">
        <v>21</v>
      </c>
      <c r="D1024">
        <v>402</v>
      </c>
      <c r="E1024" s="1" t="s">
        <v>93</v>
      </c>
      <c r="F1024" s="1" t="s">
        <v>17</v>
      </c>
      <c r="G1024">
        <v>25</v>
      </c>
    </row>
    <row r="1025" spans="1:7" x14ac:dyDescent="0.35">
      <c r="A1025">
        <v>182395</v>
      </c>
      <c r="B1025">
        <v>28</v>
      </c>
      <c r="C1025" s="1" t="s">
        <v>41</v>
      </c>
      <c r="D1025">
        <v>2601</v>
      </c>
      <c r="E1025" s="1" t="s">
        <v>89</v>
      </c>
      <c r="F1025" s="1" t="s">
        <v>17</v>
      </c>
      <c r="G1025">
        <v>10</v>
      </c>
    </row>
    <row r="1026" spans="1:7" x14ac:dyDescent="0.35">
      <c r="A1026">
        <v>188178</v>
      </c>
      <c r="B1026">
        <v>28</v>
      </c>
      <c r="C1026" s="1" t="s">
        <v>24</v>
      </c>
      <c r="D1026">
        <v>0</v>
      </c>
      <c r="E1026" s="1" t="s">
        <v>91</v>
      </c>
      <c r="F1026" s="1" t="s">
        <v>17</v>
      </c>
      <c r="G1026">
        <v>8</v>
      </c>
    </row>
    <row r="1027" spans="1:7" x14ac:dyDescent="0.35">
      <c r="A1027">
        <v>147835</v>
      </c>
      <c r="B1027">
        <v>0</v>
      </c>
      <c r="C1027" s="1" t="s">
        <v>22</v>
      </c>
      <c r="D1027">
        <v>0</v>
      </c>
      <c r="E1027" s="1" t="s">
        <v>93</v>
      </c>
      <c r="F1027" s="1" t="s">
        <v>17</v>
      </c>
      <c r="G1027">
        <v>20</v>
      </c>
    </row>
    <row r="1028" spans="1:7" x14ac:dyDescent="0.35">
      <c r="A1028">
        <v>5532</v>
      </c>
      <c r="B1028">
        <v>0</v>
      </c>
      <c r="C1028" s="1" t="s">
        <v>70</v>
      </c>
      <c r="D1028">
        <v>2104</v>
      </c>
      <c r="E1028" s="1" t="s">
        <v>90</v>
      </c>
      <c r="F1028" s="1" t="s">
        <v>14</v>
      </c>
      <c r="G1028">
        <v>15</v>
      </c>
    </row>
    <row r="1029" spans="1:7" x14ac:dyDescent="0.35">
      <c r="A1029">
        <v>128857</v>
      </c>
      <c r="B1029">
        <v>1</v>
      </c>
      <c r="C1029" s="1" t="s">
        <v>21</v>
      </c>
      <c r="D1029">
        <v>4801</v>
      </c>
      <c r="E1029" s="1" t="s">
        <v>98</v>
      </c>
      <c r="F1029" s="1" t="s">
        <v>14</v>
      </c>
      <c r="G1029">
        <v>15</v>
      </c>
    </row>
    <row r="1030" spans="1:7" x14ac:dyDescent="0.35">
      <c r="A1030">
        <v>40058</v>
      </c>
      <c r="B1030">
        <v>2</v>
      </c>
      <c r="C1030" s="1" t="s">
        <v>13</v>
      </c>
      <c r="D1030">
        <v>1007</v>
      </c>
      <c r="E1030" s="1" t="s">
        <v>89</v>
      </c>
      <c r="F1030" s="1" t="s">
        <v>17</v>
      </c>
      <c r="G1030">
        <v>25</v>
      </c>
    </row>
    <row r="1031" spans="1:7" x14ac:dyDescent="0.35">
      <c r="A1031">
        <v>179377</v>
      </c>
      <c r="B1031">
        <v>0</v>
      </c>
      <c r="C1031" s="1" t="s">
        <v>41</v>
      </c>
      <c r="D1031">
        <v>0</v>
      </c>
      <c r="E1031" s="1" t="s">
        <v>97</v>
      </c>
      <c r="F1031" s="1" t="s">
        <v>97</v>
      </c>
      <c r="G1031">
        <v>10</v>
      </c>
    </row>
    <row r="1032" spans="1:7" x14ac:dyDescent="0.35">
      <c r="A1032">
        <v>166207</v>
      </c>
      <c r="B1032">
        <v>1</v>
      </c>
      <c r="C1032" s="1" t="s">
        <v>22</v>
      </c>
      <c r="D1032">
        <v>0</v>
      </c>
      <c r="E1032" s="1" t="s">
        <v>104</v>
      </c>
      <c r="F1032" s="1" t="s">
        <v>14</v>
      </c>
      <c r="G1032">
        <v>9</v>
      </c>
    </row>
    <row r="1033" spans="1:7" x14ac:dyDescent="0.35">
      <c r="A1033">
        <v>124227</v>
      </c>
      <c r="B1033">
        <v>0</v>
      </c>
      <c r="C1033" s="1" t="s">
        <v>21</v>
      </c>
      <c r="D1033">
        <v>0</v>
      </c>
      <c r="E1033" s="1" t="s">
        <v>98</v>
      </c>
      <c r="F1033" s="1" t="s">
        <v>31</v>
      </c>
      <c r="G1033">
        <v>25</v>
      </c>
    </row>
    <row r="1034" spans="1:7" x14ac:dyDescent="0.35">
      <c r="A1034">
        <v>7173</v>
      </c>
      <c r="B1034">
        <v>2</v>
      </c>
      <c r="C1034" s="1" t="s">
        <v>54</v>
      </c>
      <c r="D1034">
        <v>3008</v>
      </c>
      <c r="E1034" s="1" t="s">
        <v>94</v>
      </c>
      <c r="F1034" s="1" t="s">
        <v>17</v>
      </c>
      <c r="G1034">
        <v>32</v>
      </c>
    </row>
    <row r="1035" spans="1:7" x14ac:dyDescent="0.35">
      <c r="A1035">
        <v>85152</v>
      </c>
      <c r="B1035">
        <v>2</v>
      </c>
      <c r="C1035" s="1" t="s">
        <v>57</v>
      </c>
      <c r="D1035">
        <v>0</v>
      </c>
      <c r="E1035" s="1" t="s">
        <v>100</v>
      </c>
      <c r="F1035" s="1" t="s">
        <v>14</v>
      </c>
      <c r="G1035">
        <v>10</v>
      </c>
    </row>
    <row r="1036" spans="1:7" x14ac:dyDescent="0.35">
      <c r="A1036">
        <v>32807</v>
      </c>
      <c r="B1036">
        <v>1002</v>
      </c>
      <c r="C1036" s="1" t="s">
        <v>13</v>
      </c>
      <c r="D1036">
        <v>3301</v>
      </c>
      <c r="E1036" s="1" t="s">
        <v>91</v>
      </c>
      <c r="F1036" s="1" t="s">
        <v>14</v>
      </c>
      <c r="G1036">
        <v>5</v>
      </c>
    </row>
    <row r="1037" spans="1:7" x14ac:dyDescent="0.35">
      <c r="A1037">
        <v>268</v>
      </c>
      <c r="B1037">
        <v>0</v>
      </c>
      <c r="C1037" s="1" t="s">
        <v>13</v>
      </c>
      <c r="D1037">
        <v>607</v>
      </c>
      <c r="E1037" s="1" t="s">
        <v>93</v>
      </c>
      <c r="F1037" s="1" t="s">
        <v>17</v>
      </c>
      <c r="G1037">
        <v>33</v>
      </c>
    </row>
    <row r="1038" spans="1:7" x14ac:dyDescent="0.35">
      <c r="A1038">
        <v>109514</v>
      </c>
      <c r="B1038">
        <v>0</v>
      </c>
      <c r="C1038" s="1" t="s">
        <v>50</v>
      </c>
      <c r="D1038">
        <v>3601</v>
      </c>
      <c r="E1038" s="1" t="s">
        <v>90</v>
      </c>
      <c r="F1038" s="1" t="s">
        <v>14</v>
      </c>
      <c r="G1038">
        <v>6</v>
      </c>
    </row>
    <row r="1039" spans="1:7" x14ac:dyDescent="0.35">
      <c r="A1039">
        <v>181644</v>
      </c>
      <c r="B1039">
        <v>0</v>
      </c>
      <c r="C1039" s="1" t="s">
        <v>41</v>
      </c>
      <c r="D1039">
        <v>5707</v>
      </c>
      <c r="E1039" s="1" t="s">
        <v>98</v>
      </c>
      <c r="F1039" s="1" t="s">
        <v>17</v>
      </c>
      <c r="G1039">
        <v>12</v>
      </c>
    </row>
    <row r="1040" spans="1:7" x14ac:dyDescent="0.35">
      <c r="A1040">
        <v>62585</v>
      </c>
      <c r="B1040">
        <v>0</v>
      </c>
      <c r="C1040" s="1" t="s">
        <v>18</v>
      </c>
      <c r="D1040">
        <v>5001</v>
      </c>
      <c r="E1040" s="1" t="s">
        <v>98</v>
      </c>
      <c r="F1040" s="1" t="s">
        <v>17</v>
      </c>
      <c r="G1040">
        <v>25</v>
      </c>
    </row>
    <row r="1041" spans="1:7" x14ac:dyDescent="0.35">
      <c r="A1041">
        <v>163354</v>
      </c>
      <c r="B1041">
        <v>0</v>
      </c>
      <c r="C1041" s="1" t="s">
        <v>22</v>
      </c>
      <c r="D1041">
        <v>604</v>
      </c>
      <c r="E1041" s="1" t="s">
        <v>96</v>
      </c>
      <c r="F1041" s="1" t="s">
        <v>17</v>
      </c>
      <c r="G1041">
        <v>10</v>
      </c>
    </row>
    <row r="1042" spans="1:7" x14ac:dyDescent="0.35">
      <c r="A1042">
        <v>98672</v>
      </c>
      <c r="B1042">
        <v>0</v>
      </c>
      <c r="C1042" s="1" t="s">
        <v>16</v>
      </c>
      <c r="D1042">
        <v>6506</v>
      </c>
      <c r="E1042" s="1" t="s">
        <v>98</v>
      </c>
      <c r="F1042" s="1" t="s">
        <v>14</v>
      </c>
      <c r="G1042">
        <v>5</v>
      </c>
    </row>
    <row r="1043" spans="1:7" x14ac:dyDescent="0.35">
      <c r="A1043">
        <v>190614</v>
      </c>
      <c r="B1043">
        <v>0</v>
      </c>
      <c r="C1043" s="1" t="s">
        <v>49</v>
      </c>
      <c r="D1043">
        <v>0</v>
      </c>
      <c r="E1043" s="1" t="s">
        <v>94</v>
      </c>
      <c r="F1043" s="1" t="s">
        <v>17</v>
      </c>
      <c r="G1043">
        <v>3</v>
      </c>
    </row>
    <row r="1044" spans="1:7" x14ac:dyDescent="0.35">
      <c r="A1044">
        <v>155607</v>
      </c>
      <c r="B1044">
        <v>0</v>
      </c>
      <c r="C1044" s="1" t="s">
        <v>22</v>
      </c>
      <c r="D1044">
        <v>5401</v>
      </c>
      <c r="E1044" s="1" t="s">
        <v>94</v>
      </c>
      <c r="F1044" s="1" t="s">
        <v>17</v>
      </c>
      <c r="G1044">
        <v>38</v>
      </c>
    </row>
    <row r="1045" spans="1:7" x14ac:dyDescent="0.35">
      <c r="A1045">
        <v>161804</v>
      </c>
      <c r="B1045">
        <v>1</v>
      </c>
      <c r="C1045" s="1" t="s">
        <v>22</v>
      </c>
      <c r="D1045">
        <v>3906</v>
      </c>
      <c r="E1045" s="1" t="s">
        <v>92</v>
      </c>
      <c r="F1045" s="1" t="s">
        <v>14</v>
      </c>
      <c r="G1045">
        <v>5</v>
      </c>
    </row>
    <row r="1046" spans="1:7" x14ac:dyDescent="0.35">
      <c r="A1046">
        <v>11348</v>
      </c>
      <c r="B1046">
        <v>0</v>
      </c>
      <c r="C1046" s="1" t="s">
        <v>13</v>
      </c>
      <c r="D1046">
        <v>0</v>
      </c>
      <c r="E1046" s="1" t="s">
        <v>89</v>
      </c>
      <c r="F1046" s="1" t="s">
        <v>14</v>
      </c>
      <c r="G1046">
        <v>5</v>
      </c>
    </row>
    <row r="1047" spans="1:7" x14ac:dyDescent="0.35">
      <c r="A1047">
        <v>111380</v>
      </c>
      <c r="B1047">
        <v>1</v>
      </c>
      <c r="C1047" s="1" t="s">
        <v>33</v>
      </c>
      <c r="D1047">
        <v>2801</v>
      </c>
      <c r="E1047" s="1" t="s">
        <v>100</v>
      </c>
      <c r="F1047" s="1" t="s">
        <v>14</v>
      </c>
      <c r="G1047">
        <v>10</v>
      </c>
    </row>
    <row r="1048" spans="1:7" x14ac:dyDescent="0.35">
      <c r="A1048">
        <v>86578</v>
      </c>
      <c r="B1048">
        <v>2</v>
      </c>
      <c r="C1048" s="1" t="s">
        <v>46</v>
      </c>
      <c r="D1048">
        <v>1201</v>
      </c>
      <c r="E1048" s="1" t="s">
        <v>100</v>
      </c>
      <c r="F1048" s="1" t="s">
        <v>14</v>
      </c>
      <c r="G1048">
        <v>15</v>
      </c>
    </row>
    <row r="1049" spans="1:7" x14ac:dyDescent="0.35">
      <c r="A1049">
        <v>157904</v>
      </c>
      <c r="B1049">
        <v>0</v>
      </c>
      <c r="C1049" s="1" t="s">
        <v>22</v>
      </c>
      <c r="D1049">
        <v>4401</v>
      </c>
      <c r="E1049" s="1" t="s">
        <v>94</v>
      </c>
      <c r="F1049" s="1" t="s">
        <v>17</v>
      </c>
      <c r="G1049">
        <v>6</v>
      </c>
    </row>
    <row r="1050" spans="1:7" x14ac:dyDescent="0.35">
      <c r="A1050">
        <v>140924</v>
      </c>
      <c r="B1050">
        <v>1002</v>
      </c>
      <c r="C1050" s="1" t="s">
        <v>24</v>
      </c>
      <c r="D1050">
        <v>0</v>
      </c>
      <c r="E1050" s="1" t="s">
        <v>91</v>
      </c>
      <c r="F1050" s="1" t="s">
        <v>14</v>
      </c>
      <c r="G1050">
        <v>7</v>
      </c>
    </row>
    <row r="1051" spans="1:7" x14ac:dyDescent="0.35">
      <c r="A1051">
        <v>32972</v>
      </c>
      <c r="B1051">
        <v>0</v>
      </c>
      <c r="C1051" s="1" t="s">
        <v>13</v>
      </c>
      <c r="D1051">
        <v>5511</v>
      </c>
      <c r="E1051" s="1" t="s">
        <v>91</v>
      </c>
      <c r="F1051" s="1" t="s">
        <v>17</v>
      </c>
      <c r="G1051">
        <v>12</v>
      </c>
    </row>
    <row r="1052" spans="1:7" x14ac:dyDescent="0.35">
      <c r="A1052">
        <v>149541</v>
      </c>
      <c r="B1052">
        <v>2</v>
      </c>
      <c r="C1052" s="1" t="s">
        <v>22</v>
      </c>
      <c r="D1052">
        <v>3601</v>
      </c>
      <c r="E1052" s="1" t="s">
        <v>91</v>
      </c>
      <c r="F1052" s="1" t="s">
        <v>17</v>
      </c>
      <c r="G1052">
        <v>10</v>
      </c>
    </row>
    <row r="1053" spans="1:7" x14ac:dyDescent="0.35">
      <c r="A1053">
        <v>182604</v>
      </c>
      <c r="B1053">
        <v>0</v>
      </c>
      <c r="C1053" s="1" t="s">
        <v>41</v>
      </c>
      <c r="D1053">
        <v>2801</v>
      </c>
      <c r="E1053" s="1" t="s">
        <v>90</v>
      </c>
      <c r="F1053" s="1" t="s">
        <v>17</v>
      </c>
      <c r="G1053">
        <v>15</v>
      </c>
    </row>
    <row r="1054" spans="1:7" x14ac:dyDescent="0.35">
      <c r="A1054">
        <v>103876</v>
      </c>
      <c r="B1054">
        <v>28</v>
      </c>
      <c r="C1054" s="1" t="s">
        <v>37</v>
      </c>
      <c r="D1054">
        <v>3001</v>
      </c>
      <c r="E1054" s="1" t="s">
        <v>89</v>
      </c>
      <c r="F1054" s="1" t="s">
        <v>17</v>
      </c>
      <c r="G1054">
        <v>20</v>
      </c>
    </row>
    <row r="1055" spans="1:7" x14ac:dyDescent="0.35">
      <c r="A1055">
        <v>65999</v>
      </c>
      <c r="B1055">
        <v>2</v>
      </c>
      <c r="C1055" s="1" t="s">
        <v>30</v>
      </c>
      <c r="D1055">
        <v>1909</v>
      </c>
      <c r="E1055" s="1" t="s">
        <v>93</v>
      </c>
      <c r="F1055" s="1" t="s">
        <v>14</v>
      </c>
      <c r="G1055">
        <v>25</v>
      </c>
    </row>
    <row r="1056" spans="1:7" x14ac:dyDescent="0.35">
      <c r="A1056">
        <v>104394</v>
      </c>
      <c r="B1056">
        <v>28</v>
      </c>
      <c r="C1056" s="1" t="s">
        <v>28</v>
      </c>
      <c r="D1056">
        <v>3501</v>
      </c>
      <c r="E1056" s="1" t="s">
        <v>93</v>
      </c>
      <c r="F1056" s="1" t="s">
        <v>17</v>
      </c>
      <c r="G1056">
        <v>10</v>
      </c>
    </row>
    <row r="1057" spans="1:7" x14ac:dyDescent="0.35">
      <c r="A1057">
        <v>117524</v>
      </c>
      <c r="B1057">
        <v>28</v>
      </c>
      <c r="C1057" s="1" t="s">
        <v>54</v>
      </c>
      <c r="D1057">
        <v>4402</v>
      </c>
      <c r="E1057" s="1" t="s">
        <v>94</v>
      </c>
      <c r="F1057" s="1" t="s">
        <v>17</v>
      </c>
      <c r="G1057">
        <v>25</v>
      </c>
    </row>
    <row r="1058" spans="1:7" x14ac:dyDescent="0.35">
      <c r="A1058">
        <v>147904</v>
      </c>
      <c r="B1058">
        <v>0</v>
      </c>
      <c r="C1058" s="1" t="s">
        <v>22</v>
      </c>
      <c r="D1058">
        <v>1501</v>
      </c>
      <c r="E1058" s="1" t="s">
        <v>94</v>
      </c>
      <c r="F1058" s="1" t="s">
        <v>17</v>
      </c>
      <c r="G1058">
        <v>50</v>
      </c>
    </row>
    <row r="1059" spans="1:7" x14ac:dyDescent="0.35">
      <c r="A1059">
        <v>105815</v>
      </c>
      <c r="B1059">
        <v>1002</v>
      </c>
      <c r="C1059" s="1" t="s">
        <v>28</v>
      </c>
      <c r="D1059">
        <v>5001</v>
      </c>
      <c r="E1059" s="1" t="s">
        <v>98</v>
      </c>
      <c r="F1059" s="1" t="s">
        <v>14</v>
      </c>
      <c r="G1059">
        <v>20</v>
      </c>
    </row>
    <row r="1060" spans="1:7" x14ac:dyDescent="0.35">
      <c r="A1060">
        <v>31778</v>
      </c>
      <c r="B1060">
        <v>1</v>
      </c>
      <c r="C1060" s="1" t="s">
        <v>13</v>
      </c>
      <c r="D1060">
        <v>4308</v>
      </c>
      <c r="E1060" s="1" t="s">
        <v>95</v>
      </c>
      <c r="F1060" s="1" t="s">
        <v>14</v>
      </c>
      <c r="G1060">
        <v>25</v>
      </c>
    </row>
    <row r="1061" spans="1:7" x14ac:dyDescent="0.35">
      <c r="A1061">
        <v>112084</v>
      </c>
      <c r="B1061">
        <v>1</v>
      </c>
      <c r="C1061" s="1" t="s">
        <v>33</v>
      </c>
      <c r="D1061">
        <v>2410</v>
      </c>
      <c r="E1061" s="1" t="s">
        <v>92</v>
      </c>
      <c r="F1061" s="1" t="s">
        <v>14</v>
      </c>
      <c r="G1061">
        <v>14</v>
      </c>
    </row>
    <row r="1062" spans="1:7" x14ac:dyDescent="0.35">
      <c r="A1062">
        <v>58850</v>
      </c>
      <c r="B1062">
        <v>1</v>
      </c>
      <c r="C1062" s="1" t="s">
        <v>58</v>
      </c>
      <c r="D1062">
        <v>2201</v>
      </c>
      <c r="E1062" s="1" t="s">
        <v>90</v>
      </c>
      <c r="F1062" s="1" t="s">
        <v>14</v>
      </c>
      <c r="G1062">
        <v>6</v>
      </c>
    </row>
    <row r="1063" spans="1:7" x14ac:dyDescent="0.35">
      <c r="A1063">
        <v>185901</v>
      </c>
      <c r="B1063">
        <v>2</v>
      </c>
      <c r="C1063" s="1" t="s">
        <v>21</v>
      </c>
      <c r="D1063">
        <v>801</v>
      </c>
      <c r="E1063" s="1" t="s">
        <v>97</v>
      </c>
      <c r="F1063" s="1" t="s">
        <v>14</v>
      </c>
      <c r="G1063">
        <v>10</v>
      </c>
    </row>
    <row r="1064" spans="1:7" x14ac:dyDescent="0.35">
      <c r="A1064">
        <v>134566</v>
      </c>
      <c r="B1064">
        <v>0</v>
      </c>
      <c r="C1064" s="1" t="s">
        <v>39</v>
      </c>
      <c r="D1064">
        <v>0</v>
      </c>
      <c r="E1064" s="1" t="s">
        <v>91</v>
      </c>
      <c r="F1064" s="1" t="s">
        <v>17</v>
      </c>
      <c r="G1064">
        <v>10</v>
      </c>
    </row>
    <row r="1065" spans="1:7" x14ac:dyDescent="0.35">
      <c r="A1065">
        <v>185819</v>
      </c>
      <c r="B1065">
        <v>2</v>
      </c>
      <c r="C1065" s="1" t="s">
        <v>22</v>
      </c>
      <c r="D1065">
        <v>1601</v>
      </c>
      <c r="E1065" s="1" t="s">
        <v>94</v>
      </c>
      <c r="F1065" s="1" t="s">
        <v>14</v>
      </c>
      <c r="G1065">
        <v>13</v>
      </c>
    </row>
    <row r="1066" spans="1:7" x14ac:dyDescent="0.35">
      <c r="A1066">
        <v>3985</v>
      </c>
      <c r="B1066">
        <v>0</v>
      </c>
      <c r="C1066" s="1" t="s">
        <v>21</v>
      </c>
      <c r="D1066">
        <v>2612</v>
      </c>
      <c r="E1066" s="1" t="s">
        <v>100</v>
      </c>
      <c r="F1066" s="1" t="s">
        <v>17</v>
      </c>
      <c r="G1066">
        <v>12</v>
      </c>
    </row>
    <row r="1067" spans="1:7" x14ac:dyDescent="0.35">
      <c r="A1067">
        <v>23321</v>
      </c>
      <c r="B1067">
        <v>0</v>
      </c>
      <c r="C1067" s="1" t="s">
        <v>47</v>
      </c>
      <c r="D1067">
        <v>3011</v>
      </c>
      <c r="E1067" s="1" t="s">
        <v>95</v>
      </c>
      <c r="F1067" s="1" t="s">
        <v>17</v>
      </c>
      <c r="G1067">
        <v>10</v>
      </c>
    </row>
    <row r="1068" spans="1:7" x14ac:dyDescent="0.35">
      <c r="A1068">
        <v>158978</v>
      </c>
      <c r="B1068">
        <v>0</v>
      </c>
      <c r="C1068" s="1" t="s">
        <v>22</v>
      </c>
      <c r="D1068">
        <v>5009</v>
      </c>
      <c r="E1068" s="1" t="s">
        <v>91</v>
      </c>
      <c r="F1068" s="1" t="s">
        <v>14</v>
      </c>
      <c r="G1068">
        <v>15</v>
      </c>
    </row>
    <row r="1069" spans="1:7" x14ac:dyDescent="0.35">
      <c r="A1069">
        <v>14388</v>
      </c>
      <c r="B1069">
        <v>1002</v>
      </c>
      <c r="C1069" s="1" t="s">
        <v>13</v>
      </c>
      <c r="D1069">
        <v>6206</v>
      </c>
      <c r="E1069" s="1" t="s">
        <v>91</v>
      </c>
      <c r="F1069" s="1" t="s">
        <v>14</v>
      </c>
      <c r="G1069">
        <v>10</v>
      </c>
    </row>
    <row r="1070" spans="1:7" x14ac:dyDescent="0.35">
      <c r="A1070">
        <v>12779</v>
      </c>
      <c r="B1070">
        <v>1</v>
      </c>
      <c r="C1070" s="1" t="s">
        <v>22</v>
      </c>
      <c r="D1070">
        <v>1407</v>
      </c>
      <c r="E1070" s="1" t="s">
        <v>100</v>
      </c>
      <c r="F1070" s="1" t="s">
        <v>14</v>
      </c>
      <c r="G1070">
        <v>10</v>
      </c>
    </row>
    <row r="1071" spans="1:7" x14ac:dyDescent="0.35">
      <c r="A1071">
        <v>39667</v>
      </c>
      <c r="B1071">
        <v>0</v>
      </c>
      <c r="C1071" s="1" t="s">
        <v>13</v>
      </c>
      <c r="D1071">
        <v>2209</v>
      </c>
      <c r="E1071" s="1" t="s">
        <v>91</v>
      </c>
      <c r="F1071" s="1" t="s">
        <v>14</v>
      </c>
      <c r="G1071">
        <v>15</v>
      </c>
    </row>
    <row r="1072" spans="1:7" x14ac:dyDescent="0.35">
      <c r="A1072">
        <v>163731</v>
      </c>
      <c r="B1072">
        <v>1</v>
      </c>
      <c r="C1072" s="1" t="s">
        <v>22</v>
      </c>
      <c r="D1072">
        <v>5401</v>
      </c>
      <c r="E1072" s="1" t="s">
        <v>94</v>
      </c>
      <c r="F1072" s="1" t="s">
        <v>14</v>
      </c>
      <c r="G1072">
        <v>11</v>
      </c>
    </row>
    <row r="1073" spans="1:7" x14ac:dyDescent="0.35">
      <c r="A1073">
        <v>156457</v>
      </c>
      <c r="B1073">
        <v>0</v>
      </c>
      <c r="C1073" s="1" t="s">
        <v>22</v>
      </c>
      <c r="D1073">
        <v>5308</v>
      </c>
      <c r="E1073" s="1" t="s">
        <v>104</v>
      </c>
      <c r="F1073" s="1" t="s">
        <v>17</v>
      </c>
      <c r="G1073">
        <v>25</v>
      </c>
    </row>
    <row r="1074" spans="1:7" x14ac:dyDescent="0.35">
      <c r="A1074">
        <v>100369</v>
      </c>
      <c r="B1074">
        <v>2</v>
      </c>
      <c r="C1074" s="1" t="s">
        <v>37</v>
      </c>
      <c r="D1074">
        <v>7201</v>
      </c>
      <c r="E1074" s="1" t="s">
        <v>91</v>
      </c>
      <c r="F1074" s="1" t="s">
        <v>17</v>
      </c>
      <c r="G1074">
        <v>28</v>
      </c>
    </row>
    <row r="1075" spans="1:7" x14ac:dyDescent="0.35">
      <c r="A1075">
        <v>46201</v>
      </c>
      <c r="B1075">
        <v>1</v>
      </c>
      <c r="C1075" s="1" t="s">
        <v>13</v>
      </c>
      <c r="D1075">
        <v>3001</v>
      </c>
      <c r="E1075" s="1" t="s">
        <v>94</v>
      </c>
      <c r="F1075" s="1" t="s">
        <v>14</v>
      </c>
      <c r="G1075">
        <v>15</v>
      </c>
    </row>
    <row r="1076" spans="1:7" x14ac:dyDescent="0.35">
      <c r="A1076">
        <v>118182</v>
      </c>
      <c r="B1076">
        <v>0</v>
      </c>
      <c r="C1076" s="1" t="s">
        <v>21</v>
      </c>
      <c r="D1076">
        <v>2301</v>
      </c>
      <c r="E1076" s="1" t="s">
        <v>92</v>
      </c>
      <c r="F1076" s="1" t="s">
        <v>14</v>
      </c>
      <c r="G1076">
        <v>5</v>
      </c>
    </row>
    <row r="1077" spans="1:7" x14ac:dyDescent="0.35">
      <c r="A1077">
        <v>67</v>
      </c>
      <c r="B1077">
        <v>0</v>
      </c>
      <c r="C1077" s="1" t="s">
        <v>55</v>
      </c>
      <c r="D1077">
        <v>1801</v>
      </c>
      <c r="E1077" s="1" t="s">
        <v>89</v>
      </c>
      <c r="F1077" s="1" t="s">
        <v>17</v>
      </c>
      <c r="G1077">
        <v>5</v>
      </c>
    </row>
    <row r="1078" spans="1:7" x14ac:dyDescent="0.35">
      <c r="A1078">
        <v>116951</v>
      </c>
      <c r="B1078">
        <v>0</v>
      </c>
      <c r="C1078" s="1" t="s">
        <v>21</v>
      </c>
      <c r="D1078">
        <v>1404</v>
      </c>
      <c r="E1078" s="1" t="s">
        <v>102</v>
      </c>
      <c r="F1078" s="1" t="s">
        <v>17</v>
      </c>
      <c r="G1078">
        <v>6</v>
      </c>
    </row>
    <row r="1079" spans="1:7" x14ac:dyDescent="0.35">
      <c r="A1079">
        <v>160032</v>
      </c>
      <c r="B1079">
        <v>0</v>
      </c>
      <c r="C1079" s="1" t="s">
        <v>22</v>
      </c>
      <c r="D1079">
        <v>0</v>
      </c>
      <c r="E1079" s="1" t="s">
        <v>89</v>
      </c>
      <c r="F1079" s="1" t="s">
        <v>17</v>
      </c>
      <c r="G1079">
        <v>25</v>
      </c>
    </row>
    <row r="1080" spans="1:7" x14ac:dyDescent="0.35">
      <c r="A1080">
        <v>60694</v>
      </c>
      <c r="B1080">
        <v>0</v>
      </c>
      <c r="C1080" s="1" t="s">
        <v>34</v>
      </c>
      <c r="D1080">
        <v>0</v>
      </c>
      <c r="E1080" s="1" t="s">
        <v>101</v>
      </c>
      <c r="F1080" s="1" t="s">
        <v>17</v>
      </c>
      <c r="G1080">
        <v>25</v>
      </c>
    </row>
    <row r="1081" spans="1:7" x14ac:dyDescent="0.35">
      <c r="A1081">
        <v>80387</v>
      </c>
      <c r="B1081">
        <v>0</v>
      </c>
      <c r="C1081" s="1" t="s">
        <v>36</v>
      </c>
      <c r="D1081">
        <v>1401</v>
      </c>
      <c r="E1081" s="1" t="s">
        <v>105</v>
      </c>
      <c r="F1081" s="1" t="s">
        <v>17</v>
      </c>
      <c r="G1081">
        <v>5</v>
      </c>
    </row>
    <row r="1082" spans="1:7" x14ac:dyDescent="0.35">
      <c r="A1082">
        <v>158143</v>
      </c>
      <c r="B1082">
        <v>1</v>
      </c>
      <c r="C1082" s="1" t="s">
        <v>22</v>
      </c>
      <c r="D1082">
        <v>4007</v>
      </c>
      <c r="E1082" s="1" t="s">
        <v>94</v>
      </c>
      <c r="F1082" s="1" t="s">
        <v>14</v>
      </c>
      <c r="G1082">
        <v>16</v>
      </c>
    </row>
    <row r="1083" spans="1:7" x14ac:dyDescent="0.35">
      <c r="A1083">
        <v>25277</v>
      </c>
      <c r="B1083">
        <v>1</v>
      </c>
      <c r="C1083" s="1" t="s">
        <v>47</v>
      </c>
      <c r="D1083">
        <v>2101</v>
      </c>
      <c r="E1083" s="1" t="s">
        <v>95</v>
      </c>
      <c r="F1083" s="1" t="s">
        <v>14</v>
      </c>
      <c r="G1083">
        <v>17</v>
      </c>
    </row>
    <row r="1084" spans="1:7" x14ac:dyDescent="0.35">
      <c r="A1084">
        <v>179454</v>
      </c>
      <c r="B1084">
        <v>28</v>
      </c>
      <c r="C1084" s="1" t="s">
        <v>41</v>
      </c>
      <c r="D1084">
        <v>2501</v>
      </c>
      <c r="E1084" s="1" t="s">
        <v>102</v>
      </c>
      <c r="F1084" s="1" t="s">
        <v>17</v>
      </c>
      <c r="G1084">
        <v>20</v>
      </c>
    </row>
    <row r="1085" spans="1:7" x14ac:dyDescent="0.35">
      <c r="A1085">
        <v>145899</v>
      </c>
      <c r="B1085">
        <v>0</v>
      </c>
      <c r="C1085" s="1" t="s">
        <v>18</v>
      </c>
      <c r="D1085">
        <v>0</v>
      </c>
      <c r="E1085" s="1" t="s">
        <v>91</v>
      </c>
      <c r="F1085" s="1" t="s">
        <v>17</v>
      </c>
      <c r="G1085">
        <v>20</v>
      </c>
    </row>
    <row r="1086" spans="1:7" x14ac:dyDescent="0.35">
      <c r="A1086">
        <v>183790</v>
      </c>
      <c r="B1086">
        <v>0</v>
      </c>
      <c r="C1086" s="1" t="s">
        <v>41</v>
      </c>
      <c r="D1086">
        <v>0</v>
      </c>
      <c r="E1086" s="1" t="s">
        <v>92</v>
      </c>
      <c r="F1086" s="1" t="s">
        <v>17</v>
      </c>
      <c r="G1086">
        <v>14</v>
      </c>
    </row>
    <row r="1087" spans="1:7" x14ac:dyDescent="0.35">
      <c r="A1087">
        <v>119538</v>
      </c>
      <c r="B1087">
        <v>0</v>
      </c>
      <c r="C1087" s="1" t="s">
        <v>21</v>
      </c>
      <c r="D1087">
        <v>3602</v>
      </c>
      <c r="E1087" s="1" t="s">
        <v>98</v>
      </c>
      <c r="F1087" s="1" t="s">
        <v>17</v>
      </c>
      <c r="G1087">
        <v>16</v>
      </c>
    </row>
    <row r="1088" spans="1:7" x14ac:dyDescent="0.35">
      <c r="A1088">
        <v>24991</v>
      </c>
      <c r="B1088">
        <v>1</v>
      </c>
      <c r="C1088" s="1" t="s">
        <v>47</v>
      </c>
      <c r="D1088">
        <v>5201</v>
      </c>
      <c r="E1088" s="1" t="s">
        <v>90</v>
      </c>
      <c r="F1088" s="1" t="s">
        <v>14</v>
      </c>
      <c r="G1088">
        <v>11</v>
      </c>
    </row>
    <row r="1089" spans="1:7" x14ac:dyDescent="0.35">
      <c r="A1089">
        <v>113501</v>
      </c>
      <c r="B1089">
        <v>0</v>
      </c>
      <c r="C1089" s="1" t="s">
        <v>32</v>
      </c>
      <c r="D1089">
        <v>6201</v>
      </c>
      <c r="E1089" s="1" t="s">
        <v>89</v>
      </c>
      <c r="F1089" s="1" t="s">
        <v>17</v>
      </c>
      <c r="G1089">
        <v>5</v>
      </c>
    </row>
    <row r="1090" spans="1:7" x14ac:dyDescent="0.35">
      <c r="A1090">
        <v>185353</v>
      </c>
      <c r="B1090">
        <v>28</v>
      </c>
      <c r="C1090" s="1" t="s">
        <v>22</v>
      </c>
      <c r="D1090">
        <v>1801</v>
      </c>
      <c r="E1090" s="1" t="s">
        <v>103</v>
      </c>
      <c r="F1090" s="1" t="s">
        <v>17</v>
      </c>
      <c r="G1090">
        <v>3</v>
      </c>
    </row>
    <row r="1091" spans="1:7" x14ac:dyDescent="0.35">
      <c r="A1091">
        <v>72308</v>
      </c>
      <c r="B1091">
        <v>0</v>
      </c>
      <c r="C1091" s="1" t="s">
        <v>30</v>
      </c>
      <c r="D1091">
        <v>2002</v>
      </c>
      <c r="E1091" s="1" t="s">
        <v>90</v>
      </c>
      <c r="F1091" s="1" t="s">
        <v>17</v>
      </c>
      <c r="G1091">
        <v>46</v>
      </c>
    </row>
    <row r="1092" spans="1:7" x14ac:dyDescent="0.35">
      <c r="A1092">
        <v>110519</v>
      </c>
      <c r="B1092">
        <v>2</v>
      </c>
      <c r="C1092" s="1" t="s">
        <v>50</v>
      </c>
      <c r="D1092">
        <v>3801</v>
      </c>
      <c r="E1092" s="1" t="s">
        <v>101</v>
      </c>
      <c r="F1092" s="1" t="s">
        <v>14</v>
      </c>
      <c r="G1092">
        <v>17</v>
      </c>
    </row>
    <row r="1093" spans="1:7" x14ac:dyDescent="0.35">
      <c r="A1093">
        <v>124193</v>
      </c>
      <c r="B1093">
        <v>0</v>
      </c>
      <c r="C1093" s="1" t="s">
        <v>21</v>
      </c>
      <c r="D1093">
        <v>0</v>
      </c>
      <c r="E1093" s="1" t="s">
        <v>92</v>
      </c>
      <c r="F1093" s="1" t="s">
        <v>31</v>
      </c>
      <c r="G1093">
        <v>6</v>
      </c>
    </row>
    <row r="1094" spans="1:7" x14ac:dyDescent="0.35">
      <c r="A1094">
        <v>181526</v>
      </c>
      <c r="B1094">
        <v>0</v>
      </c>
      <c r="C1094" s="1" t="s">
        <v>41</v>
      </c>
      <c r="D1094">
        <v>0</v>
      </c>
      <c r="E1094" s="1" t="s">
        <v>90</v>
      </c>
      <c r="F1094" s="1" t="s">
        <v>17</v>
      </c>
      <c r="G1094">
        <v>13</v>
      </c>
    </row>
    <row r="1095" spans="1:7" x14ac:dyDescent="0.35">
      <c r="A1095">
        <v>2796</v>
      </c>
      <c r="B1095">
        <v>0</v>
      </c>
      <c r="C1095" s="1" t="s">
        <v>71</v>
      </c>
      <c r="D1095">
        <v>0</v>
      </c>
      <c r="E1095" s="1" t="s">
        <v>92</v>
      </c>
      <c r="F1095" s="1" t="s">
        <v>14</v>
      </c>
      <c r="G1095">
        <v>25</v>
      </c>
    </row>
    <row r="1096" spans="1:7" x14ac:dyDescent="0.35">
      <c r="A1096">
        <v>67954</v>
      </c>
      <c r="B1096">
        <v>0</v>
      </c>
      <c r="C1096" s="1" t="s">
        <v>30</v>
      </c>
      <c r="D1096">
        <v>3101</v>
      </c>
      <c r="E1096" s="1" t="s">
        <v>103</v>
      </c>
      <c r="F1096" s="1" t="s">
        <v>17</v>
      </c>
      <c r="G1096">
        <v>35</v>
      </c>
    </row>
    <row r="1097" spans="1:7" x14ac:dyDescent="0.35">
      <c r="A1097">
        <v>93809</v>
      </c>
      <c r="B1097">
        <v>1</v>
      </c>
      <c r="C1097" s="1" t="s">
        <v>16</v>
      </c>
      <c r="D1097">
        <v>2003</v>
      </c>
      <c r="E1097" s="1" t="s">
        <v>104</v>
      </c>
      <c r="F1097" s="1" t="s">
        <v>14</v>
      </c>
      <c r="G1097">
        <v>10</v>
      </c>
    </row>
    <row r="1098" spans="1:7" x14ac:dyDescent="0.35">
      <c r="A1098">
        <v>109520</v>
      </c>
      <c r="B1098">
        <v>1</v>
      </c>
      <c r="C1098" s="1" t="s">
        <v>50</v>
      </c>
      <c r="D1098">
        <v>4501</v>
      </c>
      <c r="E1098" s="1" t="s">
        <v>90</v>
      </c>
      <c r="F1098" s="1" t="s">
        <v>14</v>
      </c>
      <c r="G1098">
        <v>15</v>
      </c>
    </row>
    <row r="1099" spans="1:7" x14ac:dyDescent="0.35">
      <c r="A1099">
        <v>76051</v>
      </c>
      <c r="B1099">
        <v>1</v>
      </c>
      <c r="C1099" s="1" t="s">
        <v>48</v>
      </c>
      <c r="D1099">
        <v>4207</v>
      </c>
      <c r="E1099" s="1" t="s">
        <v>99</v>
      </c>
      <c r="F1099" s="1" t="s">
        <v>14</v>
      </c>
      <c r="G1099">
        <v>20</v>
      </c>
    </row>
    <row r="1100" spans="1:7" x14ac:dyDescent="0.35">
      <c r="A1100">
        <v>145521</v>
      </c>
      <c r="B1100">
        <v>0</v>
      </c>
      <c r="C1100" s="1" t="s">
        <v>22</v>
      </c>
      <c r="D1100">
        <v>0</v>
      </c>
      <c r="E1100" s="1" t="s">
        <v>96</v>
      </c>
      <c r="F1100" s="1" t="s">
        <v>17</v>
      </c>
      <c r="G1100">
        <v>16</v>
      </c>
    </row>
    <row r="1101" spans="1:7" x14ac:dyDescent="0.35">
      <c r="A1101">
        <v>87533</v>
      </c>
      <c r="B1101">
        <v>0</v>
      </c>
      <c r="C1101" s="1" t="s">
        <v>35</v>
      </c>
      <c r="D1101">
        <v>2401</v>
      </c>
      <c r="E1101" s="1" t="s">
        <v>101</v>
      </c>
      <c r="F1101" s="1" t="s">
        <v>17</v>
      </c>
      <c r="G1101">
        <v>5</v>
      </c>
    </row>
    <row r="1102" spans="1:7" x14ac:dyDescent="0.35">
      <c r="A1102">
        <v>82026</v>
      </c>
      <c r="B1102">
        <v>0</v>
      </c>
      <c r="C1102" s="1" t="s">
        <v>36</v>
      </c>
      <c r="D1102">
        <v>2201</v>
      </c>
      <c r="E1102" s="1" t="s">
        <v>90</v>
      </c>
      <c r="F1102" s="1" t="s">
        <v>17</v>
      </c>
      <c r="G1102">
        <v>12</v>
      </c>
    </row>
    <row r="1103" spans="1:7" x14ac:dyDescent="0.35">
      <c r="A1103">
        <v>97055</v>
      </c>
      <c r="B1103">
        <v>0</v>
      </c>
      <c r="C1103" s="1" t="s">
        <v>16</v>
      </c>
      <c r="D1103">
        <v>3001</v>
      </c>
      <c r="E1103" s="1" t="s">
        <v>92</v>
      </c>
      <c r="F1103" s="1" t="s">
        <v>17</v>
      </c>
      <c r="G1103">
        <v>22</v>
      </c>
    </row>
    <row r="1104" spans="1:7" x14ac:dyDescent="0.35">
      <c r="A1104">
        <v>74701</v>
      </c>
      <c r="B1104">
        <v>1</v>
      </c>
      <c r="C1104" s="1" t="s">
        <v>30</v>
      </c>
      <c r="D1104">
        <v>1901</v>
      </c>
      <c r="E1104" s="1" t="s">
        <v>100</v>
      </c>
      <c r="F1104" s="1" t="s">
        <v>97</v>
      </c>
      <c r="G1104">
        <v>20</v>
      </c>
    </row>
    <row r="1105" spans="1:7" x14ac:dyDescent="0.35">
      <c r="A1105">
        <v>183374</v>
      </c>
      <c r="B1105">
        <v>1</v>
      </c>
      <c r="C1105" s="1" t="s">
        <v>41</v>
      </c>
      <c r="D1105">
        <v>0</v>
      </c>
      <c r="E1105" s="1" t="s">
        <v>100</v>
      </c>
      <c r="F1105" s="1" t="s">
        <v>14</v>
      </c>
      <c r="G1105">
        <v>10</v>
      </c>
    </row>
    <row r="1106" spans="1:7" x14ac:dyDescent="0.35">
      <c r="A1106">
        <v>28565</v>
      </c>
      <c r="B1106">
        <v>2</v>
      </c>
      <c r="C1106" s="1" t="s">
        <v>40</v>
      </c>
      <c r="D1106">
        <v>0</v>
      </c>
      <c r="E1106" s="1" t="s">
        <v>98</v>
      </c>
      <c r="F1106" s="1" t="s">
        <v>17</v>
      </c>
      <c r="G1106">
        <v>7</v>
      </c>
    </row>
    <row r="1107" spans="1:7" x14ac:dyDescent="0.35">
      <c r="A1107">
        <v>139628</v>
      </c>
      <c r="B1107">
        <v>2</v>
      </c>
      <c r="C1107" s="1" t="s">
        <v>55</v>
      </c>
      <c r="D1107">
        <v>3801</v>
      </c>
      <c r="E1107" s="1" t="s">
        <v>104</v>
      </c>
      <c r="F1107" s="1" t="s">
        <v>14</v>
      </c>
      <c r="G1107">
        <v>20</v>
      </c>
    </row>
    <row r="1108" spans="1:7" x14ac:dyDescent="0.35">
      <c r="A1108">
        <v>113686</v>
      </c>
      <c r="B1108">
        <v>1002</v>
      </c>
      <c r="C1108" s="1" t="s">
        <v>32</v>
      </c>
      <c r="D1108">
        <v>5701</v>
      </c>
      <c r="E1108" s="1" t="s">
        <v>89</v>
      </c>
      <c r="F1108" s="1" t="s">
        <v>45</v>
      </c>
      <c r="G1108">
        <v>15</v>
      </c>
    </row>
    <row r="1109" spans="1:7" x14ac:dyDescent="0.35">
      <c r="A1109">
        <v>123862</v>
      </c>
      <c r="B1109">
        <v>0</v>
      </c>
      <c r="C1109" s="1" t="s">
        <v>21</v>
      </c>
      <c r="D1109">
        <v>7001</v>
      </c>
      <c r="E1109" s="1" t="s">
        <v>93</v>
      </c>
      <c r="F1109" s="1" t="s">
        <v>17</v>
      </c>
      <c r="G1109">
        <v>3</v>
      </c>
    </row>
    <row r="1110" spans="1:7" x14ac:dyDescent="0.35">
      <c r="A1110">
        <v>151629</v>
      </c>
      <c r="B1110">
        <v>0</v>
      </c>
      <c r="C1110" s="1" t="s">
        <v>22</v>
      </c>
      <c r="D1110">
        <v>3601</v>
      </c>
      <c r="E1110" s="1" t="s">
        <v>102</v>
      </c>
      <c r="F1110" s="1" t="s">
        <v>17</v>
      </c>
      <c r="G1110">
        <v>15</v>
      </c>
    </row>
    <row r="1111" spans="1:7" x14ac:dyDescent="0.35">
      <c r="A1111">
        <v>5404</v>
      </c>
      <c r="B1111">
        <v>0</v>
      </c>
      <c r="C1111" s="1" t="s">
        <v>50</v>
      </c>
      <c r="D1111">
        <v>3611</v>
      </c>
      <c r="E1111" s="1" t="s">
        <v>90</v>
      </c>
      <c r="F1111" s="1" t="s">
        <v>31</v>
      </c>
      <c r="G1111">
        <v>10</v>
      </c>
    </row>
    <row r="1112" spans="1:7" x14ac:dyDescent="0.35">
      <c r="A1112">
        <v>150516</v>
      </c>
      <c r="B1112">
        <v>28</v>
      </c>
      <c r="C1112" s="1" t="s">
        <v>22</v>
      </c>
      <c r="D1112">
        <v>1501</v>
      </c>
      <c r="E1112" s="1" t="s">
        <v>94</v>
      </c>
      <c r="F1112" s="1" t="s">
        <v>17</v>
      </c>
      <c r="G1112">
        <v>25</v>
      </c>
    </row>
    <row r="1113" spans="1:7" x14ac:dyDescent="0.35">
      <c r="A1113">
        <v>31911</v>
      </c>
      <c r="B1113">
        <v>0</v>
      </c>
      <c r="C1113" s="1" t="s">
        <v>72</v>
      </c>
      <c r="D1113">
        <v>0</v>
      </c>
      <c r="E1113" s="1" t="s">
        <v>94</v>
      </c>
      <c r="F1113" s="1" t="s">
        <v>17</v>
      </c>
      <c r="G1113">
        <v>5</v>
      </c>
    </row>
    <row r="1114" spans="1:7" x14ac:dyDescent="0.35">
      <c r="A1114">
        <v>2379</v>
      </c>
      <c r="B1114">
        <v>1</v>
      </c>
      <c r="C1114" s="1" t="s">
        <v>30</v>
      </c>
      <c r="D1114">
        <v>4809</v>
      </c>
      <c r="E1114" s="1" t="s">
        <v>95</v>
      </c>
      <c r="F1114" s="1" t="s">
        <v>14</v>
      </c>
      <c r="G1114">
        <v>10</v>
      </c>
    </row>
    <row r="1115" spans="1:7" x14ac:dyDescent="0.35">
      <c r="A1115">
        <v>151455</v>
      </c>
      <c r="B1115">
        <v>0</v>
      </c>
      <c r="C1115" s="1" t="s">
        <v>22</v>
      </c>
      <c r="D1115">
        <v>0</v>
      </c>
      <c r="E1115" s="1" t="s">
        <v>103</v>
      </c>
      <c r="F1115" s="1" t="s">
        <v>97</v>
      </c>
      <c r="G1115">
        <v>20</v>
      </c>
    </row>
    <row r="1116" spans="1:7" x14ac:dyDescent="0.35">
      <c r="A1116">
        <v>90499</v>
      </c>
      <c r="B1116">
        <v>0</v>
      </c>
      <c r="C1116" s="1" t="s">
        <v>16</v>
      </c>
      <c r="D1116">
        <v>5208</v>
      </c>
      <c r="E1116" s="1" t="s">
        <v>93</v>
      </c>
      <c r="F1116" s="1" t="s">
        <v>17</v>
      </c>
      <c r="G1116">
        <v>10</v>
      </c>
    </row>
    <row r="1117" spans="1:7" x14ac:dyDescent="0.35">
      <c r="A1117">
        <v>177307</v>
      </c>
      <c r="B1117">
        <v>28</v>
      </c>
      <c r="C1117" s="1" t="s">
        <v>51</v>
      </c>
      <c r="D1117">
        <v>0</v>
      </c>
      <c r="E1117" s="1" t="s">
        <v>98</v>
      </c>
      <c r="F1117" s="1" t="s">
        <v>17</v>
      </c>
      <c r="G1117">
        <v>10</v>
      </c>
    </row>
    <row r="1118" spans="1:7" x14ac:dyDescent="0.35">
      <c r="A1118">
        <v>65423</v>
      </c>
      <c r="B1118">
        <v>3</v>
      </c>
      <c r="C1118" s="1" t="s">
        <v>30</v>
      </c>
      <c r="D1118">
        <v>3401</v>
      </c>
      <c r="E1118" s="1" t="s">
        <v>94</v>
      </c>
      <c r="F1118" s="1" t="s">
        <v>17</v>
      </c>
      <c r="G1118">
        <v>10</v>
      </c>
    </row>
    <row r="1119" spans="1:7" x14ac:dyDescent="0.35">
      <c r="A1119">
        <v>95800</v>
      </c>
      <c r="B1119">
        <v>1</v>
      </c>
      <c r="C1119" s="1" t="s">
        <v>16</v>
      </c>
      <c r="D1119">
        <v>1004</v>
      </c>
      <c r="E1119" s="1" t="s">
        <v>99</v>
      </c>
      <c r="F1119" s="1" t="s">
        <v>14</v>
      </c>
      <c r="G1119">
        <v>20</v>
      </c>
    </row>
    <row r="1120" spans="1:7" x14ac:dyDescent="0.35">
      <c r="A1120">
        <v>91965</v>
      </c>
      <c r="B1120">
        <v>2</v>
      </c>
      <c r="C1120" s="1" t="s">
        <v>16</v>
      </c>
      <c r="D1120">
        <v>4505</v>
      </c>
      <c r="E1120" s="1" t="s">
        <v>91</v>
      </c>
      <c r="F1120" s="1" t="s">
        <v>97</v>
      </c>
      <c r="G1120">
        <v>16</v>
      </c>
    </row>
    <row r="1121" spans="1:7" x14ac:dyDescent="0.35">
      <c r="A1121">
        <v>104721</v>
      </c>
      <c r="B1121">
        <v>0</v>
      </c>
      <c r="C1121" s="1" t="s">
        <v>28</v>
      </c>
      <c r="D1121">
        <v>6701</v>
      </c>
      <c r="E1121" s="1" t="s">
        <v>91</v>
      </c>
      <c r="F1121" s="1" t="s">
        <v>17</v>
      </c>
      <c r="G1121">
        <v>10</v>
      </c>
    </row>
    <row r="1122" spans="1:7" x14ac:dyDescent="0.35">
      <c r="A1122">
        <v>165177</v>
      </c>
      <c r="B1122">
        <v>0</v>
      </c>
      <c r="C1122" s="1" t="s">
        <v>22</v>
      </c>
      <c r="D1122">
        <v>0</v>
      </c>
      <c r="E1122" s="1" t="s">
        <v>96</v>
      </c>
      <c r="F1122" s="1" t="s">
        <v>17</v>
      </c>
      <c r="G1122">
        <v>5</v>
      </c>
    </row>
    <row r="1123" spans="1:7" x14ac:dyDescent="0.35">
      <c r="A1123">
        <v>156929</v>
      </c>
      <c r="B1123">
        <v>0</v>
      </c>
      <c r="C1123" s="1" t="s">
        <v>22</v>
      </c>
      <c r="D1123">
        <v>0</v>
      </c>
      <c r="E1123" s="1" t="s">
        <v>104</v>
      </c>
      <c r="F1123" s="1" t="s">
        <v>31</v>
      </c>
      <c r="G1123">
        <v>15</v>
      </c>
    </row>
    <row r="1124" spans="1:7" x14ac:dyDescent="0.35">
      <c r="A1124">
        <v>52549</v>
      </c>
      <c r="B1124">
        <v>1</v>
      </c>
      <c r="C1124" s="1" t="s">
        <v>54</v>
      </c>
      <c r="D1124">
        <v>5501</v>
      </c>
      <c r="E1124" s="1" t="s">
        <v>92</v>
      </c>
      <c r="F1124" s="1" t="s">
        <v>14</v>
      </c>
      <c r="G1124">
        <v>30</v>
      </c>
    </row>
    <row r="1125" spans="1:7" x14ac:dyDescent="0.35">
      <c r="A1125">
        <v>51706</v>
      </c>
      <c r="B1125">
        <v>0</v>
      </c>
      <c r="C1125" s="1" t="s">
        <v>54</v>
      </c>
      <c r="D1125">
        <v>4808</v>
      </c>
      <c r="E1125" s="1" t="s">
        <v>90</v>
      </c>
      <c r="F1125" s="1" t="s">
        <v>14</v>
      </c>
      <c r="G1125">
        <v>15</v>
      </c>
    </row>
    <row r="1126" spans="1:7" x14ac:dyDescent="0.35">
      <c r="A1126">
        <v>117969</v>
      </c>
      <c r="B1126">
        <v>28</v>
      </c>
      <c r="C1126" s="1" t="s">
        <v>21</v>
      </c>
      <c r="D1126">
        <v>3001</v>
      </c>
      <c r="E1126" s="1" t="s">
        <v>93</v>
      </c>
      <c r="F1126" s="1" t="s">
        <v>17</v>
      </c>
      <c r="G1126">
        <v>9</v>
      </c>
    </row>
    <row r="1127" spans="1:7" x14ac:dyDescent="0.35">
      <c r="A1127">
        <v>2235</v>
      </c>
      <c r="B1127">
        <v>1</v>
      </c>
      <c r="C1127" s="1" t="s">
        <v>13</v>
      </c>
      <c r="D1127">
        <v>3204</v>
      </c>
      <c r="E1127" s="1" t="s">
        <v>89</v>
      </c>
      <c r="F1127" s="1" t="s">
        <v>14</v>
      </c>
      <c r="G1127">
        <v>12</v>
      </c>
    </row>
    <row r="1128" spans="1:7" x14ac:dyDescent="0.35">
      <c r="A1128">
        <v>161023</v>
      </c>
      <c r="B1128">
        <v>2</v>
      </c>
      <c r="C1128" s="1" t="s">
        <v>22</v>
      </c>
      <c r="D1128">
        <v>2801</v>
      </c>
      <c r="E1128" s="1" t="s">
        <v>101</v>
      </c>
      <c r="F1128" s="1" t="s">
        <v>14</v>
      </c>
      <c r="G1128">
        <v>20</v>
      </c>
    </row>
    <row r="1129" spans="1:7" x14ac:dyDescent="0.35">
      <c r="A1129">
        <v>139887</v>
      </c>
      <c r="B1129">
        <v>28</v>
      </c>
      <c r="C1129" s="1" t="s">
        <v>55</v>
      </c>
      <c r="D1129">
        <v>0</v>
      </c>
      <c r="E1129" s="1" t="s">
        <v>92</v>
      </c>
      <c r="F1129" s="1" t="s">
        <v>17</v>
      </c>
      <c r="G1129">
        <v>20</v>
      </c>
    </row>
    <row r="1130" spans="1:7" x14ac:dyDescent="0.35">
      <c r="A1130">
        <v>186212</v>
      </c>
      <c r="B1130">
        <v>1002</v>
      </c>
      <c r="C1130" s="1" t="s">
        <v>55</v>
      </c>
      <c r="D1130">
        <v>1008</v>
      </c>
      <c r="E1130" s="1" t="s">
        <v>93</v>
      </c>
      <c r="F1130" s="1" t="s">
        <v>14</v>
      </c>
      <c r="G1130">
        <v>7</v>
      </c>
    </row>
    <row r="1131" spans="1:7" x14ac:dyDescent="0.35">
      <c r="A1131">
        <v>162759</v>
      </c>
      <c r="B1131">
        <v>0</v>
      </c>
      <c r="C1131" s="1" t="s">
        <v>22</v>
      </c>
      <c r="D1131">
        <v>4001</v>
      </c>
      <c r="E1131" s="1" t="s">
        <v>94</v>
      </c>
      <c r="F1131" s="1" t="s">
        <v>17</v>
      </c>
      <c r="G1131">
        <v>18</v>
      </c>
    </row>
    <row r="1132" spans="1:7" x14ac:dyDescent="0.35">
      <c r="A1132">
        <v>95654</v>
      </c>
      <c r="B1132">
        <v>1</v>
      </c>
      <c r="C1132" s="1" t="s">
        <v>16</v>
      </c>
      <c r="D1132">
        <v>3308</v>
      </c>
      <c r="E1132" s="1" t="s">
        <v>91</v>
      </c>
      <c r="F1132" s="1" t="s">
        <v>14</v>
      </c>
      <c r="G1132">
        <v>20</v>
      </c>
    </row>
    <row r="1133" spans="1:7" x14ac:dyDescent="0.35">
      <c r="A1133">
        <v>101774</v>
      </c>
      <c r="B1133">
        <v>0</v>
      </c>
      <c r="C1133" s="1" t="s">
        <v>37</v>
      </c>
      <c r="D1133">
        <v>6201</v>
      </c>
      <c r="E1133" s="1" t="s">
        <v>98</v>
      </c>
      <c r="F1133" s="1" t="s">
        <v>17</v>
      </c>
      <c r="G1133">
        <v>8</v>
      </c>
    </row>
    <row r="1134" spans="1:7" x14ac:dyDescent="0.35">
      <c r="A1134">
        <v>21710</v>
      </c>
      <c r="B1134">
        <v>2</v>
      </c>
      <c r="C1134" s="1" t="s">
        <v>18</v>
      </c>
      <c r="D1134">
        <v>0</v>
      </c>
      <c r="E1134" s="1" t="s">
        <v>90</v>
      </c>
      <c r="F1134" s="1" t="s">
        <v>14</v>
      </c>
      <c r="G1134">
        <v>10</v>
      </c>
    </row>
    <row r="1135" spans="1:7" x14ac:dyDescent="0.35">
      <c r="A1135">
        <v>65565</v>
      </c>
      <c r="B1135">
        <v>2</v>
      </c>
      <c r="C1135" s="1" t="s">
        <v>30</v>
      </c>
      <c r="D1135">
        <v>701</v>
      </c>
      <c r="E1135" s="1" t="s">
        <v>104</v>
      </c>
      <c r="F1135" s="1" t="s">
        <v>17</v>
      </c>
      <c r="G1135">
        <v>10</v>
      </c>
    </row>
    <row r="1136" spans="1:7" x14ac:dyDescent="0.35">
      <c r="A1136">
        <v>171631</v>
      </c>
      <c r="B1136">
        <v>4</v>
      </c>
      <c r="C1136" s="1" t="s">
        <v>22</v>
      </c>
      <c r="D1136">
        <v>5302</v>
      </c>
      <c r="E1136" s="1" t="s">
        <v>94</v>
      </c>
      <c r="F1136" s="1" t="s">
        <v>17</v>
      </c>
      <c r="G1136">
        <v>10</v>
      </c>
    </row>
    <row r="1137" spans="1:7" x14ac:dyDescent="0.35">
      <c r="A1137">
        <v>24869</v>
      </c>
      <c r="B1137">
        <v>0</v>
      </c>
      <c r="C1137" s="1" t="s">
        <v>47</v>
      </c>
      <c r="D1137">
        <v>6001</v>
      </c>
      <c r="E1137" s="1" t="s">
        <v>90</v>
      </c>
      <c r="F1137" s="1" t="s">
        <v>17</v>
      </c>
      <c r="G1137">
        <v>8</v>
      </c>
    </row>
    <row r="1138" spans="1:7" x14ac:dyDescent="0.35">
      <c r="A1138">
        <v>129846</v>
      </c>
      <c r="B1138">
        <v>1</v>
      </c>
      <c r="C1138" s="1" t="s">
        <v>53</v>
      </c>
      <c r="D1138">
        <v>4201</v>
      </c>
      <c r="E1138" s="1" t="s">
        <v>95</v>
      </c>
      <c r="F1138" s="1" t="s">
        <v>14</v>
      </c>
      <c r="G1138">
        <v>11</v>
      </c>
    </row>
    <row r="1139" spans="1:7" x14ac:dyDescent="0.35">
      <c r="A1139">
        <v>150379</v>
      </c>
      <c r="B1139">
        <v>0</v>
      </c>
      <c r="C1139" s="1" t="s">
        <v>22</v>
      </c>
      <c r="D1139">
        <v>0</v>
      </c>
      <c r="E1139" s="1" t="s">
        <v>91</v>
      </c>
      <c r="F1139" s="1" t="s">
        <v>17</v>
      </c>
      <c r="G1139">
        <v>20</v>
      </c>
    </row>
    <row r="1140" spans="1:7" x14ac:dyDescent="0.35">
      <c r="A1140">
        <v>36590</v>
      </c>
      <c r="B1140">
        <v>1</v>
      </c>
      <c r="C1140" s="1" t="s">
        <v>13</v>
      </c>
      <c r="D1140">
        <v>4801</v>
      </c>
      <c r="E1140" s="1" t="s">
        <v>94</v>
      </c>
      <c r="F1140" s="1" t="s">
        <v>14</v>
      </c>
      <c r="G1140">
        <v>10</v>
      </c>
    </row>
    <row r="1141" spans="1:7" x14ac:dyDescent="0.35">
      <c r="A1141">
        <v>59744</v>
      </c>
      <c r="B1141">
        <v>28</v>
      </c>
      <c r="C1141" s="1" t="s">
        <v>34</v>
      </c>
      <c r="D1141">
        <v>5408</v>
      </c>
      <c r="E1141" s="1" t="s">
        <v>90</v>
      </c>
      <c r="F1141" s="1" t="s">
        <v>17</v>
      </c>
      <c r="G1141">
        <v>16</v>
      </c>
    </row>
    <row r="1142" spans="1:7" x14ac:dyDescent="0.35">
      <c r="A1142">
        <v>31893</v>
      </c>
      <c r="B1142">
        <v>0</v>
      </c>
      <c r="C1142" s="1" t="s">
        <v>16</v>
      </c>
      <c r="D1142">
        <v>0</v>
      </c>
      <c r="E1142" s="1" t="s">
        <v>90</v>
      </c>
      <c r="F1142" s="1" t="s">
        <v>17</v>
      </c>
      <c r="G1142">
        <v>20</v>
      </c>
    </row>
    <row r="1143" spans="1:7" x14ac:dyDescent="0.35">
      <c r="A1143">
        <v>46884</v>
      </c>
      <c r="B1143">
        <v>0</v>
      </c>
      <c r="C1143" s="1" t="s">
        <v>44</v>
      </c>
      <c r="D1143">
        <v>0</v>
      </c>
      <c r="E1143" s="1" t="s">
        <v>100</v>
      </c>
      <c r="F1143" s="1" t="s">
        <v>17</v>
      </c>
      <c r="G1143">
        <v>15</v>
      </c>
    </row>
    <row r="1144" spans="1:7" x14ac:dyDescent="0.35">
      <c r="A1144">
        <v>66745</v>
      </c>
      <c r="B1144">
        <v>28</v>
      </c>
      <c r="C1144" s="1" t="s">
        <v>30</v>
      </c>
      <c r="D1144">
        <v>7201</v>
      </c>
      <c r="E1144" s="1" t="s">
        <v>97</v>
      </c>
      <c r="F1144" s="1" t="s">
        <v>17</v>
      </c>
      <c r="G1144">
        <v>5</v>
      </c>
    </row>
    <row r="1145" spans="1:7" x14ac:dyDescent="0.35">
      <c r="A1145">
        <v>10709</v>
      </c>
      <c r="B1145">
        <v>0</v>
      </c>
      <c r="C1145" s="1" t="s">
        <v>41</v>
      </c>
      <c r="D1145">
        <v>0</v>
      </c>
      <c r="E1145" s="1" t="s">
        <v>97</v>
      </c>
      <c r="F1145" s="1" t="s">
        <v>97</v>
      </c>
      <c r="G1145">
        <v>23</v>
      </c>
    </row>
    <row r="1146" spans="1:7" x14ac:dyDescent="0.35">
      <c r="A1146">
        <v>73984</v>
      </c>
      <c r="B1146">
        <v>0</v>
      </c>
      <c r="C1146" s="1" t="s">
        <v>30</v>
      </c>
      <c r="D1146">
        <v>3305</v>
      </c>
      <c r="E1146" s="1" t="s">
        <v>100</v>
      </c>
      <c r="F1146" s="1" t="s">
        <v>14</v>
      </c>
      <c r="G1146">
        <v>10</v>
      </c>
    </row>
    <row r="1147" spans="1:7" x14ac:dyDescent="0.35">
      <c r="A1147">
        <v>27597</v>
      </c>
      <c r="B1147">
        <v>1</v>
      </c>
      <c r="C1147" s="1" t="s">
        <v>40</v>
      </c>
      <c r="D1147">
        <v>5801</v>
      </c>
      <c r="E1147" s="1" t="s">
        <v>95</v>
      </c>
      <c r="F1147" s="1" t="s">
        <v>14</v>
      </c>
      <c r="G1147">
        <v>9</v>
      </c>
    </row>
    <row r="1148" spans="1:7" x14ac:dyDescent="0.35">
      <c r="A1148">
        <v>150587</v>
      </c>
      <c r="B1148">
        <v>0</v>
      </c>
      <c r="C1148" s="1" t="s">
        <v>22</v>
      </c>
      <c r="D1148">
        <v>0</v>
      </c>
      <c r="E1148" s="1" t="s">
        <v>91</v>
      </c>
      <c r="F1148" s="1" t="s">
        <v>31</v>
      </c>
      <c r="G1148">
        <v>20</v>
      </c>
    </row>
    <row r="1149" spans="1:7" x14ac:dyDescent="0.35">
      <c r="A1149">
        <v>187191</v>
      </c>
      <c r="B1149">
        <v>0</v>
      </c>
      <c r="C1149" s="1" t="s">
        <v>40</v>
      </c>
      <c r="D1149">
        <v>0</v>
      </c>
      <c r="E1149" s="1" t="s">
        <v>93</v>
      </c>
      <c r="F1149" s="1" t="s">
        <v>97</v>
      </c>
      <c r="G1149">
        <v>25</v>
      </c>
    </row>
    <row r="1150" spans="1:7" x14ac:dyDescent="0.35">
      <c r="A1150">
        <v>85357</v>
      </c>
      <c r="B1150">
        <v>2</v>
      </c>
      <c r="C1150" s="1" t="s">
        <v>57</v>
      </c>
      <c r="D1150">
        <v>2908</v>
      </c>
      <c r="E1150" s="1" t="s">
        <v>92</v>
      </c>
      <c r="F1150" s="1" t="s">
        <v>17</v>
      </c>
      <c r="G1150">
        <v>15</v>
      </c>
    </row>
    <row r="1151" spans="1:7" x14ac:dyDescent="0.35">
      <c r="A1151">
        <v>156866</v>
      </c>
      <c r="B1151">
        <v>14</v>
      </c>
      <c r="C1151" s="1" t="s">
        <v>22</v>
      </c>
      <c r="D1151">
        <v>2201</v>
      </c>
      <c r="E1151" s="1" t="s">
        <v>96</v>
      </c>
      <c r="F1151" s="1" t="s">
        <v>14</v>
      </c>
      <c r="G1151">
        <v>25</v>
      </c>
    </row>
    <row r="1152" spans="1:7" x14ac:dyDescent="0.35">
      <c r="A1152">
        <v>164513</v>
      </c>
      <c r="B1152">
        <v>0</v>
      </c>
      <c r="C1152" s="1" t="s">
        <v>73</v>
      </c>
      <c r="D1152">
        <v>4701</v>
      </c>
      <c r="E1152" s="1" t="s">
        <v>93</v>
      </c>
      <c r="F1152" s="1" t="s">
        <v>17</v>
      </c>
      <c r="G1152">
        <v>50</v>
      </c>
    </row>
    <row r="1153" spans="1:7" x14ac:dyDescent="0.35">
      <c r="A1153">
        <v>163369</v>
      </c>
      <c r="B1153">
        <v>0</v>
      </c>
      <c r="C1153" s="1" t="s">
        <v>22</v>
      </c>
      <c r="D1153">
        <v>0</v>
      </c>
      <c r="E1153" s="1" t="s">
        <v>104</v>
      </c>
      <c r="F1153" s="1" t="s">
        <v>97</v>
      </c>
      <c r="G1153">
        <v>6</v>
      </c>
    </row>
    <row r="1154" spans="1:7" x14ac:dyDescent="0.35">
      <c r="A1154">
        <v>551</v>
      </c>
      <c r="B1154">
        <v>2</v>
      </c>
      <c r="C1154" s="1" t="s">
        <v>21</v>
      </c>
      <c r="D1154">
        <v>1201</v>
      </c>
      <c r="E1154" s="1" t="s">
        <v>90</v>
      </c>
      <c r="F1154" s="1" t="s">
        <v>17</v>
      </c>
      <c r="G1154">
        <v>20</v>
      </c>
    </row>
    <row r="1155" spans="1:7" x14ac:dyDescent="0.35">
      <c r="A1155">
        <v>18750</v>
      </c>
      <c r="B1155">
        <v>0</v>
      </c>
      <c r="C1155" s="1" t="s">
        <v>18</v>
      </c>
      <c r="D1155">
        <v>5201</v>
      </c>
      <c r="E1155" s="1" t="s">
        <v>90</v>
      </c>
      <c r="F1155" s="1" t="s">
        <v>17</v>
      </c>
      <c r="G1155">
        <v>20</v>
      </c>
    </row>
    <row r="1156" spans="1:7" x14ac:dyDescent="0.35">
      <c r="A1156">
        <v>81277</v>
      </c>
      <c r="B1156">
        <v>2</v>
      </c>
      <c r="C1156" s="1" t="s">
        <v>36</v>
      </c>
      <c r="D1156">
        <v>4401</v>
      </c>
      <c r="E1156" s="1" t="s">
        <v>101</v>
      </c>
      <c r="F1156" s="1" t="s">
        <v>17</v>
      </c>
      <c r="G1156">
        <v>25</v>
      </c>
    </row>
    <row r="1157" spans="1:7" x14ac:dyDescent="0.35">
      <c r="A1157">
        <v>128121</v>
      </c>
      <c r="B1157">
        <v>0</v>
      </c>
      <c r="C1157" s="1" t="s">
        <v>21</v>
      </c>
      <c r="D1157">
        <v>0</v>
      </c>
      <c r="E1157" s="1" t="s">
        <v>94</v>
      </c>
      <c r="F1157" s="1" t="s">
        <v>17</v>
      </c>
      <c r="G1157">
        <v>10</v>
      </c>
    </row>
    <row r="1158" spans="1:7" x14ac:dyDescent="0.35">
      <c r="A1158">
        <v>84199</v>
      </c>
      <c r="B1158">
        <v>0</v>
      </c>
      <c r="C1158" s="1" t="s">
        <v>57</v>
      </c>
      <c r="D1158">
        <v>2501</v>
      </c>
      <c r="E1158" s="1" t="s">
        <v>91</v>
      </c>
      <c r="F1158" s="1" t="s">
        <v>17</v>
      </c>
      <c r="G1158">
        <v>5</v>
      </c>
    </row>
    <row r="1159" spans="1:7" x14ac:dyDescent="0.35">
      <c r="A1159">
        <v>183476</v>
      </c>
      <c r="B1159">
        <v>2</v>
      </c>
      <c r="C1159" s="1" t="s">
        <v>41</v>
      </c>
      <c r="D1159">
        <v>5008</v>
      </c>
      <c r="E1159" s="1" t="s">
        <v>90</v>
      </c>
      <c r="F1159" s="1" t="s">
        <v>17</v>
      </c>
      <c r="G1159">
        <v>25</v>
      </c>
    </row>
    <row r="1160" spans="1:7" x14ac:dyDescent="0.35">
      <c r="A1160">
        <v>162994</v>
      </c>
      <c r="B1160">
        <v>1</v>
      </c>
      <c r="C1160" s="1" t="s">
        <v>22</v>
      </c>
      <c r="D1160">
        <v>0</v>
      </c>
      <c r="E1160" s="1" t="s">
        <v>96</v>
      </c>
      <c r="F1160" s="1" t="s">
        <v>14</v>
      </c>
      <c r="G1160">
        <v>10</v>
      </c>
    </row>
    <row r="1161" spans="1:7" x14ac:dyDescent="0.35">
      <c r="A1161">
        <v>32040</v>
      </c>
      <c r="B1161">
        <v>4</v>
      </c>
      <c r="C1161" s="1" t="s">
        <v>40</v>
      </c>
      <c r="D1161">
        <v>2801</v>
      </c>
      <c r="E1161" s="1" t="s">
        <v>93</v>
      </c>
      <c r="F1161" s="1" t="s">
        <v>14</v>
      </c>
      <c r="G1161">
        <v>20</v>
      </c>
    </row>
    <row r="1162" spans="1:7" x14ac:dyDescent="0.35">
      <c r="A1162">
        <v>65968</v>
      </c>
      <c r="B1162">
        <v>1</v>
      </c>
      <c r="C1162" s="1" t="s">
        <v>30</v>
      </c>
      <c r="D1162">
        <v>6105</v>
      </c>
      <c r="E1162" s="1" t="s">
        <v>93</v>
      </c>
      <c r="F1162" s="1" t="s">
        <v>14</v>
      </c>
      <c r="G1162">
        <v>9</v>
      </c>
    </row>
    <row r="1163" spans="1:7" x14ac:dyDescent="0.35">
      <c r="A1163">
        <v>135896</v>
      </c>
      <c r="B1163">
        <v>0</v>
      </c>
      <c r="C1163" s="1" t="s">
        <v>56</v>
      </c>
      <c r="D1163">
        <v>2501</v>
      </c>
      <c r="E1163" s="1" t="s">
        <v>98</v>
      </c>
      <c r="F1163" s="1" t="s">
        <v>14</v>
      </c>
      <c r="G1163">
        <v>2</v>
      </c>
    </row>
    <row r="1164" spans="1:7" x14ac:dyDescent="0.35">
      <c r="A1164">
        <v>46461</v>
      </c>
      <c r="B1164">
        <v>1</v>
      </c>
      <c r="C1164" s="1" t="s">
        <v>13</v>
      </c>
      <c r="D1164">
        <v>1801</v>
      </c>
      <c r="E1164" s="1" t="s">
        <v>89</v>
      </c>
      <c r="F1164" s="1" t="s">
        <v>14</v>
      </c>
      <c r="G1164">
        <v>12</v>
      </c>
    </row>
    <row r="1165" spans="1:7" x14ac:dyDescent="0.35">
      <c r="A1165">
        <v>2396</v>
      </c>
      <c r="B1165">
        <v>0</v>
      </c>
      <c r="C1165" s="1" t="s">
        <v>13</v>
      </c>
      <c r="D1165">
        <v>0</v>
      </c>
      <c r="E1165" s="1" t="s">
        <v>90</v>
      </c>
      <c r="F1165" s="1" t="s">
        <v>97</v>
      </c>
      <c r="G1165">
        <v>5</v>
      </c>
    </row>
    <row r="1166" spans="1:7" x14ac:dyDescent="0.35">
      <c r="A1166">
        <v>93500</v>
      </c>
      <c r="B1166">
        <v>0</v>
      </c>
      <c r="C1166" s="1" t="s">
        <v>16</v>
      </c>
      <c r="D1166">
        <v>3705</v>
      </c>
      <c r="E1166" s="1" t="s">
        <v>103</v>
      </c>
      <c r="F1166" s="1" t="s">
        <v>17</v>
      </c>
      <c r="G1166">
        <v>10</v>
      </c>
    </row>
    <row r="1167" spans="1:7" x14ac:dyDescent="0.35">
      <c r="A1167">
        <v>90899</v>
      </c>
      <c r="B1167">
        <v>28</v>
      </c>
      <c r="C1167" s="1" t="s">
        <v>16</v>
      </c>
      <c r="D1167">
        <v>3912</v>
      </c>
      <c r="E1167" s="1" t="s">
        <v>99</v>
      </c>
      <c r="F1167" s="1" t="s">
        <v>17</v>
      </c>
      <c r="G1167">
        <v>17</v>
      </c>
    </row>
    <row r="1168" spans="1:7" x14ac:dyDescent="0.35">
      <c r="A1168">
        <v>116542</v>
      </c>
      <c r="B1168">
        <v>0</v>
      </c>
      <c r="C1168" s="1" t="s">
        <v>21</v>
      </c>
      <c r="D1168">
        <v>0</v>
      </c>
      <c r="E1168" s="1" t="s">
        <v>100</v>
      </c>
      <c r="F1168" s="1" t="s">
        <v>31</v>
      </c>
      <c r="G1168">
        <v>20</v>
      </c>
    </row>
    <row r="1169" spans="1:7" x14ac:dyDescent="0.35">
      <c r="A1169">
        <v>29868</v>
      </c>
      <c r="B1169">
        <v>0</v>
      </c>
      <c r="C1169" s="1" t="s">
        <v>40</v>
      </c>
      <c r="D1169">
        <v>5901</v>
      </c>
      <c r="E1169" s="1" t="s">
        <v>90</v>
      </c>
      <c r="F1169" s="1" t="s">
        <v>17</v>
      </c>
      <c r="G1169">
        <v>25</v>
      </c>
    </row>
    <row r="1170" spans="1:7" x14ac:dyDescent="0.35">
      <c r="A1170">
        <v>171521</v>
      </c>
      <c r="B1170">
        <v>0</v>
      </c>
      <c r="C1170" s="1" t="s">
        <v>22</v>
      </c>
      <c r="D1170">
        <v>0</v>
      </c>
      <c r="E1170" s="1" t="s">
        <v>92</v>
      </c>
      <c r="F1170" s="1" t="s">
        <v>17</v>
      </c>
      <c r="G1170">
        <v>6</v>
      </c>
    </row>
    <row r="1171" spans="1:7" x14ac:dyDescent="0.35">
      <c r="A1171">
        <v>18953</v>
      </c>
      <c r="B1171">
        <v>0</v>
      </c>
      <c r="C1171" s="1" t="s">
        <v>18</v>
      </c>
      <c r="D1171">
        <v>4303</v>
      </c>
      <c r="E1171" s="1" t="s">
        <v>94</v>
      </c>
      <c r="F1171" s="1" t="s">
        <v>17</v>
      </c>
      <c r="G1171">
        <v>11</v>
      </c>
    </row>
    <row r="1172" spans="1:7" x14ac:dyDescent="0.35">
      <c r="A1172">
        <v>102780</v>
      </c>
      <c r="B1172">
        <v>0</v>
      </c>
      <c r="C1172" s="1" t="s">
        <v>37</v>
      </c>
      <c r="D1172">
        <v>1208</v>
      </c>
      <c r="E1172" s="1" t="s">
        <v>92</v>
      </c>
      <c r="F1172" s="1" t="s">
        <v>17</v>
      </c>
      <c r="G1172">
        <v>16</v>
      </c>
    </row>
    <row r="1173" spans="1:7" x14ac:dyDescent="0.35">
      <c r="A1173">
        <v>136372</v>
      </c>
      <c r="B1173">
        <v>1</v>
      </c>
      <c r="C1173" s="1" t="s">
        <v>56</v>
      </c>
      <c r="D1173">
        <v>1901</v>
      </c>
      <c r="E1173" s="1" t="s">
        <v>93</v>
      </c>
      <c r="F1173" s="1" t="s">
        <v>14</v>
      </c>
      <c r="G1173">
        <v>10</v>
      </c>
    </row>
    <row r="1174" spans="1:7" x14ac:dyDescent="0.35">
      <c r="A1174">
        <v>19581</v>
      </c>
      <c r="B1174">
        <v>2</v>
      </c>
      <c r="C1174" s="1" t="s">
        <v>18</v>
      </c>
      <c r="D1174">
        <v>3703</v>
      </c>
      <c r="E1174" s="1" t="s">
        <v>91</v>
      </c>
      <c r="F1174" s="1" t="s">
        <v>17</v>
      </c>
      <c r="G1174">
        <v>25</v>
      </c>
    </row>
    <row r="1175" spans="1:7" x14ac:dyDescent="0.35">
      <c r="A1175">
        <v>121410</v>
      </c>
      <c r="B1175">
        <v>1</v>
      </c>
      <c r="C1175" s="1" t="s">
        <v>21</v>
      </c>
      <c r="D1175">
        <v>3101</v>
      </c>
      <c r="E1175" s="1" t="s">
        <v>96</v>
      </c>
      <c r="F1175" s="1" t="s">
        <v>14</v>
      </c>
      <c r="G1175">
        <v>15</v>
      </c>
    </row>
    <row r="1176" spans="1:7" x14ac:dyDescent="0.35">
      <c r="A1176">
        <v>99736</v>
      </c>
      <c r="B1176">
        <v>0</v>
      </c>
      <c r="C1176" s="1" t="s">
        <v>37</v>
      </c>
      <c r="D1176">
        <v>5101</v>
      </c>
      <c r="E1176" s="1" t="s">
        <v>90</v>
      </c>
      <c r="F1176" s="1" t="s">
        <v>17</v>
      </c>
      <c r="G1176">
        <v>20</v>
      </c>
    </row>
    <row r="1177" spans="1:7" x14ac:dyDescent="0.35">
      <c r="A1177">
        <v>54441</v>
      </c>
      <c r="B1177">
        <v>2</v>
      </c>
      <c r="C1177" s="1" t="s">
        <v>63</v>
      </c>
      <c r="D1177">
        <v>4107</v>
      </c>
      <c r="E1177" s="1" t="s">
        <v>100</v>
      </c>
      <c r="F1177" s="1" t="s">
        <v>17</v>
      </c>
      <c r="G1177">
        <v>30</v>
      </c>
    </row>
    <row r="1178" spans="1:7" x14ac:dyDescent="0.35">
      <c r="A1178">
        <v>144735</v>
      </c>
      <c r="B1178">
        <v>0</v>
      </c>
      <c r="C1178" s="1" t="s">
        <v>22</v>
      </c>
      <c r="D1178">
        <v>2709</v>
      </c>
      <c r="E1178" s="1" t="s">
        <v>96</v>
      </c>
      <c r="F1178" s="1" t="s">
        <v>17</v>
      </c>
      <c r="G1178">
        <v>10</v>
      </c>
    </row>
    <row r="1179" spans="1:7" x14ac:dyDescent="0.35">
      <c r="A1179">
        <v>39257</v>
      </c>
      <c r="B1179">
        <v>1002</v>
      </c>
      <c r="C1179" s="1" t="s">
        <v>13</v>
      </c>
      <c r="D1179">
        <v>7001</v>
      </c>
      <c r="E1179" s="1" t="s">
        <v>91</v>
      </c>
      <c r="F1179" s="1" t="s">
        <v>45</v>
      </c>
      <c r="G1179">
        <v>25</v>
      </c>
    </row>
    <row r="1180" spans="1:7" x14ac:dyDescent="0.35">
      <c r="A1180">
        <v>136716</v>
      </c>
      <c r="B1180">
        <v>1</v>
      </c>
      <c r="C1180" s="1" t="s">
        <v>56</v>
      </c>
      <c r="D1180">
        <v>0</v>
      </c>
      <c r="E1180" s="1" t="s">
        <v>93</v>
      </c>
      <c r="F1180" s="1" t="s">
        <v>14</v>
      </c>
      <c r="G1180">
        <v>25</v>
      </c>
    </row>
    <row r="1181" spans="1:7" x14ac:dyDescent="0.35">
      <c r="A1181">
        <v>145310</v>
      </c>
      <c r="B1181">
        <v>0</v>
      </c>
      <c r="C1181" s="1" t="s">
        <v>22</v>
      </c>
      <c r="D1181">
        <v>4911</v>
      </c>
      <c r="E1181" s="1" t="s">
        <v>96</v>
      </c>
      <c r="F1181" s="1" t="s">
        <v>17</v>
      </c>
      <c r="G1181">
        <v>20</v>
      </c>
    </row>
    <row r="1182" spans="1:7" x14ac:dyDescent="0.35">
      <c r="A1182">
        <v>40351</v>
      </c>
      <c r="B1182">
        <v>0</v>
      </c>
      <c r="C1182" s="1" t="s">
        <v>13</v>
      </c>
      <c r="D1182">
        <v>0</v>
      </c>
      <c r="E1182" s="1" t="s">
        <v>91</v>
      </c>
      <c r="F1182" s="1" t="s">
        <v>97</v>
      </c>
      <c r="G1182">
        <v>30</v>
      </c>
    </row>
    <row r="1183" spans="1:7" x14ac:dyDescent="0.35">
      <c r="A1183">
        <v>43321</v>
      </c>
      <c r="B1183">
        <v>0</v>
      </c>
      <c r="C1183" s="1" t="s">
        <v>13</v>
      </c>
      <c r="D1183">
        <v>2301</v>
      </c>
      <c r="E1183" s="1" t="s">
        <v>93</v>
      </c>
      <c r="F1183" s="1" t="s">
        <v>97</v>
      </c>
      <c r="G1183">
        <v>25</v>
      </c>
    </row>
    <row r="1184" spans="1:7" x14ac:dyDescent="0.35">
      <c r="A1184">
        <v>14009</v>
      </c>
      <c r="B1184">
        <v>0</v>
      </c>
      <c r="C1184" s="1" t="s">
        <v>30</v>
      </c>
      <c r="D1184">
        <v>3401</v>
      </c>
      <c r="E1184" s="1" t="s">
        <v>97</v>
      </c>
      <c r="F1184" s="1" t="s">
        <v>17</v>
      </c>
      <c r="G1184">
        <v>3</v>
      </c>
    </row>
    <row r="1185" spans="1:7" x14ac:dyDescent="0.35">
      <c r="A1185">
        <v>187517</v>
      </c>
      <c r="B1185">
        <v>1</v>
      </c>
      <c r="C1185" s="1" t="s">
        <v>21</v>
      </c>
      <c r="D1185">
        <v>0</v>
      </c>
      <c r="E1185" s="1" t="s">
        <v>92</v>
      </c>
      <c r="F1185" s="1" t="s">
        <v>14</v>
      </c>
      <c r="G1185">
        <v>25</v>
      </c>
    </row>
    <row r="1186" spans="1:7" x14ac:dyDescent="0.35">
      <c r="A1186">
        <v>22924</v>
      </c>
      <c r="B1186">
        <v>2</v>
      </c>
      <c r="C1186" s="1" t="s">
        <v>47</v>
      </c>
      <c r="D1186">
        <v>2101</v>
      </c>
      <c r="E1186" s="1" t="s">
        <v>98</v>
      </c>
      <c r="F1186" s="1" t="s">
        <v>17</v>
      </c>
      <c r="G1186">
        <v>10</v>
      </c>
    </row>
    <row r="1187" spans="1:7" x14ac:dyDescent="0.35">
      <c r="A1187">
        <v>65124</v>
      </c>
      <c r="B1187">
        <v>0</v>
      </c>
      <c r="C1187" s="1" t="s">
        <v>30</v>
      </c>
      <c r="D1187">
        <v>0</v>
      </c>
      <c r="E1187" s="1" t="s">
        <v>90</v>
      </c>
      <c r="F1187" s="1" t="s">
        <v>17</v>
      </c>
      <c r="G1187">
        <v>5</v>
      </c>
    </row>
    <row r="1188" spans="1:7" x14ac:dyDescent="0.35">
      <c r="A1188">
        <v>98437</v>
      </c>
      <c r="B1188">
        <v>0</v>
      </c>
      <c r="C1188" s="1" t="s">
        <v>16</v>
      </c>
      <c r="D1188">
        <v>201</v>
      </c>
      <c r="E1188" s="1" t="s">
        <v>92</v>
      </c>
      <c r="F1188" s="1" t="s">
        <v>17</v>
      </c>
      <c r="G1188">
        <v>10</v>
      </c>
    </row>
    <row r="1189" spans="1:7" x14ac:dyDescent="0.35">
      <c r="A1189">
        <v>54369</v>
      </c>
      <c r="B1189">
        <v>1</v>
      </c>
      <c r="C1189" s="1" t="s">
        <v>63</v>
      </c>
      <c r="D1189">
        <v>0</v>
      </c>
      <c r="E1189" s="1" t="s">
        <v>92</v>
      </c>
      <c r="F1189" s="1" t="s">
        <v>14</v>
      </c>
      <c r="G1189">
        <v>6</v>
      </c>
    </row>
    <row r="1190" spans="1:7" x14ac:dyDescent="0.35">
      <c r="A1190">
        <v>155856</v>
      </c>
      <c r="B1190">
        <v>0</v>
      </c>
      <c r="C1190" s="1" t="s">
        <v>22</v>
      </c>
      <c r="D1190">
        <v>1501</v>
      </c>
      <c r="E1190" s="1" t="s">
        <v>89</v>
      </c>
      <c r="F1190" s="1" t="s">
        <v>17</v>
      </c>
      <c r="G1190">
        <v>10</v>
      </c>
    </row>
    <row r="1191" spans="1:7" x14ac:dyDescent="0.35">
      <c r="A1191">
        <v>107321</v>
      </c>
      <c r="B1191">
        <v>1</v>
      </c>
      <c r="C1191" s="1" t="s">
        <v>60</v>
      </c>
      <c r="D1191">
        <v>5201</v>
      </c>
      <c r="E1191" s="1" t="s">
        <v>90</v>
      </c>
      <c r="F1191" s="1" t="s">
        <v>14</v>
      </c>
      <c r="G1191">
        <v>20</v>
      </c>
    </row>
    <row r="1192" spans="1:7" x14ac:dyDescent="0.35">
      <c r="A1192">
        <v>139500</v>
      </c>
      <c r="B1192">
        <v>0</v>
      </c>
      <c r="C1192" s="1" t="s">
        <v>55</v>
      </c>
      <c r="D1192">
        <v>1610</v>
      </c>
      <c r="E1192" s="1" t="s">
        <v>104</v>
      </c>
      <c r="F1192" s="1" t="s">
        <v>17</v>
      </c>
      <c r="G1192">
        <v>20</v>
      </c>
    </row>
    <row r="1193" spans="1:7" x14ac:dyDescent="0.35">
      <c r="A1193">
        <v>108381</v>
      </c>
      <c r="B1193">
        <v>1</v>
      </c>
      <c r="C1193" s="1" t="s">
        <v>50</v>
      </c>
      <c r="D1193">
        <v>0</v>
      </c>
      <c r="E1193" s="1" t="s">
        <v>104</v>
      </c>
      <c r="F1193" s="1" t="s">
        <v>14</v>
      </c>
      <c r="G1193">
        <v>20</v>
      </c>
    </row>
    <row r="1194" spans="1:7" x14ac:dyDescent="0.35">
      <c r="A1194">
        <v>129653</v>
      </c>
      <c r="B1194">
        <v>1</v>
      </c>
      <c r="C1194" s="1" t="s">
        <v>49</v>
      </c>
      <c r="D1194">
        <v>5201</v>
      </c>
      <c r="E1194" s="1" t="s">
        <v>94</v>
      </c>
      <c r="F1194" s="1" t="s">
        <v>14</v>
      </c>
      <c r="G1194">
        <v>15</v>
      </c>
    </row>
    <row r="1195" spans="1:7" x14ac:dyDescent="0.35">
      <c r="A1195">
        <v>102795</v>
      </c>
      <c r="B1195">
        <v>1</v>
      </c>
      <c r="C1195" s="1" t="s">
        <v>37</v>
      </c>
      <c r="D1195">
        <v>2001</v>
      </c>
      <c r="E1195" s="1" t="s">
        <v>100</v>
      </c>
      <c r="F1195" s="1" t="s">
        <v>14</v>
      </c>
      <c r="G1195">
        <v>10</v>
      </c>
    </row>
    <row r="1196" spans="1:7" x14ac:dyDescent="0.35">
      <c r="A1196">
        <v>178085</v>
      </c>
      <c r="B1196">
        <v>2</v>
      </c>
      <c r="C1196" s="1" t="s">
        <v>51</v>
      </c>
      <c r="D1196">
        <v>4403</v>
      </c>
      <c r="E1196" s="1" t="s">
        <v>90</v>
      </c>
      <c r="F1196" s="1" t="s">
        <v>14</v>
      </c>
      <c r="G1196">
        <v>20</v>
      </c>
    </row>
    <row r="1197" spans="1:7" x14ac:dyDescent="0.35">
      <c r="A1197">
        <v>12819</v>
      </c>
      <c r="B1197">
        <v>3</v>
      </c>
      <c r="C1197" s="1" t="s">
        <v>37</v>
      </c>
      <c r="D1197">
        <v>1101</v>
      </c>
      <c r="E1197" s="1" t="s">
        <v>94</v>
      </c>
      <c r="F1197" s="1" t="s">
        <v>17</v>
      </c>
      <c r="G1197">
        <v>20</v>
      </c>
    </row>
    <row r="1198" spans="1:7" x14ac:dyDescent="0.35">
      <c r="A1198">
        <v>99543</v>
      </c>
      <c r="B1198">
        <v>0</v>
      </c>
      <c r="C1198" s="1" t="s">
        <v>37</v>
      </c>
      <c r="D1198">
        <v>2301</v>
      </c>
      <c r="E1198" s="1" t="s">
        <v>92</v>
      </c>
      <c r="F1198" s="1" t="s">
        <v>14</v>
      </c>
      <c r="G1198">
        <v>15</v>
      </c>
    </row>
    <row r="1199" spans="1:7" x14ac:dyDescent="0.35">
      <c r="A1199">
        <v>65804</v>
      </c>
      <c r="B1199">
        <v>0</v>
      </c>
      <c r="C1199" s="1" t="s">
        <v>30</v>
      </c>
      <c r="D1199">
        <v>0</v>
      </c>
      <c r="E1199" s="1" t="s">
        <v>91</v>
      </c>
      <c r="F1199" s="1" t="s">
        <v>17</v>
      </c>
      <c r="G1199">
        <v>10</v>
      </c>
    </row>
    <row r="1200" spans="1:7" x14ac:dyDescent="0.35">
      <c r="A1200">
        <v>35947</v>
      </c>
      <c r="B1200">
        <v>2</v>
      </c>
      <c r="C1200" s="1" t="s">
        <v>13</v>
      </c>
      <c r="D1200">
        <v>2505</v>
      </c>
      <c r="E1200" s="1" t="s">
        <v>91</v>
      </c>
      <c r="F1200" s="1" t="s">
        <v>17</v>
      </c>
      <c r="G1200">
        <v>14</v>
      </c>
    </row>
    <row r="1201" spans="1:7" x14ac:dyDescent="0.35">
      <c r="A1201">
        <v>152961</v>
      </c>
      <c r="B1201">
        <v>0</v>
      </c>
      <c r="C1201" s="1" t="s">
        <v>22</v>
      </c>
      <c r="D1201">
        <v>3401</v>
      </c>
      <c r="E1201" s="1" t="s">
        <v>93</v>
      </c>
      <c r="F1201" s="1" t="s">
        <v>17</v>
      </c>
      <c r="G1201">
        <v>8</v>
      </c>
    </row>
    <row r="1202" spans="1:7" x14ac:dyDescent="0.35">
      <c r="A1202">
        <v>161129</v>
      </c>
      <c r="B1202">
        <v>2</v>
      </c>
      <c r="C1202" s="1" t="s">
        <v>22</v>
      </c>
      <c r="D1202">
        <v>2201</v>
      </c>
      <c r="E1202" s="1" t="s">
        <v>92</v>
      </c>
      <c r="F1202" s="1" t="s">
        <v>17</v>
      </c>
      <c r="G1202">
        <v>20</v>
      </c>
    </row>
    <row r="1203" spans="1:7" x14ac:dyDescent="0.35">
      <c r="A1203">
        <v>177315</v>
      </c>
      <c r="B1203">
        <v>0</v>
      </c>
      <c r="C1203" s="1" t="s">
        <v>51</v>
      </c>
      <c r="D1203">
        <v>3805</v>
      </c>
      <c r="E1203" s="1" t="s">
        <v>90</v>
      </c>
      <c r="F1203" s="1" t="s">
        <v>14</v>
      </c>
      <c r="G1203">
        <v>15</v>
      </c>
    </row>
    <row r="1204" spans="1:7" x14ac:dyDescent="0.35">
      <c r="A1204">
        <v>104755</v>
      </c>
      <c r="B1204">
        <v>2</v>
      </c>
      <c r="C1204" s="1" t="s">
        <v>28</v>
      </c>
      <c r="D1204">
        <v>2001</v>
      </c>
      <c r="E1204" s="1" t="s">
        <v>94</v>
      </c>
      <c r="F1204" s="1" t="s">
        <v>14</v>
      </c>
      <c r="G1204">
        <v>16</v>
      </c>
    </row>
    <row r="1205" spans="1:7" x14ac:dyDescent="0.35">
      <c r="A1205">
        <v>147838</v>
      </c>
      <c r="B1205">
        <v>0</v>
      </c>
      <c r="C1205" s="1" t="s">
        <v>22</v>
      </c>
      <c r="D1205">
        <v>3001</v>
      </c>
      <c r="E1205" s="1" t="s">
        <v>94</v>
      </c>
      <c r="F1205" s="1" t="s">
        <v>17</v>
      </c>
      <c r="G1205">
        <v>20</v>
      </c>
    </row>
    <row r="1206" spans="1:7" x14ac:dyDescent="0.35">
      <c r="A1206">
        <v>182748</v>
      </c>
      <c r="B1206">
        <v>2</v>
      </c>
      <c r="C1206" s="1" t="s">
        <v>41</v>
      </c>
      <c r="D1206">
        <v>2501</v>
      </c>
      <c r="E1206" s="1" t="s">
        <v>89</v>
      </c>
      <c r="F1206" s="1" t="s">
        <v>14</v>
      </c>
      <c r="G1206">
        <v>12</v>
      </c>
    </row>
    <row r="1207" spans="1:7" x14ac:dyDescent="0.35">
      <c r="A1207">
        <v>177238</v>
      </c>
      <c r="B1207">
        <v>0</v>
      </c>
      <c r="C1207" s="1" t="s">
        <v>51</v>
      </c>
      <c r="D1207">
        <v>3207</v>
      </c>
      <c r="E1207" s="1" t="s">
        <v>90</v>
      </c>
      <c r="F1207" s="1" t="s">
        <v>17</v>
      </c>
      <c r="G1207">
        <v>12</v>
      </c>
    </row>
    <row r="1208" spans="1:7" x14ac:dyDescent="0.35">
      <c r="A1208">
        <v>191138</v>
      </c>
      <c r="B1208">
        <v>0</v>
      </c>
      <c r="C1208" s="1" t="s">
        <v>21</v>
      </c>
      <c r="D1208">
        <v>4201</v>
      </c>
      <c r="E1208" s="1" t="s">
        <v>90</v>
      </c>
      <c r="F1208" s="1" t="s">
        <v>17</v>
      </c>
      <c r="G1208">
        <v>15</v>
      </c>
    </row>
    <row r="1209" spans="1:7" x14ac:dyDescent="0.35">
      <c r="A1209">
        <v>133932</v>
      </c>
      <c r="B1209">
        <v>0</v>
      </c>
      <c r="C1209" s="1" t="s">
        <v>41</v>
      </c>
      <c r="D1209">
        <v>0</v>
      </c>
      <c r="E1209" s="1" t="s">
        <v>100</v>
      </c>
      <c r="F1209" s="1" t="s">
        <v>14</v>
      </c>
      <c r="G1209">
        <v>5</v>
      </c>
    </row>
    <row r="1210" spans="1:7" x14ac:dyDescent="0.35">
      <c r="A1210">
        <v>120608</v>
      </c>
      <c r="B1210">
        <v>0</v>
      </c>
      <c r="C1210" s="1" t="s">
        <v>21</v>
      </c>
      <c r="D1210">
        <v>0</v>
      </c>
      <c r="E1210" s="1" t="s">
        <v>98</v>
      </c>
      <c r="F1210" s="1" t="s">
        <v>97</v>
      </c>
      <c r="G1210">
        <v>15</v>
      </c>
    </row>
    <row r="1211" spans="1:7" x14ac:dyDescent="0.35">
      <c r="A1211">
        <v>11562</v>
      </c>
      <c r="B1211">
        <v>0</v>
      </c>
      <c r="C1211" s="1" t="s">
        <v>22</v>
      </c>
      <c r="D1211">
        <v>2501</v>
      </c>
      <c r="E1211" s="1" t="s">
        <v>94</v>
      </c>
      <c r="F1211" s="1" t="s">
        <v>17</v>
      </c>
      <c r="G1211">
        <v>50</v>
      </c>
    </row>
    <row r="1212" spans="1:7" x14ac:dyDescent="0.35">
      <c r="A1212">
        <v>87541</v>
      </c>
      <c r="B1212">
        <v>0</v>
      </c>
      <c r="C1212" s="1" t="s">
        <v>41</v>
      </c>
      <c r="D1212">
        <v>4501</v>
      </c>
      <c r="E1212" s="1" t="s">
        <v>92</v>
      </c>
      <c r="F1212" s="1" t="s">
        <v>17</v>
      </c>
      <c r="G1212">
        <v>5</v>
      </c>
    </row>
    <row r="1213" spans="1:7" x14ac:dyDescent="0.35">
      <c r="A1213">
        <v>1722</v>
      </c>
      <c r="B1213">
        <v>1002</v>
      </c>
      <c r="C1213" s="1" t="s">
        <v>22</v>
      </c>
      <c r="D1213">
        <v>5207</v>
      </c>
      <c r="E1213" s="1" t="s">
        <v>93</v>
      </c>
      <c r="F1213" s="1" t="s">
        <v>14</v>
      </c>
      <c r="G1213">
        <v>10</v>
      </c>
    </row>
    <row r="1214" spans="1:7" x14ac:dyDescent="0.35">
      <c r="A1214">
        <v>32843</v>
      </c>
      <c r="B1214">
        <v>1</v>
      </c>
      <c r="C1214" s="1" t="s">
        <v>13</v>
      </c>
      <c r="D1214">
        <v>5901</v>
      </c>
      <c r="E1214" s="1" t="s">
        <v>98</v>
      </c>
      <c r="F1214" s="1" t="s">
        <v>14</v>
      </c>
      <c r="G1214">
        <v>15</v>
      </c>
    </row>
    <row r="1215" spans="1:7" x14ac:dyDescent="0.35">
      <c r="A1215">
        <v>77439</v>
      </c>
      <c r="B1215">
        <v>2</v>
      </c>
      <c r="C1215" s="1" t="s">
        <v>36</v>
      </c>
      <c r="D1215">
        <v>3101</v>
      </c>
      <c r="E1215" s="1" t="s">
        <v>92</v>
      </c>
      <c r="F1215" s="1" t="s">
        <v>14</v>
      </c>
      <c r="G1215">
        <v>17</v>
      </c>
    </row>
    <row r="1216" spans="1:7" x14ac:dyDescent="0.35">
      <c r="A1216">
        <v>140457</v>
      </c>
      <c r="B1216">
        <v>1</v>
      </c>
      <c r="C1216" s="1" t="s">
        <v>55</v>
      </c>
      <c r="D1216">
        <v>2401</v>
      </c>
      <c r="E1216" s="1" t="s">
        <v>90</v>
      </c>
      <c r="F1216" s="1" t="s">
        <v>14</v>
      </c>
      <c r="G1216">
        <v>10</v>
      </c>
    </row>
    <row r="1217" spans="1:7" x14ac:dyDescent="0.35">
      <c r="A1217">
        <v>70144</v>
      </c>
      <c r="B1217">
        <v>0</v>
      </c>
      <c r="C1217" s="1" t="s">
        <v>13</v>
      </c>
      <c r="D1217">
        <v>1711</v>
      </c>
      <c r="E1217" s="1" t="s">
        <v>99</v>
      </c>
      <c r="F1217" s="1" t="s">
        <v>17</v>
      </c>
      <c r="G1217">
        <v>15</v>
      </c>
    </row>
    <row r="1218" spans="1:7" x14ac:dyDescent="0.35">
      <c r="A1218">
        <v>157947</v>
      </c>
      <c r="B1218">
        <v>0</v>
      </c>
      <c r="C1218" s="1" t="s">
        <v>22</v>
      </c>
      <c r="D1218">
        <v>0</v>
      </c>
      <c r="E1218" s="1" t="s">
        <v>96</v>
      </c>
      <c r="F1218" s="1" t="s">
        <v>17</v>
      </c>
      <c r="G1218">
        <v>5</v>
      </c>
    </row>
    <row r="1219" spans="1:7" x14ac:dyDescent="0.35">
      <c r="A1219">
        <v>137680</v>
      </c>
      <c r="B1219">
        <v>0</v>
      </c>
      <c r="C1219" s="1" t="s">
        <v>56</v>
      </c>
      <c r="D1219">
        <v>2308</v>
      </c>
      <c r="E1219" s="1" t="s">
        <v>92</v>
      </c>
      <c r="F1219" s="1" t="s">
        <v>17</v>
      </c>
      <c r="G1219">
        <v>5</v>
      </c>
    </row>
    <row r="1220" spans="1:7" x14ac:dyDescent="0.35">
      <c r="A1220">
        <v>153708</v>
      </c>
      <c r="B1220">
        <v>28</v>
      </c>
      <c r="C1220" s="1" t="s">
        <v>22</v>
      </c>
      <c r="D1220">
        <v>0</v>
      </c>
      <c r="E1220" s="1" t="s">
        <v>104</v>
      </c>
      <c r="F1220" s="1" t="s">
        <v>17</v>
      </c>
      <c r="G1220">
        <v>21</v>
      </c>
    </row>
    <row r="1221" spans="1:7" x14ac:dyDescent="0.35">
      <c r="A1221">
        <v>27217</v>
      </c>
      <c r="B1221">
        <v>0</v>
      </c>
      <c r="C1221" s="1" t="s">
        <v>40</v>
      </c>
      <c r="D1221">
        <v>0</v>
      </c>
      <c r="E1221" s="1" t="s">
        <v>92</v>
      </c>
      <c r="F1221" s="1" t="s">
        <v>17</v>
      </c>
      <c r="G1221">
        <v>15</v>
      </c>
    </row>
    <row r="1222" spans="1:7" x14ac:dyDescent="0.35">
      <c r="A1222">
        <v>1442</v>
      </c>
      <c r="B1222">
        <v>0</v>
      </c>
      <c r="C1222" s="1" t="s">
        <v>37</v>
      </c>
      <c r="D1222">
        <v>5901</v>
      </c>
      <c r="E1222" s="1" t="s">
        <v>93</v>
      </c>
      <c r="F1222" s="1" t="s">
        <v>17</v>
      </c>
      <c r="G1222">
        <v>24</v>
      </c>
    </row>
    <row r="1223" spans="1:7" x14ac:dyDescent="0.35">
      <c r="A1223">
        <v>38327</v>
      </c>
      <c r="B1223">
        <v>1</v>
      </c>
      <c r="C1223" s="1" t="s">
        <v>13</v>
      </c>
      <c r="D1223">
        <v>1103</v>
      </c>
      <c r="E1223" s="1" t="s">
        <v>91</v>
      </c>
      <c r="F1223" s="1" t="s">
        <v>14</v>
      </c>
      <c r="G1223">
        <v>11</v>
      </c>
    </row>
    <row r="1224" spans="1:7" x14ac:dyDescent="0.35">
      <c r="A1224">
        <v>109287</v>
      </c>
      <c r="B1224">
        <v>0</v>
      </c>
      <c r="C1224" s="1" t="s">
        <v>50</v>
      </c>
      <c r="D1224">
        <v>0</v>
      </c>
      <c r="E1224" s="1" t="s">
        <v>98</v>
      </c>
      <c r="F1224" s="1" t="s">
        <v>17</v>
      </c>
      <c r="G1224">
        <v>5</v>
      </c>
    </row>
    <row r="1225" spans="1:7" x14ac:dyDescent="0.35">
      <c r="A1225">
        <v>77784</v>
      </c>
      <c r="B1225">
        <v>0</v>
      </c>
      <c r="C1225" s="1" t="s">
        <v>36</v>
      </c>
      <c r="D1225">
        <v>7102</v>
      </c>
      <c r="E1225" s="1" t="s">
        <v>94</v>
      </c>
      <c r="F1225" s="1" t="s">
        <v>17</v>
      </c>
      <c r="G1225">
        <v>16</v>
      </c>
    </row>
    <row r="1226" spans="1:7" x14ac:dyDescent="0.35">
      <c r="A1226">
        <v>22098</v>
      </c>
      <c r="B1226">
        <v>2</v>
      </c>
      <c r="C1226" s="1" t="s">
        <v>18</v>
      </c>
      <c r="D1226">
        <v>2801</v>
      </c>
      <c r="E1226" s="1" t="s">
        <v>90</v>
      </c>
      <c r="F1226" s="1" t="s">
        <v>17</v>
      </c>
      <c r="G1226">
        <v>2</v>
      </c>
    </row>
    <row r="1227" spans="1:7" x14ac:dyDescent="0.35">
      <c r="A1227">
        <v>156224</v>
      </c>
      <c r="B1227">
        <v>0</v>
      </c>
      <c r="C1227" s="1" t="s">
        <v>22</v>
      </c>
      <c r="D1227">
        <v>4701</v>
      </c>
      <c r="E1227" s="1" t="s">
        <v>95</v>
      </c>
      <c r="F1227" s="1" t="s">
        <v>14</v>
      </c>
      <c r="G1227">
        <v>30</v>
      </c>
    </row>
    <row r="1228" spans="1:7" x14ac:dyDescent="0.35">
      <c r="A1228">
        <v>169224</v>
      </c>
      <c r="B1228">
        <v>0</v>
      </c>
      <c r="C1228" s="1" t="s">
        <v>22</v>
      </c>
      <c r="D1228">
        <v>2201</v>
      </c>
      <c r="E1228" s="1" t="s">
        <v>93</v>
      </c>
      <c r="F1228" s="1" t="s">
        <v>17</v>
      </c>
      <c r="G1228">
        <v>36</v>
      </c>
    </row>
    <row r="1229" spans="1:7" x14ac:dyDescent="0.35">
      <c r="A1229">
        <v>146341</v>
      </c>
      <c r="B1229">
        <v>1</v>
      </c>
      <c r="C1229" s="1" t="s">
        <v>22</v>
      </c>
      <c r="D1229">
        <v>1701</v>
      </c>
      <c r="E1229" s="1" t="s">
        <v>104</v>
      </c>
      <c r="F1229" s="1" t="s">
        <v>14</v>
      </c>
      <c r="G1229">
        <v>20</v>
      </c>
    </row>
    <row r="1230" spans="1:7" x14ac:dyDescent="0.35">
      <c r="A1230">
        <v>102630</v>
      </c>
      <c r="B1230">
        <v>2</v>
      </c>
      <c r="C1230" s="1" t="s">
        <v>37</v>
      </c>
      <c r="D1230">
        <v>0</v>
      </c>
      <c r="E1230" s="1" t="s">
        <v>92</v>
      </c>
      <c r="F1230" s="1" t="s">
        <v>14</v>
      </c>
      <c r="G1230">
        <v>5</v>
      </c>
    </row>
    <row r="1231" spans="1:7" x14ac:dyDescent="0.35">
      <c r="A1231">
        <v>119362</v>
      </c>
      <c r="B1231">
        <v>28</v>
      </c>
      <c r="C1231" s="1" t="s">
        <v>21</v>
      </c>
      <c r="D1231">
        <v>2001</v>
      </c>
      <c r="E1231" s="1" t="s">
        <v>93</v>
      </c>
      <c r="F1231" s="1" t="s">
        <v>17</v>
      </c>
      <c r="G1231">
        <v>45</v>
      </c>
    </row>
    <row r="1232" spans="1:7" x14ac:dyDescent="0.35">
      <c r="A1232">
        <v>92962</v>
      </c>
      <c r="B1232">
        <v>1</v>
      </c>
      <c r="C1232" s="1" t="s">
        <v>22</v>
      </c>
      <c r="D1232">
        <v>0</v>
      </c>
      <c r="E1232" s="1" t="s">
        <v>96</v>
      </c>
      <c r="F1232" s="1" t="s">
        <v>14</v>
      </c>
      <c r="G1232">
        <v>20</v>
      </c>
    </row>
    <row r="1233" spans="1:7" x14ac:dyDescent="0.35">
      <c r="A1233">
        <v>14420</v>
      </c>
      <c r="B1233">
        <v>0</v>
      </c>
      <c r="C1233" s="1" t="s">
        <v>47</v>
      </c>
      <c r="D1233">
        <v>403</v>
      </c>
      <c r="E1233" s="1" t="s">
        <v>90</v>
      </c>
      <c r="F1233" s="1" t="s">
        <v>17</v>
      </c>
      <c r="G1233">
        <v>10</v>
      </c>
    </row>
    <row r="1234" spans="1:7" x14ac:dyDescent="0.35">
      <c r="A1234">
        <v>157687</v>
      </c>
      <c r="B1234">
        <v>0</v>
      </c>
      <c r="C1234" s="1" t="s">
        <v>22</v>
      </c>
      <c r="D1234">
        <v>3801</v>
      </c>
      <c r="E1234" s="1" t="s">
        <v>95</v>
      </c>
      <c r="F1234" s="1" t="s">
        <v>17</v>
      </c>
      <c r="G1234">
        <v>15</v>
      </c>
    </row>
    <row r="1235" spans="1:7" x14ac:dyDescent="0.35">
      <c r="A1235">
        <v>145436</v>
      </c>
      <c r="B1235">
        <v>1</v>
      </c>
      <c r="C1235" s="1" t="s">
        <v>21</v>
      </c>
      <c r="D1235">
        <v>0</v>
      </c>
      <c r="E1235" s="1" t="s">
        <v>96</v>
      </c>
      <c r="F1235" s="1" t="s">
        <v>14</v>
      </c>
      <c r="G1235">
        <v>10</v>
      </c>
    </row>
    <row r="1236" spans="1:7" x14ac:dyDescent="0.35">
      <c r="A1236">
        <v>62795</v>
      </c>
      <c r="B1236">
        <v>0</v>
      </c>
      <c r="C1236" s="1" t="s">
        <v>34</v>
      </c>
      <c r="D1236">
        <v>0</v>
      </c>
      <c r="E1236" s="1" t="s">
        <v>92</v>
      </c>
      <c r="F1236" s="1" t="s">
        <v>17</v>
      </c>
      <c r="G1236">
        <v>20</v>
      </c>
    </row>
    <row r="1237" spans="1:7" x14ac:dyDescent="0.35">
      <c r="A1237">
        <v>80153</v>
      </c>
      <c r="B1237">
        <v>0</v>
      </c>
      <c r="C1237" s="1" t="s">
        <v>36</v>
      </c>
      <c r="D1237">
        <v>2301</v>
      </c>
      <c r="E1237" s="1" t="s">
        <v>98</v>
      </c>
      <c r="F1237" s="1" t="s">
        <v>14</v>
      </c>
      <c r="G1237">
        <v>5</v>
      </c>
    </row>
    <row r="1238" spans="1:7" x14ac:dyDescent="0.35">
      <c r="A1238">
        <v>21107</v>
      </c>
      <c r="B1238">
        <v>1</v>
      </c>
      <c r="C1238" s="1" t="s">
        <v>18</v>
      </c>
      <c r="D1238">
        <v>1907</v>
      </c>
      <c r="E1238" s="1" t="s">
        <v>90</v>
      </c>
      <c r="F1238" s="1" t="s">
        <v>97</v>
      </c>
      <c r="G1238">
        <v>7</v>
      </c>
    </row>
    <row r="1239" spans="1:7" x14ac:dyDescent="0.35">
      <c r="A1239">
        <v>164551</v>
      </c>
      <c r="B1239">
        <v>0</v>
      </c>
      <c r="C1239" s="1" t="s">
        <v>22</v>
      </c>
      <c r="D1239">
        <v>0</v>
      </c>
      <c r="E1239" s="1" t="s">
        <v>89</v>
      </c>
      <c r="F1239" s="1" t="s">
        <v>17</v>
      </c>
      <c r="G1239">
        <v>3</v>
      </c>
    </row>
    <row r="1240" spans="1:7" x14ac:dyDescent="0.35">
      <c r="A1240">
        <v>53485</v>
      </c>
      <c r="B1240">
        <v>28</v>
      </c>
      <c r="C1240" s="1" t="s">
        <v>54</v>
      </c>
      <c r="D1240">
        <v>0</v>
      </c>
      <c r="E1240" s="1" t="s">
        <v>91</v>
      </c>
      <c r="F1240" s="1" t="s">
        <v>17</v>
      </c>
      <c r="G1240">
        <v>7</v>
      </c>
    </row>
    <row r="1241" spans="1:7" x14ac:dyDescent="0.35">
      <c r="A1241">
        <v>25331</v>
      </c>
      <c r="B1241">
        <v>0</v>
      </c>
      <c r="C1241" s="1" t="s">
        <v>47</v>
      </c>
      <c r="D1241">
        <v>0</v>
      </c>
      <c r="E1241" s="1" t="s">
        <v>92</v>
      </c>
      <c r="F1241" s="1" t="s">
        <v>17</v>
      </c>
      <c r="G1241">
        <v>22</v>
      </c>
    </row>
    <row r="1242" spans="1:7" x14ac:dyDescent="0.35">
      <c r="A1242">
        <v>189130</v>
      </c>
      <c r="B1242">
        <v>1</v>
      </c>
      <c r="C1242" s="1" t="s">
        <v>16</v>
      </c>
      <c r="D1242">
        <v>2810</v>
      </c>
      <c r="E1242" s="1" t="s">
        <v>104</v>
      </c>
      <c r="F1242" s="1" t="s">
        <v>14</v>
      </c>
      <c r="G1242">
        <v>51</v>
      </c>
    </row>
    <row r="1243" spans="1:7" x14ac:dyDescent="0.35">
      <c r="A1243">
        <v>190840</v>
      </c>
      <c r="B1243">
        <v>1</v>
      </c>
      <c r="C1243" s="1" t="s">
        <v>16</v>
      </c>
      <c r="D1243">
        <v>4912</v>
      </c>
      <c r="E1243" s="1" t="s">
        <v>98</v>
      </c>
      <c r="F1243" s="1" t="s">
        <v>14</v>
      </c>
      <c r="G1243">
        <v>25</v>
      </c>
    </row>
    <row r="1244" spans="1:7" x14ac:dyDescent="0.35">
      <c r="A1244">
        <v>341</v>
      </c>
      <c r="B1244">
        <v>0</v>
      </c>
      <c r="C1244" s="1" t="s">
        <v>40</v>
      </c>
      <c r="D1244">
        <v>3011</v>
      </c>
      <c r="E1244" s="1" t="s">
        <v>92</v>
      </c>
      <c r="F1244" s="1" t="s">
        <v>17</v>
      </c>
      <c r="G1244">
        <v>25</v>
      </c>
    </row>
    <row r="1245" spans="1:7" x14ac:dyDescent="0.35">
      <c r="A1245">
        <v>109240</v>
      </c>
      <c r="B1245">
        <v>0</v>
      </c>
      <c r="C1245" s="1" t="s">
        <v>50</v>
      </c>
      <c r="D1245">
        <v>3711</v>
      </c>
      <c r="E1245" s="1" t="s">
        <v>105</v>
      </c>
      <c r="F1245" s="1" t="s">
        <v>14</v>
      </c>
      <c r="G1245">
        <v>7</v>
      </c>
    </row>
    <row r="1246" spans="1:7" x14ac:dyDescent="0.35">
      <c r="A1246">
        <v>6028</v>
      </c>
      <c r="B1246">
        <v>4</v>
      </c>
      <c r="C1246" s="1" t="s">
        <v>60</v>
      </c>
      <c r="D1246">
        <v>4912</v>
      </c>
      <c r="E1246" s="1" t="s">
        <v>94</v>
      </c>
      <c r="F1246" s="1" t="s">
        <v>14</v>
      </c>
      <c r="G1246">
        <v>15</v>
      </c>
    </row>
    <row r="1247" spans="1:7" x14ac:dyDescent="0.35">
      <c r="A1247">
        <v>169722</v>
      </c>
      <c r="B1247">
        <v>0</v>
      </c>
      <c r="C1247" s="1" t="s">
        <v>22</v>
      </c>
      <c r="D1247">
        <v>4701</v>
      </c>
      <c r="E1247" s="1" t="s">
        <v>89</v>
      </c>
      <c r="F1247" s="1" t="s">
        <v>17</v>
      </c>
      <c r="G1247">
        <v>20</v>
      </c>
    </row>
    <row r="1248" spans="1:7" x14ac:dyDescent="0.35">
      <c r="A1248">
        <v>91467</v>
      </c>
      <c r="B1248">
        <v>28</v>
      </c>
      <c r="C1248" s="1" t="s">
        <v>16</v>
      </c>
      <c r="D1248">
        <v>4106</v>
      </c>
      <c r="E1248" s="1" t="s">
        <v>90</v>
      </c>
      <c r="F1248" s="1" t="s">
        <v>17</v>
      </c>
      <c r="G1248">
        <v>8</v>
      </c>
    </row>
    <row r="1249" spans="1:7" x14ac:dyDescent="0.35">
      <c r="A1249">
        <v>88537</v>
      </c>
      <c r="B1249">
        <v>1</v>
      </c>
      <c r="C1249" s="1" t="s">
        <v>16</v>
      </c>
      <c r="D1249">
        <v>2106</v>
      </c>
      <c r="E1249" s="1" t="s">
        <v>90</v>
      </c>
      <c r="F1249" s="1" t="s">
        <v>14</v>
      </c>
      <c r="G1249">
        <v>5</v>
      </c>
    </row>
    <row r="1250" spans="1:7" x14ac:dyDescent="0.35">
      <c r="A1250">
        <v>162740</v>
      </c>
      <c r="B1250">
        <v>0</v>
      </c>
      <c r="C1250" s="1" t="s">
        <v>22</v>
      </c>
      <c r="D1250">
        <v>2201</v>
      </c>
      <c r="E1250" s="1" t="s">
        <v>91</v>
      </c>
      <c r="F1250" s="1" t="s">
        <v>17</v>
      </c>
      <c r="G1250">
        <v>14</v>
      </c>
    </row>
    <row r="1251" spans="1:7" x14ac:dyDescent="0.35">
      <c r="A1251">
        <v>123622</v>
      </c>
      <c r="B1251">
        <v>1</v>
      </c>
      <c r="C1251" s="1" t="s">
        <v>21</v>
      </c>
      <c r="D1251">
        <v>5401</v>
      </c>
      <c r="E1251" s="1" t="s">
        <v>99</v>
      </c>
      <c r="F1251" s="1" t="s">
        <v>14</v>
      </c>
      <c r="G1251">
        <v>25</v>
      </c>
    </row>
    <row r="1252" spans="1:7" x14ac:dyDescent="0.35">
      <c r="A1252">
        <v>12370</v>
      </c>
      <c r="B1252">
        <v>0</v>
      </c>
      <c r="C1252" s="1" t="s">
        <v>22</v>
      </c>
      <c r="D1252">
        <v>0</v>
      </c>
      <c r="E1252" s="1" t="s">
        <v>93</v>
      </c>
      <c r="F1252" s="1" t="s">
        <v>17</v>
      </c>
      <c r="G1252">
        <v>20</v>
      </c>
    </row>
    <row r="1253" spans="1:7" x14ac:dyDescent="0.35">
      <c r="A1253">
        <v>91453</v>
      </c>
      <c r="B1253">
        <v>0</v>
      </c>
      <c r="C1253" s="1" t="s">
        <v>16</v>
      </c>
      <c r="D1253">
        <v>0</v>
      </c>
      <c r="E1253" s="1" t="s">
        <v>90</v>
      </c>
      <c r="F1253" s="1" t="s">
        <v>17</v>
      </c>
      <c r="G1253">
        <v>21</v>
      </c>
    </row>
    <row r="1254" spans="1:7" x14ac:dyDescent="0.35">
      <c r="A1254">
        <v>42543</v>
      </c>
      <c r="B1254">
        <v>0</v>
      </c>
      <c r="C1254" s="1" t="s">
        <v>13</v>
      </c>
      <c r="D1254">
        <v>0</v>
      </c>
      <c r="E1254" s="1" t="s">
        <v>92</v>
      </c>
      <c r="F1254" s="1" t="s">
        <v>14</v>
      </c>
      <c r="G1254">
        <v>20</v>
      </c>
    </row>
    <row r="1255" spans="1:7" x14ac:dyDescent="0.35">
      <c r="A1255">
        <v>89768</v>
      </c>
      <c r="B1255">
        <v>2</v>
      </c>
      <c r="C1255" s="1" t="s">
        <v>16</v>
      </c>
      <c r="D1255">
        <v>0</v>
      </c>
      <c r="E1255" s="1" t="s">
        <v>91</v>
      </c>
      <c r="F1255" s="1" t="s">
        <v>14</v>
      </c>
      <c r="G1255">
        <v>11</v>
      </c>
    </row>
    <row r="1256" spans="1:7" x14ac:dyDescent="0.35">
      <c r="A1256">
        <v>139175</v>
      </c>
      <c r="B1256">
        <v>0</v>
      </c>
      <c r="C1256" s="1" t="s">
        <v>55</v>
      </c>
      <c r="D1256">
        <v>0</v>
      </c>
      <c r="E1256" s="1" t="s">
        <v>92</v>
      </c>
      <c r="F1256" s="1" t="s">
        <v>17</v>
      </c>
      <c r="G1256">
        <v>10</v>
      </c>
    </row>
    <row r="1257" spans="1:7" x14ac:dyDescent="0.35">
      <c r="A1257">
        <v>83559</v>
      </c>
      <c r="B1257">
        <v>1</v>
      </c>
      <c r="C1257" s="1" t="s">
        <v>32</v>
      </c>
      <c r="D1257">
        <v>5902</v>
      </c>
      <c r="E1257" s="1" t="s">
        <v>104</v>
      </c>
      <c r="F1257" s="1" t="s">
        <v>14</v>
      </c>
      <c r="G1257">
        <v>10</v>
      </c>
    </row>
    <row r="1258" spans="1:7" x14ac:dyDescent="0.35">
      <c r="A1258">
        <v>113312</v>
      </c>
      <c r="B1258">
        <v>2</v>
      </c>
      <c r="C1258" s="1" t="s">
        <v>32</v>
      </c>
      <c r="D1258">
        <v>2301</v>
      </c>
      <c r="E1258" s="1" t="s">
        <v>93</v>
      </c>
      <c r="F1258" s="1" t="s">
        <v>17</v>
      </c>
      <c r="G1258">
        <v>5</v>
      </c>
    </row>
    <row r="1259" spans="1:7" x14ac:dyDescent="0.35">
      <c r="A1259">
        <v>117329</v>
      </c>
      <c r="B1259">
        <v>28</v>
      </c>
      <c r="C1259" s="1" t="s">
        <v>21</v>
      </c>
      <c r="D1259">
        <v>2712</v>
      </c>
      <c r="E1259" s="1" t="s">
        <v>94</v>
      </c>
      <c r="F1259" s="1" t="s">
        <v>17</v>
      </c>
      <c r="G1259">
        <v>15</v>
      </c>
    </row>
    <row r="1260" spans="1:7" x14ac:dyDescent="0.35">
      <c r="A1260">
        <v>56674</v>
      </c>
      <c r="B1260">
        <v>1</v>
      </c>
      <c r="C1260" s="1" t="s">
        <v>58</v>
      </c>
      <c r="D1260">
        <v>2101</v>
      </c>
      <c r="E1260" s="1" t="s">
        <v>103</v>
      </c>
      <c r="F1260" s="1" t="s">
        <v>14</v>
      </c>
      <c r="G1260">
        <v>15</v>
      </c>
    </row>
    <row r="1261" spans="1:7" x14ac:dyDescent="0.35">
      <c r="A1261">
        <v>40105</v>
      </c>
      <c r="B1261">
        <v>0</v>
      </c>
      <c r="C1261" s="1" t="s">
        <v>13</v>
      </c>
      <c r="D1261">
        <v>4608</v>
      </c>
      <c r="E1261" s="1" t="s">
        <v>99</v>
      </c>
      <c r="F1261" s="1" t="s">
        <v>17</v>
      </c>
      <c r="G1261">
        <v>23</v>
      </c>
    </row>
    <row r="1262" spans="1:7" x14ac:dyDescent="0.35">
      <c r="A1262">
        <v>76914</v>
      </c>
      <c r="B1262">
        <v>0</v>
      </c>
      <c r="C1262" s="1" t="s">
        <v>48</v>
      </c>
      <c r="D1262">
        <v>0</v>
      </c>
      <c r="E1262" s="1" t="s">
        <v>92</v>
      </c>
      <c r="F1262" s="1" t="s">
        <v>14</v>
      </c>
      <c r="G1262">
        <v>15</v>
      </c>
    </row>
    <row r="1263" spans="1:7" x14ac:dyDescent="0.35">
      <c r="A1263">
        <v>7947</v>
      </c>
      <c r="B1263">
        <v>1</v>
      </c>
      <c r="C1263" s="1" t="s">
        <v>30</v>
      </c>
      <c r="D1263">
        <v>1612</v>
      </c>
      <c r="E1263" s="1" t="s">
        <v>92</v>
      </c>
      <c r="F1263" s="1" t="s">
        <v>14</v>
      </c>
      <c r="G1263">
        <v>11</v>
      </c>
    </row>
    <row r="1264" spans="1:7" x14ac:dyDescent="0.35">
      <c r="A1264">
        <v>166350</v>
      </c>
      <c r="B1264">
        <v>0</v>
      </c>
      <c r="C1264" s="1" t="s">
        <v>22</v>
      </c>
      <c r="D1264">
        <v>5201</v>
      </c>
      <c r="E1264" s="1" t="s">
        <v>94</v>
      </c>
      <c r="F1264" s="1" t="s">
        <v>17</v>
      </c>
      <c r="G1264">
        <v>25</v>
      </c>
    </row>
    <row r="1265" spans="1:7" x14ac:dyDescent="0.35">
      <c r="A1265">
        <v>2151</v>
      </c>
      <c r="B1265">
        <v>1</v>
      </c>
      <c r="C1265" s="1" t="s">
        <v>22</v>
      </c>
      <c r="D1265">
        <v>5001</v>
      </c>
      <c r="E1265" s="1" t="s">
        <v>98</v>
      </c>
      <c r="F1265" s="1" t="s">
        <v>14</v>
      </c>
      <c r="G1265">
        <v>25</v>
      </c>
    </row>
    <row r="1266" spans="1:7" x14ac:dyDescent="0.35">
      <c r="A1266">
        <v>107298</v>
      </c>
      <c r="B1266">
        <v>0</v>
      </c>
      <c r="C1266" s="1" t="s">
        <v>60</v>
      </c>
      <c r="D1266">
        <v>4401</v>
      </c>
      <c r="E1266" s="1" t="s">
        <v>91</v>
      </c>
      <c r="F1266" s="1" t="s">
        <v>17</v>
      </c>
      <c r="G1266">
        <v>43</v>
      </c>
    </row>
    <row r="1267" spans="1:7" x14ac:dyDescent="0.35">
      <c r="A1267">
        <v>37762</v>
      </c>
      <c r="B1267">
        <v>1</v>
      </c>
      <c r="C1267" s="1" t="s">
        <v>13</v>
      </c>
      <c r="D1267">
        <v>3401</v>
      </c>
      <c r="E1267" s="1" t="s">
        <v>93</v>
      </c>
      <c r="F1267" s="1" t="s">
        <v>14</v>
      </c>
      <c r="G1267">
        <v>30</v>
      </c>
    </row>
    <row r="1268" spans="1:7" x14ac:dyDescent="0.35">
      <c r="A1268">
        <v>117383</v>
      </c>
      <c r="B1268">
        <v>2</v>
      </c>
      <c r="C1268" s="1" t="s">
        <v>21</v>
      </c>
      <c r="D1268">
        <v>4801</v>
      </c>
      <c r="E1268" s="1" t="s">
        <v>91</v>
      </c>
      <c r="F1268" s="1" t="s">
        <v>17</v>
      </c>
      <c r="G1268">
        <v>21</v>
      </c>
    </row>
    <row r="1269" spans="1:7" x14ac:dyDescent="0.35">
      <c r="A1269">
        <v>174375</v>
      </c>
      <c r="B1269">
        <v>28</v>
      </c>
      <c r="C1269" s="1" t="s">
        <v>51</v>
      </c>
      <c r="D1269">
        <v>5801</v>
      </c>
      <c r="E1269" s="1" t="s">
        <v>91</v>
      </c>
      <c r="F1269" s="1" t="s">
        <v>17</v>
      </c>
      <c r="G1269">
        <v>25</v>
      </c>
    </row>
    <row r="1270" spans="1:7" x14ac:dyDescent="0.35">
      <c r="A1270">
        <v>102742</v>
      </c>
      <c r="B1270">
        <v>1</v>
      </c>
      <c r="C1270" s="1" t="s">
        <v>37</v>
      </c>
      <c r="D1270">
        <v>4401</v>
      </c>
      <c r="E1270" s="1" t="s">
        <v>92</v>
      </c>
      <c r="F1270" s="1" t="s">
        <v>14</v>
      </c>
      <c r="G1270">
        <v>9</v>
      </c>
    </row>
    <row r="1271" spans="1:7" x14ac:dyDescent="0.35">
      <c r="A1271">
        <v>53793</v>
      </c>
      <c r="B1271">
        <v>28</v>
      </c>
      <c r="C1271" s="1" t="s">
        <v>54</v>
      </c>
      <c r="D1271">
        <v>4901</v>
      </c>
      <c r="E1271" s="1" t="s">
        <v>94</v>
      </c>
      <c r="F1271" s="1" t="s">
        <v>17</v>
      </c>
      <c r="G1271">
        <v>5</v>
      </c>
    </row>
    <row r="1272" spans="1:7" x14ac:dyDescent="0.35">
      <c r="A1272">
        <v>59070</v>
      </c>
      <c r="B1272">
        <v>1</v>
      </c>
      <c r="C1272" s="1" t="s">
        <v>58</v>
      </c>
      <c r="D1272">
        <v>5003</v>
      </c>
      <c r="E1272" s="1" t="s">
        <v>100</v>
      </c>
      <c r="F1272" s="1" t="s">
        <v>14</v>
      </c>
      <c r="G1272">
        <v>10</v>
      </c>
    </row>
    <row r="1273" spans="1:7" x14ac:dyDescent="0.35">
      <c r="A1273">
        <v>107279</v>
      </c>
      <c r="B1273">
        <v>0</v>
      </c>
      <c r="C1273" s="1" t="s">
        <v>60</v>
      </c>
      <c r="D1273">
        <v>4701</v>
      </c>
      <c r="E1273" s="1" t="s">
        <v>94</v>
      </c>
      <c r="F1273" s="1" t="s">
        <v>17</v>
      </c>
      <c r="G1273">
        <v>4</v>
      </c>
    </row>
    <row r="1274" spans="1:7" x14ac:dyDescent="0.35">
      <c r="A1274">
        <v>88886</v>
      </c>
      <c r="B1274">
        <v>1</v>
      </c>
      <c r="C1274" s="1" t="s">
        <v>16</v>
      </c>
      <c r="D1274">
        <v>5411</v>
      </c>
      <c r="E1274" s="1" t="s">
        <v>92</v>
      </c>
      <c r="F1274" s="1" t="s">
        <v>14</v>
      </c>
      <c r="G1274">
        <v>40</v>
      </c>
    </row>
    <row r="1275" spans="1:7" x14ac:dyDescent="0.35">
      <c r="A1275">
        <v>190552</v>
      </c>
      <c r="B1275">
        <v>1</v>
      </c>
      <c r="C1275" s="1" t="s">
        <v>55</v>
      </c>
      <c r="D1275">
        <v>3501</v>
      </c>
      <c r="E1275" s="1" t="s">
        <v>97</v>
      </c>
      <c r="F1275" s="1" t="s">
        <v>14</v>
      </c>
      <c r="G1275">
        <v>7</v>
      </c>
    </row>
    <row r="1276" spans="1:7" x14ac:dyDescent="0.35">
      <c r="A1276">
        <v>148869</v>
      </c>
      <c r="B1276">
        <v>1</v>
      </c>
      <c r="C1276" s="1" t="s">
        <v>22</v>
      </c>
      <c r="D1276">
        <v>6401</v>
      </c>
      <c r="E1276" s="1" t="s">
        <v>93</v>
      </c>
      <c r="F1276" s="1" t="s">
        <v>14</v>
      </c>
      <c r="G1276">
        <v>15</v>
      </c>
    </row>
    <row r="1277" spans="1:7" x14ac:dyDescent="0.35">
      <c r="A1277">
        <v>146463</v>
      </c>
      <c r="B1277">
        <v>0</v>
      </c>
      <c r="C1277" s="1" t="s">
        <v>22</v>
      </c>
      <c r="D1277">
        <v>2601</v>
      </c>
      <c r="E1277" s="1" t="s">
        <v>104</v>
      </c>
      <c r="F1277" s="1" t="s">
        <v>31</v>
      </c>
      <c r="G1277">
        <v>5</v>
      </c>
    </row>
    <row r="1278" spans="1:7" x14ac:dyDescent="0.35">
      <c r="A1278">
        <v>85204</v>
      </c>
      <c r="B1278">
        <v>1</v>
      </c>
      <c r="C1278" s="1" t="s">
        <v>57</v>
      </c>
      <c r="D1278">
        <v>2210</v>
      </c>
      <c r="E1278" s="1" t="s">
        <v>92</v>
      </c>
      <c r="F1278" s="1" t="s">
        <v>14</v>
      </c>
      <c r="G1278">
        <v>20</v>
      </c>
    </row>
    <row r="1279" spans="1:7" x14ac:dyDescent="0.35">
      <c r="A1279">
        <v>143782</v>
      </c>
      <c r="B1279">
        <v>1</v>
      </c>
      <c r="C1279" s="1" t="s">
        <v>22</v>
      </c>
      <c r="D1279">
        <v>4801</v>
      </c>
      <c r="E1279" s="1" t="s">
        <v>94</v>
      </c>
      <c r="F1279" s="1" t="s">
        <v>14</v>
      </c>
      <c r="G1279">
        <v>25</v>
      </c>
    </row>
    <row r="1280" spans="1:7" x14ac:dyDescent="0.35">
      <c r="A1280">
        <v>17102</v>
      </c>
      <c r="B1280">
        <v>2</v>
      </c>
      <c r="C1280" s="1" t="s">
        <v>18</v>
      </c>
      <c r="D1280">
        <v>0</v>
      </c>
      <c r="E1280" s="1" t="s">
        <v>90</v>
      </c>
      <c r="F1280" s="1" t="s">
        <v>17</v>
      </c>
      <c r="G1280">
        <v>7</v>
      </c>
    </row>
    <row r="1281" spans="1:7" x14ac:dyDescent="0.35">
      <c r="A1281">
        <v>190157</v>
      </c>
      <c r="B1281">
        <v>0</v>
      </c>
      <c r="C1281" s="1" t="s">
        <v>18</v>
      </c>
      <c r="D1281">
        <v>0</v>
      </c>
      <c r="E1281" s="1" t="s">
        <v>90</v>
      </c>
      <c r="F1281" s="1" t="s">
        <v>17</v>
      </c>
      <c r="G1281">
        <v>15</v>
      </c>
    </row>
    <row r="1282" spans="1:7" x14ac:dyDescent="0.35">
      <c r="A1282">
        <v>93681</v>
      </c>
      <c r="B1282">
        <v>1</v>
      </c>
      <c r="C1282" s="1" t="s">
        <v>16</v>
      </c>
      <c r="D1282">
        <v>2309</v>
      </c>
      <c r="E1282" s="1" t="s">
        <v>102</v>
      </c>
      <c r="F1282" s="1" t="s">
        <v>14</v>
      </c>
      <c r="G1282">
        <v>16</v>
      </c>
    </row>
    <row r="1283" spans="1:7" x14ac:dyDescent="0.35">
      <c r="A1283">
        <v>105741</v>
      </c>
      <c r="B1283">
        <v>2</v>
      </c>
      <c r="C1283" s="1" t="s">
        <v>28</v>
      </c>
      <c r="D1283">
        <v>4401</v>
      </c>
      <c r="E1283" s="1" t="s">
        <v>91</v>
      </c>
      <c r="F1283" s="1" t="s">
        <v>14</v>
      </c>
      <c r="G1283">
        <v>20</v>
      </c>
    </row>
    <row r="1284" spans="1:7" x14ac:dyDescent="0.35">
      <c r="A1284">
        <v>98962</v>
      </c>
      <c r="B1284">
        <v>0</v>
      </c>
      <c r="C1284" s="1" t="s">
        <v>16</v>
      </c>
      <c r="D1284">
        <v>2308</v>
      </c>
      <c r="E1284" s="1" t="s">
        <v>92</v>
      </c>
      <c r="F1284" s="1" t="s">
        <v>17</v>
      </c>
      <c r="G1284">
        <v>25</v>
      </c>
    </row>
    <row r="1285" spans="1:7" x14ac:dyDescent="0.35">
      <c r="A1285">
        <v>32552</v>
      </c>
      <c r="B1285">
        <v>0</v>
      </c>
      <c r="C1285" s="1" t="s">
        <v>13</v>
      </c>
      <c r="D1285">
        <v>3802</v>
      </c>
      <c r="E1285" s="1" t="s">
        <v>95</v>
      </c>
      <c r="F1285" s="1" t="s">
        <v>17</v>
      </c>
      <c r="G1285">
        <v>20</v>
      </c>
    </row>
    <row r="1286" spans="1:7" x14ac:dyDescent="0.35">
      <c r="A1286">
        <v>23465</v>
      </c>
      <c r="B1286">
        <v>1</v>
      </c>
      <c r="C1286" s="1" t="s">
        <v>47</v>
      </c>
      <c r="D1286">
        <v>2701</v>
      </c>
      <c r="E1286" s="1" t="s">
        <v>91</v>
      </c>
      <c r="F1286" s="1" t="s">
        <v>17</v>
      </c>
      <c r="G1286">
        <v>15</v>
      </c>
    </row>
    <row r="1287" spans="1:7" x14ac:dyDescent="0.35">
      <c r="A1287">
        <v>155130</v>
      </c>
      <c r="B1287">
        <v>1</v>
      </c>
      <c r="C1287" s="1" t="s">
        <v>22</v>
      </c>
      <c r="D1287">
        <v>4901</v>
      </c>
      <c r="E1287" s="1" t="s">
        <v>94</v>
      </c>
      <c r="F1287" s="1" t="s">
        <v>14</v>
      </c>
      <c r="G1287">
        <v>45</v>
      </c>
    </row>
    <row r="1288" spans="1:7" x14ac:dyDescent="0.35">
      <c r="A1288">
        <v>15017</v>
      </c>
      <c r="B1288">
        <v>0</v>
      </c>
      <c r="C1288" s="1" t="s">
        <v>13</v>
      </c>
      <c r="D1288">
        <v>0</v>
      </c>
      <c r="E1288" s="1" t="s">
        <v>97</v>
      </c>
      <c r="F1288" s="1" t="s">
        <v>17</v>
      </c>
      <c r="G1288">
        <v>18</v>
      </c>
    </row>
    <row r="1289" spans="1:7" x14ac:dyDescent="0.35">
      <c r="A1289">
        <v>123438</v>
      </c>
      <c r="B1289">
        <v>0</v>
      </c>
      <c r="C1289" s="1" t="s">
        <v>21</v>
      </c>
      <c r="D1289">
        <v>6601</v>
      </c>
      <c r="E1289" s="1" t="s">
        <v>90</v>
      </c>
      <c r="F1289" s="1" t="s">
        <v>17</v>
      </c>
      <c r="G1289">
        <v>3</v>
      </c>
    </row>
    <row r="1290" spans="1:7" x14ac:dyDescent="0.35">
      <c r="A1290">
        <v>178796</v>
      </c>
      <c r="B1290">
        <v>28</v>
      </c>
      <c r="C1290" s="1" t="s">
        <v>41</v>
      </c>
      <c r="D1290">
        <v>3503</v>
      </c>
      <c r="E1290" s="1" t="s">
        <v>94</v>
      </c>
      <c r="F1290" s="1" t="s">
        <v>17</v>
      </c>
      <c r="G1290">
        <v>9</v>
      </c>
    </row>
    <row r="1291" spans="1:7" x14ac:dyDescent="0.35">
      <c r="A1291">
        <v>143790</v>
      </c>
      <c r="B1291">
        <v>2</v>
      </c>
      <c r="C1291" s="1" t="s">
        <v>22</v>
      </c>
      <c r="D1291">
        <v>4101</v>
      </c>
      <c r="E1291" s="1" t="s">
        <v>94</v>
      </c>
      <c r="F1291" s="1" t="s">
        <v>17</v>
      </c>
      <c r="G1291">
        <v>15</v>
      </c>
    </row>
    <row r="1292" spans="1:7" x14ac:dyDescent="0.35">
      <c r="A1292">
        <v>173737</v>
      </c>
      <c r="B1292">
        <v>1</v>
      </c>
      <c r="C1292" s="1" t="s">
        <v>38</v>
      </c>
      <c r="D1292">
        <v>1801</v>
      </c>
      <c r="E1292" s="1" t="s">
        <v>90</v>
      </c>
      <c r="F1292" s="1" t="s">
        <v>14</v>
      </c>
      <c r="G1292">
        <v>20</v>
      </c>
    </row>
    <row r="1293" spans="1:7" x14ac:dyDescent="0.35">
      <c r="A1293">
        <v>57017</v>
      </c>
      <c r="B1293">
        <v>0</v>
      </c>
      <c r="C1293" s="1" t="s">
        <v>13</v>
      </c>
      <c r="D1293">
        <v>0</v>
      </c>
      <c r="E1293" s="1" t="s">
        <v>90</v>
      </c>
      <c r="F1293" s="1" t="s">
        <v>17</v>
      </c>
      <c r="G1293">
        <v>20</v>
      </c>
    </row>
    <row r="1294" spans="1:7" x14ac:dyDescent="0.35">
      <c r="A1294">
        <v>131551</v>
      </c>
      <c r="B1294">
        <v>1</v>
      </c>
      <c r="C1294" s="1" t="s">
        <v>49</v>
      </c>
      <c r="D1294">
        <v>1710</v>
      </c>
      <c r="E1294" s="1" t="s">
        <v>89</v>
      </c>
      <c r="F1294" s="1" t="s">
        <v>14</v>
      </c>
      <c r="G1294">
        <v>10</v>
      </c>
    </row>
    <row r="1295" spans="1:7" x14ac:dyDescent="0.35">
      <c r="A1295">
        <v>72796</v>
      </c>
      <c r="B1295">
        <v>0</v>
      </c>
      <c r="C1295" s="1" t="s">
        <v>30</v>
      </c>
      <c r="D1295">
        <v>4905</v>
      </c>
      <c r="E1295" s="1" t="s">
        <v>92</v>
      </c>
      <c r="F1295" s="1" t="s">
        <v>14</v>
      </c>
      <c r="G1295">
        <v>15</v>
      </c>
    </row>
    <row r="1296" spans="1:7" x14ac:dyDescent="0.35">
      <c r="A1296">
        <v>178498</v>
      </c>
      <c r="B1296">
        <v>0</v>
      </c>
      <c r="C1296" s="1" t="s">
        <v>41</v>
      </c>
      <c r="D1296">
        <v>2802</v>
      </c>
      <c r="E1296" s="1" t="s">
        <v>91</v>
      </c>
      <c r="F1296" s="1" t="s">
        <v>14</v>
      </c>
      <c r="G1296">
        <v>15</v>
      </c>
    </row>
    <row r="1297" spans="1:7" x14ac:dyDescent="0.35">
      <c r="A1297">
        <v>77742</v>
      </c>
      <c r="B1297">
        <v>0</v>
      </c>
      <c r="C1297" s="1" t="s">
        <v>21</v>
      </c>
      <c r="D1297">
        <v>0</v>
      </c>
      <c r="E1297" s="1" t="s">
        <v>92</v>
      </c>
      <c r="F1297" s="1" t="s">
        <v>97</v>
      </c>
      <c r="G1297">
        <v>5</v>
      </c>
    </row>
    <row r="1298" spans="1:7" x14ac:dyDescent="0.35">
      <c r="A1298">
        <v>21204</v>
      </c>
      <c r="B1298">
        <v>2</v>
      </c>
      <c r="C1298" s="1" t="s">
        <v>18</v>
      </c>
      <c r="D1298">
        <v>4001</v>
      </c>
      <c r="E1298" s="1" t="s">
        <v>89</v>
      </c>
      <c r="F1298" s="1" t="s">
        <v>17</v>
      </c>
      <c r="G1298">
        <v>8</v>
      </c>
    </row>
    <row r="1299" spans="1:7" x14ac:dyDescent="0.35">
      <c r="A1299">
        <v>71146</v>
      </c>
      <c r="B1299">
        <v>0</v>
      </c>
      <c r="C1299" s="1" t="s">
        <v>30</v>
      </c>
      <c r="D1299">
        <v>7401</v>
      </c>
      <c r="E1299" s="1" t="s">
        <v>90</v>
      </c>
      <c r="F1299" s="1" t="s">
        <v>17</v>
      </c>
      <c r="G1299">
        <v>10</v>
      </c>
    </row>
    <row r="1300" spans="1:7" x14ac:dyDescent="0.35">
      <c r="A1300">
        <v>161230</v>
      </c>
      <c r="B1300">
        <v>0</v>
      </c>
      <c r="C1300" s="1" t="s">
        <v>22</v>
      </c>
      <c r="D1300">
        <v>5207</v>
      </c>
      <c r="E1300" s="1" t="s">
        <v>90</v>
      </c>
      <c r="F1300" s="1" t="s">
        <v>17</v>
      </c>
      <c r="G1300">
        <v>20</v>
      </c>
    </row>
    <row r="1301" spans="1:7" x14ac:dyDescent="0.35">
      <c r="A1301">
        <v>67712</v>
      </c>
      <c r="B1301">
        <v>0</v>
      </c>
      <c r="C1301" s="1" t="s">
        <v>30</v>
      </c>
      <c r="D1301">
        <v>801</v>
      </c>
      <c r="E1301" s="1" t="s">
        <v>104</v>
      </c>
      <c r="F1301" s="1" t="s">
        <v>17</v>
      </c>
      <c r="G1301">
        <v>100</v>
      </c>
    </row>
    <row r="1302" spans="1:7" x14ac:dyDescent="0.35">
      <c r="A1302">
        <v>178540</v>
      </c>
      <c r="B1302">
        <v>0</v>
      </c>
      <c r="C1302" s="1" t="s">
        <v>41</v>
      </c>
      <c r="D1302">
        <v>1501</v>
      </c>
      <c r="E1302" s="1" t="s">
        <v>90</v>
      </c>
      <c r="F1302" s="1" t="s">
        <v>17</v>
      </c>
      <c r="G1302">
        <v>15</v>
      </c>
    </row>
    <row r="1303" spans="1:7" x14ac:dyDescent="0.35">
      <c r="A1303">
        <v>35306</v>
      </c>
      <c r="B1303">
        <v>0</v>
      </c>
      <c r="C1303" s="1" t="s">
        <v>13</v>
      </c>
      <c r="D1303">
        <v>5610</v>
      </c>
      <c r="E1303" s="1" t="s">
        <v>89</v>
      </c>
      <c r="F1303" s="1" t="s">
        <v>17</v>
      </c>
      <c r="G1303">
        <v>25</v>
      </c>
    </row>
    <row r="1304" spans="1:7" x14ac:dyDescent="0.35">
      <c r="A1304">
        <v>14984</v>
      </c>
      <c r="B1304">
        <v>1</v>
      </c>
      <c r="C1304" s="1" t="s">
        <v>57</v>
      </c>
      <c r="D1304">
        <v>5401</v>
      </c>
      <c r="E1304" s="1" t="s">
        <v>97</v>
      </c>
      <c r="F1304" s="1" t="s">
        <v>14</v>
      </c>
      <c r="G1304">
        <v>15</v>
      </c>
    </row>
    <row r="1305" spans="1:7" x14ac:dyDescent="0.35">
      <c r="A1305">
        <v>53295</v>
      </c>
      <c r="B1305">
        <v>0</v>
      </c>
      <c r="C1305" s="1" t="s">
        <v>54</v>
      </c>
      <c r="D1305">
        <v>5401</v>
      </c>
      <c r="E1305" s="1" t="s">
        <v>102</v>
      </c>
      <c r="F1305" s="1" t="s">
        <v>17</v>
      </c>
      <c r="G1305">
        <v>15</v>
      </c>
    </row>
    <row r="1306" spans="1:7" x14ac:dyDescent="0.35">
      <c r="A1306">
        <v>115398</v>
      </c>
      <c r="B1306">
        <v>0</v>
      </c>
      <c r="C1306" s="1" t="s">
        <v>32</v>
      </c>
      <c r="D1306">
        <v>2901</v>
      </c>
      <c r="E1306" s="1" t="s">
        <v>92</v>
      </c>
      <c r="F1306" s="1" t="s">
        <v>17</v>
      </c>
      <c r="G1306">
        <v>5</v>
      </c>
    </row>
    <row r="1307" spans="1:7" x14ac:dyDescent="0.35">
      <c r="A1307">
        <v>24610</v>
      </c>
      <c r="B1307">
        <v>0</v>
      </c>
      <c r="C1307" s="1" t="s">
        <v>47</v>
      </c>
      <c r="D1307">
        <v>1701</v>
      </c>
      <c r="E1307" s="1" t="s">
        <v>100</v>
      </c>
      <c r="F1307" s="1" t="s">
        <v>14</v>
      </c>
      <c r="G1307">
        <v>4</v>
      </c>
    </row>
    <row r="1308" spans="1:7" x14ac:dyDescent="0.35">
      <c r="A1308">
        <v>116993</v>
      </c>
      <c r="B1308">
        <v>1</v>
      </c>
      <c r="C1308" s="1" t="s">
        <v>21</v>
      </c>
      <c r="D1308">
        <v>1</v>
      </c>
      <c r="E1308" s="1" t="s">
        <v>96</v>
      </c>
      <c r="F1308" s="1" t="s">
        <v>14</v>
      </c>
      <c r="G1308">
        <v>10</v>
      </c>
    </row>
    <row r="1309" spans="1:7" x14ac:dyDescent="0.35">
      <c r="A1309">
        <v>80800</v>
      </c>
      <c r="B1309">
        <v>2</v>
      </c>
      <c r="C1309" s="1" t="s">
        <v>36</v>
      </c>
      <c r="D1309">
        <v>3001</v>
      </c>
      <c r="E1309" s="1" t="s">
        <v>92</v>
      </c>
      <c r="F1309" s="1" t="s">
        <v>17</v>
      </c>
      <c r="G1309">
        <v>8</v>
      </c>
    </row>
    <row r="1310" spans="1:7" x14ac:dyDescent="0.35">
      <c r="A1310">
        <v>72757</v>
      </c>
      <c r="B1310">
        <v>2</v>
      </c>
      <c r="C1310" s="1" t="s">
        <v>30</v>
      </c>
      <c r="D1310">
        <v>1105</v>
      </c>
      <c r="E1310" s="1" t="s">
        <v>92</v>
      </c>
      <c r="F1310" s="1" t="s">
        <v>17</v>
      </c>
      <c r="G1310">
        <v>21</v>
      </c>
    </row>
    <row r="1311" spans="1:7" x14ac:dyDescent="0.35">
      <c r="A1311">
        <v>38642</v>
      </c>
      <c r="B1311">
        <v>0</v>
      </c>
      <c r="C1311" s="1" t="s">
        <v>13</v>
      </c>
      <c r="D1311">
        <v>7401</v>
      </c>
      <c r="E1311" s="1" t="s">
        <v>91</v>
      </c>
      <c r="F1311" s="1" t="s">
        <v>14</v>
      </c>
      <c r="G1311">
        <v>10</v>
      </c>
    </row>
    <row r="1312" spans="1:7" x14ac:dyDescent="0.35">
      <c r="A1312">
        <v>179293</v>
      </c>
      <c r="B1312">
        <v>2</v>
      </c>
      <c r="C1312" s="1" t="s">
        <v>41</v>
      </c>
      <c r="D1312">
        <v>0</v>
      </c>
      <c r="E1312" s="1" t="s">
        <v>91</v>
      </c>
      <c r="F1312" s="1" t="s">
        <v>14</v>
      </c>
      <c r="G1312">
        <v>10</v>
      </c>
    </row>
    <row r="1313" spans="1:7" x14ac:dyDescent="0.35">
      <c r="A1313">
        <v>79427</v>
      </c>
      <c r="B1313">
        <v>2</v>
      </c>
      <c r="C1313" s="1" t="s">
        <v>36</v>
      </c>
      <c r="D1313">
        <v>3508</v>
      </c>
      <c r="E1313" s="1" t="s">
        <v>90</v>
      </c>
      <c r="F1313" s="1" t="s">
        <v>17</v>
      </c>
      <c r="G1313">
        <v>10</v>
      </c>
    </row>
    <row r="1314" spans="1:7" x14ac:dyDescent="0.35">
      <c r="A1314">
        <v>99813</v>
      </c>
      <c r="B1314">
        <v>1</v>
      </c>
      <c r="C1314" s="1" t="s">
        <v>37</v>
      </c>
      <c r="D1314">
        <v>4701</v>
      </c>
      <c r="E1314" s="1" t="s">
        <v>100</v>
      </c>
      <c r="F1314" s="1" t="s">
        <v>14</v>
      </c>
      <c r="G1314">
        <v>20</v>
      </c>
    </row>
    <row r="1315" spans="1:7" x14ac:dyDescent="0.35">
      <c r="A1315">
        <v>368</v>
      </c>
      <c r="B1315">
        <v>1</v>
      </c>
      <c r="C1315" s="1" t="s">
        <v>22</v>
      </c>
      <c r="D1315">
        <v>2205</v>
      </c>
      <c r="E1315" s="1" t="s">
        <v>96</v>
      </c>
      <c r="F1315" s="1" t="s">
        <v>14</v>
      </c>
      <c r="G1315">
        <v>10</v>
      </c>
    </row>
    <row r="1316" spans="1:7" x14ac:dyDescent="0.35">
      <c r="A1316">
        <v>129200</v>
      </c>
      <c r="B1316">
        <v>2</v>
      </c>
      <c r="C1316" s="1" t="s">
        <v>49</v>
      </c>
      <c r="D1316">
        <v>4801</v>
      </c>
      <c r="E1316" s="1" t="s">
        <v>91</v>
      </c>
      <c r="F1316" s="1" t="s">
        <v>17</v>
      </c>
      <c r="G1316">
        <v>14</v>
      </c>
    </row>
    <row r="1317" spans="1:7" x14ac:dyDescent="0.35">
      <c r="A1317">
        <v>171215</v>
      </c>
      <c r="B1317">
        <v>1</v>
      </c>
      <c r="C1317" s="1" t="s">
        <v>22</v>
      </c>
      <c r="D1317">
        <v>4701</v>
      </c>
      <c r="E1317" s="1" t="s">
        <v>94</v>
      </c>
      <c r="F1317" s="1" t="s">
        <v>14</v>
      </c>
      <c r="G1317">
        <v>17</v>
      </c>
    </row>
    <row r="1318" spans="1:7" x14ac:dyDescent="0.35">
      <c r="A1318">
        <v>41222</v>
      </c>
      <c r="B1318">
        <v>1</v>
      </c>
      <c r="C1318" s="1" t="s">
        <v>13</v>
      </c>
      <c r="D1318">
        <v>6509</v>
      </c>
      <c r="E1318" s="1" t="s">
        <v>99</v>
      </c>
      <c r="F1318" s="1" t="s">
        <v>14</v>
      </c>
      <c r="G1318">
        <v>20</v>
      </c>
    </row>
    <row r="1319" spans="1:7" x14ac:dyDescent="0.35">
      <c r="A1319">
        <v>44410</v>
      </c>
      <c r="B1319">
        <v>1</v>
      </c>
      <c r="C1319" s="1" t="s">
        <v>13</v>
      </c>
      <c r="D1319">
        <v>2506</v>
      </c>
      <c r="E1319" s="1" t="s">
        <v>90</v>
      </c>
      <c r="F1319" s="1" t="s">
        <v>14</v>
      </c>
      <c r="G1319">
        <v>8</v>
      </c>
    </row>
    <row r="1320" spans="1:7" x14ac:dyDescent="0.35">
      <c r="A1320">
        <v>175057</v>
      </c>
      <c r="B1320">
        <v>1002</v>
      </c>
      <c r="C1320" s="1" t="s">
        <v>51</v>
      </c>
      <c r="D1320">
        <v>5109</v>
      </c>
      <c r="E1320" s="1" t="s">
        <v>90</v>
      </c>
      <c r="F1320" s="1" t="s">
        <v>14</v>
      </c>
      <c r="G1320">
        <v>19</v>
      </c>
    </row>
    <row r="1321" spans="1:7" x14ac:dyDescent="0.35">
      <c r="A1321">
        <v>83959</v>
      </c>
      <c r="B1321">
        <v>2</v>
      </c>
      <c r="C1321" s="1" t="s">
        <v>57</v>
      </c>
      <c r="D1321">
        <v>3805</v>
      </c>
      <c r="E1321" s="1" t="s">
        <v>94</v>
      </c>
      <c r="F1321" s="1" t="s">
        <v>17</v>
      </c>
      <c r="G1321">
        <v>16</v>
      </c>
    </row>
    <row r="1322" spans="1:7" x14ac:dyDescent="0.35">
      <c r="A1322">
        <v>35877</v>
      </c>
      <c r="B1322">
        <v>28</v>
      </c>
      <c r="C1322" s="1" t="s">
        <v>13</v>
      </c>
      <c r="D1322">
        <v>2401</v>
      </c>
      <c r="E1322" s="1" t="s">
        <v>99</v>
      </c>
      <c r="F1322" s="1" t="s">
        <v>17</v>
      </c>
      <c r="G1322">
        <v>5</v>
      </c>
    </row>
    <row r="1323" spans="1:7" x14ac:dyDescent="0.35">
      <c r="A1323">
        <v>96763</v>
      </c>
      <c r="B1323">
        <v>2</v>
      </c>
      <c r="C1323" s="1" t="s">
        <v>16</v>
      </c>
      <c r="D1323">
        <v>1805</v>
      </c>
      <c r="E1323" s="1" t="s">
        <v>89</v>
      </c>
      <c r="F1323" s="1" t="s">
        <v>17</v>
      </c>
      <c r="G1323">
        <v>20</v>
      </c>
    </row>
    <row r="1324" spans="1:7" x14ac:dyDescent="0.35">
      <c r="A1324">
        <v>144691</v>
      </c>
      <c r="B1324">
        <v>1</v>
      </c>
      <c r="C1324" s="1" t="s">
        <v>22</v>
      </c>
      <c r="D1324">
        <v>4701</v>
      </c>
      <c r="E1324" s="1" t="s">
        <v>95</v>
      </c>
      <c r="F1324" s="1" t="s">
        <v>14</v>
      </c>
      <c r="G1324">
        <v>20</v>
      </c>
    </row>
    <row r="1325" spans="1:7" x14ac:dyDescent="0.35">
      <c r="A1325">
        <v>180805</v>
      </c>
      <c r="B1325">
        <v>2</v>
      </c>
      <c r="C1325" s="1" t="s">
        <v>41</v>
      </c>
      <c r="D1325">
        <v>2401</v>
      </c>
      <c r="E1325" s="1" t="s">
        <v>92</v>
      </c>
      <c r="F1325" s="1" t="s">
        <v>17</v>
      </c>
      <c r="G1325">
        <v>20</v>
      </c>
    </row>
    <row r="1326" spans="1:7" x14ac:dyDescent="0.35">
      <c r="A1326">
        <v>180050</v>
      </c>
      <c r="B1326">
        <v>0</v>
      </c>
      <c r="C1326" s="1" t="s">
        <v>41</v>
      </c>
      <c r="D1326">
        <v>0</v>
      </c>
      <c r="E1326" s="1" t="s">
        <v>91</v>
      </c>
      <c r="F1326" s="1" t="s">
        <v>17</v>
      </c>
      <c r="G1326">
        <v>25</v>
      </c>
    </row>
    <row r="1327" spans="1:7" x14ac:dyDescent="0.35">
      <c r="A1327">
        <v>111592</v>
      </c>
      <c r="B1327">
        <v>1</v>
      </c>
      <c r="C1327" s="1" t="s">
        <v>33</v>
      </c>
      <c r="D1327">
        <v>2109</v>
      </c>
      <c r="E1327" s="1" t="s">
        <v>98</v>
      </c>
      <c r="F1327" s="1" t="s">
        <v>14</v>
      </c>
      <c r="G1327">
        <v>16</v>
      </c>
    </row>
    <row r="1328" spans="1:7" x14ac:dyDescent="0.35">
      <c r="A1328">
        <v>66087</v>
      </c>
      <c r="B1328">
        <v>0</v>
      </c>
      <c r="C1328" s="1" t="s">
        <v>30</v>
      </c>
      <c r="D1328">
        <v>4912</v>
      </c>
      <c r="E1328" s="1" t="s">
        <v>90</v>
      </c>
      <c r="F1328" s="1" t="s">
        <v>17</v>
      </c>
      <c r="G1328">
        <v>20</v>
      </c>
    </row>
    <row r="1329" spans="1:7" x14ac:dyDescent="0.35">
      <c r="A1329">
        <v>121554</v>
      </c>
      <c r="B1329">
        <v>28</v>
      </c>
      <c r="C1329" s="1" t="s">
        <v>21</v>
      </c>
      <c r="D1329">
        <v>6301</v>
      </c>
      <c r="E1329" s="1" t="s">
        <v>96</v>
      </c>
      <c r="F1329" s="1" t="s">
        <v>17</v>
      </c>
      <c r="G1329">
        <v>6</v>
      </c>
    </row>
    <row r="1330" spans="1:7" x14ac:dyDescent="0.35">
      <c r="A1330">
        <v>137429</v>
      </c>
      <c r="B1330">
        <v>1</v>
      </c>
      <c r="C1330" s="1" t="s">
        <v>56</v>
      </c>
      <c r="D1330">
        <v>1301</v>
      </c>
      <c r="E1330" s="1" t="s">
        <v>89</v>
      </c>
      <c r="F1330" s="1" t="s">
        <v>14</v>
      </c>
      <c r="G1330">
        <v>25</v>
      </c>
    </row>
    <row r="1331" spans="1:7" x14ac:dyDescent="0.35">
      <c r="A1331">
        <v>127171</v>
      </c>
      <c r="B1331">
        <v>0</v>
      </c>
      <c r="C1331" s="1" t="s">
        <v>21</v>
      </c>
      <c r="D1331">
        <v>1601</v>
      </c>
      <c r="E1331" s="1" t="s">
        <v>101</v>
      </c>
      <c r="F1331" s="1" t="s">
        <v>17</v>
      </c>
      <c r="G1331">
        <v>15</v>
      </c>
    </row>
    <row r="1332" spans="1:7" x14ac:dyDescent="0.35">
      <c r="A1332">
        <v>167517</v>
      </c>
      <c r="B1332">
        <v>0</v>
      </c>
      <c r="C1332" s="1" t="s">
        <v>22</v>
      </c>
      <c r="D1332">
        <v>0</v>
      </c>
      <c r="E1332" s="1" t="s">
        <v>101</v>
      </c>
      <c r="F1332" s="1" t="s">
        <v>17</v>
      </c>
      <c r="G1332">
        <v>25</v>
      </c>
    </row>
    <row r="1333" spans="1:7" x14ac:dyDescent="0.35">
      <c r="A1333">
        <v>14386</v>
      </c>
      <c r="B1333">
        <v>2</v>
      </c>
      <c r="C1333" s="1" t="s">
        <v>37</v>
      </c>
      <c r="D1333">
        <v>1101</v>
      </c>
      <c r="E1333" s="1" t="s">
        <v>94</v>
      </c>
      <c r="F1333" s="1" t="s">
        <v>17</v>
      </c>
      <c r="G1333">
        <v>10</v>
      </c>
    </row>
    <row r="1334" spans="1:7" x14ac:dyDescent="0.35">
      <c r="A1334">
        <v>184011</v>
      </c>
      <c r="B1334">
        <v>28</v>
      </c>
      <c r="C1334" s="1" t="s">
        <v>41</v>
      </c>
      <c r="D1334">
        <v>1502</v>
      </c>
      <c r="E1334" s="1" t="s">
        <v>93</v>
      </c>
      <c r="F1334" s="1" t="s">
        <v>17</v>
      </c>
      <c r="G1334">
        <v>25</v>
      </c>
    </row>
    <row r="1335" spans="1:7" x14ac:dyDescent="0.35">
      <c r="A1335">
        <v>121967</v>
      </c>
      <c r="B1335">
        <v>1</v>
      </c>
      <c r="C1335" s="1" t="s">
        <v>21</v>
      </c>
      <c r="D1335">
        <v>3801</v>
      </c>
      <c r="E1335" s="1" t="s">
        <v>91</v>
      </c>
      <c r="F1335" s="1" t="s">
        <v>14</v>
      </c>
      <c r="G1335">
        <v>15</v>
      </c>
    </row>
    <row r="1336" spans="1:7" x14ac:dyDescent="0.35">
      <c r="A1336">
        <v>20194</v>
      </c>
      <c r="B1336">
        <v>28</v>
      </c>
      <c r="C1336" s="1" t="s">
        <v>18</v>
      </c>
      <c r="D1336">
        <v>3601</v>
      </c>
      <c r="E1336" s="1" t="s">
        <v>105</v>
      </c>
      <c r="F1336" s="1" t="s">
        <v>17</v>
      </c>
      <c r="G1336">
        <v>10</v>
      </c>
    </row>
    <row r="1337" spans="1:7" x14ac:dyDescent="0.35">
      <c r="A1337">
        <v>84967</v>
      </c>
      <c r="B1337">
        <v>0</v>
      </c>
      <c r="C1337" s="1" t="s">
        <v>57</v>
      </c>
      <c r="D1337">
        <v>4805</v>
      </c>
      <c r="E1337" s="1" t="s">
        <v>90</v>
      </c>
      <c r="F1337" s="1" t="s">
        <v>14</v>
      </c>
      <c r="G1337">
        <v>15</v>
      </c>
    </row>
    <row r="1338" spans="1:7" x14ac:dyDescent="0.35">
      <c r="A1338">
        <v>93684</v>
      </c>
      <c r="B1338">
        <v>1</v>
      </c>
      <c r="C1338" s="1" t="s">
        <v>16</v>
      </c>
      <c r="D1338">
        <v>4202</v>
      </c>
      <c r="E1338" s="1" t="s">
        <v>104</v>
      </c>
      <c r="F1338" s="1" t="s">
        <v>14</v>
      </c>
      <c r="G1338">
        <v>11</v>
      </c>
    </row>
    <row r="1339" spans="1:7" x14ac:dyDescent="0.35">
      <c r="A1339">
        <v>92802</v>
      </c>
      <c r="B1339">
        <v>1</v>
      </c>
      <c r="C1339" s="1" t="s">
        <v>16</v>
      </c>
      <c r="D1339">
        <v>4210</v>
      </c>
      <c r="E1339" s="1" t="s">
        <v>96</v>
      </c>
      <c r="F1339" s="1" t="s">
        <v>14</v>
      </c>
      <c r="G1339">
        <v>10</v>
      </c>
    </row>
    <row r="1340" spans="1:7" x14ac:dyDescent="0.35">
      <c r="A1340">
        <v>24900</v>
      </c>
      <c r="B1340">
        <v>0</v>
      </c>
      <c r="C1340" s="1" t="s">
        <v>47</v>
      </c>
      <c r="D1340">
        <v>5201</v>
      </c>
      <c r="E1340" s="1" t="s">
        <v>90</v>
      </c>
      <c r="F1340" s="1" t="s">
        <v>17</v>
      </c>
      <c r="G1340">
        <v>25</v>
      </c>
    </row>
    <row r="1341" spans="1:7" x14ac:dyDescent="0.35">
      <c r="A1341">
        <v>121926</v>
      </c>
      <c r="B1341">
        <v>28</v>
      </c>
      <c r="C1341" s="1" t="s">
        <v>21</v>
      </c>
      <c r="D1341">
        <v>0</v>
      </c>
      <c r="E1341" s="1" t="s">
        <v>94</v>
      </c>
      <c r="F1341" s="1" t="s">
        <v>17</v>
      </c>
      <c r="G1341">
        <v>20</v>
      </c>
    </row>
    <row r="1342" spans="1:7" x14ac:dyDescent="0.35">
      <c r="A1342">
        <v>12003</v>
      </c>
      <c r="B1342">
        <v>28</v>
      </c>
      <c r="C1342" s="1" t="s">
        <v>22</v>
      </c>
      <c r="D1342">
        <v>2901</v>
      </c>
      <c r="E1342" s="1" t="s">
        <v>104</v>
      </c>
      <c r="F1342" s="1" t="s">
        <v>17</v>
      </c>
      <c r="G1342">
        <v>20</v>
      </c>
    </row>
    <row r="1343" spans="1:7" x14ac:dyDescent="0.35">
      <c r="A1343">
        <v>7852</v>
      </c>
      <c r="B1343">
        <v>2</v>
      </c>
      <c r="C1343" s="1" t="s">
        <v>60</v>
      </c>
      <c r="D1343">
        <v>0</v>
      </c>
      <c r="E1343" s="1" t="s">
        <v>90</v>
      </c>
      <c r="F1343" s="1" t="s">
        <v>17</v>
      </c>
      <c r="G1343">
        <v>10</v>
      </c>
    </row>
    <row r="1344" spans="1:7" x14ac:dyDescent="0.35">
      <c r="A1344">
        <v>111137</v>
      </c>
      <c r="B1344">
        <v>0</v>
      </c>
      <c r="C1344" s="1" t="s">
        <v>33</v>
      </c>
      <c r="D1344">
        <v>0</v>
      </c>
      <c r="E1344" s="1" t="s">
        <v>89</v>
      </c>
      <c r="F1344" s="1" t="s">
        <v>17</v>
      </c>
      <c r="G1344">
        <v>21</v>
      </c>
    </row>
    <row r="1345" spans="1:7" x14ac:dyDescent="0.35">
      <c r="A1345">
        <v>47688</v>
      </c>
      <c r="B1345">
        <v>0</v>
      </c>
      <c r="C1345" s="1" t="s">
        <v>44</v>
      </c>
      <c r="D1345">
        <v>0</v>
      </c>
      <c r="E1345" s="1" t="s">
        <v>92</v>
      </c>
      <c r="F1345" s="1" t="s">
        <v>17</v>
      </c>
      <c r="G1345">
        <v>10</v>
      </c>
    </row>
    <row r="1346" spans="1:7" x14ac:dyDescent="0.35">
      <c r="A1346">
        <v>25576</v>
      </c>
      <c r="B1346">
        <v>0</v>
      </c>
      <c r="C1346" s="1" t="s">
        <v>40</v>
      </c>
      <c r="D1346">
        <v>1401</v>
      </c>
      <c r="E1346" s="1" t="s">
        <v>94</v>
      </c>
      <c r="F1346" s="1" t="s">
        <v>14</v>
      </c>
      <c r="G1346">
        <v>21</v>
      </c>
    </row>
    <row r="1347" spans="1:7" x14ac:dyDescent="0.35">
      <c r="A1347">
        <v>127392</v>
      </c>
      <c r="B1347">
        <v>1</v>
      </c>
      <c r="C1347" s="1" t="s">
        <v>21</v>
      </c>
      <c r="D1347">
        <v>4108</v>
      </c>
      <c r="E1347" s="1" t="s">
        <v>93</v>
      </c>
      <c r="F1347" s="1" t="s">
        <v>14</v>
      </c>
      <c r="G1347">
        <v>23</v>
      </c>
    </row>
    <row r="1348" spans="1:7" x14ac:dyDescent="0.35">
      <c r="A1348">
        <v>77495</v>
      </c>
      <c r="B1348">
        <v>0</v>
      </c>
      <c r="C1348" s="1" t="s">
        <v>36</v>
      </c>
      <c r="D1348">
        <v>0</v>
      </c>
      <c r="E1348" s="1" t="s">
        <v>90</v>
      </c>
      <c r="F1348" s="1" t="s">
        <v>17</v>
      </c>
      <c r="G1348">
        <v>10</v>
      </c>
    </row>
    <row r="1349" spans="1:7" x14ac:dyDescent="0.35">
      <c r="A1349">
        <v>87210</v>
      </c>
      <c r="B1349">
        <v>0</v>
      </c>
      <c r="C1349" s="1" t="s">
        <v>35</v>
      </c>
      <c r="D1349">
        <v>0</v>
      </c>
      <c r="E1349" s="1" t="s">
        <v>92</v>
      </c>
      <c r="F1349" s="1" t="s">
        <v>17</v>
      </c>
      <c r="G1349">
        <v>20</v>
      </c>
    </row>
    <row r="1350" spans="1:7" x14ac:dyDescent="0.35">
      <c r="A1350">
        <v>93218</v>
      </c>
      <c r="B1350">
        <v>72</v>
      </c>
      <c r="C1350" s="1" t="s">
        <v>16</v>
      </c>
      <c r="D1350">
        <v>0</v>
      </c>
      <c r="E1350" s="1" t="s">
        <v>103</v>
      </c>
      <c r="F1350" s="1" t="s">
        <v>14</v>
      </c>
      <c r="G1350">
        <v>10</v>
      </c>
    </row>
    <row r="1351" spans="1:7" x14ac:dyDescent="0.35">
      <c r="A1351">
        <v>184974</v>
      </c>
      <c r="B1351">
        <v>0</v>
      </c>
      <c r="C1351" s="1" t="s">
        <v>71</v>
      </c>
      <c r="D1351">
        <v>2601</v>
      </c>
      <c r="E1351" s="1" t="s">
        <v>90</v>
      </c>
      <c r="F1351" s="1" t="s">
        <v>17</v>
      </c>
      <c r="G1351">
        <v>10</v>
      </c>
    </row>
    <row r="1352" spans="1:7" x14ac:dyDescent="0.35">
      <c r="A1352">
        <v>136768</v>
      </c>
      <c r="B1352">
        <v>0</v>
      </c>
      <c r="C1352" s="1" t="s">
        <v>22</v>
      </c>
      <c r="D1352">
        <v>5301</v>
      </c>
      <c r="E1352" s="1" t="s">
        <v>94</v>
      </c>
      <c r="F1352" s="1" t="s">
        <v>17</v>
      </c>
      <c r="G1352">
        <v>2</v>
      </c>
    </row>
    <row r="1353" spans="1:7" x14ac:dyDescent="0.35">
      <c r="A1353">
        <v>42724</v>
      </c>
      <c r="B1353">
        <v>1</v>
      </c>
      <c r="C1353" s="1" t="s">
        <v>13</v>
      </c>
      <c r="D1353">
        <v>3601</v>
      </c>
      <c r="E1353" s="1" t="s">
        <v>98</v>
      </c>
      <c r="F1353" s="1" t="s">
        <v>14</v>
      </c>
      <c r="G1353">
        <v>25</v>
      </c>
    </row>
    <row r="1354" spans="1:7" x14ac:dyDescent="0.35">
      <c r="A1354">
        <v>82313</v>
      </c>
      <c r="B1354">
        <v>0</v>
      </c>
      <c r="C1354" s="1" t="s">
        <v>57</v>
      </c>
      <c r="D1354">
        <v>2705</v>
      </c>
      <c r="E1354" s="1" t="s">
        <v>90</v>
      </c>
      <c r="F1354" s="1" t="s">
        <v>17</v>
      </c>
      <c r="G1354">
        <v>15</v>
      </c>
    </row>
    <row r="1355" spans="1:7" x14ac:dyDescent="0.35">
      <c r="A1355">
        <v>132820</v>
      </c>
      <c r="B1355">
        <v>0</v>
      </c>
      <c r="C1355" s="1" t="s">
        <v>67</v>
      </c>
      <c r="D1355">
        <v>5201</v>
      </c>
      <c r="E1355" s="1" t="s">
        <v>101</v>
      </c>
      <c r="F1355" s="1" t="s">
        <v>17</v>
      </c>
      <c r="G1355">
        <v>15</v>
      </c>
    </row>
    <row r="1356" spans="1:7" x14ac:dyDescent="0.35">
      <c r="A1356">
        <v>51683</v>
      </c>
      <c r="B1356">
        <v>1002</v>
      </c>
      <c r="C1356" s="1" t="s">
        <v>54</v>
      </c>
      <c r="D1356">
        <v>0</v>
      </c>
      <c r="E1356" s="1" t="s">
        <v>89</v>
      </c>
      <c r="F1356" s="1" t="s">
        <v>14</v>
      </c>
      <c r="G1356">
        <v>5</v>
      </c>
    </row>
    <row r="1357" spans="1:7" x14ac:dyDescent="0.35">
      <c r="A1357">
        <v>93538</v>
      </c>
      <c r="B1357">
        <v>0</v>
      </c>
      <c r="C1357" s="1" t="s">
        <v>16</v>
      </c>
      <c r="D1357">
        <v>2503</v>
      </c>
      <c r="E1357" s="1" t="s">
        <v>103</v>
      </c>
      <c r="F1357" s="1" t="s">
        <v>17</v>
      </c>
      <c r="G1357">
        <v>36</v>
      </c>
    </row>
    <row r="1358" spans="1:7" x14ac:dyDescent="0.35">
      <c r="A1358">
        <v>145407</v>
      </c>
      <c r="B1358">
        <v>0</v>
      </c>
      <c r="C1358" s="1" t="s">
        <v>22</v>
      </c>
      <c r="D1358">
        <v>0</v>
      </c>
      <c r="E1358" s="1" t="s">
        <v>91</v>
      </c>
      <c r="F1358" s="1" t="s">
        <v>17</v>
      </c>
      <c r="G1358">
        <v>10</v>
      </c>
    </row>
    <row r="1359" spans="1:7" x14ac:dyDescent="0.35">
      <c r="A1359">
        <v>55553</v>
      </c>
      <c r="B1359">
        <v>1</v>
      </c>
      <c r="C1359" s="1" t="s">
        <v>63</v>
      </c>
      <c r="D1359">
        <v>0</v>
      </c>
      <c r="E1359" s="1" t="s">
        <v>92</v>
      </c>
      <c r="F1359" s="1" t="s">
        <v>14</v>
      </c>
      <c r="G1359">
        <v>20</v>
      </c>
    </row>
    <row r="1360" spans="1:7" x14ac:dyDescent="0.35">
      <c r="A1360">
        <v>58447</v>
      </c>
      <c r="B1360">
        <v>0</v>
      </c>
      <c r="C1360" s="1" t="s">
        <v>58</v>
      </c>
      <c r="D1360">
        <v>3001</v>
      </c>
      <c r="E1360" s="1" t="s">
        <v>90</v>
      </c>
      <c r="F1360" s="1" t="s">
        <v>17</v>
      </c>
      <c r="G1360">
        <v>10</v>
      </c>
    </row>
    <row r="1361" spans="1:7" x14ac:dyDescent="0.35">
      <c r="A1361">
        <v>159424</v>
      </c>
      <c r="B1361">
        <v>1</v>
      </c>
      <c r="C1361" s="1" t="s">
        <v>22</v>
      </c>
      <c r="D1361">
        <v>2401</v>
      </c>
      <c r="E1361" s="1" t="s">
        <v>94</v>
      </c>
      <c r="F1361" s="1" t="s">
        <v>14</v>
      </c>
      <c r="G1361">
        <v>75</v>
      </c>
    </row>
    <row r="1362" spans="1:7" x14ac:dyDescent="0.35">
      <c r="A1362">
        <v>34649</v>
      </c>
      <c r="B1362">
        <v>0</v>
      </c>
      <c r="C1362" s="1" t="s">
        <v>13</v>
      </c>
      <c r="D1362">
        <v>2901</v>
      </c>
      <c r="E1362" s="1" t="s">
        <v>94</v>
      </c>
      <c r="F1362" s="1" t="s">
        <v>17</v>
      </c>
      <c r="G1362">
        <v>7</v>
      </c>
    </row>
    <row r="1363" spans="1:7" x14ac:dyDescent="0.35">
      <c r="A1363">
        <v>50154</v>
      </c>
      <c r="B1363">
        <v>1002</v>
      </c>
      <c r="C1363" s="1" t="s">
        <v>54</v>
      </c>
      <c r="D1363">
        <v>6801</v>
      </c>
      <c r="E1363" s="1" t="s">
        <v>95</v>
      </c>
      <c r="F1363" s="1" t="s">
        <v>14</v>
      </c>
      <c r="G1363">
        <v>15</v>
      </c>
    </row>
    <row r="1364" spans="1:7" x14ac:dyDescent="0.35">
      <c r="A1364">
        <v>77432</v>
      </c>
      <c r="B1364">
        <v>2</v>
      </c>
      <c r="C1364" s="1" t="s">
        <v>36</v>
      </c>
      <c r="D1364">
        <v>5401</v>
      </c>
      <c r="E1364" s="1" t="s">
        <v>90</v>
      </c>
      <c r="F1364" s="1" t="s">
        <v>14</v>
      </c>
      <c r="G1364">
        <v>15</v>
      </c>
    </row>
    <row r="1365" spans="1:7" x14ac:dyDescent="0.35">
      <c r="A1365">
        <v>152821</v>
      </c>
      <c r="B1365">
        <v>0</v>
      </c>
      <c r="C1365" s="1" t="s">
        <v>22</v>
      </c>
      <c r="D1365">
        <v>5401</v>
      </c>
      <c r="E1365" s="1" t="s">
        <v>91</v>
      </c>
      <c r="F1365" s="1" t="s">
        <v>17</v>
      </c>
      <c r="G1365">
        <v>11</v>
      </c>
    </row>
    <row r="1366" spans="1:7" x14ac:dyDescent="0.35">
      <c r="A1366">
        <v>57964</v>
      </c>
      <c r="B1366">
        <v>1</v>
      </c>
      <c r="C1366" s="1" t="s">
        <v>58</v>
      </c>
      <c r="D1366">
        <v>2601</v>
      </c>
      <c r="E1366" s="1" t="s">
        <v>98</v>
      </c>
      <c r="F1366" s="1" t="s">
        <v>14</v>
      </c>
      <c r="G1366">
        <v>12</v>
      </c>
    </row>
    <row r="1367" spans="1:7" x14ac:dyDescent="0.35">
      <c r="A1367">
        <v>188385</v>
      </c>
      <c r="B1367">
        <v>2</v>
      </c>
      <c r="C1367" s="1" t="s">
        <v>21</v>
      </c>
      <c r="D1367">
        <v>1601</v>
      </c>
      <c r="E1367" s="1" t="s">
        <v>105</v>
      </c>
      <c r="F1367" s="1" t="s">
        <v>17</v>
      </c>
      <c r="G1367">
        <v>5</v>
      </c>
    </row>
    <row r="1368" spans="1:7" x14ac:dyDescent="0.35">
      <c r="A1368">
        <v>65899</v>
      </c>
      <c r="B1368">
        <v>28</v>
      </c>
      <c r="C1368" s="1" t="s">
        <v>30</v>
      </c>
      <c r="D1368">
        <v>4301</v>
      </c>
      <c r="E1368" s="1" t="s">
        <v>91</v>
      </c>
      <c r="F1368" s="1" t="s">
        <v>17</v>
      </c>
      <c r="G1368">
        <v>10</v>
      </c>
    </row>
    <row r="1369" spans="1:7" x14ac:dyDescent="0.35">
      <c r="A1369">
        <v>171302</v>
      </c>
      <c r="B1369">
        <v>0</v>
      </c>
      <c r="C1369" s="1" t="s">
        <v>22</v>
      </c>
      <c r="D1369">
        <v>4701</v>
      </c>
      <c r="E1369" s="1" t="s">
        <v>94</v>
      </c>
      <c r="F1369" s="1" t="s">
        <v>17</v>
      </c>
      <c r="G1369">
        <v>15</v>
      </c>
    </row>
    <row r="1370" spans="1:7" x14ac:dyDescent="0.35">
      <c r="A1370">
        <v>38106</v>
      </c>
      <c r="B1370">
        <v>0</v>
      </c>
      <c r="C1370" s="1" t="s">
        <v>13</v>
      </c>
      <c r="D1370">
        <v>804</v>
      </c>
      <c r="E1370" s="1" t="s">
        <v>104</v>
      </c>
      <c r="F1370" s="1" t="s">
        <v>17</v>
      </c>
      <c r="G1370">
        <v>3</v>
      </c>
    </row>
    <row r="1371" spans="1:7" x14ac:dyDescent="0.35">
      <c r="A1371">
        <v>35906</v>
      </c>
      <c r="B1371">
        <v>0</v>
      </c>
      <c r="C1371" s="1" t="s">
        <v>13</v>
      </c>
      <c r="D1371">
        <v>5701</v>
      </c>
      <c r="E1371" s="1" t="s">
        <v>90</v>
      </c>
      <c r="F1371" s="1" t="s">
        <v>17</v>
      </c>
      <c r="G1371">
        <v>15</v>
      </c>
    </row>
    <row r="1372" spans="1:7" x14ac:dyDescent="0.35">
      <c r="A1372">
        <v>4513</v>
      </c>
      <c r="B1372">
        <v>1</v>
      </c>
      <c r="C1372" s="1" t="s">
        <v>30</v>
      </c>
      <c r="D1372">
        <v>2804</v>
      </c>
      <c r="E1372" s="1" t="s">
        <v>89</v>
      </c>
      <c r="F1372" s="1" t="s">
        <v>14</v>
      </c>
      <c r="G1372">
        <v>20</v>
      </c>
    </row>
    <row r="1373" spans="1:7" x14ac:dyDescent="0.35">
      <c r="A1373">
        <v>14272</v>
      </c>
      <c r="B1373">
        <v>0</v>
      </c>
      <c r="C1373" s="1" t="s">
        <v>33</v>
      </c>
      <c r="D1373">
        <v>4001</v>
      </c>
      <c r="E1373" s="1" t="s">
        <v>92</v>
      </c>
      <c r="F1373" s="1" t="s">
        <v>17</v>
      </c>
      <c r="G1373">
        <v>20</v>
      </c>
    </row>
    <row r="1374" spans="1:7" x14ac:dyDescent="0.35">
      <c r="A1374">
        <v>1779</v>
      </c>
      <c r="B1374">
        <v>0</v>
      </c>
      <c r="C1374" s="1" t="s">
        <v>33</v>
      </c>
      <c r="D1374">
        <v>0</v>
      </c>
      <c r="E1374" s="1" t="s">
        <v>105</v>
      </c>
      <c r="F1374" s="1" t="s">
        <v>14</v>
      </c>
      <c r="G1374">
        <v>125</v>
      </c>
    </row>
    <row r="1375" spans="1:7" x14ac:dyDescent="0.35">
      <c r="A1375">
        <v>180512</v>
      </c>
      <c r="B1375">
        <v>2</v>
      </c>
      <c r="C1375" s="1" t="s">
        <v>41</v>
      </c>
      <c r="D1375">
        <v>1312</v>
      </c>
      <c r="E1375" s="1" t="s">
        <v>90</v>
      </c>
      <c r="F1375" s="1" t="s">
        <v>14</v>
      </c>
      <c r="G1375">
        <v>10</v>
      </c>
    </row>
    <row r="1376" spans="1:7" x14ac:dyDescent="0.35">
      <c r="A1376">
        <v>41065</v>
      </c>
      <c r="B1376">
        <v>0</v>
      </c>
      <c r="C1376" s="1" t="s">
        <v>24</v>
      </c>
      <c r="D1376">
        <v>3401</v>
      </c>
      <c r="E1376" s="1" t="s">
        <v>98</v>
      </c>
      <c r="F1376" s="1" t="s">
        <v>17</v>
      </c>
      <c r="G1376">
        <v>15</v>
      </c>
    </row>
    <row r="1377" spans="1:7" x14ac:dyDescent="0.35">
      <c r="A1377">
        <v>111949</v>
      </c>
      <c r="B1377">
        <v>0</v>
      </c>
      <c r="C1377" s="1" t="s">
        <v>33</v>
      </c>
      <c r="D1377">
        <v>0</v>
      </c>
      <c r="E1377" s="1" t="s">
        <v>100</v>
      </c>
      <c r="F1377" s="1" t="s">
        <v>17</v>
      </c>
      <c r="G1377">
        <v>5</v>
      </c>
    </row>
    <row r="1378" spans="1:7" x14ac:dyDescent="0.35">
      <c r="A1378">
        <v>35043</v>
      </c>
      <c r="B1378">
        <v>1</v>
      </c>
      <c r="C1378" s="1" t="s">
        <v>13</v>
      </c>
      <c r="D1378">
        <v>4304</v>
      </c>
      <c r="E1378" s="1" t="s">
        <v>93</v>
      </c>
      <c r="F1378" s="1" t="s">
        <v>14</v>
      </c>
      <c r="G1378">
        <v>16</v>
      </c>
    </row>
    <row r="1379" spans="1:7" x14ac:dyDescent="0.35">
      <c r="A1379">
        <v>86311</v>
      </c>
      <c r="B1379">
        <v>0</v>
      </c>
      <c r="C1379" s="1" t="s">
        <v>53</v>
      </c>
      <c r="D1379">
        <v>0</v>
      </c>
      <c r="E1379" s="1" t="s">
        <v>92</v>
      </c>
      <c r="F1379" s="1" t="s">
        <v>31</v>
      </c>
      <c r="G1379">
        <v>6</v>
      </c>
    </row>
    <row r="1380" spans="1:7" x14ac:dyDescent="0.35">
      <c r="A1380">
        <v>182293</v>
      </c>
      <c r="B1380">
        <v>1</v>
      </c>
      <c r="C1380" s="1" t="s">
        <v>41</v>
      </c>
      <c r="D1380">
        <v>0</v>
      </c>
      <c r="E1380" s="1" t="s">
        <v>89</v>
      </c>
      <c r="F1380" s="1" t="s">
        <v>14</v>
      </c>
      <c r="G1380">
        <v>19</v>
      </c>
    </row>
    <row r="1381" spans="1:7" x14ac:dyDescent="0.35">
      <c r="A1381">
        <v>179023</v>
      </c>
      <c r="B1381">
        <v>1</v>
      </c>
      <c r="C1381" s="1" t="s">
        <v>41</v>
      </c>
      <c r="D1381">
        <v>0</v>
      </c>
      <c r="E1381" s="1" t="s">
        <v>91</v>
      </c>
      <c r="F1381" s="1" t="s">
        <v>14</v>
      </c>
      <c r="G1381">
        <v>35</v>
      </c>
    </row>
    <row r="1382" spans="1:7" x14ac:dyDescent="0.35">
      <c r="A1382">
        <v>65481</v>
      </c>
      <c r="B1382">
        <v>1</v>
      </c>
      <c r="C1382" s="1" t="s">
        <v>30</v>
      </c>
      <c r="D1382">
        <v>4401</v>
      </c>
      <c r="E1382" s="1" t="s">
        <v>104</v>
      </c>
      <c r="F1382" s="1" t="s">
        <v>14</v>
      </c>
      <c r="G1382">
        <v>20</v>
      </c>
    </row>
    <row r="1383" spans="1:7" x14ac:dyDescent="0.35">
      <c r="A1383">
        <v>21144</v>
      </c>
      <c r="B1383">
        <v>2</v>
      </c>
      <c r="C1383" s="1" t="s">
        <v>18</v>
      </c>
      <c r="D1383">
        <v>0</v>
      </c>
      <c r="E1383" s="1" t="s">
        <v>92</v>
      </c>
      <c r="F1383" s="1" t="s">
        <v>14</v>
      </c>
      <c r="G1383">
        <v>6</v>
      </c>
    </row>
    <row r="1384" spans="1:7" x14ac:dyDescent="0.35">
      <c r="A1384">
        <v>9390</v>
      </c>
      <c r="B1384">
        <v>3</v>
      </c>
      <c r="C1384" s="1" t="s">
        <v>30</v>
      </c>
      <c r="D1384">
        <v>4009</v>
      </c>
      <c r="E1384" s="1" t="s">
        <v>103</v>
      </c>
      <c r="F1384" s="1" t="s">
        <v>17</v>
      </c>
      <c r="G1384">
        <v>5</v>
      </c>
    </row>
    <row r="1385" spans="1:7" x14ac:dyDescent="0.35">
      <c r="A1385">
        <v>157973</v>
      </c>
      <c r="B1385">
        <v>1</v>
      </c>
      <c r="C1385" s="1" t="s">
        <v>22</v>
      </c>
      <c r="D1385">
        <v>2001</v>
      </c>
      <c r="E1385" s="1" t="s">
        <v>93</v>
      </c>
      <c r="F1385" s="1" t="s">
        <v>14</v>
      </c>
      <c r="G1385">
        <v>12</v>
      </c>
    </row>
    <row r="1386" spans="1:7" x14ac:dyDescent="0.35">
      <c r="A1386">
        <v>176890</v>
      </c>
      <c r="B1386">
        <v>0</v>
      </c>
      <c r="C1386" s="1" t="s">
        <v>51</v>
      </c>
      <c r="D1386">
        <v>3001</v>
      </c>
      <c r="E1386" s="1" t="s">
        <v>90</v>
      </c>
      <c r="F1386" s="1" t="s">
        <v>17</v>
      </c>
      <c r="G1386">
        <v>8</v>
      </c>
    </row>
    <row r="1387" spans="1:7" x14ac:dyDescent="0.35">
      <c r="A1387">
        <v>65181</v>
      </c>
      <c r="B1387">
        <v>2</v>
      </c>
      <c r="C1387" s="1" t="s">
        <v>30</v>
      </c>
      <c r="D1387">
        <v>3603</v>
      </c>
      <c r="E1387" s="1" t="s">
        <v>89</v>
      </c>
      <c r="F1387" s="1" t="s">
        <v>14</v>
      </c>
      <c r="G1387">
        <v>11</v>
      </c>
    </row>
    <row r="1388" spans="1:7" x14ac:dyDescent="0.35">
      <c r="A1388">
        <v>181083</v>
      </c>
      <c r="B1388">
        <v>1</v>
      </c>
      <c r="C1388" s="1" t="s">
        <v>41</v>
      </c>
      <c r="D1388">
        <v>5001</v>
      </c>
      <c r="E1388" s="1" t="s">
        <v>90</v>
      </c>
      <c r="F1388" s="1" t="s">
        <v>14</v>
      </c>
      <c r="G1388">
        <v>5</v>
      </c>
    </row>
    <row r="1389" spans="1:7" x14ac:dyDescent="0.35">
      <c r="A1389">
        <v>175951</v>
      </c>
      <c r="B1389">
        <v>2</v>
      </c>
      <c r="C1389" s="1" t="s">
        <v>51</v>
      </c>
      <c r="D1389">
        <v>4501</v>
      </c>
      <c r="E1389" s="1" t="s">
        <v>91</v>
      </c>
      <c r="F1389" s="1" t="s">
        <v>17</v>
      </c>
      <c r="G1389">
        <v>15</v>
      </c>
    </row>
    <row r="1390" spans="1:7" x14ac:dyDescent="0.35">
      <c r="A1390">
        <v>20966</v>
      </c>
      <c r="B1390">
        <v>28</v>
      </c>
      <c r="C1390" s="1" t="s">
        <v>18</v>
      </c>
      <c r="D1390">
        <v>4801</v>
      </c>
      <c r="E1390" s="1" t="s">
        <v>90</v>
      </c>
      <c r="F1390" s="1" t="s">
        <v>17</v>
      </c>
      <c r="G1390">
        <v>20</v>
      </c>
    </row>
    <row r="1391" spans="1:7" x14ac:dyDescent="0.35">
      <c r="A1391">
        <v>91779</v>
      </c>
      <c r="B1391">
        <v>0</v>
      </c>
      <c r="C1391" s="1" t="s">
        <v>16</v>
      </c>
      <c r="D1391">
        <v>6001</v>
      </c>
      <c r="E1391" s="1" t="s">
        <v>89</v>
      </c>
      <c r="F1391" s="1" t="s">
        <v>17</v>
      </c>
      <c r="G1391">
        <v>20</v>
      </c>
    </row>
    <row r="1392" spans="1:7" x14ac:dyDescent="0.35">
      <c r="A1392">
        <v>98099</v>
      </c>
      <c r="B1392">
        <v>0</v>
      </c>
      <c r="C1392" s="1" t="s">
        <v>16</v>
      </c>
      <c r="D1392">
        <v>6601</v>
      </c>
      <c r="E1392" s="1" t="s">
        <v>92</v>
      </c>
      <c r="F1392" s="1" t="s">
        <v>17</v>
      </c>
      <c r="G1392">
        <v>21</v>
      </c>
    </row>
    <row r="1393" spans="1:7" x14ac:dyDescent="0.35">
      <c r="A1393">
        <v>32485</v>
      </c>
      <c r="B1393">
        <v>0</v>
      </c>
      <c r="C1393" s="1" t="s">
        <v>13</v>
      </c>
      <c r="D1393">
        <v>3601</v>
      </c>
      <c r="E1393" s="1" t="s">
        <v>90</v>
      </c>
      <c r="F1393" s="1" t="s">
        <v>17</v>
      </c>
      <c r="G1393">
        <v>37</v>
      </c>
    </row>
    <row r="1394" spans="1:7" x14ac:dyDescent="0.35">
      <c r="A1394">
        <v>111284</v>
      </c>
      <c r="B1394">
        <v>2</v>
      </c>
      <c r="C1394" s="1" t="s">
        <v>33</v>
      </c>
      <c r="D1394">
        <v>3801</v>
      </c>
      <c r="E1394" s="1" t="s">
        <v>90</v>
      </c>
      <c r="F1394" s="1" t="s">
        <v>17</v>
      </c>
      <c r="G1394">
        <v>5</v>
      </c>
    </row>
    <row r="1395" spans="1:7" x14ac:dyDescent="0.35">
      <c r="A1395">
        <v>15651</v>
      </c>
      <c r="B1395">
        <v>0</v>
      </c>
      <c r="C1395" s="1" t="s">
        <v>18</v>
      </c>
      <c r="D1395">
        <v>5501</v>
      </c>
      <c r="E1395" s="1" t="s">
        <v>93</v>
      </c>
      <c r="F1395" s="1" t="s">
        <v>17</v>
      </c>
      <c r="G1395">
        <v>10</v>
      </c>
    </row>
    <row r="1396" spans="1:7" x14ac:dyDescent="0.35">
      <c r="A1396">
        <v>96220</v>
      </c>
      <c r="B1396">
        <v>0</v>
      </c>
      <c r="C1396" s="1" t="s">
        <v>16</v>
      </c>
      <c r="D1396">
        <v>3503</v>
      </c>
      <c r="E1396" s="1" t="s">
        <v>92</v>
      </c>
      <c r="F1396" s="1" t="s">
        <v>17</v>
      </c>
      <c r="G1396">
        <v>14</v>
      </c>
    </row>
    <row r="1397" spans="1:7" x14ac:dyDescent="0.35">
      <c r="A1397">
        <v>73221</v>
      </c>
      <c r="B1397">
        <v>2</v>
      </c>
      <c r="C1397" s="1" t="s">
        <v>30</v>
      </c>
      <c r="D1397">
        <v>0</v>
      </c>
      <c r="E1397" s="1" t="s">
        <v>89</v>
      </c>
      <c r="F1397" s="1" t="s">
        <v>14</v>
      </c>
      <c r="G1397">
        <v>10</v>
      </c>
    </row>
    <row r="1398" spans="1:7" x14ac:dyDescent="0.35">
      <c r="A1398">
        <v>170143</v>
      </c>
      <c r="B1398">
        <v>2</v>
      </c>
      <c r="C1398" s="1" t="s">
        <v>22</v>
      </c>
      <c r="D1398">
        <v>905</v>
      </c>
      <c r="E1398" s="1" t="s">
        <v>90</v>
      </c>
      <c r="F1398" s="1" t="s">
        <v>17</v>
      </c>
      <c r="G1398">
        <v>5</v>
      </c>
    </row>
    <row r="1399" spans="1:7" x14ac:dyDescent="0.35">
      <c r="A1399">
        <v>43884</v>
      </c>
      <c r="B1399">
        <v>1</v>
      </c>
      <c r="C1399" s="1" t="s">
        <v>13</v>
      </c>
      <c r="D1399">
        <v>3202</v>
      </c>
      <c r="E1399" s="1" t="s">
        <v>98</v>
      </c>
      <c r="F1399" s="1" t="s">
        <v>14</v>
      </c>
      <c r="G1399">
        <v>5</v>
      </c>
    </row>
    <row r="1400" spans="1:7" x14ac:dyDescent="0.35">
      <c r="A1400">
        <v>61338</v>
      </c>
      <c r="B1400">
        <v>1</v>
      </c>
      <c r="C1400" s="1" t="s">
        <v>34</v>
      </c>
      <c r="D1400">
        <v>5701</v>
      </c>
      <c r="E1400" s="1" t="s">
        <v>91</v>
      </c>
      <c r="F1400" s="1" t="s">
        <v>14</v>
      </c>
      <c r="G1400">
        <v>5</v>
      </c>
    </row>
    <row r="1401" spans="1:7" x14ac:dyDescent="0.35">
      <c r="A1401">
        <v>82636</v>
      </c>
      <c r="B1401">
        <v>0</v>
      </c>
      <c r="C1401" s="1" t="s">
        <v>57</v>
      </c>
      <c r="D1401">
        <v>4101</v>
      </c>
      <c r="E1401" s="1" t="s">
        <v>93</v>
      </c>
      <c r="F1401" s="1" t="s">
        <v>17</v>
      </c>
      <c r="G1401">
        <v>15</v>
      </c>
    </row>
    <row r="1402" spans="1:7" x14ac:dyDescent="0.35">
      <c r="A1402">
        <v>190730</v>
      </c>
      <c r="B1402">
        <v>2</v>
      </c>
      <c r="C1402" s="1" t="s">
        <v>24</v>
      </c>
      <c r="D1402">
        <v>1407</v>
      </c>
      <c r="E1402" s="1" t="s">
        <v>97</v>
      </c>
      <c r="F1402" s="1" t="s">
        <v>14</v>
      </c>
      <c r="G1402">
        <v>14</v>
      </c>
    </row>
    <row r="1403" spans="1:7" x14ac:dyDescent="0.35">
      <c r="A1403">
        <v>121071</v>
      </c>
      <c r="B1403">
        <v>28</v>
      </c>
      <c r="C1403" s="1" t="s">
        <v>21</v>
      </c>
      <c r="D1403">
        <v>4912</v>
      </c>
      <c r="E1403" s="1" t="s">
        <v>96</v>
      </c>
      <c r="F1403" s="1" t="s">
        <v>17</v>
      </c>
      <c r="G1403">
        <v>15</v>
      </c>
    </row>
    <row r="1404" spans="1:7" x14ac:dyDescent="0.35">
      <c r="A1404">
        <v>94386</v>
      </c>
      <c r="B1404">
        <v>1</v>
      </c>
      <c r="C1404" s="1" t="s">
        <v>16</v>
      </c>
      <c r="D1404">
        <v>3301</v>
      </c>
      <c r="E1404" s="1" t="s">
        <v>96</v>
      </c>
      <c r="F1404" s="1" t="s">
        <v>14</v>
      </c>
      <c r="G1404">
        <v>6</v>
      </c>
    </row>
    <row r="1405" spans="1:7" x14ac:dyDescent="0.35">
      <c r="A1405">
        <v>31094</v>
      </c>
      <c r="B1405">
        <v>0</v>
      </c>
      <c r="C1405" s="1" t="s">
        <v>40</v>
      </c>
      <c r="D1405">
        <v>2801</v>
      </c>
      <c r="E1405" s="1" t="s">
        <v>100</v>
      </c>
      <c r="F1405" s="1" t="s">
        <v>17</v>
      </c>
      <c r="G1405">
        <v>5</v>
      </c>
    </row>
    <row r="1406" spans="1:7" x14ac:dyDescent="0.35">
      <c r="A1406">
        <v>58463</v>
      </c>
      <c r="B1406">
        <v>2</v>
      </c>
      <c r="C1406" s="1" t="s">
        <v>58</v>
      </c>
      <c r="D1406">
        <v>1605</v>
      </c>
      <c r="E1406" s="1" t="s">
        <v>100</v>
      </c>
      <c r="F1406" s="1" t="s">
        <v>14</v>
      </c>
      <c r="G1406">
        <v>10</v>
      </c>
    </row>
    <row r="1407" spans="1:7" x14ac:dyDescent="0.35">
      <c r="A1407">
        <v>160716</v>
      </c>
      <c r="B1407">
        <v>28</v>
      </c>
      <c r="C1407" s="1" t="s">
        <v>28</v>
      </c>
      <c r="D1407">
        <v>0</v>
      </c>
      <c r="E1407" s="1" t="s">
        <v>89</v>
      </c>
      <c r="F1407" s="1" t="s">
        <v>17</v>
      </c>
      <c r="G1407">
        <v>7</v>
      </c>
    </row>
    <row r="1408" spans="1:7" x14ac:dyDescent="0.35">
      <c r="A1408">
        <v>156414</v>
      </c>
      <c r="B1408">
        <v>0</v>
      </c>
      <c r="C1408" s="1" t="s">
        <v>22</v>
      </c>
      <c r="D1408">
        <v>1601</v>
      </c>
      <c r="E1408" s="1" t="s">
        <v>96</v>
      </c>
      <c r="F1408" s="1" t="s">
        <v>17</v>
      </c>
      <c r="G1408">
        <v>20</v>
      </c>
    </row>
    <row r="1409" spans="1:7" x14ac:dyDescent="0.35">
      <c r="A1409">
        <v>137592</v>
      </c>
      <c r="B1409">
        <v>1</v>
      </c>
      <c r="C1409" s="1" t="s">
        <v>56</v>
      </c>
      <c r="D1409">
        <v>1201</v>
      </c>
      <c r="E1409" s="1" t="s">
        <v>98</v>
      </c>
      <c r="F1409" s="1" t="s">
        <v>14</v>
      </c>
      <c r="G1409">
        <v>25</v>
      </c>
    </row>
    <row r="1410" spans="1:7" x14ac:dyDescent="0.35">
      <c r="A1410">
        <v>130840</v>
      </c>
      <c r="B1410">
        <v>0</v>
      </c>
      <c r="C1410" s="1" t="s">
        <v>49</v>
      </c>
      <c r="D1410">
        <v>1805</v>
      </c>
      <c r="E1410" s="1" t="s">
        <v>95</v>
      </c>
      <c r="F1410" s="1" t="s">
        <v>14</v>
      </c>
      <c r="G1410">
        <v>20</v>
      </c>
    </row>
    <row r="1411" spans="1:7" x14ac:dyDescent="0.35">
      <c r="A1411">
        <v>133176</v>
      </c>
      <c r="B1411">
        <v>2</v>
      </c>
      <c r="C1411" s="1" t="s">
        <v>42</v>
      </c>
      <c r="D1411">
        <v>3601</v>
      </c>
      <c r="E1411" s="1" t="s">
        <v>101</v>
      </c>
      <c r="F1411" s="1" t="s">
        <v>97</v>
      </c>
      <c r="G1411">
        <v>50</v>
      </c>
    </row>
    <row r="1412" spans="1:7" x14ac:dyDescent="0.35">
      <c r="A1412">
        <v>164044</v>
      </c>
      <c r="B1412">
        <v>0</v>
      </c>
      <c r="C1412" s="1" t="s">
        <v>22</v>
      </c>
      <c r="D1412">
        <v>4201</v>
      </c>
      <c r="E1412" s="1" t="s">
        <v>95</v>
      </c>
      <c r="F1412" s="1" t="s">
        <v>14</v>
      </c>
      <c r="G1412">
        <v>15</v>
      </c>
    </row>
    <row r="1413" spans="1:7" x14ac:dyDescent="0.35">
      <c r="A1413">
        <v>190746</v>
      </c>
      <c r="B1413">
        <v>1</v>
      </c>
      <c r="C1413" s="1" t="s">
        <v>44</v>
      </c>
      <c r="D1413">
        <v>3701</v>
      </c>
      <c r="E1413" s="1" t="s">
        <v>95</v>
      </c>
      <c r="F1413" s="1" t="s">
        <v>14</v>
      </c>
      <c r="G1413">
        <v>11</v>
      </c>
    </row>
    <row r="1414" spans="1:7" x14ac:dyDescent="0.35">
      <c r="A1414">
        <v>52116</v>
      </c>
      <c r="B1414">
        <v>0</v>
      </c>
      <c r="C1414" s="1" t="s">
        <v>18</v>
      </c>
      <c r="D1414">
        <v>1703</v>
      </c>
      <c r="E1414" s="1" t="s">
        <v>90</v>
      </c>
      <c r="F1414" s="1" t="s">
        <v>17</v>
      </c>
      <c r="G1414">
        <v>10</v>
      </c>
    </row>
    <row r="1415" spans="1:7" x14ac:dyDescent="0.35">
      <c r="A1415">
        <v>42913</v>
      </c>
      <c r="B1415">
        <v>0</v>
      </c>
      <c r="C1415" s="1" t="s">
        <v>13</v>
      </c>
      <c r="D1415">
        <v>4601</v>
      </c>
      <c r="E1415" s="1" t="s">
        <v>89</v>
      </c>
      <c r="F1415" s="1" t="s">
        <v>14</v>
      </c>
      <c r="G1415">
        <v>5</v>
      </c>
    </row>
    <row r="1416" spans="1:7" x14ac:dyDescent="0.35">
      <c r="A1416">
        <v>124143</v>
      </c>
      <c r="B1416">
        <v>72</v>
      </c>
      <c r="C1416" s="1" t="s">
        <v>21</v>
      </c>
      <c r="D1416">
        <v>3803</v>
      </c>
      <c r="E1416" s="1" t="s">
        <v>93</v>
      </c>
      <c r="F1416" s="1" t="s">
        <v>14</v>
      </c>
      <c r="G1416">
        <v>6</v>
      </c>
    </row>
    <row r="1417" spans="1:7" x14ac:dyDescent="0.35">
      <c r="A1417">
        <v>47385</v>
      </c>
      <c r="B1417">
        <v>1</v>
      </c>
      <c r="C1417" s="1" t="s">
        <v>44</v>
      </c>
      <c r="D1417">
        <v>6001</v>
      </c>
      <c r="E1417" s="1" t="s">
        <v>94</v>
      </c>
      <c r="F1417" s="1" t="s">
        <v>14</v>
      </c>
      <c r="G1417">
        <v>15</v>
      </c>
    </row>
    <row r="1418" spans="1:7" x14ac:dyDescent="0.35">
      <c r="A1418">
        <v>92312</v>
      </c>
      <c r="B1418">
        <v>28</v>
      </c>
      <c r="C1418" s="1" t="s">
        <v>16</v>
      </c>
      <c r="D1418">
        <v>3202</v>
      </c>
      <c r="E1418" s="1" t="s">
        <v>94</v>
      </c>
      <c r="F1418" s="1" t="s">
        <v>17</v>
      </c>
      <c r="G1418">
        <v>24</v>
      </c>
    </row>
    <row r="1419" spans="1:7" x14ac:dyDescent="0.35">
      <c r="A1419">
        <v>114208</v>
      </c>
      <c r="B1419">
        <v>0</v>
      </c>
      <c r="C1419" s="1" t="s">
        <v>32</v>
      </c>
      <c r="D1419">
        <v>3401</v>
      </c>
      <c r="E1419" s="1" t="s">
        <v>105</v>
      </c>
      <c r="F1419" s="1" t="s">
        <v>14</v>
      </c>
      <c r="G1419">
        <v>50</v>
      </c>
    </row>
    <row r="1420" spans="1:7" x14ac:dyDescent="0.35">
      <c r="A1420">
        <v>127744</v>
      </c>
      <c r="B1420">
        <v>0</v>
      </c>
      <c r="C1420" s="1" t="s">
        <v>21</v>
      </c>
      <c r="D1420">
        <v>2104</v>
      </c>
      <c r="E1420" s="1" t="s">
        <v>95</v>
      </c>
      <c r="F1420" s="1" t="s">
        <v>14</v>
      </c>
      <c r="G1420">
        <v>15</v>
      </c>
    </row>
    <row r="1421" spans="1:7" x14ac:dyDescent="0.35">
      <c r="A1421">
        <v>86696</v>
      </c>
      <c r="B1421">
        <v>0</v>
      </c>
      <c r="C1421" s="1" t="s">
        <v>46</v>
      </c>
      <c r="D1421">
        <v>2307</v>
      </c>
      <c r="E1421" s="1" t="s">
        <v>95</v>
      </c>
      <c r="F1421" s="1" t="s">
        <v>17</v>
      </c>
      <c r="G1421">
        <v>25</v>
      </c>
    </row>
    <row r="1422" spans="1:7" x14ac:dyDescent="0.35">
      <c r="A1422">
        <v>177131</v>
      </c>
      <c r="B1422">
        <v>28</v>
      </c>
      <c r="C1422" s="1" t="s">
        <v>51</v>
      </c>
      <c r="D1422">
        <v>2101</v>
      </c>
      <c r="E1422" s="1" t="s">
        <v>89</v>
      </c>
      <c r="F1422" s="1" t="s">
        <v>17</v>
      </c>
      <c r="G1422">
        <v>10</v>
      </c>
    </row>
    <row r="1423" spans="1:7" x14ac:dyDescent="0.35">
      <c r="A1423">
        <v>42689</v>
      </c>
      <c r="B1423">
        <v>2</v>
      </c>
      <c r="C1423" s="1" t="s">
        <v>13</v>
      </c>
      <c r="D1423">
        <v>0</v>
      </c>
      <c r="E1423" s="1" t="s">
        <v>89</v>
      </c>
      <c r="F1423" s="1" t="s">
        <v>17</v>
      </c>
      <c r="G1423">
        <v>4</v>
      </c>
    </row>
    <row r="1424" spans="1:7" x14ac:dyDescent="0.35">
      <c r="A1424">
        <v>7879</v>
      </c>
      <c r="B1424">
        <v>2</v>
      </c>
      <c r="C1424" s="1" t="s">
        <v>22</v>
      </c>
      <c r="D1424">
        <v>3011</v>
      </c>
      <c r="E1424" s="1" t="s">
        <v>89</v>
      </c>
      <c r="F1424" s="1" t="s">
        <v>17</v>
      </c>
      <c r="G1424">
        <v>25</v>
      </c>
    </row>
    <row r="1425" spans="1:7" x14ac:dyDescent="0.35">
      <c r="A1425">
        <v>13089</v>
      </c>
      <c r="B1425">
        <v>0</v>
      </c>
      <c r="C1425" s="1" t="s">
        <v>30</v>
      </c>
      <c r="D1425">
        <v>6112</v>
      </c>
      <c r="E1425" s="1" t="s">
        <v>90</v>
      </c>
      <c r="F1425" s="1" t="s">
        <v>17</v>
      </c>
      <c r="G1425">
        <v>34</v>
      </c>
    </row>
    <row r="1426" spans="1:7" x14ac:dyDescent="0.35">
      <c r="A1426">
        <v>98085</v>
      </c>
      <c r="B1426">
        <v>1</v>
      </c>
      <c r="C1426" s="1" t="s">
        <v>16</v>
      </c>
      <c r="D1426">
        <v>0</v>
      </c>
      <c r="E1426" s="1" t="s">
        <v>92</v>
      </c>
      <c r="F1426" s="1" t="s">
        <v>14</v>
      </c>
      <c r="G1426">
        <v>10</v>
      </c>
    </row>
    <row r="1427" spans="1:7" x14ac:dyDescent="0.35">
      <c r="A1427">
        <v>5614</v>
      </c>
      <c r="B1427">
        <v>1</v>
      </c>
      <c r="C1427" s="1" t="s">
        <v>22</v>
      </c>
      <c r="D1427">
        <v>1908</v>
      </c>
      <c r="E1427" s="1" t="s">
        <v>89</v>
      </c>
      <c r="F1427" s="1" t="s">
        <v>14</v>
      </c>
      <c r="G1427">
        <v>19</v>
      </c>
    </row>
    <row r="1428" spans="1:7" x14ac:dyDescent="0.35">
      <c r="A1428">
        <v>122198</v>
      </c>
      <c r="B1428">
        <v>2</v>
      </c>
      <c r="C1428" s="1" t="s">
        <v>21</v>
      </c>
      <c r="D1428">
        <v>5601</v>
      </c>
      <c r="E1428" s="1" t="s">
        <v>93</v>
      </c>
      <c r="F1428" s="1" t="s">
        <v>17</v>
      </c>
      <c r="G1428">
        <v>6</v>
      </c>
    </row>
    <row r="1429" spans="1:7" x14ac:dyDescent="0.35">
      <c r="A1429">
        <v>131537</v>
      </c>
      <c r="B1429">
        <v>0</v>
      </c>
      <c r="C1429" s="1" t="s">
        <v>44</v>
      </c>
      <c r="D1429">
        <v>0</v>
      </c>
      <c r="E1429" s="1" t="s">
        <v>89</v>
      </c>
      <c r="F1429" s="1" t="s">
        <v>17</v>
      </c>
      <c r="G1429">
        <v>7</v>
      </c>
    </row>
    <row r="1430" spans="1:7" x14ac:dyDescent="0.35">
      <c r="A1430">
        <v>171609</v>
      </c>
      <c r="B1430">
        <v>0</v>
      </c>
      <c r="C1430" s="1" t="s">
        <v>22</v>
      </c>
      <c r="D1430">
        <v>4201</v>
      </c>
      <c r="E1430" s="1" t="s">
        <v>94</v>
      </c>
      <c r="F1430" s="1" t="s">
        <v>17</v>
      </c>
      <c r="G1430">
        <v>20</v>
      </c>
    </row>
    <row r="1431" spans="1:7" x14ac:dyDescent="0.35">
      <c r="A1431">
        <v>47914</v>
      </c>
      <c r="B1431">
        <v>30</v>
      </c>
      <c r="C1431" s="1" t="s">
        <v>44</v>
      </c>
      <c r="D1431">
        <v>1901</v>
      </c>
      <c r="E1431" s="1" t="s">
        <v>90</v>
      </c>
      <c r="F1431" s="1" t="s">
        <v>17</v>
      </c>
      <c r="G1431">
        <v>5</v>
      </c>
    </row>
    <row r="1432" spans="1:7" x14ac:dyDescent="0.35">
      <c r="A1432">
        <v>25226</v>
      </c>
      <c r="B1432">
        <v>1</v>
      </c>
      <c r="C1432" s="1" t="s">
        <v>47</v>
      </c>
      <c r="D1432">
        <v>2703</v>
      </c>
      <c r="E1432" s="1" t="s">
        <v>90</v>
      </c>
      <c r="F1432" s="1" t="s">
        <v>14</v>
      </c>
      <c r="G1432">
        <v>125</v>
      </c>
    </row>
    <row r="1433" spans="1:7" x14ac:dyDescent="0.35">
      <c r="A1433">
        <v>158567</v>
      </c>
      <c r="B1433">
        <v>0</v>
      </c>
      <c r="C1433" s="1" t="s">
        <v>22</v>
      </c>
      <c r="D1433">
        <v>1110</v>
      </c>
      <c r="E1433" s="1" t="s">
        <v>94</v>
      </c>
      <c r="F1433" s="1" t="s">
        <v>97</v>
      </c>
      <c r="G1433">
        <v>6</v>
      </c>
    </row>
    <row r="1434" spans="1:7" x14ac:dyDescent="0.35">
      <c r="A1434">
        <v>103535</v>
      </c>
      <c r="B1434">
        <v>2</v>
      </c>
      <c r="C1434" s="1" t="s">
        <v>37</v>
      </c>
      <c r="D1434">
        <v>3801</v>
      </c>
      <c r="E1434" s="1" t="s">
        <v>100</v>
      </c>
      <c r="F1434" s="1" t="s">
        <v>17</v>
      </c>
      <c r="G1434">
        <v>15</v>
      </c>
    </row>
    <row r="1435" spans="1:7" x14ac:dyDescent="0.35">
      <c r="A1435">
        <v>13394</v>
      </c>
      <c r="B1435">
        <v>0</v>
      </c>
      <c r="C1435" s="1" t="s">
        <v>16</v>
      </c>
      <c r="D1435">
        <v>3001</v>
      </c>
      <c r="E1435" s="1" t="s">
        <v>94</v>
      </c>
      <c r="F1435" s="1" t="s">
        <v>17</v>
      </c>
      <c r="G1435">
        <v>15</v>
      </c>
    </row>
    <row r="1436" spans="1:7" x14ac:dyDescent="0.35">
      <c r="A1436">
        <v>45870</v>
      </c>
      <c r="B1436">
        <v>1</v>
      </c>
      <c r="C1436" s="1" t="s">
        <v>13</v>
      </c>
      <c r="D1436">
        <v>3001</v>
      </c>
      <c r="E1436" s="1" t="s">
        <v>98</v>
      </c>
      <c r="F1436" s="1" t="s">
        <v>14</v>
      </c>
      <c r="G1436">
        <v>20</v>
      </c>
    </row>
    <row r="1437" spans="1:7" x14ac:dyDescent="0.35">
      <c r="A1437">
        <v>169703</v>
      </c>
      <c r="B1437">
        <v>0</v>
      </c>
      <c r="C1437" s="1" t="s">
        <v>22</v>
      </c>
      <c r="D1437">
        <v>1501</v>
      </c>
      <c r="E1437" s="1" t="s">
        <v>89</v>
      </c>
      <c r="F1437" s="1" t="s">
        <v>17</v>
      </c>
      <c r="G1437">
        <v>25</v>
      </c>
    </row>
    <row r="1438" spans="1:7" x14ac:dyDescent="0.35">
      <c r="A1438">
        <v>147484</v>
      </c>
      <c r="B1438">
        <v>0</v>
      </c>
      <c r="C1438" s="1" t="s">
        <v>22</v>
      </c>
      <c r="D1438">
        <v>1601</v>
      </c>
      <c r="E1438" s="1" t="s">
        <v>94</v>
      </c>
      <c r="F1438" s="1" t="s">
        <v>14</v>
      </c>
      <c r="G1438">
        <v>12</v>
      </c>
    </row>
    <row r="1439" spans="1:7" x14ac:dyDescent="0.35">
      <c r="A1439">
        <v>151907</v>
      </c>
      <c r="B1439">
        <v>0</v>
      </c>
      <c r="C1439" s="1" t="s">
        <v>22</v>
      </c>
      <c r="D1439">
        <v>5901</v>
      </c>
      <c r="E1439" s="1" t="s">
        <v>93</v>
      </c>
      <c r="F1439" s="1" t="s">
        <v>17</v>
      </c>
      <c r="G1439">
        <v>6</v>
      </c>
    </row>
    <row r="1440" spans="1:7" x14ac:dyDescent="0.35">
      <c r="A1440">
        <v>152283</v>
      </c>
      <c r="B1440">
        <v>0</v>
      </c>
      <c r="C1440" s="1" t="s">
        <v>22</v>
      </c>
      <c r="D1440">
        <v>3604</v>
      </c>
      <c r="E1440" s="1" t="s">
        <v>89</v>
      </c>
      <c r="F1440" s="1" t="s">
        <v>17</v>
      </c>
      <c r="G1440">
        <v>10</v>
      </c>
    </row>
    <row r="1441" spans="1:7" x14ac:dyDescent="0.35">
      <c r="A1441">
        <v>146742</v>
      </c>
      <c r="B1441">
        <v>1</v>
      </c>
      <c r="C1441" s="1" t="s">
        <v>22</v>
      </c>
      <c r="D1441">
        <v>3001</v>
      </c>
      <c r="E1441" s="1" t="s">
        <v>94</v>
      </c>
      <c r="F1441" s="1" t="s">
        <v>14</v>
      </c>
      <c r="G1441">
        <v>15</v>
      </c>
    </row>
    <row r="1442" spans="1:7" x14ac:dyDescent="0.35">
      <c r="A1442">
        <v>68240</v>
      </c>
      <c r="B1442">
        <v>0</v>
      </c>
      <c r="C1442" s="1" t="s">
        <v>30</v>
      </c>
      <c r="D1442">
        <v>3001</v>
      </c>
      <c r="E1442" s="1" t="s">
        <v>103</v>
      </c>
      <c r="F1442" s="1" t="s">
        <v>14</v>
      </c>
      <c r="G1442">
        <v>25</v>
      </c>
    </row>
    <row r="1443" spans="1:7" x14ac:dyDescent="0.35">
      <c r="A1443">
        <v>24975</v>
      </c>
      <c r="B1443">
        <v>0</v>
      </c>
      <c r="C1443" s="1" t="s">
        <v>47</v>
      </c>
      <c r="D1443">
        <v>4401</v>
      </c>
      <c r="E1443" s="1" t="s">
        <v>92</v>
      </c>
      <c r="F1443" s="1" t="s">
        <v>17</v>
      </c>
      <c r="G1443">
        <v>20</v>
      </c>
    </row>
    <row r="1444" spans="1:7" x14ac:dyDescent="0.35">
      <c r="A1444">
        <v>25027</v>
      </c>
      <c r="B1444">
        <v>0</v>
      </c>
      <c r="C1444" s="1" t="s">
        <v>47</v>
      </c>
      <c r="D1444">
        <v>5502</v>
      </c>
      <c r="E1444" s="1" t="s">
        <v>92</v>
      </c>
      <c r="F1444" s="1" t="s">
        <v>14</v>
      </c>
      <c r="G1444">
        <v>5</v>
      </c>
    </row>
    <row r="1445" spans="1:7" x14ac:dyDescent="0.35">
      <c r="A1445">
        <v>184269</v>
      </c>
      <c r="B1445">
        <v>0</v>
      </c>
      <c r="C1445" s="1" t="s">
        <v>41</v>
      </c>
      <c r="D1445">
        <v>1406</v>
      </c>
      <c r="E1445" s="1" t="s">
        <v>89</v>
      </c>
      <c r="F1445" s="1" t="s">
        <v>97</v>
      </c>
      <c r="G1445">
        <v>10</v>
      </c>
    </row>
    <row r="1446" spans="1:7" x14ac:dyDescent="0.35">
      <c r="A1446">
        <v>187915</v>
      </c>
      <c r="B1446">
        <v>0</v>
      </c>
      <c r="C1446" s="1" t="s">
        <v>59</v>
      </c>
      <c r="D1446">
        <v>0</v>
      </c>
      <c r="E1446" s="1" t="s">
        <v>90</v>
      </c>
      <c r="F1446" s="1" t="s">
        <v>17</v>
      </c>
      <c r="G1446">
        <v>20</v>
      </c>
    </row>
    <row r="1447" spans="1:7" x14ac:dyDescent="0.35">
      <c r="A1447">
        <v>16972</v>
      </c>
      <c r="B1447">
        <v>1</v>
      </c>
      <c r="C1447" s="1" t="s">
        <v>18</v>
      </c>
      <c r="D1447">
        <v>5801</v>
      </c>
      <c r="E1447" s="1" t="s">
        <v>92</v>
      </c>
      <c r="F1447" s="1" t="s">
        <v>14</v>
      </c>
      <c r="G1447">
        <v>12</v>
      </c>
    </row>
    <row r="1448" spans="1:7" x14ac:dyDescent="0.35">
      <c r="A1448">
        <v>126469</v>
      </c>
      <c r="B1448">
        <v>0</v>
      </c>
      <c r="C1448" s="1" t="s">
        <v>21</v>
      </c>
      <c r="D1448">
        <v>1808</v>
      </c>
      <c r="E1448" s="1" t="s">
        <v>93</v>
      </c>
      <c r="F1448" s="1" t="s">
        <v>14</v>
      </c>
      <c r="G1448">
        <v>15</v>
      </c>
    </row>
    <row r="1449" spans="1:7" x14ac:dyDescent="0.35">
      <c r="A1449">
        <v>42548</v>
      </c>
      <c r="B1449">
        <v>0</v>
      </c>
      <c r="C1449" s="1" t="s">
        <v>13</v>
      </c>
      <c r="D1449">
        <v>2401</v>
      </c>
      <c r="E1449" s="1" t="s">
        <v>105</v>
      </c>
      <c r="F1449" s="1" t="s">
        <v>17</v>
      </c>
      <c r="G1449">
        <v>11</v>
      </c>
    </row>
    <row r="1450" spans="1:7" x14ac:dyDescent="0.35">
      <c r="A1450">
        <v>72416</v>
      </c>
      <c r="B1450">
        <v>1002</v>
      </c>
      <c r="C1450" s="1" t="s">
        <v>30</v>
      </c>
      <c r="D1450">
        <v>1606</v>
      </c>
      <c r="E1450" s="1" t="s">
        <v>92</v>
      </c>
      <c r="F1450" s="1" t="s">
        <v>14</v>
      </c>
      <c r="G1450">
        <v>5</v>
      </c>
    </row>
    <row r="1451" spans="1:7" x14ac:dyDescent="0.35">
      <c r="A1451">
        <v>118163</v>
      </c>
      <c r="B1451">
        <v>2</v>
      </c>
      <c r="C1451" s="1" t="s">
        <v>21</v>
      </c>
      <c r="D1451">
        <v>0</v>
      </c>
      <c r="E1451" s="1" t="s">
        <v>92</v>
      </c>
      <c r="F1451" s="1" t="s">
        <v>14</v>
      </c>
      <c r="G1451">
        <v>5</v>
      </c>
    </row>
    <row r="1452" spans="1:7" x14ac:dyDescent="0.35">
      <c r="A1452">
        <v>174833</v>
      </c>
      <c r="B1452">
        <v>2</v>
      </c>
      <c r="C1452" s="1" t="s">
        <v>51</v>
      </c>
      <c r="D1452">
        <v>2002</v>
      </c>
      <c r="E1452" s="1" t="s">
        <v>91</v>
      </c>
      <c r="F1452" s="1" t="s">
        <v>17</v>
      </c>
      <c r="G1452">
        <v>20</v>
      </c>
    </row>
    <row r="1453" spans="1:7" x14ac:dyDescent="0.35">
      <c r="A1453">
        <v>19623</v>
      </c>
      <c r="B1453">
        <v>0</v>
      </c>
      <c r="C1453" s="1" t="s">
        <v>18</v>
      </c>
      <c r="D1453">
        <v>6201</v>
      </c>
      <c r="E1453" s="1" t="s">
        <v>95</v>
      </c>
      <c r="F1453" s="1" t="s">
        <v>17</v>
      </c>
      <c r="G1453">
        <v>14</v>
      </c>
    </row>
    <row r="1454" spans="1:7" x14ac:dyDescent="0.35">
      <c r="A1454">
        <v>159506</v>
      </c>
      <c r="B1454">
        <v>1</v>
      </c>
      <c r="C1454" s="1" t="s">
        <v>22</v>
      </c>
      <c r="D1454">
        <v>0</v>
      </c>
      <c r="E1454" s="1" t="s">
        <v>92</v>
      </c>
      <c r="F1454" s="1" t="s">
        <v>14</v>
      </c>
      <c r="G1454">
        <v>10</v>
      </c>
    </row>
    <row r="1455" spans="1:7" x14ac:dyDescent="0.35">
      <c r="A1455">
        <v>153743</v>
      </c>
      <c r="B1455">
        <v>0</v>
      </c>
      <c r="C1455" s="1" t="s">
        <v>22</v>
      </c>
      <c r="D1455">
        <v>5901</v>
      </c>
      <c r="E1455" s="1" t="s">
        <v>94</v>
      </c>
      <c r="F1455" s="1" t="s">
        <v>14</v>
      </c>
      <c r="G1455">
        <v>26</v>
      </c>
    </row>
    <row r="1456" spans="1:7" x14ac:dyDescent="0.35">
      <c r="A1456">
        <v>100447</v>
      </c>
      <c r="B1456">
        <v>0</v>
      </c>
      <c r="C1456" s="1" t="s">
        <v>37</v>
      </c>
      <c r="D1456">
        <v>5401</v>
      </c>
      <c r="E1456" s="1" t="s">
        <v>91</v>
      </c>
      <c r="F1456" s="1" t="s">
        <v>17</v>
      </c>
      <c r="G1456">
        <v>3</v>
      </c>
    </row>
    <row r="1457" spans="1:7" x14ac:dyDescent="0.35">
      <c r="A1457">
        <v>126403</v>
      </c>
      <c r="B1457">
        <v>2</v>
      </c>
      <c r="C1457" s="1" t="s">
        <v>21</v>
      </c>
      <c r="D1457">
        <v>2403</v>
      </c>
      <c r="E1457" s="1" t="s">
        <v>98</v>
      </c>
      <c r="F1457" s="1" t="s">
        <v>17</v>
      </c>
      <c r="G1457">
        <v>10</v>
      </c>
    </row>
    <row r="1458" spans="1:7" x14ac:dyDescent="0.35">
      <c r="A1458">
        <v>77695</v>
      </c>
      <c r="B1458">
        <v>1</v>
      </c>
      <c r="C1458" s="1" t="s">
        <v>36</v>
      </c>
      <c r="D1458">
        <v>5801</v>
      </c>
      <c r="E1458" s="1" t="s">
        <v>95</v>
      </c>
      <c r="F1458" s="1" t="s">
        <v>14</v>
      </c>
      <c r="G1458">
        <v>20</v>
      </c>
    </row>
    <row r="1459" spans="1:7" x14ac:dyDescent="0.35">
      <c r="A1459">
        <v>18266</v>
      </c>
      <c r="B1459">
        <v>0</v>
      </c>
      <c r="C1459" s="1" t="s">
        <v>18</v>
      </c>
      <c r="D1459">
        <v>2505</v>
      </c>
      <c r="E1459" s="1" t="s">
        <v>98</v>
      </c>
      <c r="F1459" s="1" t="s">
        <v>14</v>
      </c>
      <c r="G1459">
        <v>5</v>
      </c>
    </row>
    <row r="1460" spans="1:7" x14ac:dyDescent="0.35">
      <c r="A1460">
        <v>80893</v>
      </c>
      <c r="B1460">
        <v>1</v>
      </c>
      <c r="C1460" s="1" t="s">
        <v>36</v>
      </c>
      <c r="D1460">
        <v>1507</v>
      </c>
      <c r="E1460" s="1" t="s">
        <v>90</v>
      </c>
      <c r="F1460" s="1" t="s">
        <v>14</v>
      </c>
      <c r="G1460">
        <v>25</v>
      </c>
    </row>
    <row r="1461" spans="1:7" x14ac:dyDescent="0.35">
      <c r="A1461">
        <v>169553</v>
      </c>
      <c r="B1461">
        <v>28</v>
      </c>
      <c r="C1461" s="1" t="s">
        <v>22</v>
      </c>
      <c r="D1461">
        <v>5901</v>
      </c>
      <c r="E1461" s="1" t="s">
        <v>92</v>
      </c>
      <c r="F1461" s="1" t="s">
        <v>17</v>
      </c>
      <c r="G1461">
        <v>10</v>
      </c>
    </row>
    <row r="1462" spans="1:7" x14ac:dyDescent="0.35">
      <c r="A1462">
        <v>30450</v>
      </c>
      <c r="B1462">
        <v>2</v>
      </c>
      <c r="C1462" s="1" t="s">
        <v>40</v>
      </c>
      <c r="D1462">
        <v>2407</v>
      </c>
      <c r="E1462" s="1" t="s">
        <v>89</v>
      </c>
      <c r="F1462" s="1" t="s">
        <v>17</v>
      </c>
      <c r="G1462">
        <v>50</v>
      </c>
    </row>
    <row r="1463" spans="1:7" x14ac:dyDescent="0.35">
      <c r="A1463">
        <v>98220</v>
      </c>
      <c r="B1463">
        <v>0</v>
      </c>
      <c r="C1463" s="1" t="s">
        <v>16</v>
      </c>
      <c r="D1463">
        <v>3601</v>
      </c>
      <c r="E1463" s="1" t="s">
        <v>100</v>
      </c>
      <c r="F1463" s="1" t="s">
        <v>14</v>
      </c>
      <c r="G1463">
        <v>10</v>
      </c>
    </row>
    <row r="1464" spans="1:7" x14ac:dyDescent="0.35">
      <c r="A1464">
        <v>134833</v>
      </c>
      <c r="B1464">
        <v>1</v>
      </c>
      <c r="C1464" s="1" t="s">
        <v>39</v>
      </c>
      <c r="D1464">
        <v>3901</v>
      </c>
      <c r="E1464" s="1" t="s">
        <v>92</v>
      </c>
      <c r="F1464" s="1" t="s">
        <v>14</v>
      </c>
      <c r="G1464">
        <v>6</v>
      </c>
    </row>
    <row r="1465" spans="1:7" x14ac:dyDescent="0.35">
      <c r="A1465">
        <v>179014</v>
      </c>
      <c r="B1465">
        <v>2</v>
      </c>
      <c r="C1465" s="1" t="s">
        <v>41</v>
      </c>
      <c r="D1465">
        <v>1001</v>
      </c>
      <c r="E1465" s="1" t="s">
        <v>95</v>
      </c>
      <c r="F1465" s="1" t="s">
        <v>17</v>
      </c>
      <c r="G1465">
        <v>23</v>
      </c>
    </row>
    <row r="1466" spans="1:7" x14ac:dyDescent="0.35">
      <c r="A1466">
        <v>77023</v>
      </c>
      <c r="B1466">
        <v>1</v>
      </c>
      <c r="C1466" s="1" t="s">
        <v>48</v>
      </c>
      <c r="D1466">
        <v>4301</v>
      </c>
      <c r="E1466" s="1" t="s">
        <v>98</v>
      </c>
      <c r="F1466" s="1" t="s">
        <v>14</v>
      </c>
      <c r="G1466">
        <v>15</v>
      </c>
    </row>
    <row r="1467" spans="1:7" x14ac:dyDescent="0.35">
      <c r="A1467">
        <v>10028</v>
      </c>
      <c r="B1467">
        <v>1</v>
      </c>
      <c r="C1467" s="1" t="s">
        <v>22</v>
      </c>
      <c r="D1467">
        <v>0</v>
      </c>
      <c r="E1467" s="1" t="s">
        <v>89</v>
      </c>
      <c r="F1467" s="1" t="s">
        <v>14</v>
      </c>
      <c r="G1467">
        <v>20</v>
      </c>
    </row>
    <row r="1468" spans="1:7" x14ac:dyDescent="0.35">
      <c r="A1468">
        <v>20522</v>
      </c>
      <c r="B1468">
        <v>1</v>
      </c>
      <c r="C1468" s="1" t="s">
        <v>18</v>
      </c>
      <c r="D1468">
        <v>5001</v>
      </c>
      <c r="E1468" s="1" t="s">
        <v>95</v>
      </c>
      <c r="F1468" s="1" t="s">
        <v>14</v>
      </c>
      <c r="G1468">
        <v>15</v>
      </c>
    </row>
    <row r="1469" spans="1:7" x14ac:dyDescent="0.35">
      <c r="A1469">
        <v>82065</v>
      </c>
      <c r="B1469">
        <v>0</v>
      </c>
      <c r="C1469" s="1" t="s">
        <v>57</v>
      </c>
      <c r="D1469">
        <v>3601</v>
      </c>
      <c r="E1469" s="1" t="s">
        <v>90</v>
      </c>
      <c r="F1469" s="1" t="s">
        <v>14</v>
      </c>
      <c r="G1469">
        <v>10</v>
      </c>
    </row>
    <row r="1470" spans="1:7" x14ac:dyDescent="0.35">
      <c r="A1470">
        <v>20769</v>
      </c>
      <c r="B1470">
        <v>2</v>
      </c>
      <c r="C1470" s="1" t="s">
        <v>18</v>
      </c>
      <c r="D1470">
        <v>4601</v>
      </c>
      <c r="E1470" s="1" t="s">
        <v>90</v>
      </c>
      <c r="F1470" s="1" t="s">
        <v>14</v>
      </c>
      <c r="G1470">
        <v>5</v>
      </c>
    </row>
    <row r="1471" spans="1:7" x14ac:dyDescent="0.35">
      <c r="A1471">
        <v>160970</v>
      </c>
      <c r="B1471">
        <v>1</v>
      </c>
      <c r="C1471" s="1" t="s">
        <v>22</v>
      </c>
      <c r="D1471">
        <v>2111</v>
      </c>
      <c r="E1471" s="1" t="s">
        <v>95</v>
      </c>
      <c r="F1471" s="1" t="s">
        <v>14</v>
      </c>
      <c r="G1471">
        <v>5</v>
      </c>
    </row>
    <row r="1472" spans="1:7" x14ac:dyDescent="0.35">
      <c r="A1472">
        <v>174609</v>
      </c>
      <c r="B1472">
        <v>0</v>
      </c>
      <c r="C1472" s="1" t="s">
        <v>51</v>
      </c>
      <c r="D1472">
        <v>0</v>
      </c>
      <c r="E1472" s="1" t="s">
        <v>90</v>
      </c>
      <c r="F1472" s="1" t="s">
        <v>17</v>
      </c>
      <c r="G1472">
        <v>10</v>
      </c>
    </row>
    <row r="1473" spans="1:7" x14ac:dyDescent="0.35">
      <c r="A1473">
        <v>127166</v>
      </c>
      <c r="B1473">
        <v>1002</v>
      </c>
      <c r="C1473" s="1" t="s">
        <v>21</v>
      </c>
      <c r="D1473">
        <v>2512</v>
      </c>
      <c r="E1473" s="1" t="s">
        <v>94</v>
      </c>
      <c r="F1473" s="1" t="s">
        <v>45</v>
      </c>
      <c r="G1473">
        <v>30</v>
      </c>
    </row>
    <row r="1474" spans="1:7" x14ac:dyDescent="0.35">
      <c r="A1474">
        <v>155967</v>
      </c>
      <c r="B1474">
        <v>0</v>
      </c>
      <c r="C1474" s="1" t="s">
        <v>22</v>
      </c>
      <c r="D1474">
        <v>2001</v>
      </c>
      <c r="E1474" s="1" t="s">
        <v>89</v>
      </c>
      <c r="F1474" s="1" t="s">
        <v>17</v>
      </c>
      <c r="G1474">
        <v>5</v>
      </c>
    </row>
    <row r="1475" spans="1:7" x14ac:dyDescent="0.35">
      <c r="A1475">
        <v>14790</v>
      </c>
      <c r="B1475">
        <v>1</v>
      </c>
      <c r="C1475" s="1" t="s">
        <v>22</v>
      </c>
      <c r="D1475">
        <v>2104</v>
      </c>
      <c r="E1475" s="1" t="s">
        <v>96</v>
      </c>
      <c r="F1475" s="1" t="s">
        <v>14</v>
      </c>
      <c r="G1475">
        <v>15</v>
      </c>
    </row>
    <row r="1476" spans="1:7" x14ac:dyDescent="0.35">
      <c r="A1476">
        <v>20583</v>
      </c>
      <c r="B1476">
        <v>28</v>
      </c>
      <c r="C1476" s="1" t="s">
        <v>18</v>
      </c>
      <c r="D1476">
        <v>2801</v>
      </c>
      <c r="E1476" s="1" t="s">
        <v>93</v>
      </c>
      <c r="F1476" s="1" t="s">
        <v>17</v>
      </c>
      <c r="G1476">
        <v>14</v>
      </c>
    </row>
    <row r="1477" spans="1:7" x14ac:dyDescent="0.35">
      <c r="A1477">
        <v>185934</v>
      </c>
      <c r="B1477">
        <v>2</v>
      </c>
      <c r="C1477" s="1" t="s">
        <v>22</v>
      </c>
      <c r="D1477">
        <v>0</v>
      </c>
      <c r="E1477" s="1" t="s">
        <v>103</v>
      </c>
      <c r="F1477" s="1" t="s">
        <v>17</v>
      </c>
      <c r="G1477">
        <v>25</v>
      </c>
    </row>
    <row r="1478" spans="1:7" x14ac:dyDescent="0.35">
      <c r="A1478">
        <v>109449</v>
      </c>
      <c r="B1478">
        <v>2</v>
      </c>
      <c r="C1478" s="1" t="s">
        <v>50</v>
      </c>
      <c r="D1478">
        <v>2211</v>
      </c>
      <c r="E1478" s="1" t="s">
        <v>90</v>
      </c>
      <c r="F1478" s="1" t="s">
        <v>17</v>
      </c>
      <c r="G1478">
        <v>12</v>
      </c>
    </row>
    <row r="1479" spans="1:7" x14ac:dyDescent="0.35">
      <c r="A1479">
        <v>64115</v>
      </c>
      <c r="B1479">
        <v>1</v>
      </c>
      <c r="C1479" s="1" t="s">
        <v>34</v>
      </c>
      <c r="D1479">
        <v>2506</v>
      </c>
      <c r="E1479" s="1" t="s">
        <v>89</v>
      </c>
      <c r="F1479" s="1" t="s">
        <v>14</v>
      </c>
      <c r="G1479">
        <v>15</v>
      </c>
    </row>
    <row r="1480" spans="1:7" x14ac:dyDescent="0.35">
      <c r="A1480">
        <v>154202</v>
      </c>
      <c r="B1480">
        <v>0</v>
      </c>
      <c r="C1480" s="1" t="s">
        <v>22</v>
      </c>
      <c r="D1480">
        <v>0</v>
      </c>
      <c r="E1480" s="1" t="s">
        <v>90</v>
      </c>
      <c r="F1480" s="1" t="s">
        <v>17</v>
      </c>
      <c r="G1480">
        <v>50</v>
      </c>
    </row>
    <row r="1481" spans="1:7" x14ac:dyDescent="0.35">
      <c r="A1481">
        <v>153001</v>
      </c>
      <c r="B1481">
        <v>1</v>
      </c>
      <c r="C1481" s="1" t="s">
        <v>22</v>
      </c>
      <c r="D1481">
        <v>5203</v>
      </c>
      <c r="E1481" s="1" t="s">
        <v>91</v>
      </c>
      <c r="F1481" s="1" t="s">
        <v>14</v>
      </c>
      <c r="G1481">
        <v>5</v>
      </c>
    </row>
    <row r="1482" spans="1:7" x14ac:dyDescent="0.35">
      <c r="A1482">
        <v>154216</v>
      </c>
      <c r="B1482">
        <v>2</v>
      </c>
      <c r="C1482" s="1" t="s">
        <v>22</v>
      </c>
      <c r="D1482">
        <v>1301</v>
      </c>
      <c r="E1482" s="1" t="s">
        <v>90</v>
      </c>
      <c r="F1482" s="1" t="s">
        <v>17</v>
      </c>
      <c r="G1482">
        <v>13</v>
      </c>
    </row>
    <row r="1483" spans="1:7" x14ac:dyDescent="0.35">
      <c r="A1483">
        <v>174976</v>
      </c>
      <c r="B1483">
        <v>0</v>
      </c>
      <c r="C1483" s="1" t="s">
        <v>51</v>
      </c>
      <c r="D1483">
        <v>5901</v>
      </c>
      <c r="E1483" s="1" t="s">
        <v>92</v>
      </c>
      <c r="F1483" s="1" t="s">
        <v>17</v>
      </c>
      <c r="G1483">
        <v>15</v>
      </c>
    </row>
    <row r="1484" spans="1:7" x14ac:dyDescent="0.35">
      <c r="A1484">
        <v>140547</v>
      </c>
      <c r="B1484">
        <v>0</v>
      </c>
      <c r="C1484" s="1" t="s">
        <v>55</v>
      </c>
      <c r="D1484">
        <v>0</v>
      </c>
      <c r="E1484" s="1" t="s">
        <v>92</v>
      </c>
      <c r="F1484" s="1" t="s">
        <v>14</v>
      </c>
      <c r="G1484">
        <v>20</v>
      </c>
    </row>
    <row r="1485" spans="1:7" x14ac:dyDescent="0.35">
      <c r="A1485">
        <v>169371</v>
      </c>
      <c r="B1485">
        <v>0</v>
      </c>
      <c r="C1485" s="1" t="s">
        <v>22</v>
      </c>
      <c r="D1485">
        <v>1601</v>
      </c>
      <c r="E1485" s="1" t="s">
        <v>90</v>
      </c>
      <c r="F1485" s="1" t="s">
        <v>17</v>
      </c>
      <c r="G1485">
        <v>20</v>
      </c>
    </row>
    <row r="1486" spans="1:7" x14ac:dyDescent="0.35">
      <c r="A1486">
        <v>167100</v>
      </c>
      <c r="B1486">
        <v>0</v>
      </c>
      <c r="C1486" s="1" t="s">
        <v>22</v>
      </c>
      <c r="D1486">
        <v>1704</v>
      </c>
      <c r="E1486" s="1" t="s">
        <v>94</v>
      </c>
      <c r="F1486" s="1" t="s">
        <v>14</v>
      </c>
      <c r="G1486">
        <v>10</v>
      </c>
    </row>
    <row r="1487" spans="1:7" x14ac:dyDescent="0.35">
      <c r="A1487">
        <v>157295</v>
      </c>
      <c r="B1487">
        <v>2</v>
      </c>
      <c r="C1487" s="1" t="s">
        <v>22</v>
      </c>
      <c r="D1487">
        <v>1501</v>
      </c>
      <c r="E1487" s="1" t="s">
        <v>94</v>
      </c>
      <c r="F1487" s="1" t="s">
        <v>31</v>
      </c>
      <c r="G1487">
        <v>35</v>
      </c>
    </row>
    <row r="1488" spans="1:7" x14ac:dyDescent="0.35">
      <c r="A1488">
        <v>19020</v>
      </c>
      <c r="B1488">
        <v>2</v>
      </c>
      <c r="C1488" s="1" t="s">
        <v>18</v>
      </c>
      <c r="D1488">
        <v>2801</v>
      </c>
      <c r="E1488" s="1" t="s">
        <v>95</v>
      </c>
      <c r="F1488" s="1" t="s">
        <v>17</v>
      </c>
      <c r="G1488">
        <v>19</v>
      </c>
    </row>
    <row r="1489" spans="1:7" x14ac:dyDescent="0.35">
      <c r="A1489">
        <v>105325</v>
      </c>
      <c r="B1489">
        <v>28</v>
      </c>
      <c r="C1489" s="1" t="s">
        <v>28</v>
      </c>
      <c r="D1489">
        <v>0</v>
      </c>
      <c r="E1489" s="1" t="s">
        <v>90</v>
      </c>
      <c r="F1489" s="1" t="s">
        <v>17</v>
      </c>
      <c r="G1489">
        <v>6</v>
      </c>
    </row>
    <row r="1490" spans="1:7" x14ac:dyDescent="0.35">
      <c r="A1490">
        <v>30117</v>
      </c>
      <c r="B1490">
        <v>1</v>
      </c>
      <c r="C1490" s="1" t="s">
        <v>40</v>
      </c>
      <c r="D1490">
        <v>7101</v>
      </c>
      <c r="E1490" s="1" t="s">
        <v>90</v>
      </c>
      <c r="F1490" s="1" t="s">
        <v>14</v>
      </c>
      <c r="G1490">
        <v>16</v>
      </c>
    </row>
    <row r="1491" spans="1:7" x14ac:dyDescent="0.35">
      <c r="A1491">
        <v>121798</v>
      </c>
      <c r="B1491">
        <v>1</v>
      </c>
      <c r="C1491" s="1" t="s">
        <v>21</v>
      </c>
      <c r="D1491">
        <v>3601</v>
      </c>
      <c r="E1491" s="1" t="s">
        <v>96</v>
      </c>
      <c r="F1491" s="1" t="s">
        <v>14</v>
      </c>
      <c r="G1491">
        <v>15</v>
      </c>
    </row>
    <row r="1492" spans="1:7" x14ac:dyDescent="0.35">
      <c r="A1492">
        <v>86322</v>
      </c>
      <c r="B1492">
        <v>0</v>
      </c>
      <c r="C1492" s="1" t="s">
        <v>53</v>
      </c>
      <c r="D1492">
        <v>6701</v>
      </c>
      <c r="E1492" s="1" t="s">
        <v>90</v>
      </c>
      <c r="F1492" s="1" t="s">
        <v>17</v>
      </c>
      <c r="G1492">
        <v>5</v>
      </c>
    </row>
    <row r="1493" spans="1:7" x14ac:dyDescent="0.35">
      <c r="A1493">
        <v>56886</v>
      </c>
      <c r="B1493">
        <v>1</v>
      </c>
      <c r="C1493" s="1" t="s">
        <v>58</v>
      </c>
      <c r="D1493">
        <v>2601</v>
      </c>
      <c r="E1493" s="1" t="s">
        <v>94</v>
      </c>
      <c r="F1493" s="1" t="s">
        <v>14</v>
      </c>
      <c r="G1493">
        <v>12</v>
      </c>
    </row>
    <row r="1494" spans="1:7" x14ac:dyDescent="0.35">
      <c r="A1494">
        <v>177613</v>
      </c>
      <c r="B1494">
        <v>0</v>
      </c>
      <c r="C1494" s="1" t="s">
        <v>51</v>
      </c>
      <c r="D1494">
        <v>0</v>
      </c>
      <c r="E1494" s="1" t="s">
        <v>92</v>
      </c>
      <c r="F1494" s="1" t="s">
        <v>14</v>
      </c>
      <c r="G1494">
        <v>20</v>
      </c>
    </row>
    <row r="1495" spans="1:7" x14ac:dyDescent="0.35">
      <c r="A1495">
        <v>43492</v>
      </c>
      <c r="B1495">
        <v>0</v>
      </c>
      <c r="C1495" s="1" t="s">
        <v>13</v>
      </c>
      <c r="D1495">
        <v>0</v>
      </c>
      <c r="E1495" s="1" t="s">
        <v>91</v>
      </c>
      <c r="F1495" s="1" t="s">
        <v>17</v>
      </c>
      <c r="G1495">
        <v>12</v>
      </c>
    </row>
    <row r="1496" spans="1:7" x14ac:dyDescent="0.35">
      <c r="A1496">
        <v>931</v>
      </c>
      <c r="B1496">
        <v>1002</v>
      </c>
      <c r="C1496" s="1" t="s">
        <v>51</v>
      </c>
      <c r="D1496">
        <v>4711</v>
      </c>
      <c r="E1496" s="1" t="s">
        <v>92</v>
      </c>
      <c r="F1496" s="1" t="s">
        <v>14</v>
      </c>
      <c r="G1496">
        <v>12</v>
      </c>
    </row>
    <row r="1497" spans="1:7" x14ac:dyDescent="0.35">
      <c r="A1497">
        <v>19510</v>
      </c>
      <c r="B1497">
        <v>0</v>
      </c>
      <c r="C1497" s="1" t="s">
        <v>18</v>
      </c>
      <c r="D1497">
        <v>2001</v>
      </c>
      <c r="E1497" s="1" t="s">
        <v>93</v>
      </c>
      <c r="F1497" s="1" t="s">
        <v>14</v>
      </c>
      <c r="G1497">
        <v>125</v>
      </c>
    </row>
    <row r="1498" spans="1:7" x14ac:dyDescent="0.35">
      <c r="A1498">
        <v>38165</v>
      </c>
      <c r="B1498">
        <v>1002</v>
      </c>
      <c r="C1498" s="1" t="s">
        <v>22</v>
      </c>
      <c r="D1498">
        <v>4607</v>
      </c>
      <c r="E1498" s="1" t="s">
        <v>104</v>
      </c>
      <c r="F1498" s="1" t="s">
        <v>17</v>
      </c>
      <c r="G1498">
        <v>14</v>
      </c>
    </row>
    <row r="1499" spans="1:7" x14ac:dyDescent="0.35">
      <c r="A1499">
        <v>171879</v>
      </c>
      <c r="B1499">
        <v>0</v>
      </c>
      <c r="C1499" s="1" t="s">
        <v>22</v>
      </c>
      <c r="D1499">
        <v>0</v>
      </c>
      <c r="E1499" s="1" t="s">
        <v>102</v>
      </c>
      <c r="F1499" s="1" t="s">
        <v>17</v>
      </c>
      <c r="G1499">
        <v>20</v>
      </c>
    </row>
    <row r="1500" spans="1:7" x14ac:dyDescent="0.35">
      <c r="A1500">
        <v>135248</v>
      </c>
      <c r="B1500">
        <v>1</v>
      </c>
      <c r="C1500" s="1" t="s">
        <v>56</v>
      </c>
      <c r="D1500">
        <v>1612</v>
      </c>
      <c r="E1500" s="1" t="s">
        <v>104</v>
      </c>
      <c r="F1500" s="1" t="s">
        <v>14</v>
      </c>
      <c r="G1500">
        <v>20</v>
      </c>
    </row>
    <row r="1501" spans="1:7" x14ac:dyDescent="0.35">
      <c r="A1501">
        <v>187171</v>
      </c>
      <c r="B1501">
        <v>1</v>
      </c>
      <c r="C1501" s="1" t="s">
        <v>56</v>
      </c>
      <c r="D1501">
        <v>0</v>
      </c>
      <c r="E1501" s="1" t="s">
        <v>89</v>
      </c>
      <c r="F1501" s="1" t="s">
        <v>14</v>
      </c>
      <c r="G1501">
        <v>15</v>
      </c>
    </row>
    <row r="1502" spans="1:7" x14ac:dyDescent="0.35">
      <c r="A1502">
        <v>77915</v>
      </c>
      <c r="B1502">
        <v>0</v>
      </c>
      <c r="C1502" s="1" t="s">
        <v>36</v>
      </c>
      <c r="D1502">
        <v>2212</v>
      </c>
      <c r="E1502" s="1" t="s">
        <v>99</v>
      </c>
      <c r="F1502" s="1" t="s">
        <v>14</v>
      </c>
      <c r="G1502">
        <v>15</v>
      </c>
    </row>
    <row r="1503" spans="1:7" x14ac:dyDescent="0.35">
      <c r="A1503">
        <v>64419</v>
      </c>
      <c r="B1503">
        <v>1</v>
      </c>
      <c r="C1503" s="1" t="s">
        <v>34</v>
      </c>
      <c r="D1503">
        <v>0</v>
      </c>
      <c r="E1503" s="1" t="s">
        <v>92</v>
      </c>
      <c r="F1503" s="1" t="s">
        <v>14</v>
      </c>
      <c r="G1503">
        <v>14</v>
      </c>
    </row>
    <row r="1504" spans="1:7" x14ac:dyDescent="0.35">
      <c r="A1504">
        <v>51185</v>
      </c>
      <c r="B1504">
        <v>1</v>
      </c>
      <c r="C1504" s="1" t="s">
        <v>54</v>
      </c>
      <c r="D1504">
        <v>0</v>
      </c>
      <c r="E1504" s="1" t="s">
        <v>92</v>
      </c>
      <c r="F1504" s="1" t="s">
        <v>14</v>
      </c>
      <c r="G1504">
        <v>10</v>
      </c>
    </row>
    <row r="1505" spans="1:7" x14ac:dyDescent="0.35">
      <c r="A1505">
        <v>79116</v>
      </c>
      <c r="B1505">
        <v>0</v>
      </c>
      <c r="C1505" s="1" t="s">
        <v>36</v>
      </c>
      <c r="D1505">
        <v>3601</v>
      </c>
      <c r="E1505" s="1" t="s">
        <v>89</v>
      </c>
      <c r="F1505" s="1" t="s">
        <v>17</v>
      </c>
      <c r="G1505">
        <v>10</v>
      </c>
    </row>
    <row r="1506" spans="1:7" x14ac:dyDescent="0.35">
      <c r="A1506">
        <v>68951</v>
      </c>
      <c r="B1506">
        <v>1</v>
      </c>
      <c r="C1506" s="1" t="s">
        <v>30</v>
      </c>
      <c r="D1506">
        <v>7107</v>
      </c>
      <c r="E1506" s="1" t="s">
        <v>94</v>
      </c>
      <c r="F1506" s="1" t="s">
        <v>14</v>
      </c>
      <c r="G1506">
        <v>25</v>
      </c>
    </row>
    <row r="1507" spans="1:7" x14ac:dyDescent="0.35">
      <c r="A1507">
        <v>50570</v>
      </c>
      <c r="B1507">
        <v>1</v>
      </c>
      <c r="C1507" s="1" t="s">
        <v>54</v>
      </c>
      <c r="D1507">
        <v>0</v>
      </c>
      <c r="E1507" s="1" t="s">
        <v>100</v>
      </c>
      <c r="F1507" s="1" t="s">
        <v>14</v>
      </c>
      <c r="G1507">
        <v>10</v>
      </c>
    </row>
    <row r="1508" spans="1:7" x14ac:dyDescent="0.35">
      <c r="A1508">
        <v>90775</v>
      </c>
      <c r="B1508">
        <v>1</v>
      </c>
      <c r="C1508" s="1" t="s">
        <v>16</v>
      </c>
      <c r="D1508">
        <v>5103</v>
      </c>
      <c r="E1508" s="1" t="s">
        <v>91</v>
      </c>
      <c r="F1508" s="1" t="s">
        <v>14</v>
      </c>
      <c r="G1508">
        <v>17</v>
      </c>
    </row>
    <row r="1509" spans="1:7" x14ac:dyDescent="0.35">
      <c r="A1509">
        <v>186375</v>
      </c>
      <c r="B1509">
        <v>0</v>
      </c>
      <c r="C1509" s="1" t="s">
        <v>51</v>
      </c>
      <c r="D1509">
        <v>0</v>
      </c>
      <c r="E1509" s="1" t="s">
        <v>93</v>
      </c>
      <c r="F1509" s="1" t="s">
        <v>14</v>
      </c>
      <c r="G1509">
        <v>10</v>
      </c>
    </row>
    <row r="1510" spans="1:7" x14ac:dyDescent="0.35">
      <c r="A1510">
        <v>90765</v>
      </c>
      <c r="B1510">
        <v>3</v>
      </c>
      <c r="C1510" s="1" t="s">
        <v>16</v>
      </c>
      <c r="D1510">
        <v>0</v>
      </c>
      <c r="E1510" s="1" t="s">
        <v>104</v>
      </c>
      <c r="F1510" s="1" t="s">
        <v>17</v>
      </c>
      <c r="G1510">
        <v>20</v>
      </c>
    </row>
    <row r="1511" spans="1:7" x14ac:dyDescent="0.35">
      <c r="A1511">
        <v>76128</v>
      </c>
      <c r="B1511">
        <v>0</v>
      </c>
      <c r="C1511" s="1" t="s">
        <v>48</v>
      </c>
      <c r="D1511">
        <v>3201</v>
      </c>
      <c r="E1511" s="1" t="s">
        <v>92</v>
      </c>
      <c r="F1511" s="1" t="s">
        <v>14</v>
      </c>
      <c r="G1511">
        <v>5</v>
      </c>
    </row>
    <row r="1512" spans="1:7" x14ac:dyDescent="0.35">
      <c r="A1512">
        <v>28082</v>
      </c>
      <c r="B1512">
        <v>0</v>
      </c>
      <c r="C1512" s="1" t="s">
        <v>40</v>
      </c>
      <c r="D1512">
        <v>0</v>
      </c>
      <c r="E1512" s="1" t="s">
        <v>90</v>
      </c>
      <c r="F1512" s="1" t="s">
        <v>97</v>
      </c>
      <c r="G1512">
        <v>20</v>
      </c>
    </row>
    <row r="1513" spans="1:7" x14ac:dyDescent="0.35">
      <c r="A1513">
        <v>47869</v>
      </c>
      <c r="B1513">
        <v>2</v>
      </c>
      <c r="C1513" s="1" t="s">
        <v>44</v>
      </c>
      <c r="D1513">
        <v>2401</v>
      </c>
      <c r="E1513" s="1" t="s">
        <v>98</v>
      </c>
      <c r="F1513" s="1" t="s">
        <v>17</v>
      </c>
      <c r="G1513">
        <v>20</v>
      </c>
    </row>
    <row r="1514" spans="1:7" x14ac:dyDescent="0.35">
      <c r="A1514">
        <v>176740</v>
      </c>
      <c r="B1514">
        <v>1</v>
      </c>
      <c r="C1514" s="1" t="s">
        <v>51</v>
      </c>
      <c r="D1514">
        <v>0</v>
      </c>
      <c r="E1514" s="1" t="s">
        <v>93</v>
      </c>
      <c r="F1514" s="1" t="s">
        <v>14</v>
      </c>
      <c r="G1514">
        <v>30</v>
      </c>
    </row>
    <row r="1515" spans="1:7" x14ac:dyDescent="0.35">
      <c r="A1515">
        <v>48487</v>
      </c>
      <c r="B1515">
        <v>0</v>
      </c>
      <c r="C1515" s="1" t="s">
        <v>44</v>
      </c>
      <c r="D1515">
        <v>4601</v>
      </c>
      <c r="E1515" s="1" t="s">
        <v>100</v>
      </c>
      <c r="F1515" s="1" t="s">
        <v>17</v>
      </c>
      <c r="G1515">
        <v>25</v>
      </c>
    </row>
    <row r="1516" spans="1:7" x14ac:dyDescent="0.35">
      <c r="A1516">
        <v>2490</v>
      </c>
      <c r="B1516">
        <v>0</v>
      </c>
      <c r="C1516" s="1" t="s">
        <v>47</v>
      </c>
      <c r="D1516">
        <v>2901</v>
      </c>
      <c r="E1516" s="1" t="s">
        <v>90</v>
      </c>
      <c r="F1516" s="1" t="s">
        <v>14</v>
      </c>
      <c r="G1516">
        <v>3</v>
      </c>
    </row>
    <row r="1517" spans="1:7" x14ac:dyDescent="0.35">
      <c r="A1517">
        <v>41312</v>
      </c>
      <c r="B1517">
        <v>2</v>
      </c>
      <c r="C1517" s="1" t="s">
        <v>13</v>
      </c>
      <c r="D1517">
        <v>2912</v>
      </c>
      <c r="E1517" s="1" t="s">
        <v>102</v>
      </c>
      <c r="F1517" s="1" t="s">
        <v>17</v>
      </c>
      <c r="G1517">
        <v>23</v>
      </c>
    </row>
    <row r="1518" spans="1:7" x14ac:dyDescent="0.35">
      <c r="A1518">
        <v>17094</v>
      </c>
      <c r="B1518">
        <v>0</v>
      </c>
      <c r="C1518" s="1" t="s">
        <v>18</v>
      </c>
      <c r="D1518">
        <v>4001</v>
      </c>
      <c r="E1518" s="1" t="s">
        <v>95</v>
      </c>
      <c r="F1518" s="1" t="s">
        <v>17</v>
      </c>
      <c r="G1518">
        <v>15</v>
      </c>
    </row>
    <row r="1519" spans="1:7" x14ac:dyDescent="0.35">
      <c r="A1519">
        <v>56787</v>
      </c>
      <c r="B1519">
        <v>1</v>
      </c>
      <c r="C1519" s="1" t="s">
        <v>58</v>
      </c>
      <c r="D1519">
        <v>6508</v>
      </c>
      <c r="E1519" s="1" t="s">
        <v>91</v>
      </c>
      <c r="F1519" s="1" t="s">
        <v>14</v>
      </c>
      <c r="G1519">
        <v>13</v>
      </c>
    </row>
    <row r="1520" spans="1:7" x14ac:dyDescent="0.35">
      <c r="A1520">
        <v>164167</v>
      </c>
      <c r="B1520">
        <v>0</v>
      </c>
      <c r="C1520" s="1" t="s">
        <v>22</v>
      </c>
      <c r="D1520">
        <v>5301</v>
      </c>
      <c r="E1520" s="1" t="s">
        <v>94</v>
      </c>
      <c r="F1520" s="1" t="s">
        <v>17</v>
      </c>
      <c r="G1520">
        <v>13</v>
      </c>
    </row>
    <row r="1521" spans="1:7" x14ac:dyDescent="0.35">
      <c r="A1521">
        <v>41785</v>
      </c>
      <c r="B1521">
        <v>0</v>
      </c>
      <c r="C1521" s="1" t="s">
        <v>13</v>
      </c>
      <c r="D1521">
        <v>2811</v>
      </c>
      <c r="E1521" s="1" t="s">
        <v>93</v>
      </c>
      <c r="F1521" s="1" t="s">
        <v>17</v>
      </c>
      <c r="G1521">
        <v>17</v>
      </c>
    </row>
    <row r="1522" spans="1:7" x14ac:dyDescent="0.35">
      <c r="A1522">
        <v>126959</v>
      </c>
      <c r="B1522">
        <v>1</v>
      </c>
      <c r="C1522" s="1" t="s">
        <v>21</v>
      </c>
      <c r="D1522">
        <v>5601</v>
      </c>
      <c r="E1522" s="1" t="s">
        <v>101</v>
      </c>
      <c r="F1522" s="1" t="s">
        <v>14</v>
      </c>
      <c r="G1522">
        <v>15</v>
      </c>
    </row>
    <row r="1523" spans="1:7" x14ac:dyDescent="0.35">
      <c r="A1523">
        <v>29526</v>
      </c>
      <c r="B1523">
        <v>28</v>
      </c>
      <c r="C1523" s="1" t="s">
        <v>40</v>
      </c>
      <c r="D1523">
        <v>4001</v>
      </c>
      <c r="E1523" s="1" t="s">
        <v>100</v>
      </c>
      <c r="F1523" s="1" t="s">
        <v>17</v>
      </c>
      <c r="G1523">
        <v>10</v>
      </c>
    </row>
    <row r="1524" spans="1:7" x14ac:dyDescent="0.35">
      <c r="A1524">
        <v>142901</v>
      </c>
      <c r="B1524">
        <v>2</v>
      </c>
      <c r="C1524" s="1" t="s">
        <v>22</v>
      </c>
      <c r="D1524">
        <v>2101</v>
      </c>
      <c r="E1524" s="1" t="s">
        <v>96</v>
      </c>
      <c r="F1524" s="1" t="s">
        <v>17</v>
      </c>
      <c r="G1524">
        <v>10</v>
      </c>
    </row>
    <row r="1525" spans="1:7" x14ac:dyDescent="0.35">
      <c r="A1525">
        <v>105827</v>
      </c>
      <c r="B1525">
        <v>0</v>
      </c>
      <c r="C1525" s="1" t="s">
        <v>28</v>
      </c>
      <c r="D1525">
        <v>5001</v>
      </c>
      <c r="E1525" s="1" t="s">
        <v>98</v>
      </c>
      <c r="F1525" s="1" t="s">
        <v>17</v>
      </c>
      <c r="G1525">
        <v>20</v>
      </c>
    </row>
    <row r="1526" spans="1:7" x14ac:dyDescent="0.35">
      <c r="A1526">
        <v>159439</v>
      </c>
      <c r="B1526">
        <v>1</v>
      </c>
      <c r="C1526" s="1" t="s">
        <v>22</v>
      </c>
      <c r="D1526">
        <v>0</v>
      </c>
      <c r="E1526" s="1" t="s">
        <v>100</v>
      </c>
      <c r="F1526" s="1" t="s">
        <v>14</v>
      </c>
      <c r="G1526">
        <v>5</v>
      </c>
    </row>
    <row r="1527" spans="1:7" x14ac:dyDescent="0.35">
      <c r="A1527">
        <v>11459</v>
      </c>
      <c r="B1527">
        <v>1</v>
      </c>
      <c r="C1527" s="1" t="s">
        <v>22</v>
      </c>
      <c r="D1527">
        <v>0</v>
      </c>
      <c r="E1527" s="1" t="s">
        <v>90</v>
      </c>
      <c r="F1527" s="1" t="s">
        <v>14</v>
      </c>
      <c r="G1527">
        <v>7</v>
      </c>
    </row>
    <row r="1528" spans="1:7" x14ac:dyDescent="0.35">
      <c r="A1528">
        <v>129268</v>
      </c>
      <c r="B1528">
        <v>2</v>
      </c>
      <c r="C1528" s="1" t="s">
        <v>49</v>
      </c>
      <c r="D1528">
        <v>3109</v>
      </c>
      <c r="E1528" s="1" t="s">
        <v>94</v>
      </c>
      <c r="F1528" s="1" t="s">
        <v>17</v>
      </c>
      <c r="G1528">
        <v>10</v>
      </c>
    </row>
    <row r="1529" spans="1:7" x14ac:dyDescent="0.35">
      <c r="A1529">
        <v>122256</v>
      </c>
      <c r="B1529">
        <v>0</v>
      </c>
      <c r="C1529" s="1" t="s">
        <v>21</v>
      </c>
      <c r="D1529">
        <v>5401</v>
      </c>
      <c r="E1529" s="1" t="s">
        <v>96</v>
      </c>
      <c r="F1529" s="1" t="s">
        <v>17</v>
      </c>
      <c r="G1529">
        <v>20</v>
      </c>
    </row>
    <row r="1530" spans="1:7" x14ac:dyDescent="0.35">
      <c r="A1530">
        <v>92355</v>
      </c>
      <c r="B1530">
        <v>1</v>
      </c>
      <c r="C1530" s="1" t="s">
        <v>16</v>
      </c>
      <c r="D1530">
        <v>2601</v>
      </c>
      <c r="E1530" s="1" t="s">
        <v>93</v>
      </c>
      <c r="F1530" s="1" t="s">
        <v>14</v>
      </c>
      <c r="G1530">
        <v>25</v>
      </c>
    </row>
    <row r="1531" spans="1:7" x14ac:dyDescent="0.35">
      <c r="A1531">
        <v>59811</v>
      </c>
      <c r="B1531">
        <v>0</v>
      </c>
      <c r="C1531" s="1" t="s">
        <v>34</v>
      </c>
      <c r="D1531">
        <v>0</v>
      </c>
      <c r="E1531" s="1" t="s">
        <v>105</v>
      </c>
      <c r="F1531" s="1" t="s">
        <v>17</v>
      </c>
      <c r="G1531">
        <v>5</v>
      </c>
    </row>
    <row r="1532" spans="1:7" x14ac:dyDescent="0.35">
      <c r="A1532">
        <v>173497</v>
      </c>
      <c r="B1532">
        <v>2</v>
      </c>
      <c r="C1532" s="1" t="s">
        <v>38</v>
      </c>
      <c r="D1532">
        <v>2801</v>
      </c>
      <c r="E1532" s="1" t="s">
        <v>94</v>
      </c>
      <c r="F1532" s="1" t="s">
        <v>17</v>
      </c>
      <c r="G1532">
        <v>5</v>
      </c>
    </row>
    <row r="1533" spans="1:7" x14ac:dyDescent="0.35">
      <c r="A1533">
        <v>177017</v>
      </c>
      <c r="B1533">
        <v>1</v>
      </c>
      <c r="C1533" s="1" t="s">
        <v>51</v>
      </c>
      <c r="D1533">
        <v>0</v>
      </c>
      <c r="E1533" s="1" t="s">
        <v>92</v>
      </c>
      <c r="F1533" s="1" t="s">
        <v>14</v>
      </c>
      <c r="G1533">
        <v>15</v>
      </c>
    </row>
    <row r="1534" spans="1:7" x14ac:dyDescent="0.35">
      <c r="A1534">
        <v>15350</v>
      </c>
      <c r="B1534">
        <v>28</v>
      </c>
      <c r="C1534" s="1" t="s">
        <v>18</v>
      </c>
      <c r="D1534">
        <v>2701</v>
      </c>
      <c r="E1534" s="1" t="s">
        <v>93</v>
      </c>
      <c r="F1534" s="1" t="s">
        <v>17</v>
      </c>
      <c r="G1534">
        <v>15</v>
      </c>
    </row>
    <row r="1535" spans="1:7" x14ac:dyDescent="0.35">
      <c r="A1535">
        <v>4629</v>
      </c>
      <c r="B1535">
        <v>1</v>
      </c>
      <c r="C1535" s="1" t="s">
        <v>49</v>
      </c>
      <c r="D1535">
        <v>2302</v>
      </c>
      <c r="E1535" s="1" t="s">
        <v>93</v>
      </c>
      <c r="F1535" s="1" t="s">
        <v>14</v>
      </c>
      <c r="G1535">
        <v>15</v>
      </c>
    </row>
    <row r="1536" spans="1:7" x14ac:dyDescent="0.35">
      <c r="A1536">
        <v>162598</v>
      </c>
      <c r="B1536">
        <v>2</v>
      </c>
      <c r="C1536" s="1" t="s">
        <v>22</v>
      </c>
      <c r="D1536">
        <v>2001</v>
      </c>
      <c r="E1536" s="1" t="s">
        <v>94</v>
      </c>
      <c r="F1536" s="1" t="s">
        <v>17</v>
      </c>
      <c r="G1536">
        <v>20</v>
      </c>
    </row>
    <row r="1537" spans="1:7" x14ac:dyDescent="0.35">
      <c r="A1537">
        <v>178949</v>
      </c>
      <c r="B1537">
        <v>1</v>
      </c>
      <c r="C1537" s="1" t="s">
        <v>41</v>
      </c>
      <c r="D1537">
        <v>3901</v>
      </c>
      <c r="E1537" s="1" t="s">
        <v>94</v>
      </c>
      <c r="F1537" s="1" t="s">
        <v>14</v>
      </c>
      <c r="G1537">
        <v>15</v>
      </c>
    </row>
    <row r="1538" spans="1:7" x14ac:dyDescent="0.35">
      <c r="A1538">
        <v>189880</v>
      </c>
      <c r="B1538">
        <v>2</v>
      </c>
      <c r="C1538" s="1" t="s">
        <v>57</v>
      </c>
      <c r="D1538">
        <v>1801</v>
      </c>
      <c r="E1538" s="1" t="s">
        <v>90</v>
      </c>
      <c r="F1538" s="1" t="s">
        <v>17</v>
      </c>
      <c r="G1538">
        <v>10</v>
      </c>
    </row>
    <row r="1539" spans="1:7" x14ac:dyDescent="0.35">
      <c r="A1539">
        <v>132031</v>
      </c>
      <c r="B1539">
        <v>1</v>
      </c>
      <c r="C1539" s="1" t="s">
        <v>55</v>
      </c>
      <c r="D1539">
        <v>2301</v>
      </c>
      <c r="E1539" s="1" t="s">
        <v>92</v>
      </c>
      <c r="F1539" s="1" t="s">
        <v>14</v>
      </c>
      <c r="G1539">
        <v>23</v>
      </c>
    </row>
    <row r="1540" spans="1:7" x14ac:dyDescent="0.35">
      <c r="A1540">
        <v>38111</v>
      </c>
      <c r="B1540">
        <v>1</v>
      </c>
      <c r="C1540" s="1" t="s">
        <v>13</v>
      </c>
      <c r="D1540">
        <v>1311</v>
      </c>
      <c r="E1540" s="1" t="s">
        <v>93</v>
      </c>
      <c r="F1540" s="1" t="s">
        <v>14</v>
      </c>
      <c r="G1540">
        <v>7</v>
      </c>
    </row>
    <row r="1541" spans="1:7" x14ac:dyDescent="0.35">
      <c r="A1541">
        <v>21375</v>
      </c>
      <c r="B1541">
        <v>0</v>
      </c>
      <c r="C1541" s="1" t="s">
        <v>18</v>
      </c>
      <c r="D1541">
        <v>5401</v>
      </c>
      <c r="E1541" s="1" t="s">
        <v>90</v>
      </c>
      <c r="F1541" s="1" t="s">
        <v>17</v>
      </c>
      <c r="G1541">
        <v>25</v>
      </c>
    </row>
    <row r="1542" spans="1:7" x14ac:dyDescent="0.35">
      <c r="A1542">
        <v>31735</v>
      </c>
      <c r="B1542">
        <v>28</v>
      </c>
      <c r="C1542" s="1" t="s">
        <v>13</v>
      </c>
      <c r="D1542">
        <v>0</v>
      </c>
      <c r="E1542" s="1" t="s">
        <v>95</v>
      </c>
      <c r="F1542" s="1" t="s">
        <v>17</v>
      </c>
      <c r="G1542">
        <v>19</v>
      </c>
    </row>
    <row r="1543" spans="1:7" x14ac:dyDescent="0.35">
      <c r="A1543">
        <v>132456</v>
      </c>
      <c r="B1543">
        <v>2</v>
      </c>
      <c r="C1543" s="1" t="s">
        <v>49</v>
      </c>
      <c r="D1543">
        <v>2201</v>
      </c>
      <c r="E1543" s="1" t="s">
        <v>101</v>
      </c>
      <c r="F1543" s="1" t="s">
        <v>17</v>
      </c>
      <c r="G1543">
        <v>7</v>
      </c>
    </row>
    <row r="1544" spans="1:7" x14ac:dyDescent="0.35">
      <c r="A1544">
        <v>121165</v>
      </c>
      <c r="B1544">
        <v>1</v>
      </c>
      <c r="C1544" s="1" t="s">
        <v>21</v>
      </c>
      <c r="D1544">
        <v>6601</v>
      </c>
      <c r="E1544" s="1" t="s">
        <v>96</v>
      </c>
      <c r="F1544" s="1" t="s">
        <v>14</v>
      </c>
      <c r="G1544">
        <v>10</v>
      </c>
    </row>
    <row r="1545" spans="1:7" x14ac:dyDescent="0.35">
      <c r="A1545">
        <v>175226</v>
      </c>
      <c r="B1545">
        <v>1</v>
      </c>
      <c r="C1545" s="1" t="s">
        <v>51</v>
      </c>
      <c r="D1545">
        <v>1809</v>
      </c>
      <c r="E1545" s="1" t="s">
        <v>92</v>
      </c>
      <c r="F1545" s="1" t="s">
        <v>14</v>
      </c>
      <c r="G1545">
        <v>11</v>
      </c>
    </row>
    <row r="1546" spans="1:7" x14ac:dyDescent="0.35">
      <c r="A1546">
        <v>190534</v>
      </c>
      <c r="B1546">
        <v>0</v>
      </c>
      <c r="C1546" s="1" t="s">
        <v>22</v>
      </c>
      <c r="D1546">
        <v>501</v>
      </c>
      <c r="E1546" s="1" t="s">
        <v>102</v>
      </c>
      <c r="F1546" s="1" t="s">
        <v>17</v>
      </c>
      <c r="G1546">
        <v>6</v>
      </c>
    </row>
    <row r="1547" spans="1:7" x14ac:dyDescent="0.35">
      <c r="A1547">
        <v>33383</v>
      </c>
      <c r="B1547">
        <v>28</v>
      </c>
      <c r="C1547" s="1" t="s">
        <v>13</v>
      </c>
      <c r="D1547">
        <v>0</v>
      </c>
      <c r="E1547" s="1" t="s">
        <v>95</v>
      </c>
      <c r="F1547" s="1" t="s">
        <v>17</v>
      </c>
      <c r="G1547">
        <v>11</v>
      </c>
    </row>
    <row r="1548" spans="1:7" x14ac:dyDescent="0.35">
      <c r="A1548">
        <v>64261</v>
      </c>
      <c r="B1548">
        <v>2</v>
      </c>
      <c r="C1548" s="1" t="s">
        <v>34</v>
      </c>
      <c r="D1548">
        <v>0</v>
      </c>
      <c r="E1548" s="1" t="s">
        <v>90</v>
      </c>
      <c r="F1548" s="1" t="s">
        <v>17</v>
      </c>
      <c r="G1548">
        <v>10</v>
      </c>
    </row>
    <row r="1549" spans="1:7" x14ac:dyDescent="0.35">
      <c r="A1549">
        <v>106854</v>
      </c>
      <c r="B1549">
        <v>2</v>
      </c>
      <c r="C1549" s="1" t="s">
        <v>49</v>
      </c>
      <c r="D1549">
        <v>0</v>
      </c>
      <c r="E1549" s="1" t="s">
        <v>95</v>
      </c>
      <c r="F1549" s="1" t="s">
        <v>17</v>
      </c>
      <c r="G1549">
        <v>8</v>
      </c>
    </row>
    <row r="1550" spans="1:7" x14ac:dyDescent="0.35">
      <c r="A1550">
        <v>115676</v>
      </c>
      <c r="B1550">
        <v>4</v>
      </c>
      <c r="C1550" s="1" t="s">
        <v>21</v>
      </c>
      <c r="D1550">
        <v>0</v>
      </c>
      <c r="E1550" s="1" t="s">
        <v>90</v>
      </c>
      <c r="F1550" s="1" t="s">
        <v>97</v>
      </c>
      <c r="G1550">
        <v>20</v>
      </c>
    </row>
    <row r="1551" spans="1:7" x14ac:dyDescent="0.35">
      <c r="A1551">
        <v>60195</v>
      </c>
      <c r="B1551">
        <v>0</v>
      </c>
      <c r="C1551" s="1" t="s">
        <v>34</v>
      </c>
      <c r="D1551">
        <v>5501</v>
      </c>
      <c r="E1551" s="1" t="s">
        <v>94</v>
      </c>
      <c r="F1551" s="1" t="s">
        <v>17</v>
      </c>
      <c r="G1551">
        <v>25</v>
      </c>
    </row>
    <row r="1552" spans="1:7" x14ac:dyDescent="0.35">
      <c r="A1552">
        <v>6308</v>
      </c>
      <c r="B1552">
        <v>0</v>
      </c>
      <c r="C1552" s="1" t="s">
        <v>47</v>
      </c>
      <c r="D1552">
        <v>1803</v>
      </c>
      <c r="E1552" s="1" t="s">
        <v>92</v>
      </c>
      <c r="F1552" s="1" t="s">
        <v>14</v>
      </c>
      <c r="G1552">
        <v>12</v>
      </c>
    </row>
    <row r="1553" spans="1:7" x14ac:dyDescent="0.35">
      <c r="A1553">
        <v>93883</v>
      </c>
      <c r="B1553">
        <v>0</v>
      </c>
      <c r="C1553" s="1" t="s">
        <v>16</v>
      </c>
      <c r="D1553">
        <v>4601</v>
      </c>
      <c r="E1553" s="1" t="s">
        <v>102</v>
      </c>
      <c r="F1553" s="1" t="s">
        <v>14</v>
      </c>
      <c r="G1553">
        <v>4</v>
      </c>
    </row>
    <row r="1554" spans="1:7" x14ac:dyDescent="0.35">
      <c r="A1554">
        <v>38812</v>
      </c>
      <c r="B1554">
        <v>2</v>
      </c>
      <c r="C1554" s="1" t="s">
        <v>13</v>
      </c>
      <c r="D1554">
        <v>2310</v>
      </c>
      <c r="E1554" s="1" t="s">
        <v>96</v>
      </c>
      <c r="F1554" s="1" t="s">
        <v>17</v>
      </c>
      <c r="G1554">
        <v>17</v>
      </c>
    </row>
    <row r="1555" spans="1:7" x14ac:dyDescent="0.35">
      <c r="A1555">
        <v>15219</v>
      </c>
      <c r="B1555">
        <v>0</v>
      </c>
      <c r="C1555" s="1" t="s">
        <v>18</v>
      </c>
      <c r="D1555">
        <v>0</v>
      </c>
      <c r="E1555" s="1" t="s">
        <v>90</v>
      </c>
      <c r="F1555" s="1" t="s">
        <v>17</v>
      </c>
      <c r="G1555">
        <v>25</v>
      </c>
    </row>
    <row r="1556" spans="1:7" x14ac:dyDescent="0.35">
      <c r="A1556">
        <v>76442</v>
      </c>
      <c r="B1556">
        <v>1</v>
      </c>
      <c r="C1556" s="1" t="s">
        <v>48</v>
      </c>
      <c r="D1556">
        <v>3801</v>
      </c>
      <c r="E1556" s="1" t="s">
        <v>92</v>
      </c>
      <c r="F1556" s="1" t="s">
        <v>14</v>
      </c>
      <c r="G1556">
        <v>5</v>
      </c>
    </row>
    <row r="1557" spans="1:7" x14ac:dyDescent="0.35">
      <c r="A1557">
        <v>175659</v>
      </c>
      <c r="B1557">
        <v>2</v>
      </c>
      <c r="C1557" s="1" t="s">
        <v>51</v>
      </c>
      <c r="D1557">
        <v>1504</v>
      </c>
      <c r="E1557" s="1" t="s">
        <v>94</v>
      </c>
      <c r="F1557" s="1" t="s">
        <v>17</v>
      </c>
      <c r="G1557">
        <v>10</v>
      </c>
    </row>
    <row r="1558" spans="1:7" x14ac:dyDescent="0.35">
      <c r="A1558">
        <v>21859</v>
      </c>
      <c r="B1558">
        <v>0</v>
      </c>
      <c r="C1558" s="1" t="s">
        <v>18</v>
      </c>
      <c r="D1558">
        <v>3901</v>
      </c>
      <c r="E1558" s="1" t="s">
        <v>92</v>
      </c>
      <c r="F1558" s="1" t="s">
        <v>17</v>
      </c>
      <c r="G1558">
        <v>10</v>
      </c>
    </row>
    <row r="1559" spans="1:7" x14ac:dyDescent="0.35">
      <c r="A1559">
        <v>32892</v>
      </c>
      <c r="B1559">
        <v>0</v>
      </c>
      <c r="C1559" s="1" t="s">
        <v>13</v>
      </c>
      <c r="D1559">
        <v>5010</v>
      </c>
      <c r="E1559" s="1" t="s">
        <v>94</v>
      </c>
      <c r="F1559" s="1" t="s">
        <v>14</v>
      </c>
      <c r="G1559">
        <v>10</v>
      </c>
    </row>
    <row r="1560" spans="1:7" x14ac:dyDescent="0.35">
      <c r="A1560">
        <v>65740</v>
      </c>
      <c r="B1560">
        <v>0</v>
      </c>
      <c r="C1560" s="1" t="s">
        <v>30</v>
      </c>
      <c r="D1560">
        <v>6901</v>
      </c>
      <c r="E1560" s="1" t="s">
        <v>91</v>
      </c>
      <c r="F1560" s="1" t="s">
        <v>17</v>
      </c>
      <c r="G1560">
        <v>12</v>
      </c>
    </row>
    <row r="1561" spans="1:7" x14ac:dyDescent="0.35">
      <c r="A1561">
        <v>117264</v>
      </c>
      <c r="B1561">
        <v>2</v>
      </c>
      <c r="C1561" s="1" t="s">
        <v>21</v>
      </c>
      <c r="D1561">
        <v>5208</v>
      </c>
      <c r="E1561" s="1" t="s">
        <v>102</v>
      </c>
      <c r="F1561" s="1" t="s">
        <v>17</v>
      </c>
      <c r="G1561">
        <v>17</v>
      </c>
    </row>
    <row r="1562" spans="1:7" x14ac:dyDescent="0.35">
      <c r="A1562">
        <v>156344</v>
      </c>
      <c r="B1562">
        <v>1</v>
      </c>
      <c r="C1562" s="1" t="s">
        <v>22</v>
      </c>
      <c r="D1562">
        <v>0</v>
      </c>
      <c r="E1562" s="1" t="s">
        <v>94</v>
      </c>
      <c r="F1562" s="1" t="s">
        <v>14</v>
      </c>
      <c r="G1562">
        <v>10</v>
      </c>
    </row>
    <row r="1563" spans="1:7" x14ac:dyDescent="0.35">
      <c r="A1563">
        <v>152816</v>
      </c>
      <c r="B1563">
        <v>2</v>
      </c>
      <c r="C1563" s="1" t="s">
        <v>22</v>
      </c>
      <c r="D1563">
        <v>3201</v>
      </c>
      <c r="E1563" s="1" t="s">
        <v>91</v>
      </c>
      <c r="F1563" s="1" t="s">
        <v>17</v>
      </c>
      <c r="G1563">
        <v>35</v>
      </c>
    </row>
    <row r="1564" spans="1:7" x14ac:dyDescent="0.35">
      <c r="A1564">
        <v>133042</v>
      </c>
      <c r="B1564">
        <v>1</v>
      </c>
      <c r="C1564" s="1" t="s">
        <v>42</v>
      </c>
      <c r="D1564">
        <v>1301</v>
      </c>
      <c r="E1564" s="1" t="s">
        <v>100</v>
      </c>
      <c r="F1564" s="1" t="s">
        <v>14</v>
      </c>
      <c r="G1564">
        <v>40</v>
      </c>
    </row>
    <row r="1565" spans="1:7" x14ac:dyDescent="0.35">
      <c r="A1565">
        <v>9063</v>
      </c>
      <c r="B1565">
        <v>1</v>
      </c>
      <c r="C1565" s="1" t="s">
        <v>56</v>
      </c>
      <c r="D1565">
        <v>1601</v>
      </c>
      <c r="E1565" s="1" t="s">
        <v>97</v>
      </c>
      <c r="F1565" s="1" t="s">
        <v>14</v>
      </c>
      <c r="G1565">
        <v>10</v>
      </c>
    </row>
    <row r="1566" spans="1:7" x14ac:dyDescent="0.35">
      <c r="A1566">
        <v>127527</v>
      </c>
      <c r="B1566">
        <v>1002</v>
      </c>
      <c r="C1566" s="1" t="s">
        <v>21</v>
      </c>
      <c r="D1566">
        <v>6002</v>
      </c>
      <c r="E1566" s="1" t="s">
        <v>101</v>
      </c>
      <c r="F1566" s="1" t="s">
        <v>14</v>
      </c>
      <c r="G1566">
        <v>12</v>
      </c>
    </row>
    <row r="1567" spans="1:7" x14ac:dyDescent="0.35">
      <c r="A1567">
        <v>24940</v>
      </c>
      <c r="B1567">
        <v>0</v>
      </c>
      <c r="C1567" s="1" t="s">
        <v>47</v>
      </c>
      <c r="D1567">
        <v>0</v>
      </c>
      <c r="E1567" s="1" t="s">
        <v>95</v>
      </c>
      <c r="F1567" s="1" t="s">
        <v>17</v>
      </c>
      <c r="G1567">
        <v>15</v>
      </c>
    </row>
    <row r="1568" spans="1:7" x14ac:dyDescent="0.35">
      <c r="A1568">
        <v>40520</v>
      </c>
      <c r="B1568">
        <v>0</v>
      </c>
      <c r="C1568" s="1" t="s">
        <v>13</v>
      </c>
      <c r="D1568">
        <v>1012</v>
      </c>
      <c r="E1568" s="1" t="s">
        <v>94</v>
      </c>
      <c r="F1568" s="1" t="s">
        <v>17</v>
      </c>
      <c r="G1568">
        <v>10</v>
      </c>
    </row>
    <row r="1569" spans="1:7" x14ac:dyDescent="0.35">
      <c r="A1569">
        <v>101263</v>
      </c>
      <c r="B1569">
        <v>28</v>
      </c>
      <c r="C1569" s="1" t="s">
        <v>37</v>
      </c>
      <c r="D1569">
        <v>1601</v>
      </c>
      <c r="E1569" s="1" t="s">
        <v>100</v>
      </c>
      <c r="F1569" s="1" t="s">
        <v>17</v>
      </c>
      <c r="G1569">
        <v>10</v>
      </c>
    </row>
    <row r="1570" spans="1:7" x14ac:dyDescent="0.35">
      <c r="A1570">
        <v>130185</v>
      </c>
      <c r="B1570">
        <v>2</v>
      </c>
      <c r="C1570" s="1" t="s">
        <v>49</v>
      </c>
      <c r="D1570">
        <v>1601</v>
      </c>
      <c r="E1570" s="1" t="s">
        <v>102</v>
      </c>
      <c r="F1570" s="1" t="s">
        <v>17</v>
      </c>
      <c r="G1570">
        <v>3</v>
      </c>
    </row>
    <row r="1571" spans="1:7" x14ac:dyDescent="0.35">
      <c r="A1571">
        <v>84599</v>
      </c>
      <c r="B1571">
        <v>28</v>
      </c>
      <c r="C1571" s="1" t="s">
        <v>57</v>
      </c>
      <c r="D1571">
        <v>5801</v>
      </c>
      <c r="E1571" s="1" t="s">
        <v>89</v>
      </c>
      <c r="F1571" s="1" t="s">
        <v>17</v>
      </c>
      <c r="G1571">
        <v>11</v>
      </c>
    </row>
    <row r="1572" spans="1:7" x14ac:dyDescent="0.35">
      <c r="A1572">
        <v>95208</v>
      </c>
      <c r="B1572">
        <v>0</v>
      </c>
      <c r="C1572" s="1" t="s">
        <v>16</v>
      </c>
      <c r="D1572">
        <v>2312</v>
      </c>
      <c r="E1572" s="1" t="s">
        <v>92</v>
      </c>
      <c r="F1572" s="1" t="s">
        <v>17</v>
      </c>
      <c r="G1572">
        <v>10</v>
      </c>
    </row>
    <row r="1573" spans="1:7" x14ac:dyDescent="0.35">
      <c r="A1573">
        <v>129822</v>
      </c>
      <c r="B1573">
        <v>28</v>
      </c>
      <c r="C1573" s="1" t="s">
        <v>49</v>
      </c>
      <c r="D1573">
        <v>4701</v>
      </c>
      <c r="E1573" s="1" t="s">
        <v>94</v>
      </c>
      <c r="F1573" s="1" t="s">
        <v>17</v>
      </c>
      <c r="G1573">
        <v>20</v>
      </c>
    </row>
    <row r="1574" spans="1:7" x14ac:dyDescent="0.35">
      <c r="A1574">
        <v>97026</v>
      </c>
      <c r="B1574">
        <v>0</v>
      </c>
      <c r="C1574" s="1" t="s">
        <v>16</v>
      </c>
      <c r="D1574">
        <v>4701</v>
      </c>
      <c r="E1574" s="1" t="s">
        <v>93</v>
      </c>
      <c r="F1574" s="1" t="s">
        <v>17</v>
      </c>
      <c r="G1574">
        <v>10</v>
      </c>
    </row>
    <row r="1575" spans="1:7" x14ac:dyDescent="0.35">
      <c r="A1575">
        <v>165378</v>
      </c>
      <c r="B1575">
        <v>0</v>
      </c>
      <c r="C1575" s="1" t="s">
        <v>22</v>
      </c>
      <c r="D1575">
        <v>6006</v>
      </c>
      <c r="E1575" s="1" t="s">
        <v>94</v>
      </c>
      <c r="F1575" s="1" t="s">
        <v>17</v>
      </c>
      <c r="G1575">
        <v>23</v>
      </c>
    </row>
    <row r="1576" spans="1:7" x14ac:dyDescent="0.35">
      <c r="A1576">
        <v>160196</v>
      </c>
      <c r="B1576">
        <v>0</v>
      </c>
      <c r="C1576" s="1" t="s">
        <v>22</v>
      </c>
      <c r="D1576">
        <v>5101</v>
      </c>
      <c r="E1576" s="1" t="s">
        <v>95</v>
      </c>
      <c r="F1576" s="1" t="s">
        <v>17</v>
      </c>
      <c r="G1576">
        <v>10</v>
      </c>
    </row>
    <row r="1577" spans="1:7" x14ac:dyDescent="0.35">
      <c r="A1577">
        <v>57052</v>
      </c>
      <c r="B1577">
        <v>0</v>
      </c>
      <c r="C1577" s="1" t="s">
        <v>58</v>
      </c>
      <c r="D1577">
        <v>4701</v>
      </c>
      <c r="E1577" s="1" t="s">
        <v>92</v>
      </c>
      <c r="F1577" s="1" t="s">
        <v>31</v>
      </c>
      <c r="G1577">
        <v>29</v>
      </c>
    </row>
    <row r="1578" spans="1:7" x14ac:dyDescent="0.35">
      <c r="A1578">
        <v>144577</v>
      </c>
      <c r="B1578">
        <v>1</v>
      </c>
      <c r="C1578" s="1" t="s">
        <v>22</v>
      </c>
      <c r="D1578">
        <v>1603</v>
      </c>
      <c r="E1578" s="1" t="s">
        <v>96</v>
      </c>
      <c r="F1578" s="1" t="s">
        <v>14</v>
      </c>
      <c r="G1578">
        <v>15</v>
      </c>
    </row>
    <row r="1579" spans="1:7" x14ac:dyDescent="0.35">
      <c r="A1579">
        <v>103591</v>
      </c>
      <c r="B1579">
        <v>39002</v>
      </c>
      <c r="C1579" s="1" t="s">
        <v>37</v>
      </c>
      <c r="D1579">
        <v>0</v>
      </c>
      <c r="E1579" s="1" t="s">
        <v>92</v>
      </c>
      <c r="F1579" s="1" t="s">
        <v>14</v>
      </c>
      <c r="G1579">
        <v>3</v>
      </c>
    </row>
    <row r="1580" spans="1:7" x14ac:dyDescent="0.35">
      <c r="A1580">
        <v>111708</v>
      </c>
      <c r="B1580">
        <v>0</v>
      </c>
      <c r="C1580" s="1" t="s">
        <v>33</v>
      </c>
      <c r="D1580">
        <v>0</v>
      </c>
      <c r="E1580" s="1" t="s">
        <v>94</v>
      </c>
      <c r="F1580" s="1" t="s">
        <v>17</v>
      </c>
      <c r="G1580">
        <v>15</v>
      </c>
    </row>
    <row r="1581" spans="1:7" x14ac:dyDescent="0.35">
      <c r="A1581">
        <v>89030</v>
      </c>
      <c r="B1581">
        <v>0</v>
      </c>
      <c r="C1581" s="1" t="s">
        <v>16</v>
      </c>
      <c r="D1581">
        <v>2501</v>
      </c>
      <c r="E1581" s="1" t="s">
        <v>102</v>
      </c>
      <c r="F1581" s="1" t="s">
        <v>17</v>
      </c>
      <c r="G1581">
        <v>11</v>
      </c>
    </row>
    <row r="1582" spans="1:7" x14ac:dyDescent="0.35">
      <c r="A1582">
        <v>169678</v>
      </c>
      <c r="B1582">
        <v>0</v>
      </c>
      <c r="C1582" s="1" t="s">
        <v>22</v>
      </c>
      <c r="D1582">
        <v>2401</v>
      </c>
      <c r="E1582" s="1" t="s">
        <v>94</v>
      </c>
      <c r="F1582" s="1" t="s">
        <v>17</v>
      </c>
      <c r="G1582">
        <v>20</v>
      </c>
    </row>
    <row r="1583" spans="1:7" x14ac:dyDescent="0.35">
      <c r="A1583">
        <v>95831</v>
      </c>
      <c r="B1583">
        <v>1</v>
      </c>
      <c r="C1583" s="1" t="s">
        <v>16</v>
      </c>
      <c r="D1583">
        <v>2701</v>
      </c>
      <c r="E1583" s="1" t="s">
        <v>92</v>
      </c>
      <c r="F1583" s="1" t="s">
        <v>14</v>
      </c>
      <c r="G1583">
        <v>10</v>
      </c>
    </row>
    <row r="1584" spans="1:7" x14ac:dyDescent="0.35">
      <c r="A1584">
        <v>48047</v>
      </c>
      <c r="B1584">
        <v>0</v>
      </c>
      <c r="C1584" s="1" t="s">
        <v>44</v>
      </c>
      <c r="D1584">
        <v>0</v>
      </c>
      <c r="E1584" s="1" t="s">
        <v>95</v>
      </c>
      <c r="F1584" s="1" t="s">
        <v>17</v>
      </c>
      <c r="G1584">
        <v>6</v>
      </c>
    </row>
    <row r="1585" spans="1:7" x14ac:dyDescent="0.35">
      <c r="A1585">
        <v>156378</v>
      </c>
      <c r="B1585">
        <v>0</v>
      </c>
      <c r="C1585" s="1" t="s">
        <v>22</v>
      </c>
      <c r="D1585">
        <v>2807</v>
      </c>
      <c r="E1585" s="1" t="s">
        <v>94</v>
      </c>
      <c r="F1585" s="1" t="s">
        <v>17</v>
      </c>
      <c r="G1585">
        <v>13</v>
      </c>
    </row>
    <row r="1586" spans="1:7" x14ac:dyDescent="0.35">
      <c r="A1586">
        <v>58130</v>
      </c>
      <c r="B1586">
        <v>0</v>
      </c>
      <c r="C1586" s="1" t="s">
        <v>58</v>
      </c>
      <c r="D1586">
        <v>0</v>
      </c>
      <c r="E1586" s="1" t="s">
        <v>100</v>
      </c>
      <c r="F1586" s="1" t="s">
        <v>17</v>
      </c>
      <c r="G1586">
        <v>7</v>
      </c>
    </row>
    <row r="1587" spans="1:7" x14ac:dyDescent="0.35">
      <c r="A1587">
        <v>111459</v>
      </c>
      <c r="B1587">
        <v>28</v>
      </c>
      <c r="C1587" s="1" t="s">
        <v>33</v>
      </c>
      <c r="D1587">
        <v>5801</v>
      </c>
      <c r="E1587" s="1" t="s">
        <v>93</v>
      </c>
      <c r="F1587" s="1" t="s">
        <v>17</v>
      </c>
      <c r="G1587">
        <v>20</v>
      </c>
    </row>
    <row r="1588" spans="1:7" x14ac:dyDescent="0.35">
      <c r="A1588">
        <v>77574</v>
      </c>
      <c r="B1588">
        <v>2</v>
      </c>
      <c r="C1588" s="1" t="s">
        <v>36</v>
      </c>
      <c r="D1588">
        <v>2301</v>
      </c>
      <c r="E1588" s="1" t="s">
        <v>89</v>
      </c>
      <c r="F1588" s="1" t="s">
        <v>17</v>
      </c>
      <c r="G1588">
        <v>5</v>
      </c>
    </row>
    <row r="1589" spans="1:7" x14ac:dyDescent="0.35">
      <c r="A1589">
        <v>157536</v>
      </c>
      <c r="B1589">
        <v>2</v>
      </c>
      <c r="C1589" s="1" t="s">
        <v>22</v>
      </c>
      <c r="D1589">
        <v>1901</v>
      </c>
      <c r="E1589" s="1" t="s">
        <v>89</v>
      </c>
      <c r="F1589" s="1" t="s">
        <v>17</v>
      </c>
      <c r="G1589">
        <v>17</v>
      </c>
    </row>
    <row r="1590" spans="1:7" x14ac:dyDescent="0.35">
      <c r="A1590">
        <v>86270</v>
      </c>
      <c r="B1590">
        <v>2</v>
      </c>
      <c r="C1590" s="1" t="s">
        <v>53</v>
      </c>
      <c r="D1590">
        <v>5501</v>
      </c>
      <c r="E1590" s="1" t="s">
        <v>89</v>
      </c>
      <c r="F1590" s="1" t="s">
        <v>14</v>
      </c>
      <c r="G1590">
        <v>16</v>
      </c>
    </row>
    <row r="1591" spans="1:7" x14ac:dyDescent="0.35">
      <c r="A1591">
        <v>71882</v>
      </c>
      <c r="B1591">
        <v>0</v>
      </c>
      <c r="C1591" s="1" t="s">
        <v>30</v>
      </c>
      <c r="D1591">
        <v>0</v>
      </c>
      <c r="E1591" s="1" t="s">
        <v>89</v>
      </c>
      <c r="F1591" s="1" t="s">
        <v>17</v>
      </c>
      <c r="G1591">
        <v>14</v>
      </c>
    </row>
    <row r="1592" spans="1:7" x14ac:dyDescent="0.35">
      <c r="A1592">
        <v>53213</v>
      </c>
      <c r="B1592">
        <v>0</v>
      </c>
      <c r="C1592" s="1" t="s">
        <v>54</v>
      </c>
      <c r="D1592">
        <v>4401</v>
      </c>
      <c r="E1592" s="1" t="s">
        <v>100</v>
      </c>
      <c r="F1592" s="1" t="s">
        <v>17</v>
      </c>
      <c r="G1592">
        <v>15</v>
      </c>
    </row>
    <row r="1593" spans="1:7" x14ac:dyDescent="0.35">
      <c r="A1593">
        <v>121292</v>
      </c>
      <c r="B1593">
        <v>3</v>
      </c>
      <c r="C1593" s="1" t="s">
        <v>21</v>
      </c>
      <c r="D1593">
        <v>0</v>
      </c>
      <c r="E1593" s="1" t="s">
        <v>102</v>
      </c>
      <c r="F1593" s="1" t="s">
        <v>17</v>
      </c>
      <c r="G1593">
        <v>16</v>
      </c>
    </row>
    <row r="1594" spans="1:7" x14ac:dyDescent="0.35">
      <c r="A1594">
        <v>101614</v>
      </c>
      <c r="B1594">
        <v>0</v>
      </c>
      <c r="C1594" s="1" t="s">
        <v>37</v>
      </c>
      <c r="D1594">
        <v>4401</v>
      </c>
      <c r="E1594" s="1" t="s">
        <v>92</v>
      </c>
      <c r="F1594" s="1" t="s">
        <v>17</v>
      </c>
      <c r="G1594">
        <v>21</v>
      </c>
    </row>
    <row r="1595" spans="1:7" x14ac:dyDescent="0.35">
      <c r="A1595">
        <v>161479</v>
      </c>
      <c r="B1595">
        <v>2</v>
      </c>
      <c r="C1595" s="1" t="s">
        <v>51</v>
      </c>
      <c r="D1595">
        <v>2101</v>
      </c>
      <c r="E1595" s="1" t="s">
        <v>91</v>
      </c>
      <c r="F1595" s="1" t="s">
        <v>17</v>
      </c>
      <c r="G1595">
        <v>11</v>
      </c>
    </row>
    <row r="1596" spans="1:7" x14ac:dyDescent="0.35">
      <c r="A1596">
        <v>74183</v>
      </c>
      <c r="B1596">
        <v>2</v>
      </c>
      <c r="C1596" s="1" t="s">
        <v>30</v>
      </c>
      <c r="D1596">
        <v>0</v>
      </c>
      <c r="E1596" s="1" t="s">
        <v>97</v>
      </c>
      <c r="F1596" s="1" t="s">
        <v>17</v>
      </c>
      <c r="G1596">
        <v>5</v>
      </c>
    </row>
    <row r="1597" spans="1:7" x14ac:dyDescent="0.35">
      <c r="A1597">
        <v>53611</v>
      </c>
      <c r="B1597">
        <v>28</v>
      </c>
      <c r="C1597" s="1" t="s">
        <v>54</v>
      </c>
      <c r="D1597">
        <v>5401</v>
      </c>
      <c r="E1597" s="1" t="s">
        <v>99</v>
      </c>
      <c r="F1597" s="1" t="s">
        <v>17</v>
      </c>
      <c r="G1597">
        <v>1825</v>
      </c>
    </row>
    <row r="1598" spans="1:7" x14ac:dyDescent="0.35">
      <c r="A1598">
        <v>143610</v>
      </c>
      <c r="B1598">
        <v>0</v>
      </c>
      <c r="C1598" s="1" t="s">
        <v>22</v>
      </c>
      <c r="D1598">
        <v>0</v>
      </c>
      <c r="E1598" s="1" t="s">
        <v>96</v>
      </c>
      <c r="F1598" s="1" t="s">
        <v>17</v>
      </c>
      <c r="G1598">
        <v>525</v>
      </c>
    </row>
    <row r="1599" spans="1:7" x14ac:dyDescent="0.35">
      <c r="A1599">
        <v>158534</v>
      </c>
      <c r="B1599">
        <v>0</v>
      </c>
      <c r="C1599" s="1" t="s">
        <v>22</v>
      </c>
      <c r="D1599">
        <v>4801</v>
      </c>
      <c r="E1599" s="1" t="s">
        <v>94</v>
      </c>
      <c r="F1599" s="1" t="s">
        <v>17</v>
      </c>
      <c r="G1599">
        <v>25</v>
      </c>
    </row>
    <row r="1600" spans="1:7" x14ac:dyDescent="0.35">
      <c r="A1600">
        <v>66265</v>
      </c>
      <c r="B1600">
        <v>1</v>
      </c>
      <c r="C1600" s="1" t="s">
        <v>30</v>
      </c>
      <c r="D1600">
        <v>4511</v>
      </c>
      <c r="E1600" s="1" t="s">
        <v>99</v>
      </c>
      <c r="F1600" s="1" t="s">
        <v>14</v>
      </c>
      <c r="G1600">
        <v>40</v>
      </c>
    </row>
    <row r="1601" spans="1:7" x14ac:dyDescent="0.35">
      <c r="A1601">
        <v>141468</v>
      </c>
      <c r="B1601">
        <v>0</v>
      </c>
      <c r="C1601" s="1" t="s">
        <v>24</v>
      </c>
      <c r="D1601">
        <v>1801</v>
      </c>
      <c r="E1601" s="1" t="s">
        <v>91</v>
      </c>
      <c r="F1601" s="1" t="s">
        <v>14</v>
      </c>
      <c r="G1601">
        <v>25</v>
      </c>
    </row>
    <row r="1602" spans="1:7" x14ac:dyDescent="0.35">
      <c r="A1602">
        <v>121683</v>
      </c>
      <c r="B1602">
        <v>1</v>
      </c>
      <c r="C1602" s="1" t="s">
        <v>21</v>
      </c>
      <c r="D1602">
        <v>5101</v>
      </c>
      <c r="E1602" s="1" t="s">
        <v>94</v>
      </c>
      <c r="F1602" s="1" t="s">
        <v>14</v>
      </c>
      <c r="G1602">
        <v>10</v>
      </c>
    </row>
    <row r="1603" spans="1:7" x14ac:dyDescent="0.35">
      <c r="A1603">
        <v>130239</v>
      </c>
      <c r="B1603">
        <v>0</v>
      </c>
      <c r="C1603" s="1" t="s">
        <v>49</v>
      </c>
      <c r="D1603">
        <v>5601</v>
      </c>
      <c r="E1603" s="1" t="s">
        <v>91</v>
      </c>
      <c r="F1603" s="1" t="s">
        <v>14</v>
      </c>
      <c r="G1603">
        <v>20</v>
      </c>
    </row>
    <row r="1604" spans="1:7" x14ac:dyDescent="0.35">
      <c r="A1604">
        <v>987</v>
      </c>
      <c r="B1604">
        <v>0</v>
      </c>
      <c r="C1604" s="1" t="s">
        <v>40</v>
      </c>
      <c r="D1604">
        <v>4301</v>
      </c>
      <c r="E1604" s="1" t="s">
        <v>94</v>
      </c>
      <c r="F1604" s="1" t="s">
        <v>17</v>
      </c>
      <c r="G1604">
        <v>3</v>
      </c>
    </row>
    <row r="1605" spans="1:7" x14ac:dyDescent="0.35">
      <c r="A1605">
        <v>76585</v>
      </c>
      <c r="B1605">
        <v>0</v>
      </c>
      <c r="C1605" s="1" t="s">
        <v>48</v>
      </c>
      <c r="D1605">
        <v>3110</v>
      </c>
      <c r="E1605" s="1" t="s">
        <v>93</v>
      </c>
      <c r="F1605" s="1" t="s">
        <v>17</v>
      </c>
      <c r="G1605">
        <v>5</v>
      </c>
    </row>
    <row r="1606" spans="1:7" x14ac:dyDescent="0.35">
      <c r="A1606">
        <v>155240</v>
      </c>
      <c r="B1606">
        <v>28</v>
      </c>
      <c r="C1606" s="1" t="s">
        <v>22</v>
      </c>
      <c r="D1606">
        <v>2201</v>
      </c>
      <c r="E1606" s="1" t="s">
        <v>89</v>
      </c>
      <c r="F1606" s="1" t="s">
        <v>17</v>
      </c>
      <c r="G1606">
        <v>15</v>
      </c>
    </row>
    <row r="1607" spans="1:7" x14ac:dyDescent="0.35">
      <c r="A1607">
        <v>147841</v>
      </c>
      <c r="B1607">
        <v>0</v>
      </c>
      <c r="C1607" s="1" t="s">
        <v>22</v>
      </c>
      <c r="D1607">
        <v>1706</v>
      </c>
      <c r="E1607" s="1" t="s">
        <v>94</v>
      </c>
      <c r="F1607" s="1" t="s">
        <v>17</v>
      </c>
      <c r="G1607">
        <v>100</v>
      </c>
    </row>
    <row r="1608" spans="1:7" x14ac:dyDescent="0.35">
      <c r="A1608">
        <v>140481</v>
      </c>
      <c r="B1608">
        <v>2</v>
      </c>
      <c r="C1608" s="1" t="s">
        <v>55</v>
      </c>
      <c r="D1608">
        <v>5201</v>
      </c>
      <c r="E1608" s="1" t="s">
        <v>105</v>
      </c>
      <c r="F1608" s="1" t="s">
        <v>17</v>
      </c>
      <c r="G1608">
        <v>20</v>
      </c>
    </row>
    <row r="1609" spans="1:7" x14ac:dyDescent="0.35">
      <c r="A1609">
        <v>159034</v>
      </c>
      <c r="B1609">
        <v>1</v>
      </c>
      <c r="C1609" s="1" t="s">
        <v>22</v>
      </c>
      <c r="D1609">
        <v>1601</v>
      </c>
      <c r="E1609" s="1" t="s">
        <v>104</v>
      </c>
      <c r="F1609" s="1" t="s">
        <v>14</v>
      </c>
      <c r="G1609">
        <v>21</v>
      </c>
    </row>
    <row r="1610" spans="1:7" x14ac:dyDescent="0.35">
      <c r="A1610">
        <v>3933</v>
      </c>
      <c r="B1610">
        <v>1</v>
      </c>
      <c r="C1610" s="1" t="s">
        <v>16</v>
      </c>
      <c r="D1610">
        <v>6606</v>
      </c>
      <c r="E1610" s="1" t="s">
        <v>104</v>
      </c>
      <c r="F1610" s="1" t="s">
        <v>14</v>
      </c>
      <c r="G1610">
        <v>20</v>
      </c>
    </row>
    <row r="1611" spans="1:7" x14ac:dyDescent="0.35">
      <c r="A1611">
        <v>167138</v>
      </c>
      <c r="B1611">
        <v>0</v>
      </c>
      <c r="C1611" s="1" t="s">
        <v>22</v>
      </c>
      <c r="D1611">
        <v>5301</v>
      </c>
      <c r="E1611" s="1" t="s">
        <v>96</v>
      </c>
      <c r="F1611" s="1" t="s">
        <v>17</v>
      </c>
      <c r="G1611">
        <v>30</v>
      </c>
    </row>
    <row r="1612" spans="1:7" x14ac:dyDescent="0.35">
      <c r="A1612">
        <v>100900</v>
      </c>
      <c r="B1612">
        <v>2</v>
      </c>
      <c r="C1612" s="1" t="s">
        <v>37</v>
      </c>
      <c r="D1612">
        <v>0</v>
      </c>
      <c r="E1612" s="1" t="s">
        <v>93</v>
      </c>
      <c r="F1612" s="1" t="s">
        <v>17</v>
      </c>
      <c r="G1612">
        <v>5</v>
      </c>
    </row>
    <row r="1613" spans="1:7" x14ac:dyDescent="0.35">
      <c r="A1613">
        <v>161634</v>
      </c>
      <c r="B1613">
        <v>28</v>
      </c>
      <c r="C1613" s="1" t="s">
        <v>22</v>
      </c>
      <c r="D1613">
        <v>6302</v>
      </c>
      <c r="E1613" s="1" t="s">
        <v>89</v>
      </c>
      <c r="F1613" s="1" t="s">
        <v>17</v>
      </c>
      <c r="G1613">
        <v>15</v>
      </c>
    </row>
    <row r="1614" spans="1:7" x14ac:dyDescent="0.35">
      <c r="A1614">
        <v>162945</v>
      </c>
      <c r="B1614">
        <v>0</v>
      </c>
      <c r="C1614" s="1" t="s">
        <v>22</v>
      </c>
      <c r="D1614">
        <v>1201</v>
      </c>
      <c r="E1614" s="1" t="s">
        <v>103</v>
      </c>
      <c r="F1614" s="1" t="s">
        <v>17</v>
      </c>
      <c r="G1614">
        <v>5</v>
      </c>
    </row>
    <row r="1615" spans="1:7" x14ac:dyDescent="0.35">
      <c r="A1615">
        <v>12626</v>
      </c>
      <c r="B1615">
        <v>2</v>
      </c>
      <c r="C1615" s="1" t="s">
        <v>40</v>
      </c>
      <c r="D1615">
        <v>0</v>
      </c>
      <c r="E1615" s="1" t="s">
        <v>92</v>
      </c>
      <c r="F1615" s="1" t="s">
        <v>17</v>
      </c>
      <c r="G1615">
        <v>9</v>
      </c>
    </row>
    <row r="1616" spans="1:7" x14ac:dyDescent="0.35">
      <c r="A1616">
        <v>134005</v>
      </c>
      <c r="B1616">
        <v>13</v>
      </c>
      <c r="C1616" s="1" t="s">
        <v>39</v>
      </c>
      <c r="D1616">
        <v>1409</v>
      </c>
      <c r="E1616" s="1" t="s">
        <v>89</v>
      </c>
      <c r="F1616" s="1" t="s">
        <v>14</v>
      </c>
      <c r="G1616">
        <v>10</v>
      </c>
    </row>
    <row r="1617" spans="1:7" x14ac:dyDescent="0.35">
      <c r="A1617">
        <v>176948</v>
      </c>
      <c r="B1617">
        <v>1</v>
      </c>
      <c r="C1617" s="1" t="s">
        <v>51</v>
      </c>
      <c r="D1617">
        <v>2401</v>
      </c>
      <c r="E1617" s="1" t="s">
        <v>90</v>
      </c>
      <c r="F1617" s="1" t="s">
        <v>14</v>
      </c>
      <c r="G1617">
        <v>20</v>
      </c>
    </row>
    <row r="1618" spans="1:7" x14ac:dyDescent="0.35">
      <c r="A1618">
        <v>123270</v>
      </c>
      <c r="B1618">
        <v>0</v>
      </c>
      <c r="C1618" s="1" t="s">
        <v>21</v>
      </c>
      <c r="D1618">
        <v>3508</v>
      </c>
      <c r="E1618" s="1" t="s">
        <v>98</v>
      </c>
      <c r="F1618" s="1" t="s">
        <v>14</v>
      </c>
      <c r="G1618">
        <v>10</v>
      </c>
    </row>
    <row r="1619" spans="1:7" x14ac:dyDescent="0.35">
      <c r="A1619">
        <v>133884</v>
      </c>
      <c r="B1619">
        <v>0</v>
      </c>
      <c r="C1619" s="1" t="s">
        <v>42</v>
      </c>
      <c r="D1619">
        <v>0</v>
      </c>
      <c r="E1619" s="1" t="s">
        <v>90</v>
      </c>
      <c r="F1619" s="1" t="s">
        <v>17</v>
      </c>
      <c r="G1619">
        <v>50</v>
      </c>
    </row>
    <row r="1620" spans="1:7" x14ac:dyDescent="0.35">
      <c r="A1620">
        <v>21815</v>
      </c>
      <c r="B1620">
        <v>0</v>
      </c>
      <c r="C1620" s="1" t="s">
        <v>18</v>
      </c>
      <c r="D1620">
        <v>7101</v>
      </c>
      <c r="E1620" s="1" t="s">
        <v>90</v>
      </c>
      <c r="F1620" s="1" t="s">
        <v>17</v>
      </c>
      <c r="G1620">
        <v>5</v>
      </c>
    </row>
    <row r="1621" spans="1:7" x14ac:dyDescent="0.35">
      <c r="A1621">
        <v>56700</v>
      </c>
      <c r="B1621">
        <v>1</v>
      </c>
      <c r="C1621" s="1" t="s">
        <v>58</v>
      </c>
      <c r="D1621">
        <v>0</v>
      </c>
      <c r="E1621" s="1" t="s">
        <v>98</v>
      </c>
      <c r="F1621" s="1" t="s">
        <v>14</v>
      </c>
      <c r="G1621">
        <v>20</v>
      </c>
    </row>
    <row r="1622" spans="1:7" x14ac:dyDescent="0.35">
      <c r="A1622">
        <v>41920</v>
      </c>
      <c r="B1622">
        <v>0</v>
      </c>
      <c r="C1622" s="1" t="s">
        <v>13</v>
      </c>
      <c r="D1622">
        <v>4201</v>
      </c>
      <c r="E1622" s="1" t="s">
        <v>103</v>
      </c>
      <c r="F1622" s="1" t="s">
        <v>14</v>
      </c>
      <c r="G1622">
        <v>15</v>
      </c>
    </row>
    <row r="1623" spans="1:7" x14ac:dyDescent="0.35">
      <c r="A1623">
        <v>68440</v>
      </c>
      <c r="B1623">
        <v>2</v>
      </c>
      <c r="C1623" s="1" t="s">
        <v>30</v>
      </c>
      <c r="D1623">
        <v>3101</v>
      </c>
      <c r="E1623" s="1" t="s">
        <v>103</v>
      </c>
      <c r="F1623" s="1" t="s">
        <v>14</v>
      </c>
      <c r="G1623">
        <v>15</v>
      </c>
    </row>
    <row r="1624" spans="1:7" x14ac:dyDescent="0.35">
      <c r="A1624">
        <v>8013</v>
      </c>
      <c r="B1624">
        <v>0</v>
      </c>
      <c r="C1624" s="1" t="s">
        <v>16</v>
      </c>
      <c r="D1624">
        <v>3701</v>
      </c>
      <c r="E1624" s="1" t="s">
        <v>94</v>
      </c>
      <c r="F1624" s="1" t="s">
        <v>17</v>
      </c>
      <c r="G1624">
        <v>10</v>
      </c>
    </row>
    <row r="1625" spans="1:7" x14ac:dyDescent="0.35">
      <c r="A1625">
        <v>12801</v>
      </c>
      <c r="B1625">
        <v>28</v>
      </c>
      <c r="C1625" s="1" t="s">
        <v>22</v>
      </c>
      <c r="D1625">
        <v>2001</v>
      </c>
      <c r="E1625" s="1" t="s">
        <v>94</v>
      </c>
      <c r="F1625" s="1" t="s">
        <v>17</v>
      </c>
      <c r="G1625">
        <v>15</v>
      </c>
    </row>
    <row r="1626" spans="1:7" x14ac:dyDescent="0.35">
      <c r="A1626">
        <v>36495</v>
      </c>
      <c r="B1626">
        <v>0</v>
      </c>
      <c r="C1626" s="1" t="s">
        <v>13</v>
      </c>
      <c r="D1626">
        <v>401</v>
      </c>
      <c r="E1626" s="1" t="s">
        <v>102</v>
      </c>
      <c r="F1626" s="1" t="s">
        <v>17</v>
      </c>
      <c r="G1626">
        <v>10</v>
      </c>
    </row>
    <row r="1627" spans="1:7" x14ac:dyDescent="0.35">
      <c r="A1627">
        <v>151730</v>
      </c>
      <c r="B1627">
        <v>0</v>
      </c>
      <c r="C1627" s="1" t="s">
        <v>22</v>
      </c>
      <c r="D1627">
        <v>0</v>
      </c>
      <c r="E1627" s="1" t="s">
        <v>104</v>
      </c>
      <c r="F1627" s="1" t="s">
        <v>17</v>
      </c>
      <c r="G1627">
        <v>5</v>
      </c>
    </row>
    <row r="1628" spans="1:7" x14ac:dyDescent="0.35">
      <c r="A1628">
        <v>89174</v>
      </c>
      <c r="B1628">
        <v>1</v>
      </c>
      <c r="C1628" s="1" t="s">
        <v>16</v>
      </c>
      <c r="D1628">
        <v>805</v>
      </c>
      <c r="E1628" s="1" t="s">
        <v>94</v>
      </c>
      <c r="F1628" s="1" t="s">
        <v>14</v>
      </c>
      <c r="G1628">
        <v>20</v>
      </c>
    </row>
    <row r="1629" spans="1:7" x14ac:dyDescent="0.35">
      <c r="A1629">
        <v>5123</v>
      </c>
      <c r="B1629">
        <v>2</v>
      </c>
      <c r="C1629" s="1" t="s">
        <v>22</v>
      </c>
      <c r="D1629">
        <v>0</v>
      </c>
      <c r="E1629" s="1" t="s">
        <v>90</v>
      </c>
      <c r="F1629" s="1" t="s">
        <v>17</v>
      </c>
      <c r="G1629">
        <v>6</v>
      </c>
    </row>
    <row r="1630" spans="1:7" x14ac:dyDescent="0.35">
      <c r="A1630">
        <v>3931</v>
      </c>
      <c r="B1630">
        <v>2</v>
      </c>
      <c r="C1630" s="1" t="s">
        <v>34</v>
      </c>
      <c r="D1630">
        <v>0</v>
      </c>
      <c r="E1630" s="1" t="s">
        <v>89</v>
      </c>
      <c r="F1630" s="1" t="s">
        <v>17</v>
      </c>
      <c r="G1630">
        <v>10</v>
      </c>
    </row>
    <row r="1631" spans="1:7" x14ac:dyDescent="0.35">
      <c r="A1631">
        <v>8330</v>
      </c>
      <c r="B1631">
        <v>28</v>
      </c>
      <c r="C1631" s="1" t="s">
        <v>13</v>
      </c>
      <c r="D1631">
        <v>2501</v>
      </c>
      <c r="E1631" s="1" t="s">
        <v>89</v>
      </c>
      <c r="F1631" s="1" t="s">
        <v>17</v>
      </c>
      <c r="G1631">
        <v>5</v>
      </c>
    </row>
    <row r="1632" spans="1:7" x14ac:dyDescent="0.35">
      <c r="A1632">
        <v>113354</v>
      </c>
      <c r="B1632">
        <v>0</v>
      </c>
      <c r="C1632" s="1" t="s">
        <v>32</v>
      </c>
      <c r="D1632">
        <v>5501</v>
      </c>
      <c r="E1632" s="1" t="s">
        <v>91</v>
      </c>
      <c r="F1632" s="1" t="s">
        <v>17</v>
      </c>
      <c r="G1632">
        <v>20</v>
      </c>
    </row>
    <row r="1633" spans="1:7" x14ac:dyDescent="0.35">
      <c r="A1633">
        <v>164296</v>
      </c>
      <c r="B1633">
        <v>2</v>
      </c>
      <c r="C1633" s="1" t="s">
        <v>22</v>
      </c>
      <c r="D1633">
        <v>3601</v>
      </c>
      <c r="E1633" s="1" t="s">
        <v>91</v>
      </c>
      <c r="F1633" s="1" t="s">
        <v>17</v>
      </c>
      <c r="G1633">
        <v>10</v>
      </c>
    </row>
    <row r="1634" spans="1:7" x14ac:dyDescent="0.35">
      <c r="A1634">
        <v>184017</v>
      </c>
      <c r="B1634">
        <v>1002</v>
      </c>
      <c r="C1634" s="1" t="s">
        <v>41</v>
      </c>
      <c r="D1634">
        <v>3501</v>
      </c>
      <c r="E1634" s="1" t="s">
        <v>101</v>
      </c>
      <c r="F1634" s="1" t="s">
        <v>14</v>
      </c>
      <c r="G1634">
        <v>20</v>
      </c>
    </row>
    <row r="1635" spans="1:7" x14ac:dyDescent="0.35">
      <c r="A1635">
        <v>37852</v>
      </c>
      <c r="B1635">
        <v>0</v>
      </c>
      <c r="C1635" s="1" t="s">
        <v>13</v>
      </c>
      <c r="D1635">
        <v>6009</v>
      </c>
      <c r="E1635" s="1" t="s">
        <v>102</v>
      </c>
      <c r="F1635" s="1" t="s">
        <v>14</v>
      </c>
      <c r="G1635">
        <v>20</v>
      </c>
    </row>
    <row r="1636" spans="1:7" x14ac:dyDescent="0.35">
      <c r="A1636">
        <v>64170</v>
      </c>
      <c r="B1636">
        <v>0</v>
      </c>
      <c r="C1636" s="1" t="s">
        <v>34</v>
      </c>
      <c r="D1636">
        <v>3001</v>
      </c>
      <c r="E1636" s="1" t="s">
        <v>90</v>
      </c>
      <c r="F1636" s="1" t="s">
        <v>17</v>
      </c>
      <c r="G1636">
        <v>15</v>
      </c>
    </row>
    <row r="1637" spans="1:7" x14ac:dyDescent="0.35">
      <c r="A1637">
        <v>152118</v>
      </c>
      <c r="B1637">
        <v>2</v>
      </c>
      <c r="C1637" s="1" t="s">
        <v>22</v>
      </c>
      <c r="D1637">
        <v>2209</v>
      </c>
      <c r="E1637" s="1" t="s">
        <v>91</v>
      </c>
      <c r="F1637" s="1" t="s">
        <v>17</v>
      </c>
      <c r="G1637">
        <v>4</v>
      </c>
    </row>
    <row r="1638" spans="1:7" x14ac:dyDescent="0.35">
      <c r="A1638">
        <v>190281</v>
      </c>
      <c r="B1638">
        <v>2</v>
      </c>
      <c r="C1638" s="1" t="s">
        <v>49</v>
      </c>
      <c r="D1638">
        <v>0</v>
      </c>
      <c r="E1638" s="1" t="s">
        <v>99</v>
      </c>
      <c r="F1638" s="1" t="s">
        <v>17</v>
      </c>
      <c r="G1638">
        <v>25</v>
      </c>
    </row>
    <row r="1639" spans="1:7" x14ac:dyDescent="0.35">
      <c r="A1639">
        <v>28786</v>
      </c>
      <c r="B1639">
        <v>0</v>
      </c>
      <c r="C1639" s="1" t="s">
        <v>40</v>
      </c>
      <c r="D1639">
        <v>0</v>
      </c>
      <c r="E1639" s="1" t="s">
        <v>100</v>
      </c>
      <c r="F1639" s="1" t="s">
        <v>17</v>
      </c>
      <c r="G1639">
        <v>10</v>
      </c>
    </row>
    <row r="1640" spans="1:7" x14ac:dyDescent="0.35">
      <c r="A1640">
        <v>45551</v>
      </c>
      <c r="B1640">
        <v>2</v>
      </c>
      <c r="C1640" s="1" t="s">
        <v>13</v>
      </c>
      <c r="D1640">
        <v>0</v>
      </c>
      <c r="E1640" s="1" t="s">
        <v>99</v>
      </c>
      <c r="F1640" s="1" t="s">
        <v>97</v>
      </c>
      <c r="G1640">
        <v>15</v>
      </c>
    </row>
    <row r="1641" spans="1:7" x14ac:dyDescent="0.35">
      <c r="A1641">
        <v>181931</v>
      </c>
      <c r="B1641">
        <v>0</v>
      </c>
      <c r="C1641" s="1" t="s">
        <v>41</v>
      </c>
      <c r="D1641">
        <v>1909</v>
      </c>
      <c r="E1641" s="1" t="s">
        <v>96</v>
      </c>
      <c r="F1641" s="1" t="s">
        <v>17</v>
      </c>
      <c r="G1641">
        <v>13</v>
      </c>
    </row>
    <row r="1642" spans="1:7" x14ac:dyDescent="0.35">
      <c r="A1642">
        <v>45431</v>
      </c>
      <c r="B1642">
        <v>1</v>
      </c>
      <c r="C1642" s="1" t="s">
        <v>13</v>
      </c>
      <c r="D1642">
        <v>2609</v>
      </c>
      <c r="E1642" s="1" t="s">
        <v>98</v>
      </c>
      <c r="F1642" s="1" t="s">
        <v>17</v>
      </c>
      <c r="G1642">
        <v>20</v>
      </c>
    </row>
    <row r="1643" spans="1:7" x14ac:dyDescent="0.35">
      <c r="A1643">
        <v>25635</v>
      </c>
      <c r="B1643">
        <v>1</v>
      </c>
      <c r="C1643" s="1" t="s">
        <v>40</v>
      </c>
      <c r="D1643">
        <v>2001</v>
      </c>
      <c r="E1643" s="1" t="s">
        <v>91</v>
      </c>
      <c r="F1643" s="1" t="s">
        <v>14</v>
      </c>
      <c r="G1643">
        <v>11</v>
      </c>
    </row>
    <row r="1644" spans="1:7" x14ac:dyDescent="0.35">
      <c r="A1644">
        <v>135112</v>
      </c>
      <c r="B1644">
        <v>0</v>
      </c>
      <c r="C1644" s="1" t="s">
        <v>56</v>
      </c>
      <c r="D1644">
        <v>3001</v>
      </c>
      <c r="E1644" s="1" t="s">
        <v>104</v>
      </c>
      <c r="F1644" s="1" t="s">
        <v>17</v>
      </c>
      <c r="G1644">
        <v>8</v>
      </c>
    </row>
    <row r="1645" spans="1:7" x14ac:dyDescent="0.35">
      <c r="A1645">
        <v>179111</v>
      </c>
      <c r="B1645">
        <v>0</v>
      </c>
      <c r="C1645" s="1" t="s">
        <v>41</v>
      </c>
      <c r="D1645">
        <v>4201</v>
      </c>
      <c r="E1645" s="1" t="s">
        <v>94</v>
      </c>
      <c r="F1645" s="1" t="s">
        <v>14</v>
      </c>
      <c r="G1645">
        <v>20</v>
      </c>
    </row>
    <row r="1646" spans="1:7" x14ac:dyDescent="0.35">
      <c r="A1646">
        <v>65596</v>
      </c>
      <c r="B1646">
        <v>1002</v>
      </c>
      <c r="C1646" s="1" t="s">
        <v>30</v>
      </c>
      <c r="D1646">
        <v>5801</v>
      </c>
      <c r="E1646" s="1" t="s">
        <v>91</v>
      </c>
      <c r="F1646" s="1" t="s">
        <v>14</v>
      </c>
      <c r="G1646">
        <v>9</v>
      </c>
    </row>
    <row r="1647" spans="1:7" x14ac:dyDescent="0.35">
      <c r="A1647">
        <v>73282</v>
      </c>
      <c r="B1647">
        <v>1</v>
      </c>
      <c r="C1647" s="1" t="s">
        <v>30</v>
      </c>
      <c r="D1647">
        <v>2201</v>
      </c>
      <c r="E1647" s="1" t="s">
        <v>91</v>
      </c>
      <c r="F1647" s="1" t="s">
        <v>14</v>
      </c>
      <c r="G1647">
        <v>25</v>
      </c>
    </row>
    <row r="1648" spans="1:7" x14ac:dyDescent="0.35">
      <c r="A1648">
        <v>146241</v>
      </c>
      <c r="B1648">
        <v>1</v>
      </c>
      <c r="C1648" s="1" t="s">
        <v>22</v>
      </c>
      <c r="D1648">
        <v>3401</v>
      </c>
      <c r="E1648" s="1" t="s">
        <v>96</v>
      </c>
      <c r="F1648" s="1" t="s">
        <v>14</v>
      </c>
      <c r="G1648">
        <v>50</v>
      </c>
    </row>
    <row r="1649" spans="1:7" x14ac:dyDescent="0.35">
      <c r="A1649">
        <v>60098</v>
      </c>
      <c r="B1649">
        <v>1</v>
      </c>
      <c r="C1649" s="1" t="s">
        <v>34</v>
      </c>
      <c r="D1649">
        <v>4106</v>
      </c>
      <c r="E1649" s="1" t="s">
        <v>91</v>
      </c>
      <c r="F1649" s="1" t="s">
        <v>14</v>
      </c>
      <c r="G1649">
        <v>25</v>
      </c>
    </row>
    <row r="1650" spans="1:7" x14ac:dyDescent="0.35">
      <c r="A1650">
        <v>74361</v>
      </c>
      <c r="B1650">
        <v>0</v>
      </c>
      <c r="C1650" s="1" t="s">
        <v>30</v>
      </c>
      <c r="D1650">
        <v>7012</v>
      </c>
      <c r="E1650" s="1" t="s">
        <v>92</v>
      </c>
      <c r="F1650" s="1" t="s">
        <v>14</v>
      </c>
      <c r="G1650">
        <v>10</v>
      </c>
    </row>
    <row r="1651" spans="1:7" x14ac:dyDescent="0.35">
      <c r="A1651">
        <v>82857</v>
      </c>
      <c r="B1651">
        <v>1</v>
      </c>
      <c r="C1651" s="1" t="s">
        <v>57</v>
      </c>
      <c r="D1651">
        <v>3804</v>
      </c>
      <c r="E1651" s="1" t="s">
        <v>94</v>
      </c>
      <c r="F1651" s="1" t="s">
        <v>14</v>
      </c>
      <c r="G1651">
        <v>10</v>
      </c>
    </row>
    <row r="1652" spans="1:7" x14ac:dyDescent="0.35">
      <c r="A1652">
        <v>38580</v>
      </c>
      <c r="B1652">
        <v>0</v>
      </c>
      <c r="C1652" s="1" t="s">
        <v>13</v>
      </c>
      <c r="D1652">
        <v>3607</v>
      </c>
      <c r="E1652" s="1" t="s">
        <v>91</v>
      </c>
      <c r="F1652" s="1" t="s">
        <v>14</v>
      </c>
      <c r="G1652">
        <v>10</v>
      </c>
    </row>
    <row r="1653" spans="1:7" x14ac:dyDescent="0.35">
      <c r="A1653">
        <v>36471</v>
      </c>
      <c r="B1653">
        <v>28</v>
      </c>
      <c r="C1653" s="1" t="s">
        <v>13</v>
      </c>
      <c r="D1653">
        <v>2710</v>
      </c>
      <c r="E1653" s="1" t="s">
        <v>102</v>
      </c>
      <c r="F1653" s="1" t="s">
        <v>17</v>
      </c>
      <c r="G1653">
        <v>20</v>
      </c>
    </row>
    <row r="1654" spans="1:7" x14ac:dyDescent="0.35">
      <c r="A1654">
        <v>140135</v>
      </c>
      <c r="B1654">
        <v>28</v>
      </c>
      <c r="C1654" s="1" t="s">
        <v>55</v>
      </c>
      <c r="D1654">
        <v>3901</v>
      </c>
      <c r="E1654" s="1" t="s">
        <v>92</v>
      </c>
      <c r="F1654" s="1" t="s">
        <v>17</v>
      </c>
      <c r="G1654">
        <v>20</v>
      </c>
    </row>
    <row r="1655" spans="1:7" x14ac:dyDescent="0.35">
      <c r="A1655">
        <v>133029</v>
      </c>
      <c r="B1655">
        <v>0</v>
      </c>
      <c r="C1655" s="1" t="s">
        <v>42</v>
      </c>
      <c r="D1655">
        <v>3801</v>
      </c>
      <c r="E1655" s="1" t="s">
        <v>89</v>
      </c>
      <c r="F1655" s="1" t="s">
        <v>17</v>
      </c>
      <c r="G1655">
        <v>5</v>
      </c>
    </row>
    <row r="1656" spans="1:7" x14ac:dyDescent="0.35">
      <c r="A1656">
        <v>161829</v>
      </c>
      <c r="B1656">
        <v>0</v>
      </c>
      <c r="C1656" s="1" t="s">
        <v>22</v>
      </c>
      <c r="D1656">
        <v>3402</v>
      </c>
      <c r="E1656" s="1" t="s">
        <v>91</v>
      </c>
      <c r="F1656" s="1" t="s">
        <v>17</v>
      </c>
      <c r="G1656">
        <v>10</v>
      </c>
    </row>
    <row r="1657" spans="1:7" x14ac:dyDescent="0.35">
      <c r="A1657">
        <v>168268</v>
      </c>
      <c r="B1657">
        <v>0</v>
      </c>
      <c r="C1657" s="1" t="s">
        <v>22</v>
      </c>
      <c r="D1657">
        <v>2207</v>
      </c>
      <c r="E1657" s="1" t="s">
        <v>104</v>
      </c>
      <c r="F1657" s="1" t="s">
        <v>17</v>
      </c>
      <c r="G1657">
        <v>15</v>
      </c>
    </row>
    <row r="1658" spans="1:7" x14ac:dyDescent="0.35">
      <c r="A1658">
        <v>19490</v>
      </c>
      <c r="B1658">
        <v>28</v>
      </c>
      <c r="C1658" s="1" t="s">
        <v>18</v>
      </c>
      <c r="D1658">
        <v>4201</v>
      </c>
      <c r="E1658" s="1" t="s">
        <v>89</v>
      </c>
      <c r="F1658" s="1" t="s">
        <v>17</v>
      </c>
      <c r="G1658">
        <v>10</v>
      </c>
    </row>
    <row r="1659" spans="1:7" x14ac:dyDescent="0.35">
      <c r="A1659">
        <v>166899</v>
      </c>
      <c r="B1659">
        <v>2</v>
      </c>
      <c r="C1659" s="1" t="s">
        <v>22</v>
      </c>
      <c r="D1659">
        <v>3601</v>
      </c>
      <c r="E1659" s="1" t="s">
        <v>91</v>
      </c>
      <c r="F1659" s="1" t="s">
        <v>17</v>
      </c>
      <c r="G1659">
        <v>35</v>
      </c>
    </row>
    <row r="1660" spans="1:7" x14ac:dyDescent="0.35">
      <c r="A1660">
        <v>145982</v>
      </c>
      <c r="B1660">
        <v>0</v>
      </c>
      <c r="C1660" s="1" t="s">
        <v>22</v>
      </c>
      <c r="D1660">
        <v>5801</v>
      </c>
      <c r="E1660" s="1" t="s">
        <v>91</v>
      </c>
      <c r="F1660" s="1" t="s">
        <v>17</v>
      </c>
      <c r="G1660">
        <v>30</v>
      </c>
    </row>
    <row r="1661" spans="1:7" x14ac:dyDescent="0.35">
      <c r="A1661">
        <v>187764</v>
      </c>
      <c r="B1661">
        <v>0</v>
      </c>
      <c r="C1661" s="1" t="s">
        <v>56</v>
      </c>
      <c r="D1661">
        <v>0</v>
      </c>
      <c r="E1661" s="1" t="s">
        <v>97</v>
      </c>
      <c r="F1661" s="1" t="s">
        <v>97</v>
      </c>
      <c r="G1661">
        <v>25</v>
      </c>
    </row>
    <row r="1662" spans="1:7" x14ac:dyDescent="0.35">
      <c r="A1662">
        <v>171227</v>
      </c>
      <c r="B1662">
        <v>1</v>
      </c>
      <c r="C1662" s="1" t="s">
        <v>22</v>
      </c>
      <c r="D1662">
        <v>0</v>
      </c>
      <c r="E1662" s="1" t="s">
        <v>91</v>
      </c>
      <c r="F1662" s="1" t="s">
        <v>14</v>
      </c>
      <c r="G1662">
        <v>7</v>
      </c>
    </row>
    <row r="1663" spans="1:7" x14ac:dyDescent="0.35">
      <c r="A1663">
        <v>27419</v>
      </c>
      <c r="B1663">
        <v>1</v>
      </c>
      <c r="C1663" s="1" t="s">
        <v>40</v>
      </c>
      <c r="D1663">
        <v>0</v>
      </c>
      <c r="E1663" s="1" t="s">
        <v>100</v>
      </c>
      <c r="F1663" s="1" t="s">
        <v>14</v>
      </c>
      <c r="G1663">
        <v>20</v>
      </c>
    </row>
    <row r="1664" spans="1:7" x14ac:dyDescent="0.35">
      <c r="A1664">
        <v>106488</v>
      </c>
      <c r="B1664">
        <v>0</v>
      </c>
      <c r="C1664" s="1" t="s">
        <v>28</v>
      </c>
      <c r="D1664">
        <v>0</v>
      </c>
      <c r="E1664" s="1" t="s">
        <v>92</v>
      </c>
      <c r="F1664" s="1" t="s">
        <v>17</v>
      </c>
      <c r="G1664">
        <v>26</v>
      </c>
    </row>
    <row r="1665" spans="1:7" x14ac:dyDescent="0.35">
      <c r="A1665">
        <v>70722</v>
      </c>
      <c r="B1665">
        <v>0</v>
      </c>
      <c r="C1665" s="1" t="s">
        <v>30</v>
      </c>
      <c r="D1665">
        <v>907</v>
      </c>
      <c r="E1665" s="1" t="s">
        <v>98</v>
      </c>
      <c r="F1665" s="1" t="s">
        <v>17</v>
      </c>
      <c r="G1665">
        <v>16</v>
      </c>
    </row>
    <row r="1666" spans="1:7" x14ac:dyDescent="0.35">
      <c r="A1666">
        <v>187495</v>
      </c>
      <c r="B1666">
        <v>1</v>
      </c>
      <c r="C1666" s="1" t="s">
        <v>32</v>
      </c>
      <c r="D1666">
        <v>0</v>
      </c>
      <c r="E1666" s="1" t="s">
        <v>95</v>
      </c>
      <c r="F1666" s="1" t="s">
        <v>14</v>
      </c>
      <c r="G1666">
        <v>17</v>
      </c>
    </row>
    <row r="1667" spans="1:7" x14ac:dyDescent="0.35">
      <c r="A1667">
        <v>18543</v>
      </c>
      <c r="B1667">
        <v>0</v>
      </c>
      <c r="C1667" s="1" t="s">
        <v>18</v>
      </c>
      <c r="D1667">
        <v>6001</v>
      </c>
      <c r="E1667" s="1" t="s">
        <v>90</v>
      </c>
      <c r="F1667" s="1" t="s">
        <v>17</v>
      </c>
      <c r="G1667">
        <v>14</v>
      </c>
    </row>
    <row r="1668" spans="1:7" x14ac:dyDescent="0.35">
      <c r="A1668">
        <v>38707</v>
      </c>
      <c r="B1668">
        <v>1</v>
      </c>
      <c r="C1668" s="1" t="s">
        <v>13</v>
      </c>
      <c r="D1668">
        <v>0</v>
      </c>
      <c r="E1668" s="1" t="s">
        <v>93</v>
      </c>
      <c r="F1668" s="1" t="s">
        <v>14</v>
      </c>
      <c r="G1668">
        <v>17</v>
      </c>
    </row>
    <row r="1669" spans="1:7" x14ac:dyDescent="0.35">
      <c r="A1669">
        <v>138528</v>
      </c>
      <c r="B1669">
        <v>1</v>
      </c>
      <c r="C1669" s="1" t="s">
        <v>56</v>
      </c>
      <c r="D1669">
        <v>2406</v>
      </c>
      <c r="E1669" s="1" t="s">
        <v>91</v>
      </c>
      <c r="F1669" s="1" t="s">
        <v>14</v>
      </c>
      <c r="G1669">
        <v>26</v>
      </c>
    </row>
    <row r="1670" spans="1:7" x14ac:dyDescent="0.35">
      <c r="A1670">
        <v>177960</v>
      </c>
      <c r="B1670">
        <v>1</v>
      </c>
      <c r="C1670" s="1" t="s">
        <v>51</v>
      </c>
      <c r="D1670">
        <v>3803</v>
      </c>
      <c r="E1670" s="1" t="s">
        <v>90</v>
      </c>
      <c r="F1670" s="1" t="s">
        <v>14</v>
      </c>
      <c r="G1670">
        <v>25</v>
      </c>
    </row>
    <row r="1671" spans="1:7" x14ac:dyDescent="0.35">
      <c r="A1671">
        <v>97221</v>
      </c>
      <c r="B1671">
        <v>0</v>
      </c>
      <c r="C1671" s="1" t="s">
        <v>16</v>
      </c>
      <c r="D1671">
        <v>3101</v>
      </c>
      <c r="E1671" s="1" t="s">
        <v>92</v>
      </c>
      <c r="F1671" s="1" t="s">
        <v>17</v>
      </c>
      <c r="G1671">
        <v>25</v>
      </c>
    </row>
    <row r="1672" spans="1:7" x14ac:dyDescent="0.35">
      <c r="A1672">
        <v>158816</v>
      </c>
      <c r="B1672">
        <v>2</v>
      </c>
      <c r="C1672" s="1" t="s">
        <v>22</v>
      </c>
      <c r="D1672">
        <v>3601</v>
      </c>
      <c r="E1672" s="1" t="s">
        <v>93</v>
      </c>
      <c r="F1672" s="1" t="s">
        <v>17</v>
      </c>
      <c r="G1672">
        <v>11</v>
      </c>
    </row>
    <row r="1673" spans="1:7" x14ac:dyDescent="0.35">
      <c r="A1673">
        <v>93713</v>
      </c>
      <c r="B1673">
        <v>0</v>
      </c>
      <c r="C1673" s="1" t="s">
        <v>16</v>
      </c>
      <c r="D1673">
        <v>3101</v>
      </c>
      <c r="E1673" s="1" t="s">
        <v>102</v>
      </c>
      <c r="F1673" s="1" t="s">
        <v>17</v>
      </c>
      <c r="G1673">
        <v>20</v>
      </c>
    </row>
    <row r="1674" spans="1:7" x14ac:dyDescent="0.35">
      <c r="A1674">
        <v>135535</v>
      </c>
      <c r="B1674">
        <v>28</v>
      </c>
      <c r="C1674" s="1" t="s">
        <v>56</v>
      </c>
      <c r="D1674">
        <v>4707</v>
      </c>
      <c r="E1674" s="1" t="s">
        <v>96</v>
      </c>
      <c r="F1674" s="1" t="s">
        <v>17</v>
      </c>
      <c r="G1674">
        <v>13</v>
      </c>
    </row>
    <row r="1675" spans="1:7" x14ac:dyDescent="0.35">
      <c r="A1675">
        <v>91194</v>
      </c>
      <c r="B1675">
        <v>0</v>
      </c>
      <c r="C1675" s="1" t="s">
        <v>16</v>
      </c>
      <c r="D1675">
        <v>5001</v>
      </c>
      <c r="E1675" s="1" t="s">
        <v>98</v>
      </c>
      <c r="F1675" s="1" t="s">
        <v>17</v>
      </c>
      <c r="G1675">
        <v>7</v>
      </c>
    </row>
    <row r="1676" spans="1:7" x14ac:dyDescent="0.35">
      <c r="A1676">
        <v>62232</v>
      </c>
      <c r="B1676">
        <v>0</v>
      </c>
      <c r="C1676" s="1" t="s">
        <v>34</v>
      </c>
      <c r="D1676">
        <v>4206</v>
      </c>
      <c r="E1676" s="1" t="s">
        <v>95</v>
      </c>
      <c r="F1676" s="1" t="s">
        <v>17</v>
      </c>
      <c r="G1676">
        <v>19</v>
      </c>
    </row>
    <row r="1677" spans="1:7" x14ac:dyDescent="0.35">
      <c r="A1677">
        <v>91507</v>
      </c>
      <c r="B1677">
        <v>0</v>
      </c>
      <c r="C1677" s="1" t="s">
        <v>16</v>
      </c>
      <c r="D1677">
        <v>3601</v>
      </c>
      <c r="E1677" s="1" t="s">
        <v>94</v>
      </c>
      <c r="F1677" s="1" t="s">
        <v>17</v>
      </c>
      <c r="G1677">
        <v>14</v>
      </c>
    </row>
    <row r="1678" spans="1:7" x14ac:dyDescent="0.35">
      <c r="A1678">
        <v>153467</v>
      </c>
      <c r="B1678">
        <v>1</v>
      </c>
      <c r="C1678" s="1" t="s">
        <v>22</v>
      </c>
      <c r="D1678">
        <v>2301</v>
      </c>
      <c r="E1678" s="1" t="s">
        <v>94</v>
      </c>
      <c r="F1678" s="1" t="s">
        <v>14</v>
      </c>
      <c r="G1678">
        <v>21</v>
      </c>
    </row>
    <row r="1679" spans="1:7" x14ac:dyDescent="0.35">
      <c r="A1679">
        <v>28718</v>
      </c>
      <c r="B1679">
        <v>1</v>
      </c>
      <c r="C1679" s="1" t="s">
        <v>40</v>
      </c>
      <c r="D1679">
        <v>2201</v>
      </c>
      <c r="E1679" s="1" t="s">
        <v>98</v>
      </c>
      <c r="F1679" s="1" t="s">
        <v>14</v>
      </c>
      <c r="G1679">
        <v>20</v>
      </c>
    </row>
    <row r="1680" spans="1:7" x14ac:dyDescent="0.35">
      <c r="A1680">
        <v>119902</v>
      </c>
      <c r="B1680">
        <v>1</v>
      </c>
      <c r="C1680" s="1" t="s">
        <v>21</v>
      </c>
      <c r="D1680">
        <v>2201</v>
      </c>
      <c r="E1680" s="1" t="s">
        <v>100</v>
      </c>
      <c r="F1680" s="1" t="s">
        <v>14</v>
      </c>
      <c r="G1680">
        <v>5</v>
      </c>
    </row>
    <row r="1681" spans="1:7" x14ac:dyDescent="0.35">
      <c r="A1681">
        <v>179339</v>
      </c>
      <c r="B1681">
        <v>0</v>
      </c>
      <c r="C1681" s="1" t="s">
        <v>41</v>
      </c>
      <c r="D1681">
        <v>9310</v>
      </c>
      <c r="E1681" s="1" t="s">
        <v>95</v>
      </c>
      <c r="F1681" s="1" t="s">
        <v>14</v>
      </c>
      <c r="G1681">
        <v>13</v>
      </c>
    </row>
    <row r="1682" spans="1:7" x14ac:dyDescent="0.35">
      <c r="A1682">
        <v>74880</v>
      </c>
      <c r="B1682">
        <v>0</v>
      </c>
      <c r="C1682" s="1" t="s">
        <v>48</v>
      </c>
      <c r="D1682">
        <v>2201</v>
      </c>
      <c r="E1682" s="1" t="s">
        <v>90</v>
      </c>
      <c r="F1682" s="1" t="s">
        <v>17</v>
      </c>
      <c r="G1682">
        <v>25</v>
      </c>
    </row>
    <row r="1683" spans="1:7" x14ac:dyDescent="0.35">
      <c r="A1683">
        <v>29988</v>
      </c>
      <c r="B1683">
        <v>1</v>
      </c>
      <c r="C1683" s="1" t="s">
        <v>40</v>
      </c>
      <c r="D1683">
        <v>0</v>
      </c>
      <c r="E1683" s="1" t="s">
        <v>101</v>
      </c>
      <c r="F1683" s="1" t="s">
        <v>14</v>
      </c>
      <c r="G1683">
        <v>25</v>
      </c>
    </row>
    <row r="1684" spans="1:7" x14ac:dyDescent="0.35">
      <c r="A1684">
        <v>132508</v>
      </c>
      <c r="B1684">
        <v>28</v>
      </c>
      <c r="C1684" s="1" t="s">
        <v>67</v>
      </c>
      <c r="D1684">
        <v>0</v>
      </c>
      <c r="E1684" s="1" t="s">
        <v>89</v>
      </c>
      <c r="F1684" s="1" t="s">
        <v>17</v>
      </c>
      <c r="G1684">
        <v>10</v>
      </c>
    </row>
    <row r="1685" spans="1:7" x14ac:dyDescent="0.35">
      <c r="A1685">
        <v>144351</v>
      </c>
      <c r="B1685">
        <v>0</v>
      </c>
      <c r="C1685" s="1" t="s">
        <v>22</v>
      </c>
      <c r="D1685">
        <v>3609</v>
      </c>
      <c r="E1685" s="1" t="s">
        <v>104</v>
      </c>
      <c r="F1685" s="1" t="s">
        <v>17</v>
      </c>
      <c r="G1685">
        <v>40</v>
      </c>
    </row>
    <row r="1686" spans="1:7" x14ac:dyDescent="0.35">
      <c r="A1686">
        <v>38388</v>
      </c>
      <c r="B1686">
        <v>2</v>
      </c>
      <c r="C1686" s="1" t="s">
        <v>13</v>
      </c>
      <c r="D1686">
        <v>4810</v>
      </c>
      <c r="E1686" s="1" t="s">
        <v>104</v>
      </c>
      <c r="F1686" s="1" t="s">
        <v>17</v>
      </c>
      <c r="G1686">
        <v>10</v>
      </c>
    </row>
    <row r="1687" spans="1:7" x14ac:dyDescent="0.35">
      <c r="A1687">
        <v>176863</v>
      </c>
      <c r="B1687">
        <v>1</v>
      </c>
      <c r="C1687" s="1" t="s">
        <v>51</v>
      </c>
      <c r="D1687">
        <v>6101</v>
      </c>
      <c r="E1687" s="1" t="s">
        <v>100</v>
      </c>
      <c r="F1687" s="1" t="s">
        <v>14</v>
      </c>
      <c r="G1687">
        <v>20</v>
      </c>
    </row>
    <row r="1688" spans="1:7" x14ac:dyDescent="0.35">
      <c r="A1688">
        <v>70696</v>
      </c>
      <c r="B1688">
        <v>0</v>
      </c>
      <c r="C1688" s="1" t="s">
        <v>30</v>
      </c>
      <c r="D1688">
        <v>4701</v>
      </c>
      <c r="E1688" s="1" t="s">
        <v>89</v>
      </c>
      <c r="F1688" s="1" t="s">
        <v>17</v>
      </c>
      <c r="G1688">
        <v>12</v>
      </c>
    </row>
    <row r="1689" spans="1:7" x14ac:dyDescent="0.35">
      <c r="A1689">
        <v>151819</v>
      </c>
      <c r="B1689">
        <v>0</v>
      </c>
      <c r="C1689" s="1" t="s">
        <v>22</v>
      </c>
      <c r="D1689">
        <v>4601</v>
      </c>
      <c r="E1689" s="1" t="s">
        <v>103</v>
      </c>
      <c r="F1689" s="1" t="s">
        <v>14</v>
      </c>
      <c r="G1689">
        <v>6</v>
      </c>
    </row>
    <row r="1690" spans="1:7" x14ac:dyDescent="0.35">
      <c r="A1690">
        <v>146500</v>
      </c>
      <c r="B1690">
        <v>28</v>
      </c>
      <c r="C1690" s="1" t="s">
        <v>22</v>
      </c>
      <c r="D1690">
        <v>2201</v>
      </c>
      <c r="E1690" s="1" t="s">
        <v>91</v>
      </c>
      <c r="F1690" s="1" t="s">
        <v>17</v>
      </c>
      <c r="G1690">
        <v>25</v>
      </c>
    </row>
    <row r="1691" spans="1:7" x14ac:dyDescent="0.35">
      <c r="A1691">
        <v>72679</v>
      </c>
      <c r="B1691">
        <v>0</v>
      </c>
      <c r="C1691" s="1" t="s">
        <v>30</v>
      </c>
      <c r="D1691">
        <v>6401</v>
      </c>
      <c r="E1691" s="1" t="s">
        <v>92</v>
      </c>
      <c r="F1691" s="1" t="s">
        <v>17</v>
      </c>
      <c r="G1691">
        <v>10</v>
      </c>
    </row>
    <row r="1692" spans="1:7" x14ac:dyDescent="0.35">
      <c r="A1692">
        <v>61805</v>
      </c>
      <c r="B1692">
        <v>0</v>
      </c>
      <c r="C1692" s="1" t="s">
        <v>34</v>
      </c>
      <c r="D1692">
        <v>0</v>
      </c>
      <c r="E1692" s="1" t="s">
        <v>92</v>
      </c>
      <c r="F1692" s="1" t="s">
        <v>17</v>
      </c>
      <c r="G1692">
        <v>5</v>
      </c>
    </row>
    <row r="1693" spans="1:7" x14ac:dyDescent="0.35">
      <c r="A1693">
        <v>142742</v>
      </c>
      <c r="B1693">
        <v>2</v>
      </c>
      <c r="C1693" s="1" t="s">
        <v>22</v>
      </c>
      <c r="D1693">
        <v>4801</v>
      </c>
      <c r="E1693" s="1" t="s">
        <v>102</v>
      </c>
      <c r="F1693" s="1" t="s">
        <v>17</v>
      </c>
      <c r="G1693">
        <v>15</v>
      </c>
    </row>
    <row r="1694" spans="1:7" x14ac:dyDescent="0.35">
      <c r="A1694">
        <v>29342</v>
      </c>
      <c r="B1694">
        <v>0</v>
      </c>
      <c r="C1694" s="1" t="s">
        <v>40</v>
      </c>
      <c r="D1694">
        <v>0</v>
      </c>
      <c r="E1694" s="1" t="s">
        <v>97</v>
      </c>
      <c r="F1694" s="1" t="s">
        <v>17</v>
      </c>
      <c r="G1694">
        <v>10</v>
      </c>
    </row>
    <row r="1695" spans="1:7" x14ac:dyDescent="0.35">
      <c r="A1695">
        <v>49712</v>
      </c>
      <c r="B1695">
        <v>1</v>
      </c>
      <c r="C1695" s="1" t="s">
        <v>44</v>
      </c>
      <c r="D1695">
        <v>0</v>
      </c>
      <c r="E1695" s="1" t="s">
        <v>100</v>
      </c>
      <c r="F1695" s="1" t="s">
        <v>14</v>
      </c>
      <c r="G1695">
        <v>17</v>
      </c>
    </row>
    <row r="1696" spans="1:7" x14ac:dyDescent="0.35">
      <c r="A1696">
        <v>53529</v>
      </c>
      <c r="B1696">
        <v>0</v>
      </c>
      <c r="C1696" s="1" t="s">
        <v>54</v>
      </c>
      <c r="D1696">
        <v>0</v>
      </c>
      <c r="E1696" s="1" t="s">
        <v>94</v>
      </c>
      <c r="F1696" s="1" t="s">
        <v>17</v>
      </c>
      <c r="G1696">
        <v>5</v>
      </c>
    </row>
    <row r="1697" spans="1:7" x14ac:dyDescent="0.35">
      <c r="A1697">
        <v>70803</v>
      </c>
      <c r="B1697">
        <v>1</v>
      </c>
      <c r="C1697" s="1" t="s">
        <v>30</v>
      </c>
      <c r="D1697">
        <v>1112</v>
      </c>
      <c r="E1697" s="1" t="s">
        <v>100</v>
      </c>
      <c r="F1697" s="1" t="s">
        <v>14</v>
      </c>
      <c r="G1697">
        <v>4</v>
      </c>
    </row>
    <row r="1698" spans="1:7" x14ac:dyDescent="0.35">
      <c r="A1698">
        <v>20721</v>
      </c>
      <c r="B1698">
        <v>0</v>
      </c>
      <c r="C1698" s="1" t="s">
        <v>18</v>
      </c>
      <c r="D1698">
        <v>5805</v>
      </c>
      <c r="E1698" s="1" t="s">
        <v>92</v>
      </c>
      <c r="F1698" s="1" t="s">
        <v>17</v>
      </c>
      <c r="G1698">
        <v>10</v>
      </c>
    </row>
    <row r="1699" spans="1:7" x14ac:dyDescent="0.35">
      <c r="A1699">
        <v>15445</v>
      </c>
      <c r="B1699">
        <v>1</v>
      </c>
      <c r="C1699" s="1" t="s">
        <v>18</v>
      </c>
      <c r="D1699">
        <v>5501</v>
      </c>
      <c r="E1699" s="1" t="s">
        <v>89</v>
      </c>
      <c r="F1699" s="1" t="s">
        <v>14</v>
      </c>
      <c r="G1699">
        <v>20</v>
      </c>
    </row>
    <row r="1700" spans="1:7" x14ac:dyDescent="0.35">
      <c r="A1700">
        <v>24030</v>
      </c>
      <c r="B1700">
        <v>0</v>
      </c>
      <c r="C1700" s="1" t="s">
        <v>47</v>
      </c>
      <c r="D1700">
        <v>3306</v>
      </c>
      <c r="E1700" s="1" t="s">
        <v>105</v>
      </c>
      <c r="F1700" s="1" t="s">
        <v>17</v>
      </c>
      <c r="G1700">
        <v>20</v>
      </c>
    </row>
    <row r="1701" spans="1:7" x14ac:dyDescent="0.35">
      <c r="A1701">
        <v>150177</v>
      </c>
      <c r="B1701">
        <v>0</v>
      </c>
      <c r="C1701" s="1" t="s">
        <v>22</v>
      </c>
      <c r="D1701">
        <v>2001</v>
      </c>
      <c r="E1701" s="1" t="s">
        <v>91</v>
      </c>
      <c r="F1701" s="1" t="s">
        <v>14</v>
      </c>
      <c r="G1701">
        <v>20</v>
      </c>
    </row>
    <row r="1702" spans="1:7" x14ac:dyDescent="0.35">
      <c r="A1702">
        <v>137540</v>
      </c>
      <c r="B1702">
        <v>2</v>
      </c>
      <c r="C1702" s="1" t="s">
        <v>56</v>
      </c>
      <c r="D1702">
        <v>4801</v>
      </c>
      <c r="E1702" s="1" t="s">
        <v>93</v>
      </c>
      <c r="F1702" s="1" t="s">
        <v>17</v>
      </c>
      <c r="G1702">
        <v>10</v>
      </c>
    </row>
    <row r="1703" spans="1:7" x14ac:dyDescent="0.35">
      <c r="A1703">
        <v>13496</v>
      </c>
      <c r="B1703">
        <v>28</v>
      </c>
      <c r="C1703" s="1" t="s">
        <v>22</v>
      </c>
      <c r="D1703">
        <v>2801</v>
      </c>
      <c r="E1703" s="1" t="s">
        <v>96</v>
      </c>
      <c r="F1703" s="1" t="s">
        <v>17</v>
      </c>
      <c r="G1703">
        <v>25</v>
      </c>
    </row>
    <row r="1704" spans="1:7" x14ac:dyDescent="0.35">
      <c r="A1704">
        <v>28040</v>
      </c>
      <c r="B1704">
        <v>1</v>
      </c>
      <c r="C1704" s="1" t="s">
        <v>40</v>
      </c>
      <c r="D1704">
        <v>2901</v>
      </c>
      <c r="E1704" s="1" t="s">
        <v>90</v>
      </c>
      <c r="F1704" s="1" t="s">
        <v>14</v>
      </c>
      <c r="G1704">
        <v>11</v>
      </c>
    </row>
    <row r="1705" spans="1:7" x14ac:dyDescent="0.35">
      <c r="A1705">
        <v>156174</v>
      </c>
      <c r="B1705">
        <v>1</v>
      </c>
      <c r="C1705" s="1" t="s">
        <v>24</v>
      </c>
      <c r="D1705">
        <v>2601</v>
      </c>
      <c r="E1705" s="1" t="s">
        <v>89</v>
      </c>
      <c r="F1705" s="1" t="s">
        <v>14</v>
      </c>
      <c r="G1705">
        <v>10</v>
      </c>
    </row>
    <row r="1706" spans="1:7" x14ac:dyDescent="0.35">
      <c r="A1706">
        <v>75461</v>
      </c>
      <c r="B1706">
        <v>2</v>
      </c>
      <c r="C1706" s="1" t="s">
        <v>48</v>
      </c>
      <c r="D1706">
        <v>1612</v>
      </c>
      <c r="E1706" s="1" t="s">
        <v>97</v>
      </c>
      <c r="F1706" s="1" t="s">
        <v>97</v>
      </c>
      <c r="G1706">
        <v>15</v>
      </c>
    </row>
    <row r="1707" spans="1:7" x14ac:dyDescent="0.35">
      <c r="A1707">
        <v>2781</v>
      </c>
      <c r="B1707">
        <v>0</v>
      </c>
      <c r="C1707" s="1" t="s">
        <v>22</v>
      </c>
      <c r="D1707">
        <v>4501</v>
      </c>
      <c r="E1707" s="1" t="s">
        <v>104</v>
      </c>
      <c r="F1707" s="1" t="s">
        <v>17</v>
      </c>
      <c r="G1707">
        <v>20</v>
      </c>
    </row>
    <row r="1708" spans="1:7" x14ac:dyDescent="0.35">
      <c r="A1708">
        <v>85476</v>
      </c>
      <c r="B1708">
        <v>2</v>
      </c>
      <c r="C1708" s="1" t="s">
        <v>57</v>
      </c>
      <c r="D1708">
        <v>3801</v>
      </c>
      <c r="E1708" s="1" t="s">
        <v>100</v>
      </c>
      <c r="F1708" s="1" t="s">
        <v>17</v>
      </c>
      <c r="G1708">
        <v>5</v>
      </c>
    </row>
    <row r="1709" spans="1:7" x14ac:dyDescent="0.35">
      <c r="A1709">
        <v>177640</v>
      </c>
      <c r="B1709">
        <v>1</v>
      </c>
      <c r="C1709" s="1" t="s">
        <v>51</v>
      </c>
      <c r="D1709">
        <v>4911</v>
      </c>
      <c r="E1709" s="1" t="s">
        <v>92</v>
      </c>
      <c r="F1709" s="1" t="s">
        <v>14</v>
      </c>
      <c r="G1709">
        <v>30</v>
      </c>
    </row>
    <row r="1710" spans="1:7" x14ac:dyDescent="0.35">
      <c r="A1710">
        <v>183052</v>
      </c>
      <c r="B1710">
        <v>1</v>
      </c>
      <c r="C1710" s="1" t="s">
        <v>41</v>
      </c>
      <c r="D1710">
        <v>3511</v>
      </c>
      <c r="E1710" s="1" t="s">
        <v>90</v>
      </c>
      <c r="F1710" s="1" t="s">
        <v>14</v>
      </c>
      <c r="G1710">
        <v>5</v>
      </c>
    </row>
    <row r="1711" spans="1:7" x14ac:dyDescent="0.35">
      <c r="A1711">
        <v>115935</v>
      </c>
      <c r="B1711">
        <v>28</v>
      </c>
      <c r="C1711" s="1" t="s">
        <v>21</v>
      </c>
      <c r="D1711">
        <v>0</v>
      </c>
      <c r="E1711" s="1" t="s">
        <v>89</v>
      </c>
      <c r="F1711" s="1" t="s">
        <v>17</v>
      </c>
      <c r="G1711">
        <v>20</v>
      </c>
    </row>
    <row r="1712" spans="1:7" x14ac:dyDescent="0.35">
      <c r="A1712">
        <v>103872</v>
      </c>
      <c r="B1712">
        <v>2</v>
      </c>
      <c r="C1712" s="1" t="s">
        <v>37</v>
      </c>
      <c r="D1712">
        <v>3401</v>
      </c>
      <c r="E1712" s="1" t="s">
        <v>100</v>
      </c>
      <c r="F1712" s="1" t="s">
        <v>17</v>
      </c>
      <c r="G1712">
        <v>20</v>
      </c>
    </row>
    <row r="1713" spans="1:7" x14ac:dyDescent="0.35">
      <c r="A1713">
        <v>10064</v>
      </c>
      <c r="B1713">
        <v>0</v>
      </c>
      <c r="C1713" s="1" t="s">
        <v>34</v>
      </c>
      <c r="D1713">
        <v>0</v>
      </c>
      <c r="E1713" s="1" t="s">
        <v>105</v>
      </c>
      <c r="F1713" s="1" t="s">
        <v>17</v>
      </c>
      <c r="G1713">
        <v>18</v>
      </c>
    </row>
    <row r="1714" spans="1:7" x14ac:dyDescent="0.35">
      <c r="A1714">
        <v>84854</v>
      </c>
      <c r="B1714">
        <v>0</v>
      </c>
      <c r="C1714" s="1" t="s">
        <v>57</v>
      </c>
      <c r="D1714">
        <v>3701</v>
      </c>
      <c r="E1714" s="1" t="s">
        <v>89</v>
      </c>
      <c r="F1714" s="1" t="s">
        <v>17</v>
      </c>
      <c r="G1714">
        <v>3</v>
      </c>
    </row>
    <row r="1715" spans="1:7" x14ac:dyDescent="0.35">
      <c r="A1715">
        <v>106430</v>
      </c>
      <c r="B1715">
        <v>3</v>
      </c>
      <c r="C1715" s="1" t="s">
        <v>28</v>
      </c>
      <c r="D1715">
        <v>5104</v>
      </c>
      <c r="E1715" s="1" t="s">
        <v>90</v>
      </c>
      <c r="F1715" s="1" t="s">
        <v>17</v>
      </c>
      <c r="G1715">
        <v>14</v>
      </c>
    </row>
    <row r="1716" spans="1:7" x14ac:dyDescent="0.35">
      <c r="A1716">
        <v>18438</v>
      </c>
      <c r="B1716">
        <v>1</v>
      </c>
      <c r="C1716" s="1" t="s">
        <v>18</v>
      </c>
      <c r="D1716">
        <v>2806</v>
      </c>
      <c r="E1716" s="1" t="s">
        <v>92</v>
      </c>
      <c r="F1716" s="1" t="s">
        <v>14</v>
      </c>
      <c r="G1716">
        <v>5</v>
      </c>
    </row>
    <row r="1717" spans="1:7" x14ac:dyDescent="0.35">
      <c r="A1717">
        <v>49519</v>
      </c>
      <c r="B1717">
        <v>2</v>
      </c>
      <c r="C1717" s="1" t="s">
        <v>44</v>
      </c>
      <c r="D1717">
        <v>4007</v>
      </c>
      <c r="E1717" s="1" t="s">
        <v>99</v>
      </c>
      <c r="F1717" s="1" t="s">
        <v>14</v>
      </c>
      <c r="G1717">
        <v>5</v>
      </c>
    </row>
    <row r="1718" spans="1:7" x14ac:dyDescent="0.35">
      <c r="A1718">
        <v>63971</v>
      </c>
      <c r="B1718">
        <v>1002</v>
      </c>
      <c r="C1718" s="1" t="s">
        <v>34</v>
      </c>
      <c r="D1718">
        <v>4201</v>
      </c>
      <c r="E1718" s="1" t="s">
        <v>92</v>
      </c>
      <c r="F1718" s="1" t="s">
        <v>14</v>
      </c>
      <c r="G1718">
        <v>4</v>
      </c>
    </row>
    <row r="1719" spans="1:7" x14ac:dyDescent="0.35">
      <c r="A1719">
        <v>34079</v>
      </c>
      <c r="B1719">
        <v>0</v>
      </c>
      <c r="C1719" s="1" t="s">
        <v>13</v>
      </c>
      <c r="D1719">
        <v>2201</v>
      </c>
      <c r="E1719" s="1" t="s">
        <v>89</v>
      </c>
      <c r="F1719" s="1" t="s">
        <v>17</v>
      </c>
      <c r="G1719">
        <v>5</v>
      </c>
    </row>
    <row r="1720" spans="1:7" x14ac:dyDescent="0.35">
      <c r="A1720">
        <v>120509</v>
      </c>
      <c r="B1720">
        <v>2</v>
      </c>
      <c r="C1720" s="1" t="s">
        <v>21</v>
      </c>
      <c r="D1720">
        <v>1502</v>
      </c>
      <c r="E1720" s="1" t="s">
        <v>100</v>
      </c>
      <c r="F1720" s="1" t="s">
        <v>17</v>
      </c>
      <c r="G1720">
        <v>10</v>
      </c>
    </row>
    <row r="1721" spans="1:7" x14ac:dyDescent="0.35">
      <c r="A1721">
        <v>66244</v>
      </c>
      <c r="B1721">
        <v>1002</v>
      </c>
      <c r="C1721" s="1" t="s">
        <v>30</v>
      </c>
      <c r="D1721">
        <v>0</v>
      </c>
      <c r="E1721" s="1" t="s">
        <v>99</v>
      </c>
      <c r="F1721" s="1" t="s">
        <v>14</v>
      </c>
      <c r="G1721">
        <v>10</v>
      </c>
    </row>
    <row r="1722" spans="1:7" x14ac:dyDescent="0.35">
      <c r="A1722">
        <v>44715</v>
      </c>
      <c r="B1722">
        <v>28</v>
      </c>
      <c r="C1722" s="1" t="s">
        <v>13</v>
      </c>
      <c r="D1722">
        <v>2601</v>
      </c>
      <c r="E1722" s="1" t="s">
        <v>89</v>
      </c>
      <c r="F1722" s="1" t="s">
        <v>17</v>
      </c>
      <c r="G1722">
        <v>12</v>
      </c>
    </row>
    <row r="1723" spans="1:7" x14ac:dyDescent="0.35">
      <c r="A1723">
        <v>104891</v>
      </c>
      <c r="B1723">
        <v>0</v>
      </c>
      <c r="C1723" s="1" t="s">
        <v>28</v>
      </c>
      <c r="D1723">
        <v>1706</v>
      </c>
      <c r="E1723" s="1" t="s">
        <v>91</v>
      </c>
      <c r="F1723" s="1" t="s">
        <v>14</v>
      </c>
      <c r="G1723">
        <v>23</v>
      </c>
    </row>
    <row r="1724" spans="1:7" x14ac:dyDescent="0.35">
      <c r="A1724">
        <v>30988</v>
      </c>
      <c r="B1724">
        <v>0</v>
      </c>
      <c r="C1724" s="1" t="s">
        <v>40</v>
      </c>
      <c r="D1724">
        <v>5401</v>
      </c>
      <c r="E1724" s="1" t="s">
        <v>92</v>
      </c>
      <c r="F1724" s="1" t="s">
        <v>17</v>
      </c>
      <c r="G1724">
        <v>10</v>
      </c>
    </row>
    <row r="1725" spans="1:7" x14ac:dyDescent="0.35">
      <c r="A1725">
        <v>158389</v>
      </c>
      <c r="B1725">
        <v>1</v>
      </c>
      <c r="C1725" s="1" t="s">
        <v>22</v>
      </c>
      <c r="D1725">
        <v>1101</v>
      </c>
      <c r="E1725" s="1" t="s">
        <v>99</v>
      </c>
      <c r="F1725" s="1" t="s">
        <v>14</v>
      </c>
      <c r="G1725">
        <v>12</v>
      </c>
    </row>
    <row r="1726" spans="1:7" x14ac:dyDescent="0.35">
      <c r="A1726">
        <v>97020</v>
      </c>
      <c r="B1726">
        <v>0</v>
      </c>
      <c r="C1726" s="1" t="s">
        <v>16</v>
      </c>
      <c r="D1726">
        <v>3901</v>
      </c>
      <c r="E1726" s="1" t="s">
        <v>93</v>
      </c>
      <c r="F1726" s="1" t="s">
        <v>17</v>
      </c>
      <c r="G1726">
        <v>17</v>
      </c>
    </row>
    <row r="1727" spans="1:7" x14ac:dyDescent="0.35">
      <c r="A1727">
        <v>92801</v>
      </c>
      <c r="B1727">
        <v>1</v>
      </c>
      <c r="C1727" s="1" t="s">
        <v>16</v>
      </c>
      <c r="D1727">
        <v>3503</v>
      </c>
      <c r="E1727" s="1" t="s">
        <v>96</v>
      </c>
      <c r="F1727" s="1" t="s">
        <v>14</v>
      </c>
      <c r="G1727">
        <v>15</v>
      </c>
    </row>
    <row r="1728" spans="1:7" x14ac:dyDescent="0.35">
      <c r="A1728">
        <v>28960</v>
      </c>
      <c r="B1728">
        <v>0</v>
      </c>
      <c r="C1728" s="1" t="s">
        <v>40</v>
      </c>
      <c r="D1728">
        <v>0</v>
      </c>
      <c r="E1728" s="1" t="s">
        <v>90</v>
      </c>
      <c r="F1728" s="1" t="s">
        <v>17</v>
      </c>
      <c r="G1728">
        <v>10</v>
      </c>
    </row>
    <row r="1729" spans="1:7" x14ac:dyDescent="0.35">
      <c r="A1729">
        <v>121969</v>
      </c>
      <c r="B1729">
        <v>0</v>
      </c>
      <c r="C1729" s="1" t="s">
        <v>21</v>
      </c>
      <c r="D1729">
        <v>5005</v>
      </c>
      <c r="E1729" s="1" t="s">
        <v>91</v>
      </c>
      <c r="F1729" s="1" t="s">
        <v>17</v>
      </c>
      <c r="G1729">
        <v>8</v>
      </c>
    </row>
    <row r="1730" spans="1:7" x14ac:dyDescent="0.35">
      <c r="A1730">
        <v>52330</v>
      </c>
      <c r="B1730">
        <v>0</v>
      </c>
      <c r="C1730" s="1" t="s">
        <v>54</v>
      </c>
      <c r="D1730">
        <v>2801</v>
      </c>
      <c r="E1730" s="1" t="s">
        <v>90</v>
      </c>
      <c r="F1730" s="1" t="s">
        <v>31</v>
      </c>
      <c r="G1730">
        <v>3</v>
      </c>
    </row>
    <row r="1731" spans="1:7" x14ac:dyDescent="0.35">
      <c r="A1731">
        <v>105709</v>
      </c>
      <c r="B1731">
        <v>1</v>
      </c>
      <c r="C1731" s="1" t="s">
        <v>28</v>
      </c>
      <c r="D1731">
        <v>3501</v>
      </c>
      <c r="E1731" s="1" t="s">
        <v>90</v>
      </c>
      <c r="F1731" s="1" t="s">
        <v>14</v>
      </c>
      <c r="G1731">
        <v>5</v>
      </c>
    </row>
    <row r="1732" spans="1:7" x14ac:dyDescent="0.35">
      <c r="A1732">
        <v>177329</v>
      </c>
      <c r="B1732">
        <v>2</v>
      </c>
      <c r="C1732" s="1" t="s">
        <v>51</v>
      </c>
      <c r="D1732">
        <v>4801</v>
      </c>
      <c r="E1732" s="1" t="s">
        <v>105</v>
      </c>
      <c r="F1732" s="1" t="s">
        <v>17</v>
      </c>
      <c r="G1732">
        <v>20</v>
      </c>
    </row>
    <row r="1733" spans="1:7" x14ac:dyDescent="0.35">
      <c r="A1733">
        <v>18196</v>
      </c>
      <c r="B1733">
        <v>2</v>
      </c>
      <c r="C1733" s="1" t="s">
        <v>18</v>
      </c>
      <c r="D1733">
        <v>0</v>
      </c>
      <c r="E1733" s="1" t="s">
        <v>90</v>
      </c>
      <c r="F1733" s="1" t="s">
        <v>14</v>
      </c>
      <c r="G1733">
        <v>12</v>
      </c>
    </row>
    <row r="1734" spans="1:7" x14ac:dyDescent="0.35">
      <c r="A1734">
        <v>185572</v>
      </c>
      <c r="B1734">
        <v>1</v>
      </c>
      <c r="C1734" s="1" t="s">
        <v>58</v>
      </c>
      <c r="D1734">
        <v>0</v>
      </c>
      <c r="E1734" s="1" t="s">
        <v>94</v>
      </c>
      <c r="F1734" s="1" t="s">
        <v>14</v>
      </c>
      <c r="G1734">
        <v>5</v>
      </c>
    </row>
    <row r="1735" spans="1:7" x14ac:dyDescent="0.35">
      <c r="A1735">
        <v>103613</v>
      </c>
      <c r="B1735">
        <v>28</v>
      </c>
      <c r="C1735" s="1" t="s">
        <v>37</v>
      </c>
      <c r="D1735">
        <v>3801</v>
      </c>
      <c r="E1735" s="1" t="s">
        <v>92</v>
      </c>
      <c r="F1735" s="1" t="s">
        <v>17</v>
      </c>
      <c r="G1735">
        <v>15</v>
      </c>
    </row>
    <row r="1736" spans="1:7" x14ac:dyDescent="0.35">
      <c r="A1736">
        <v>84144</v>
      </c>
      <c r="B1736">
        <v>0</v>
      </c>
      <c r="C1736" s="1" t="s">
        <v>57</v>
      </c>
      <c r="D1736">
        <v>6408</v>
      </c>
      <c r="E1736" s="1" t="s">
        <v>94</v>
      </c>
      <c r="F1736" s="1" t="s">
        <v>17</v>
      </c>
      <c r="G1736">
        <v>20</v>
      </c>
    </row>
    <row r="1737" spans="1:7" x14ac:dyDescent="0.35">
      <c r="A1737">
        <v>83530</v>
      </c>
      <c r="B1737">
        <v>0</v>
      </c>
      <c r="C1737" s="1" t="s">
        <v>57</v>
      </c>
      <c r="D1737">
        <v>2207</v>
      </c>
      <c r="E1737" s="1" t="s">
        <v>102</v>
      </c>
      <c r="F1737" s="1" t="s">
        <v>97</v>
      </c>
      <c r="G1737">
        <v>5</v>
      </c>
    </row>
    <row r="1738" spans="1:7" x14ac:dyDescent="0.35">
      <c r="A1738">
        <v>46495</v>
      </c>
      <c r="B1738">
        <v>0</v>
      </c>
      <c r="C1738" s="1" t="s">
        <v>13</v>
      </c>
      <c r="D1738">
        <v>3005</v>
      </c>
      <c r="E1738" s="1" t="s">
        <v>89</v>
      </c>
      <c r="F1738" s="1" t="s">
        <v>17</v>
      </c>
      <c r="G1738">
        <v>15</v>
      </c>
    </row>
    <row r="1739" spans="1:7" x14ac:dyDescent="0.35">
      <c r="A1739">
        <v>186458</v>
      </c>
      <c r="B1739">
        <v>2</v>
      </c>
      <c r="C1739" s="1" t="s">
        <v>41</v>
      </c>
      <c r="D1739">
        <v>0</v>
      </c>
      <c r="E1739" s="1" t="s">
        <v>89</v>
      </c>
      <c r="F1739" s="1" t="s">
        <v>17</v>
      </c>
      <c r="G1739">
        <v>3</v>
      </c>
    </row>
    <row r="1740" spans="1:7" x14ac:dyDescent="0.35">
      <c r="A1740">
        <v>162253</v>
      </c>
      <c r="B1740">
        <v>0</v>
      </c>
      <c r="C1740" s="1" t="s">
        <v>22</v>
      </c>
      <c r="D1740">
        <v>0</v>
      </c>
      <c r="E1740" s="1" t="s">
        <v>94</v>
      </c>
      <c r="F1740" s="1" t="s">
        <v>17</v>
      </c>
      <c r="G1740">
        <v>5</v>
      </c>
    </row>
    <row r="1741" spans="1:7" x14ac:dyDescent="0.35">
      <c r="A1741">
        <v>24915</v>
      </c>
      <c r="B1741">
        <v>0</v>
      </c>
      <c r="C1741" s="1" t="s">
        <v>44</v>
      </c>
      <c r="D1741">
        <v>5301</v>
      </c>
      <c r="E1741" s="1" t="s">
        <v>97</v>
      </c>
      <c r="F1741" s="1" t="s">
        <v>17</v>
      </c>
      <c r="G1741">
        <v>10</v>
      </c>
    </row>
    <row r="1742" spans="1:7" x14ac:dyDescent="0.35">
      <c r="A1742">
        <v>2081</v>
      </c>
      <c r="B1742">
        <v>0</v>
      </c>
      <c r="C1742" s="1" t="s">
        <v>41</v>
      </c>
      <c r="D1742">
        <v>0</v>
      </c>
      <c r="E1742" s="1" t="s">
        <v>97</v>
      </c>
      <c r="F1742" s="1" t="s">
        <v>17</v>
      </c>
      <c r="G1742">
        <v>7</v>
      </c>
    </row>
    <row r="1743" spans="1:7" x14ac:dyDescent="0.35">
      <c r="A1743">
        <v>121654</v>
      </c>
      <c r="B1743">
        <v>2</v>
      </c>
      <c r="C1743" s="1" t="s">
        <v>21</v>
      </c>
      <c r="D1743">
        <v>4710</v>
      </c>
      <c r="E1743" s="1" t="s">
        <v>93</v>
      </c>
      <c r="F1743" s="1" t="s">
        <v>14</v>
      </c>
      <c r="G1743">
        <v>21</v>
      </c>
    </row>
    <row r="1744" spans="1:7" x14ac:dyDescent="0.35">
      <c r="A1744">
        <v>132627</v>
      </c>
      <c r="B1744">
        <v>0</v>
      </c>
      <c r="C1744" s="1" t="s">
        <v>67</v>
      </c>
      <c r="D1744">
        <v>3601</v>
      </c>
      <c r="E1744" s="1" t="s">
        <v>92</v>
      </c>
      <c r="F1744" s="1" t="s">
        <v>14</v>
      </c>
      <c r="G1744">
        <v>10</v>
      </c>
    </row>
    <row r="1745" spans="1:7" x14ac:dyDescent="0.35">
      <c r="A1745">
        <v>149089</v>
      </c>
      <c r="B1745">
        <v>2</v>
      </c>
      <c r="C1745" s="1" t="s">
        <v>22</v>
      </c>
      <c r="D1745">
        <v>2601</v>
      </c>
      <c r="E1745" s="1" t="s">
        <v>95</v>
      </c>
      <c r="F1745" s="1" t="s">
        <v>17</v>
      </c>
      <c r="G1745">
        <v>20</v>
      </c>
    </row>
    <row r="1746" spans="1:7" x14ac:dyDescent="0.35">
      <c r="A1746">
        <v>150497</v>
      </c>
      <c r="B1746">
        <v>0</v>
      </c>
      <c r="C1746" s="1" t="s">
        <v>22</v>
      </c>
      <c r="D1746">
        <v>7701</v>
      </c>
      <c r="E1746" s="1" t="s">
        <v>94</v>
      </c>
      <c r="F1746" s="1" t="s">
        <v>14</v>
      </c>
      <c r="G1746">
        <v>40</v>
      </c>
    </row>
    <row r="1747" spans="1:7" x14ac:dyDescent="0.35">
      <c r="A1747">
        <v>180633</v>
      </c>
      <c r="B1747">
        <v>2</v>
      </c>
      <c r="C1747" s="1" t="s">
        <v>41</v>
      </c>
      <c r="D1747">
        <v>2102</v>
      </c>
      <c r="E1747" s="1" t="s">
        <v>90</v>
      </c>
      <c r="F1747" s="1" t="s">
        <v>17</v>
      </c>
      <c r="G1747">
        <v>15</v>
      </c>
    </row>
    <row r="1748" spans="1:7" x14ac:dyDescent="0.35">
      <c r="A1748">
        <v>50200</v>
      </c>
      <c r="B1748">
        <v>2</v>
      </c>
      <c r="C1748" s="1" t="s">
        <v>54</v>
      </c>
      <c r="D1748">
        <v>2201</v>
      </c>
      <c r="E1748" s="1" t="s">
        <v>93</v>
      </c>
      <c r="F1748" s="1" t="s">
        <v>14</v>
      </c>
      <c r="G1748">
        <v>10</v>
      </c>
    </row>
    <row r="1749" spans="1:7" x14ac:dyDescent="0.35">
      <c r="A1749">
        <v>172176</v>
      </c>
      <c r="B1749">
        <v>28</v>
      </c>
      <c r="C1749" s="1" t="s">
        <v>22</v>
      </c>
      <c r="D1749">
        <v>0</v>
      </c>
      <c r="E1749" s="1" t="s">
        <v>94</v>
      </c>
      <c r="F1749" s="1" t="s">
        <v>17</v>
      </c>
      <c r="G1749">
        <v>20</v>
      </c>
    </row>
    <row r="1750" spans="1:7" x14ac:dyDescent="0.35">
      <c r="A1750">
        <v>130884</v>
      </c>
      <c r="B1750">
        <v>0</v>
      </c>
      <c r="C1750" s="1" t="s">
        <v>49</v>
      </c>
      <c r="D1750">
        <v>2711</v>
      </c>
      <c r="E1750" s="1" t="s">
        <v>95</v>
      </c>
      <c r="F1750" s="1" t="s">
        <v>17</v>
      </c>
      <c r="G1750">
        <v>7</v>
      </c>
    </row>
    <row r="1751" spans="1:7" x14ac:dyDescent="0.35">
      <c r="A1751">
        <v>139857</v>
      </c>
      <c r="B1751">
        <v>0</v>
      </c>
      <c r="C1751" s="1" t="s">
        <v>55</v>
      </c>
      <c r="D1751">
        <v>1701</v>
      </c>
      <c r="E1751" s="1" t="s">
        <v>90</v>
      </c>
      <c r="F1751" s="1" t="s">
        <v>17</v>
      </c>
      <c r="G1751">
        <v>5</v>
      </c>
    </row>
    <row r="1752" spans="1:7" x14ac:dyDescent="0.35">
      <c r="A1752">
        <v>152325</v>
      </c>
      <c r="B1752">
        <v>1</v>
      </c>
      <c r="C1752" s="1" t="s">
        <v>22</v>
      </c>
      <c r="D1752">
        <v>4601</v>
      </c>
      <c r="E1752" s="1" t="s">
        <v>91</v>
      </c>
      <c r="F1752" s="1" t="s">
        <v>14</v>
      </c>
      <c r="G1752">
        <v>25</v>
      </c>
    </row>
    <row r="1753" spans="1:7" x14ac:dyDescent="0.35">
      <c r="A1753">
        <v>43559</v>
      </c>
      <c r="B1753">
        <v>0</v>
      </c>
      <c r="C1753" s="1" t="s">
        <v>13</v>
      </c>
      <c r="D1753">
        <v>1301</v>
      </c>
      <c r="E1753" s="1" t="s">
        <v>101</v>
      </c>
      <c r="F1753" s="1" t="s">
        <v>14</v>
      </c>
      <c r="G1753">
        <v>2</v>
      </c>
    </row>
    <row r="1754" spans="1:7" x14ac:dyDescent="0.35">
      <c r="A1754">
        <v>81527</v>
      </c>
      <c r="B1754">
        <v>2</v>
      </c>
      <c r="C1754" s="1" t="s">
        <v>36</v>
      </c>
      <c r="D1754">
        <v>1501</v>
      </c>
      <c r="E1754" s="1" t="s">
        <v>92</v>
      </c>
      <c r="F1754" s="1" t="s">
        <v>17</v>
      </c>
      <c r="G1754">
        <v>3</v>
      </c>
    </row>
    <row r="1755" spans="1:7" x14ac:dyDescent="0.35">
      <c r="A1755">
        <v>146913</v>
      </c>
      <c r="B1755">
        <v>28</v>
      </c>
      <c r="C1755" s="1" t="s">
        <v>22</v>
      </c>
      <c r="D1755">
        <v>3201</v>
      </c>
      <c r="E1755" s="1" t="s">
        <v>94</v>
      </c>
      <c r="F1755" s="1" t="s">
        <v>17</v>
      </c>
      <c r="G1755">
        <v>25</v>
      </c>
    </row>
    <row r="1756" spans="1:7" x14ac:dyDescent="0.35">
      <c r="A1756">
        <v>5968</v>
      </c>
      <c r="B1756">
        <v>0</v>
      </c>
      <c r="C1756" s="1" t="s">
        <v>36</v>
      </c>
      <c r="D1756">
        <v>0</v>
      </c>
      <c r="E1756" s="1" t="s">
        <v>96</v>
      </c>
      <c r="F1756" s="1" t="s">
        <v>17</v>
      </c>
      <c r="G1756">
        <v>12</v>
      </c>
    </row>
    <row r="1757" spans="1:7" x14ac:dyDescent="0.35">
      <c r="A1757">
        <v>3953</v>
      </c>
      <c r="B1757">
        <v>0</v>
      </c>
      <c r="C1757" s="1" t="s">
        <v>38</v>
      </c>
      <c r="D1757">
        <v>0</v>
      </c>
      <c r="E1757" s="1" t="s">
        <v>91</v>
      </c>
      <c r="F1757" s="1" t="s">
        <v>14</v>
      </c>
      <c r="G1757">
        <v>20</v>
      </c>
    </row>
    <row r="1758" spans="1:7" x14ac:dyDescent="0.35">
      <c r="A1758">
        <v>13177</v>
      </c>
      <c r="B1758">
        <v>0</v>
      </c>
      <c r="C1758" s="1" t="s">
        <v>22</v>
      </c>
      <c r="D1758">
        <v>3901</v>
      </c>
      <c r="E1758" s="1" t="s">
        <v>90</v>
      </c>
      <c r="F1758" s="1" t="s">
        <v>14</v>
      </c>
      <c r="G1758">
        <v>10</v>
      </c>
    </row>
    <row r="1759" spans="1:7" x14ac:dyDescent="0.35">
      <c r="A1759">
        <v>38632</v>
      </c>
      <c r="B1759">
        <v>0</v>
      </c>
      <c r="C1759" s="1" t="s">
        <v>13</v>
      </c>
      <c r="D1759">
        <v>5008</v>
      </c>
      <c r="E1759" s="1" t="s">
        <v>94</v>
      </c>
      <c r="F1759" s="1" t="s">
        <v>17</v>
      </c>
      <c r="G1759">
        <v>38</v>
      </c>
    </row>
    <row r="1760" spans="1:7" x14ac:dyDescent="0.35">
      <c r="A1760">
        <v>578</v>
      </c>
      <c r="B1760">
        <v>28</v>
      </c>
      <c r="C1760" s="1" t="s">
        <v>22</v>
      </c>
      <c r="D1760">
        <v>0</v>
      </c>
      <c r="E1760" s="1" t="s">
        <v>91</v>
      </c>
      <c r="F1760" s="1" t="s">
        <v>17</v>
      </c>
      <c r="G1760">
        <v>10</v>
      </c>
    </row>
    <row r="1761" spans="1:7" x14ac:dyDescent="0.35">
      <c r="A1761">
        <v>186980</v>
      </c>
      <c r="B1761">
        <v>0</v>
      </c>
      <c r="C1761" s="1" t="s">
        <v>21</v>
      </c>
      <c r="D1761">
        <v>5311</v>
      </c>
      <c r="E1761" s="1" t="s">
        <v>92</v>
      </c>
      <c r="F1761" s="1" t="s">
        <v>14</v>
      </c>
      <c r="G1761">
        <v>50</v>
      </c>
    </row>
    <row r="1762" spans="1:7" x14ac:dyDescent="0.35">
      <c r="A1762">
        <v>172475</v>
      </c>
      <c r="B1762">
        <v>0</v>
      </c>
      <c r="C1762" s="1" t="s">
        <v>22</v>
      </c>
      <c r="D1762">
        <v>4602</v>
      </c>
      <c r="E1762" s="1" t="s">
        <v>90</v>
      </c>
      <c r="F1762" s="1" t="s">
        <v>17</v>
      </c>
      <c r="G1762">
        <v>16</v>
      </c>
    </row>
    <row r="1763" spans="1:7" x14ac:dyDescent="0.35">
      <c r="A1763">
        <v>33526</v>
      </c>
      <c r="B1763">
        <v>0</v>
      </c>
      <c r="C1763" s="1" t="s">
        <v>13</v>
      </c>
      <c r="D1763">
        <v>5308</v>
      </c>
      <c r="E1763" s="1" t="s">
        <v>92</v>
      </c>
      <c r="F1763" s="1" t="s">
        <v>17</v>
      </c>
      <c r="G1763">
        <v>5</v>
      </c>
    </row>
    <row r="1764" spans="1:7" x14ac:dyDescent="0.35">
      <c r="A1764">
        <v>69465</v>
      </c>
      <c r="B1764">
        <v>1</v>
      </c>
      <c r="C1764" s="1" t="s">
        <v>30</v>
      </c>
      <c r="D1764">
        <v>4601</v>
      </c>
      <c r="E1764" s="1" t="s">
        <v>94</v>
      </c>
      <c r="F1764" s="1" t="s">
        <v>14</v>
      </c>
      <c r="G1764">
        <v>20</v>
      </c>
    </row>
    <row r="1765" spans="1:7" x14ac:dyDescent="0.35">
      <c r="A1765">
        <v>190391</v>
      </c>
      <c r="B1765">
        <v>1</v>
      </c>
      <c r="C1765" s="1" t="s">
        <v>18</v>
      </c>
      <c r="D1765">
        <v>3003</v>
      </c>
      <c r="E1765" s="1" t="s">
        <v>100</v>
      </c>
      <c r="F1765" s="1" t="s">
        <v>14</v>
      </c>
      <c r="G1765">
        <v>16</v>
      </c>
    </row>
    <row r="1766" spans="1:7" x14ac:dyDescent="0.35">
      <c r="A1766">
        <v>26378</v>
      </c>
      <c r="B1766">
        <v>0</v>
      </c>
      <c r="C1766" s="1" t="s">
        <v>40</v>
      </c>
      <c r="D1766">
        <v>3701</v>
      </c>
      <c r="E1766" s="1" t="s">
        <v>95</v>
      </c>
      <c r="F1766" s="1" t="s">
        <v>97</v>
      </c>
      <c r="G1766">
        <v>100</v>
      </c>
    </row>
    <row r="1767" spans="1:7" x14ac:dyDescent="0.35">
      <c r="A1767">
        <v>12998</v>
      </c>
      <c r="B1767">
        <v>0</v>
      </c>
      <c r="C1767" s="1" t="s">
        <v>41</v>
      </c>
      <c r="D1767">
        <v>1801</v>
      </c>
      <c r="E1767" s="1" t="s">
        <v>96</v>
      </c>
      <c r="F1767" s="1" t="s">
        <v>17</v>
      </c>
      <c r="G1767">
        <v>6</v>
      </c>
    </row>
    <row r="1768" spans="1:7" x14ac:dyDescent="0.35">
      <c r="A1768">
        <v>128035</v>
      </c>
      <c r="B1768">
        <v>1</v>
      </c>
      <c r="C1768" s="1" t="s">
        <v>21</v>
      </c>
      <c r="D1768">
        <v>2506</v>
      </c>
      <c r="E1768" s="1" t="s">
        <v>90</v>
      </c>
      <c r="F1768" s="1" t="s">
        <v>17</v>
      </c>
      <c r="G1768">
        <v>21</v>
      </c>
    </row>
    <row r="1769" spans="1:7" x14ac:dyDescent="0.35">
      <c r="A1769">
        <v>16756</v>
      </c>
      <c r="B1769">
        <v>0</v>
      </c>
      <c r="C1769" s="1" t="s">
        <v>18</v>
      </c>
      <c r="D1769">
        <v>6801</v>
      </c>
      <c r="E1769" s="1" t="s">
        <v>91</v>
      </c>
      <c r="F1769" s="1" t="s">
        <v>14</v>
      </c>
      <c r="G1769">
        <v>15</v>
      </c>
    </row>
    <row r="1770" spans="1:7" x14ac:dyDescent="0.35">
      <c r="A1770">
        <v>142313</v>
      </c>
      <c r="B1770">
        <v>28</v>
      </c>
      <c r="C1770" s="1" t="s">
        <v>24</v>
      </c>
      <c r="D1770">
        <v>3701</v>
      </c>
      <c r="E1770" s="1" t="s">
        <v>90</v>
      </c>
      <c r="F1770" s="1" t="s">
        <v>17</v>
      </c>
      <c r="G1770">
        <v>1</v>
      </c>
    </row>
    <row r="1771" spans="1:7" x14ac:dyDescent="0.35">
      <c r="A1771">
        <v>132903</v>
      </c>
      <c r="B1771">
        <v>0</v>
      </c>
      <c r="C1771" s="1" t="s">
        <v>67</v>
      </c>
      <c r="D1771">
        <v>6201</v>
      </c>
      <c r="E1771" s="1" t="s">
        <v>92</v>
      </c>
      <c r="F1771" s="1" t="s">
        <v>17</v>
      </c>
      <c r="G1771">
        <v>21</v>
      </c>
    </row>
    <row r="1772" spans="1:7" x14ac:dyDescent="0.35">
      <c r="A1772">
        <v>153957</v>
      </c>
      <c r="B1772">
        <v>28</v>
      </c>
      <c r="C1772" s="1" t="s">
        <v>22</v>
      </c>
      <c r="D1772">
        <v>5601</v>
      </c>
      <c r="E1772" s="1" t="s">
        <v>91</v>
      </c>
      <c r="F1772" s="1" t="s">
        <v>17</v>
      </c>
      <c r="G1772">
        <v>5</v>
      </c>
    </row>
    <row r="1773" spans="1:7" x14ac:dyDescent="0.35">
      <c r="A1773">
        <v>61808</v>
      </c>
      <c r="B1773">
        <v>1</v>
      </c>
      <c r="C1773" s="1" t="s">
        <v>34</v>
      </c>
      <c r="D1773">
        <v>4901</v>
      </c>
      <c r="E1773" s="1" t="s">
        <v>90</v>
      </c>
      <c r="F1773" s="1" t="s">
        <v>14</v>
      </c>
      <c r="G1773">
        <v>25</v>
      </c>
    </row>
    <row r="1774" spans="1:7" x14ac:dyDescent="0.35">
      <c r="A1774">
        <v>143707</v>
      </c>
      <c r="B1774">
        <v>0</v>
      </c>
      <c r="C1774" s="1" t="s">
        <v>22</v>
      </c>
      <c r="D1774">
        <v>5901</v>
      </c>
      <c r="E1774" s="1" t="s">
        <v>104</v>
      </c>
      <c r="F1774" s="1" t="s">
        <v>14</v>
      </c>
      <c r="G1774">
        <v>4</v>
      </c>
    </row>
    <row r="1775" spans="1:7" x14ac:dyDescent="0.35">
      <c r="A1775">
        <v>122001</v>
      </c>
      <c r="B1775">
        <v>1</v>
      </c>
      <c r="C1775" s="1" t="s">
        <v>21</v>
      </c>
      <c r="D1775">
        <v>6001</v>
      </c>
      <c r="E1775" s="1" t="s">
        <v>94</v>
      </c>
      <c r="F1775" s="1" t="s">
        <v>14</v>
      </c>
      <c r="G1775">
        <v>30</v>
      </c>
    </row>
    <row r="1776" spans="1:7" x14ac:dyDescent="0.35">
      <c r="A1776">
        <v>180786</v>
      </c>
      <c r="B1776">
        <v>1</v>
      </c>
      <c r="C1776" s="1" t="s">
        <v>41</v>
      </c>
      <c r="D1776">
        <v>2106</v>
      </c>
      <c r="E1776" s="1" t="s">
        <v>93</v>
      </c>
      <c r="F1776" s="1" t="s">
        <v>14</v>
      </c>
      <c r="G1776">
        <v>18</v>
      </c>
    </row>
    <row r="1777" spans="1:7" x14ac:dyDescent="0.35">
      <c r="A1777">
        <v>96031</v>
      </c>
      <c r="B1777">
        <v>1002</v>
      </c>
      <c r="C1777" s="1" t="s">
        <v>16</v>
      </c>
      <c r="D1777">
        <v>3601</v>
      </c>
      <c r="E1777" s="1" t="s">
        <v>92</v>
      </c>
      <c r="F1777" s="1" t="s">
        <v>14</v>
      </c>
      <c r="G1777">
        <v>5</v>
      </c>
    </row>
    <row r="1778" spans="1:7" x14ac:dyDescent="0.35">
      <c r="A1778">
        <v>60477</v>
      </c>
      <c r="B1778">
        <v>30</v>
      </c>
      <c r="C1778" s="1" t="s">
        <v>34</v>
      </c>
      <c r="D1778">
        <v>2401</v>
      </c>
      <c r="E1778" s="1" t="s">
        <v>98</v>
      </c>
      <c r="F1778" s="1" t="s">
        <v>14</v>
      </c>
      <c r="G1778">
        <v>20</v>
      </c>
    </row>
    <row r="1779" spans="1:7" x14ac:dyDescent="0.35">
      <c r="A1779">
        <v>144310</v>
      </c>
      <c r="B1779">
        <v>1</v>
      </c>
      <c r="C1779" s="1" t="s">
        <v>22</v>
      </c>
      <c r="D1779">
        <v>3801</v>
      </c>
      <c r="E1779" s="1" t="s">
        <v>104</v>
      </c>
      <c r="F1779" s="1" t="s">
        <v>14</v>
      </c>
      <c r="G1779">
        <v>6</v>
      </c>
    </row>
    <row r="1780" spans="1:7" x14ac:dyDescent="0.35">
      <c r="A1780">
        <v>2170</v>
      </c>
      <c r="B1780">
        <v>0</v>
      </c>
      <c r="C1780" s="1" t="s">
        <v>30</v>
      </c>
      <c r="D1780">
        <v>3003</v>
      </c>
      <c r="E1780" s="1" t="s">
        <v>90</v>
      </c>
      <c r="F1780" s="1" t="s">
        <v>17</v>
      </c>
      <c r="G1780">
        <v>7</v>
      </c>
    </row>
    <row r="1781" spans="1:7" x14ac:dyDescent="0.35">
      <c r="A1781">
        <v>7846</v>
      </c>
      <c r="B1781">
        <v>0</v>
      </c>
      <c r="C1781" s="1" t="s">
        <v>21</v>
      </c>
      <c r="D1781">
        <v>0</v>
      </c>
      <c r="E1781" s="1" t="s">
        <v>91</v>
      </c>
      <c r="F1781" s="1" t="s">
        <v>14</v>
      </c>
      <c r="G1781">
        <v>10</v>
      </c>
    </row>
    <row r="1782" spans="1:7" x14ac:dyDescent="0.35">
      <c r="A1782">
        <v>71904</v>
      </c>
      <c r="B1782">
        <v>1</v>
      </c>
      <c r="C1782" s="1" t="s">
        <v>30</v>
      </c>
      <c r="D1782">
        <v>1901</v>
      </c>
      <c r="E1782" s="1" t="s">
        <v>98</v>
      </c>
      <c r="F1782" s="1" t="s">
        <v>14</v>
      </c>
      <c r="G1782">
        <v>7</v>
      </c>
    </row>
    <row r="1783" spans="1:7" x14ac:dyDescent="0.35">
      <c r="A1783">
        <v>2512</v>
      </c>
      <c r="B1783">
        <v>1002</v>
      </c>
      <c r="C1783" s="1" t="s">
        <v>18</v>
      </c>
      <c r="D1783">
        <v>2601</v>
      </c>
      <c r="E1783" s="1" t="s">
        <v>97</v>
      </c>
      <c r="F1783" s="1" t="s">
        <v>14</v>
      </c>
      <c r="G1783">
        <v>25</v>
      </c>
    </row>
    <row r="1784" spans="1:7" x14ac:dyDescent="0.35">
      <c r="A1784">
        <v>71682</v>
      </c>
      <c r="B1784">
        <v>1</v>
      </c>
      <c r="C1784" s="1" t="s">
        <v>30</v>
      </c>
      <c r="D1784">
        <v>5511</v>
      </c>
      <c r="E1784" s="1" t="s">
        <v>90</v>
      </c>
      <c r="F1784" s="1" t="s">
        <v>14</v>
      </c>
      <c r="G1784">
        <v>20</v>
      </c>
    </row>
    <row r="1785" spans="1:7" x14ac:dyDescent="0.35">
      <c r="A1785">
        <v>142552</v>
      </c>
      <c r="B1785">
        <v>1</v>
      </c>
      <c r="C1785" s="1" t="s">
        <v>22</v>
      </c>
      <c r="D1785">
        <v>2801</v>
      </c>
      <c r="E1785" s="1" t="s">
        <v>104</v>
      </c>
      <c r="F1785" s="1" t="s">
        <v>14</v>
      </c>
      <c r="G1785">
        <v>5</v>
      </c>
    </row>
    <row r="1786" spans="1:7" x14ac:dyDescent="0.35">
      <c r="A1786">
        <v>109429</v>
      </c>
      <c r="B1786">
        <v>0</v>
      </c>
      <c r="C1786" s="1" t="s">
        <v>50</v>
      </c>
      <c r="D1786">
        <v>0</v>
      </c>
      <c r="E1786" s="1" t="s">
        <v>90</v>
      </c>
      <c r="F1786" s="1" t="s">
        <v>31</v>
      </c>
      <c r="G1786">
        <v>20</v>
      </c>
    </row>
    <row r="1787" spans="1:7" x14ac:dyDescent="0.35">
      <c r="A1787">
        <v>57332</v>
      </c>
      <c r="B1787">
        <v>1</v>
      </c>
      <c r="C1787" s="1" t="s">
        <v>58</v>
      </c>
      <c r="D1787">
        <v>2808</v>
      </c>
      <c r="E1787" s="1" t="s">
        <v>91</v>
      </c>
      <c r="F1787" s="1" t="s">
        <v>14</v>
      </c>
      <c r="G1787">
        <v>6</v>
      </c>
    </row>
    <row r="1788" spans="1:7" x14ac:dyDescent="0.35">
      <c r="A1788">
        <v>190778</v>
      </c>
      <c r="B1788">
        <v>4</v>
      </c>
      <c r="C1788" s="1" t="s">
        <v>18</v>
      </c>
      <c r="D1788">
        <v>0</v>
      </c>
      <c r="E1788" s="1" t="s">
        <v>92</v>
      </c>
      <c r="F1788" s="1" t="s">
        <v>14</v>
      </c>
      <c r="G1788">
        <v>20</v>
      </c>
    </row>
    <row r="1789" spans="1:7" x14ac:dyDescent="0.35">
      <c r="A1789">
        <v>128235</v>
      </c>
      <c r="B1789">
        <v>2</v>
      </c>
      <c r="C1789" s="1" t="s">
        <v>21</v>
      </c>
      <c r="D1789">
        <v>0</v>
      </c>
      <c r="E1789" s="1" t="s">
        <v>93</v>
      </c>
      <c r="F1789" s="1" t="s">
        <v>14</v>
      </c>
      <c r="G1789">
        <v>8</v>
      </c>
    </row>
    <row r="1790" spans="1:7" x14ac:dyDescent="0.35">
      <c r="A1790">
        <v>175113</v>
      </c>
      <c r="B1790">
        <v>28</v>
      </c>
      <c r="C1790" s="1" t="s">
        <v>51</v>
      </c>
      <c r="D1790">
        <v>0</v>
      </c>
      <c r="E1790" s="1" t="s">
        <v>90</v>
      </c>
      <c r="F1790" s="1" t="s">
        <v>17</v>
      </c>
      <c r="G1790">
        <v>25</v>
      </c>
    </row>
    <row r="1791" spans="1:7" x14ac:dyDescent="0.35">
      <c r="A1791">
        <v>66757</v>
      </c>
      <c r="B1791">
        <v>2</v>
      </c>
      <c r="C1791" s="1" t="s">
        <v>30</v>
      </c>
      <c r="D1791">
        <v>1209</v>
      </c>
      <c r="E1791" s="1" t="s">
        <v>97</v>
      </c>
      <c r="F1791" s="1" t="s">
        <v>17</v>
      </c>
      <c r="G1791">
        <v>4</v>
      </c>
    </row>
    <row r="1792" spans="1:7" x14ac:dyDescent="0.35">
      <c r="A1792">
        <v>154150</v>
      </c>
      <c r="B1792">
        <v>1</v>
      </c>
      <c r="C1792" s="1" t="s">
        <v>22</v>
      </c>
      <c r="D1792">
        <v>4801</v>
      </c>
      <c r="E1792" s="1" t="s">
        <v>92</v>
      </c>
      <c r="F1792" s="1" t="s">
        <v>14</v>
      </c>
      <c r="G1792">
        <v>14</v>
      </c>
    </row>
    <row r="1793" spans="1:7" x14ac:dyDescent="0.35">
      <c r="A1793">
        <v>55392</v>
      </c>
      <c r="B1793">
        <v>0</v>
      </c>
      <c r="C1793" s="1" t="s">
        <v>63</v>
      </c>
      <c r="D1793">
        <v>4601</v>
      </c>
      <c r="E1793" s="1" t="s">
        <v>92</v>
      </c>
      <c r="F1793" s="1" t="s">
        <v>14</v>
      </c>
      <c r="G1793">
        <v>6</v>
      </c>
    </row>
    <row r="1794" spans="1:7" x14ac:dyDescent="0.35">
      <c r="A1794">
        <v>162234</v>
      </c>
      <c r="B1794">
        <v>1</v>
      </c>
      <c r="C1794" s="1" t="s">
        <v>22</v>
      </c>
      <c r="D1794">
        <v>1707</v>
      </c>
      <c r="E1794" s="1" t="s">
        <v>94</v>
      </c>
      <c r="F1794" s="1" t="s">
        <v>14</v>
      </c>
      <c r="G1794">
        <v>26</v>
      </c>
    </row>
    <row r="1795" spans="1:7" x14ac:dyDescent="0.35">
      <c r="A1795">
        <v>8880</v>
      </c>
      <c r="B1795">
        <v>0</v>
      </c>
      <c r="C1795" s="1" t="s">
        <v>22</v>
      </c>
      <c r="D1795">
        <v>4401</v>
      </c>
      <c r="E1795" s="1" t="s">
        <v>94</v>
      </c>
      <c r="F1795" s="1" t="s">
        <v>17</v>
      </c>
      <c r="G1795">
        <v>25</v>
      </c>
    </row>
    <row r="1796" spans="1:7" x14ac:dyDescent="0.35">
      <c r="A1796">
        <v>6643</v>
      </c>
      <c r="B1796">
        <v>1</v>
      </c>
      <c r="C1796" s="1" t="s">
        <v>22</v>
      </c>
      <c r="D1796">
        <v>2203</v>
      </c>
      <c r="E1796" s="1" t="s">
        <v>93</v>
      </c>
      <c r="F1796" s="1" t="s">
        <v>14</v>
      </c>
      <c r="G1796">
        <v>16</v>
      </c>
    </row>
    <row r="1797" spans="1:7" x14ac:dyDescent="0.35">
      <c r="A1797">
        <v>170827</v>
      </c>
      <c r="B1797">
        <v>2</v>
      </c>
      <c r="C1797" s="1" t="s">
        <v>22</v>
      </c>
      <c r="D1797">
        <v>201</v>
      </c>
      <c r="E1797" s="1" t="s">
        <v>91</v>
      </c>
      <c r="F1797" s="1" t="s">
        <v>17</v>
      </c>
      <c r="G1797">
        <v>17</v>
      </c>
    </row>
    <row r="1798" spans="1:7" x14ac:dyDescent="0.35">
      <c r="A1798">
        <v>105459</v>
      </c>
      <c r="B1798">
        <v>0</v>
      </c>
      <c r="C1798" s="1" t="s">
        <v>28</v>
      </c>
      <c r="D1798">
        <v>0</v>
      </c>
      <c r="E1798" s="1" t="s">
        <v>100</v>
      </c>
      <c r="F1798" s="1" t="s">
        <v>17</v>
      </c>
      <c r="G1798">
        <v>5</v>
      </c>
    </row>
    <row r="1799" spans="1:7" x14ac:dyDescent="0.35">
      <c r="A1799">
        <v>26289</v>
      </c>
      <c r="B1799">
        <v>0</v>
      </c>
      <c r="C1799" s="1" t="s">
        <v>40</v>
      </c>
      <c r="D1799">
        <v>4601</v>
      </c>
      <c r="E1799" s="1" t="s">
        <v>93</v>
      </c>
      <c r="F1799" s="1" t="s">
        <v>17</v>
      </c>
      <c r="G1799">
        <v>10</v>
      </c>
    </row>
    <row r="1800" spans="1:7" x14ac:dyDescent="0.35">
      <c r="A1800">
        <v>67315</v>
      </c>
      <c r="B1800">
        <v>2</v>
      </c>
      <c r="C1800" s="1" t="s">
        <v>30</v>
      </c>
      <c r="D1800">
        <v>2005</v>
      </c>
      <c r="E1800" s="1" t="s">
        <v>91</v>
      </c>
      <c r="F1800" s="1" t="s">
        <v>17</v>
      </c>
      <c r="G1800">
        <v>27</v>
      </c>
    </row>
    <row r="1801" spans="1:7" x14ac:dyDescent="0.35">
      <c r="A1801">
        <v>75910</v>
      </c>
      <c r="B1801">
        <v>0</v>
      </c>
      <c r="C1801" s="1" t="s">
        <v>48</v>
      </c>
      <c r="D1801">
        <v>0</v>
      </c>
      <c r="E1801" s="1" t="s">
        <v>97</v>
      </c>
      <c r="F1801" s="1" t="s">
        <v>17</v>
      </c>
      <c r="G1801">
        <v>10</v>
      </c>
    </row>
    <row r="1802" spans="1:7" x14ac:dyDescent="0.35">
      <c r="A1802">
        <v>103527</v>
      </c>
      <c r="B1802">
        <v>1</v>
      </c>
      <c r="C1802" s="1" t="s">
        <v>37</v>
      </c>
      <c r="D1802">
        <v>5002</v>
      </c>
      <c r="E1802" s="1" t="s">
        <v>100</v>
      </c>
      <c r="F1802" s="1" t="s">
        <v>14</v>
      </c>
      <c r="G1802">
        <v>4</v>
      </c>
    </row>
    <row r="1803" spans="1:7" x14ac:dyDescent="0.35">
      <c r="A1803">
        <v>16247</v>
      </c>
      <c r="B1803">
        <v>2</v>
      </c>
      <c r="C1803" s="1" t="s">
        <v>18</v>
      </c>
      <c r="D1803">
        <v>0</v>
      </c>
      <c r="E1803" s="1" t="s">
        <v>92</v>
      </c>
      <c r="F1803" s="1" t="s">
        <v>97</v>
      </c>
      <c r="G1803">
        <v>10</v>
      </c>
    </row>
    <row r="1804" spans="1:7" x14ac:dyDescent="0.35">
      <c r="A1804">
        <v>166770</v>
      </c>
      <c r="B1804">
        <v>0</v>
      </c>
      <c r="C1804" s="1" t="s">
        <v>22</v>
      </c>
      <c r="D1804">
        <v>3901</v>
      </c>
      <c r="E1804" s="1" t="s">
        <v>101</v>
      </c>
      <c r="F1804" s="1" t="s">
        <v>17</v>
      </c>
      <c r="G1804">
        <v>5</v>
      </c>
    </row>
    <row r="1805" spans="1:7" x14ac:dyDescent="0.35">
      <c r="A1805">
        <v>82580</v>
      </c>
      <c r="B1805">
        <v>2</v>
      </c>
      <c r="C1805" s="1" t="s">
        <v>57</v>
      </c>
      <c r="D1805">
        <v>1001</v>
      </c>
      <c r="E1805" s="1" t="s">
        <v>98</v>
      </c>
      <c r="F1805" s="1" t="s">
        <v>17</v>
      </c>
      <c r="G1805">
        <v>5</v>
      </c>
    </row>
    <row r="1806" spans="1:7" x14ac:dyDescent="0.35">
      <c r="A1806">
        <v>34883</v>
      </c>
      <c r="B1806">
        <v>2</v>
      </c>
      <c r="C1806" s="1" t="s">
        <v>13</v>
      </c>
      <c r="D1806">
        <v>3001</v>
      </c>
      <c r="E1806" s="1" t="s">
        <v>90</v>
      </c>
      <c r="F1806" s="1" t="s">
        <v>14</v>
      </c>
      <c r="G1806">
        <v>5</v>
      </c>
    </row>
    <row r="1807" spans="1:7" x14ac:dyDescent="0.35">
      <c r="A1807">
        <v>57647</v>
      </c>
      <c r="B1807">
        <v>0</v>
      </c>
      <c r="C1807" s="1" t="s">
        <v>58</v>
      </c>
      <c r="D1807">
        <v>7309</v>
      </c>
      <c r="E1807" s="1" t="s">
        <v>92</v>
      </c>
      <c r="F1807" s="1" t="s">
        <v>14</v>
      </c>
      <c r="G1807">
        <v>20</v>
      </c>
    </row>
    <row r="1808" spans="1:7" x14ac:dyDescent="0.35">
      <c r="A1808">
        <v>82995</v>
      </c>
      <c r="B1808">
        <v>1002</v>
      </c>
      <c r="C1808" s="1" t="s">
        <v>57</v>
      </c>
      <c r="D1808">
        <v>3603</v>
      </c>
      <c r="E1808" s="1" t="s">
        <v>91</v>
      </c>
      <c r="F1808" s="1" t="s">
        <v>14</v>
      </c>
      <c r="G1808">
        <v>5</v>
      </c>
    </row>
    <row r="1809" spans="1:7" x14ac:dyDescent="0.35">
      <c r="A1809">
        <v>74043</v>
      </c>
      <c r="B1809">
        <v>0</v>
      </c>
      <c r="C1809" s="1" t="s">
        <v>30</v>
      </c>
      <c r="D1809">
        <v>2401</v>
      </c>
      <c r="E1809" s="1" t="s">
        <v>92</v>
      </c>
      <c r="F1809" s="1" t="s">
        <v>17</v>
      </c>
      <c r="G1809">
        <v>12</v>
      </c>
    </row>
    <row r="1810" spans="1:7" x14ac:dyDescent="0.35">
      <c r="A1810">
        <v>114438</v>
      </c>
      <c r="B1810">
        <v>1</v>
      </c>
      <c r="C1810" s="1" t="s">
        <v>32</v>
      </c>
      <c r="D1810">
        <v>2512</v>
      </c>
      <c r="E1810" s="1" t="s">
        <v>90</v>
      </c>
      <c r="F1810" s="1" t="s">
        <v>14</v>
      </c>
      <c r="G1810">
        <v>20</v>
      </c>
    </row>
    <row r="1811" spans="1:7" x14ac:dyDescent="0.35">
      <c r="A1811">
        <v>122046</v>
      </c>
      <c r="B1811">
        <v>0</v>
      </c>
      <c r="C1811" s="1" t="s">
        <v>21</v>
      </c>
      <c r="D1811">
        <v>3601</v>
      </c>
      <c r="E1811" s="1" t="s">
        <v>93</v>
      </c>
      <c r="F1811" s="1" t="s">
        <v>17</v>
      </c>
      <c r="G1811">
        <v>25</v>
      </c>
    </row>
    <row r="1812" spans="1:7" x14ac:dyDescent="0.35">
      <c r="A1812">
        <v>69122</v>
      </c>
      <c r="B1812">
        <v>1</v>
      </c>
      <c r="C1812" s="1" t="s">
        <v>30</v>
      </c>
      <c r="D1812">
        <v>2701</v>
      </c>
      <c r="E1812" s="1" t="s">
        <v>91</v>
      </c>
      <c r="F1812" s="1" t="s">
        <v>14</v>
      </c>
      <c r="G1812">
        <v>13</v>
      </c>
    </row>
    <row r="1813" spans="1:7" x14ac:dyDescent="0.35">
      <c r="A1813">
        <v>118739</v>
      </c>
      <c r="B1813">
        <v>0</v>
      </c>
      <c r="C1813" s="1" t="s">
        <v>21</v>
      </c>
      <c r="D1813">
        <v>4701</v>
      </c>
      <c r="E1813" s="1" t="s">
        <v>93</v>
      </c>
      <c r="F1813" s="1" t="s">
        <v>14</v>
      </c>
      <c r="G1813">
        <v>15</v>
      </c>
    </row>
    <row r="1814" spans="1:7" x14ac:dyDescent="0.35">
      <c r="A1814">
        <v>68148</v>
      </c>
      <c r="B1814">
        <v>0</v>
      </c>
      <c r="C1814" s="1" t="s">
        <v>30</v>
      </c>
      <c r="D1814">
        <v>5401</v>
      </c>
      <c r="E1814" s="1" t="s">
        <v>103</v>
      </c>
      <c r="F1814" s="1" t="s">
        <v>17</v>
      </c>
      <c r="G1814">
        <v>10</v>
      </c>
    </row>
    <row r="1815" spans="1:7" x14ac:dyDescent="0.35">
      <c r="A1815">
        <v>22644</v>
      </c>
      <c r="B1815">
        <v>2</v>
      </c>
      <c r="C1815" s="1" t="s">
        <v>47</v>
      </c>
      <c r="D1815">
        <v>4201</v>
      </c>
      <c r="E1815" s="1" t="s">
        <v>92</v>
      </c>
      <c r="F1815" s="1" t="s">
        <v>17</v>
      </c>
      <c r="G1815">
        <v>21</v>
      </c>
    </row>
    <row r="1816" spans="1:7" x14ac:dyDescent="0.35">
      <c r="A1816">
        <v>87239</v>
      </c>
      <c r="B1816">
        <v>1002</v>
      </c>
      <c r="C1816" s="1" t="s">
        <v>35</v>
      </c>
      <c r="D1816">
        <v>1601</v>
      </c>
      <c r="E1816" s="1" t="s">
        <v>90</v>
      </c>
      <c r="F1816" s="1" t="s">
        <v>14</v>
      </c>
      <c r="G1816">
        <v>7</v>
      </c>
    </row>
    <row r="1817" spans="1:7" x14ac:dyDescent="0.35">
      <c r="A1817">
        <v>108447</v>
      </c>
      <c r="B1817">
        <v>0</v>
      </c>
      <c r="C1817" s="1" t="s">
        <v>50</v>
      </c>
      <c r="D1817">
        <v>0</v>
      </c>
      <c r="E1817" s="1" t="s">
        <v>91</v>
      </c>
      <c r="F1817" s="1" t="s">
        <v>17</v>
      </c>
      <c r="G1817">
        <v>10</v>
      </c>
    </row>
    <row r="1818" spans="1:7" x14ac:dyDescent="0.35">
      <c r="A1818">
        <v>49860</v>
      </c>
      <c r="B1818">
        <v>0</v>
      </c>
      <c r="C1818" s="1" t="s">
        <v>54</v>
      </c>
      <c r="D1818">
        <v>3512</v>
      </c>
      <c r="E1818" s="1" t="s">
        <v>91</v>
      </c>
      <c r="F1818" s="1" t="s">
        <v>17</v>
      </c>
      <c r="G1818">
        <v>4</v>
      </c>
    </row>
    <row r="1819" spans="1:7" x14ac:dyDescent="0.35">
      <c r="A1819">
        <v>88662</v>
      </c>
      <c r="B1819">
        <v>0</v>
      </c>
      <c r="C1819" s="1" t="s">
        <v>16</v>
      </c>
      <c r="D1819">
        <v>3004</v>
      </c>
      <c r="E1819" s="1" t="s">
        <v>91</v>
      </c>
      <c r="F1819" s="1" t="s">
        <v>14</v>
      </c>
      <c r="G1819">
        <v>12</v>
      </c>
    </row>
    <row r="1820" spans="1:7" x14ac:dyDescent="0.35">
      <c r="A1820">
        <v>59225</v>
      </c>
      <c r="B1820">
        <v>2</v>
      </c>
      <c r="C1820" s="1" t="s">
        <v>34</v>
      </c>
      <c r="D1820">
        <v>0</v>
      </c>
      <c r="E1820" s="1" t="s">
        <v>92</v>
      </c>
      <c r="F1820" s="1" t="s">
        <v>17</v>
      </c>
      <c r="G1820">
        <v>10</v>
      </c>
    </row>
    <row r="1821" spans="1:7" x14ac:dyDescent="0.35">
      <c r="A1821">
        <v>190377</v>
      </c>
      <c r="B1821">
        <v>28</v>
      </c>
      <c r="C1821" s="1" t="s">
        <v>13</v>
      </c>
      <c r="D1821">
        <v>0</v>
      </c>
      <c r="E1821" s="1" t="s">
        <v>97</v>
      </c>
      <c r="F1821" s="1" t="s">
        <v>17</v>
      </c>
      <c r="G1821">
        <v>24</v>
      </c>
    </row>
    <row r="1822" spans="1:7" x14ac:dyDescent="0.35">
      <c r="A1822">
        <v>151695</v>
      </c>
      <c r="B1822">
        <v>1</v>
      </c>
      <c r="C1822" s="1" t="s">
        <v>22</v>
      </c>
      <c r="D1822">
        <v>0</v>
      </c>
      <c r="E1822" s="1" t="s">
        <v>95</v>
      </c>
      <c r="F1822" s="1" t="s">
        <v>14</v>
      </c>
      <c r="G1822">
        <v>35</v>
      </c>
    </row>
    <row r="1823" spans="1:7" x14ac:dyDescent="0.35">
      <c r="A1823">
        <v>146301</v>
      </c>
      <c r="B1823">
        <v>0</v>
      </c>
      <c r="C1823" s="1" t="s">
        <v>42</v>
      </c>
      <c r="D1823">
        <v>6301</v>
      </c>
      <c r="E1823" s="1" t="s">
        <v>104</v>
      </c>
      <c r="F1823" s="1" t="s">
        <v>17</v>
      </c>
      <c r="G1823">
        <v>17</v>
      </c>
    </row>
    <row r="1824" spans="1:7" x14ac:dyDescent="0.35">
      <c r="A1824">
        <v>27944</v>
      </c>
      <c r="B1824">
        <v>0</v>
      </c>
      <c r="C1824" s="1" t="s">
        <v>40</v>
      </c>
      <c r="D1824">
        <v>5011</v>
      </c>
      <c r="E1824" s="1" t="s">
        <v>89</v>
      </c>
      <c r="F1824" s="1" t="s">
        <v>17</v>
      </c>
      <c r="G1824">
        <v>33</v>
      </c>
    </row>
    <row r="1825" spans="1:7" x14ac:dyDescent="0.35">
      <c r="A1825">
        <v>172801</v>
      </c>
      <c r="B1825">
        <v>1002</v>
      </c>
      <c r="C1825" s="1" t="s">
        <v>22</v>
      </c>
      <c r="D1825">
        <v>0</v>
      </c>
      <c r="E1825" s="1" t="s">
        <v>92</v>
      </c>
      <c r="F1825" s="1" t="s">
        <v>14</v>
      </c>
      <c r="G1825">
        <v>10</v>
      </c>
    </row>
    <row r="1826" spans="1:7" x14ac:dyDescent="0.35">
      <c r="A1826">
        <v>78179</v>
      </c>
      <c r="B1826">
        <v>1</v>
      </c>
      <c r="C1826" s="1" t="s">
        <v>36</v>
      </c>
      <c r="D1826">
        <v>6401</v>
      </c>
      <c r="E1826" s="1" t="s">
        <v>98</v>
      </c>
      <c r="F1826" s="1" t="s">
        <v>14</v>
      </c>
      <c r="G1826">
        <v>10</v>
      </c>
    </row>
    <row r="1827" spans="1:7" x14ac:dyDescent="0.35">
      <c r="A1827">
        <v>121755</v>
      </c>
      <c r="B1827">
        <v>0</v>
      </c>
      <c r="C1827" s="1" t="s">
        <v>21</v>
      </c>
      <c r="D1827">
        <v>2001</v>
      </c>
      <c r="E1827" s="1" t="s">
        <v>93</v>
      </c>
      <c r="F1827" s="1" t="s">
        <v>14</v>
      </c>
      <c r="G1827">
        <v>15</v>
      </c>
    </row>
    <row r="1828" spans="1:7" x14ac:dyDescent="0.35">
      <c r="A1828">
        <v>147747</v>
      </c>
      <c r="B1828">
        <v>0</v>
      </c>
      <c r="C1828" s="1" t="s">
        <v>22</v>
      </c>
      <c r="D1828">
        <v>2008</v>
      </c>
      <c r="E1828" s="1" t="s">
        <v>94</v>
      </c>
      <c r="F1828" s="1" t="s">
        <v>17</v>
      </c>
      <c r="G1828">
        <v>13</v>
      </c>
    </row>
    <row r="1829" spans="1:7" x14ac:dyDescent="0.35">
      <c r="A1829">
        <v>3685</v>
      </c>
      <c r="B1829">
        <v>0</v>
      </c>
      <c r="C1829" s="1" t="s">
        <v>41</v>
      </c>
      <c r="D1829">
        <v>4201</v>
      </c>
      <c r="E1829" s="1" t="s">
        <v>99</v>
      </c>
      <c r="F1829" s="1" t="s">
        <v>17</v>
      </c>
      <c r="G1829">
        <v>15</v>
      </c>
    </row>
    <row r="1830" spans="1:7" x14ac:dyDescent="0.35">
      <c r="A1830">
        <v>128934</v>
      </c>
      <c r="B1830">
        <v>0</v>
      </c>
      <c r="C1830" s="1" t="s">
        <v>21</v>
      </c>
      <c r="D1830">
        <v>1</v>
      </c>
      <c r="E1830" s="1" t="s">
        <v>94</v>
      </c>
      <c r="F1830" s="1" t="s">
        <v>17</v>
      </c>
      <c r="G1830">
        <v>20</v>
      </c>
    </row>
    <row r="1831" spans="1:7" x14ac:dyDescent="0.35">
      <c r="A1831">
        <v>18038</v>
      </c>
      <c r="B1831">
        <v>0</v>
      </c>
      <c r="C1831" s="1" t="s">
        <v>18</v>
      </c>
      <c r="D1831">
        <v>0</v>
      </c>
      <c r="E1831" s="1" t="s">
        <v>92</v>
      </c>
      <c r="F1831" s="1" t="s">
        <v>97</v>
      </c>
      <c r="G1831">
        <v>16</v>
      </c>
    </row>
    <row r="1832" spans="1:7" x14ac:dyDescent="0.35">
      <c r="A1832">
        <v>180272</v>
      </c>
      <c r="B1832">
        <v>0</v>
      </c>
      <c r="C1832" s="1" t="s">
        <v>41</v>
      </c>
      <c r="D1832">
        <v>1801</v>
      </c>
      <c r="E1832" s="1" t="s">
        <v>89</v>
      </c>
      <c r="F1832" s="1" t="s">
        <v>17</v>
      </c>
      <c r="G1832">
        <v>20</v>
      </c>
    </row>
    <row r="1833" spans="1:7" x14ac:dyDescent="0.35">
      <c r="A1833">
        <v>164986</v>
      </c>
      <c r="B1833">
        <v>0</v>
      </c>
      <c r="C1833" s="1" t="s">
        <v>22</v>
      </c>
      <c r="D1833">
        <v>2901</v>
      </c>
      <c r="E1833" s="1" t="s">
        <v>94</v>
      </c>
      <c r="F1833" s="1" t="s">
        <v>17</v>
      </c>
      <c r="G1833">
        <v>15</v>
      </c>
    </row>
    <row r="1834" spans="1:7" x14ac:dyDescent="0.35">
      <c r="A1834">
        <v>65117</v>
      </c>
      <c r="B1834">
        <v>28</v>
      </c>
      <c r="C1834" s="1" t="s">
        <v>30</v>
      </c>
      <c r="D1834">
        <v>5610</v>
      </c>
      <c r="E1834" s="1" t="s">
        <v>105</v>
      </c>
      <c r="F1834" s="1" t="s">
        <v>17</v>
      </c>
      <c r="G1834">
        <v>10</v>
      </c>
    </row>
    <row r="1835" spans="1:7" x14ac:dyDescent="0.35">
      <c r="A1835">
        <v>93995</v>
      </c>
      <c r="B1835">
        <v>0</v>
      </c>
      <c r="C1835" s="1" t="s">
        <v>16</v>
      </c>
      <c r="D1835">
        <v>0</v>
      </c>
      <c r="E1835" s="1" t="s">
        <v>96</v>
      </c>
      <c r="F1835" s="1" t="s">
        <v>17</v>
      </c>
      <c r="G1835">
        <v>10</v>
      </c>
    </row>
    <row r="1836" spans="1:7" x14ac:dyDescent="0.35">
      <c r="A1836">
        <v>84097</v>
      </c>
      <c r="B1836">
        <v>2</v>
      </c>
      <c r="C1836" s="1" t="s">
        <v>57</v>
      </c>
      <c r="D1836">
        <v>1001</v>
      </c>
      <c r="E1836" s="1" t="s">
        <v>94</v>
      </c>
      <c r="F1836" s="1" t="s">
        <v>17</v>
      </c>
      <c r="G1836">
        <v>25</v>
      </c>
    </row>
    <row r="1837" spans="1:7" x14ac:dyDescent="0.35">
      <c r="A1837">
        <v>116267</v>
      </c>
      <c r="B1837">
        <v>0</v>
      </c>
      <c r="C1837" s="1" t="s">
        <v>21</v>
      </c>
      <c r="D1837">
        <v>2401</v>
      </c>
      <c r="E1837" s="1" t="s">
        <v>94</v>
      </c>
      <c r="F1837" s="1" t="s">
        <v>17</v>
      </c>
      <c r="G1837">
        <v>20</v>
      </c>
    </row>
    <row r="1838" spans="1:7" x14ac:dyDescent="0.35">
      <c r="A1838">
        <v>153898</v>
      </c>
      <c r="B1838">
        <v>0</v>
      </c>
      <c r="C1838" s="1" t="s">
        <v>22</v>
      </c>
      <c r="D1838">
        <v>0</v>
      </c>
      <c r="E1838" s="1" t="s">
        <v>104</v>
      </c>
      <c r="F1838" s="1" t="s">
        <v>17</v>
      </c>
      <c r="G1838">
        <v>10</v>
      </c>
    </row>
    <row r="1839" spans="1:7" x14ac:dyDescent="0.35">
      <c r="A1839">
        <v>161627</v>
      </c>
      <c r="B1839">
        <v>2</v>
      </c>
      <c r="C1839" s="1" t="s">
        <v>22</v>
      </c>
      <c r="D1839">
        <v>4401</v>
      </c>
      <c r="E1839" s="1" t="s">
        <v>91</v>
      </c>
      <c r="F1839" s="1" t="s">
        <v>14</v>
      </c>
      <c r="G1839">
        <v>21</v>
      </c>
    </row>
    <row r="1840" spans="1:7" x14ac:dyDescent="0.35">
      <c r="A1840">
        <v>22337</v>
      </c>
      <c r="B1840">
        <v>0</v>
      </c>
      <c r="C1840" s="1" t="s">
        <v>18</v>
      </c>
      <c r="D1840">
        <v>0</v>
      </c>
      <c r="E1840" s="1" t="s">
        <v>89</v>
      </c>
      <c r="F1840" s="1" t="s">
        <v>17</v>
      </c>
      <c r="G1840">
        <v>10</v>
      </c>
    </row>
    <row r="1841" spans="1:7" x14ac:dyDescent="0.35">
      <c r="A1841">
        <v>7590</v>
      </c>
      <c r="B1841">
        <v>2</v>
      </c>
      <c r="C1841" s="1" t="s">
        <v>21</v>
      </c>
      <c r="D1841">
        <v>606</v>
      </c>
      <c r="E1841" s="1" t="s">
        <v>92</v>
      </c>
      <c r="F1841" s="1" t="s">
        <v>17</v>
      </c>
      <c r="G1841">
        <v>30</v>
      </c>
    </row>
    <row r="1842" spans="1:7" x14ac:dyDescent="0.35">
      <c r="A1842">
        <v>108905</v>
      </c>
      <c r="B1842">
        <v>0</v>
      </c>
      <c r="C1842" s="1" t="s">
        <v>50</v>
      </c>
      <c r="D1842">
        <v>0</v>
      </c>
      <c r="E1842" s="1" t="s">
        <v>93</v>
      </c>
      <c r="F1842" s="1" t="s">
        <v>17</v>
      </c>
      <c r="G1842">
        <v>20</v>
      </c>
    </row>
    <row r="1843" spans="1:7" x14ac:dyDescent="0.35">
      <c r="A1843">
        <v>100411</v>
      </c>
      <c r="B1843">
        <v>1</v>
      </c>
      <c r="C1843" s="1" t="s">
        <v>37</v>
      </c>
      <c r="D1843">
        <v>6607</v>
      </c>
      <c r="E1843" s="1" t="s">
        <v>91</v>
      </c>
      <c r="F1843" s="1" t="s">
        <v>14</v>
      </c>
      <c r="G1843">
        <v>30</v>
      </c>
    </row>
    <row r="1844" spans="1:7" x14ac:dyDescent="0.35">
      <c r="A1844">
        <v>103488</v>
      </c>
      <c r="B1844">
        <v>0</v>
      </c>
      <c r="C1844" s="1" t="s">
        <v>37</v>
      </c>
      <c r="D1844">
        <v>3001</v>
      </c>
      <c r="E1844" s="1" t="s">
        <v>90</v>
      </c>
      <c r="F1844" s="1" t="s">
        <v>17</v>
      </c>
      <c r="G1844">
        <v>10</v>
      </c>
    </row>
    <row r="1845" spans="1:7" x14ac:dyDescent="0.35">
      <c r="A1845">
        <v>99410</v>
      </c>
      <c r="B1845">
        <v>0</v>
      </c>
      <c r="C1845" s="1" t="s">
        <v>37</v>
      </c>
      <c r="D1845">
        <v>2001</v>
      </c>
      <c r="E1845" s="1" t="s">
        <v>93</v>
      </c>
      <c r="F1845" s="1" t="s">
        <v>17</v>
      </c>
      <c r="G1845">
        <v>17</v>
      </c>
    </row>
    <row r="1846" spans="1:7" x14ac:dyDescent="0.35">
      <c r="A1846">
        <v>43949</v>
      </c>
      <c r="B1846">
        <v>0</v>
      </c>
      <c r="C1846" s="1" t="s">
        <v>13</v>
      </c>
      <c r="D1846">
        <v>1901</v>
      </c>
      <c r="E1846" s="1" t="s">
        <v>89</v>
      </c>
      <c r="F1846" s="1" t="s">
        <v>14</v>
      </c>
      <c r="G1846">
        <v>6</v>
      </c>
    </row>
    <row r="1847" spans="1:7" x14ac:dyDescent="0.35">
      <c r="A1847">
        <v>87706</v>
      </c>
      <c r="B1847">
        <v>1</v>
      </c>
      <c r="C1847" s="1" t="s">
        <v>35</v>
      </c>
      <c r="D1847">
        <v>3201</v>
      </c>
      <c r="E1847" s="1" t="s">
        <v>90</v>
      </c>
      <c r="F1847" s="1" t="s">
        <v>14</v>
      </c>
      <c r="G1847">
        <v>12</v>
      </c>
    </row>
    <row r="1848" spans="1:7" x14ac:dyDescent="0.35">
      <c r="A1848">
        <v>122217</v>
      </c>
      <c r="B1848">
        <v>0</v>
      </c>
      <c r="C1848" s="1" t="s">
        <v>21</v>
      </c>
      <c r="D1848">
        <v>3001</v>
      </c>
      <c r="E1848" s="1" t="s">
        <v>96</v>
      </c>
      <c r="F1848" s="1" t="s">
        <v>17</v>
      </c>
      <c r="G1848">
        <v>5</v>
      </c>
    </row>
    <row r="1849" spans="1:7" x14ac:dyDescent="0.35">
      <c r="A1849">
        <v>29724</v>
      </c>
      <c r="B1849">
        <v>2</v>
      </c>
      <c r="C1849" s="1" t="s">
        <v>40</v>
      </c>
      <c r="D1849">
        <v>3606</v>
      </c>
      <c r="E1849" s="1" t="s">
        <v>92</v>
      </c>
      <c r="F1849" s="1" t="s">
        <v>17</v>
      </c>
      <c r="G1849">
        <v>5</v>
      </c>
    </row>
    <row r="1850" spans="1:7" x14ac:dyDescent="0.35">
      <c r="A1850">
        <v>172214</v>
      </c>
      <c r="B1850">
        <v>0</v>
      </c>
      <c r="C1850" s="1" t="s">
        <v>22</v>
      </c>
      <c r="D1850">
        <v>4803</v>
      </c>
      <c r="E1850" s="1" t="s">
        <v>91</v>
      </c>
      <c r="F1850" s="1" t="s">
        <v>17</v>
      </c>
      <c r="G1850">
        <v>5</v>
      </c>
    </row>
    <row r="1851" spans="1:7" x14ac:dyDescent="0.35">
      <c r="A1851">
        <v>106719</v>
      </c>
      <c r="B1851">
        <v>28</v>
      </c>
      <c r="C1851" s="1" t="s">
        <v>21</v>
      </c>
      <c r="D1851">
        <v>601</v>
      </c>
      <c r="E1851" s="1" t="s">
        <v>102</v>
      </c>
      <c r="F1851" s="1" t="s">
        <v>17</v>
      </c>
      <c r="G1851">
        <v>10</v>
      </c>
    </row>
    <row r="1852" spans="1:7" x14ac:dyDescent="0.35">
      <c r="A1852">
        <v>12932</v>
      </c>
      <c r="B1852">
        <v>28</v>
      </c>
      <c r="C1852" s="1" t="s">
        <v>54</v>
      </c>
      <c r="D1852">
        <v>4704</v>
      </c>
      <c r="E1852" s="1" t="s">
        <v>89</v>
      </c>
      <c r="F1852" s="1" t="s">
        <v>17</v>
      </c>
      <c r="G1852">
        <v>21</v>
      </c>
    </row>
    <row r="1853" spans="1:7" x14ac:dyDescent="0.35">
      <c r="A1853">
        <v>190726</v>
      </c>
      <c r="B1853">
        <v>2</v>
      </c>
      <c r="C1853" s="1" t="s">
        <v>70</v>
      </c>
      <c r="D1853">
        <v>508</v>
      </c>
      <c r="E1853" s="1" t="s">
        <v>97</v>
      </c>
      <c r="F1853" s="1" t="s">
        <v>17</v>
      </c>
      <c r="G1853">
        <v>10</v>
      </c>
    </row>
    <row r="1854" spans="1:7" x14ac:dyDescent="0.35">
      <c r="A1854">
        <v>127511</v>
      </c>
      <c r="B1854">
        <v>2</v>
      </c>
      <c r="C1854" s="1" t="s">
        <v>21</v>
      </c>
      <c r="D1854">
        <v>4104</v>
      </c>
      <c r="E1854" s="1" t="s">
        <v>94</v>
      </c>
      <c r="F1854" s="1" t="s">
        <v>17</v>
      </c>
      <c r="G1854">
        <v>23</v>
      </c>
    </row>
    <row r="1855" spans="1:7" x14ac:dyDescent="0.35">
      <c r="A1855">
        <v>56337</v>
      </c>
      <c r="B1855">
        <v>0</v>
      </c>
      <c r="C1855" s="1" t="s">
        <v>58</v>
      </c>
      <c r="D1855">
        <v>3710</v>
      </c>
      <c r="E1855" s="1" t="s">
        <v>90</v>
      </c>
      <c r="F1855" s="1" t="s">
        <v>17</v>
      </c>
      <c r="G1855">
        <v>15</v>
      </c>
    </row>
    <row r="1856" spans="1:7" x14ac:dyDescent="0.35">
      <c r="A1856">
        <v>113692</v>
      </c>
      <c r="B1856">
        <v>1</v>
      </c>
      <c r="C1856" s="1" t="s">
        <v>32</v>
      </c>
      <c r="D1856">
        <v>5101</v>
      </c>
      <c r="E1856" s="1" t="s">
        <v>95</v>
      </c>
      <c r="F1856" s="1" t="s">
        <v>14</v>
      </c>
      <c r="G1856">
        <v>8</v>
      </c>
    </row>
    <row r="1857" spans="1:7" x14ac:dyDescent="0.35">
      <c r="A1857">
        <v>79850</v>
      </c>
      <c r="B1857">
        <v>2</v>
      </c>
      <c r="C1857" s="1" t="s">
        <v>36</v>
      </c>
      <c r="D1857">
        <v>1401</v>
      </c>
      <c r="E1857" s="1" t="s">
        <v>92</v>
      </c>
      <c r="F1857" s="1" t="s">
        <v>14</v>
      </c>
      <c r="G1857">
        <v>10</v>
      </c>
    </row>
    <row r="1858" spans="1:7" x14ac:dyDescent="0.35">
      <c r="A1858">
        <v>28796</v>
      </c>
      <c r="B1858">
        <v>2</v>
      </c>
      <c r="C1858" s="1" t="s">
        <v>40</v>
      </c>
      <c r="D1858">
        <v>0</v>
      </c>
      <c r="E1858" s="1" t="s">
        <v>92</v>
      </c>
      <c r="F1858" s="1" t="s">
        <v>14</v>
      </c>
      <c r="G1858">
        <v>10</v>
      </c>
    </row>
    <row r="1859" spans="1:7" x14ac:dyDescent="0.35">
      <c r="A1859">
        <v>131032</v>
      </c>
      <c r="B1859">
        <v>0</v>
      </c>
      <c r="C1859" s="1" t="s">
        <v>49</v>
      </c>
      <c r="D1859">
        <v>5801</v>
      </c>
      <c r="E1859" s="1" t="s">
        <v>90</v>
      </c>
      <c r="F1859" s="1" t="s">
        <v>17</v>
      </c>
      <c r="G1859">
        <v>25</v>
      </c>
    </row>
    <row r="1860" spans="1:7" x14ac:dyDescent="0.35">
      <c r="A1860">
        <v>86318</v>
      </c>
      <c r="B1860">
        <v>2</v>
      </c>
      <c r="C1860" s="1" t="s">
        <v>53</v>
      </c>
      <c r="D1860">
        <v>0</v>
      </c>
      <c r="E1860" s="1" t="s">
        <v>92</v>
      </c>
      <c r="F1860" s="1" t="s">
        <v>17</v>
      </c>
      <c r="G1860">
        <v>5</v>
      </c>
    </row>
    <row r="1861" spans="1:7" x14ac:dyDescent="0.35">
      <c r="A1861">
        <v>63725</v>
      </c>
      <c r="B1861">
        <v>1002</v>
      </c>
      <c r="C1861" s="1" t="s">
        <v>34</v>
      </c>
      <c r="D1861">
        <v>2301</v>
      </c>
      <c r="E1861" s="1" t="s">
        <v>92</v>
      </c>
      <c r="F1861" s="1" t="s">
        <v>14</v>
      </c>
      <c r="G1861">
        <v>25</v>
      </c>
    </row>
    <row r="1862" spans="1:7" x14ac:dyDescent="0.35">
      <c r="A1862">
        <v>63572</v>
      </c>
      <c r="B1862">
        <v>0</v>
      </c>
      <c r="C1862" s="1" t="s">
        <v>34</v>
      </c>
      <c r="D1862">
        <v>4102</v>
      </c>
      <c r="E1862" s="1" t="s">
        <v>101</v>
      </c>
      <c r="F1862" s="1" t="s">
        <v>17</v>
      </c>
      <c r="G1862">
        <v>12</v>
      </c>
    </row>
    <row r="1863" spans="1:7" x14ac:dyDescent="0.35">
      <c r="A1863">
        <v>139663</v>
      </c>
      <c r="B1863">
        <v>28</v>
      </c>
      <c r="C1863" s="1" t="s">
        <v>55</v>
      </c>
      <c r="D1863">
        <v>0</v>
      </c>
      <c r="E1863" s="1" t="s">
        <v>94</v>
      </c>
      <c r="F1863" s="1" t="s">
        <v>17</v>
      </c>
      <c r="G1863">
        <v>5</v>
      </c>
    </row>
    <row r="1864" spans="1:7" x14ac:dyDescent="0.35">
      <c r="A1864">
        <v>104848</v>
      </c>
      <c r="B1864">
        <v>0</v>
      </c>
      <c r="C1864" s="1" t="s">
        <v>28</v>
      </c>
      <c r="D1864">
        <v>1501</v>
      </c>
      <c r="E1864" s="1" t="s">
        <v>94</v>
      </c>
      <c r="F1864" s="1" t="s">
        <v>17</v>
      </c>
      <c r="G1864">
        <v>7</v>
      </c>
    </row>
    <row r="1865" spans="1:7" x14ac:dyDescent="0.35">
      <c r="A1865">
        <v>150776</v>
      </c>
      <c r="B1865">
        <v>28028</v>
      </c>
      <c r="C1865" s="1" t="s">
        <v>22</v>
      </c>
      <c r="D1865">
        <v>4112</v>
      </c>
      <c r="E1865" s="1" t="s">
        <v>102</v>
      </c>
      <c r="F1865" s="1" t="s">
        <v>17</v>
      </c>
      <c r="G1865">
        <v>8</v>
      </c>
    </row>
    <row r="1866" spans="1:7" x14ac:dyDescent="0.35">
      <c r="A1866">
        <v>43104</v>
      </c>
      <c r="B1866">
        <v>1</v>
      </c>
      <c r="C1866" s="1" t="s">
        <v>22</v>
      </c>
      <c r="D1866">
        <v>5708</v>
      </c>
      <c r="E1866" s="1" t="s">
        <v>93</v>
      </c>
      <c r="F1866" s="1" t="s">
        <v>17</v>
      </c>
      <c r="G1866">
        <v>9</v>
      </c>
    </row>
    <row r="1867" spans="1:7" x14ac:dyDescent="0.35">
      <c r="A1867">
        <v>162254</v>
      </c>
      <c r="B1867">
        <v>0</v>
      </c>
      <c r="C1867" s="1" t="s">
        <v>22</v>
      </c>
      <c r="D1867">
        <v>5801</v>
      </c>
      <c r="E1867" s="1" t="s">
        <v>94</v>
      </c>
      <c r="F1867" s="1" t="s">
        <v>17</v>
      </c>
      <c r="G1867">
        <v>35</v>
      </c>
    </row>
    <row r="1868" spans="1:7" x14ac:dyDescent="0.35">
      <c r="A1868">
        <v>52902</v>
      </c>
      <c r="B1868">
        <v>28</v>
      </c>
      <c r="C1868" s="1" t="s">
        <v>54</v>
      </c>
      <c r="D1868">
        <v>0</v>
      </c>
      <c r="E1868" s="1" t="s">
        <v>93</v>
      </c>
      <c r="F1868" s="1" t="s">
        <v>17</v>
      </c>
      <c r="G1868">
        <v>17</v>
      </c>
    </row>
    <row r="1869" spans="1:7" x14ac:dyDescent="0.35">
      <c r="A1869">
        <v>79213</v>
      </c>
      <c r="B1869">
        <v>2</v>
      </c>
      <c r="C1869" s="1" t="s">
        <v>36</v>
      </c>
      <c r="D1869">
        <v>2903</v>
      </c>
      <c r="E1869" s="1" t="s">
        <v>92</v>
      </c>
      <c r="F1869" s="1" t="s">
        <v>14</v>
      </c>
      <c r="G1869">
        <v>12</v>
      </c>
    </row>
    <row r="1870" spans="1:7" x14ac:dyDescent="0.35">
      <c r="A1870">
        <v>178432</v>
      </c>
      <c r="B1870">
        <v>2</v>
      </c>
      <c r="C1870" s="1" t="s">
        <v>41</v>
      </c>
      <c r="D1870">
        <v>2806</v>
      </c>
      <c r="E1870" s="1" t="s">
        <v>94</v>
      </c>
      <c r="F1870" s="1" t="s">
        <v>17</v>
      </c>
      <c r="G1870">
        <v>14</v>
      </c>
    </row>
    <row r="1871" spans="1:7" x14ac:dyDescent="0.35">
      <c r="A1871">
        <v>11267</v>
      </c>
      <c r="B1871">
        <v>2</v>
      </c>
      <c r="C1871" s="1" t="s">
        <v>30</v>
      </c>
      <c r="D1871">
        <v>1002</v>
      </c>
      <c r="E1871" s="1" t="s">
        <v>92</v>
      </c>
      <c r="F1871" s="1" t="s">
        <v>17</v>
      </c>
      <c r="G1871">
        <v>6</v>
      </c>
    </row>
    <row r="1872" spans="1:7" x14ac:dyDescent="0.35">
      <c r="A1872">
        <v>129468</v>
      </c>
      <c r="B1872">
        <v>0</v>
      </c>
      <c r="C1872" s="1" t="s">
        <v>49</v>
      </c>
      <c r="D1872">
        <v>5301</v>
      </c>
      <c r="E1872" s="1" t="s">
        <v>91</v>
      </c>
      <c r="F1872" s="1" t="s">
        <v>17</v>
      </c>
      <c r="G1872">
        <v>20</v>
      </c>
    </row>
    <row r="1873" spans="1:7" x14ac:dyDescent="0.35">
      <c r="A1873">
        <v>54134</v>
      </c>
      <c r="B1873">
        <v>1</v>
      </c>
      <c r="C1873" s="1" t="s">
        <v>54</v>
      </c>
      <c r="D1873">
        <v>1601</v>
      </c>
      <c r="E1873" s="1" t="s">
        <v>105</v>
      </c>
      <c r="F1873" s="1" t="s">
        <v>14</v>
      </c>
      <c r="G1873">
        <v>10</v>
      </c>
    </row>
    <row r="1874" spans="1:7" x14ac:dyDescent="0.35">
      <c r="A1874">
        <v>162492</v>
      </c>
      <c r="B1874">
        <v>0</v>
      </c>
      <c r="C1874" s="1" t="s">
        <v>22</v>
      </c>
      <c r="D1874">
        <v>3710</v>
      </c>
      <c r="E1874" s="1" t="s">
        <v>94</v>
      </c>
      <c r="F1874" s="1" t="s">
        <v>17</v>
      </c>
      <c r="G1874">
        <v>10</v>
      </c>
    </row>
    <row r="1875" spans="1:7" x14ac:dyDescent="0.35">
      <c r="A1875">
        <v>13342</v>
      </c>
      <c r="B1875">
        <v>0</v>
      </c>
      <c r="C1875" s="1" t="s">
        <v>22</v>
      </c>
      <c r="D1875">
        <v>4601</v>
      </c>
      <c r="E1875" s="1" t="s">
        <v>96</v>
      </c>
      <c r="F1875" s="1" t="s">
        <v>17</v>
      </c>
      <c r="G1875">
        <v>5</v>
      </c>
    </row>
    <row r="1876" spans="1:7" x14ac:dyDescent="0.35">
      <c r="A1876">
        <v>169323</v>
      </c>
      <c r="B1876">
        <v>0</v>
      </c>
      <c r="C1876" s="1" t="s">
        <v>22</v>
      </c>
      <c r="D1876">
        <v>2608</v>
      </c>
      <c r="E1876" s="1" t="s">
        <v>91</v>
      </c>
      <c r="F1876" s="1" t="s">
        <v>17</v>
      </c>
      <c r="G1876">
        <v>3</v>
      </c>
    </row>
    <row r="1877" spans="1:7" x14ac:dyDescent="0.35">
      <c r="A1877">
        <v>125444</v>
      </c>
      <c r="B1877">
        <v>1</v>
      </c>
      <c r="C1877" s="1" t="s">
        <v>21</v>
      </c>
      <c r="D1877">
        <v>4811</v>
      </c>
      <c r="E1877" s="1" t="s">
        <v>103</v>
      </c>
      <c r="F1877" s="1" t="s">
        <v>14</v>
      </c>
      <c r="G1877">
        <v>10</v>
      </c>
    </row>
    <row r="1878" spans="1:7" x14ac:dyDescent="0.35">
      <c r="A1878">
        <v>70076</v>
      </c>
      <c r="B1878">
        <v>1</v>
      </c>
      <c r="C1878" s="1" t="s">
        <v>30</v>
      </c>
      <c r="D1878">
        <v>3407</v>
      </c>
      <c r="E1878" s="1" t="s">
        <v>99</v>
      </c>
      <c r="F1878" s="1" t="s">
        <v>14</v>
      </c>
      <c r="G1878">
        <v>10</v>
      </c>
    </row>
    <row r="1879" spans="1:7" x14ac:dyDescent="0.35">
      <c r="A1879">
        <v>4048</v>
      </c>
      <c r="B1879">
        <v>0</v>
      </c>
      <c r="C1879" s="1" t="s">
        <v>16</v>
      </c>
      <c r="D1879">
        <v>3401</v>
      </c>
      <c r="E1879" s="1" t="s">
        <v>104</v>
      </c>
      <c r="F1879" s="1" t="s">
        <v>17</v>
      </c>
      <c r="G1879">
        <v>17</v>
      </c>
    </row>
    <row r="1880" spans="1:7" x14ac:dyDescent="0.35">
      <c r="A1880">
        <v>68669</v>
      </c>
      <c r="B1880">
        <v>0</v>
      </c>
      <c r="C1880" s="1" t="s">
        <v>30</v>
      </c>
      <c r="D1880">
        <v>1801</v>
      </c>
      <c r="E1880" s="1" t="s">
        <v>91</v>
      </c>
      <c r="F1880" s="1" t="s">
        <v>17</v>
      </c>
      <c r="G1880">
        <v>15</v>
      </c>
    </row>
    <row r="1881" spans="1:7" x14ac:dyDescent="0.35">
      <c r="A1881">
        <v>155943</v>
      </c>
      <c r="B1881">
        <v>1</v>
      </c>
      <c r="C1881" s="1" t="s">
        <v>22</v>
      </c>
      <c r="D1881">
        <v>2201</v>
      </c>
      <c r="E1881" s="1" t="s">
        <v>89</v>
      </c>
      <c r="F1881" s="1" t="s">
        <v>14</v>
      </c>
      <c r="G1881">
        <v>12</v>
      </c>
    </row>
    <row r="1882" spans="1:7" x14ac:dyDescent="0.35">
      <c r="A1882">
        <v>40968</v>
      </c>
      <c r="B1882">
        <v>0</v>
      </c>
      <c r="C1882" s="1" t="s">
        <v>13</v>
      </c>
      <c r="D1882">
        <v>0</v>
      </c>
      <c r="E1882" s="1" t="s">
        <v>90</v>
      </c>
      <c r="F1882" s="1" t="s">
        <v>17</v>
      </c>
      <c r="G1882">
        <v>17</v>
      </c>
    </row>
    <row r="1883" spans="1:7" x14ac:dyDescent="0.35">
      <c r="A1883">
        <v>101109</v>
      </c>
      <c r="B1883">
        <v>0</v>
      </c>
      <c r="C1883" s="1" t="s">
        <v>37</v>
      </c>
      <c r="D1883">
        <v>2801</v>
      </c>
      <c r="E1883" s="1" t="s">
        <v>93</v>
      </c>
      <c r="F1883" s="1" t="s">
        <v>17</v>
      </c>
      <c r="G1883">
        <v>10</v>
      </c>
    </row>
    <row r="1884" spans="1:7" x14ac:dyDescent="0.35">
      <c r="A1884">
        <v>14279</v>
      </c>
      <c r="B1884">
        <v>2</v>
      </c>
      <c r="C1884" s="1" t="s">
        <v>49</v>
      </c>
      <c r="D1884">
        <v>5701</v>
      </c>
      <c r="E1884" s="1" t="s">
        <v>95</v>
      </c>
      <c r="F1884" s="1" t="s">
        <v>14</v>
      </c>
      <c r="G1884">
        <v>11</v>
      </c>
    </row>
    <row r="1885" spans="1:7" x14ac:dyDescent="0.35">
      <c r="A1885">
        <v>83887</v>
      </c>
      <c r="B1885">
        <v>2</v>
      </c>
      <c r="C1885" s="1" t="s">
        <v>57</v>
      </c>
      <c r="D1885">
        <v>6801</v>
      </c>
      <c r="E1885" s="1" t="s">
        <v>91</v>
      </c>
      <c r="F1885" s="1" t="s">
        <v>17</v>
      </c>
      <c r="G1885">
        <v>17</v>
      </c>
    </row>
    <row r="1886" spans="1:7" x14ac:dyDescent="0.35">
      <c r="A1886">
        <v>17089</v>
      </c>
      <c r="B1886">
        <v>0</v>
      </c>
      <c r="C1886" s="1" t="s">
        <v>18</v>
      </c>
      <c r="D1886">
        <v>0</v>
      </c>
      <c r="E1886" s="1" t="s">
        <v>92</v>
      </c>
      <c r="F1886" s="1" t="s">
        <v>17</v>
      </c>
      <c r="G1886">
        <v>5</v>
      </c>
    </row>
    <row r="1887" spans="1:7" x14ac:dyDescent="0.35">
      <c r="A1887">
        <v>92183</v>
      </c>
      <c r="B1887">
        <v>28</v>
      </c>
      <c r="C1887" s="1" t="s">
        <v>16</v>
      </c>
      <c r="D1887">
        <v>1101</v>
      </c>
      <c r="E1887" s="1" t="s">
        <v>93</v>
      </c>
      <c r="F1887" s="1" t="s">
        <v>17</v>
      </c>
      <c r="G1887">
        <v>5</v>
      </c>
    </row>
    <row r="1888" spans="1:7" x14ac:dyDescent="0.35">
      <c r="A1888">
        <v>65374</v>
      </c>
      <c r="B1888">
        <v>1</v>
      </c>
      <c r="C1888" s="1" t="s">
        <v>30</v>
      </c>
      <c r="D1888">
        <v>2608</v>
      </c>
      <c r="E1888" s="1" t="s">
        <v>103</v>
      </c>
      <c r="F1888" s="1" t="s">
        <v>14</v>
      </c>
      <c r="G1888">
        <v>20</v>
      </c>
    </row>
    <row r="1889" spans="1:7" x14ac:dyDescent="0.35">
      <c r="A1889">
        <v>27082</v>
      </c>
      <c r="B1889">
        <v>1</v>
      </c>
      <c r="C1889" s="1" t="s">
        <v>21</v>
      </c>
      <c r="D1889">
        <v>4612</v>
      </c>
      <c r="E1889" s="1" t="s">
        <v>91</v>
      </c>
      <c r="F1889" s="1" t="s">
        <v>14</v>
      </c>
      <c r="G1889">
        <v>10</v>
      </c>
    </row>
    <row r="1890" spans="1:7" x14ac:dyDescent="0.35">
      <c r="A1890">
        <v>108115</v>
      </c>
      <c r="B1890">
        <v>1</v>
      </c>
      <c r="C1890" s="1" t="s">
        <v>50</v>
      </c>
      <c r="D1890">
        <v>3511</v>
      </c>
      <c r="E1890" s="1" t="s">
        <v>94</v>
      </c>
      <c r="F1890" s="1" t="s">
        <v>14</v>
      </c>
      <c r="G1890">
        <v>100</v>
      </c>
    </row>
    <row r="1891" spans="1:7" x14ac:dyDescent="0.35">
      <c r="A1891">
        <v>86278</v>
      </c>
      <c r="B1891">
        <v>1</v>
      </c>
      <c r="C1891" s="1" t="s">
        <v>53</v>
      </c>
      <c r="D1891">
        <v>3201</v>
      </c>
      <c r="E1891" s="1" t="s">
        <v>89</v>
      </c>
      <c r="F1891" s="1" t="s">
        <v>14</v>
      </c>
      <c r="G1891">
        <v>9</v>
      </c>
    </row>
    <row r="1892" spans="1:7" x14ac:dyDescent="0.35">
      <c r="A1892">
        <v>87904</v>
      </c>
      <c r="B1892">
        <v>1</v>
      </c>
      <c r="C1892" s="1" t="s">
        <v>16</v>
      </c>
      <c r="D1892">
        <v>3209</v>
      </c>
      <c r="E1892" s="1" t="s">
        <v>104</v>
      </c>
      <c r="F1892" s="1" t="s">
        <v>14</v>
      </c>
      <c r="G1892">
        <v>21</v>
      </c>
    </row>
    <row r="1893" spans="1:7" x14ac:dyDescent="0.35">
      <c r="A1893">
        <v>5798</v>
      </c>
      <c r="B1893">
        <v>0</v>
      </c>
      <c r="C1893" s="1" t="s">
        <v>21</v>
      </c>
      <c r="D1893">
        <v>6501</v>
      </c>
      <c r="E1893" s="1" t="s">
        <v>94</v>
      </c>
      <c r="F1893" s="1" t="s">
        <v>31</v>
      </c>
      <c r="G1893">
        <v>50</v>
      </c>
    </row>
    <row r="1894" spans="1:7" x14ac:dyDescent="0.35">
      <c r="A1894">
        <v>115289</v>
      </c>
      <c r="B1894">
        <v>0</v>
      </c>
      <c r="C1894" s="1" t="s">
        <v>32</v>
      </c>
      <c r="D1894">
        <v>3801</v>
      </c>
      <c r="E1894" s="1" t="s">
        <v>105</v>
      </c>
      <c r="F1894" s="1" t="s">
        <v>17</v>
      </c>
      <c r="G1894">
        <v>25</v>
      </c>
    </row>
    <row r="1895" spans="1:7" x14ac:dyDescent="0.35">
      <c r="A1895">
        <v>186185</v>
      </c>
      <c r="B1895">
        <v>1</v>
      </c>
      <c r="C1895" s="1" t="s">
        <v>49</v>
      </c>
      <c r="D1895">
        <v>2010</v>
      </c>
      <c r="E1895" s="1" t="s">
        <v>94</v>
      </c>
      <c r="F1895" s="1" t="s">
        <v>14</v>
      </c>
      <c r="G1895">
        <v>15</v>
      </c>
    </row>
    <row r="1896" spans="1:7" x14ac:dyDescent="0.35">
      <c r="A1896">
        <v>74589</v>
      </c>
      <c r="B1896">
        <v>0</v>
      </c>
      <c r="C1896" s="1" t="s">
        <v>30</v>
      </c>
      <c r="D1896">
        <v>5401</v>
      </c>
      <c r="E1896" s="1" t="s">
        <v>95</v>
      </c>
      <c r="F1896" s="1" t="s">
        <v>17</v>
      </c>
      <c r="G1896">
        <v>12</v>
      </c>
    </row>
    <row r="1897" spans="1:7" x14ac:dyDescent="0.35">
      <c r="A1897">
        <v>65558</v>
      </c>
      <c r="B1897">
        <v>0</v>
      </c>
      <c r="C1897" s="1" t="s">
        <v>30</v>
      </c>
      <c r="D1897">
        <v>5612</v>
      </c>
      <c r="E1897" s="1" t="s">
        <v>102</v>
      </c>
      <c r="F1897" s="1" t="s">
        <v>17</v>
      </c>
      <c r="G1897">
        <v>10</v>
      </c>
    </row>
    <row r="1898" spans="1:7" x14ac:dyDescent="0.35">
      <c r="A1898">
        <v>22696</v>
      </c>
      <c r="B1898">
        <v>0</v>
      </c>
      <c r="C1898" s="1" t="s">
        <v>47</v>
      </c>
      <c r="D1898">
        <v>6201</v>
      </c>
      <c r="E1898" s="1" t="s">
        <v>92</v>
      </c>
      <c r="F1898" s="1" t="s">
        <v>17</v>
      </c>
      <c r="G1898">
        <v>20</v>
      </c>
    </row>
    <row r="1899" spans="1:7" x14ac:dyDescent="0.35">
      <c r="A1899">
        <v>387</v>
      </c>
      <c r="B1899">
        <v>2</v>
      </c>
      <c r="C1899" s="1" t="s">
        <v>34</v>
      </c>
      <c r="D1899">
        <v>0</v>
      </c>
      <c r="E1899" s="1" t="s">
        <v>90</v>
      </c>
      <c r="F1899" s="1" t="s">
        <v>17</v>
      </c>
      <c r="G1899">
        <v>5</v>
      </c>
    </row>
    <row r="1900" spans="1:7" x14ac:dyDescent="0.35">
      <c r="A1900">
        <v>98033</v>
      </c>
      <c r="B1900">
        <v>2</v>
      </c>
      <c r="C1900" s="1" t="s">
        <v>16</v>
      </c>
      <c r="D1900">
        <v>1912</v>
      </c>
      <c r="E1900" s="1" t="s">
        <v>100</v>
      </c>
      <c r="F1900" s="1" t="s">
        <v>17</v>
      </c>
      <c r="G1900">
        <v>20</v>
      </c>
    </row>
    <row r="1901" spans="1:7" x14ac:dyDescent="0.35">
      <c r="A1901">
        <v>110308</v>
      </c>
      <c r="B1901">
        <v>0</v>
      </c>
      <c r="C1901" s="1" t="s">
        <v>50</v>
      </c>
      <c r="D1901">
        <v>3701</v>
      </c>
      <c r="E1901" s="1" t="s">
        <v>93</v>
      </c>
      <c r="F1901" s="1" t="s">
        <v>17</v>
      </c>
      <c r="G1901">
        <v>15</v>
      </c>
    </row>
    <row r="1902" spans="1:7" x14ac:dyDescent="0.35">
      <c r="A1902">
        <v>3496</v>
      </c>
      <c r="B1902">
        <v>1</v>
      </c>
      <c r="C1902" s="1" t="s">
        <v>21</v>
      </c>
      <c r="D1902">
        <v>6703</v>
      </c>
      <c r="E1902" s="1" t="s">
        <v>93</v>
      </c>
      <c r="F1902" s="1" t="s">
        <v>14</v>
      </c>
      <c r="G1902">
        <v>10</v>
      </c>
    </row>
    <row r="1903" spans="1:7" x14ac:dyDescent="0.35">
      <c r="A1903">
        <v>138262</v>
      </c>
      <c r="B1903">
        <v>28</v>
      </c>
      <c r="C1903" s="1" t="s">
        <v>56</v>
      </c>
      <c r="D1903">
        <v>6201</v>
      </c>
      <c r="E1903" s="1" t="s">
        <v>89</v>
      </c>
      <c r="F1903" s="1" t="s">
        <v>17</v>
      </c>
      <c r="G1903">
        <v>5</v>
      </c>
    </row>
    <row r="1904" spans="1:7" x14ac:dyDescent="0.35">
      <c r="A1904">
        <v>80437</v>
      </c>
      <c r="B1904">
        <v>1</v>
      </c>
      <c r="C1904" s="1" t="s">
        <v>36</v>
      </c>
      <c r="D1904">
        <v>6702</v>
      </c>
      <c r="E1904" s="1" t="s">
        <v>89</v>
      </c>
      <c r="F1904" s="1" t="s">
        <v>14</v>
      </c>
      <c r="G1904">
        <v>10</v>
      </c>
    </row>
    <row r="1905" spans="1:7" x14ac:dyDescent="0.35">
      <c r="A1905">
        <v>186580</v>
      </c>
      <c r="B1905">
        <v>0</v>
      </c>
      <c r="C1905" s="1" t="s">
        <v>21</v>
      </c>
      <c r="D1905">
        <v>3007</v>
      </c>
      <c r="E1905" s="1" t="s">
        <v>90</v>
      </c>
      <c r="F1905" s="1" t="s">
        <v>17</v>
      </c>
      <c r="G1905">
        <v>5</v>
      </c>
    </row>
    <row r="1906" spans="1:7" x14ac:dyDescent="0.35">
      <c r="A1906">
        <v>8863</v>
      </c>
      <c r="B1906">
        <v>1</v>
      </c>
      <c r="C1906" s="1" t="s">
        <v>13</v>
      </c>
      <c r="D1906">
        <v>5503</v>
      </c>
      <c r="E1906" s="1" t="s">
        <v>104</v>
      </c>
      <c r="F1906" s="1" t="s">
        <v>14</v>
      </c>
      <c r="G1906">
        <v>40</v>
      </c>
    </row>
    <row r="1907" spans="1:7" x14ac:dyDescent="0.35">
      <c r="A1907">
        <v>120734</v>
      </c>
      <c r="B1907">
        <v>0</v>
      </c>
      <c r="C1907" s="1" t="s">
        <v>21</v>
      </c>
      <c r="D1907">
        <v>0</v>
      </c>
      <c r="E1907" s="1" t="s">
        <v>100</v>
      </c>
      <c r="F1907" s="1" t="s">
        <v>17</v>
      </c>
      <c r="G1907">
        <v>5</v>
      </c>
    </row>
    <row r="1908" spans="1:7" x14ac:dyDescent="0.35">
      <c r="A1908">
        <v>149414</v>
      </c>
      <c r="B1908">
        <v>0</v>
      </c>
      <c r="C1908" s="1" t="s">
        <v>22</v>
      </c>
      <c r="D1908">
        <v>4606</v>
      </c>
      <c r="E1908" s="1" t="s">
        <v>104</v>
      </c>
      <c r="F1908" s="1" t="s">
        <v>17</v>
      </c>
      <c r="G1908">
        <v>9</v>
      </c>
    </row>
    <row r="1909" spans="1:7" x14ac:dyDescent="0.35">
      <c r="A1909">
        <v>79900</v>
      </c>
      <c r="B1909">
        <v>0</v>
      </c>
      <c r="C1909" s="1" t="s">
        <v>36</v>
      </c>
      <c r="D1909">
        <v>2905</v>
      </c>
      <c r="E1909" s="1" t="s">
        <v>92</v>
      </c>
      <c r="F1909" s="1" t="s">
        <v>17</v>
      </c>
      <c r="G1909">
        <v>50</v>
      </c>
    </row>
    <row r="1910" spans="1:7" x14ac:dyDescent="0.35">
      <c r="A1910">
        <v>154158</v>
      </c>
      <c r="B1910">
        <v>0</v>
      </c>
      <c r="C1910" s="1" t="s">
        <v>22</v>
      </c>
      <c r="D1910">
        <v>3601</v>
      </c>
      <c r="E1910" s="1" t="s">
        <v>92</v>
      </c>
      <c r="F1910" s="1" t="s">
        <v>17</v>
      </c>
      <c r="G1910">
        <v>7</v>
      </c>
    </row>
    <row r="1911" spans="1:7" x14ac:dyDescent="0.35">
      <c r="A1911">
        <v>23146</v>
      </c>
      <c r="B1911">
        <v>1</v>
      </c>
      <c r="C1911" s="1" t="s">
        <v>47</v>
      </c>
      <c r="D1911">
        <v>2801</v>
      </c>
      <c r="E1911" s="1" t="s">
        <v>93</v>
      </c>
      <c r="F1911" s="1" t="s">
        <v>14</v>
      </c>
      <c r="G1911">
        <v>5</v>
      </c>
    </row>
    <row r="1912" spans="1:7" x14ac:dyDescent="0.35">
      <c r="A1912">
        <v>1617</v>
      </c>
      <c r="B1912">
        <v>0</v>
      </c>
      <c r="C1912" s="1" t="s">
        <v>22</v>
      </c>
      <c r="D1912">
        <v>2201</v>
      </c>
      <c r="E1912" s="1" t="s">
        <v>94</v>
      </c>
      <c r="F1912" s="1" t="s">
        <v>17</v>
      </c>
      <c r="G1912">
        <v>15</v>
      </c>
    </row>
    <row r="1913" spans="1:7" x14ac:dyDescent="0.35">
      <c r="A1913">
        <v>68022</v>
      </c>
      <c r="B1913">
        <v>0</v>
      </c>
      <c r="C1913" s="1" t="s">
        <v>30</v>
      </c>
      <c r="D1913">
        <v>3104</v>
      </c>
      <c r="E1913" s="1" t="s">
        <v>104</v>
      </c>
      <c r="F1913" s="1" t="s">
        <v>17</v>
      </c>
      <c r="G1913">
        <v>15</v>
      </c>
    </row>
    <row r="1914" spans="1:7" x14ac:dyDescent="0.35">
      <c r="A1914">
        <v>44705</v>
      </c>
      <c r="B1914">
        <v>28</v>
      </c>
      <c r="C1914" s="1" t="s">
        <v>13</v>
      </c>
      <c r="D1914">
        <v>2601</v>
      </c>
      <c r="E1914" s="1" t="s">
        <v>89</v>
      </c>
      <c r="F1914" s="1" t="s">
        <v>17</v>
      </c>
      <c r="G1914">
        <v>15</v>
      </c>
    </row>
    <row r="1915" spans="1:7" x14ac:dyDescent="0.35">
      <c r="A1915">
        <v>49943</v>
      </c>
      <c r="B1915">
        <v>1</v>
      </c>
      <c r="C1915" s="1" t="s">
        <v>13</v>
      </c>
      <c r="D1915">
        <v>4001</v>
      </c>
      <c r="E1915" s="1" t="s">
        <v>92</v>
      </c>
      <c r="F1915" s="1" t="s">
        <v>14</v>
      </c>
      <c r="G1915">
        <v>10</v>
      </c>
    </row>
    <row r="1916" spans="1:7" x14ac:dyDescent="0.35">
      <c r="A1916">
        <v>24152</v>
      </c>
      <c r="B1916">
        <v>1</v>
      </c>
      <c r="C1916" s="1" t="s">
        <v>47</v>
      </c>
      <c r="D1916">
        <v>2406</v>
      </c>
      <c r="E1916" s="1" t="s">
        <v>90</v>
      </c>
      <c r="F1916" s="1" t="s">
        <v>14</v>
      </c>
      <c r="G1916">
        <v>8</v>
      </c>
    </row>
    <row r="1917" spans="1:7" x14ac:dyDescent="0.35">
      <c r="A1917">
        <v>136645</v>
      </c>
      <c r="B1917">
        <v>1002</v>
      </c>
      <c r="C1917" s="1" t="s">
        <v>56</v>
      </c>
      <c r="D1917">
        <v>3801</v>
      </c>
      <c r="E1917" s="1" t="s">
        <v>99</v>
      </c>
      <c r="F1917" s="1" t="s">
        <v>45</v>
      </c>
      <c r="G1917">
        <v>10</v>
      </c>
    </row>
    <row r="1918" spans="1:7" x14ac:dyDescent="0.35">
      <c r="A1918">
        <v>58597</v>
      </c>
      <c r="B1918">
        <v>1</v>
      </c>
      <c r="C1918" s="1" t="s">
        <v>58</v>
      </c>
      <c r="D1918">
        <v>1707</v>
      </c>
      <c r="E1918" s="1" t="s">
        <v>105</v>
      </c>
      <c r="F1918" s="1" t="s">
        <v>14</v>
      </c>
      <c r="G1918">
        <v>50</v>
      </c>
    </row>
    <row r="1919" spans="1:7" x14ac:dyDescent="0.35">
      <c r="A1919">
        <v>165628</v>
      </c>
      <c r="B1919">
        <v>1</v>
      </c>
      <c r="C1919" s="1" t="s">
        <v>22</v>
      </c>
      <c r="D1919">
        <v>2601</v>
      </c>
      <c r="E1919" s="1" t="s">
        <v>104</v>
      </c>
      <c r="F1919" s="1" t="s">
        <v>14</v>
      </c>
      <c r="G1919">
        <v>5</v>
      </c>
    </row>
    <row r="1920" spans="1:7" x14ac:dyDescent="0.35">
      <c r="A1920">
        <v>45201</v>
      </c>
      <c r="B1920">
        <v>1</v>
      </c>
      <c r="C1920" s="1" t="s">
        <v>13</v>
      </c>
      <c r="D1920">
        <v>0</v>
      </c>
      <c r="E1920" s="1" t="s">
        <v>104</v>
      </c>
      <c r="F1920" s="1" t="s">
        <v>14</v>
      </c>
      <c r="G1920">
        <v>11</v>
      </c>
    </row>
    <row r="1921" spans="1:7" x14ac:dyDescent="0.35">
      <c r="A1921">
        <v>34735</v>
      </c>
      <c r="B1921">
        <v>0</v>
      </c>
      <c r="C1921" s="1" t="s">
        <v>13</v>
      </c>
      <c r="D1921">
        <v>3601</v>
      </c>
      <c r="E1921" s="1" t="s">
        <v>99</v>
      </c>
      <c r="F1921" s="1" t="s">
        <v>17</v>
      </c>
      <c r="G1921">
        <v>20</v>
      </c>
    </row>
    <row r="1922" spans="1:7" x14ac:dyDescent="0.35">
      <c r="A1922">
        <v>6845</v>
      </c>
      <c r="B1922">
        <v>0</v>
      </c>
      <c r="C1922" s="1" t="s">
        <v>42</v>
      </c>
      <c r="D1922">
        <v>2004</v>
      </c>
      <c r="E1922" s="1" t="s">
        <v>90</v>
      </c>
      <c r="F1922" s="1" t="s">
        <v>17</v>
      </c>
      <c r="G1922">
        <v>20</v>
      </c>
    </row>
    <row r="1923" spans="1:7" x14ac:dyDescent="0.35">
      <c r="A1923">
        <v>181799</v>
      </c>
      <c r="B1923">
        <v>0</v>
      </c>
      <c r="C1923" s="1" t="s">
        <v>41</v>
      </c>
      <c r="D1923">
        <v>0</v>
      </c>
      <c r="E1923" s="1" t="s">
        <v>93</v>
      </c>
      <c r="F1923" s="1" t="s">
        <v>14</v>
      </c>
      <c r="G1923">
        <v>35</v>
      </c>
    </row>
    <row r="1924" spans="1:7" x14ac:dyDescent="0.35">
      <c r="A1924">
        <v>88153</v>
      </c>
      <c r="B1924">
        <v>2</v>
      </c>
      <c r="C1924" s="1" t="s">
        <v>16</v>
      </c>
      <c r="D1924">
        <v>4801</v>
      </c>
      <c r="E1924" s="1" t="s">
        <v>91</v>
      </c>
      <c r="F1924" s="1" t="s">
        <v>17</v>
      </c>
      <c r="G1924">
        <v>13</v>
      </c>
    </row>
    <row r="1925" spans="1:7" x14ac:dyDescent="0.35">
      <c r="A1925">
        <v>92514</v>
      </c>
      <c r="B1925">
        <v>0</v>
      </c>
      <c r="C1925" s="1" t="s">
        <v>16</v>
      </c>
      <c r="D1925">
        <v>6901</v>
      </c>
      <c r="E1925" s="1" t="s">
        <v>94</v>
      </c>
      <c r="F1925" s="1" t="s">
        <v>17</v>
      </c>
      <c r="G1925">
        <v>15</v>
      </c>
    </row>
    <row r="1926" spans="1:7" x14ac:dyDescent="0.35">
      <c r="A1926">
        <v>183954</v>
      </c>
      <c r="B1926">
        <v>0</v>
      </c>
      <c r="C1926" s="1" t="s">
        <v>41</v>
      </c>
      <c r="D1926">
        <v>2201</v>
      </c>
      <c r="E1926" s="1" t="s">
        <v>98</v>
      </c>
      <c r="F1926" s="1" t="s">
        <v>14</v>
      </c>
      <c r="G1926">
        <v>10</v>
      </c>
    </row>
    <row r="1927" spans="1:7" x14ac:dyDescent="0.35">
      <c r="A1927">
        <v>141134</v>
      </c>
      <c r="B1927">
        <v>1</v>
      </c>
      <c r="C1927" s="1" t="s">
        <v>24</v>
      </c>
      <c r="D1927">
        <v>2601</v>
      </c>
      <c r="E1927" s="1" t="s">
        <v>103</v>
      </c>
      <c r="F1927" s="1" t="s">
        <v>14</v>
      </c>
      <c r="G1927">
        <v>9</v>
      </c>
    </row>
    <row r="1928" spans="1:7" x14ac:dyDescent="0.35">
      <c r="A1928">
        <v>66532</v>
      </c>
      <c r="B1928">
        <v>1</v>
      </c>
      <c r="C1928" s="1" t="s">
        <v>30</v>
      </c>
      <c r="D1928">
        <v>6801</v>
      </c>
      <c r="E1928" s="1" t="s">
        <v>103</v>
      </c>
      <c r="F1928" s="1" t="s">
        <v>14</v>
      </c>
      <c r="G1928">
        <v>2</v>
      </c>
    </row>
    <row r="1929" spans="1:7" x14ac:dyDescent="0.35">
      <c r="A1929">
        <v>7924</v>
      </c>
      <c r="B1929">
        <v>0</v>
      </c>
      <c r="C1929" s="1" t="s">
        <v>21</v>
      </c>
      <c r="D1929">
        <v>1912</v>
      </c>
      <c r="E1929" s="1" t="s">
        <v>97</v>
      </c>
      <c r="F1929" s="1" t="s">
        <v>17</v>
      </c>
      <c r="G1929">
        <v>12</v>
      </c>
    </row>
    <row r="1930" spans="1:7" x14ac:dyDescent="0.35">
      <c r="A1930">
        <v>27890</v>
      </c>
      <c r="B1930">
        <v>0</v>
      </c>
      <c r="C1930" s="1" t="s">
        <v>40</v>
      </c>
      <c r="D1930">
        <v>4801</v>
      </c>
      <c r="E1930" s="1" t="s">
        <v>95</v>
      </c>
      <c r="F1930" s="1" t="s">
        <v>17</v>
      </c>
      <c r="G1930">
        <v>10</v>
      </c>
    </row>
    <row r="1931" spans="1:7" x14ac:dyDescent="0.35">
      <c r="A1931">
        <v>58649</v>
      </c>
      <c r="B1931">
        <v>0</v>
      </c>
      <c r="C1931" s="1" t="s">
        <v>58</v>
      </c>
      <c r="D1931">
        <v>2201</v>
      </c>
      <c r="E1931" s="1" t="s">
        <v>89</v>
      </c>
      <c r="F1931" s="1" t="s">
        <v>17</v>
      </c>
      <c r="G1931">
        <v>10</v>
      </c>
    </row>
    <row r="1932" spans="1:7" x14ac:dyDescent="0.35">
      <c r="A1932">
        <v>47371</v>
      </c>
      <c r="B1932">
        <v>0</v>
      </c>
      <c r="C1932" s="1" t="s">
        <v>44</v>
      </c>
      <c r="D1932">
        <v>2107</v>
      </c>
      <c r="E1932" s="1" t="s">
        <v>98</v>
      </c>
      <c r="F1932" s="1" t="s">
        <v>17</v>
      </c>
      <c r="G1932">
        <v>5</v>
      </c>
    </row>
    <row r="1933" spans="1:7" x14ac:dyDescent="0.35">
      <c r="A1933">
        <v>26887</v>
      </c>
      <c r="B1933">
        <v>28</v>
      </c>
      <c r="C1933" s="1" t="s">
        <v>40</v>
      </c>
      <c r="D1933">
        <v>4801</v>
      </c>
      <c r="E1933" s="1" t="s">
        <v>94</v>
      </c>
      <c r="F1933" s="1" t="s">
        <v>17</v>
      </c>
      <c r="G1933">
        <v>30</v>
      </c>
    </row>
    <row r="1934" spans="1:7" x14ac:dyDescent="0.35">
      <c r="A1934">
        <v>80577</v>
      </c>
      <c r="B1934">
        <v>0</v>
      </c>
      <c r="C1934" s="1" t="s">
        <v>36</v>
      </c>
      <c r="D1934">
        <v>6001</v>
      </c>
      <c r="E1934" s="1" t="s">
        <v>97</v>
      </c>
      <c r="F1934" s="1" t="s">
        <v>17</v>
      </c>
      <c r="G1934">
        <v>10</v>
      </c>
    </row>
    <row r="1935" spans="1:7" x14ac:dyDescent="0.35">
      <c r="A1935">
        <v>61933</v>
      </c>
      <c r="B1935">
        <v>0</v>
      </c>
      <c r="C1935" s="1" t="s">
        <v>34</v>
      </c>
      <c r="D1935">
        <v>0</v>
      </c>
      <c r="E1935" s="1" t="s">
        <v>89</v>
      </c>
      <c r="F1935" s="1" t="s">
        <v>14</v>
      </c>
      <c r="G1935">
        <v>20</v>
      </c>
    </row>
    <row r="1936" spans="1:7" x14ac:dyDescent="0.35">
      <c r="A1936">
        <v>174358</v>
      </c>
      <c r="B1936">
        <v>1</v>
      </c>
      <c r="C1936" s="1" t="s">
        <v>51</v>
      </c>
      <c r="D1936">
        <v>4201</v>
      </c>
      <c r="E1936" s="1" t="s">
        <v>91</v>
      </c>
      <c r="F1936" s="1" t="s">
        <v>14</v>
      </c>
      <c r="G1936">
        <v>10</v>
      </c>
    </row>
    <row r="1937" spans="1:7" x14ac:dyDescent="0.35">
      <c r="A1937">
        <v>133555</v>
      </c>
      <c r="B1937">
        <v>0</v>
      </c>
      <c r="C1937" s="1" t="s">
        <v>42</v>
      </c>
      <c r="D1937">
        <v>4701</v>
      </c>
      <c r="E1937" s="1" t="s">
        <v>90</v>
      </c>
      <c r="F1937" s="1" t="s">
        <v>17</v>
      </c>
      <c r="G1937">
        <v>21</v>
      </c>
    </row>
    <row r="1938" spans="1:7" x14ac:dyDescent="0.35">
      <c r="A1938">
        <v>82457</v>
      </c>
      <c r="B1938">
        <v>0</v>
      </c>
      <c r="C1938" s="1" t="s">
        <v>57</v>
      </c>
      <c r="D1938">
        <v>5301</v>
      </c>
      <c r="E1938" s="1" t="s">
        <v>102</v>
      </c>
      <c r="F1938" s="1" t="s">
        <v>17</v>
      </c>
      <c r="G1938">
        <v>5</v>
      </c>
    </row>
    <row r="1939" spans="1:7" x14ac:dyDescent="0.35">
      <c r="A1939">
        <v>23065</v>
      </c>
      <c r="B1939">
        <v>0</v>
      </c>
      <c r="C1939" s="1" t="s">
        <v>47</v>
      </c>
      <c r="D1939">
        <v>4809</v>
      </c>
      <c r="E1939" s="1" t="s">
        <v>94</v>
      </c>
      <c r="F1939" s="1" t="s">
        <v>17</v>
      </c>
      <c r="G1939">
        <v>20</v>
      </c>
    </row>
    <row r="1940" spans="1:7" x14ac:dyDescent="0.35">
      <c r="A1940">
        <v>88856</v>
      </c>
      <c r="B1940">
        <v>2</v>
      </c>
      <c r="C1940" s="1" t="s">
        <v>16</v>
      </c>
      <c r="D1940">
        <v>3501</v>
      </c>
      <c r="E1940" s="1" t="s">
        <v>94</v>
      </c>
      <c r="F1940" s="1" t="s">
        <v>17</v>
      </c>
      <c r="G1940">
        <v>4</v>
      </c>
    </row>
    <row r="1941" spans="1:7" x14ac:dyDescent="0.35">
      <c r="A1941">
        <v>168393</v>
      </c>
      <c r="B1941">
        <v>4</v>
      </c>
      <c r="C1941" s="1" t="s">
        <v>22</v>
      </c>
      <c r="D1941">
        <v>4001</v>
      </c>
      <c r="E1941" s="1" t="s">
        <v>104</v>
      </c>
      <c r="F1941" s="1" t="s">
        <v>14</v>
      </c>
      <c r="G1941">
        <v>25</v>
      </c>
    </row>
    <row r="1942" spans="1:7" x14ac:dyDescent="0.35">
      <c r="A1942">
        <v>143936</v>
      </c>
      <c r="B1942">
        <v>1</v>
      </c>
      <c r="C1942" s="1" t="s">
        <v>22</v>
      </c>
      <c r="D1942">
        <v>5101</v>
      </c>
      <c r="E1942" s="1" t="s">
        <v>96</v>
      </c>
      <c r="F1942" s="1" t="s">
        <v>14</v>
      </c>
      <c r="G1942">
        <v>55</v>
      </c>
    </row>
    <row r="1943" spans="1:7" x14ac:dyDescent="0.35">
      <c r="A1943">
        <v>86436</v>
      </c>
      <c r="B1943">
        <v>1</v>
      </c>
      <c r="C1943" s="1" t="s">
        <v>46</v>
      </c>
      <c r="D1943">
        <v>3011</v>
      </c>
      <c r="E1943" s="1" t="s">
        <v>91</v>
      </c>
      <c r="F1943" s="1" t="s">
        <v>14</v>
      </c>
      <c r="G1943">
        <v>5</v>
      </c>
    </row>
    <row r="1944" spans="1:7" x14ac:dyDescent="0.35">
      <c r="A1944">
        <v>138311</v>
      </c>
      <c r="B1944">
        <v>2</v>
      </c>
      <c r="C1944" s="1" t="s">
        <v>56</v>
      </c>
      <c r="D1944">
        <v>1403</v>
      </c>
      <c r="E1944" s="1" t="s">
        <v>94</v>
      </c>
      <c r="F1944" s="1" t="s">
        <v>17</v>
      </c>
      <c r="G1944">
        <v>20</v>
      </c>
    </row>
    <row r="1945" spans="1:7" x14ac:dyDescent="0.35">
      <c r="A1945">
        <v>123469</v>
      </c>
      <c r="B1945">
        <v>0</v>
      </c>
      <c r="C1945" s="1" t="s">
        <v>21</v>
      </c>
      <c r="D1945">
        <v>0</v>
      </c>
      <c r="E1945" s="1" t="s">
        <v>90</v>
      </c>
      <c r="F1945" s="1" t="s">
        <v>14</v>
      </c>
      <c r="G1945">
        <v>5</v>
      </c>
    </row>
    <row r="1946" spans="1:7" x14ac:dyDescent="0.35">
      <c r="A1946">
        <v>135341</v>
      </c>
      <c r="B1946">
        <v>0</v>
      </c>
      <c r="C1946" s="1" t="s">
        <v>56</v>
      </c>
      <c r="D1946">
        <v>0</v>
      </c>
      <c r="E1946" s="1" t="s">
        <v>89</v>
      </c>
      <c r="F1946" s="1" t="s">
        <v>17</v>
      </c>
      <c r="G1946">
        <v>12</v>
      </c>
    </row>
    <row r="1947" spans="1:7" x14ac:dyDescent="0.35">
      <c r="A1947">
        <v>33284</v>
      </c>
      <c r="B1947">
        <v>1</v>
      </c>
      <c r="C1947" s="1" t="s">
        <v>13</v>
      </c>
      <c r="D1947">
        <v>3001</v>
      </c>
      <c r="E1947" s="1" t="s">
        <v>93</v>
      </c>
      <c r="F1947" s="1" t="s">
        <v>14</v>
      </c>
      <c r="G1947">
        <v>20</v>
      </c>
    </row>
    <row r="1948" spans="1:7" x14ac:dyDescent="0.35">
      <c r="A1948">
        <v>180837</v>
      </c>
      <c r="B1948">
        <v>1</v>
      </c>
      <c r="C1948" s="1" t="s">
        <v>41</v>
      </c>
      <c r="D1948">
        <v>3101</v>
      </c>
      <c r="E1948" s="1" t="s">
        <v>89</v>
      </c>
      <c r="F1948" s="1" t="s">
        <v>14</v>
      </c>
      <c r="G1948">
        <v>50</v>
      </c>
    </row>
    <row r="1949" spans="1:7" x14ac:dyDescent="0.35">
      <c r="A1949">
        <v>37747</v>
      </c>
      <c r="B1949">
        <v>1</v>
      </c>
      <c r="C1949" s="1" t="s">
        <v>13</v>
      </c>
      <c r="D1949">
        <v>6006</v>
      </c>
      <c r="E1949" s="1" t="s">
        <v>96</v>
      </c>
      <c r="F1949" s="1" t="s">
        <v>14</v>
      </c>
      <c r="G1949">
        <v>18</v>
      </c>
    </row>
    <row r="1950" spans="1:7" x14ac:dyDescent="0.35">
      <c r="A1950">
        <v>108983</v>
      </c>
      <c r="B1950">
        <v>0</v>
      </c>
      <c r="C1950" s="1" t="s">
        <v>50</v>
      </c>
      <c r="D1950">
        <v>2412</v>
      </c>
      <c r="E1950" s="1" t="s">
        <v>89</v>
      </c>
      <c r="F1950" s="1" t="s">
        <v>14</v>
      </c>
      <c r="G1950">
        <v>17</v>
      </c>
    </row>
    <row r="1951" spans="1:7" x14ac:dyDescent="0.35">
      <c r="A1951">
        <v>34591</v>
      </c>
      <c r="B1951">
        <v>1</v>
      </c>
      <c r="C1951" s="1" t="s">
        <v>13</v>
      </c>
      <c r="D1951">
        <v>3401</v>
      </c>
      <c r="E1951" s="1" t="s">
        <v>91</v>
      </c>
      <c r="F1951" s="1" t="s">
        <v>14</v>
      </c>
      <c r="G1951">
        <v>23</v>
      </c>
    </row>
    <row r="1952" spans="1:7" x14ac:dyDescent="0.35">
      <c r="A1952">
        <v>100691</v>
      </c>
      <c r="B1952">
        <v>0</v>
      </c>
      <c r="C1952" s="1" t="s">
        <v>37</v>
      </c>
      <c r="D1952">
        <v>1305</v>
      </c>
      <c r="E1952" s="1" t="s">
        <v>98</v>
      </c>
      <c r="F1952" s="1" t="s">
        <v>14</v>
      </c>
      <c r="G1952">
        <v>5</v>
      </c>
    </row>
    <row r="1953" spans="1:7" x14ac:dyDescent="0.35">
      <c r="A1953">
        <v>95347</v>
      </c>
      <c r="B1953">
        <v>1</v>
      </c>
      <c r="C1953" s="1" t="s">
        <v>16</v>
      </c>
      <c r="D1953">
        <v>3705</v>
      </c>
      <c r="E1953" s="1" t="s">
        <v>90</v>
      </c>
      <c r="F1953" s="1" t="s">
        <v>14</v>
      </c>
      <c r="G1953">
        <v>7</v>
      </c>
    </row>
    <row r="1954" spans="1:7" x14ac:dyDescent="0.35">
      <c r="A1954">
        <v>14717</v>
      </c>
      <c r="B1954">
        <v>28</v>
      </c>
      <c r="C1954" s="1" t="s">
        <v>49</v>
      </c>
      <c r="D1954">
        <v>2610</v>
      </c>
      <c r="E1954" s="1" t="s">
        <v>104</v>
      </c>
      <c r="F1954" s="1" t="s">
        <v>17</v>
      </c>
      <c r="G1954">
        <v>15</v>
      </c>
    </row>
    <row r="1955" spans="1:7" x14ac:dyDescent="0.35">
      <c r="A1955">
        <v>63612</v>
      </c>
      <c r="B1955">
        <v>0</v>
      </c>
      <c r="C1955" s="1" t="s">
        <v>34</v>
      </c>
      <c r="D1955">
        <v>6801</v>
      </c>
      <c r="E1955" s="1" t="s">
        <v>89</v>
      </c>
      <c r="F1955" s="1" t="s">
        <v>17</v>
      </c>
      <c r="G1955">
        <v>18</v>
      </c>
    </row>
    <row r="1956" spans="1:7" x14ac:dyDescent="0.35">
      <c r="A1956">
        <v>21097</v>
      </c>
      <c r="B1956">
        <v>1</v>
      </c>
      <c r="C1956" s="1" t="s">
        <v>18</v>
      </c>
      <c r="D1956">
        <v>0</v>
      </c>
      <c r="E1956" s="1" t="s">
        <v>90</v>
      </c>
      <c r="F1956" s="1" t="s">
        <v>14</v>
      </c>
      <c r="G1956">
        <v>25</v>
      </c>
    </row>
    <row r="1957" spans="1:7" x14ac:dyDescent="0.35">
      <c r="A1957">
        <v>178598</v>
      </c>
      <c r="B1957">
        <v>0</v>
      </c>
      <c r="C1957" s="1" t="s">
        <v>41</v>
      </c>
      <c r="D1957">
        <v>4701</v>
      </c>
      <c r="E1957" s="1" t="s">
        <v>94</v>
      </c>
      <c r="F1957" s="1" t="s">
        <v>17</v>
      </c>
      <c r="G1957">
        <v>4</v>
      </c>
    </row>
    <row r="1958" spans="1:7" x14ac:dyDescent="0.35">
      <c r="A1958">
        <v>81630</v>
      </c>
      <c r="B1958">
        <v>0</v>
      </c>
      <c r="C1958" s="1" t="s">
        <v>36</v>
      </c>
      <c r="D1958">
        <v>0</v>
      </c>
      <c r="E1958" s="1" t="s">
        <v>98</v>
      </c>
      <c r="F1958" s="1" t="s">
        <v>17</v>
      </c>
      <c r="G1958">
        <v>12</v>
      </c>
    </row>
    <row r="1959" spans="1:7" x14ac:dyDescent="0.35">
      <c r="A1959">
        <v>57087</v>
      </c>
      <c r="B1959">
        <v>1</v>
      </c>
      <c r="C1959" s="1" t="s">
        <v>58</v>
      </c>
      <c r="D1959">
        <v>4601</v>
      </c>
      <c r="E1959" s="1" t="s">
        <v>92</v>
      </c>
      <c r="F1959" s="1" t="s">
        <v>14</v>
      </c>
      <c r="G1959">
        <v>15</v>
      </c>
    </row>
    <row r="1960" spans="1:7" x14ac:dyDescent="0.35">
      <c r="A1960">
        <v>81985</v>
      </c>
      <c r="B1960">
        <v>0</v>
      </c>
      <c r="C1960" s="1" t="s">
        <v>36</v>
      </c>
      <c r="D1960">
        <v>6611</v>
      </c>
      <c r="E1960" s="1" t="s">
        <v>92</v>
      </c>
      <c r="F1960" s="1" t="s">
        <v>14</v>
      </c>
      <c r="G1960">
        <v>14</v>
      </c>
    </row>
    <row r="1961" spans="1:7" x14ac:dyDescent="0.35">
      <c r="A1961">
        <v>148795</v>
      </c>
      <c r="B1961">
        <v>0</v>
      </c>
      <c r="C1961" s="1" t="s">
        <v>22</v>
      </c>
      <c r="D1961">
        <v>5401</v>
      </c>
      <c r="E1961" s="1" t="s">
        <v>94</v>
      </c>
      <c r="F1961" s="1" t="s">
        <v>14</v>
      </c>
      <c r="G1961">
        <v>10</v>
      </c>
    </row>
    <row r="1962" spans="1:7" x14ac:dyDescent="0.35">
      <c r="A1962">
        <v>78778</v>
      </c>
      <c r="B1962">
        <v>1</v>
      </c>
      <c r="C1962" s="1" t="s">
        <v>36</v>
      </c>
      <c r="D1962">
        <v>2706</v>
      </c>
      <c r="E1962" s="1" t="s">
        <v>91</v>
      </c>
      <c r="F1962" s="1" t="s">
        <v>14</v>
      </c>
      <c r="G1962">
        <v>21</v>
      </c>
    </row>
    <row r="1963" spans="1:7" x14ac:dyDescent="0.35">
      <c r="A1963">
        <v>121256</v>
      </c>
      <c r="B1963">
        <v>1</v>
      </c>
      <c r="C1963" s="1" t="s">
        <v>21</v>
      </c>
      <c r="D1963">
        <v>0</v>
      </c>
      <c r="E1963" s="1" t="s">
        <v>99</v>
      </c>
      <c r="F1963" s="1" t="s">
        <v>14</v>
      </c>
      <c r="G1963">
        <v>15</v>
      </c>
    </row>
    <row r="1964" spans="1:7" x14ac:dyDescent="0.35">
      <c r="A1964">
        <v>177041</v>
      </c>
      <c r="B1964">
        <v>2</v>
      </c>
      <c r="C1964" s="1" t="s">
        <v>51</v>
      </c>
      <c r="D1964">
        <v>0</v>
      </c>
      <c r="E1964" s="1" t="s">
        <v>92</v>
      </c>
      <c r="F1964" s="1" t="s">
        <v>17</v>
      </c>
      <c r="G1964">
        <v>15</v>
      </c>
    </row>
    <row r="1965" spans="1:7" x14ac:dyDescent="0.35">
      <c r="A1965">
        <v>141209</v>
      </c>
      <c r="B1965">
        <v>0</v>
      </c>
      <c r="C1965" s="1" t="s">
        <v>49</v>
      </c>
      <c r="D1965">
        <v>0</v>
      </c>
      <c r="E1965" s="1" t="s">
        <v>91</v>
      </c>
      <c r="F1965" s="1" t="s">
        <v>14</v>
      </c>
      <c r="G1965">
        <v>10</v>
      </c>
    </row>
    <row r="1966" spans="1:7" x14ac:dyDescent="0.35">
      <c r="A1966">
        <v>75346</v>
      </c>
      <c r="B1966">
        <v>0</v>
      </c>
      <c r="C1966" s="1" t="s">
        <v>48</v>
      </c>
      <c r="D1966">
        <v>2801</v>
      </c>
      <c r="E1966" s="1" t="s">
        <v>92</v>
      </c>
      <c r="F1966" s="1" t="s">
        <v>14</v>
      </c>
      <c r="G1966">
        <v>15</v>
      </c>
    </row>
    <row r="1967" spans="1:7" x14ac:dyDescent="0.35">
      <c r="A1967">
        <v>187318</v>
      </c>
      <c r="B1967">
        <v>0</v>
      </c>
      <c r="C1967" s="1" t="s">
        <v>18</v>
      </c>
      <c r="D1967">
        <v>0</v>
      </c>
      <c r="E1967" s="1" t="s">
        <v>90</v>
      </c>
      <c r="F1967" s="1" t="s">
        <v>17</v>
      </c>
      <c r="G1967">
        <v>18</v>
      </c>
    </row>
    <row r="1968" spans="1:7" x14ac:dyDescent="0.35">
      <c r="A1968">
        <v>22119</v>
      </c>
      <c r="B1968">
        <v>1</v>
      </c>
      <c r="C1968" s="1" t="s">
        <v>18</v>
      </c>
      <c r="D1968">
        <v>1902</v>
      </c>
      <c r="E1968" s="1" t="s">
        <v>92</v>
      </c>
      <c r="F1968" s="1" t="s">
        <v>14</v>
      </c>
      <c r="G1968">
        <v>10</v>
      </c>
    </row>
    <row r="1969" spans="1:7" x14ac:dyDescent="0.35">
      <c r="A1969">
        <v>22149</v>
      </c>
      <c r="B1969">
        <v>1</v>
      </c>
      <c r="C1969" s="1" t="s">
        <v>18</v>
      </c>
      <c r="D1969">
        <v>0</v>
      </c>
      <c r="E1969" s="1" t="s">
        <v>92</v>
      </c>
      <c r="F1969" s="1" t="s">
        <v>14</v>
      </c>
      <c r="G1969">
        <v>20</v>
      </c>
    </row>
    <row r="1970" spans="1:7" x14ac:dyDescent="0.35">
      <c r="A1970">
        <v>32622</v>
      </c>
      <c r="B1970">
        <v>1</v>
      </c>
      <c r="C1970" s="1" t="s">
        <v>13</v>
      </c>
      <c r="D1970">
        <v>805</v>
      </c>
      <c r="E1970" s="1" t="s">
        <v>92</v>
      </c>
      <c r="F1970" s="1" t="s">
        <v>14</v>
      </c>
      <c r="G1970">
        <v>47</v>
      </c>
    </row>
    <row r="1971" spans="1:7" x14ac:dyDescent="0.35">
      <c r="A1971">
        <v>76758</v>
      </c>
      <c r="B1971">
        <v>0</v>
      </c>
      <c r="C1971" s="1" t="s">
        <v>48</v>
      </c>
      <c r="D1971">
        <v>2801</v>
      </c>
      <c r="E1971" s="1" t="s">
        <v>92</v>
      </c>
      <c r="F1971" s="1" t="s">
        <v>17</v>
      </c>
      <c r="G1971">
        <v>10</v>
      </c>
    </row>
    <row r="1972" spans="1:7" x14ac:dyDescent="0.35">
      <c r="A1972">
        <v>161838</v>
      </c>
      <c r="B1972">
        <v>0</v>
      </c>
      <c r="C1972" s="1" t="s">
        <v>22</v>
      </c>
      <c r="D1972">
        <v>4212</v>
      </c>
      <c r="E1972" s="1" t="s">
        <v>89</v>
      </c>
      <c r="F1972" s="1" t="s">
        <v>17</v>
      </c>
      <c r="G1972">
        <v>14</v>
      </c>
    </row>
    <row r="1973" spans="1:7" x14ac:dyDescent="0.35">
      <c r="A1973">
        <v>70863</v>
      </c>
      <c r="B1973">
        <v>1</v>
      </c>
      <c r="C1973" s="1" t="s">
        <v>30</v>
      </c>
      <c r="D1973">
        <v>1803</v>
      </c>
      <c r="E1973" s="1" t="s">
        <v>92</v>
      </c>
      <c r="F1973" s="1" t="s">
        <v>14</v>
      </c>
      <c r="G1973">
        <v>20</v>
      </c>
    </row>
    <row r="1974" spans="1:7" x14ac:dyDescent="0.35">
      <c r="A1974">
        <v>143996</v>
      </c>
      <c r="B1974">
        <v>28</v>
      </c>
      <c r="C1974" s="1" t="s">
        <v>22</v>
      </c>
      <c r="D1974">
        <v>4912</v>
      </c>
      <c r="E1974" s="1" t="s">
        <v>94</v>
      </c>
      <c r="F1974" s="1" t="s">
        <v>17</v>
      </c>
      <c r="G1974">
        <v>10</v>
      </c>
    </row>
    <row r="1975" spans="1:7" x14ac:dyDescent="0.35">
      <c r="A1975">
        <v>4314</v>
      </c>
      <c r="B1975">
        <v>0</v>
      </c>
      <c r="C1975" s="1" t="s">
        <v>16</v>
      </c>
      <c r="D1975">
        <v>2210</v>
      </c>
      <c r="E1975" s="1" t="s">
        <v>104</v>
      </c>
      <c r="F1975" s="1" t="s">
        <v>17</v>
      </c>
      <c r="G1975">
        <v>6</v>
      </c>
    </row>
    <row r="1976" spans="1:7" x14ac:dyDescent="0.35">
      <c r="A1976">
        <v>5835</v>
      </c>
      <c r="B1976">
        <v>28</v>
      </c>
      <c r="C1976" s="1" t="s">
        <v>57</v>
      </c>
      <c r="D1976">
        <v>0</v>
      </c>
      <c r="E1976" s="1" t="s">
        <v>92</v>
      </c>
      <c r="F1976" s="1" t="s">
        <v>17</v>
      </c>
      <c r="G1976">
        <v>30</v>
      </c>
    </row>
    <row r="1977" spans="1:7" x14ac:dyDescent="0.35">
      <c r="A1977">
        <v>3891</v>
      </c>
      <c r="B1977">
        <v>2</v>
      </c>
      <c r="C1977" s="1" t="s">
        <v>21</v>
      </c>
      <c r="D1977">
        <v>1501</v>
      </c>
      <c r="E1977" s="1" t="s">
        <v>90</v>
      </c>
      <c r="F1977" s="1" t="s">
        <v>17</v>
      </c>
      <c r="G1977">
        <v>25</v>
      </c>
    </row>
    <row r="1978" spans="1:7" x14ac:dyDescent="0.35">
      <c r="A1978">
        <v>87775</v>
      </c>
      <c r="B1978">
        <v>0</v>
      </c>
      <c r="C1978" s="1" t="s">
        <v>16</v>
      </c>
      <c r="D1978">
        <v>4908</v>
      </c>
      <c r="E1978" s="1" t="s">
        <v>96</v>
      </c>
      <c r="F1978" s="1" t="s">
        <v>17</v>
      </c>
      <c r="G1978">
        <v>20</v>
      </c>
    </row>
    <row r="1979" spans="1:7" x14ac:dyDescent="0.35">
      <c r="A1979">
        <v>9727</v>
      </c>
      <c r="B1979">
        <v>0</v>
      </c>
      <c r="C1979" s="1" t="s">
        <v>22</v>
      </c>
      <c r="D1979">
        <v>4201</v>
      </c>
      <c r="E1979" s="1" t="s">
        <v>96</v>
      </c>
      <c r="F1979" s="1" t="s">
        <v>17</v>
      </c>
      <c r="G1979">
        <v>25</v>
      </c>
    </row>
    <row r="1980" spans="1:7" x14ac:dyDescent="0.35">
      <c r="A1980">
        <v>188841</v>
      </c>
      <c r="B1980">
        <v>28</v>
      </c>
      <c r="C1980" s="1" t="s">
        <v>55</v>
      </c>
      <c r="D1980">
        <v>0</v>
      </c>
      <c r="E1980" s="1" t="s">
        <v>93</v>
      </c>
      <c r="F1980" s="1" t="s">
        <v>17</v>
      </c>
      <c r="G1980">
        <v>10</v>
      </c>
    </row>
    <row r="1981" spans="1:7" x14ac:dyDescent="0.35">
      <c r="A1981">
        <v>15046</v>
      </c>
      <c r="B1981">
        <v>0</v>
      </c>
      <c r="C1981" s="1" t="s">
        <v>18</v>
      </c>
      <c r="D1981">
        <v>3801</v>
      </c>
      <c r="E1981" s="1" t="s">
        <v>92</v>
      </c>
      <c r="F1981" s="1" t="s">
        <v>17</v>
      </c>
      <c r="G1981">
        <v>10</v>
      </c>
    </row>
    <row r="1982" spans="1:7" x14ac:dyDescent="0.35">
      <c r="A1982">
        <v>43781</v>
      </c>
      <c r="B1982">
        <v>1</v>
      </c>
      <c r="C1982" s="1" t="s">
        <v>13</v>
      </c>
      <c r="D1982">
        <v>3001</v>
      </c>
      <c r="E1982" s="1" t="s">
        <v>89</v>
      </c>
      <c r="F1982" s="1" t="s">
        <v>14</v>
      </c>
      <c r="G1982">
        <v>10</v>
      </c>
    </row>
    <row r="1983" spans="1:7" x14ac:dyDescent="0.35">
      <c r="A1983">
        <v>182319</v>
      </c>
      <c r="B1983">
        <v>2</v>
      </c>
      <c r="C1983" s="1" t="s">
        <v>41</v>
      </c>
      <c r="D1983">
        <v>1406</v>
      </c>
      <c r="E1983" s="1" t="s">
        <v>89</v>
      </c>
      <c r="F1983" s="1" t="s">
        <v>14</v>
      </c>
      <c r="G1983">
        <v>10</v>
      </c>
    </row>
    <row r="1984" spans="1:7" x14ac:dyDescent="0.35">
      <c r="A1984">
        <v>130369</v>
      </c>
      <c r="B1984">
        <v>28</v>
      </c>
      <c r="C1984" s="1" t="s">
        <v>49</v>
      </c>
      <c r="D1984">
        <v>4106</v>
      </c>
      <c r="E1984" s="1" t="s">
        <v>94</v>
      </c>
      <c r="F1984" s="1" t="s">
        <v>17</v>
      </c>
      <c r="G1984">
        <v>50</v>
      </c>
    </row>
    <row r="1985" spans="1:7" x14ac:dyDescent="0.35">
      <c r="A1985">
        <v>147758</v>
      </c>
      <c r="B1985">
        <v>0</v>
      </c>
      <c r="C1985" s="1" t="s">
        <v>22</v>
      </c>
      <c r="D1985">
        <v>0</v>
      </c>
      <c r="E1985" s="1" t="s">
        <v>96</v>
      </c>
      <c r="F1985" s="1" t="s">
        <v>17</v>
      </c>
      <c r="G1985">
        <v>25</v>
      </c>
    </row>
    <row r="1986" spans="1:7" x14ac:dyDescent="0.35">
      <c r="A1986">
        <v>18761</v>
      </c>
      <c r="B1986">
        <v>0</v>
      </c>
      <c r="C1986" s="1" t="s">
        <v>18</v>
      </c>
      <c r="D1986">
        <v>4801</v>
      </c>
      <c r="E1986" s="1" t="s">
        <v>90</v>
      </c>
      <c r="F1986" s="1" t="s">
        <v>17</v>
      </c>
      <c r="G1986">
        <v>15</v>
      </c>
    </row>
    <row r="1987" spans="1:7" x14ac:dyDescent="0.35">
      <c r="A1987">
        <v>104234</v>
      </c>
      <c r="B1987">
        <v>0</v>
      </c>
      <c r="C1987" s="1" t="s">
        <v>37</v>
      </c>
      <c r="D1987">
        <v>5507</v>
      </c>
      <c r="E1987" s="1" t="s">
        <v>94</v>
      </c>
      <c r="F1987" s="1" t="s">
        <v>14</v>
      </c>
      <c r="G1987">
        <v>18</v>
      </c>
    </row>
    <row r="1988" spans="1:7" x14ac:dyDescent="0.35">
      <c r="A1988">
        <v>30185</v>
      </c>
      <c r="B1988">
        <v>0</v>
      </c>
      <c r="C1988" s="1" t="s">
        <v>40</v>
      </c>
      <c r="D1988">
        <v>6401</v>
      </c>
      <c r="E1988" s="1" t="s">
        <v>90</v>
      </c>
      <c r="F1988" s="1" t="s">
        <v>17</v>
      </c>
      <c r="G1988">
        <v>30</v>
      </c>
    </row>
    <row r="1989" spans="1:7" x14ac:dyDescent="0.35">
      <c r="A1989">
        <v>30907</v>
      </c>
      <c r="B1989">
        <v>1</v>
      </c>
      <c r="C1989" s="1" t="s">
        <v>40</v>
      </c>
      <c r="D1989">
        <v>0</v>
      </c>
      <c r="E1989" s="1" t="s">
        <v>90</v>
      </c>
      <c r="F1989" s="1" t="s">
        <v>14</v>
      </c>
      <c r="G1989">
        <v>15</v>
      </c>
    </row>
    <row r="1990" spans="1:7" x14ac:dyDescent="0.35">
      <c r="A1990">
        <v>105371</v>
      </c>
      <c r="B1990">
        <v>0</v>
      </c>
      <c r="C1990" s="1" t="s">
        <v>28</v>
      </c>
      <c r="D1990">
        <v>3204</v>
      </c>
      <c r="E1990" s="1" t="s">
        <v>100</v>
      </c>
      <c r="F1990" s="1" t="s">
        <v>97</v>
      </c>
      <c r="G1990">
        <v>20</v>
      </c>
    </row>
    <row r="1991" spans="1:7" x14ac:dyDescent="0.35">
      <c r="A1991">
        <v>57058</v>
      </c>
      <c r="B1991">
        <v>0</v>
      </c>
      <c r="C1991" s="1" t="s">
        <v>58</v>
      </c>
      <c r="D1991">
        <v>2001</v>
      </c>
      <c r="E1991" s="1" t="s">
        <v>92</v>
      </c>
      <c r="F1991" s="1" t="s">
        <v>14</v>
      </c>
      <c r="G1991">
        <v>25</v>
      </c>
    </row>
    <row r="1992" spans="1:7" x14ac:dyDescent="0.35">
      <c r="A1992">
        <v>160851</v>
      </c>
      <c r="B1992">
        <v>0</v>
      </c>
      <c r="C1992" s="1" t="s">
        <v>22</v>
      </c>
      <c r="D1992">
        <v>4004</v>
      </c>
      <c r="E1992" s="1" t="s">
        <v>89</v>
      </c>
      <c r="F1992" s="1" t="s">
        <v>14</v>
      </c>
      <c r="G1992">
        <v>16</v>
      </c>
    </row>
    <row r="1993" spans="1:7" x14ac:dyDescent="0.35">
      <c r="A1993">
        <v>163546</v>
      </c>
      <c r="B1993">
        <v>1</v>
      </c>
      <c r="C1993" s="1" t="s">
        <v>22</v>
      </c>
      <c r="D1993">
        <v>4301</v>
      </c>
      <c r="E1993" s="1" t="s">
        <v>96</v>
      </c>
      <c r="F1993" s="1" t="s">
        <v>14</v>
      </c>
      <c r="G1993">
        <v>15</v>
      </c>
    </row>
    <row r="1994" spans="1:7" x14ac:dyDescent="0.35">
      <c r="A1994">
        <v>176053</v>
      </c>
      <c r="B1994">
        <v>1</v>
      </c>
      <c r="C1994" s="1" t="s">
        <v>51</v>
      </c>
      <c r="D1994">
        <v>4210</v>
      </c>
      <c r="E1994" s="1" t="s">
        <v>102</v>
      </c>
      <c r="F1994" s="1" t="s">
        <v>14</v>
      </c>
      <c r="G1994">
        <v>12</v>
      </c>
    </row>
    <row r="1995" spans="1:7" x14ac:dyDescent="0.35">
      <c r="A1995">
        <v>149534</v>
      </c>
      <c r="B1995">
        <v>28</v>
      </c>
      <c r="C1995" s="1" t="s">
        <v>22</v>
      </c>
      <c r="D1995">
        <v>0</v>
      </c>
      <c r="E1995" s="1" t="s">
        <v>94</v>
      </c>
      <c r="F1995" s="1" t="s">
        <v>17</v>
      </c>
      <c r="G1995">
        <v>30</v>
      </c>
    </row>
    <row r="1996" spans="1:7" x14ac:dyDescent="0.35">
      <c r="A1996">
        <v>156152</v>
      </c>
      <c r="B1996">
        <v>2</v>
      </c>
      <c r="C1996" s="1" t="s">
        <v>22</v>
      </c>
      <c r="D1996">
        <v>2501</v>
      </c>
      <c r="E1996" s="1" t="s">
        <v>90</v>
      </c>
      <c r="F1996" s="1" t="s">
        <v>17</v>
      </c>
      <c r="G1996">
        <v>16</v>
      </c>
    </row>
    <row r="1997" spans="1:7" x14ac:dyDescent="0.35">
      <c r="A1997">
        <v>67177</v>
      </c>
      <c r="B1997">
        <v>0</v>
      </c>
      <c r="C1997" s="1" t="s">
        <v>30</v>
      </c>
      <c r="D1997">
        <v>2609</v>
      </c>
      <c r="E1997" s="1" t="s">
        <v>91</v>
      </c>
      <c r="F1997" s="1" t="s">
        <v>17</v>
      </c>
      <c r="G1997">
        <v>12</v>
      </c>
    </row>
    <row r="1998" spans="1:7" x14ac:dyDescent="0.35">
      <c r="A1998">
        <v>34475</v>
      </c>
      <c r="B1998">
        <v>2</v>
      </c>
      <c r="C1998" s="1" t="s">
        <v>13</v>
      </c>
      <c r="D1998">
        <v>3009</v>
      </c>
      <c r="E1998" s="1" t="s">
        <v>92</v>
      </c>
      <c r="F1998" s="1" t="s">
        <v>14</v>
      </c>
      <c r="G1998">
        <v>20</v>
      </c>
    </row>
    <row r="1999" spans="1:7" x14ac:dyDescent="0.35">
      <c r="A1999">
        <v>114803</v>
      </c>
      <c r="B1999">
        <v>28</v>
      </c>
      <c r="C1999" s="1" t="s">
        <v>32</v>
      </c>
      <c r="D1999">
        <v>0</v>
      </c>
      <c r="E1999" s="1" t="s">
        <v>93</v>
      </c>
      <c r="F1999" s="1" t="s">
        <v>17</v>
      </c>
      <c r="G1999">
        <v>20</v>
      </c>
    </row>
    <row r="2000" spans="1:7" x14ac:dyDescent="0.35">
      <c r="A2000">
        <v>15332</v>
      </c>
      <c r="B2000">
        <v>1</v>
      </c>
      <c r="C2000" s="1" t="s">
        <v>18</v>
      </c>
      <c r="D2000">
        <v>1701</v>
      </c>
      <c r="E2000" s="1" t="s">
        <v>93</v>
      </c>
      <c r="F2000" s="1" t="s">
        <v>14</v>
      </c>
      <c r="G2000">
        <v>10</v>
      </c>
    </row>
    <row r="2001" spans="1:7" x14ac:dyDescent="0.35">
      <c r="A2001">
        <v>119966</v>
      </c>
      <c r="B2001">
        <v>0</v>
      </c>
      <c r="C2001" s="1" t="s">
        <v>21</v>
      </c>
      <c r="D2001">
        <v>3212</v>
      </c>
      <c r="E2001" s="1" t="s">
        <v>105</v>
      </c>
      <c r="F2001" s="1" t="s">
        <v>17</v>
      </c>
      <c r="G2001">
        <v>11</v>
      </c>
    </row>
    <row r="2002" spans="1:7" x14ac:dyDescent="0.35">
      <c r="A2002">
        <v>152470</v>
      </c>
      <c r="B2002">
        <v>0</v>
      </c>
      <c r="C2002" s="1" t="s">
        <v>22</v>
      </c>
      <c r="D2002">
        <v>0</v>
      </c>
      <c r="E2002" s="1" t="s">
        <v>94</v>
      </c>
      <c r="F2002" s="1" t="s">
        <v>17</v>
      </c>
      <c r="G2002">
        <v>45</v>
      </c>
    </row>
    <row r="2003" spans="1:7" x14ac:dyDescent="0.35">
      <c r="A2003">
        <v>48527</v>
      </c>
      <c r="B2003">
        <v>2</v>
      </c>
      <c r="C2003" s="1" t="s">
        <v>44</v>
      </c>
      <c r="D2003">
        <v>0</v>
      </c>
      <c r="E2003" s="1" t="s">
        <v>100</v>
      </c>
      <c r="F2003" s="1" t="s">
        <v>14</v>
      </c>
      <c r="G2003">
        <v>3</v>
      </c>
    </row>
    <row r="2004" spans="1:7" x14ac:dyDescent="0.35">
      <c r="A2004">
        <v>171528</v>
      </c>
      <c r="B2004">
        <v>0</v>
      </c>
      <c r="C2004" s="1" t="s">
        <v>22</v>
      </c>
      <c r="D2004">
        <v>5501</v>
      </c>
      <c r="E2004" s="1" t="s">
        <v>92</v>
      </c>
      <c r="F2004" s="1" t="s">
        <v>17</v>
      </c>
      <c r="G2004">
        <v>5</v>
      </c>
    </row>
    <row r="2005" spans="1:7" x14ac:dyDescent="0.35">
      <c r="A2005">
        <v>50122</v>
      </c>
      <c r="B2005">
        <v>2</v>
      </c>
      <c r="C2005" s="1" t="s">
        <v>54</v>
      </c>
      <c r="D2005">
        <v>0</v>
      </c>
      <c r="E2005" s="1" t="s">
        <v>95</v>
      </c>
      <c r="F2005" s="1" t="s">
        <v>17</v>
      </c>
      <c r="G2005">
        <v>10</v>
      </c>
    </row>
    <row r="2006" spans="1:7" x14ac:dyDescent="0.35">
      <c r="A2006">
        <v>92293</v>
      </c>
      <c r="B2006">
        <v>0</v>
      </c>
      <c r="C2006" s="1" t="s">
        <v>16</v>
      </c>
      <c r="D2006">
        <v>2201</v>
      </c>
      <c r="E2006" s="1" t="s">
        <v>94</v>
      </c>
      <c r="F2006" s="1" t="s">
        <v>17</v>
      </c>
      <c r="G2006">
        <v>5</v>
      </c>
    </row>
    <row r="2007" spans="1:7" x14ac:dyDescent="0.35">
      <c r="A2007">
        <v>47191</v>
      </c>
      <c r="B2007">
        <v>2</v>
      </c>
      <c r="C2007" s="1" t="s">
        <v>44</v>
      </c>
      <c r="D2007">
        <v>2601</v>
      </c>
      <c r="E2007" s="1" t="s">
        <v>93</v>
      </c>
      <c r="F2007" s="1" t="s">
        <v>17</v>
      </c>
      <c r="G2007">
        <v>5</v>
      </c>
    </row>
    <row r="2008" spans="1:7" x14ac:dyDescent="0.35">
      <c r="A2008">
        <v>89288</v>
      </c>
      <c r="B2008">
        <v>0</v>
      </c>
      <c r="C2008" s="1" t="s">
        <v>16</v>
      </c>
      <c r="D2008">
        <v>5308</v>
      </c>
      <c r="E2008" s="1" t="s">
        <v>91</v>
      </c>
      <c r="F2008" s="1" t="s">
        <v>17</v>
      </c>
      <c r="G2008">
        <v>15</v>
      </c>
    </row>
    <row r="2009" spans="1:7" x14ac:dyDescent="0.35">
      <c r="A2009">
        <v>101676</v>
      </c>
      <c r="B2009">
        <v>1</v>
      </c>
      <c r="C2009" s="1" t="s">
        <v>37</v>
      </c>
      <c r="D2009">
        <v>3405</v>
      </c>
      <c r="E2009" s="1" t="s">
        <v>93</v>
      </c>
      <c r="F2009" s="1" t="s">
        <v>14</v>
      </c>
      <c r="G2009">
        <v>15</v>
      </c>
    </row>
    <row r="2010" spans="1:7" x14ac:dyDescent="0.35">
      <c r="A2010">
        <v>30051</v>
      </c>
      <c r="B2010">
        <v>0</v>
      </c>
      <c r="C2010" s="1" t="s">
        <v>40</v>
      </c>
      <c r="D2010">
        <v>4501</v>
      </c>
      <c r="E2010" s="1" t="s">
        <v>97</v>
      </c>
      <c r="F2010" s="1" t="s">
        <v>17</v>
      </c>
      <c r="G2010">
        <v>10</v>
      </c>
    </row>
    <row r="2011" spans="1:7" x14ac:dyDescent="0.35">
      <c r="A2011">
        <v>141500</v>
      </c>
      <c r="B2011">
        <v>0</v>
      </c>
      <c r="C2011" s="1" t="s">
        <v>24</v>
      </c>
      <c r="D2011">
        <v>7001</v>
      </c>
      <c r="E2011" s="1" t="s">
        <v>91</v>
      </c>
      <c r="F2011" s="1" t="s">
        <v>14</v>
      </c>
      <c r="G2011">
        <v>18</v>
      </c>
    </row>
    <row r="2012" spans="1:7" x14ac:dyDescent="0.35">
      <c r="A2012">
        <v>21599</v>
      </c>
      <c r="B2012">
        <v>1</v>
      </c>
      <c r="C2012" s="1" t="s">
        <v>47</v>
      </c>
      <c r="D2012">
        <v>0</v>
      </c>
      <c r="E2012" s="1" t="s">
        <v>90</v>
      </c>
      <c r="F2012" s="1" t="s">
        <v>14</v>
      </c>
      <c r="G2012">
        <v>7</v>
      </c>
    </row>
    <row r="2013" spans="1:7" x14ac:dyDescent="0.35">
      <c r="A2013">
        <v>110789</v>
      </c>
      <c r="B2013">
        <v>2</v>
      </c>
      <c r="C2013" s="1" t="s">
        <v>50</v>
      </c>
      <c r="D2013">
        <v>2912</v>
      </c>
      <c r="E2013" s="1" t="s">
        <v>92</v>
      </c>
      <c r="F2013" s="1" t="s">
        <v>17</v>
      </c>
      <c r="G2013">
        <v>15</v>
      </c>
    </row>
    <row r="2014" spans="1:7" x14ac:dyDescent="0.35">
      <c r="A2014">
        <v>139512</v>
      </c>
      <c r="B2014">
        <v>1</v>
      </c>
      <c r="C2014" s="1" t="s">
        <v>55</v>
      </c>
      <c r="D2014">
        <v>0</v>
      </c>
      <c r="E2014" s="1" t="s">
        <v>94</v>
      </c>
      <c r="F2014" s="1" t="s">
        <v>14</v>
      </c>
      <c r="G2014">
        <v>20</v>
      </c>
    </row>
    <row r="2015" spans="1:7" x14ac:dyDescent="0.35">
      <c r="A2015">
        <v>142662</v>
      </c>
      <c r="B2015">
        <v>28</v>
      </c>
      <c r="C2015" s="1" t="s">
        <v>22</v>
      </c>
      <c r="D2015">
        <v>2401</v>
      </c>
      <c r="E2015" s="1" t="s">
        <v>102</v>
      </c>
      <c r="F2015" s="1" t="s">
        <v>17</v>
      </c>
      <c r="G2015">
        <v>10</v>
      </c>
    </row>
    <row r="2016" spans="1:7" x14ac:dyDescent="0.35">
      <c r="A2016">
        <v>82920</v>
      </c>
      <c r="B2016">
        <v>3</v>
      </c>
      <c r="C2016" s="1" t="s">
        <v>57</v>
      </c>
      <c r="D2016">
        <v>5601</v>
      </c>
      <c r="E2016" s="1" t="s">
        <v>94</v>
      </c>
      <c r="F2016" s="1" t="s">
        <v>17</v>
      </c>
      <c r="G2016">
        <v>5</v>
      </c>
    </row>
    <row r="2017" spans="1:7" x14ac:dyDescent="0.35">
      <c r="A2017">
        <v>168186</v>
      </c>
      <c r="B2017">
        <v>0</v>
      </c>
      <c r="C2017" s="1" t="s">
        <v>22</v>
      </c>
      <c r="D2017">
        <v>0</v>
      </c>
      <c r="E2017" s="1" t="s">
        <v>96</v>
      </c>
      <c r="F2017" s="1" t="s">
        <v>97</v>
      </c>
      <c r="G2017">
        <v>10</v>
      </c>
    </row>
    <row r="2018" spans="1:7" x14ac:dyDescent="0.35">
      <c r="A2018">
        <v>94503</v>
      </c>
      <c r="B2018">
        <v>0</v>
      </c>
      <c r="C2018" s="1" t="s">
        <v>16</v>
      </c>
      <c r="D2018">
        <v>6201</v>
      </c>
      <c r="E2018" s="1" t="s">
        <v>103</v>
      </c>
      <c r="F2018" s="1" t="s">
        <v>17</v>
      </c>
      <c r="G2018">
        <v>10</v>
      </c>
    </row>
    <row r="2019" spans="1:7" x14ac:dyDescent="0.35">
      <c r="A2019">
        <v>167406</v>
      </c>
      <c r="B2019">
        <v>0</v>
      </c>
      <c r="C2019" s="1" t="s">
        <v>22</v>
      </c>
      <c r="D2019">
        <v>2601</v>
      </c>
      <c r="E2019" s="1" t="s">
        <v>96</v>
      </c>
      <c r="F2019" s="1" t="s">
        <v>17</v>
      </c>
      <c r="G2019">
        <v>7</v>
      </c>
    </row>
    <row r="2020" spans="1:7" x14ac:dyDescent="0.35">
      <c r="A2020">
        <v>170722</v>
      </c>
      <c r="B2020">
        <v>0</v>
      </c>
      <c r="C2020" s="1" t="s">
        <v>22</v>
      </c>
      <c r="D2020">
        <v>4001</v>
      </c>
      <c r="E2020" s="1" t="s">
        <v>93</v>
      </c>
      <c r="F2020" s="1" t="s">
        <v>17</v>
      </c>
      <c r="G2020">
        <v>20</v>
      </c>
    </row>
    <row r="2021" spans="1:7" x14ac:dyDescent="0.35">
      <c r="A2021">
        <v>101989</v>
      </c>
      <c r="B2021">
        <v>0</v>
      </c>
      <c r="C2021" s="1" t="s">
        <v>37</v>
      </c>
      <c r="D2021">
        <v>2306</v>
      </c>
      <c r="E2021" s="1" t="s">
        <v>92</v>
      </c>
      <c r="F2021" s="1" t="s">
        <v>17</v>
      </c>
      <c r="G2021">
        <v>5</v>
      </c>
    </row>
    <row r="2022" spans="1:7" x14ac:dyDescent="0.35">
      <c r="A2022">
        <v>66577</v>
      </c>
      <c r="B2022">
        <v>2</v>
      </c>
      <c r="C2022" s="1" t="s">
        <v>30</v>
      </c>
      <c r="D2022">
        <v>2001</v>
      </c>
      <c r="E2022" s="1" t="s">
        <v>91</v>
      </c>
      <c r="F2022" s="1" t="s">
        <v>17</v>
      </c>
      <c r="G2022">
        <v>10</v>
      </c>
    </row>
    <row r="2023" spans="1:7" x14ac:dyDescent="0.35">
      <c r="A2023">
        <v>33003</v>
      </c>
      <c r="B2023">
        <v>0</v>
      </c>
      <c r="C2023" s="1" t="s">
        <v>13</v>
      </c>
      <c r="D2023">
        <v>5201</v>
      </c>
      <c r="E2023" s="1" t="s">
        <v>93</v>
      </c>
      <c r="F2023" s="1" t="s">
        <v>17</v>
      </c>
      <c r="G2023">
        <v>8</v>
      </c>
    </row>
    <row r="2024" spans="1:7" x14ac:dyDescent="0.35">
      <c r="A2024">
        <v>70216</v>
      </c>
      <c r="B2024">
        <v>1</v>
      </c>
      <c r="C2024" s="1" t="s">
        <v>30</v>
      </c>
      <c r="D2024">
        <v>0</v>
      </c>
      <c r="E2024" s="1" t="s">
        <v>99</v>
      </c>
      <c r="F2024" s="1" t="s">
        <v>14</v>
      </c>
      <c r="G2024">
        <v>20</v>
      </c>
    </row>
    <row r="2025" spans="1:7" x14ac:dyDescent="0.35">
      <c r="A2025">
        <v>43086</v>
      </c>
      <c r="B2025">
        <v>28</v>
      </c>
      <c r="C2025" s="1" t="s">
        <v>13</v>
      </c>
      <c r="D2025">
        <v>2501</v>
      </c>
      <c r="E2025" s="1" t="s">
        <v>89</v>
      </c>
      <c r="F2025" s="1" t="s">
        <v>17</v>
      </c>
      <c r="G2025">
        <v>20</v>
      </c>
    </row>
    <row r="2026" spans="1:7" x14ac:dyDescent="0.35">
      <c r="A2026">
        <v>122110</v>
      </c>
      <c r="B2026">
        <v>0</v>
      </c>
      <c r="C2026" s="1" t="s">
        <v>21</v>
      </c>
      <c r="D2026">
        <v>6401</v>
      </c>
      <c r="E2026" s="1" t="s">
        <v>99</v>
      </c>
      <c r="F2026" s="1" t="s">
        <v>31</v>
      </c>
      <c r="G2026">
        <v>10</v>
      </c>
    </row>
    <row r="2027" spans="1:7" x14ac:dyDescent="0.35">
      <c r="A2027">
        <v>150684</v>
      </c>
      <c r="B2027">
        <v>1</v>
      </c>
      <c r="C2027" s="1" t="s">
        <v>22</v>
      </c>
      <c r="D2027">
        <v>0</v>
      </c>
      <c r="E2027" s="1" t="s">
        <v>97</v>
      </c>
      <c r="F2027" s="1" t="s">
        <v>14</v>
      </c>
      <c r="G2027">
        <v>34</v>
      </c>
    </row>
    <row r="2028" spans="1:7" x14ac:dyDescent="0.35">
      <c r="A2028">
        <v>162341</v>
      </c>
      <c r="B2028">
        <v>0</v>
      </c>
      <c r="C2028" s="1" t="s">
        <v>22</v>
      </c>
      <c r="D2028">
        <v>0</v>
      </c>
      <c r="E2028" s="1" t="s">
        <v>94</v>
      </c>
      <c r="F2028" s="1" t="s">
        <v>17</v>
      </c>
      <c r="G2028">
        <v>14</v>
      </c>
    </row>
    <row r="2029" spans="1:7" x14ac:dyDescent="0.35">
      <c r="A2029">
        <v>56407</v>
      </c>
      <c r="B2029">
        <v>0</v>
      </c>
      <c r="C2029" s="1" t="s">
        <v>58</v>
      </c>
      <c r="D2029">
        <v>2707</v>
      </c>
      <c r="E2029" s="1" t="s">
        <v>100</v>
      </c>
      <c r="F2029" s="1" t="s">
        <v>17</v>
      </c>
      <c r="G2029">
        <v>20</v>
      </c>
    </row>
    <row r="2030" spans="1:7" x14ac:dyDescent="0.35">
      <c r="A2030">
        <v>188988</v>
      </c>
      <c r="B2030">
        <v>28</v>
      </c>
      <c r="C2030" s="1" t="s">
        <v>34</v>
      </c>
      <c r="D2030">
        <v>0</v>
      </c>
      <c r="E2030" s="1" t="s">
        <v>97</v>
      </c>
      <c r="F2030" s="1" t="s">
        <v>97</v>
      </c>
      <c r="G2030">
        <v>7</v>
      </c>
    </row>
    <row r="2031" spans="1:7" x14ac:dyDescent="0.35">
      <c r="A2031">
        <v>35581</v>
      </c>
      <c r="B2031">
        <v>1</v>
      </c>
      <c r="C2031" s="1" t="s">
        <v>13</v>
      </c>
      <c r="D2031">
        <v>2812</v>
      </c>
      <c r="E2031" s="1" t="s">
        <v>94</v>
      </c>
      <c r="F2031" s="1" t="s">
        <v>14</v>
      </c>
      <c r="G2031">
        <v>15</v>
      </c>
    </row>
    <row r="2032" spans="1:7" x14ac:dyDescent="0.35">
      <c r="A2032">
        <v>46358</v>
      </c>
      <c r="B2032">
        <v>1</v>
      </c>
      <c r="C2032" s="1" t="s">
        <v>13</v>
      </c>
      <c r="D2032">
        <v>1801</v>
      </c>
      <c r="E2032" s="1" t="s">
        <v>90</v>
      </c>
      <c r="F2032" s="1" t="s">
        <v>14</v>
      </c>
      <c r="G2032">
        <v>9</v>
      </c>
    </row>
    <row r="2033" spans="1:7" x14ac:dyDescent="0.35">
      <c r="A2033">
        <v>109533</v>
      </c>
      <c r="B2033">
        <v>0</v>
      </c>
      <c r="C2033" s="1" t="s">
        <v>50</v>
      </c>
      <c r="D2033">
        <v>3201</v>
      </c>
      <c r="E2033" s="1" t="s">
        <v>90</v>
      </c>
      <c r="F2033" s="1" t="s">
        <v>14</v>
      </c>
      <c r="G2033">
        <v>25</v>
      </c>
    </row>
    <row r="2034" spans="1:7" x14ac:dyDescent="0.35">
      <c r="A2034">
        <v>81322</v>
      </c>
      <c r="B2034">
        <v>1</v>
      </c>
      <c r="C2034" s="1" t="s">
        <v>36</v>
      </c>
      <c r="D2034">
        <v>0</v>
      </c>
      <c r="E2034" s="1" t="s">
        <v>100</v>
      </c>
      <c r="F2034" s="1" t="s">
        <v>14</v>
      </c>
      <c r="G2034">
        <v>15</v>
      </c>
    </row>
    <row r="2035" spans="1:7" x14ac:dyDescent="0.35">
      <c r="A2035">
        <v>179275</v>
      </c>
      <c r="B2035">
        <v>0</v>
      </c>
      <c r="C2035" s="1" t="s">
        <v>41</v>
      </c>
      <c r="D2035">
        <v>4501</v>
      </c>
      <c r="E2035" s="1" t="s">
        <v>90</v>
      </c>
      <c r="F2035" s="1" t="s">
        <v>17</v>
      </c>
      <c r="G2035">
        <v>25</v>
      </c>
    </row>
    <row r="2036" spans="1:7" x14ac:dyDescent="0.35">
      <c r="A2036">
        <v>48691</v>
      </c>
      <c r="B2036">
        <v>0</v>
      </c>
      <c r="C2036" s="1" t="s">
        <v>44</v>
      </c>
      <c r="D2036">
        <v>2702</v>
      </c>
      <c r="E2036" s="1" t="s">
        <v>89</v>
      </c>
      <c r="F2036" s="1" t="s">
        <v>17</v>
      </c>
      <c r="G2036">
        <v>20</v>
      </c>
    </row>
    <row r="2037" spans="1:7" x14ac:dyDescent="0.35">
      <c r="A2037">
        <v>24420</v>
      </c>
      <c r="B2037">
        <v>4</v>
      </c>
      <c r="C2037" s="1" t="s">
        <v>47</v>
      </c>
      <c r="D2037">
        <v>4001</v>
      </c>
      <c r="E2037" s="1" t="s">
        <v>93</v>
      </c>
      <c r="F2037" s="1" t="s">
        <v>17</v>
      </c>
      <c r="G2037">
        <v>12</v>
      </c>
    </row>
    <row r="2038" spans="1:7" x14ac:dyDescent="0.35">
      <c r="A2038">
        <v>165368</v>
      </c>
      <c r="B2038">
        <v>1</v>
      </c>
      <c r="C2038" s="1" t="s">
        <v>22</v>
      </c>
      <c r="D2038">
        <v>3201</v>
      </c>
      <c r="E2038" s="1" t="s">
        <v>94</v>
      </c>
      <c r="F2038" s="1" t="s">
        <v>14</v>
      </c>
      <c r="G2038">
        <v>20</v>
      </c>
    </row>
    <row r="2039" spans="1:7" x14ac:dyDescent="0.35">
      <c r="A2039">
        <v>41545</v>
      </c>
      <c r="B2039">
        <v>1</v>
      </c>
      <c r="C2039" s="1" t="s">
        <v>13</v>
      </c>
      <c r="D2039">
        <v>0</v>
      </c>
      <c r="E2039" s="1" t="s">
        <v>91</v>
      </c>
      <c r="F2039" s="1" t="s">
        <v>14</v>
      </c>
      <c r="G2039">
        <v>5</v>
      </c>
    </row>
    <row r="2040" spans="1:7" x14ac:dyDescent="0.35">
      <c r="A2040">
        <v>106235</v>
      </c>
      <c r="B2040">
        <v>1</v>
      </c>
      <c r="C2040" s="1" t="s">
        <v>28</v>
      </c>
      <c r="D2040">
        <v>1801</v>
      </c>
      <c r="E2040" s="1" t="s">
        <v>90</v>
      </c>
      <c r="F2040" s="1" t="s">
        <v>14</v>
      </c>
      <c r="G2040">
        <v>5</v>
      </c>
    </row>
    <row r="2041" spans="1:7" x14ac:dyDescent="0.35">
      <c r="A2041">
        <v>133640</v>
      </c>
      <c r="B2041">
        <v>1</v>
      </c>
      <c r="C2041" s="1" t="s">
        <v>42</v>
      </c>
      <c r="D2041">
        <v>3210</v>
      </c>
      <c r="E2041" s="1" t="s">
        <v>89</v>
      </c>
      <c r="F2041" s="1" t="s">
        <v>14</v>
      </c>
      <c r="G2041">
        <v>10</v>
      </c>
    </row>
    <row r="2042" spans="1:7" x14ac:dyDescent="0.35">
      <c r="A2042">
        <v>176443</v>
      </c>
      <c r="B2042">
        <v>0</v>
      </c>
      <c r="C2042" s="1" t="s">
        <v>51</v>
      </c>
      <c r="D2042">
        <v>2103</v>
      </c>
      <c r="E2042" s="1" t="s">
        <v>92</v>
      </c>
      <c r="F2042" s="1" t="s">
        <v>17</v>
      </c>
      <c r="G2042">
        <v>10</v>
      </c>
    </row>
    <row r="2043" spans="1:7" x14ac:dyDescent="0.35">
      <c r="A2043">
        <v>190976</v>
      </c>
      <c r="B2043">
        <v>0</v>
      </c>
      <c r="C2043" s="1" t="s">
        <v>56</v>
      </c>
      <c r="D2043">
        <v>0</v>
      </c>
      <c r="E2043" s="1" t="s">
        <v>89</v>
      </c>
      <c r="F2043" s="1" t="s">
        <v>97</v>
      </c>
      <c r="G2043">
        <v>20</v>
      </c>
    </row>
    <row r="2044" spans="1:7" x14ac:dyDescent="0.35">
      <c r="A2044">
        <v>145911</v>
      </c>
      <c r="B2044">
        <v>0</v>
      </c>
      <c r="C2044" s="1" t="s">
        <v>22</v>
      </c>
      <c r="D2044">
        <v>0</v>
      </c>
      <c r="E2044" s="1" t="s">
        <v>94</v>
      </c>
      <c r="F2044" s="1" t="s">
        <v>17</v>
      </c>
      <c r="G2044">
        <v>10</v>
      </c>
    </row>
    <row r="2045" spans="1:7" x14ac:dyDescent="0.35">
      <c r="A2045">
        <v>32984</v>
      </c>
      <c r="B2045">
        <v>1</v>
      </c>
      <c r="C2045" s="1" t="s">
        <v>26</v>
      </c>
      <c r="D2045">
        <v>0</v>
      </c>
      <c r="E2045" s="1" t="s">
        <v>94</v>
      </c>
      <c r="F2045" s="1" t="s">
        <v>14</v>
      </c>
      <c r="G2045">
        <v>8</v>
      </c>
    </row>
    <row r="2046" spans="1:7" x14ac:dyDescent="0.35">
      <c r="A2046">
        <v>67541</v>
      </c>
      <c r="B2046">
        <v>28</v>
      </c>
      <c r="C2046" s="1" t="s">
        <v>30</v>
      </c>
      <c r="D2046">
        <v>5601</v>
      </c>
      <c r="E2046" s="1" t="s">
        <v>89</v>
      </c>
      <c r="F2046" s="1" t="s">
        <v>17</v>
      </c>
      <c r="G2046">
        <v>7</v>
      </c>
    </row>
    <row r="2047" spans="1:7" x14ac:dyDescent="0.35">
      <c r="A2047">
        <v>86803</v>
      </c>
      <c r="B2047">
        <v>2</v>
      </c>
      <c r="C2047" s="1" t="s">
        <v>35</v>
      </c>
      <c r="D2047">
        <v>0</v>
      </c>
      <c r="E2047" s="1" t="s">
        <v>92</v>
      </c>
      <c r="F2047" s="1" t="s">
        <v>17</v>
      </c>
      <c r="G2047">
        <v>10</v>
      </c>
    </row>
    <row r="2048" spans="1:7" x14ac:dyDescent="0.35">
      <c r="A2048">
        <v>100324</v>
      </c>
      <c r="B2048">
        <v>0</v>
      </c>
      <c r="C2048" s="1" t="s">
        <v>37</v>
      </c>
      <c r="D2048">
        <v>4901</v>
      </c>
      <c r="E2048" s="1" t="s">
        <v>94</v>
      </c>
      <c r="F2048" s="1" t="s">
        <v>17</v>
      </c>
      <c r="G2048">
        <v>20</v>
      </c>
    </row>
    <row r="2049" spans="1:7" x14ac:dyDescent="0.35">
      <c r="A2049">
        <v>132444</v>
      </c>
      <c r="B2049">
        <v>0</v>
      </c>
      <c r="C2049" s="1" t="s">
        <v>49</v>
      </c>
      <c r="D2049">
        <v>4804</v>
      </c>
      <c r="E2049" s="1" t="s">
        <v>90</v>
      </c>
      <c r="F2049" s="1" t="s">
        <v>17</v>
      </c>
      <c r="G2049">
        <v>20</v>
      </c>
    </row>
    <row r="2050" spans="1:7" x14ac:dyDescent="0.35">
      <c r="A2050">
        <v>107235</v>
      </c>
      <c r="B2050">
        <v>1</v>
      </c>
      <c r="C2050" s="1" t="s">
        <v>60</v>
      </c>
      <c r="D2050">
        <v>3001</v>
      </c>
      <c r="E2050" s="1" t="s">
        <v>94</v>
      </c>
      <c r="F2050" s="1" t="s">
        <v>14</v>
      </c>
      <c r="G2050">
        <v>11</v>
      </c>
    </row>
    <row r="2051" spans="1:7" x14ac:dyDescent="0.35">
      <c r="A2051">
        <v>67304</v>
      </c>
      <c r="B2051">
        <v>0</v>
      </c>
      <c r="C2051" s="1" t="s">
        <v>30</v>
      </c>
      <c r="D2051">
        <v>4802</v>
      </c>
      <c r="E2051" s="1" t="s">
        <v>95</v>
      </c>
      <c r="F2051" s="1" t="s">
        <v>17</v>
      </c>
      <c r="G2051">
        <v>20</v>
      </c>
    </row>
    <row r="2052" spans="1:7" x14ac:dyDescent="0.35">
      <c r="A2052">
        <v>82040</v>
      </c>
      <c r="B2052">
        <v>1</v>
      </c>
      <c r="C2052" s="1" t="s">
        <v>36</v>
      </c>
      <c r="D2052">
        <v>2403</v>
      </c>
      <c r="E2052" s="1" t="s">
        <v>92</v>
      </c>
      <c r="F2052" s="1" t="s">
        <v>14</v>
      </c>
      <c r="G2052">
        <v>3</v>
      </c>
    </row>
    <row r="2053" spans="1:7" x14ac:dyDescent="0.35">
      <c r="A2053">
        <v>43674</v>
      </c>
      <c r="B2053">
        <v>28</v>
      </c>
      <c r="C2053" s="1" t="s">
        <v>13</v>
      </c>
      <c r="D2053">
        <v>0</v>
      </c>
      <c r="E2053" s="1" t="s">
        <v>89</v>
      </c>
      <c r="F2053" s="1" t="s">
        <v>17</v>
      </c>
      <c r="G2053">
        <v>10</v>
      </c>
    </row>
    <row r="2054" spans="1:7" x14ac:dyDescent="0.35">
      <c r="A2054">
        <v>159171</v>
      </c>
      <c r="B2054">
        <v>0</v>
      </c>
      <c r="C2054" s="1" t="s">
        <v>22</v>
      </c>
      <c r="D2054">
        <v>3308</v>
      </c>
      <c r="E2054" s="1" t="s">
        <v>89</v>
      </c>
      <c r="F2054" s="1" t="s">
        <v>17</v>
      </c>
      <c r="G2054">
        <v>15</v>
      </c>
    </row>
    <row r="2055" spans="1:7" x14ac:dyDescent="0.35">
      <c r="A2055">
        <v>64400</v>
      </c>
      <c r="B2055">
        <v>1</v>
      </c>
      <c r="C2055" s="1" t="s">
        <v>34</v>
      </c>
      <c r="D2055">
        <v>5701</v>
      </c>
      <c r="E2055" s="1" t="s">
        <v>93</v>
      </c>
      <c r="F2055" s="1" t="s">
        <v>14</v>
      </c>
      <c r="G2055">
        <v>21</v>
      </c>
    </row>
    <row r="2056" spans="1:7" x14ac:dyDescent="0.35">
      <c r="A2056">
        <v>11284</v>
      </c>
      <c r="B2056">
        <v>0</v>
      </c>
      <c r="C2056" s="1" t="s">
        <v>13</v>
      </c>
      <c r="D2056">
        <v>3201</v>
      </c>
      <c r="E2056" s="1" t="s">
        <v>89</v>
      </c>
      <c r="F2056" s="1" t="s">
        <v>14</v>
      </c>
      <c r="G2056">
        <v>4</v>
      </c>
    </row>
    <row r="2057" spans="1:7" x14ac:dyDescent="0.35">
      <c r="A2057">
        <v>74419</v>
      </c>
      <c r="B2057">
        <v>0</v>
      </c>
      <c r="C2057" s="1" t="s">
        <v>30</v>
      </c>
      <c r="D2057">
        <v>0</v>
      </c>
      <c r="E2057" s="1" t="s">
        <v>90</v>
      </c>
      <c r="F2057" s="1" t="s">
        <v>17</v>
      </c>
      <c r="G2057">
        <v>10</v>
      </c>
    </row>
    <row r="2058" spans="1:7" x14ac:dyDescent="0.35">
      <c r="A2058">
        <v>55840</v>
      </c>
      <c r="B2058">
        <v>0</v>
      </c>
      <c r="C2058" s="1" t="s">
        <v>63</v>
      </c>
      <c r="D2058">
        <v>4701</v>
      </c>
      <c r="E2058" s="1" t="s">
        <v>90</v>
      </c>
      <c r="F2058" s="1" t="s">
        <v>14</v>
      </c>
      <c r="G2058">
        <v>16</v>
      </c>
    </row>
    <row r="2059" spans="1:7" x14ac:dyDescent="0.35">
      <c r="A2059">
        <v>22176</v>
      </c>
      <c r="B2059">
        <v>1</v>
      </c>
      <c r="C2059" s="1" t="s">
        <v>18</v>
      </c>
      <c r="D2059">
        <v>0</v>
      </c>
      <c r="E2059" s="1" t="s">
        <v>100</v>
      </c>
      <c r="F2059" s="1" t="s">
        <v>14</v>
      </c>
      <c r="G2059">
        <v>12</v>
      </c>
    </row>
    <row r="2060" spans="1:7" x14ac:dyDescent="0.35">
      <c r="A2060">
        <v>25678</v>
      </c>
      <c r="B2060">
        <v>1</v>
      </c>
      <c r="C2060" s="1" t="s">
        <v>13</v>
      </c>
      <c r="D2060">
        <v>0</v>
      </c>
      <c r="E2060" s="1" t="s">
        <v>93</v>
      </c>
      <c r="F2060" s="1" t="s">
        <v>14</v>
      </c>
      <c r="G2060">
        <v>20</v>
      </c>
    </row>
    <row r="2061" spans="1:7" x14ac:dyDescent="0.35">
      <c r="A2061">
        <v>107569</v>
      </c>
      <c r="B2061">
        <v>1</v>
      </c>
      <c r="C2061" s="1" t="s">
        <v>60</v>
      </c>
      <c r="D2061">
        <v>4601</v>
      </c>
      <c r="E2061" s="1" t="s">
        <v>92</v>
      </c>
      <c r="F2061" s="1" t="s">
        <v>14</v>
      </c>
      <c r="G2061">
        <v>50</v>
      </c>
    </row>
    <row r="2062" spans="1:7" x14ac:dyDescent="0.35">
      <c r="A2062">
        <v>70301</v>
      </c>
      <c r="B2062">
        <v>2</v>
      </c>
      <c r="C2062" s="1" t="s">
        <v>30</v>
      </c>
      <c r="D2062">
        <v>3101</v>
      </c>
      <c r="E2062" s="1" t="s">
        <v>94</v>
      </c>
      <c r="F2062" s="1" t="s">
        <v>17</v>
      </c>
      <c r="G2062">
        <v>5</v>
      </c>
    </row>
    <row r="2063" spans="1:7" x14ac:dyDescent="0.35">
      <c r="A2063">
        <v>39020</v>
      </c>
      <c r="B2063">
        <v>1002</v>
      </c>
      <c r="C2063" s="1" t="s">
        <v>13</v>
      </c>
      <c r="D2063">
        <v>4801</v>
      </c>
      <c r="E2063" s="1" t="s">
        <v>94</v>
      </c>
      <c r="F2063" s="1" t="s">
        <v>14</v>
      </c>
      <c r="G2063">
        <v>21</v>
      </c>
    </row>
    <row r="2064" spans="1:7" x14ac:dyDescent="0.35">
      <c r="A2064">
        <v>125906</v>
      </c>
      <c r="B2064">
        <v>1</v>
      </c>
      <c r="C2064" s="1" t="s">
        <v>21</v>
      </c>
      <c r="D2064">
        <v>2901</v>
      </c>
      <c r="E2064" s="1" t="s">
        <v>95</v>
      </c>
      <c r="F2064" s="1" t="s">
        <v>17</v>
      </c>
      <c r="G2064">
        <v>6</v>
      </c>
    </row>
    <row r="2065" spans="1:7" x14ac:dyDescent="0.35">
      <c r="A2065">
        <v>23934</v>
      </c>
      <c r="B2065">
        <v>2</v>
      </c>
      <c r="C2065" s="1" t="s">
        <v>47</v>
      </c>
      <c r="D2065">
        <v>5201</v>
      </c>
      <c r="E2065" s="1" t="s">
        <v>90</v>
      </c>
      <c r="F2065" s="1" t="s">
        <v>17</v>
      </c>
      <c r="G2065">
        <v>25</v>
      </c>
    </row>
    <row r="2066" spans="1:7" x14ac:dyDescent="0.35">
      <c r="A2066">
        <v>112751</v>
      </c>
      <c r="B2066">
        <v>0</v>
      </c>
      <c r="C2066" s="1" t="s">
        <v>32</v>
      </c>
      <c r="D2066">
        <v>4201</v>
      </c>
      <c r="E2066" s="1" t="s">
        <v>95</v>
      </c>
      <c r="F2066" s="1" t="s">
        <v>17</v>
      </c>
      <c r="G2066">
        <v>50</v>
      </c>
    </row>
    <row r="2067" spans="1:7" x14ac:dyDescent="0.35">
      <c r="A2067">
        <v>3651</v>
      </c>
      <c r="B2067">
        <v>2</v>
      </c>
      <c r="C2067" s="1" t="s">
        <v>30</v>
      </c>
      <c r="D2067">
        <v>3001</v>
      </c>
      <c r="E2067" s="1" t="s">
        <v>97</v>
      </c>
      <c r="F2067" s="1" t="s">
        <v>17</v>
      </c>
      <c r="G2067">
        <v>25</v>
      </c>
    </row>
    <row r="2068" spans="1:7" x14ac:dyDescent="0.35">
      <c r="A2068">
        <v>1068</v>
      </c>
      <c r="B2068">
        <v>2</v>
      </c>
      <c r="C2068" s="1" t="s">
        <v>22</v>
      </c>
      <c r="D2068">
        <v>3103</v>
      </c>
      <c r="E2068" s="1" t="s">
        <v>94</v>
      </c>
      <c r="F2068" s="1" t="s">
        <v>17</v>
      </c>
      <c r="G2068">
        <v>5</v>
      </c>
    </row>
    <row r="2069" spans="1:7" x14ac:dyDescent="0.35">
      <c r="A2069">
        <v>120128</v>
      </c>
      <c r="B2069">
        <v>0</v>
      </c>
      <c r="C2069" s="1" t="s">
        <v>21</v>
      </c>
      <c r="D2069">
        <v>3501</v>
      </c>
      <c r="E2069" s="1" t="s">
        <v>92</v>
      </c>
      <c r="F2069" s="1" t="s">
        <v>17</v>
      </c>
      <c r="G2069">
        <v>15</v>
      </c>
    </row>
    <row r="2070" spans="1:7" x14ac:dyDescent="0.35">
      <c r="A2070">
        <v>152092</v>
      </c>
      <c r="B2070">
        <v>28</v>
      </c>
      <c r="C2070" s="1" t="s">
        <v>22</v>
      </c>
      <c r="D2070">
        <v>3201</v>
      </c>
      <c r="E2070" s="1" t="s">
        <v>98</v>
      </c>
      <c r="F2070" s="1" t="s">
        <v>17</v>
      </c>
      <c r="G2070">
        <v>5</v>
      </c>
    </row>
    <row r="2071" spans="1:7" x14ac:dyDescent="0.35">
      <c r="A2071">
        <v>85913</v>
      </c>
      <c r="B2071">
        <v>1</v>
      </c>
      <c r="C2071" s="1" t="s">
        <v>53</v>
      </c>
      <c r="D2071">
        <v>3001</v>
      </c>
      <c r="E2071" s="1" t="s">
        <v>92</v>
      </c>
      <c r="F2071" s="1" t="s">
        <v>14</v>
      </c>
      <c r="G2071">
        <v>14</v>
      </c>
    </row>
    <row r="2072" spans="1:7" x14ac:dyDescent="0.35">
      <c r="A2072">
        <v>43226</v>
      </c>
      <c r="B2072">
        <v>1</v>
      </c>
      <c r="C2072" s="1" t="s">
        <v>13</v>
      </c>
      <c r="D2072">
        <v>2201</v>
      </c>
      <c r="E2072" s="1" t="s">
        <v>89</v>
      </c>
      <c r="F2072" s="1" t="s">
        <v>14</v>
      </c>
      <c r="G2072">
        <v>20</v>
      </c>
    </row>
    <row r="2073" spans="1:7" x14ac:dyDescent="0.35">
      <c r="A2073">
        <v>60738</v>
      </c>
      <c r="B2073">
        <v>2</v>
      </c>
      <c r="C2073" s="1" t="s">
        <v>34</v>
      </c>
      <c r="D2073">
        <v>4901</v>
      </c>
      <c r="E2073" s="1" t="s">
        <v>94</v>
      </c>
      <c r="F2073" s="1" t="s">
        <v>17</v>
      </c>
      <c r="G2073">
        <v>5</v>
      </c>
    </row>
    <row r="2074" spans="1:7" x14ac:dyDescent="0.35">
      <c r="A2074">
        <v>60571</v>
      </c>
      <c r="B2074">
        <v>1</v>
      </c>
      <c r="C2074" s="1" t="s">
        <v>34</v>
      </c>
      <c r="D2074">
        <v>0</v>
      </c>
      <c r="E2074" s="1" t="s">
        <v>90</v>
      </c>
      <c r="F2074" s="1" t="s">
        <v>14</v>
      </c>
      <c r="G2074">
        <v>15</v>
      </c>
    </row>
    <row r="2075" spans="1:7" x14ac:dyDescent="0.35">
      <c r="A2075">
        <v>131913</v>
      </c>
      <c r="B2075">
        <v>0</v>
      </c>
      <c r="C2075" s="1" t="s">
        <v>49</v>
      </c>
      <c r="D2075">
        <v>1607</v>
      </c>
      <c r="E2075" s="1" t="s">
        <v>94</v>
      </c>
      <c r="F2075" s="1" t="s">
        <v>17</v>
      </c>
      <c r="G2075">
        <v>19</v>
      </c>
    </row>
    <row r="2076" spans="1:7" x14ac:dyDescent="0.35">
      <c r="A2076">
        <v>172140</v>
      </c>
      <c r="B2076">
        <v>0</v>
      </c>
      <c r="C2076" s="1" t="s">
        <v>22</v>
      </c>
      <c r="D2076">
        <v>5201</v>
      </c>
      <c r="E2076" s="1" t="s">
        <v>95</v>
      </c>
      <c r="F2076" s="1" t="s">
        <v>17</v>
      </c>
      <c r="G2076">
        <v>10</v>
      </c>
    </row>
    <row r="2077" spans="1:7" x14ac:dyDescent="0.35">
      <c r="A2077">
        <v>147753</v>
      </c>
      <c r="B2077">
        <v>0</v>
      </c>
      <c r="C2077" s="1" t="s">
        <v>22</v>
      </c>
      <c r="D2077">
        <v>2701</v>
      </c>
      <c r="E2077" s="1" t="s">
        <v>94</v>
      </c>
      <c r="F2077" s="1" t="s">
        <v>17</v>
      </c>
      <c r="G2077">
        <v>25</v>
      </c>
    </row>
    <row r="2078" spans="1:7" x14ac:dyDescent="0.35">
      <c r="A2078">
        <v>161856</v>
      </c>
      <c r="B2078">
        <v>1</v>
      </c>
      <c r="C2078" s="1" t="s">
        <v>22</v>
      </c>
      <c r="D2078">
        <v>1901</v>
      </c>
      <c r="E2078" s="1" t="s">
        <v>93</v>
      </c>
      <c r="F2078" s="1" t="s">
        <v>14</v>
      </c>
      <c r="G2078">
        <v>15</v>
      </c>
    </row>
    <row r="2079" spans="1:7" x14ac:dyDescent="0.35">
      <c r="A2079">
        <v>140611</v>
      </c>
      <c r="B2079">
        <v>2</v>
      </c>
      <c r="C2079" s="1" t="s">
        <v>55</v>
      </c>
      <c r="D2079">
        <v>5101</v>
      </c>
      <c r="E2079" s="1" t="s">
        <v>90</v>
      </c>
      <c r="F2079" s="1" t="s">
        <v>17</v>
      </c>
      <c r="G2079">
        <v>4</v>
      </c>
    </row>
    <row r="2080" spans="1:7" x14ac:dyDescent="0.35">
      <c r="A2080">
        <v>30068</v>
      </c>
      <c r="B2080">
        <v>0</v>
      </c>
      <c r="C2080" s="1" t="s">
        <v>40</v>
      </c>
      <c r="D2080">
        <v>5001</v>
      </c>
      <c r="E2080" s="1" t="s">
        <v>92</v>
      </c>
      <c r="F2080" s="1" t="s">
        <v>17</v>
      </c>
      <c r="G2080">
        <v>12</v>
      </c>
    </row>
    <row r="2081" spans="1:7" x14ac:dyDescent="0.35">
      <c r="A2081">
        <v>96175</v>
      </c>
      <c r="B2081">
        <v>1</v>
      </c>
      <c r="C2081" s="1" t="s">
        <v>16</v>
      </c>
      <c r="D2081">
        <v>1501</v>
      </c>
      <c r="E2081" s="1" t="s">
        <v>105</v>
      </c>
      <c r="F2081" s="1" t="s">
        <v>14</v>
      </c>
      <c r="G2081">
        <v>5</v>
      </c>
    </row>
    <row r="2082" spans="1:7" x14ac:dyDescent="0.35">
      <c r="A2082">
        <v>727</v>
      </c>
      <c r="B2082">
        <v>0</v>
      </c>
      <c r="C2082" s="1" t="s">
        <v>48</v>
      </c>
      <c r="D2082">
        <v>2401</v>
      </c>
      <c r="E2082" s="1" t="s">
        <v>100</v>
      </c>
      <c r="F2082" s="1" t="s">
        <v>17</v>
      </c>
      <c r="G2082">
        <v>2</v>
      </c>
    </row>
    <row r="2083" spans="1:7" x14ac:dyDescent="0.35">
      <c r="A2083">
        <v>188893</v>
      </c>
      <c r="B2083">
        <v>4</v>
      </c>
      <c r="C2083" s="1" t="s">
        <v>18</v>
      </c>
      <c r="D2083">
        <v>0</v>
      </c>
      <c r="E2083" s="1" t="s">
        <v>90</v>
      </c>
      <c r="F2083" s="1" t="s">
        <v>14</v>
      </c>
      <c r="G2083">
        <v>25</v>
      </c>
    </row>
    <row r="2084" spans="1:7" x14ac:dyDescent="0.35">
      <c r="A2084">
        <v>110425</v>
      </c>
      <c r="B2084">
        <v>0</v>
      </c>
      <c r="C2084" s="1" t="s">
        <v>50</v>
      </c>
      <c r="D2084">
        <v>5201</v>
      </c>
      <c r="E2084" s="1" t="s">
        <v>100</v>
      </c>
      <c r="F2084" s="1" t="s">
        <v>17</v>
      </c>
      <c r="G2084">
        <v>20</v>
      </c>
    </row>
    <row r="2085" spans="1:7" x14ac:dyDescent="0.35">
      <c r="A2085">
        <v>54897</v>
      </c>
      <c r="B2085">
        <v>1</v>
      </c>
      <c r="C2085" s="1" t="s">
        <v>40</v>
      </c>
      <c r="D2085">
        <v>5509</v>
      </c>
      <c r="E2085" s="1" t="s">
        <v>94</v>
      </c>
      <c r="F2085" s="1" t="s">
        <v>97</v>
      </c>
      <c r="G2085">
        <v>20</v>
      </c>
    </row>
    <row r="2086" spans="1:7" x14ac:dyDescent="0.35">
      <c r="A2086">
        <v>173772</v>
      </c>
      <c r="B2086">
        <v>0</v>
      </c>
      <c r="C2086" s="1" t="s">
        <v>38</v>
      </c>
      <c r="D2086">
        <v>0</v>
      </c>
      <c r="E2086" s="1" t="s">
        <v>92</v>
      </c>
      <c r="F2086" s="1" t="s">
        <v>17</v>
      </c>
      <c r="G2086">
        <v>10</v>
      </c>
    </row>
    <row r="2087" spans="1:7" x14ac:dyDescent="0.35">
      <c r="A2087">
        <v>25560</v>
      </c>
      <c r="B2087">
        <v>2</v>
      </c>
      <c r="C2087" s="1" t="s">
        <v>40</v>
      </c>
      <c r="D2087">
        <v>4101</v>
      </c>
      <c r="E2087" s="1" t="s">
        <v>89</v>
      </c>
      <c r="F2087" s="1" t="s">
        <v>17</v>
      </c>
      <c r="G2087">
        <v>14</v>
      </c>
    </row>
    <row r="2088" spans="1:7" x14ac:dyDescent="0.35">
      <c r="A2088">
        <v>185886</v>
      </c>
      <c r="B2088">
        <v>1</v>
      </c>
      <c r="C2088" s="1" t="s">
        <v>36</v>
      </c>
      <c r="D2088">
        <v>0</v>
      </c>
      <c r="E2088" s="1" t="s">
        <v>91</v>
      </c>
      <c r="F2088" s="1" t="s">
        <v>14</v>
      </c>
      <c r="G2088">
        <v>5</v>
      </c>
    </row>
    <row r="2089" spans="1:7" x14ac:dyDescent="0.35">
      <c r="A2089">
        <v>175847</v>
      </c>
      <c r="B2089">
        <v>0</v>
      </c>
      <c r="C2089" s="1" t="s">
        <v>51</v>
      </c>
      <c r="D2089">
        <v>3001</v>
      </c>
      <c r="E2089" s="1" t="s">
        <v>94</v>
      </c>
      <c r="F2089" s="1" t="s">
        <v>17</v>
      </c>
      <c r="G2089">
        <v>10</v>
      </c>
    </row>
    <row r="2090" spans="1:7" x14ac:dyDescent="0.35">
      <c r="A2090">
        <v>29610</v>
      </c>
      <c r="B2090">
        <v>1002</v>
      </c>
      <c r="C2090" s="1" t="s">
        <v>40</v>
      </c>
      <c r="D2090">
        <v>0</v>
      </c>
      <c r="E2090" s="1" t="s">
        <v>90</v>
      </c>
      <c r="F2090" s="1" t="s">
        <v>14</v>
      </c>
      <c r="G2090">
        <v>5</v>
      </c>
    </row>
    <row r="2091" spans="1:7" x14ac:dyDescent="0.35">
      <c r="A2091">
        <v>86926</v>
      </c>
      <c r="B2091">
        <v>0</v>
      </c>
      <c r="C2091" s="1" t="s">
        <v>35</v>
      </c>
      <c r="D2091">
        <v>3001</v>
      </c>
      <c r="E2091" s="1" t="s">
        <v>92</v>
      </c>
      <c r="F2091" s="1" t="s">
        <v>17</v>
      </c>
      <c r="G2091">
        <v>15</v>
      </c>
    </row>
    <row r="2092" spans="1:7" x14ac:dyDescent="0.35">
      <c r="A2092">
        <v>179235</v>
      </c>
      <c r="B2092">
        <v>1</v>
      </c>
      <c r="C2092" s="1" t="s">
        <v>41</v>
      </c>
      <c r="D2092">
        <v>6401</v>
      </c>
      <c r="E2092" s="1" t="s">
        <v>94</v>
      </c>
      <c r="F2092" s="1" t="s">
        <v>14</v>
      </c>
      <c r="G2092">
        <v>12</v>
      </c>
    </row>
    <row r="2093" spans="1:7" x14ac:dyDescent="0.35">
      <c r="A2093">
        <v>8276</v>
      </c>
      <c r="B2093">
        <v>1</v>
      </c>
      <c r="C2093" s="1" t="s">
        <v>22</v>
      </c>
      <c r="D2093">
        <v>4409</v>
      </c>
      <c r="E2093" s="1" t="s">
        <v>94</v>
      </c>
      <c r="F2093" s="1" t="s">
        <v>14</v>
      </c>
      <c r="G2093">
        <v>15</v>
      </c>
    </row>
    <row r="2094" spans="1:7" x14ac:dyDescent="0.35">
      <c r="A2094">
        <v>27108</v>
      </c>
      <c r="B2094">
        <v>2</v>
      </c>
      <c r="C2094" s="1" t="s">
        <v>40</v>
      </c>
      <c r="D2094">
        <v>2101</v>
      </c>
      <c r="E2094" s="1" t="s">
        <v>91</v>
      </c>
      <c r="F2094" s="1" t="s">
        <v>17</v>
      </c>
      <c r="G2094">
        <v>15</v>
      </c>
    </row>
    <row r="2095" spans="1:7" x14ac:dyDescent="0.35">
      <c r="A2095">
        <v>56860</v>
      </c>
      <c r="B2095">
        <v>0</v>
      </c>
      <c r="C2095" s="1" t="s">
        <v>58</v>
      </c>
      <c r="D2095">
        <v>6601</v>
      </c>
      <c r="E2095" s="1" t="s">
        <v>90</v>
      </c>
      <c r="F2095" s="1" t="s">
        <v>17</v>
      </c>
      <c r="G2095">
        <v>24</v>
      </c>
    </row>
    <row r="2096" spans="1:7" x14ac:dyDescent="0.35">
      <c r="A2096">
        <v>157817</v>
      </c>
      <c r="B2096">
        <v>3</v>
      </c>
      <c r="C2096" s="1" t="s">
        <v>22</v>
      </c>
      <c r="D2096">
        <v>4101</v>
      </c>
      <c r="E2096" s="1" t="s">
        <v>94</v>
      </c>
      <c r="F2096" s="1" t="s">
        <v>17</v>
      </c>
      <c r="G2096">
        <v>11</v>
      </c>
    </row>
    <row r="2097" spans="1:7" x14ac:dyDescent="0.35">
      <c r="A2097">
        <v>135296</v>
      </c>
      <c r="B2097">
        <v>0</v>
      </c>
      <c r="C2097" s="1" t="s">
        <v>56</v>
      </c>
      <c r="D2097">
        <v>1501</v>
      </c>
      <c r="E2097" s="1" t="s">
        <v>89</v>
      </c>
      <c r="F2097" s="1" t="s">
        <v>17</v>
      </c>
      <c r="G2097">
        <v>11</v>
      </c>
    </row>
    <row r="2098" spans="1:7" x14ac:dyDescent="0.35">
      <c r="A2098">
        <v>80995</v>
      </c>
      <c r="B2098">
        <v>1</v>
      </c>
      <c r="C2098" s="1" t="s">
        <v>36</v>
      </c>
      <c r="D2098">
        <v>2509</v>
      </c>
      <c r="E2098" s="1" t="s">
        <v>100</v>
      </c>
      <c r="F2098" s="1" t="s">
        <v>14</v>
      </c>
      <c r="G2098">
        <v>5</v>
      </c>
    </row>
    <row r="2099" spans="1:7" x14ac:dyDescent="0.35">
      <c r="A2099">
        <v>95943</v>
      </c>
      <c r="B2099">
        <v>1</v>
      </c>
      <c r="C2099" s="1" t="s">
        <v>16</v>
      </c>
      <c r="D2099">
        <v>2901</v>
      </c>
      <c r="E2099" s="1" t="s">
        <v>89</v>
      </c>
      <c r="F2099" s="1" t="s">
        <v>14</v>
      </c>
      <c r="G2099">
        <v>13</v>
      </c>
    </row>
    <row r="2100" spans="1:7" x14ac:dyDescent="0.35">
      <c r="A2100">
        <v>188141</v>
      </c>
      <c r="B2100">
        <v>1</v>
      </c>
      <c r="C2100" s="1" t="s">
        <v>13</v>
      </c>
      <c r="D2100">
        <v>0</v>
      </c>
      <c r="E2100" s="1" t="s">
        <v>94</v>
      </c>
      <c r="F2100" s="1" t="s">
        <v>97</v>
      </c>
      <c r="G2100">
        <v>25</v>
      </c>
    </row>
    <row r="2101" spans="1:7" x14ac:dyDescent="0.35">
      <c r="A2101">
        <v>13523</v>
      </c>
      <c r="B2101">
        <v>0</v>
      </c>
      <c r="C2101" s="1" t="s">
        <v>24</v>
      </c>
      <c r="D2101">
        <v>4103</v>
      </c>
      <c r="E2101" s="1" t="s">
        <v>92</v>
      </c>
      <c r="F2101" s="1" t="s">
        <v>17</v>
      </c>
      <c r="G2101">
        <v>40</v>
      </c>
    </row>
    <row r="2102" spans="1:7" x14ac:dyDescent="0.35">
      <c r="A2102">
        <v>7518</v>
      </c>
      <c r="B2102">
        <v>1</v>
      </c>
      <c r="C2102" s="1" t="s">
        <v>36</v>
      </c>
      <c r="D2102">
        <v>0</v>
      </c>
      <c r="E2102" s="1" t="s">
        <v>97</v>
      </c>
      <c r="F2102" s="1" t="s">
        <v>14</v>
      </c>
      <c r="G2102">
        <v>5</v>
      </c>
    </row>
    <row r="2103" spans="1:7" x14ac:dyDescent="0.35">
      <c r="A2103">
        <v>7637</v>
      </c>
      <c r="B2103">
        <v>0</v>
      </c>
      <c r="C2103" s="1" t="s">
        <v>54</v>
      </c>
      <c r="D2103">
        <v>1801</v>
      </c>
      <c r="E2103" s="1" t="s">
        <v>100</v>
      </c>
      <c r="F2103" s="1" t="s">
        <v>17</v>
      </c>
      <c r="G2103">
        <v>10</v>
      </c>
    </row>
    <row r="2104" spans="1:7" x14ac:dyDescent="0.35">
      <c r="A2104">
        <v>40655</v>
      </c>
      <c r="B2104">
        <v>0</v>
      </c>
      <c r="C2104" s="1" t="s">
        <v>13</v>
      </c>
      <c r="D2104">
        <v>3601</v>
      </c>
      <c r="E2104" s="1" t="s">
        <v>89</v>
      </c>
      <c r="F2104" s="1" t="s">
        <v>14</v>
      </c>
      <c r="G2104">
        <v>20</v>
      </c>
    </row>
    <row r="2105" spans="1:7" x14ac:dyDescent="0.35">
      <c r="A2105">
        <v>87505</v>
      </c>
      <c r="B2105">
        <v>0</v>
      </c>
      <c r="C2105" s="1" t="s">
        <v>35</v>
      </c>
      <c r="D2105">
        <v>2101</v>
      </c>
      <c r="E2105" s="1" t="s">
        <v>98</v>
      </c>
      <c r="F2105" s="1" t="s">
        <v>17</v>
      </c>
      <c r="G2105">
        <v>8</v>
      </c>
    </row>
    <row r="2106" spans="1:7" x14ac:dyDescent="0.35">
      <c r="A2106">
        <v>176380</v>
      </c>
      <c r="B2106">
        <v>0</v>
      </c>
      <c r="C2106" s="1" t="s">
        <v>51</v>
      </c>
      <c r="D2106">
        <v>4901</v>
      </c>
      <c r="E2106" s="1" t="s">
        <v>93</v>
      </c>
      <c r="F2106" s="1" t="s">
        <v>14</v>
      </c>
      <c r="G2106">
        <v>15</v>
      </c>
    </row>
    <row r="2107" spans="1:7" x14ac:dyDescent="0.35">
      <c r="A2107">
        <v>45367</v>
      </c>
      <c r="B2107">
        <v>1002</v>
      </c>
      <c r="C2107" s="1" t="s">
        <v>13</v>
      </c>
      <c r="D2107">
        <v>6501</v>
      </c>
      <c r="E2107" s="1" t="s">
        <v>96</v>
      </c>
      <c r="F2107" s="1" t="s">
        <v>14</v>
      </c>
      <c r="G2107">
        <v>30</v>
      </c>
    </row>
    <row r="2108" spans="1:7" x14ac:dyDescent="0.35">
      <c r="A2108">
        <v>112496</v>
      </c>
      <c r="B2108">
        <v>0</v>
      </c>
      <c r="C2108" s="1" t="s">
        <v>33</v>
      </c>
      <c r="D2108">
        <v>0</v>
      </c>
      <c r="E2108" s="1" t="s">
        <v>93</v>
      </c>
      <c r="F2108" s="1" t="s">
        <v>17</v>
      </c>
      <c r="G2108">
        <v>10</v>
      </c>
    </row>
    <row r="2109" spans="1:7" x14ac:dyDescent="0.35">
      <c r="A2109">
        <v>119576</v>
      </c>
      <c r="B2109">
        <v>1</v>
      </c>
      <c r="C2109" s="1" t="s">
        <v>21</v>
      </c>
      <c r="D2109">
        <v>5901</v>
      </c>
      <c r="E2109" s="1" t="s">
        <v>94</v>
      </c>
      <c r="F2109" s="1" t="s">
        <v>14</v>
      </c>
      <c r="G2109">
        <v>9</v>
      </c>
    </row>
    <row r="2110" spans="1:7" x14ac:dyDescent="0.35">
      <c r="A2110">
        <v>9923</v>
      </c>
      <c r="B2110">
        <v>28</v>
      </c>
      <c r="C2110" s="1" t="s">
        <v>21</v>
      </c>
      <c r="D2110">
        <v>4501</v>
      </c>
      <c r="E2110" s="1" t="s">
        <v>97</v>
      </c>
      <c r="F2110" s="1" t="s">
        <v>17</v>
      </c>
      <c r="G2110">
        <v>14</v>
      </c>
    </row>
    <row r="2111" spans="1:7" x14ac:dyDescent="0.35">
      <c r="A2111">
        <v>69963</v>
      </c>
      <c r="B2111">
        <v>0</v>
      </c>
      <c r="C2111" s="1" t="s">
        <v>30</v>
      </c>
      <c r="D2111">
        <v>3908</v>
      </c>
      <c r="E2111" s="1" t="s">
        <v>99</v>
      </c>
      <c r="F2111" s="1" t="s">
        <v>17</v>
      </c>
      <c r="G2111">
        <v>25</v>
      </c>
    </row>
    <row r="2112" spans="1:7" x14ac:dyDescent="0.35">
      <c r="A2112">
        <v>32538</v>
      </c>
      <c r="B2112">
        <v>0</v>
      </c>
      <c r="C2112" s="1" t="s">
        <v>13</v>
      </c>
      <c r="D2112">
        <v>1509</v>
      </c>
      <c r="E2112" s="1" t="s">
        <v>91</v>
      </c>
      <c r="F2112" s="1" t="s">
        <v>17</v>
      </c>
      <c r="G2112">
        <v>6</v>
      </c>
    </row>
    <row r="2113" spans="1:7" x14ac:dyDescent="0.35">
      <c r="A2113">
        <v>175139</v>
      </c>
      <c r="B2113">
        <v>1</v>
      </c>
      <c r="C2113" s="1" t="s">
        <v>51</v>
      </c>
      <c r="D2113">
        <v>2812</v>
      </c>
      <c r="E2113" s="1" t="s">
        <v>90</v>
      </c>
      <c r="F2113" s="1" t="s">
        <v>14</v>
      </c>
      <c r="G2113">
        <v>15</v>
      </c>
    </row>
    <row r="2114" spans="1:7" x14ac:dyDescent="0.35">
      <c r="A2114">
        <v>138552</v>
      </c>
      <c r="B2114">
        <v>1</v>
      </c>
      <c r="C2114" s="1" t="s">
        <v>56</v>
      </c>
      <c r="D2114">
        <v>2103</v>
      </c>
      <c r="E2114" s="1" t="s">
        <v>91</v>
      </c>
      <c r="F2114" s="1" t="s">
        <v>14</v>
      </c>
      <c r="G2114">
        <v>10</v>
      </c>
    </row>
    <row r="2115" spans="1:7" x14ac:dyDescent="0.35">
      <c r="A2115">
        <v>160103</v>
      </c>
      <c r="B2115">
        <v>0</v>
      </c>
      <c r="C2115" s="1" t="s">
        <v>22</v>
      </c>
      <c r="D2115">
        <v>3601</v>
      </c>
      <c r="E2115" s="1" t="s">
        <v>91</v>
      </c>
      <c r="F2115" s="1" t="s">
        <v>17</v>
      </c>
      <c r="G2115">
        <v>5</v>
      </c>
    </row>
    <row r="2116" spans="1:7" x14ac:dyDescent="0.35">
      <c r="A2116">
        <v>152151</v>
      </c>
      <c r="B2116">
        <v>0</v>
      </c>
      <c r="C2116" s="1" t="s">
        <v>22</v>
      </c>
      <c r="D2116">
        <v>0</v>
      </c>
      <c r="E2116" s="1" t="s">
        <v>99</v>
      </c>
      <c r="F2116" s="1" t="s">
        <v>14</v>
      </c>
      <c r="G2116">
        <v>42</v>
      </c>
    </row>
    <row r="2117" spans="1:7" x14ac:dyDescent="0.35">
      <c r="A2117">
        <v>174271</v>
      </c>
      <c r="B2117">
        <v>1</v>
      </c>
      <c r="C2117" s="1" t="s">
        <v>38</v>
      </c>
      <c r="D2117">
        <v>0</v>
      </c>
      <c r="E2117" s="1" t="s">
        <v>96</v>
      </c>
      <c r="F2117" s="1" t="s">
        <v>14</v>
      </c>
      <c r="G2117">
        <v>18</v>
      </c>
    </row>
    <row r="2118" spans="1:7" x14ac:dyDescent="0.35">
      <c r="A2118">
        <v>41434</v>
      </c>
      <c r="B2118">
        <v>1002</v>
      </c>
      <c r="C2118" s="1" t="s">
        <v>13</v>
      </c>
      <c r="D2118">
        <v>4710</v>
      </c>
      <c r="E2118" s="1" t="s">
        <v>103</v>
      </c>
      <c r="F2118" s="1" t="s">
        <v>14</v>
      </c>
      <c r="G2118">
        <v>5</v>
      </c>
    </row>
    <row r="2119" spans="1:7" x14ac:dyDescent="0.35">
      <c r="A2119">
        <v>3312</v>
      </c>
      <c r="B2119">
        <v>1</v>
      </c>
      <c r="C2119" s="1" t="s">
        <v>36</v>
      </c>
      <c r="D2119">
        <v>5001</v>
      </c>
      <c r="E2119" s="1" t="s">
        <v>95</v>
      </c>
      <c r="F2119" s="1" t="s">
        <v>14</v>
      </c>
      <c r="G2119">
        <v>15</v>
      </c>
    </row>
    <row r="2120" spans="1:7" x14ac:dyDescent="0.35">
      <c r="A2120">
        <v>120805</v>
      </c>
      <c r="B2120">
        <v>0</v>
      </c>
      <c r="C2120" s="1" t="s">
        <v>21</v>
      </c>
      <c r="D2120">
        <v>3501</v>
      </c>
      <c r="E2120" s="1" t="s">
        <v>89</v>
      </c>
      <c r="F2120" s="1" t="s">
        <v>17</v>
      </c>
      <c r="G2120">
        <v>5</v>
      </c>
    </row>
    <row r="2121" spans="1:7" x14ac:dyDescent="0.35">
      <c r="A2121">
        <v>2889</v>
      </c>
      <c r="B2121">
        <v>2</v>
      </c>
      <c r="C2121" s="1" t="s">
        <v>32</v>
      </c>
      <c r="D2121">
        <v>1601</v>
      </c>
      <c r="E2121" s="1" t="s">
        <v>92</v>
      </c>
      <c r="F2121" s="1" t="s">
        <v>17</v>
      </c>
      <c r="G2121">
        <v>3</v>
      </c>
    </row>
    <row r="2122" spans="1:7" x14ac:dyDescent="0.35">
      <c r="A2122">
        <v>162271</v>
      </c>
      <c r="B2122">
        <v>0</v>
      </c>
      <c r="C2122" s="1" t="s">
        <v>22</v>
      </c>
      <c r="D2122">
        <v>0</v>
      </c>
      <c r="E2122" s="1" t="s">
        <v>94</v>
      </c>
      <c r="F2122" s="1" t="s">
        <v>14</v>
      </c>
      <c r="G2122">
        <v>15</v>
      </c>
    </row>
    <row r="2123" spans="1:7" x14ac:dyDescent="0.35">
      <c r="A2123">
        <v>74955</v>
      </c>
      <c r="B2123">
        <v>0</v>
      </c>
      <c r="C2123" s="1" t="s">
        <v>48</v>
      </c>
      <c r="D2123">
        <v>2411</v>
      </c>
      <c r="E2123" s="1" t="s">
        <v>105</v>
      </c>
      <c r="F2123" s="1" t="s">
        <v>17</v>
      </c>
      <c r="G2123">
        <v>10</v>
      </c>
    </row>
    <row r="2124" spans="1:7" x14ac:dyDescent="0.35">
      <c r="A2124">
        <v>151846</v>
      </c>
      <c r="B2124">
        <v>0</v>
      </c>
      <c r="C2124" s="1" t="s">
        <v>22</v>
      </c>
      <c r="D2124">
        <v>0</v>
      </c>
      <c r="E2124" s="1" t="s">
        <v>94</v>
      </c>
      <c r="F2124" s="1" t="s">
        <v>14</v>
      </c>
      <c r="G2124">
        <v>10</v>
      </c>
    </row>
    <row r="2125" spans="1:7" x14ac:dyDescent="0.35">
      <c r="A2125">
        <v>148546</v>
      </c>
      <c r="B2125">
        <v>1</v>
      </c>
      <c r="C2125" s="1" t="s">
        <v>22</v>
      </c>
      <c r="D2125">
        <v>1201</v>
      </c>
      <c r="E2125" s="1" t="s">
        <v>94</v>
      </c>
      <c r="F2125" s="1" t="s">
        <v>14</v>
      </c>
      <c r="G2125">
        <v>6</v>
      </c>
    </row>
    <row r="2126" spans="1:7" x14ac:dyDescent="0.35">
      <c r="A2126">
        <v>12837</v>
      </c>
      <c r="B2126">
        <v>28</v>
      </c>
      <c r="C2126" s="1" t="s">
        <v>16</v>
      </c>
      <c r="D2126">
        <v>5401</v>
      </c>
      <c r="E2126" s="1" t="s">
        <v>91</v>
      </c>
      <c r="F2126" s="1" t="s">
        <v>17</v>
      </c>
      <c r="G2126">
        <v>10</v>
      </c>
    </row>
    <row r="2127" spans="1:7" x14ac:dyDescent="0.35">
      <c r="A2127">
        <v>119868</v>
      </c>
      <c r="B2127">
        <v>0</v>
      </c>
      <c r="C2127" s="1" t="s">
        <v>21</v>
      </c>
      <c r="D2127">
        <v>1302</v>
      </c>
      <c r="E2127" s="1" t="s">
        <v>95</v>
      </c>
      <c r="F2127" s="1" t="s">
        <v>17</v>
      </c>
      <c r="G2127">
        <v>10</v>
      </c>
    </row>
    <row r="2128" spans="1:7" x14ac:dyDescent="0.35">
      <c r="A2128">
        <v>185517</v>
      </c>
      <c r="B2128">
        <v>1</v>
      </c>
      <c r="C2128" s="1" t="s">
        <v>22</v>
      </c>
      <c r="D2128">
        <v>3301</v>
      </c>
      <c r="E2128" s="1" t="s">
        <v>94</v>
      </c>
      <c r="F2128" s="1" t="s">
        <v>14</v>
      </c>
      <c r="G2128">
        <v>10</v>
      </c>
    </row>
    <row r="2129" spans="1:7" x14ac:dyDescent="0.35">
      <c r="A2129">
        <v>441</v>
      </c>
      <c r="B2129">
        <v>2</v>
      </c>
      <c r="C2129" s="1" t="s">
        <v>16</v>
      </c>
      <c r="D2129">
        <v>4101</v>
      </c>
      <c r="E2129" s="1" t="s">
        <v>103</v>
      </c>
      <c r="F2129" s="1" t="s">
        <v>17</v>
      </c>
      <c r="G2129">
        <v>10</v>
      </c>
    </row>
    <row r="2130" spans="1:7" x14ac:dyDescent="0.35">
      <c r="A2130">
        <v>132347</v>
      </c>
      <c r="B2130">
        <v>1</v>
      </c>
      <c r="C2130" s="1" t="s">
        <v>22</v>
      </c>
      <c r="D2130">
        <v>0</v>
      </c>
      <c r="E2130" s="1" t="s">
        <v>93</v>
      </c>
      <c r="F2130" s="1" t="s">
        <v>14</v>
      </c>
      <c r="G2130">
        <v>20</v>
      </c>
    </row>
    <row r="2131" spans="1:7" x14ac:dyDescent="0.35">
      <c r="A2131">
        <v>127444</v>
      </c>
      <c r="B2131">
        <v>1</v>
      </c>
      <c r="C2131" s="1" t="s">
        <v>49</v>
      </c>
      <c r="D2131">
        <v>5609</v>
      </c>
      <c r="E2131" s="1" t="s">
        <v>93</v>
      </c>
      <c r="F2131" s="1" t="s">
        <v>14</v>
      </c>
      <c r="G2131">
        <v>21</v>
      </c>
    </row>
    <row r="2132" spans="1:7" x14ac:dyDescent="0.35">
      <c r="A2132">
        <v>149767</v>
      </c>
      <c r="B2132">
        <v>1</v>
      </c>
      <c r="C2132" s="1" t="s">
        <v>22</v>
      </c>
      <c r="D2132">
        <v>2903</v>
      </c>
      <c r="E2132" s="1" t="s">
        <v>104</v>
      </c>
      <c r="F2132" s="1" t="s">
        <v>14</v>
      </c>
      <c r="G2132">
        <v>15</v>
      </c>
    </row>
    <row r="2133" spans="1:7" x14ac:dyDescent="0.35">
      <c r="A2133">
        <v>172315</v>
      </c>
      <c r="B2133">
        <v>2</v>
      </c>
      <c r="C2133" s="1" t="s">
        <v>22</v>
      </c>
      <c r="D2133">
        <v>1506</v>
      </c>
      <c r="E2133" s="1" t="s">
        <v>96</v>
      </c>
      <c r="F2133" s="1" t="s">
        <v>17</v>
      </c>
      <c r="G2133">
        <v>8</v>
      </c>
    </row>
    <row r="2134" spans="1:7" x14ac:dyDescent="0.35">
      <c r="A2134">
        <v>43001</v>
      </c>
      <c r="B2134">
        <v>0</v>
      </c>
      <c r="C2134" s="1" t="s">
        <v>13</v>
      </c>
      <c r="D2134">
        <v>0</v>
      </c>
      <c r="E2134" s="1" t="s">
        <v>89</v>
      </c>
      <c r="F2134" s="1" t="s">
        <v>17</v>
      </c>
      <c r="G2134">
        <v>15</v>
      </c>
    </row>
    <row r="2135" spans="1:7" x14ac:dyDescent="0.35">
      <c r="A2135">
        <v>15416</v>
      </c>
      <c r="B2135">
        <v>1</v>
      </c>
      <c r="C2135" s="1" t="s">
        <v>18</v>
      </c>
      <c r="D2135">
        <v>5001</v>
      </c>
      <c r="E2135" s="1" t="s">
        <v>89</v>
      </c>
      <c r="F2135" s="1" t="s">
        <v>14</v>
      </c>
      <c r="G2135">
        <v>30</v>
      </c>
    </row>
    <row r="2136" spans="1:7" x14ac:dyDescent="0.35">
      <c r="A2136">
        <v>141396</v>
      </c>
      <c r="B2136">
        <v>1</v>
      </c>
      <c r="C2136" s="1" t="s">
        <v>24</v>
      </c>
      <c r="D2136">
        <v>0</v>
      </c>
      <c r="E2136" s="1" t="s">
        <v>94</v>
      </c>
      <c r="F2136" s="1" t="s">
        <v>14</v>
      </c>
      <c r="G2136">
        <v>10</v>
      </c>
    </row>
    <row r="2137" spans="1:7" x14ac:dyDescent="0.35">
      <c r="A2137">
        <v>137743</v>
      </c>
      <c r="B2137">
        <v>2</v>
      </c>
      <c r="C2137" s="1" t="s">
        <v>56</v>
      </c>
      <c r="D2137">
        <v>2309</v>
      </c>
      <c r="E2137" s="1" t="s">
        <v>93</v>
      </c>
      <c r="F2137" s="1" t="s">
        <v>17</v>
      </c>
      <c r="G2137">
        <v>8</v>
      </c>
    </row>
    <row r="2138" spans="1:7" x14ac:dyDescent="0.35">
      <c r="A2138">
        <v>118487</v>
      </c>
      <c r="B2138">
        <v>0</v>
      </c>
      <c r="C2138" s="1" t="s">
        <v>21</v>
      </c>
      <c r="D2138">
        <v>6801</v>
      </c>
      <c r="E2138" s="1" t="s">
        <v>92</v>
      </c>
      <c r="F2138" s="1" t="s">
        <v>17</v>
      </c>
      <c r="G2138">
        <v>20</v>
      </c>
    </row>
    <row r="2139" spans="1:7" x14ac:dyDescent="0.35">
      <c r="A2139">
        <v>33393</v>
      </c>
      <c r="B2139">
        <v>28</v>
      </c>
      <c r="C2139" s="1" t="s">
        <v>13</v>
      </c>
      <c r="D2139">
        <v>5101</v>
      </c>
      <c r="E2139" s="1" t="s">
        <v>95</v>
      </c>
      <c r="F2139" s="1" t="s">
        <v>17</v>
      </c>
      <c r="G2139">
        <v>10</v>
      </c>
    </row>
    <row r="2140" spans="1:7" x14ac:dyDescent="0.35">
      <c r="A2140">
        <v>79622</v>
      </c>
      <c r="B2140">
        <v>202</v>
      </c>
      <c r="C2140" s="1" t="s">
        <v>36</v>
      </c>
      <c r="D2140">
        <v>1610</v>
      </c>
      <c r="E2140" s="1" t="s">
        <v>90</v>
      </c>
      <c r="F2140" s="1" t="s">
        <v>17</v>
      </c>
      <c r="G2140">
        <v>5</v>
      </c>
    </row>
    <row r="2141" spans="1:7" x14ac:dyDescent="0.35">
      <c r="A2141">
        <v>99209</v>
      </c>
      <c r="B2141">
        <v>2</v>
      </c>
      <c r="C2141" s="1" t="s">
        <v>16</v>
      </c>
      <c r="D2141">
        <v>701</v>
      </c>
      <c r="E2141" s="1" t="s">
        <v>89</v>
      </c>
      <c r="F2141" s="1" t="s">
        <v>17</v>
      </c>
      <c r="G2141">
        <v>3</v>
      </c>
    </row>
    <row r="2142" spans="1:7" x14ac:dyDescent="0.35">
      <c r="A2142">
        <v>23056</v>
      </c>
      <c r="B2142">
        <v>0</v>
      </c>
      <c r="C2142" s="1" t="s">
        <v>47</v>
      </c>
      <c r="D2142">
        <v>4601</v>
      </c>
      <c r="E2142" s="1" t="s">
        <v>94</v>
      </c>
      <c r="F2142" s="1" t="s">
        <v>17</v>
      </c>
      <c r="G2142">
        <v>125</v>
      </c>
    </row>
    <row r="2143" spans="1:7" x14ac:dyDescent="0.35">
      <c r="A2143">
        <v>105068</v>
      </c>
      <c r="B2143">
        <v>0</v>
      </c>
      <c r="C2143" s="1" t="s">
        <v>28</v>
      </c>
      <c r="D2143">
        <v>0</v>
      </c>
      <c r="E2143" s="1" t="s">
        <v>92</v>
      </c>
      <c r="F2143" s="1" t="s">
        <v>31</v>
      </c>
      <c r="G2143">
        <v>7</v>
      </c>
    </row>
    <row r="2144" spans="1:7" x14ac:dyDescent="0.35">
      <c r="A2144">
        <v>170479</v>
      </c>
      <c r="B2144">
        <v>0</v>
      </c>
      <c r="C2144" s="1" t="s">
        <v>22</v>
      </c>
      <c r="D2144">
        <v>4201</v>
      </c>
      <c r="E2144" s="1" t="s">
        <v>92</v>
      </c>
      <c r="F2144" s="1" t="s">
        <v>17</v>
      </c>
      <c r="G2144">
        <v>10</v>
      </c>
    </row>
    <row r="2145" spans="1:7" x14ac:dyDescent="0.35">
      <c r="A2145">
        <v>135174</v>
      </c>
      <c r="B2145">
        <v>28</v>
      </c>
      <c r="C2145" s="1" t="s">
        <v>56</v>
      </c>
      <c r="D2145">
        <v>3002</v>
      </c>
      <c r="E2145" s="1" t="s">
        <v>102</v>
      </c>
      <c r="F2145" s="1" t="s">
        <v>17</v>
      </c>
      <c r="G2145">
        <v>25</v>
      </c>
    </row>
    <row r="2146" spans="1:7" x14ac:dyDescent="0.35">
      <c r="A2146">
        <v>116669</v>
      </c>
      <c r="B2146">
        <v>1</v>
      </c>
      <c r="C2146" s="1" t="s">
        <v>21</v>
      </c>
      <c r="D2146">
        <v>3201</v>
      </c>
      <c r="E2146" s="1" t="s">
        <v>91</v>
      </c>
      <c r="F2146" s="1" t="s">
        <v>14</v>
      </c>
      <c r="G2146">
        <v>10</v>
      </c>
    </row>
    <row r="2147" spans="1:7" x14ac:dyDescent="0.35">
      <c r="A2147">
        <v>126415</v>
      </c>
      <c r="B2147">
        <v>1</v>
      </c>
      <c r="C2147" s="1" t="s">
        <v>21</v>
      </c>
      <c r="D2147">
        <v>3501</v>
      </c>
      <c r="E2147" s="1" t="s">
        <v>91</v>
      </c>
      <c r="F2147" s="1" t="s">
        <v>14</v>
      </c>
      <c r="G2147">
        <v>5</v>
      </c>
    </row>
    <row r="2148" spans="1:7" x14ac:dyDescent="0.35">
      <c r="A2148">
        <v>97736</v>
      </c>
      <c r="B2148">
        <v>1</v>
      </c>
      <c r="C2148" s="1" t="s">
        <v>16</v>
      </c>
      <c r="D2148">
        <v>5303</v>
      </c>
      <c r="E2148" s="1" t="s">
        <v>89</v>
      </c>
      <c r="F2148" s="1" t="s">
        <v>14</v>
      </c>
      <c r="G2148">
        <v>15</v>
      </c>
    </row>
    <row r="2149" spans="1:7" x14ac:dyDescent="0.35">
      <c r="A2149">
        <v>132437</v>
      </c>
      <c r="B2149">
        <v>2</v>
      </c>
      <c r="C2149" s="1" t="s">
        <v>49</v>
      </c>
      <c r="D2149">
        <v>3501</v>
      </c>
      <c r="E2149" s="1" t="s">
        <v>92</v>
      </c>
      <c r="F2149" s="1" t="s">
        <v>17</v>
      </c>
      <c r="G2149">
        <v>13</v>
      </c>
    </row>
    <row r="2150" spans="1:7" x14ac:dyDescent="0.35">
      <c r="A2150">
        <v>169198</v>
      </c>
      <c r="B2150">
        <v>0</v>
      </c>
      <c r="C2150" s="1" t="s">
        <v>22</v>
      </c>
      <c r="D2150">
        <v>4201</v>
      </c>
      <c r="E2150" s="1" t="s">
        <v>89</v>
      </c>
      <c r="F2150" s="1" t="s">
        <v>17</v>
      </c>
      <c r="G2150">
        <v>25</v>
      </c>
    </row>
    <row r="2151" spans="1:7" x14ac:dyDescent="0.35">
      <c r="A2151">
        <v>126949</v>
      </c>
      <c r="B2151">
        <v>0</v>
      </c>
      <c r="C2151" s="1" t="s">
        <v>21</v>
      </c>
      <c r="D2151">
        <v>4001</v>
      </c>
      <c r="E2151" s="1" t="s">
        <v>98</v>
      </c>
      <c r="F2151" s="1" t="s">
        <v>17</v>
      </c>
      <c r="G2151">
        <v>10</v>
      </c>
    </row>
    <row r="2152" spans="1:7" x14ac:dyDescent="0.35">
      <c r="A2152">
        <v>24040</v>
      </c>
      <c r="B2152">
        <v>2</v>
      </c>
      <c r="C2152" s="1" t="s">
        <v>47</v>
      </c>
      <c r="D2152">
        <v>3504</v>
      </c>
      <c r="E2152" s="1" t="s">
        <v>95</v>
      </c>
      <c r="F2152" s="1" t="s">
        <v>14</v>
      </c>
      <c r="G2152">
        <v>20</v>
      </c>
    </row>
    <row r="2153" spans="1:7" x14ac:dyDescent="0.35">
      <c r="A2153">
        <v>51692</v>
      </c>
      <c r="B2153">
        <v>0</v>
      </c>
      <c r="C2153" s="1" t="s">
        <v>54</v>
      </c>
      <c r="D2153">
        <v>2607</v>
      </c>
      <c r="E2153" s="1" t="s">
        <v>95</v>
      </c>
      <c r="F2153" s="1" t="s">
        <v>17</v>
      </c>
      <c r="G2153">
        <v>15</v>
      </c>
    </row>
    <row r="2154" spans="1:7" x14ac:dyDescent="0.35">
      <c r="A2154">
        <v>38539</v>
      </c>
      <c r="B2154">
        <v>0</v>
      </c>
      <c r="C2154" s="1" t="s">
        <v>13</v>
      </c>
      <c r="D2154">
        <v>3205</v>
      </c>
      <c r="E2154" s="1" t="s">
        <v>93</v>
      </c>
      <c r="F2154" s="1" t="s">
        <v>17</v>
      </c>
      <c r="G2154">
        <v>13</v>
      </c>
    </row>
    <row r="2155" spans="1:7" x14ac:dyDescent="0.35">
      <c r="A2155">
        <v>181462</v>
      </c>
      <c r="B2155">
        <v>2</v>
      </c>
      <c r="C2155" s="1" t="s">
        <v>41</v>
      </c>
      <c r="D2155">
        <v>2001</v>
      </c>
      <c r="E2155" s="1" t="s">
        <v>101</v>
      </c>
      <c r="F2155" s="1" t="s">
        <v>17</v>
      </c>
      <c r="G2155">
        <v>23</v>
      </c>
    </row>
    <row r="2156" spans="1:7" x14ac:dyDescent="0.35">
      <c r="A2156">
        <v>153771</v>
      </c>
      <c r="B2156">
        <v>0</v>
      </c>
      <c r="C2156" s="1" t="s">
        <v>22</v>
      </c>
      <c r="D2156">
        <v>3201</v>
      </c>
      <c r="E2156" s="1" t="s">
        <v>93</v>
      </c>
      <c r="F2156" s="1" t="s">
        <v>17</v>
      </c>
      <c r="G2156">
        <v>25</v>
      </c>
    </row>
    <row r="2157" spans="1:7" x14ac:dyDescent="0.35">
      <c r="A2157">
        <v>25558</v>
      </c>
      <c r="B2157">
        <v>1</v>
      </c>
      <c r="C2157" s="1" t="s">
        <v>40</v>
      </c>
      <c r="D2157">
        <v>4901</v>
      </c>
      <c r="E2157" s="1" t="s">
        <v>89</v>
      </c>
      <c r="F2157" s="1" t="s">
        <v>14</v>
      </c>
      <c r="G2157">
        <v>15</v>
      </c>
    </row>
    <row r="2158" spans="1:7" x14ac:dyDescent="0.35">
      <c r="A2158">
        <v>182916</v>
      </c>
      <c r="B2158">
        <v>28</v>
      </c>
      <c r="C2158" s="1" t="s">
        <v>41</v>
      </c>
      <c r="D2158">
        <v>3401</v>
      </c>
      <c r="E2158" s="1" t="s">
        <v>89</v>
      </c>
      <c r="F2158" s="1" t="s">
        <v>17</v>
      </c>
      <c r="G2158">
        <v>25</v>
      </c>
    </row>
    <row r="2159" spans="1:7" x14ac:dyDescent="0.35">
      <c r="A2159">
        <v>162213</v>
      </c>
      <c r="B2159">
        <v>1</v>
      </c>
      <c r="C2159" s="1" t="s">
        <v>22</v>
      </c>
      <c r="D2159">
        <v>2201</v>
      </c>
      <c r="E2159" s="1" t="s">
        <v>94</v>
      </c>
      <c r="F2159" s="1" t="s">
        <v>14</v>
      </c>
      <c r="G2159">
        <v>7</v>
      </c>
    </row>
    <row r="2160" spans="1:7" x14ac:dyDescent="0.35">
      <c r="A2160">
        <v>177039</v>
      </c>
      <c r="B2160">
        <v>0</v>
      </c>
      <c r="C2160" s="1" t="s">
        <v>51</v>
      </c>
      <c r="D2160">
        <v>2206</v>
      </c>
      <c r="E2160" s="1" t="s">
        <v>92</v>
      </c>
      <c r="F2160" s="1" t="s">
        <v>17</v>
      </c>
      <c r="G2160">
        <v>21</v>
      </c>
    </row>
    <row r="2161" spans="1:7" x14ac:dyDescent="0.35">
      <c r="A2161">
        <v>107264</v>
      </c>
      <c r="B2161">
        <v>2</v>
      </c>
      <c r="C2161" s="1" t="s">
        <v>60</v>
      </c>
      <c r="D2161">
        <v>5201</v>
      </c>
      <c r="E2161" s="1" t="s">
        <v>93</v>
      </c>
      <c r="F2161" s="1" t="s">
        <v>14</v>
      </c>
      <c r="G2161">
        <v>20</v>
      </c>
    </row>
    <row r="2162" spans="1:7" x14ac:dyDescent="0.35">
      <c r="A2162">
        <v>60708</v>
      </c>
      <c r="B2162">
        <v>2</v>
      </c>
      <c r="C2162" s="1" t="s">
        <v>34</v>
      </c>
      <c r="D2162">
        <v>0</v>
      </c>
      <c r="E2162" s="1" t="s">
        <v>90</v>
      </c>
      <c r="F2162" s="1" t="s">
        <v>31</v>
      </c>
      <c r="G2162">
        <v>5</v>
      </c>
    </row>
    <row r="2163" spans="1:7" x14ac:dyDescent="0.35">
      <c r="A2163">
        <v>12234</v>
      </c>
      <c r="B2163">
        <v>0</v>
      </c>
      <c r="C2163" s="1" t="s">
        <v>22</v>
      </c>
      <c r="D2163">
        <v>2201</v>
      </c>
      <c r="E2163" s="1" t="s">
        <v>89</v>
      </c>
      <c r="F2163" s="1" t="s">
        <v>17</v>
      </c>
      <c r="G2163">
        <v>10</v>
      </c>
    </row>
    <row r="2164" spans="1:7" x14ac:dyDescent="0.35">
      <c r="A2164">
        <v>59240</v>
      </c>
      <c r="B2164">
        <v>0</v>
      </c>
      <c r="C2164" s="1" t="s">
        <v>34</v>
      </c>
      <c r="D2164">
        <v>0</v>
      </c>
      <c r="E2164" s="1" t="s">
        <v>94</v>
      </c>
      <c r="F2164" s="1" t="s">
        <v>17</v>
      </c>
      <c r="G2164">
        <v>10</v>
      </c>
    </row>
    <row r="2165" spans="1:7" x14ac:dyDescent="0.35">
      <c r="A2165">
        <v>127028</v>
      </c>
      <c r="B2165">
        <v>0</v>
      </c>
      <c r="C2165" s="1" t="s">
        <v>21</v>
      </c>
      <c r="D2165">
        <v>0</v>
      </c>
      <c r="E2165" s="1" t="s">
        <v>91</v>
      </c>
      <c r="F2165" s="1" t="s">
        <v>17</v>
      </c>
      <c r="G2165">
        <v>18</v>
      </c>
    </row>
    <row r="2166" spans="1:7" x14ac:dyDescent="0.35">
      <c r="A2166">
        <v>72321</v>
      </c>
      <c r="B2166">
        <v>1</v>
      </c>
      <c r="C2166" s="1" t="s">
        <v>30</v>
      </c>
      <c r="D2166">
        <v>0</v>
      </c>
      <c r="E2166" s="1" t="s">
        <v>92</v>
      </c>
      <c r="F2166" s="1" t="s">
        <v>14</v>
      </c>
      <c r="G2166">
        <v>10</v>
      </c>
    </row>
    <row r="2167" spans="1:7" x14ac:dyDescent="0.35">
      <c r="A2167">
        <v>161309</v>
      </c>
      <c r="B2167">
        <v>1</v>
      </c>
      <c r="C2167" s="1" t="s">
        <v>22</v>
      </c>
      <c r="D2167">
        <v>5509</v>
      </c>
      <c r="E2167" s="1" t="s">
        <v>101</v>
      </c>
      <c r="F2167" s="1" t="s">
        <v>14</v>
      </c>
      <c r="G2167">
        <v>18</v>
      </c>
    </row>
    <row r="2168" spans="1:7" x14ac:dyDescent="0.35">
      <c r="A2168">
        <v>58991</v>
      </c>
      <c r="B2168">
        <v>1</v>
      </c>
      <c r="C2168" s="1" t="s">
        <v>58</v>
      </c>
      <c r="D2168">
        <v>3302</v>
      </c>
      <c r="E2168" s="1" t="s">
        <v>100</v>
      </c>
      <c r="F2168" s="1" t="s">
        <v>14</v>
      </c>
      <c r="G2168">
        <v>10</v>
      </c>
    </row>
    <row r="2169" spans="1:7" x14ac:dyDescent="0.35">
      <c r="A2169">
        <v>136772</v>
      </c>
      <c r="B2169">
        <v>980</v>
      </c>
      <c r="C2169" s="1" t="s">
        <v>56</v>
      </c>
      <c r="D2169">
        <v>5206</v>
      </c>
      <c r="E2169" s="1" t="s">
        <v>91</v>
      </c>
      <c r="F2169" s="1" t="s">
        <v>97</v>
      </c>
      <c r="G2169">
        <v>19</v>
      </c>
    </row>
    <row r="2170" spans="1:7" x14ac:dyDescent="0.35">
      <c r="A2170">
        <v>190560</v>
      </c>
      <c r="B2170">
        <v>0</v>
      </c>
      <c r="C2170" s="1" t="s">
        <v>28</v>
      </c>
      <c r="D2170">
        <v>2601</v>
      </c>
      <c r="E2170" s="1" t="s">
        <v>97</v>
      </c>
      <c r="F2170" s="1" t="s">
        <v>14</v>
      </c>
      <c r="G2170">
        <v>5</v>
      </c>
    </row>
    <row r="2171" spans="1:7" x14ac:dyDescent="0.35">
      <c r="A2171">
        <v>158022</v>
      </c>
      <c r="B2171">
        <v>0</v>
      </c>
      <c r="C2171" s="1" t="s">
        <v>22</v>
      </c>
      <c r="D2171">
        <v>1801</v>
      </c>
      <c r="E2171" s="1" t="s">
        <v>93</v>
      </c>
      <c r="F2171" s="1" t="s">
        <v>17</v>
      </c>
      <c r="G2171">
        <v>15</v>
      </c>
    </row>
    <row r="2172" spans="1:7" x14ac:dyDescent="0.35">
      <c r="A2172">
        <v>177260</v>
      </c>
      <c r="B2172">
        <v>1</v>
      </c>
      <c r="C2172" s="1" t="s">
        <v>51</v>
      </c>
      <c r="D2172">
        <v>4606</v>
      </c>
      <c r="E2172" s="1" t="s">
        <v>92</v>
      </c>
      <c r="F2172" s="1" t="s">
        <v>14</v>
      </c>
      <c r="G2172">
        <v>2</v>
      </c>
    </row>
    <row r="2173" spans="1:7" x14ac:dyDescent="0.35">
      <c r="A2173">
        <v>179257</v>
      </c>
      <c r="B2173">
        <v>1</v>
      </c>
      <c r="C2173" s="1" t="s">
        <v>41</v>
      </c>
      <c r="D2173">
        <v>6201</v>
      </c>
      <c r="E2173" s="1" t="s">
        <v>94</v>
      </c>
      <c r="F2173" s="1" t="s">
        <v>14</v>
      </c>
      <c r="G2173">
        <v>10</v>
      </c>
    </row>
    <row r="2174" spans="1:7" x14ac:dyDescent="0.35">
      <c r="A2174">
        <v>13434</v>
      </c>
      <c r="B2174">
        <v>2</v>
      </c>
      <c r="C2174" s="1" t="s">
        <v>18</v>
      </c>
      <c r="D2174">
        <v>2202</v>
      </c>
      <c r="E2174" s="1" t="s">
        <v>92</v>
      </c>
      <c r="F2174" s="1" t="s">
        <v>14</v>
      </c>
      <c r="G2174">
        <v>15</v>
      </c>
    </row>
    <row r="2175" spans="1:7" x14ac:dyDescent="0.35">
      <c r="A2175">
        <v>45351</v>
      </c>
      <c r="B2175">
        <v>2</v>
      </c>
      <c r="C2175" s="1" t="s">
        <v>13</v>
      </c>
      <c r="D2175">
        <v>2906</v>
      </c>
      <c r="E2175" s="1" t="s">
        <v>89</v>
      </c>
      <c r="F2175" s="1" t="s">
        <v>17</v>
      </c>
      <c r="G2175">
        <v>25</v>
      </c>
    </row>
    <row r="2176" spans="1:7" x14ac:dyDescent="0.35">
      <c r="A2176">
        <v>102534</v>
      </c>
      <c r="B2176">
        <v>2</v>
      </c>
      <c r="C2176" s="1" t="s">
        <v>56</v>
      </c>
      <c r="D2176">
        <v>2209</v>
      </c>
      <c r="E2176" s="1" t="s">
        <v>95</v>
      </c>
      <c r="F2176" s="1" t="s">
        <v>14</v>
      </c>
      <c r="G2176">
        <v>10</v>
      </c>
    </row>
    <row r="2177" spans="1:7" x14ac:dyDescent="0.35">
      <c r="A2177">
        <v>134159</v>
      </c>
      <c r="B2177">
        <v>0</v>
      </c>
      <c r="C2177" s="1" t="s">
        <v>39</v>
      </c>
      <c r="D2177">
        <v>0</v>
      </c>
      <c r="E2177" s="1" t="s">
        <v>90</v>
      </c>
      <c r="F2177" s="1" t="s">
        <v>17</v>
      </c>
      <c r="G2177">
        <v>15</v>
      </c>
    </row>
    <row r="2178" spans="1:7" x14ac:dyDescent="0.35">
      <c r="A2178">
        <v>59746</v>
      </c>
      <c r="B2178">
        <v>2</v>
      </c>
      <c r="C2178" s="1" t="s">
        <v>34</v>
      </c>
      <c r="D2178">
        <v>0</v>
      </c>
      <c r="E2178" s="1" t="s">
        <v>90</v>
      </c>
      <c r="F2178" s="1" t="s">
        <v>17</v>
      </c>
      <c r="G2178">
        <v>4</v>
      </c>
    </row>
    <row r="2179" spans="1:7" x14ac:dyDescent="0.35">
      <c r="A2179">
        <v>102953</v>
      </c>
      <c r="B2179">
        <v>0</v>
      </c>
      <c r="C2179" s="1" t="s">
        <v>37</v>
      </c>
      <c r="D2179">
        <v>5601</v>
      </c>
      <c r="E2179" s="1" t="s">
        <v>90</v>
      </c>
      <c r="F2179" s="1" t="s">
        <v>17</v>
      </c>
      <c r="G2179">
        <v>21</v>
      </c>
    </row>
    <row r="2180" spans="1:7" x14ac:dyDescent="0.35">
      <c r="A2180">
        <v>149598</v>
      </c>
      <c r="B2180">
        <v>2</v>
      </c>
      <c r="C2180" s="1" t="s">
        <v>22</v>
      </c>
      <c r="D2180">
        <v>710</v>
      </c>
      <c r="E2180" s="1" t="s">
        <v>96</v>
      </c>
      <c r="F2180" s="1" t="s">
        <v>17</v>
      </c>
      <c r="G2180">
        <v>10</v>
      </c>
    </row>
    <row r="2181" spans="1:7" x14ac:dyDescent="0.35">
      <c r="A2181">
        <v>45968</v>
      </c>
      <c r="B2181">
        <v>0</v>
      </c>
      <c r="C2181" s="1" t="s">
        <v>13</v>
      </c>
      <c r="D2181">
        <v>6101</v>
      </c>
      <c r="E2181" s="1" t="s">
        <v>92</v>
      </c>
      <c r="F2181" s="1" t="s">
        <v>17</v>
      </c>
      <c r="G2181">
        <v>18</v>
      </c>
    </row>
    <row r="2182" spans="1:7" x14ac:dyDescent="0.35">
      <c r="A2182">
        <v>94486</v>
      </c>
      <c r="B2182">
        <v>1</v>
      </c>
      <c r="C2182" s="1" t="s">
        <v>16</v>
      </c>
      <c r="D2182">
        <v>1501</v>
      </c>
      <c r="E2182" s="1" t="s">
        <v>96</v>
      </c>
      <c r="F2182" s="1" t="s">
        <v>14</v>
      </c>
      <c r="G2182">
        <v>6</v>
      </c>
    </row>
    <row r="2183" spans="1:7" x14ac:dyDescent="0.35">
      <c r="A2183">
        <v>165641</v>
      </c>
      <c r="B2183">
        <v>2</v>
      </c>
      <c r="C2183" s="1" t="s">
        <v>22</v>
      </c>
      <c r="D2183">
        <v>2501</v>
      </c>
      <c r="E2183" s="1" t="s">
        <v>96</v>
      </c>
      <c r="F2183" s="1" t="s">
        <v>17</v>
      </c>
      <c r="G2183">
        <v>4</v>
      </c>
    </row>
    <row r="2184" spans="1:7" x14ac:dyDescent="0.35">
      <c r="A2184">
        <v>19779</v>
      </c>
      <c r="B2184">
        <v>1</v>
      </c>
      <c r="C2184" s="1" t="s">
        <v>18</v>
      </c>
      <c r="D2184">
        <v>4301</v>
      </c>
      <c r="E2184" s="1" t="s">
        <v>94</v>
      </c>
      <c r="F2184" s="1" t="s">
        <v>14</v>
      </c>
      <c r="G2184">
        <v>15</v>
      </c>
    </row>
    <row r="2185" spans="1:7" x14ac:dyDescent="0.35">
      <c r="A2185">
        <v>1249</v>
      </c>
      <c r="B2185">
        <v>1</v>
      </c>
      <c r="C2185" s="1" t="s">
        <v>16</v>
      </c>
      <c r="D2185">
        <v>0</v>
      </c>
      <c r="E2185" s="1" t="s">
        <v>91</v>
      </c>
      <c r="F2185" s="1" t="s">
        <v>14</v>
      </c>
      <c r="G2185">
        <v>32</v>
      </c>
    </row>
    <row r="2186" spans="1:7" x14ac:dyDescent="0.35">
      <c r="A2186">
        <v>57119</v>
      </c>
      <c r="B2186">
        <v>2</v>
      </c>
      <c r="C2186" s="1" t="s">
        <v>58</v>
      </c>
      <c r="D2186">
        <v>2111</v>
      </c>
      <c r="E2186" s="1" t="s">
        <v>90</v>
      </c>
      <c r="F2186" s="1" t="s">
        <v>14</v>
      </c>
      <c r="G2186">
        <v>20</v>
      </c>
    </row>
    <row r="2187" spans="1:7" x14ac:dyDescent="0.35">
      <c r="A2187">
        <v>158615</v>
      </c>
      <c r="B2187">
        <v>0</v>
      </c>
      <c r="C2187" s="1" t="s">
        <v>22</v>
      </c>
      <c r="D2187">
        <v>2601</v>
      </c>
      <c r="E2187" s="1" t="s">
        <v>94</v>
      </c>
      <c r="F2187" s="1" t="s">
        <v>17</v>
      </c>
      <c r="G2187">
        <v>15</v>
      </c>
    </row>
    <row r="2188" spans="1:7" x14ac:dyDescent="0.35">
      <c r="A2188">
        <v>153353</v>
      </c>
      <c r="B2188">
        <v>2</v>
      </c>
      <c r="C2188" s="1" t="s">
        <v>22</v>
      </c>
      <c r="D2188">
        <v>2710</v>
      </c>
      <c r="E2188" s="1" t="s">
        <v>103</v>
      </c>
      <c r="F2188" s="1" t="s">
        <v>17</v>
      </c>
      <c r="G2188">
        <v>27</v>
      </c>
    </row>
    <row r="2189" spans="1:7" x14ac:dyDescent="0.35">
      <c r="A2189">
        <v>42686</v>
      </c>
      <c r="B2189">
        <v>0</v>
      </c>
      <c r="C2189" s="1" t="s">
        <v>13</v>
      </c>
      <c r="D2189">
        <v>0</v>
      </c>
      <c r="E2189" s="1" t="s">
        <v>89</v>
      </c>
      <c r="F2189" s="1" t="s">
        <v>17</v>
      </c>
      <c r="G2189">
        <v>20</v>
      </c>
    </row>
    <row r="2190" spans="1:7" x14ac:dyDescent="0.35">
      <c r="A2190">
        <v>71744</v>
      </c>
      <c r="B2190">
        <v>1</v>
      </c>
      <c r="C2190" s="1" t="s">
        <v>30</v>
      </c>
      <c r="D2190">
        <v>1104</v>
      </c>
      <c r="E2190" s="1" t="s">
        <v>89</v>
      </c>
      <c r="F2190" s="1" t="s">
        <v>14</v>
      </c>
      <c r="G2190">
        <v>36</v>
      </c>
    </row>
    <row r="2191" spans="1:7" x14ac:dyDescent="0.35">
      <c r="A2191">
        <v>116608</v>
      </c>
      <c r="B2191">
        <v>2</v>
      </c>
      <c r="C2191" s="1" t="s">
        <v>21</v>
      </c>
      <c r="D2191">
        <v>2201</v>
      </c>
      <c r="E2191" s="1" t="s">
        <v>92</v>
      </c>
      <c r="F2191" s="1" t="s">
        <v>17</v>
      </c>
      <c r="G2191">
        <v>25</v>
      </c>
    </row>
    <row r="2192" spans="1:7" x14ac:dyDescent="0.35">
      <c r="A2192">
        <v>176138</v>
      </c>
      <c r="B2192">
        <v>2</v>
      </c>
      <c r="C2192" s="1" t="s">
        <v>51</v>
      </c>
      <c r="D2192">
        <v>0</v>
      </c>
      <c r="E2192" s="1" t="s">
        <v>89</v>
      </c>
      <c r="F2192" s="1" t="s">
        <v>14</v>
      </c>
      <c r="G2192">
        <v>10</v>
      </c>
    </row>
    <row r="2193" spans="1:7" x14ac:dyDescent="0.35">
      <c r="A2193">
        <v>190789</v>
      </c>
      <c r="B2193">
        <v>0</v>
      </c>
      <c r="C2193" s="1" t="s">
        <v>30</v>
      </c>
      <c r="D2193">
        <v>1707</v>
      </c>
      <c r="E2193" s="1" t="s">
        <v>94</v>
      </c>
      <c r="F2193" s="1" t="s">
        <v>14</v>
      </c>
      <c r="G2193">
        <v>18</v>
      </c>
    </row>
    <row r="2194" spans="1:7" x14ac:dyDescent="0.35">
      <c r="A2194">
        <v>109450</v>
      </c>
      <c r="B2194">
        <v>2</v>
      </c>
      <c r="C2194" s="1" t="s">
        <v>50</v>
      </c>
      <c r="D2194">
        <v>2501</v>
      </c>
      <c r="E2194" s="1" t="s">
        <v>90</v>
      </c>
      <c r="F2194" s="1" t="s">
        <v>17</v>
      </c>
      <c r="G2194">
        <v>11</v>
      </c>
    </row>
    <row r="2195" spans="1:7" x14ac:dyDescent="0.35">
      <c r="A2195">
        <v>102741</v>
      </c>
      <c r="B2195">
        <v>0</v>
      </c>
      <c r="C2195" s="1" t="s">
        <v>37</v>
      </c>
      <c r="D2195">
        <v>2201</v>
      </c>
      <c r="E2195" s="1" t="s">
        <v>92</v>
      </c>
      <c r="F2195" s="1" t="s">
        <v>17</v>
      </c>
      <c r="G2195">
        <v>20</v>
      </c>
    </row>
    <row r="2196" spans="1:7" x14ac:dyDescent="0.35">
      <c r="A2196">
        <v>59598</v>
      </c>
      <c r="B2196">
        <v>2</v>
      </c>
      <c r="C2196" s="1" t="s">
        <v>34</v>
      </c>
      <c r="D2196">
        <v>0</v>
      </c>
      <c r="E2196" s="1" t="s">
        <v>90</v>
      </c>
      <c r="F2196" s="1" t="s">
        <v>14</v>
      </c>
      <c r="G2196">
        <v>15</v>
      </c>
    </row>
    <row r="2197" spans="1:7" x14ac:dyDescent="0.35">
      <c r="A2197">
        <v>157481</v>
      </c>
      <c r="B2197">
        <v>0</v>
      </c>
      <c r="C2197" s="1" t="s">
        <v>22</v>
      </c>
      <c r="D2197">
        <v>5201</v>
      </c>
      <c r="E2197" s="1" t="s">
        <v>94</v>
      </c>
      <c r="F2197" s="1" t="s">
        <v>97</v>
      </c>
      <c r="G2197">
        <v>19</v>
      </c>
    </row>
    <row r="2198" spans="1:7" x14ac:dyDescent="0.35">
      <c r="A2198">
        <v>21922</v>
      </c>
      <c r="B2198">
        <v>0</v>
      </c>
      <c r="C2198" s="1" t="s">
        <v>18</v>
      </c>
      <c r="D2198">
        <v>3001</v>
      </c>
      <c r="E2198" s="1" t="s">
        <v>100</v>
      </c>
      <c r="F2198" s="1" t="s">
        <v>17</v>
      </c>
      <c r="G2198">
        <v>20</v>
      </c>
    </row>
    <row r="2199" spans="1:7" x14ac:dyDescent="0.35">
      <c r="A2199">
        <v>35908</v>
      </c>
      <c r="B2199">
        <v>0</v>
      </c>
      <c r="C2199" s="1" t="s">
        <v>13</v>
      </c>
      <c r="D2199">
        <v>5001</v>
      </c>
      <c r="E2199" s="1" t="s">
        <v>91</v>
      </c>
      <c r="F2199" s="1" t="s">
        <v>17</v>
      </c>
      <c r="G2199">
        <v>20</v>
      </c>
    </row>
    <row r="2200" spans="1:7" x14ac:dyDescent="0.35">
      <c r="A2200">
        <v>105331</v>
      </c>
      <c r="B2200">
        <v>1</v>
      </c>
      <c r="C2200" s="1" t="s">
        <v>28</v>
      </c>
      <c r="D2200">
        <v>4801</v>
      </c>
      <c r="E2200" s="1" t="s">
        <v>92</v>
      </c>
      <c r="F2200" s="1" t="s">
        <v>14</v>
      </c>
      <c r="G2200">
        <v>20</v>
      </c>
    </row>
    <row r="2201" spans="1:7" x14ac:dyDescent="0.35">
      <c r="A2201">
        <v>157728</v>
      </c>
      <c r="B2201">
        <v>1</v>
      </c>
      <c r="C2201" s="1" t="s">
        <v>22</v>
      </c>
      <c r="D2201">
        <v>0</v>
      </c>
      <c r="E2201" s="1" t="s">
        <v>91</v>
      </c>
      <c r="F2201" s="1" t="s">
        <v>14</v>
      </c>
      <c r="G2201">
        <v>20</v>
      </c>
    </row>
    <row r="2202" spans="1:7" x14ac:dyDescent="0.35">
      <c r="A2202">
        <v>81073</v>
      </c>
      <c r="B2202">
        <v>2</v>
      </c>
      <c r="C2202" s="1" t="s">
        <v>36</v>
      </c>
      <c r="D2202">
        <v>4701</v>
      </c>
      <c r="E2202" s="1" t="s">
        <v>89</v>
      </c>
      <c r="F2202" s="1" t="s">
        <v>17</v>
      </c>
      <c r="G2202">
        <v>10</v>
      </c>
    </row>
    <row r="2203" spans="1:7" x14ac:dyDescent="0.35">
      <c r="A2203">
        <v>38471</v>
      </c>
      <c r="B2203">
        <v>2</v>
      </c>
      <c r="C2203" s="1" t="s">
        <v>13</v>
      </c>
      <c r="D2203">
        <v>5001</v>
      </c>
      <c r="E2203" s="1" t="s">
        <v>97</v>
      </c>
      <c r="F2203" s="1" t="s">
        <v>17</v>
      </c>
      <c r="G2203">
        <v>25</v>
      </c>
    </row>
    <row r="2204" spans="1:7" x14ac:dyDescent="0.35">
      <c r="A2204">
        <v>163675</v>
      </c>
      <c r="B2204">
        <v>0</v>
      </c>
      <c r="C2204" s="1" t="s">
        <v>22</v>
      </c>
      <c r="D2204">
        <v>3501</v>
      </c>
      <c r="E2204" s="1" t="s">
        <v>104</v>
      </c>
      <c r="F2204" s="1" t="s">
        <v>97</v>
      </c>
      <c r="G2204">
        <v>10</v>
      </c>
    </row>
    <row r="2205" spans="1:7" x14ac:dyDescent="0.35">
      <c r="A2205">
        <v>11195</v>
      </c>
      <c r="B2205">
        <v>2</v>
      </c>
      <c r="C2205" s="1" t="s">
        <v>35</v>
      </c>
      <c r="D2205">
        <v>1801</v>
      </c>
      <c r="E2205" s="1" t="s">
        <v>89</v>
      </c>
      <c r="F2205" s="1" t="s">
        <v>14</v>
      </c>
      <c r="G2205">
        <v>10</v>
      </c>
    </row>
    <row r="2206" spans="1:7" x14ac:dyDescent="0.35">
      <c r="A2206">
        <v>5144</v>
      </c>
      <c r="B2206">
        <v>1</v>
      </c>
      <c r="C2206" s="1" t="s">
        <v>21</v>
      </c>
      <c r="D2206">
        <v>0</v>
      </c>
      <c r="E2206" s="1" t="s">
        <v>89</v>
      </c>
      <c r="F2206" s="1" t="s">
        <v>14</v>
      </c>
      <c r="G2206">
        <v>15</v>
      </c>
    </row>
    <row r="2207" spans="1:7" x14ac:dyDescent="0.35">
      <c r="A2207">
        <v>37221</v>
      </c>
      <c r="B2207">
        <v>0</v>
      </c>
      <c r="C2207" s="1" t="s">
        <v>13</v>
      </c>
      <c r="D2207">
        <v>1107</v>
      </c>
      <c r="E2207" s="1" t="s">
        <v>102</v>
      </c>
      <c r="F2207" s="1" t="s">
        <v>14</v>
      </c>
      <c r="G2207">
        <v>6</v>
      </c>
    </row>
    <row r="2208" spans="1:7" x14ac:dyDescent="0.35">
      <c r="A2208">
        <v>187959</v>
      </c>
      <c r="B2208">
        <v>0</v>
      </c>
      <c r="C2208" s="1" t="s">
        <v>18</v>
      </c>
      <c r="D2208">
        <v>0</v>
      </c>
      <c r="E2208" s="1" t="s">
        <v>90</v>
      </c>
      <c r="F2208" s="1" t="s">
        <v>97</v>
      </c>
      <c r="G2208">
        <v>10</v>
      </c>
    </row>
    <row r="2209" spans="1:7" x14ac:dyDescent="0.35">
      <c r="A2209">
        <v>95536</v>
      </c>
      <c r="B2209">
        <v>28</v>
      </c>
      <c r="C2209" s="1" t="s">
        <v>16</v>
      </c>
      <c r="D2209">
        <v>4601</v>
      </c>
      <c r="E2209" s="1" t="s">
        <v>90</v>
      </c>
      <c r="F2209" s="1" t="s">
        <v>17</v>
      </c>
      <c r="G2209">
        <v>20</v>
      </c>
    </row>
    <row r="2210" spans="1:7" x14ac:dyDescent="0.35">
      <c r="A2210">
        <v>103330</v>
      </c>
      <c r="B2210">
        <v>0</v>
      </c>
      <c r="C2210" s="1" t="s">
        <v>37</v>
      </c>
      <c r="D2210">
        <v>4508</v>
      </c>
      <c r="E2210" s="1" t="s">
        <v>95</v>
      </c>
      <c r="F2210" s="1" t="s">
        <v>17</v>
      </c>
      <c r="G2210">
        <v>50</v>
      </c>
    </row>
    <row r="2211" spans="1:7" x14ac:dyDescent="0.35">
      <c r="A2211">
        <v>174360</v>
      </c>
      <c r="B2211">
        <v>0</v>
      </c>
      <c r="C2211" s="1" t="s">
        <v>51</v>
      </c>
      <c r="D2211">
        <v>5408</v>
      </c>
      <c r="E2211" s="1" t="s">
        <v>94</v>
      </c>
      <c r="F2211" s="1" t="s">
        <v>17</v>
      </c>
      <c r="G2211">
        <v>11</v>
      </c>
    </row>
    <row r="2212" spans="1:7" x14ac:dyDescent="0.35">
      <c r="A2212">
        <v>173805</v>
      </c>
      <c r="B2212">
        <v>28</v>
      </c>
      <c r="C2212" s="1" t="s">
        <v>38</v>
      </c>
      <c r="D2212">
        <v>1501</v>
      </c>
      <c r="E2212" s="1" t="s">
        <v>95</v>
      </c>
      <c r="F2212" s="1" t="s">
        <v>17</v>
      </c>
      <c r="G2212">
        <v>50</v>
      </c>
    </row>
    <row r="2213" spans="1:7" x14ac:dyDescent="0.35">
      <c r="A2213">
        <v>30745</v>
      </c>
      <c r="B2213">
        <v>0</v>
      </c>
      <c r="C2213" s="1" t="s">
        <v>40</v>
      </c>
      <c r="D2213">
        <v>0</v>
      </c>
      <c r="E2213" s="1" t="s">
        <v>105</v>
      </c>
      <c r="F2213" s="1" t="s">
        <v>17</v>
      </c>
      <c r="G2213">
        <v>25</v>
      </c>
    </row>
    <row r="2214" spans="1:7" x14ac:dyDescent="0.35">
      <c r="A2214">
        <v>20645</v>
      </c>
      <c r="B2214">
        <v>0</v>
      </c>
      <c r="C2214" s="1" t="s">
        <v>18</v>
      </c>
      <c r="D2214">
        <v>0</v>
      </c>
      <c r="E2214" s="1" t="s">
        <v>100</v>
      </c>
      <c r="F2214" s="1" t="s">
        <v>17</v>
      </c>
      <c r="G2214">
        <v>10</v>
      </c>
    </row>
    <row r="2215" spans="1:7" x14ac:dyDescent="0.35">
      <c r="A2215">
        <v>27928</v>
      </c>
      <c r="B2215">
        <v>1</v>
      </c>
      <c r="C2215" s="1" t="s">
        <v>40</v>
      </c>
      <c r="D2215">
        <v>1804</v>
      </c>
      <c r="E2215" s="1" t="s">
        <v>95</v>
      </c>
      <c r="F2215" s="1" t="s">
        <v>14</v>
      </c>
      <c r="G2215">
        <v>12</v>
      </c>
    </row>
    <row r="2216" spans="1:7" x14ac:dyDescent="0.35">
      <c r="A2216">
        <v>80866</v>
      </c>
      <c r="B2216">
        <v>0</v>
      </c>
      <c r="C2216" s="1" t="s">
        <v>36</v>
      </c>
      <c r="D2216">
        <v>2701</v>
      </c>
      <c r="E2216" s="1" t="s">
        <v>92</v>
      </c>
      <c r="F2216" s="1" t="s">
        <v>17</v>
      </c>
      <c r="G2216">
        <v>4</v>
      </c>
    </row>
    <row r="2217" spans="1:7" x14ac:dyDescent="0.35">
      <c r="A2217">
        <v>55408</v>
      </c>
      <c r="B2217">
        <v>28</v>
      </c>
      <c r="C2217" s="1" t="s">
        <v>63</v>
      </c>
      <c r="D2217">
        <v>4612</v>
      </c>
      <c r="E2217" s="1" t="s">
        <v>95</v>
      </c>
      <c r="F2217" s="1" t="s">
        <v>14</v>
      </c>
      <c r="G2217">
        <v>4</v>
      </c>
    </row>
    <row r="2218" spans="1:7" x14ac:dyDescent="0.35">
      <c r="A2218">
        <v>54674</v>
      </c>
      <c r="B2218">
        <v>1</v>
      </c>
      <c r="C2218" s="1" t="s">
        <v>63</v>
      </c>
      <c r="D2218">
        <v>2201</v>
      </c>
      <c r="E2218" s="1" t="s">
        <v>90</v>
      </c>
      <c r="F2218" s="1" t="s">
        <v>14</v>
      </c>
      <c r="G2218">
        <v>5</v>
      </c>
    </row>
    <row r="2219" spans="1:7" x14ac:dyDescent="0.35">
      <c r="A2219">
        <v>185287</v>
      </c>
      <c r="B2219">
        <v>2</v>
      </c>
      <c r="C2219" s="1" t="s">
        <v>22</v>
      </c>
      <c r="D2219">
        <v>6301</v>
      </c>
      <c r="E2219" s="1" t="s">
        <v>91</v>
      </c>
      <c r="F2219" s="1" t="s">
        <v>17</v>
      </c>
      <c r="G2219">
        <v>5</v>
      </c>
    </row>
    <row r="2220" spans="1:7" x14ac:dyDescent="0.35">
      <c r="A2220">
        <v>178009</v>
      </c>
      <c r="B2220">
        <v>1</v>
      </c>
      <c r="C2220" s="1" t="s">
        <v>51</v>
      </c>
      <c r="D2220">
        <v>1803</v>
      </c>
      <c r="E2220" s="1" t="s">
        <v>92</v>
      </c>
      <c r="F2220" s="1" t="s">
        <v>14</v>
      </c>
      <c r="G2220">
        <v>5</v>
      </c>
    </row>
    <row r="2221" spans="1:7" x14ac:dyDescent="0.35">
      <c r="A2221">
        <v>143069</v>
      </c>
      <c r="B2221">
        <v>1</v>
      </c>
      <c r="C2221" s="1" t="s">
        <v>22</v>
      </c>
      <c r="D2221">
        <v>2601</v>
      </c>
      <c r="E2221" s="1" t="s">
        <v>102</v>
      </c>
      <c r="F2221" s="1" t="s">
        <v>14</v>
      </c>
      <c r="G2221">
        <v>20</v>
      </c>
    </row>
    <row r="2222" spans="1:7" x14ac:dyDescent="0.35">
      <c r="A2222">
        <v>28874</v>
      </c>
      <c r="B2222">
        <v>2</v>
      </c>
      <c r="C2222" s="1" t="s">
        <v>40</v>
      </c>
      <c r="D2222">
        <v>3601</v>
      </c>
      <c r="E2222" s="1" t="s">
        <v>90</v>
      </c>
      <c r="F2222" s="1" t="s">
        <v>14</v>
      </c>
      <c r="G2222">
        <v>21</v>
      </c>
    </row>
    <row r="2223" spans="1:7" x14ac:dyDescent="0.35">
      <c r="A2223">
        <v>144110</v>
      </c>
      <c r="B2223">
        <v>0</v>
      </c>
      <c r="C2223" s="1" t="s">
        <v>22</v>
      </c>
      <c r="D2223">
        <v>3509</v>
      </c>
      <c r="E2223" s="1" t="s">
        <v>96</v>
      </c>
      <c r="F2223" s="1" t="s">
        <v>17</v>
      </c>
      <c r="G2223">
        <v>15</v>
      </c>
    </row>
    <row r="2224" spans="1:7" x14ac:dyDescent="0.35">
      <c r="A2224">
        <v>77116</v>
      </c>
      <c r="B2224">
        <v>0</v>
      </c>
      <c r="C2224" s="1" t="s">
        <v>36</v>
      </c>
      <c r="D2224">
        <v>6101</v>
      </c>
      <c r="E2224" s="1" t="s">
        <v>92</v>
      </c>
      <c r="F2224" s="1" t="s">
        <v>17</v>
      </c>
      <c r="G2224">
        <v>10</v>
      </c>
    </row>
    <row r="2225" spans="1:7" x14ac:dyDescent="0.35">
      <c r="A2225">
        <v>3553</v>
      </c>
      <c r="B2225">
        <v>1</v>
      </c>
      <c r="C2225" s="1" t="s">
        <v>41</v>
      </c>
      <c r="D2225">
        <v>1601</v>
      </c>
      <c r="E2225" s="1" t="s">
        <v>91</v>
      </c>
      <c r="F2225" s="1" t="s">
        <v>14</v>
      </c>
      <c r="G2225">
        <v>20</v>
      </c>
    </row>
    <row r="2226" spans="1:7" x14ac:dyDescent="0.35">
      <c r="A2226">
        <v>60265</v>
      </c>
      <c r="B2226">
        <v>0</v>
      </c>
      <c r="C2226" s="1" t="s">
        <v>34</v>
      </c>
      <c r="D2226">
        <v>3803</v>
      </c>
      <c r="E2226" s="1" t="s">
        <v>98</v>
      </c>
      <c r="F2226" s="1" t="s">
        <v>17</v>
      </c>
      <c r="G2226">
        <v>5</v>
      </c>
    </row>
    <row r="2227" spans="1:7" x14ac:dyDescent="0.35">
      <c r="A2227">
        <v>74552</v>
      </c>
      <c r="B2227">
        <v>0</v>
      </c>
      <c r="C2227" s="1" t="s">
        <v>30</v>
      </c>
      <c r="D2227">
        <v>0</v>
      </c>
      <c r="E2227" s="1" t="s">
        <v>90</v>
      </c>
      <c r="F2227" s="1" t="s">
        <v>17</v>
      </c>
      <c r="G2227">
        <v>3</v>
      </c>
    </row>
    <row r="2228" spans="1:7" x14ac:dyDescent="0.35">
      <c r="A2228">
        <v>29215</v>
      </c>
      <c r="B2228">
        <v>0</v>
      </c>
      <c r="C2228" s="1" t="s">
        <v>40</v>
      </c>
      <c r="D2228">
        <v>2009</v>
      </c>
      <c r="E2228" s="1" t="s">
        <v>93</v>
      </c>
      <c r="F2228" s="1" t="s">
        <v>17</v>
      </c>
      <c r="G2228">
        <v>38</v>
      </c>
    </row>
    <row r="2229" spans="1:7" x14ac:dyDescent="0.35">
      <c r="A2229">
        <v>3504</v>
      </c>
      <c r="B2229">
        <v>0</v>
      </c>
      <c r="C2229" s="1" t="s">
        <v>51</v>
      </c>
      <c r="D2229">
        <v>1901</v>
      </c>
      <c r="E2229" s="1" t="s">
        <v>91</v>
      </c>
      <c r="F2229" s="1" t="s">
        <v>17</v>
      </c>
      <c r="G2229">
        <v>17</v>
      </c>
    </row>
    <row r="2230" spans="1:7" x14ac:dyDescent="0.35">
      <c r="A2230">
        <v>65114</v>
      </c>
      <c r="B2230">
        <v>2</v>
      </c>
      <c r="C2230" s="1" t="s">
        <v>30</v>
      </c>
      <c r="D2230">
        <v>0</v>
      </c>
      <c r="E2230" s="1" t="s">
        <v>90</v>
      </c>
      <c r="F2230" s="1" t="s">
        <v>14</v>
      </c>
      <c r="G2230">
        <v>3</v>
      </c>
    </row>
    <row r="2231" spans="1:7" x14ac:dyDescent="0.35">
      <c r="A2231">
        <v>105823</v>
      </c>
      <c r="B2231">
        <v>1</v>
      </c>
      <c r="C2231" s="1" t="s">
        <v>28</v>
      </c>
      <c r="D2231">
        <v>4601</v>
      </c>
      <c r="E2231" s="1" t="s">
        <v>94</v>
      </c>
      <c r="F2231" s="1" t="s">
        <v>14</v>
      </c>
      <c r="G2231">
        <v>25</v>
      </c>
    </row>
    <row r="2232" spans="1:7" x14ac:dyDescent="0.35">
      <c r="A2232">
        <v>26410</v>
      </c>
      <c r="B2232">
        <v>28</v>
      </c>
      <c r="C2232" s="1" t="s">
        <v>40</v>
      </c>
      <c r="D2232">
        <v>2201</v>
      </c>
      <c r="E2232" s="1" t="s">
        <v>94</v>
      </c>
      <c r="F2232" s="1" t="s">
        <v>17</v>
      </c>
      <c r="G2232">
        <v>28</v>
      </c>
    </row>
    <row r="2233" spans="1:7" x14ac:dyDescent="0.35">
      <c r="A2233">
        <v>24080</v>
      </c>
      <c r="B2233">
        <v>0</v>
      </c>
      <c r="C2233" s="1" t="s">
        <v>47</v>
      </c>
      <c r="D2233">
        <v>4501</v>
      </c>
      <c r="E2233" s="1" t="s">
        <v>92</v>
      </c>
      <c r="F2233" s="1" t="s">
        <v>14</v>
      </c>
      <c r="G2233">
        <v>25</v>
      </c>
    </row>
    <row r="2234" spans="1:7" x14ac:dyDescent="0.35">
      <c r="A2234">
        <v>159696</v>
      </c>
      <c r="B2234">
        <v>28</v>
      </c>
      <c r="C2234" s="1" t="s">
        <v>22</v>
      </c>
      <c r="D2234">
        <v>5401</v>
      </c>
      <c r="E2234" s="1" t="s">
        <v>92</v>
      </c>
      <c r="F2234" s="1" t="s">
        <v>17</v>
      </c>
      <c r="G2234">
        <v>15</v>
      </c>
    </row>
    <row r="2235" spans="1:7" x14ac:dyDescent="0.35">
      <c r="A2235">
        <v>24644</v>
      </c>
      <c r="B2235">
        <v>28</v>
      </c>
      <c r="C2235" s="1" t="s">
        <v>39</v>
      </c>
      <c r="D2235">
        <v>5201</v>
      </c>
      <c r="E2235" s="1" t="s">
        <v>90</v>
      </c>
      <c r="F2235" s="1" t="s">
        <v>17</v>
      </c>
      <c r="G2235">
        <v>25</v>
      </c>
    </row>
    <row r="2236" spans="1:7" x14ac:dyDescent="0.35">
      <c r="A2236">
        <v>6457</v>
      </c>
      <c r="B2236">
        <v>2</v>
      </c>
      <c r="C2236" s="1" t="s">
        <v>22</v>
      </c>
      <c r="D2236">
        <v>0</v>
      </c>
      <c r="E2236" s="1" t="s">
        <v>90</v>
      </c>
      <c r="F2236" s="1" t="s">
        <v>17</v>
      </c>
      <c r="G2236">
        <v>15</v>
      </c>
    </row>
    <row r="2237" spans="1:7" x14ac:dyDescent="0.35">
      <c r="A2237">
        <v>168317</v>
      </c>
      <c r="B2237">
        <v>0</v>
      </c>
      <c r="C2237" s="1" t="s">
        <v>22</v>
      </c>
      <c r="D2237">
        <v>0</v>
      </c>
      <c r="E2237" s="1" t="s">
        <v>96</v>
      </c>
      <c r="F2237" s="1" t="s">
        <v>31</v>
      </c>
      <c r="G2237">
        <v>13</v>
      </c>
    </row>
    <row r="2238" spans="1:7" x14ac:dyDescent="0.35">
      <c r="A2238">
        <v>159553</v>
      </c>
      <c r="B2238">
        <v>1</v>
      </c>
      <c r="C2238" s="1" t="s">
        <v>41</v>
      </c>
      <c r="D2238">
        <v>3601</v>
      </c>
      <c r="E2238" s="1" t="s">
        <v>92</v>
      </c>
      <c r="F2238" s="1" t="s">
        <v>14</v>
      </c>
      <c r="G2238">
        <v>7</v>
      </c>
    </row>
    <row r="2239" spans="1:7" x14ac:dyDescent="0.35">
      <c r="A2239">
        <v>56049</v>
      </c>
      <c r="B2239">
        <v>0</v>
      </c>
      <c r="C2239" s="1" t="s">
        <v>63</v>
      </c>
      <c r="D2239">
        <v>2709</v>
      </c>
      <c r="E2239" s="1" t="s">
        <v>92</v>
      </c>
      <c r="F2239" s="1" t="s">
        <v>17</v>
      </c>
      <c r="G2239">
        <v>14</v>
      </c>
    </row>
    <row r="2240" spans="1:7" x14ac:dyDescent="0.35">
      <c r="A2240">
        <v>63865</v>
      </c>
      <c r="B2240">
        <v>1</v>
      </c>
      <c r="C2240" s="1" t="s">
        <v>34</v>
      </c>
      <c r="D2240">
        <v>3506</v>
      </c>
      <c r="E2240" s="1" t="s">
        <v>90</v>
      </c>
      <c r="F2240" s="1" t="s">
        <v>14</v>
      </c>
      <c r="G2240">
        <v>12</v>
      </c>
    </row>
    <row r="2241" spans="1:7" x14ac:dyDescent="0.35">
      <c r="A2241">
        <v>62084</v>
      </c>
      <c r="B2241">
        <v>1</v>
      </c>
      <c r="C2241" s="1" t="s">
        <v>34</v>
      </c>
      <c r="D2241">
        <v>0</v>
      </c>
      <c r="E2241" s="1" t="s">
        <v>92</v>
      </c>
      <c r="F2241" s="1" t="s">
        <v>14</v>
      </c>
      <c r="G2241">
        <v>20</v>
      </c>
    </row>
    <row r="2242" spans="1:7" x14ac:dyDescent="0.35">
      <c r="A2242">
        <v>165719</v>
      </c>
      <c r="B2242">
        <v>0</v>
      </c>
      <c r="C2242" s="1" t="s">
        <v>22</v>
      </c>
      <c r="D2242">
        <v>4901</v>
      </c>
      <c r="E2242" s="1" t="s">
        <v>93</v>
      </c>
      <c r="F2242" s="1" t="s">
        <v>17</v>
      </c>
      <c r="G2242">
        <v>4</v>
      </c>
    </row>
    <row r="2243" spans="1:7" x14ac:dyDescent="0.35">
      <c r="A2243">
        <v>171950</v>
      </c>
      <c r="B2243">
        <v>0</v>
      </c>
      <c r="C2243" s="1" t="s">
        <v>22</v>
      </c>
      <c r="D2243">
        <v>3001</v>
      </c>
      <c r="E2243" s="1" t="s">
        <v>91</v>
      </c>
      <c r="F2243" s="1" t="s">
        <v>17</v>
      </c>
      <c r="G2243">
        <v>10</v>
      </c>
    </row>
    <row r="2244" spans="1:7" x14ac:dyDescent="0.35">
      <c r="A2244">
        <v>118367</v>
      </c>
      <c r="B2244">
        <v>1</v>
      </c>
      <c r="C2244" s="1" t="s">
        <v>21</v>
      </c>
      <c r="D2244">
        <v>3701</v>
      </c>
      <c r="E2244" s="1" t="s">
        <v>92</v>
      </c>
      <c r="F2244" s="1" t="s">
        <v>97</v>
      </c>
      <c r="G2244">
        <v>19</v>
      </c>
    </row>
    <row r="2245" spans="1:7" x14ac:dyDescent="0.35">
      <c r="A2245">
        <v>41187</v>
      </c>
      <c r="B2245">
        <v>0</v>
      </c>
      <c r="C2245" s="1" t="s">
        <v>13</v>
      </c>
      <c r="D2245">
        <v>0</v>
      </c>
      <c r="E2245" s="1" t="s">
        <v>103</v>
      </c>
      <c r="F2245" s="1" t="s">
        <v>14</v>
      </c>
      <c r="G2245">
        <v>15</v>
      </c>
    </row>
    <row r="2246" spans="1:7" x14ac:dyDescent="0.35">
      <c r="A2246">
        <v>132304</v>
      </c>
      <c r="B2246">
        <v>0</v>
      </c>
      <c r="C2246" s="1" t="s">
        <v>49</v>
      </c>
      <c r="D2246">
        <v>2001</v>
      </c>
      <c r="E2246" s="1" t="s">
        <v>95</v>
      </c>
      <c r="F2246" s="1" t="s">
        <v>17</v>
      </c>
      <c r="G2246">
        <v>10</v>
      </c>
    </row>
    <row r="2247" spans="1:7" x14ac:dyDescent="0.35">
      <c r="A2247">
        <v>138944</v>
      </c>
      <c r="B2247">
        <v>0</v>
      </c>
      <c r="C2247" s="1" t="s">
        <v>56</v>
      </c>
      <c r="D2247">
        <v>3201</v>
      </c>
      <c r="E2247" s="1" t="s">
        <v>93</v>
      </c>
      <c r="F2247" s="1" t="s">
        <v>17</v>
      </c>
      <c r="G2247">
        <v>11</v>
      </c>
    </row>
    <row r="2248" spans="1:7" x14ac:dyDescent="0.35">
      <c r="A2248">
        <v>161204</v>
      </c>
      <c r="B2248">
        <v>1</v>
      </c>
      <c r="C2248" s="1" t="s">
        <v>22</v>
      </c>
      <c r="D2248">
        <v>0</v>
      </c>
      <c r="E2248" s="1" t="s">
        <v>92</v>
      </c>
      <c r="F2248" s="1" t="s">
        <v>14</v>
      </c>
      <c r="G2248">
        <v>20</v>
      </c>
    </row>
    <row r="2249" spans="1:7" x14ac:dyDescent="0.35">
      <c r="A2249">
        <v>186579</v>
      </c>
      <c r="B2249">
        <v>0</v>
      </c>
      <c r="C2249" s="1" t="s">
        <v>22</v>
      </c>
      <c r="D2249">
        <v>0</v>
      </c>
      <c r="E2249" s="1" t="s">
        <v>90</v>
      </c>
      <c r="F2249" s="1" t="s">
        <v>17</v>
      </c>
      <c r="G2249">
        <v>5</v>
      </c>
    </row>
    <row r="2250" spans="1:7" x14ac:dyDescent="0.35">
      <c r="A2250">
        <v>11978</v>
      </c>
      <c r="B2250">
        <v>1</v>
      </c>
      <c r="C2250" s="1" t="s">
        <v>49</v>
      </c>
      <c r="D2250">
        <v>4401</v>
      </c>
      <c r="E2250" s="1" t="s">
        <v>101</v>
      </c>
      <c r="F2250" s="1" t="s">
        <v>14</v>
      </c>
      <c r="G2250">
        <v>15</v>
      </c>
    </row>
    <row r="2251" spans="1:7" x14ac:dyDescent="0.35">
      <c r="A2251">
        <v>117711</v>
      </c>
      <c r="B2251">
        <v>0</v>
      </c>
      <c r="C2251" s="1" t="s">
        <v>21</v>
      </c>
      <c r="D2251">
        <v>3004</v>
      </c>
      <c r="E2251" s="1" t="s">
        <v>89</v>
      </c>
      <c r="F2251" s="1" t="s">
        <v>17</v>
      </c>
      <c r="G2251">
        <v>16</v>
      </c>
    </row>
    <row r="2252" spans="1:7" x14ac:dyDescent="0.35">
      <c r="A2252">
        <v>38924</v>
      </c>
      <c r="B2252">
        <v>1</v>
      </c>
      <c r="C2252" s="1" t="s">
        <v>13</v>
      </c>
      <c r="D2252">
        <v>3201</v>
      </c>
      <c r="E2252" s="1" t="s">
        <v>102</v>
      </c>
      <c r="F2252" s="1" t="s">
        <v>14</v>
      </c>
      <c r="G2252">
        <v>20</v>
      </c>
    </row>
    <row r="2253" spans="1:7" x14ac:dyDescent="0.35">
      <c r="A2253">
        <v>47448</v>
      </c>
      <c r="B2253">
        <v>1</v>
      </c>
      <c r="C2253" s="1" t="s">
        <v>44</v>
      </c>
      <c r="D2253">
        <v>0</v>
      </c>
      <c r="E2253" s="1" t="s">
        <v>91</v>
      </c>
      <c r="F2253" s="1" t="s">
        <v>14</v>
      </c>
      <c r="G2253">
        <v>5</v>
      </c>
    </row>
    <row r="2254" spans="1:7" x14ac:dyDescent="0.35">
      <c r="A2254">
        <v>182479</v>
      </c>
      <c r="B2254">
        <v>28</v>
      </c>
      <c r="C2254" s="1" t="s">
        <v>41</v>
      </c>
      <c r="D2254">
        <v>0</v>
      </c>
      <c r="E2254" s="1" t="s">
        <v>90</v>
      </c>
      <c r="F2254" s="1" t="s">
        <v>17</v>
      </c>
      <c r="G2254">
        <v>15</v>
      </c>
    </row>
    <row r="2255" spans="1:7" x14ac:dyDescent="0.35">
      <c r="A2255">
        <v>96075</v>
      </c>
      <c r="B2255">
        <v>1</v>
      </c>
      <c r="C2255" s="1" t="s">
        <v>16</v>
      </c>
      <c r="D2255">
        <v>2402</v>
      </c>
      <c r="E2255" s="1" t="s">
        <v>90</v>
      </c>
      <c r="F2255" s="1" t="s">
        <v>14</v>
      </c>
      <c r="G2255">
        <v>5</v>
      </c>
    </row>
    <row r="2256" spans="1:7" x14ac:dyDescent="0.35">
      <c r="A2256">
        <v>138997</v>
      </c>
      <c r="B2256">
        <v>1</v>
      </c>
      <c r="C2256" s="1" t="s">
        <v>56</v>
      </c>
      <c r="D2256">
        <v>2506</v>
      </c>
      <c r="E2256" s="1" t="s">
        <v>105</v>
      </c>
      <c r="F2256" s="1" t="s">
        <v>14</v>
      </c>
      <c r="G2256">
        <v>12</v>
      </c>
    </row>
    <row r="2257" spans="1:7" x14ac:dyDescent="0.35">
      <c r="A2257">
        <v>108989</v>
      </c>
      <c r="B2257">
        <v>0</v>
      </c>
      <c r="C2257" s="1" t="s">
        <v>50</v>
      </c>
      <c r="D2257">
        <v>5701</v>
      </c>
      <c r="E2257" s="1" t="s">
        <v>93</v>
      </c>
      <c r="F2257" s="1" t="s">
        <v>17</v>
      </c>
      <c r="G2257">
        <v>15</v>
      </c>
    </row>
    <row r="2258" spans="1:7" x14ac:dyDescent="0.35">
      <c r="A2258">
        <v>87016</v>
      </c>
      <c r="B2258">
        <v>2</v>
      </c>
      <c r="C2258" s="1" t="s">
        <v>35</v>
      </c>
      <c r="D2258">
        <v>0</v>
      </c>
      <c r="E2258" s="1" t="s">
        <v>92</v>
      </c>
      <c r="F2258" s="1" t="s">
        <v>17</v>
      </c>
      <c r="G2258">
        <v>23</v>
      </c>
    </row>
    <row r="2259" spans="1:7" x14ac:dyDescent="0.35">
      <c r="A2259">
        <v>12666</v>
      </c>
      <c r="B2259">
        <v>0</v>
      </c>
      <c r="C2259" s="1" t="s">
        <v>56</v>
      </c>
      <c r="D2259">
        <v>3201</v>
      </c>
      <c r="E2259" s="1" t="s">
        <v>95</v>
      </c>
      <c r="F2259" s="1" t="s">
        <v>14</v>
      </c>
      <c r="G2259">
        <v>75</v>
      </c>
    </row>
    <row r="2260" spans="1:7" x14ac:dyDescent="0.35">
      <c r="A2260">
        <v>34302</v>
      </c>
      <c r="B2260">
        <v>0</v>
      </c>
      <c r="C2260" s="1" t="s">
        <v>13</v>
      </c>
      <c r="D2260">
        <v>2403</v>
      </c>
      <c r="E2260" s="1" t="s">
        <v>90</v>
      </c>
      <c r="F2260" s="1" t="s">
        <v>17</v>
      </c>
      <c r="G2260">
        <v>14</v>
      </c>
    </row>
    <row r="2261" spans="1:7" x14ac:dyDescent="0.35">
      <c r="A2261">
        <v>3018</v>
      </c>
      <c r="B2261">
        <v>76</v>
      </c>
      <c r="C2261" s="1" t="s">
        <v>22</v>
      </c>
      <c r="D2261">
        <v>0</v>
      </c>
      <c r="E2261" s="1" t="s">
        <v>97</v>
      </c>
      <c r="F2261" s="1" t="s">
        <v>17</v>
      </c>
      <c r="G2261">
        <v>25</v>
      </c>
    </row>
    <row r="2262" spans="1:7" x14ac:dyDescent="0.35">
      <c r="A2262">
        <v>145231</v>
      </c>
      <c r="B2262">
        <v>0</v>
      </c>
      <c r="C2262" s="1" t="s">
        <v>22</v>
      </c>
      <c r="D2262">
        <v>0</v>
      </c>
      <c r="E2262" s="1" t="s">
        <v>104</v>
      </c>
      <c r="F2262" s="1" t="s">
        <v>97</v>
      </c>
      <c r="G2262">
        <v>6</v>
      </c>
    </row>
    <row r="2263" spans="1:7" x14ac:dyDescent="0.35">
      <c r="A2263">
        <v>152418</v>
      </c>
      <c r="B2263">
        <v>1</v>
      </c>
      <c r="C2263" s="1" t="s">
        <v>22</v>
      </c>
      <c r="D2263">
        <v>3101</v>
      </c>
      <c r="E2263" s="1" t="s">
        <v>92</v>
      </c>
      <c r="F2263" s="1" t="s">
        <v>14</v>
      </c>
      <c r="G2263">
        <v>12</v>
      </c>
    </row>
    <row r="2264" spans="1:7" x14ac:dyDescent="0.35">
      <c r="A2264">
        <v>65061</v>
      </c>
      <c r="B2264">
        <v>0</v>
      </c>
      <c r="C2264" s="1" t="s">
        <v>30</v>
      </c>
      <c r="D2264">
        <v>5211</v>
      </c>
      <c r="E2264" s="1" t="s">
        <v>94</v>
      </c>
      <c r="F2264" s="1" t="s">
        <v>14</v>
      </c>
      <c r="G2264">
        <v>25</v>
      </c>
    </row>
    <row r="2265" spans="1:7" x14ac:dyDescent="0.35">
      <c r="A2265">
        <v>72220</v>
      </c>
      <c r="B2265">
        <v>2</v>
      </c>
      <c r="C2265" s="1" t="s">
        <v>30</v>
      </c>
      <c r="D2265">
        <v>2307</v>
      </c>
      <c r="E2265" s="1" t="s">
        <v>93</v>
      </c>
      <c r="F2265" s="1" t="s">
        <v>17</v>
      </c>
      <c r="G2265">
        <v>15</v>
      </c>
    </row>
    <row r="2266" spans="1:7" x14ac:dyDescent="0.35">
      <c r="A2266">
        <v>112288</v>
      </c>
      <c r="B2266">
        <v>0</v>
      </c>
      <c r="C2266" s="1" t="s">
        <v>22</v>
      </c>
      <c r="D2266">
        <v>3001</v>
      </c>
      <c r="E2266" s="1" t="s">
        <v>100</v>
      </c>
      <c r="F2266" s="1" t="s">
        <v>17</v>
      </c>
      <c r="G2266">
        <v>12</v>
      </c>
    </row>
    <row r="2267" spans="1:7" x14ac:dyDescent="0.35">
      <c r="A2267">
        <v>109539</v>
      </c>
      <c r="B2267">
        <v>2</v>
      </c>
      <c r="C2267" s="1" t="s">
        <v>50</v>
      </c>
      <c r="D2267">
        <v>5212</v>
      </c>
      <c r="E2267" s="1" t="s">
        <v>90</v>
      </c>
      <c r="F2267" s="1" t="s">
        <v>17</v>
      </c>
      <c r="G2267">
        <v>20</v>
      </c>
    </row>
    <row r="2268" spans="1:7" x14ac:dyDescent="0.35">
      <c r="A2268">
        <v>7836</v>
      </c>
      <c r="B2268">
        <v>1002</v>
      </c>
      <c r="C2268" s="1" t="s">
        <v>22</v>
      </c>
      <c r="D2268">
        <v>2201</v>
      </c>
      <c r="E2268" s="1" t="s">
        <v>95</v>
      </c>
      <c r="F2268" s="1" t="s">
        <v>14</v>
      </c>
      <c r="G2268">
        <v>25</v>
      </c>
    </row>
    <row r="2269" spans="1:7" x14ac:dyDescent="0.35">
      <c r="A2269">
        <v>41448</v>
      </c>
      <c r="B2269">
        <v>0</v>
      </c>
      <c r="C2269" s="1" t="s">
        <v>13</v>
      </c>
      <c r="D2269">
        <v>4206</v>
      </c>
      <c r="E2269" s="1" t="s">
        <v>96</v>
      </c>
      <c r="F2269" s="1" t="s">
        <v>17</v>
      </c>
      <c r="G2269">
        <v>15</v>
      </c>
    </row>
    <row r="2270" spans="1:7" x14ac:dyDescent="0.35">
      <c r="A2270">
        <v>110822</v>
      </c>
      <c r="B2270">
        <v>2</v>
      </c>
      <c r="C2270" s="1" t="s">
        <v>33</v>
      </c>
      <c r="D2270">
        <v>0</v>
      </c>
      <c r="E2270" s="1" t="s">
        <v>93</v>
      </c>
      <c r="F2270" s="1" t="s">
        <v>17</v>
      </c>
      <c r="G2270">
        <v>20</v>
      </c>
    </row>
    <row r="2271" spans="1:7" x14ac:dyDescent="0.35">
      <c r="A2271">
        <v>66163</v>
      </c>
      <c r="B2271">
        <v>2</v>
      </c>
      <c r="C2271" s="1" t="s">
        <v>30</v>
      </c>
      <c r="D2271">
        <v>0</v>
      </c>
      <c r="E2271" s="1" t="s">
        <v>94</v>
      </c>
      <c r="F2271" s="1" t="s">
        <v>17</v>
      </c>
      <c r="G2271">
        <v>10</v>
      </c>
    </row>
    <row r="2272" spans="1:7" x14ac:dyDescent="0.35">
      <c r="A2272">
        <v>6183</v>
      </c>
      <c r="B2272">
        <v>1</v>
      </c>
      <c r="C2272" s="1" t="s">
        <v>41</v>
      </c>
      <c r="D2272">
        <v>2409</v>
      </c>
      <c r="E2272" s="1" t="s">
        <v>97</v>
      </c>
      <c r="F2272" s="1" t="s">
        <v>14</v>
      </c>
      <c r="G2272">
        <v>100</v>
      </c>
    </row>
    <row r="2273" spans="1:7" x14ac:dyDescent="0.35">
      <c r="A2273">
        <v>124787</v>
      </c>
      <c r="B2273">
        <v>0</v>
      </c>
      <c r="C2273" s="1" t="s">
        <v>21</v>
      </c>
      <c r="D2273">
        <v>0</v>
      </c>
      <c r="E2273" s="1" t="s">
        <v>91</v>
      </c>
      <c r="F2273" s="1" t="s">
        <v>17</v>
      </c>
      <c r="G2273">
        <v>20</v>
      </c>
    </row>
    <row r="2274" spans="1:7" x14ac:dyDescent="0.35">
      <c r="A2274">
        <v>109644</v>
      </c>
      <c r="B2274">
        <v>1002</v>
      </c>
      <c r="C2274" s="1" t="s">
        <v>13</v>
      </c>
      <c r="D2274">
        <v>2509</v>
      </c>
      <c r="E2274" s="1" t="s">
        <v>90</v>
      </c>
      <c r="F2274" s="1" t="s">
        <v>45</v>
      </c>
      <c r="G2274">
        <v>5</v>
      </c>
    </row>
    <row r="2275" spans="1:7" x14ac:dyDescent="0.35">
      <c r="A2275">
        <v>105650</v>
      </c>
      <c r="B2275">
        <v>0</v>
      </c>
      <c r="C2275" s="1" t="s">
        <v>28</v>
      </c>
      <c r="D2275">
        <v>1901</v>
      </c>
      <c r="E2275" s="1" t="s">
        <v>90</v>
      </c>
      <c r="F2275" s="1" t="s">
        <v>17</v>
      </c>
      <c r="G2275">
        <v>10</v>
      </c>
    </row>
    <row r="2276" spans="1:7" x14ac:dyDescent="0.35">
      <c r="A2276">
        <v>45982</v>
      </c>
      <c r="B2276">
        <v>0</v>
      </c>
      <c r="C2276" s="1" t="s">
        <v>13</v>
      </c>
      <c r="D2276">
        <v>0</v>
      </c>
      <c r="E2276" s="1" t="s">
        <v>90</v>
      </c>
      <c r="F2276" s="1" t="s">
        <v>17</v>
      </c>
      <c r="G2276">
        <v>15</v>
      </c>
    </row>
    <row r="2277" spans="1:7" x14ac:dyDescent="0.35">
      <c r="A2277">
        <v>14437</v>
      </c>
      <c r="B2277">
        <v>1</v>
      </c>
      <c r="C2277" s="1" t="s">
        <v>49</v>
      </c>
      <c r="D2277">
        <v>2705</v>
      </c>
      <c r="E2277" s="1" t="s">
        <v>91</v>
      </c>
      <c r="F2277" s="1" t="s">
        <v>14</v>
      </c>
      <c r="G2277">
        <v>20</v>
      </c>
    </row>
    <row r="2278" spans="1:7" x14ac:dyDescent="0.35">
      <c r="A2278">
        <v>10399</v>
      </c>
      <c r="B2278">
        <v>2</v>
      </c>
      <c r="C2278" s="1" t="s">
        <v>60</v>
      </c>
      <c r="D2278">
        <v>0</v>
      </c>
      <c r="E2278" s="1" t="s">
        <v>92</v>
      </c>
      <c r="F2278" s="1" t="s">
        <v>17</v>
      </c>
      <c r="G2278">
        <v>10</v>
      </c>
    </row>
    <row r="2279" spans="1:7" x14ac:dyDescent="0.35">
      <c r="A2279">
        <v>151828</v>
      </c>
      <c r="B2279">
        <v>1</v>
      </c>
      <c r="C2279" s="1" t="s">
        <v>22</v>
      </c>
      <c r="D2279">
        <v>2701</v>
      </c>
      <c r="E2279" s="1" t="s">
        <v>103</v>
      </c>
      <c r="F2279" s="1" t="s">
        <v>14</v>
      </c>
      <c r="G2279">
        <v>10</v>
      </c>
    </row>
    <row r="2280" spans="1:7" x14ac:dyDescent="0.35">
      <c r="A2280">
        <v>162606</v>
      </c>
      <c r="B2280">
        <v>0</v>
      </c>
      <c r="C2280" s="1" t="s">
        <v>22</v>
      </c>
      <c r="D2280">
        <v>4301</v>
      </c>
      <c r="E2280" s="1" t="s">
        <v>91</v>
      </c>
      <c r="F2280" s="1" t="s">
        <v>17</v>
      </c>
      <c r="G2280">
        <v>9</v>
      </c>
    </row>
    <row r="2281" spans="1:7" x14ac:dyDescent="0.35">
      <c r="A2281">
        <v>141809</v>
      </c>
      <c r="B2281">
        <v>2</v>
      </c>
      <c r="C2281" s="1" t="s">
        <v>22</v>
      </c>
      <c r="D2281">
        <v>0</v>
      </c>
      <c r="E2281" s="1" t="s">
        <v>105</v>
      </c>
      <c r="F2281" s="1" t="s">
        <v>17</v>
      </c>
      <c r="G2281">
        <v>8</v>
      </c>
    </row>
    <row r="2282" spans="1:7" x14ac:dyDescent="0.35">
      <c r="A2282">
        <v>178884</v>
      </c>
      <c r="B2282">
        <v>2</v>
      </c>
      <c r="C2282" s="1" t="s">
        <v>41</v>
      </c>
      <c r="D2282">
        <v>5201</v>
      </c>
      <c r="E2282" s="1" t="s">
        <v>91</v>
      </c>
      <c r="F2282" s="1" t="s">
        <v>14</v>
      </c>
      <c r="G2282">
        <v>15</v>
      </c>
    </row>
    <row r="2283" spans="1:7" x14ac:dyDescent="0.35">
      <c r="A2283">
        <v>178098</v>
      </c>
      <c r="B2283">
        <v>2</v>
      </c>
      <c r="C2283" s="1" t="s">
        <v>51</v>
      </c>
      <c r="D2283">
        <v>3103</v>
      </c>
      <c r="E2283" s="1" t="s">
        <v>92</v>
      </c>
      <c r="F2283" s="1" t="s">
        <v>17</v>
      </c>
      <c r="G2283">
        <v>6</v>
      </c>
    </row>
    <row r="2284" spans="1:7" x14ac:dyDescent="0.35">
      <c r="A2284">
        <v>116082</v>
      </c>
      <c r="B2284">
        <v>1</v>
      </c>
      <c r="C2284" s="1" t="s">
        <v>21</v>
      </c>
      <c r="D2284">
        <v>3301</v>
      </c>
      <c r="E2284" s="1" t="s">
        <v>89</v>
      </c>
      <c r="F2284" s="1" t="s">
        <v>14</v>
      </c>
      <c r="G2284">
        <v>10</v>
      </c>
    </row>
    <row r="2285" spans="1:7" x14ac:dyDescent="0.35">
      <c r="A2285">
        <v>190769</v>
      </c>
      <c r="B2285">
        <v>0</v>
      </c>
      <c r="C2285" s="1" t="s">
        <v>33</v>
      </c>
      <c r="D2285">
        <v>0</v>
      </c>
      <c r="E2285" s="1" t="s">
        <v>91</v>
      </c>
      <c r="F2285" s="1" t="s">
        <v>14</v>
      </c>
      <c r="G2285">
        <v>10</v>
      </c>
    </row>
    <row r="2286" spans="1:7" x14ac:dyDescent="0.35">
      <c r="A2286">
        <v>177087</v>
      </c>
      <c r="B2286">
        <v>0</v>
      </c>
      <c r="C2286" s="1" t="s">
        <v>51</v>
      </c>
      <c r="D2286">
        <v>6401</v>
      </c>
      <c r="E2286" s="1" t="s">
        <v>89</v>
      </c>
      <c r="F2286" s="1" t="s">
        <v>14</v>
      </c>
      <c r="G2286">
        <v>12</v>
      </c>
    </row>
    <row r="2287" spans="1:7" x14ac:dyDescent="0.35">
      <c r="A2287">
        <v>101654</v>
      </c>
      <c r="B2287">
        <v>0</v>
      </c>
      <c r="C2287" s="1" t="s">
        <v>37</v>
      </c>
      <c r="D2287">
        <v>4201</v>
      </c>
      <c r="E2287" s="1" t="s">
        <v>89</v>
      </c>
      <c r="F2287" s="1" t="s">
        <v>17</v>
      </c>
      <c r="G2287">
        <v>18</v>
      </c>
    </row>
    <row r="2288" spans="1:7" x14ac:dyDescent="0.35">
      <c r="A2288">
        <v>62760</v>
      </c>
      <c r="B2288">
        <v>0</v>
      </c>
      <c r="C2288" s="1" t="s">
        <v>34</v>
      </c>
      <c r="D2288">
        <v>0</v>
      </c>
      <c r="E2288" s="1" t="s">
        <v>92</v>
      </c>
      <c r="F2288" s="1" t="s">
        <v>14</v>
      </c>
      <c r="G2288">
        <v>5</v>
      </c>
    </row>
    <row r="2289" spans="1:7" x14ac:dyDescent="0.35">
      <c r="A2289">
        <v>135406</v>
      </c>
      <c r="B2289">
        <v>1</v>
      </c>
      <c r="C2289" s="1" t="s">
        <v>56</v>
      </c>
      <c r="D2289">
        <v>4106</v>
      </c>
      <c r="E2289" s="1" t="s">
        <v>91</v>
      </c>
      <c r="F2289" s="1" t="s">
        <v>14</v>
      </c>
      <c r="G2289">
        <v>25</v>
      </c>
    </row>
    <row r="2290" spans="1:7" x14ac:dyDescent="0.35">
      <c r="A2290">
        <v>142409</v>
      </c>
      <c r="B2290">
        <v>1</v>
      </c>
      <c r="C2290" s="1" t="s">
        <v>24</v>
      </c>
      <c r="D2290">
        <v>2201</v>
      </c>
      <c r="E2290" s="1" t="s">
        <v>92</v>
      </c>
      <c r="F2290" s="1" t="s">
        <v>14</v>
      </c>
      <c r="G2290">
        <v>10</v>
      </c>
    </row>
    <row r="2291" spans="1:7" x14ac:dyDescent="0.35">
      <c r="A2291">
        <v>79627</v>
      </c>
      <c r="B2291">
        <v>1</v>
      </c>
      <c r="C2291" s="1" t="s">
        <v>36</v>
      </c>
      <c r="D2291">
        <v>2408</v>
      </c>
      <c r="E2291" s="1" t="s">
        <v>94</v>
      </c>
      <c r="F2291" s="1" t="s">
        <v>14</v>
      </c>
      <c r="G2291">
        <v>10</v>
      </c>
    </row>
    <row r="2292" spans="1:7" x14ac:dyDescent="0.35">
      <c r="A2292">
        <v>27310</v>
      </c>
      <c r="B2292">
        <v>1</v>
      </c>
      <c r="C2292" s="1" t="s">
        <v>40</v>
      </c>
      <c r="D2292">
        <v>2101</v>
      </c>
      <c r="E2292" s="1" t="s">
        <v>90</v>
      </c>
      <c r="F2292" s="1" t="s">
        <v>14</v>
      </c>
      <c r="G2292">
        <v>15</v>
      </c>
    </row>
    <row r="2293" spans="1:7" x14ac:dyDescent="0.35">
      <c r="A2293">
        <v>122131</v>
      </c>
      <c r="B2293">
        <v>0</v>
      </c>
      <c r="C2293" s="1" t="s">
        <v>21</v>
      </c>
      <c r="D2293">
        <v>4601</v>
      </c>
      <c r="E2293" s="1" t="s">
        <v>94</v>
      </c>
      <c r="F2293" s="1" t="s">
        <v>17</v>
      </c>
      <c r="G2293">
        <v>15</v>
      </c>
    </row>
    <row r="2294" spans="1:7" x14ac:dyDescent="0.35">
      <c r="A2294">
        <v>131169</v>
      </c>
      <c r="B2294">
        <v>2</v>
      </c>
      <c r="C2294" s="1" t="s">
        <v>49</v>
      </c>
      <c r="D2294">
        <v>2612</v>
      </c>
      <c r="E2294" s="1" t="s">
        <v>89</v>
      </c>
      <c r="F2294" s="1" t="s">
        <v>17</v>
      </c>
      <c r="G2294">
        <v>25</v>
      </c>
    </row>
    <row r="2295" spans="1:7" x14ac:dyDescent="0.35">
      <c r="A2295">
        <v>78009</v>
      </c>
      <c r="B2295">
        <v>0</v>
      </c>
      <c r="C2295" s="1" t="s">
        <v>36</v>
      </c>
      <c r="D2295">
        <v>0</v>
      </c>
      <c r="E2295" s="1" t="s">
        <v>90</v>
      </c>
      <c r="F2295" s="1" t="s">
        <v>17</v>
      </c>
      <c r="G2295">
        <v>20</v>
      </c>
    </row>
    <row r="2296" spans="1:7" x14ac:dyDescent="0.35">
      <c r="A2296">
        <v>86445</v>
      </c>
      <c r="B2296">
        <v>0</v>
      </c>
      <c r="C2296" s="1" t="s">
        <v>46</v>
      </c>
      <c r="D2296">
        <v>4506</v>
      </c>
      <c r="E2296" s="1" t="s">
        <v>93</v>
      </c>
      <c r="F2296" s="1" t="s">
        <v>17</v>
      </c>
      <c r="G2296">
        <v>15</v>
      </c>
    </row>
    <row r="2297" spans="1:7" x14ac:dyDescent="0.35">
      <c r="A2297">
        <v>162343</v>
      </c>
      <c r="B2297">
        <v>0</v>
      </c>
      <c r="C2297" s="1" t="s">
        <v>22</v>
      </c>
      <c r="D2297">
        <v>4701</v>
      </c>
      <c r="E2297" s="1" t="s">
        <v>94</v>
      </c>
      <c r="F2297" s="1" t="s">
        <v>14</v>
      </c>
      <c r="G2297">
        <v>20</v>
      </c>
    </row>
    <row r="2298" spans="1:7" x14ac:dyDescent="0.35">
      <c r="A2298">
        <v>35316</v>
      </c>
      <c r="B2298">
        <v>28</v>
      </c>
      <c r="C2298" s="1" t="s">
        <v>13</v>
      </c>
      <c r="D2298">
        <v>2403</v>
      </c>
      <c r="E2298" s="1" t="s">
        <v>89</v>
      </c>
      <c r="F2298" s="1" t="s">
        <v>17</v>
      </c>
      <c r="G2298">
        <v>14</v>
      </c>
    </row>
    <row r="2299" spans="1:7" x14ac:dyDescent="0.35">
      <c r="A2299">
        <v>148946</v>
      </c>
      <c r="B2299">
        <v>0</v>
      </c>
      <c r="C2299" s="1" t="s">
        <v>22</v>
      </c>
      <c r="D2299">
        <v>0</v>
      </c>
      <c r="E2299" s="1" t="s">
        <v>102</v>
      </c>
      <c r="F2299" s="1" t="s">
        <v>17</v>
      </c>
      <c r="G2299">
        <v>10</v>
      </c>
    </row>
    <row r="2300" spans="1:7" x14ac:dyDescent="0.35">
      <c r="A2300">
        <v>5524</v>
      </c>
      <c r="B2300">
        <v>2</v>
      </c>
      <c r="C2300" s="1" t="s">
        <v>56</v>
      </c>
      <c r="D2300">
        <v>2301</v>
      </c>
      <c r="E2300" s="1" t="s">
        <v>95</v>
      </c>
      <c r="F2300" s="1" t="s">
        <v>17</v>
      </c>
      <c r="G2300">
        <v>15</v>
      </c>
    </row>
    <row r="2301" spans="1:7" x14ac:dyDescent="0.35">
      <c r="A2301">
        <v>57593</v>
      </c>
      <c r="B2301">
        <v>1</v>
      </c>
      <c r="C2301" s="1" t="s">
        <v>58</v>
      </c>
      <c r="D2301">
        <v>0</v>
      </c>
      <c r="E2301" s="1" t="s">
        <v>100</v>
      </c>
      <c r="F2301" s="1" t="s">
        <v>14</v>
      </c>
      <c r="G2301">
        <v>5</v>
      </c>
    </row>
    <row r="2302" spans="1:7" x14ac:dyDescent="0.35">
      <c r="A2302">
        <v>144339</v>
      </c>
      <c r="B2302">
        <v>980</v>
      </c>
      <c r="C2302" s="1" t="s">
        <v>22</v>
      </c>
      <c r="D2302">
        <v>6601</v>
      </c>
      <c r="E2302" s="1" t="s">
        <v>96</v>
      </c>
      <c r="F2302" s="1" t="s">
        <v>31</v>
      </c>
      <c r="G2302">
        <v>10</v>
      </c>
    </row>
    <row r="2303" spans="1:7" x14ac:dyDescent="0.35">
      <c r="A2303">
        <v>158355</v>
      </c>
      <c r="B2303">
        <v>1</v>
      </c>
      <c r="C2303" s="1" t="s">
        <v>22</v>
      </c>
      <c r="D2303">
        <v>4801</v>
      </c>
      <c r="E2303" s="1" t="s">
        <v>96</v>
      </c>
      <c r="F2303" s="1" t="s">
        <v>14</v>
      </c>
      <c r="G2303">
        <v>15</v>
      </c>
    </row>
    <row r="2304" spans="1:7" x14ac:dyDescent="0.35">
      <c r="A2304">
        <v>24311</v>
      </c>
      <c r="B2304">
        <v>28</v>
      </c>
      <c r="C2304" s="1" t="s">
        <v>18</v>
      </c>
      <c r="D2304">
        <v>0</v>
      </c>
      <c r="E2304" s="1" t="s">
        <v>101</v>
      </c>
      <c r="F2304" s="1" t="s">
        <v>17</v>
      </c>
      <c r="G2304">
        <v>3</v>
      </c>
    </row>
    <row r="2305" spans="1:7" x14ac:dyDescent="0.35">
      <c r="A2305">
        <v>44009</v>
      </c>
      <c r="B2305">
        <v>0</v>
      </c>
      <c r="C2305" s="1" t="s">
        <v>13</v>
      </c>
      <c r="D2305">
        <v>1103</v>
      </c>
      <c r="E2305" s="1" t="s">
        <v>91</v>
      </c>
      <c r="F2305" s="1" t="s">
        <v>17</v>
      </c>
      <c r="G2305">
        <v>20</v>
      </c>
    </row>
    <row r="2306" spans="1:7" x14ac:dyDescent="0.35">
      <c r="A2306">
        <v>7059</v>
      </c>
      <c r="B2306">
        <v>2</v>
      </c>
      <c r="C2306" s="1" t="s">
        <v>47</v>
      </c>
      <c r="D2306">
        <v>2007</v>
      </c>
      <c r="E2306" s="1" t="s">
        <v>94</v>
      </c>
      <c r="F2306" s="1" t="s">
        <v>17</v>
      </c>
      <c r="G2306">
        <v>10</v>
      </c>
    </row>
    <row r="2307" spans="1:7" x14ac:dyDescent="0.35">
      <c r="A2307">
        <v>11399</v>
      </c>
      <c r="B2307">
        <v>2</v>
      </c>
      <c r="C2307" s="1" t="s">
        <v>22</v>
      </c>
      <c r="D2307">
        <v>1102</v>
      </c>
      <c r="E2307" s="1" t="s">
        <v>93</v>
      </c>
      <c r="F2307" s="1" t="s">
        <v>17</v>
      </c>
      <c r="G2307">
        <v>8</v>
      </c>
    </row>
    <row r="2308" spans="1:7" x14ac:dyDescent="0.35">
      <c r="A2308">
        <v>50262</v>
      </c>
      <c r="B2308">
        <v>1</v>
      </c>
      <c r="C2308" s="1" t="s">
        <v>54</v>
      </c>
      <c r="D2308">
        <v>4801</v>
      </c>
      <c r="E2308" s="1" t="s">
        <v>92</v>
      </c>
      <c r="F2308" s="1" t="s">
        <v>14</v>
      </c>
      <c r="G2308">
        <v>10</v>
      </c>
    </row>
    <row r="2309" spans="1:7" x14ac:dyDescent="0.35">
      <c r="A2309">
        <v>40338</v>
      </c>
      <c r="B2309">
        <v>0</v>
      </c>
      <c r="C2309" s="1" t="s">
        <v>13</v>
      </c>
      <c r="D2309">
        <v>6901</v>
      </c>
      <c r="E2309" s="1" t="s">
        <v>91</v>
      </c>
      <c r="F2309" s="1" t="s">
        <v>17</v>
      </c>
      <c r="G2309">
        <v>21</v>
      </c>
    </row>
    <row r="2310" spans="1:7" x14ac:dyDescent="0.35">
      <c r="A2310">
        <v>91101</v>
      </c>
      <c r="B2310">
        <v>0</v>
      </c>
      <c r="C2310" s="1" t="s">
        <v>16</v>
      </c>
      <c r="D2310">
        <v>4507</v>
      </c>
      <c r="E2310" s="1" t="s">
        <v>91</v>
      </c>
      <c r="F2310" s="1" t="s">
        <v>14</v>
      </c>
      <c r="G2310">
        <v>25</v>
      </c>
    </row>
    <row r="2311" spans="1:7" x14ac:dyDescent="0.35">
      <c r="A2311">
        <v>130969</v>
      </c>
      <c r="B2311">
        <v>2</v>
      </c>
      <c r="C2311" s="1" t="s">
        <v>49</v>
      </c>
      <c r="D2311">
        <v>301</v>
      </c>
      <c r="E2311" s="1" t="s">
        <v>93</v>
      </c>
      <c r="F2311" s="1" t="s">
        <v>17</v>
      </c>
      <c r="G2311">
        <v>20</v>
      </c>
    </row>
    <row r="2312" spans="1:7" x14ac:dyDescent="0.35">
      <c r="A2312">
        <v>128122</v>
      </c>
      <c r="B2312">
        <v>0</v>
      </c>
      <c r="C2312" s="1" t="s">
        <v>21</v>
      </c>
      <c r="D2312">
        <v>0</v>
      </c>
      <c r="E2312" s="1" t="s">
        <v>90</v>
      </c>
      <c r="F2312" s="1" t="s">
        <v>14</v>
      </c>
      <c r="G2312">
        <v>5</v>
      </c>
    </row>
    <row r="2313" spans="1:7" x14ac:dyDescent="0.35">
      <c r="A2313">
        <v>167149</v>
      </c>
      <c r="B2313">
        <v>1</v>
      </c>
      <c r="C2313" s="1" t="s">
        <v>22</v>
      </c>
      <c r="D2313">
        <v>4501</v>
      </c>
      <c r="E2313" s="1" t="s">
        <v>96</v>
      </c>
      <c r="F2313" s="1" t="s">
        <v>14</v>
      </c>
      <c r="G2313">
        <v>20</v>
      </c>
    </row>
    <row r="2314" spans="1:7" x14ac:dyDescent="0.35">
      <c r="A2314">
        <v>67742</v>
      </c>
      <c r="B2314">
        <v>0</v>
      </c>
      <c r="C2314" s="1" t="s">
        <v>30</v>
      </c>
      <c r="D2314">
        <v>2309</v>
      </c>
      <c r="E2314" s="1" t="s">
        <v>95</v>
      </c>
      <c r="F2314" s="1" t="s">
        <v>17</v>
      </c>
      <c r="G2314">
        <v>5</v>
      </c>
    </row>
    <row r="2315" spans="1:7" x14ac:dyDescent="0.35">
      <c r="A2315">
        <v>66303</v>
      </c>
      <c r="B2315">
        <v>0</v>
      </c>
      <c r="C2315" s="1" t="s">
        <v>30</v>
      </c>
      <c r="D2315">
        <v>1401</v>
      </c>
      <c r="E2315" s="1" t="s">
        <v>104</v>
      </c>
      <c r="F2315" s="1" t="s">
        <v>17</v>
      </c>
      <c r="G2315">
        <v>2</v>
      </c>
    </row>
    <row r="2316" spans="1:7" x14ac:dyDescent="0.35">
      <c r="A2316">
        <v>86205</v>
      </c>
      <c r="B2316">
        <v>3</v>
      </c>
      <c r="C2316" s="1" t="s">
        <v>53</v>
      </c>
      <c r="D2316">
        <v>5007</v>
      </c>
      <c r="E2316" s="1" t="s">
        <v>90</v>
      </c>
      <c r="F2316" s="1" t="s">
        <v>17</v>
      </c>
      <c r="G2316">
        <v>25</v>
      </c>
    </row>
    <row r="2317" spans="1:7" x14ac:dyDescent="0.35">
      <c r="A2317">
        <v>1899</v>
      </c>
      <c r="B2317">
        <v>1</v>
      </c>
      <c r="C2317" s="1" t="s">
        <v>22</v>
      </c>
      <c r="D2317">
        <v>4801</v>
      </c>
      <c r="E2317" s="1" t="s">
        <v>91</v>
      </c>
      <c r="F2317" s="1" t="s">
        <v>14</v>
      </c>
      <c r="G2317">
        <v>125</v>
      </c>
    </row>
    <row r="2318" spans="1:7" x14ac:dyDescent="0.35">
      <c r="A2318">
        <v>184690</v>
      </c>
      <c r="B2318">
        <v>0</v>
      </c>
      <c r="C2318" s="1" t="s">
        <v>71</v>
      </c>
      <c r="D2318">
        <v>0</v>
      </c>
      <c r="E2318" s="1" t="s">
        <v>89</v>
      </c>
      <c r="F2318" s="1" t="s">
        <v>14</v>
      </c>
      <c r="G2318">
        <v>20</v>
      </c>
    </row>
    <row r="2319" spans="1:7" x14ac:dyDescent="0.35">
      <c r="A2319">
        <v>7265</v>
      </c>
      <c r="B2319">
        <v>0</v>
      </c>
      <c r="C2319" s="1" t="s">
        <v>22</v>
      </c>
      <c r="D2319">
        <v>0</v>
      </c>
      <c r="E2319" s="1" t="s">
        <v>97</v>
      </c>
      <c r="F2319" s="1" t="s">
        <v>17</v>
      </c>
      <c r="G2319">
        <v>10</v>
      </c>
    </row>
    <row r="2320" spans="1:7" x14ac:dyDescent="0.35">
      <c r="A2320">
        <v>159178</v>
      </c>
      <c r="B2320">
        <v>1</v>
      </c>
      <c r="C2320" s="1" t="s">
        <v>22</v>
      </c>
      <c r="D2320">
        <v>0</v>
      </c>
      <c r="E2320" s="1" t="s">
        <v>93</v>
      </c>
      <c r="F2320" s="1" t="s">
        <v>14</v>
      </c>
      <c r="G2320">
        <v>10</v>
      </c>
    </row>
    <row r="2321" spans="1:7" x14ac:dyDescent="0.35">
      <c r="A2321">
        <v>49812</v>
      </c>
      <c r="B2321">
        <v>2</v>
      </c>
      <c r="C2321" s="1" t="s">
        <v>44</v>
      </c>
      <c r="D2321">
        <v>3701</v>
      </c>
      <c r="E2321" s="1" t="s">
        <v>100</v>
      </c>
      <c r="F2321" s="1" t="s">
        <v>17</v>
      </c>
      <c r="G2321">
        <v>3</v>
      </c>
    </row>
    <row r="2322" spans="1:7" x14ac:dyDescent="0.35">
      <c r="A2322">
        <v>33135</v>
      </c>
      <c r="B2322">
        <v>0</v>
      </c>
      <c r="C2322" s="1" t="s">
        <v>13</v>
      </c>
      <c r="D2322">
        <v>3410</v>
      </c>
      <c r="E2322" s="1" t="s">
        <v>99</v>
      </c>
      <c r="F2322" s="1" t="s">
        <v>17</v>
      </c>
      <c r="G2322">
        <v>10</v>
      </c>
    </row>
    <row r="2323" spans="1:7" x14ac:dyDescent="0.35">
      <c r="A2323">
        <v>23459</v>
      </c>
      <c r="B2323">
        <v>28</v>
      </c>
      <c r="C2323" s="1" t="s">
        <v>47</v>
      </c>
      <c r="D2323">
        <v>0</v>
      </c>
      <c r="E2323" s="1" t="s">
        <v>91</v>
      </c>
      <c r="F2323" s="1" t="s">
        <v>17</v>
      </c>
      <c r="G2323">
        <v>25</v>
      </c>
    </row>
    <row r="2324" spans="1:7" x14ac:dyDescent="0.35">
      <c r="A2324">
        <v>186271</v>
      </c>
      <c r="B2324">
        <v>1</v>
      </c>
      <c r="C2324" s="1" t="s">
        <v>22</v>
      </c>
      <c r="D2324">
        <v>2001</v>
      </c>
      <c r="E2324" s="1" t="s">
        <v>96</v>
      </c>
      <c r="F2324" s="1" t="s">
        <v>14</v>
      </c>
      <c r="G2324">
        <v>40</v>
      </c>
    </row>
    <row r="2325" spans="1:7" x14ac:dyDescent="0.35">
      <c r="A2325">
        <v>55624</v>
      </c>
      <c r="B2325">
        <v>0</v>
      </c>
      <c r="C2325" s="1" t="s">
        <v>63</v>
      </c>
      <c r="D2325">
        <v>2311</v>
      </c>
      <c r="E2325" s="1" t="s">
        <v>105</v>
      </c>
      <c r="F2325" s="1" t="s">
        <v>17</v>
      </c>
      <c r="G2325">
        <v>10</v>
      </c>
    </row>
    <row r="2326" spans="1:7" x14ac:dyDescent="0.35">
      <c r="A2326">
        <v>129912</v>
      </c>
      <c r="B2326">
        <v>1</v>
      </c>
      <c r="C2326" s="1" t="s">
        <v>49</v>
      </c>
      <c r="D2326">
        <v>0</v>
      </c>
      <c r="E2326" s="1" t="s">
        <v>96</v>
      </c>
      <c r="F2326" s="1" t="s">
        <v>14</v>
      </c>
      <c r="G2326">
        <v>50</v>
      </c>
    </row>
    <row r="2327" spans="1:7" x14ac:dyDescent="0.35">
      <c r="A2327">
        <v>8657</v>
      </c>
      <c r="B2327">
        <v>0</v>
      </c>
      <c r="C2327" s="1" t="s">
        <v>41</v>
      </c>
      <c r="D2327">
        <v>2107</v>
      </c>
      <c r="E2327" s="1" t="s">
        <v>91</v>
      </c>
      <c r="F2327" s="1" t="s">
        <v>17</v>
      </c>
      <c r="G2327">
        <v>15</v>
      </c>
    </row>
    <row r="2328" spans="1:7" x14ac:dyDescent="0.35">
      <c r="A2328">
        <v>129174</v>
      </c>
      <c r="B2328">
        <v>0</v>
      </c>
      <c r="C2328" s="1" t="s">
        <v>56</v>
      </c>
      <c r="D2328">
        <v>0</v>
      </c>
      <c r="E2328" s="1" t="s">
        <v>97</v>
      </c>
      <c r="F2328" s="1" t="s">
        <v>31</v>
      </c>
      <c r="G2328">
        <v>10</v>
      </c>
    </row>
    <row r="2329" spans="1:7" x14ac:dyDescent="0.35">
      <c r="A2329">
        <v>129453</v>
      </c>
      <c r="B2329">
        <v>0</v>
      </c>
      <c r="C2329" s="1" t="s">
        <v>49</v>
      </c>
      <c r="D2329">
        <v>2801</v>
      </c>
      <c r="E2329" s="1" t="s">
        <v>95</v>
      </c>
      <c r="F2329" s="1" t="s">
        <v>17</v>
      </c>
      <c r="G2329">
        <v>5</v>
      </c>
    </row>
    <row r="2330" spans="1:7" x14ac:dyDescent="0.35">
      <c r="A2330">
        <v>50027</v>
      </c>
      <c r="B2330">
        <v>0</v>
      </c>
      <c r="C2330" s="1" t="s">
        <v>54</v>
      </c>
      <c r="D2330">
        <v>0</v>
      </c>
      <c r="E2330" s="1" t="s">
        <v>92</v>
      </c>
      <c r="F2330" s="1" t="s">
        <v>17</v>
      </c>
      <c r="G2330">
        <v>40</v>
      </c>
    </row>
    <row r="2331" spans="1:7" x14ac:dyDescent="0.35">
      <c r="A2331">
        <v>85804</v>
      </c>
      <c r="B2331">
        <v>1</v>
      </c>
      <c r="C2331" s="1" t="s">
        <v>57</v>
      </c>
      <c r="D2331">
        <v>2501</v>
      </c>
      <c r="E2331" s="1" t="s">
        <v>100</v>
      </c>
      <c r="F2331" s="1" t="s">
        <v>14</v>
      </c>
      <c r="G2331">
        <v>20</v>
      </c>
    </row>
    <row r="2332" spans="1:7" x14ac:dyDescent="0.35">
      <c r="A2332">
        <v>9742</v>
      </c>
      <c r="B2332">
        <v>0</v>
      </c>
      <c r="C2332" s="1" t="s">
        <v>51</v>
      </c>
      <c r="D2332">
        <v>4701</v>
      </c>
      <c r="E2332" s="1" t="s">
        <v>91</v>
      </c>
      <c r="F2332" s="1" t="s">
        <v>14</v>
      </c>
      <c r="G2332">
        <v>14</v>
      </c>
    </row>
    <row r="2333" spans="1:7" x14ac:dyDescent="0.35">
      <c r="A2333">
        <v>1986</v>
      </c>
      <c r="B2333">
        <v>2</v>
      </c>
      <c r="C2333" s="1" t="s">
        <v>22</v>
      </c>
      <c r="D2333">
        <v>2201</v>
      </c>
      <c r="E2333" s="1" t="s">
        <v>96</v>
      </c>
      <c r="F2333" s="1" t="s">
        <v>17</v>
      </c>
      <c r="G2333">
        <v>5</v>
      </c>
    </row>
    <row r="2334" spans="1:7" x14ac:dyDescent="0.35">
      <c r="A2334">
        <v>26924</v>
      </c>
      <c r="B2334">
        <v>1</v>
      </c>
      <c r="C2334" s="1" t="s">
        <v>40</v>
      </c>
      <c r="D2334">
        <v>2901</v>
      </c>
      <c r="E2334" s="1" t="s">
        <v>97</v>
      </c>
      <c r="F2334" s="1" t="s">
        <v>14</v>
      </c>
      <c r="G2334">
        <v>60</v>
      </c>
    </row>
    <row r="2335" spans="1:7" x14ac:dyDescent="0.35">
      <c r="A2335">
        <v>145480</v>
      </c>
      <c r="B2335">
        <v>2</v>
      </c>
      <c r="C2335" s="1" t="s">
        <v>22</v>
      </c>
      <c r="D2335">
        <v>4201</v>
      </c>
      <c r="E2335" s="1" t="s">
        <v>96</v>
      </c>
      <c r="F2335" s="1" t="s">
        <v>17</v>
      </c>
      <c r="G2335">
        <v>12</v>
      </c>
    </row>
    <row r="2336" spans="1:7" x14ac:dyDescent="0.35">
      <c r="A2336">
        <v>45824</v>
      </c>
      <c r="B2336">
        <v>1</v>
      </c>
      <c r="C2336" s="1" t="s">
        <v>13</v>
      </c>
      <c r="D2336">
        <v>5704</v>
      </c>
      <c r="E2336" s="1" t="s">
        <v>94</v>
      </c>
      <c r="F2336" s="1" t="s">
        <v>14</v>
      </c>
      <c r="G2336">
        <v>25</v>
      </c>
    </row>
    <row r="2337" spans="1:7" x14ac:dyDescent="0.35">
      <c r="A2337">
        <v>187417</v>
      </c>
      <c r="B2337">
        <v>1</v>
      </c>
      <c r="C2337" s="1" t="s">
        <v>74</v>
      </c>
      <c r="D2337">
        <v>0</v>
      </c>
      <c r="E2337" s="1" t="s">
        <v>103</v>
      </c>
      <c r="F2337" s="1" t="s">
        <v>14</v>
      </c>
      <c r="G2337">
        <v>45</v>
      </c>
    </row>
    <row r="2338" spans="1:7" x14ac:dyDescent="0.35">
      <c r="A2338">
        <v>173094</v>
      </c>
      <c r="B2338">
        <v>0</v>
      </c>
      <c r="C2338" s="1" t="s">
        <v>22</v>
      </c>
      <c r="D2338">
        <v>2401</v>
      </c>
      <c r="E2338" s="1" t="s">
        <v>100</v>
      </c>
      <c r="F2338" s="1" t="s">
        <v>14</v>
      </c>
      <c r="G2338">
        <v>15</v>
      </c>
    </row>
    <row r="2339" spans="1:7" x14ac:dyDescent="0.35">
      <c r="A2339">
        <v>182573</v>
      </c>
      <c r="B2339">
        <v>0</v>
      </c>
      <c r="C2339" s="1" t="s">
        <v>41</v>
      </c>
      <c r="D2339">
        <v>3504</v>
      </c>
      <c r="E2339" s="1" t="s">
        <v>92</v>
      </c>
      <c r="F2339" s="1" t="s">
        <v>14</v>
      </c>
      <c r="G2339">
        <v>12</v>
      </c>
    </row>
    <row r="2340" spans="1:7" x14ac:dyDescent="0.35">
      <c r="A2340">
        <v>185815</v>
      </c>
      <c r="B2340">
        <v>0</v>
      </c>
      <c r="C2340" s="1" t="s">
        <v>13</v>
      </c>
      <c r="D2340">
        <v>2901</v>
      </c>
      <c r="E2340" s="1" t="s">
        <v>102</v>
      </c>
      <c r="F2340" s="1" t="s">
        <v>17</v>
      </c>
      <c r="G2340">
        <v>7</v>
      </c>
    </row>
    <row r="2341" spans="1:7" x14ac:dyDescent="0.35">
      <c r="A2341">
        <v>86580</v>
      </c>
      <c r="B2341">
        <v>2</v>
      </c>
      <c r="C2341" s="1" t="s">
        <v>46</v>
      </c>
      <c r="D2341">
        <v>601</v>
      </c>
      <c r="E2341" s="1" t="s">
        <v>92</v>
      </c>
      <c r="F2341" s="1" t="s">
        <v>17</v>
      </c>
      <c r="G2341">
        <v>5</v>
      </c>
    </row>
    <row r="2342" spans="1:7" x14ac:dyDescent="0.35">
      <c r="A2342">
        <v>113680</v>
      </c>
      <c r="B2342">
        <v>1002</v>
      </c>
      <c r="C2342" s="1" t="s">
        <v>21</v>
      </c>
      <c r="D2342">
        <v>5201</v>
      </c>
      <c r="E2342" s="1" t="s">
        <v>105</v>
      </c>
      <c r="F2342" s="1" t="s">
        <v>14</v>
      </c>
      <c r="G2342">
        <v>30</v>
      </c>
    </row>
    <row r="2343" spans="1:7" x14ac:dyDescent="0.35">
      <c r="A2343">
        <v>179876</v>
      </c>
      <c r="B2343">
        <v>0</v>
      </c>
      <c r="C2343" s="1" t="s">
        <v>41</v>
      </c>
      <c r="D2343">
        <v>2801</v>
      </c>
      <c r="E2343" s="1" t="s">
        <v>98</v>
      </c>
      <c r="F2343" s="1" t="s">
        <v>17</v>
      </c>
      <c r="G2343">
        <v>10</v>
      </c>
    </row>
    <row r="2344" spans="1:7" x14ac:dyDescent="0.35">
      <c r="A2344">
        <v>52171</v>
      </c>
      <c r="B2344">
        <v>1002</v>
      </c>
      <c r="C2344" s="1" t="s">
        <v>54</v>
      </c>
      <c r="D2344">
        <v>0</v>
      </c>
      <c r="E2344" s="1" t="s">
        <v>90</v>
      </c>
      <c r="F2344" s="1" t="s">
        <v>14</v>
      </c>
      <c r="G2344">
        <v>5</v>
      </c>
    </row>
    <row r="2345" spans="1:7" x14ac:dyDescent="0.35">
      <c r="A2345">
        <v>2586</v>
      </c>
      <c r="B2345">
        <v>0</v>
      </c>
      <c r="C2345" s="1" t="s">
        <v>40</v>
      </c>
      <c r="D2345">
        <v>4201</v>
      </c>
      <c r="E2345" s="1" t="s">
        <v>94</v>
      </c>
      <c r="F2345" s="1" t="s">
        <v>14</v>
      </c>
      <c r="G2345">
        <v>20</v>
      </c>
    </row>
    <row r="2346" spans="1:7" x14ac:dyDescent="0.35">
      <c r="A2346">
        <v>22499</v>
      </c>
      <c r="B2346">
        <v>0</v>
      </c>
      <c r="C2346" s="1" t="s">
        <v>47</v>
      </c>
      <c r="D2346">
        <v>3102</v>
      </c>
      <c r="E2346" s="1" t="s">
        <v>100</v>
      </c>
      <c r="F2346" s="1" t="s">
        <v>17</v>
      </c>
      <c r="G2346">
        <v>10</v>
      </c>
    </row>
    <row r="2347" spans="1:7" x14ac:dyDescent="0.35">
      <c r="A2347">
        <v>186773</v>
      </c>
      <c r="B2347">
        <v>0</v>
      </c>
      <c r="C2347" s="1" t="s">
        <v>58</v>
      </c>
      <c r="D2347">
        <v>0</v>
      </c>
      <c r="E2347" s="1" t="s">
        <v>91</v>
      </c>
      <c r="F2347" s="1" t="s">
        <v>17</v>
      </c>
      <c r="G2347">
        <v>8</v>
      </c>
    </row>
    <row r="2348" spans="1:7" x14ac:dyDescent="0.35">
      <c r="A2348">
        <v>90680</v>
      </c>
      <c r="B2348">
        <v>0</v>
      </c>
      <c r="C2348" s="1" t="s">
        <v>16</v>
      </c>
      <c r="D2348">
        <v>4801</v>
      </c>
      <c r="E2348" s="1" t="s">
        <v>96</v>
      </c>
      <c r="F2348" s="1" t="s">
        <v>17</v>
      </c>
      <c r="G2348">
        <v>24</v>
      </c>
    </row>
    <row r="2349" spans="1:7" x14ac:dyDescent="0.35">
      <c r="A2349">
        <v>123669</v>
      </c>
      <c r="B2349">
        <v>0</v>
      </c>
      <c r="C2349" s="1" t="s">
        <v>21</v>
      </c>
      <c r="D2349">
        <v>608</v>
      </c>
      <c r="E2349" s="1" t="s">
        <v>95</v>
      </c>
      <c r="F2349" s="1" t="s">
        <v>97</v>
      </c>
      <c r="G2349">
        <v>10</v>
      </c>
    </row>
    <row r="2350" spans="1:7" x14ac:dyDescent="0.35">
      <c r="A2350">
        <v>106850</v>
      </c>
      <c r="B2350">
        <v>28</v>
      </c>
      <c r="C2350" s="1" t="s">
        <v>60</v>
      </c>
      <c r="D2350">
        <v>6301</v>
      </c>
      <c r="E2350" s="1" t="s">
        <v>95</v>
      </c>
      <c r="F2350" s="1" t="s">
        <v>17</v>
      </c>
      <c r="G2350">
        <v>23</v>
      </c>
    </row>
    <row r="2351" spans="1:7" x14ac:dyDescent="0.35">
      <c r="A2351">
        <v>172068</v>
      </c>
      <c r="B2351">
        <v>1</v>
      </c>
      <c r="C2351" s="1" t="s">
        <v>22</v>
      </c>
      <c r="D2351">
        <v>4602</v>
      </c>
      <c r="E2351" s="1" t="s">
        <v>96</v>
      </c>
      <c r="F2351" s="1" t="s">
        <v>14</v>
      </c>
      <c r="G2351">
        <v>20</v>
      </c>
    </row>
    <row r="2352" spans="1:7" x14ac:dyDescent="0.35">
      <c r="A2352">
        <v>109451</v>
      </c>
      <c r="B2352">
        <v>0</v>
      </c>
      <c r="C2352" s="1" t="s">
        <v>50</v>
      </c>
      <c r="D2352">
        <v>5801</v>
      </c>
      <c r="E2352" s="1" t="s">
        <v>92</v>
      </c>
      <c r="F2352" s="1" t="s">
        <v>17</v>
      </c>
      <c r="G2352">
        <v>25</v>
      </c>
    </row>
    <row r="2353" spans="1:7" x14ac:dyDescent="0.35">
      <c r="A2353">
        <v>113891</v>
      </c>
      <c r="B2353">
        <v>0</v>
      </c>
      <c r="C2353" s="1" t="s">
        <v>32</v>
      </c>
      <c r="D2353">
        <v>5601</v>
      </c>
      <c r="E2353" s="1" t="s">
        <v>92</v>
      </c>
      <c r="F2353" s="1" t="s">
        <v>14</v>
      </c>
      <c r="G2353">
        <v>11</v>
      </c>
    </row>
    <row r="2354" spans="1:7" x14ac:dyDescent="0.35">
      <c r="A2354">
        <v>148991</v>
      </c>
      <c r="B2354">
        <v>28</v>
      </c>
      <c r="C2354" s="1" t="s">
        <v>22</v>
      </c>
      <c r="D2354">
        <v>4401</v>
      </c>
      <c r="E2354" s="1" t="s">
        <v>93</v>
      </c>
      <c r="F2354" s="1" t="s">
        <v>17</v>
      </c>
      <c r="G2354">
        <v>25</v>
      </c>
    </row>
    <row r="2355" spans="1:7" x14ac:dyDescent="0.35">
      <c r="A2355">
        <v>63941</v>
      </c>
      <c r="B2355">
        <v>0</v>
      </c>
      <c r="C2355" s="1" t="s">
        <v>34</v>
      </c>
      <c r="D2355">
        <v>0</v>
      </c>
      <c r="E2355" s="1" t="s">
        <v>92</v>
      </c>
      <c r="F2355" s="1" t="s">
        <v>17</v>
      </c>
      <c r="G2355">
        <v>10</v>
      </c>
    </row>
    <row r="2356" spans="1:7" x14ac:dyDescent="0.35">
      <c r="A2356">
        <v>48006</v>
      </c>
      <c r="B2356">
        <v>28</v>
      </c>
      <c r="C2356" s="1" t="s">
        <v>44</v>
      </c>
      <c r="D2356">
        <v>0</v>
      </c>
      <c r="E2356" s="1" t="s">
        <v>92</v>
      </c>
      <c r="F2356" s="1" t="s">
        <v>17</v>
      </c>
      <c r="G2356">
        <v>5</v>
      </c>
    </row>
    <row r="2357" spans="1:7" x14ac:dyDescent="0.35">
      <c r="A2357">
        <v>170998</v>
      </c>
      <c r="B2357">
        <v>0</v>
      </c>
      <c r="C2357" s="1" t="s">
        <v>22</v>
      </c>
      <c r="D2357">
        <v>1401</v>
      </c>
      <c r="E2357" s="1" t="s">
        <v>92</v>
      </c>
      <c r="F2357" s="1" t="s">
        <v>17</v>
      </c>
      <c r="G2357">
        <v>10</v>
      </c>
    </row>
    <row r="2358" spans="1:7" x14ac:dyDescent="0.35">
      <c r="A2358">
        <v>31959</v>
      </c>
      <c r="B2358">
        <v>0</v>
      </c>
      <c r="C2358" s="1" t="s">
        <v>13</v>
      </c>
      <c r="D2358">
        <v>3401</v>
      </c>
      <c r="E2358" s="1" t="s">
        <v>95</v>
      </c>
      <c r="F2358" s="1" t="s">
        <v>14</v>
      </c>
      <c r="G2358">
        <v>20</v>
      </c>
    </row>
    <row r="2359" spans="1:7" x14ac:dyDescent="0.35">
      <c r="A2359">
        <v>13805</v>
      </c>
      <c r="B2359">
        <v>0</v>
      </c>
      <c r="C2359" s="1" t="s">
        <v>22</v>
      </c>
      <c r="D2359">
        <v>3201</v>
      </c>
      <c r="E2359" s="1" t="s">
        <v>101</v>
      </c>
      <c r="F2359" s="1" t="s">
        <v>14</v>
      </c>
      <c r="G2359">
        <v>107</v>
      </c>
    </row>
    <row r="2360" spans="1:7" x14ac:dyDescent="0.35">
      <c r="A2360">
        <v>104170</v>
      </c>
      <c r="B2360">
        <v>2</v>
      </c>
      <c r="C2360" s="1" t="s">
        <v>37</v>
      </c>
      <c r="D2360">
        <v>1603</v>
      </c>
      <c r="E2360" s="1" t="s">
        <v>93</v>
      </c>
      <c r="F2360" s="1" t="s">
        <v>14</v>
      </c>
      <c r="G2360">
        <v>5</v>
      </c>
    </row>
    <row r="2361" spans="1:7" x14ac:dyDescent="0.35">
      <c r="A2361">
        <v>28339</v>
      </c>
      <c r="B2361">
        <v>0</v>
      </c>
      <c r="C2361" s="1" t="s">
        <v>40</v>
      </c>
      <c r="D2361">
        <v>0</v>
      </c>
      <c r="E2361" s="1" t="s">
        <v>93</v>
      </c>
      <c r="F2361" s="1" t="s">
        <v>17</v>
      </c>
      <c r="G2361">
        <v>11</v>
      </c>
    </row>
    <row r="2362" spans="1:7" x14ac:dyDescent="0.35">
      <c r="A2362">
        <v>1920</v>
      </c>
      <c r="B2362">
        <v>1002</v>
      </c>
      <c r="C2362" s="1" t="s">
        <v>24</v>
      </c>
      <c r="D2362">
        <v>1610</v>
      </c>
      <c r="E2362" s="1" t="s">
        <v>102</v>
      </c>
      <c r="F2362" s="1" t="s">
        <v>14</v>
      </c>
      <c r="G2362">
        <v>10</v>
      </c>
    </row>
    <row r="2363" spans="1:7" x14ac:dyDescent="0.35">
      <c r="A2363">
        <v>88920</v>
      </c>
      <c r="B2363">
        <v>0</v>
      </c>
      <c r="C2363" s="1" t="s">
        <v>16</v>
      </c>
      <c r="D2363">
        <v>5501</v>
      </c>
      <c r="E2363" s="1" t="s">
        <v>94</v>
      </c>
      <c r="F2363" s="1" t="s">
        <v>17</v>
      </c>
      <c r="G2363">
        <v>25</v>
      </c>
    </row>
    <row r="2364" spans="1:7" x14ac:dyDescent="0.35">
      <c r="A2364">
        <v>45656</v>
      </c>
      <c r="B2364">
        <v>1002</v>
      </c>
      <c r="C2364" s="1" t="s">
        <v>13</v>
      </c>
      <c r="D2364">
        <v>4301</v>
      </c>
      <c r="E2364" s="1" t="s">
        <v>98</v>
      </c>
      <c r="F2364" s="1" t="s">
        <v>14</v>
      </c>
      <c r="G2364">
        <v>27</v>
      </c>
    </row>
    <row r="2365" spans="1:7" x14ac:dyDescent="0.35">
      <c r="A2365">
        <v>175471</v>
      </c>
      <c r="B2365">
        <v>28</v>
      </c>
      <c r="C2365" s="1" t="s">
        <v>51</v>
      </c>
      <c r="D2365">
        <v>0</v>
      </c>
      <c r="E2365" s="1" t="s">
        <v>104</v>
      </c>
      <c r="F2365" s="1" t="s">
        <v>17</v>
      </c>
      <c r="G2365">
        <v>5</v>
      </c>
    </row>
    <row r="2366" spans="1:7" x14ac:dyDescent="0.35">
      <c r="A2366">
        <v>108820</v>
      </c>
      <c r="B2366">
        <v>1</v>
      </c>
      <c r="C2366" s="1" t="s">
        <v>50</v>
      </c>
      <c r="D2366">
        <v>2301</v>
      </c>
      <c r="E2366" s="1" t="s">
        <v>92</v>
      </c>
      <c r="F2366" s="1" t="s">
        <v>14</v>
      </c>
      <c r="G2366">
        <v>5</v>
      </c>
    </row>
    <row r="2367" spans="1:7" x14ac:dyDescent="0.35">
      <c r="A2367">
        <v>190619</v>
      </c>
      <c r="B2367">
        <v>2</v>
      </c>
      <c r="C2367" s="1" t="s">
        <v>30</v>
      </c>
      <c r="D2367">
        <v>1710</v>
      </c>
      <c r="E2367" s="1" t="s">
        <v>90</v>
      </c>
      <c r="F2367" s="1" t="s">
        <v>17</v>
      </c>
      <c r="G2367">
        <v>3</v>
      </c>
    </row>
    <row r="2368" spans="1:7" x14ac:dyDescent="0.35">
      <c r="A2368">
        <v>13727</v>
      </c>
      <c r="B2368">
        <v>0</v>
      </c>
      <c r="C2368" s="1" t="s">
        <v>60</v>
      </c>
      <c r="D2368">
        <v>5807</v>
      </c>
      <c r="E2368" s="1" t="s">
        <v>95</v>
      </c>
      <c r="F2368" s="1" t="s">
        <v>17</v>
      </c>
      <c r="G2368">
        <v>30</v>
      </c>
    </row>
    <row r="2369" spans="1:7" x14ac:dyDescent="0.35">
      <c r="A2369">
        <v>114909</v>
      </c>
      <c r="B2369">
        <v>93</v>
      </c>
      <c r="C2369" s="1" t="s">
        <v>21</v>
      </c>
      <c r="D2369">
        <v>0</v>
      </c>
      <c r="E2369" s="1" t="s">
        <v>90</v>
      </c>
      <c r="F2369" s="1" t="s">
        <v>14</v>
      </c>
      <c r="G2369">
        <v>10</v>
      </c>
    </row>
    <row r="2370" spans="1:7" x14ac:dyDescent="0.35">
      <c r="A2370">
        <v>190410</v>
      </c>
      <c r="B2370">
        <v>0</v>
      </c>
      <c r="C2370" s="1" t="s">
        <v>18</v>
      </c>
      <c r="D2370">
        <v>0</v>
      </c>
      <c r="E2370" s="1" t="s">
        <v>89</v>
      </c>
      <c r="F2370" s="1" t="s">
        <v>17</v>
      </c>
      <c r="G2370">
        <v>9</v>
      </c>
    </row>
    <row r="2371" spans="1:7" x14ac:dyDescent="0.35">
      <c r="A2371">
        <v>166711</v>
      </c>
      <c r="B2371">
        <v>0</v>
      </c>
      <c r="C2371" s="1" t="s">
        <v>22</v>
      </c>
      <c r="D2371">
        <v>3508</v>
      </c>
      <c r="E2371" s="1" t="s">
        <v>91</v>
      </c>
      <c r="F2371" s="1" t="s">
        <v>17</v>
      </c>
      <c r="G2371">
        <v>45</v>
      </c>
    </row>
    <row r="2372" spans="1:7" x14ac:dyDescent="0.35">
      <c r="A2372">
        <v>78669</v>
      </c>
      <c r="B2372">
        <v>28</v>
      </c>
      <c r="C2372" s="1" t="s">
        <v>36</v>
      </c>
      <c r="D2372">
        <v>1801</v>
      </c>
      <c r="E2372" s="1" t="s">
        <v>98</v>
      </c>
      <c r="F2372" s="1" t="s">
        <v>17</v>
      </c>
      <c r="G2372">
        <v>6</v>
      </c>
    </row>
    <row r="2373" spans="1:7" x14ac:dyDescent="0.35">
      <c r="A2373">
        <v>35267</v>
      </c>
      <c r="B2373">
        <v>1002</v>
      </c>
      <c r="C2373" s="1" t="s">
        <v>13</v>
      </c>
      <c r="D2373">
        <v>1703</v>
      </c>
      <c r="E2373" s="1" t="s">
        <v>89</v>
      </c>
      <c r="F2373" s="1" t="s">
        <v>14</v>
      </c>
      <c r="G2373">
        <v>17</v>
      </c>
    </row>
    <row r="2374" spans="1:7" x14ac:dyDescent="0.35">
      <c r="A2374">
        <v>14547</v>
      </c>
      <c r="B2374">
        <v>0</v>
      </c>
      <c r="C2374" s="1" t="s">
        <v>22</v>
      </c>
      <c r="D2374">
        <v>5501</v>
      </c>
      <c r="E2374" s="1" t="s">
        <v>94</v>
      </c>
      <c r="F2374" s="1" t="s">
        <v>17</v>
      </c>
      <c r="G2374">
        <v>20</v>
      </c>
    </row>
    <row r="2375" spans="1:7" x14ac:dyDescent="0.35">
      <c r="A2375">
        <v>136721</v>
      </c>
      <c r="B2375">
        <v>0</v>
      </c>
      <c r="C2375" s="1" t="s">
        <v>56</v>
      </c>
      <c r="D2375">
        <v>3401</v>
      </c>
      <c r="E2375" s="1" t="s">
        <v>96</v>
      </c>
      <c r="F2375" s="1" t="s">
        <v>17</v>
      </c>
      <c r="G2375">
        <v>30</v>
      </c>
    </row>
    <row r="2376" spans="1:7" x14ac:dyDescent="0.35">
      <c r="A2376">
        <v>162026</v>
      </c>
      <c r="B2376">
        <v>1</v>
      </c>
      <c r="C2376" s="1" t="s">
        <v>22</v>
      </c>
      <c r="D2376">
        <v>3501</v>
      </c>
      <c r="E2376" s="1" t="s">
        <v>94</v>
      </c>
      <c r="F2376" s="1" t="s">
        <v>14</v>
      </c>
      <c r="G2376">
        <v>16</v>
      </c>
    </row>
    <row r="2377" spans="1:7" x14ac:dyDescent="0.35">
      <c r="A2377">
        <v>172359</v>
      </c>
      <c r="B2377">
        <v>0</v>
      </c>
      <c r="C2377" s="1" t="s">
        <v>22</v>
      </c>
      <c r="D2377">
        <v>3503</v>
      </c>
      <c r="E2377" s="1" t="s">
        <v>98</v>
      </c>
      <c r="F2377" s="1" t="s">
        <v>97</v>
      </c>
      <c r="G2377">
        <v>20</v>
      </c>
    </row>
    <row r="2378" spans="1:7" x14ac:dyDescent="0.35">
      <c r="A2378">
        <v>90727</v>
      </c>
      <c r="B2378">
        <v>2</v>
      </c>
      <c r="C2378" s="1" t="s">
        <v>16</v>
      </c>
      <c r="D2378">
        <v>4610</v>
      </c>
      <c r="E2378" s="1" t="s">
        <v>94</v>
      </c>
      <c r="F2378" s="1" t="s">
        <v>14</v>
      </c>
      <c r="G2378">
        <v>5</v>
      </c>
    </row>
    <row r="2379" spans="1:7" x14ac:dyDescent="0.35">
      <c r="A2379">
        <v>46560</v>
      </c>
      <c r="B2379">
        <v>1</v>
      </c>
      <c r="C2379" s="1" t="s">
        <v>13</v>
      </c>
      <c r="D2379">
        <v>5801</v>
      </c>
      <c r="E2379" s="1" t="s">
        <v>95</v>
      </c>
      <c r="F2379" s="1" t="s">
        <v>14</v>
      </c>
      <c r="G2379">
        <v>5</v>
      </c>
    </row>
    <row r="2380" spans="1:7" x14ac:dyDescent="0.35">
      <c r="A2380">
        <v>2321</v>
      </c>
      <c r="B2380">
        <v>1</v>
      </c>
      <c r="C2380" s="1" t="s">
        <v>22</v>
      </c>
      <c r="D2380">
        <v>3101</v>
      </c>
      <c r="E2380" s="1" t="s">
        <v>91</v>
      </c>
      <c r="F2380" s="1" t="s">
        <v>14</v>
      </c>
      <c r="G2380">
        <v>25</v>
      </c>
    </row>
    <row r="2381" spans="1:7" x14ac:dyDescent="0.35">
      <c r="A2381">
        <v>179262</v>
      </c>
      <c r="B2381">
        <v>0</v>
      </c>
      <c r="C2381" s="1" t="s">
        <v>41</v>
      </c>
      <c r="D2381">
        <v>4701</v>
      </c>
      <c r="E2381" s="1" t="s">
        <v>94</v>
      </c>
      <c r="F2381" s="1" t="s">
        <v>31</v>
      </c>
      <c r="G2381">
        <v>10</v>
      </c>
    </row>
    <row r="2382" spans="1:7" x14ac:dyDescent="0.35">
      <c r="A2382">
        <v>28890</v>
      </c>
      <c r="B2382">
        <v>0</v>
      </c>
      <c r="C2382" s="1" t="s">
        <v>40</v>
      </c>
      <c r="D2382">
        <v>4501</v>
      </c>
      <c r="E2382" s="1" t="s">
        <v>90</v>
      </c>
      <c r="F2382" s="1" t="s">
        <v>14</v>
      </c>
      <c r="G2382">
        <v>15</v>
      </c>
    </row>
    <row r="2383" spans="1:7" x14ac:dyDescent="0.35">
      <c r="A2383">
        <v>143787</v>
      </c>
      <c r="B2383">
        <v>3</v>
      </c>
      <c r="C2383" s="1" t="s">
        <v>22</v>
      </c>
      <c r="D2383">
        <v>0</v>
      </c>
      <c r="E2383" s="1" t="s">
        <v>96</v>
      </c>
      <c r="F2383" s="1" t="s">
        <v>17</v>
      </c>
      <c r="G2383">
        <v>10</v>
      </c>
    </row>
    <row r="2384" spans="1:7" x14ac:dyDescent="0.35">
      <c r="A2384">
        <v>88735</v>
      </c>
      <c r="B2384">
        <v>3</v>
      </c>
      <c r="C2384" s="1" t="s">
        <v>16</v>
      </c>
      <c r="D2384">
        <v>2702</v>
      </c>
      <c r="E2384" s="1" t="s">
        <v>91</v>
      </c>
      <c r="F2384" s="1" t="s">
        <v>17</v>
      </c>
      <c r="G2384">
        <v>10</v>
      </c>
    </row>
    <row r="2385" spans="1:7" x14ac:dyDescent="0.35">
      <c r="A2385">
        <v>89367</v>
      </c>
      <c r="B2385">
        <v>0</v>
      </c>
      <c r="C2385" s="1" t="s">
        <v>16</v>
      </c>
      <c r="D2385">
        <v>6707</v>
      </c>
      <c r="E2385" s="1" t="s">
        <v>94</v>
      </c>
      <c r="F2385" s="1" t="s">
        <v>14</v>
      </c>
      <c r="G2385">
        <v>3</v>
      </c>
    </row>
    <row r="2386" spans="1:7" x14ac:dyDescent="0.35">
      <c r="A2386">
        <v>75703</v>
      </c>
      <c r="B2386">
        <v>2</v>
      </c>
      <c r="C2386" s="1" t="s">
        <v>48</v>
      </c>
      <c r="D2386">
        <v>4401</v>
      </c>
      <c r="E2386" s="1" t="s">
        <v>100</v>
      </c>
      <c r="F2386" s="1" t="s">
        <v>17</v>
      </c>
      <c r="G2386">
        <v>6</v>
      </c>
    </row>
    <row r="2387" spans="1:7" x14ac:dyDescent="0.35">
      <c r="A2387">
        <v>19641</v>
      </c>
      <c r="B2387">
        <v>0</v>
      </c>
      <c r="C2387" s="1" t="s">
        <v>18</v>
      </c>
      <c r="D2387">
        <v>4401</v>
      </c>
      <c r="E2387" s="1" t="s">
        <v>91</v>
      </c>
      <c r="F2387" s="1" t="s">
        <v>17</v>
      </c>
      <c r="G2387">
        <v>30</v>
      </c>
    </row>
    <row r="2388" spans="1:7" x14ac:dyDescent="0.35">
      <c r="A2388">
        <v>191531</v>
      </c>
      <c r="B2388">
        <v>4</v>
      </c>
      <c r="C2388" s="1" t="s">
        <v>22</v>
      </c>
      <c r="D2388">
        <v>3701</v>
      </c>
      <c r="E2388" s="1" t="s">
        <v>97</v>
      </c>
      <c r="F2388" s="1" t="s">
        <v>97</v>
      </c>
      <c r="G2388">
        <v>13</v>
      </c>
    </row>
    <row r="2389" spans="1:7" x14ac:dyDescent="0.35">
      <c r="A2389">
        <v>1092</v>
      </c>
      <c r="B2389">
        <v>0</v>
      </c>
      <c r="C2389" s="1" t="s">
        <v>22</v>
      </c>
      <c r="D2389">
        <v>2801</v>
      </c>
      <c r="E2389" s="1" t="s">
        <v>96</v>
      </c>
      <c r="F2389" s="1" t="s">
        <v>14</v>
      </c>
      <c r="G2389">
        <v>15</v>
      </c>
    </row>
    <row r="2390" spans="1:7" x14ac:dyDescent="0.35">
      <c r="A2390">
        <v>69034</v>
      </c>
      <c r="B2390">
        <v>1</v>
      </c>
      <c r="C2390" s="1" t="s">
        <v>30</v>
      </c>
      <c r="D2390">
        <v>2001</v>
      </c>
      <c r="E2390" s="1" t="s">
        <v>93</v>
      </c>
      <c r="F2390" s="1" t="s">
        <v>14</v>
      </c>
      <c r="G2390">
        <v>25</v>
      </c>
    </row>
    <row r="2391" spans="1:7" x14ac:dyDescent="0.35">
      <c r="A2391">
        <v>40919</v>
      </c>
      <c r="B2391">
        <v>0</v>
      </c>
      <c r="C2391" s="1" t="s">
        <v>13</v>
      </c>
      <c r="D2391">
        <v>1801</v>
      </c>
      <c r="E2391" s="1" t="s">
        <v>89</v>
      </c>
      <c r="F2391" s="1" t="s">
        <v>45</v>
      </c>
      <c r="G2391">
        <v>10</v>
      </c>
    </row>
    <row r="2392" spans="1:7" x14ac:dyDescent="0.35">
      <c r="A2392">
        <v>64203</v>
      </c>
      <c r="B2392">
        <v>1</v>
      </c>
      <c r="C2392" s="1" t="s">
        <v>34</v>
      </c>
      <c r="D2392">
        <v>3610</v>
      </c>
      <c r="E2392" s="1" t="s">
        <v>89</v>
      </c>
      <c r="F2392" s="1" t="s">
        <v>14</v>
      </c>
      <c r="G2392">
        <v>6</v>
      </c>
    </row>
    <row r="2393" spans="1:7" x14ac:dyDescent="0.35">
      <c r="A2393">
        <v>151995</v>
      </c>
      <c r="B2393">
        <v>2</v>
      </c>
      <c r="C2393" s="1" t="s">
        <v>22</v>
      </c>
      <c r="D2393">
        <v>2212</v>
      </c>
      <c r="E2393" s="1" t="s">
        <v>94</v>
      </c>
      <c r="F2393" s="1" t="s">
        <v>17</v>
      </c>
      <c r="G2393">
        <v>25</v>
      </c>
    </row>
    <row r="2394" spans="1:7" x14ac:dyDescent="0.35">
      <c r="A2394">
        <v>188284</v>
      </c>
      <c r="B2394">
        <v>0</v>
      </c>
      <c r="C2394" s="1" t="s">
        <v>18</v>
      </c>
      <c r="D2394">
        <v>3801</v>
      </c>
      <c r="E2394" s="1" t="s">
        <v>93</v>
      </c>
      <c r="F2394" s="1" t="s">
        <v>17</v>
      </c>
      <c r="G2394">
        <v>5</v>
      </c>
    </row>
    <row r="2395" spans="1:7" x14ac:dyDescent="0.35">
      <c r="A2395">
        <v>58147</v>
      </c>
      <c r="B2395">
        <v>1</v>
      </c>
      <c r="C2395" s="1" t="s">
        <v>58</v>
      </c>
      <c r="D2395">
        <v>4106</v>
      </c>
      <c r="E2395" s="1" t="s">
        <v>100</v>
      </c>
      <c r="F2395" s="1" t="s">
        <v>14</v>
      </c>
      <c r="G2395">
        <v>5</v>
      </c>
    </row>
    <row r="2396" spans="1:7" x14ac:dyDescent="0.35">
      <c r="A2396">
        <v>51269</v>
      </c>
      <c r="B2396">
        <v>0</v>
      </c>
      <c r="C2396" s="1" t="s">
        <v>54</v>
      </c>
      <c r="D2396">
        <v>4801</v>
      </c>
      <c r="E2396" s="1" t="s">
        <v>100</v>
      </c>
      <c r="F2396" s="1" t="s">
        <v>17</v>
      </c>
      <c r="G2396">
        <v>5</v>
      </c>
    </row>
    <row r="2397" spans="1:7" x14ac:dyDescent="0.35">
      <c r="A2397">
        <v>113261</v>
      </c>
      <c r="B2397">
        <v>1002</v>
      </c>
      <c r="C2397" s="1" t="s">
        <v>32</v>
      </c>
      <c r="D2397">
        <v>0</v>
      </c>
      <c r="E2397" s="1" t="s">
        <v>98</v>
      </c>
      <c r="F2397" s="1" t="s">
        <v>14</v>
      </c>
      <c r="G2397">
        <v>7</v>
      </c>
    </row>
    <row r="2398" spans="1:7" x14ac:dyDescent="0.35">
      <c r="A2398">
        <v>12785</v>
      </c>
      <c r="B2398">
        <v>28</v>
      </c>
      <c r="C2398" s="1" t="s">
        <v>16</v>
      </c>
      <c r="D2398">
        <v>1001</v>
      </c>
      <c r="E2398" s="1" t="s">
        <v>97</v>
      </c>
      <c r="F2398" s="1" t="s">
        <v>17</v>
      </c>
      <c r="G2398">
        <v>10</v>
      </c>
    </row>
    <row r="2399" spans="1:7" x14ac:dyDescent="0.35">
      <c r="A2399">
        <v>364</v>
      </c>
      <c r="B2399">
        <v>28</v>
      </c>
      <c r="C2399" s="1" t="s">
        <v>22</v>
      </c>
      <c r="D2399">
        <v>3801</v>
      </c>
      <c r="E2399" s="1" t="s">
        <v>96</v>
      </c>
      <c r="F2399" s="1" t="s">
        <v>17</v>
      </c>
      <c r="G2399">
        <v>10</v>
      </c>
    </row>
    <row r="2400" spans="1:7" x14ac:dyDescent="0.35">
      <c r="A2400">
        <v>163857</v>
      </c>
      <c r="B2400">
        <v>1</v>
      </c>
      <c r="C2400" s="1" t="s">
        <v>22</v>
      </c>
      <c r="D2400">
        <v>0</v>
      </c>
      <c r="E2400" s="1" t="s">
        <v>96</v>
      </c>
      <c r="F2400" s="1" t="s">
        <v>14</v>
      </c>
      <c r="G2400">
        <v>25</v>
      </c>
    </row>
    <row r="2401" spans="1:7" x14ac:dyDescent="0.35">
      <c r="A2401">
        <v>12312</v>
      </c>
      <c r="B2401">
        <v>0</v>
      </c>
      <c r="C2401" s="1" t="s">
        <v>22</v>
      </c>
      <c r="D2401">
        <v>0</v>
      </c>
      <c r="E2401" s="1" t="s">
        <v>98</v>
      </c>
      <c r="F2401" s="1" t="s">
        <v>17</v>
      </c>
      <c r="G2401">
        <v>95</v>
      </c>
    </row>
    <row r="2402" spans="1:7" x14ac:dyDescent="0.35">
      <c r="A2402">
        <v>95351</v>
      </c>
      <c r="B2402">
        <v>2</v>
      </c>
      <c r="C2402" s="1" t="s">
        <v>16</v>
      </c>
      <c r="D2402">
        <v>3804</v>
      </c>
      <c r="E2402" s="1" t="s">
        <v>95</v>
      </c>
      <c r="F2402" s="1" t="s">
        <v>17</v>
      </c>
      <c r="G2402">
        <v>12</v>
      </c>
    </row>
    <row r="2403" spans="1:7" x14ac:dyDescent="0.35">
      <c r="A2403">
        <v>147464</v>
      </c>
      <c r="B2403">
        <v>0</v>
      </c>
      <c r="C2403" s="1" t="s">
        <v>22</v>
      </c>
      <c r="D2403">
        <v>3301</v>
      </c>
      <c r="E2403" s="1" t="s">
        <v>94</v>
      </c>
      <c r="F2403" s="1" t="s">
        <v>14</v>
      </c>
      <c r="G2403">
        <v>30</v>
      </c>
    </row>
    <row r="2404" spans="1:7" x14ac:dyDescent="0.35">
      <c r="A2404">
        <v>155388</v>
      </c>
      <c r="B2404">
        <v>0</v>
      </c>
      <c r="C2404" s="1" t="s">
        <v>22</v>
      </c>
      <c r="D2404">
        <v>3201</v>
      </c>
      <c r="E2404" s="1" t="s">
        <v>91</v>
      </c>
      <c r="F2404" s="1" t="s">
        <v>17</v>
      </c>
      <c r="G2404">
        <v>20</v>
      </c>
    </row>
    <row r="2405" spans="1:7" x14ac:dyDescent="0.35">
      <c r="A2405">
        <v>90566</v>
      </c>
      <c r="B2405">
        <v>0</v>
      </c>
      <c r="C2405" s="1" t="s">
        <v>16</v>
      </c>
      <c r="D2405">
        <v>5703</v>
      </c>
      <c r="E2405" s="1" t="s">
        <v>89</v>
      </c>
      <c r="F2405" s="1" t="s">
        <v>17</v>
      </c>
      <c r="G2405">
        <v>15</v>
      </c>
    </row>
    <row r="2406" spans="1:7" x14ac:dyDescent="0.35">
      <c r="A2406">
        <v>186013</v>
      </c>
      <c r="B2406">
        <v>0</v>
      </c>
      <c r="C2406" s="1" t="s">
        <v>44</v>
      </c>
      <c r="D2406">
        <v>2002</v>
      </c>
      <c r="E2406" s="1" t="s">
        <v>90</v>
      </c>
      <c r="F2406" s="1" t="s">
        <v>17</v>
      </c>
      <c r="G2406">
        <v>15</v>
      </c>
    </row>
    <row r="2407" spans="1:7" x14ac:dyDescent="0.35">
      <c r="A2407">
        <v>112406</v>
      </c>
      <c r="B2407">
        <v>0</v>
      </c>
      <c r="C2407" s="1" t="s">
        <v>33</v>
      </c>
      <c r="D2407">
        <v>0</v>
      </c>
      <c r="E2407" s="1" t="s">
        <v>92</v>
      </c>
      <c r="F2407" s="1" t="s">
        <v>17</v>
      </c>
      <c r="G2407">
        <v>25</v>
      </c>
    </row>
    <row r="2408" spans="1:7" x14ac:dyDescent="0.35">
      <c r="A2408">
        <v>14191</v>
      </c>
      <c r="B2408">
        <v>1</v>
      </c>
      <c r="C2408" s="1" t="s">
        <v>21</v>
      </c>
      <c r="D2408">
        <v>0</v>
      </c>
      <c r="E2408" s="1" t="s">
        <v>92</v>
      </c>
      <c r="F2408" s="1" t="s">
        <v>14</v>
      </c>
      <c r="G2408">
        <v>5</v>
      </c>
    </row>
    <row r="2409" spans="1:7" x14ac:dyDescent="0.35">
      <c r="A2409">
        <v>95132</v>
      </c>
      <c r="B2409">
        <v>0</v>
      </c>
      <c r="C2409" s="1" t="s">
        <v>16</v>
      </c>
      <c r="D2409">
        <v>1601</v>
      </c>
      <c r="E2409" s="1" t="s">
        <v>92</v>
      </c>
      <c r="F2409" s="1" t="s">
        <v>17</v>
      </c>
      <c r="G2409">
        <v>25</v>
      </c>
    </row>
    <row r="2410" spans="1:7" x14ac:dyDescent="0.35">
      <c r="A2410">
        <v>130926</v>
      </c>
      <c r="B2410">
        <v>0</v>
      </c>
      <c r="C2410" s="1" t="s">
        <v>49</v>
      </c>
      <c r="D2410">
        <v>3001</v>
      </c>
      <c r="E2410" s="1" t="s">
        <v>95</v>
      </c>
      <c r="F2410" s="1" t="s">
        <v>17</v>
      </c>
      <c r="G2410">
        <v>5</v>
      </c>
    </row>
    <row r="2411" spans="1:7" x14ac:dyDescent="0.35">
      <c r="A2411">
        <v>168535</v>
      </c>
      <c r="B2411">
        <v>0</v>
      </c>
      <c r="C2411" s="1" t="s">
        <v>22</v>
      </c>
      <c r="D2411">
        <v>5401</v>
      </c>
      <c r="E2411" s="1" t="s">
        <v>104</v>
      </c>
      <c r="F2411" s="1" t="s">
        <v>14</v>
      </c>
      <c r="G2411">
        <v>35</v>
      </c>
    </row>
    <row r="2412" spans="1:7" x14ac:dyDescent="0.35">
      <c r="A2412">
        <v>92749</v>
      </c>
      <c r="B2412">
        <v>1</v>
      </c>
      <c r="C2412" s="1" t="s">
        <v>16</v>
      </c>
      <c r="D2412">
        <v>4201</v>
      </c>
      <c r="E2412" s="1" t="s">
        <v>94</v>
      </c>
      <c r="F2412" s="1" t="s">
        <v>14</v>
      </c>
      <c r="G2412">
        <v>15</v>
      </c>
    </row>
    <row r="2413" spans="1:7" x14ac:dyDescent="0.35">
      <c r="A2413">
        <v>19129</v>
      </c>
      <c r="B2413">
        <v>0</v>
      </c>
      <c r="C2413" s="1" t="s">
        <v>18</v>
      </c>
      <c r="D2413">
        <v>4201</v>
      </c>
      <c r="E2413" s="1" t="s">
        <v>90</v>
      </c>
      <c r="F2413" s="1" t="s">
        <v>17</v>
      </c>
      <c r="G2413">
        <v>5</v>
      </c>
    </row>
    <row r="2414" spans="1:7" x14ac:dyDescent="0.35">
      <c r="A2414">
        <v>114912</v>
      </c>
      <c r="B2414">
        <v>2</v>
      </c>
      <c r="C2414" s="1" t="s">
        <v>32</v>
      </c>
      <c r="D2414">
        <v>0</v>
      </c>
      <c r="E2414" s="1" t="s">
        <v>90</v>
      </c>
      <c r="F2414" s="1" t="s">
        <v>17</v>
      </c>
      <c r="G2414">
        <v>25</v>
      </c>
    </row>
    <row r="2415" spans="1:7" x14ac:dyDescent="0.35">
      <c r="A2415">
        <v>164651</v>
      </c>
      <c r="B2415">
        <v>0</v>
      </c>
      <c r="C2415" s="1" t="s">
        <v>22</v>
      </c>
      <c r="D2415">
        <v>3201</v>
      </c>
      <c r="E2415" s="1" t="s">
        <v>104</v>
      </c>
      <c r="F2415" s="1" t="s">
        <v>17</v>
      </c>
      <c r="G2415">
        <v>5</v>
      </c>
    </row>
    <row r="2416" spans="1:7" x14ac:dyDescent="0.35">
      <c r="A2416">
        <v>94113</v>
      </c>
      <c r="B2416">
        <v>0</v>
      </c>
      <c r="C2416" s="1" t="s">
        <v>16</v>
      </c>
      <c r="D2416">
        <v>4711</v>
      </c>
      <c r="E2416" s="1" t="s">
        <v>103</v>
      </c>
      <c r="F2416" s="1" t="s">
        <v>17</v>
      </c>
      <c r="G2416">
        <v>10</v>
      </c>
    </row>
    <row r="2417" spans="1:7" x14ac:dyDescent="0.35">
      <c r="A2417">
        <v>116453</v>
      </c>
      <c r="B2417">
        <v>0</v>
      </c>
      <c r="C2417" s="1" t="s">
        <v>21</v>
      </c>
      <c r="D2417">
        <v>7201</v>
      </c>
      <c r="E2417" s="1" t="s">
        <v>94</v>
      </c>
      <c r="F2417" s="1" t="s">
        <v>17</v>
      </c>
      <c r="G2417">
        <v>15</v>
      </c>
    </row>
    <row r="2418" spans="1:7" x14ac:dyDescent="0.35">
      <c r="A2418">
        <v>72409</v>
      </c>
      <c r="B2418">
        <v>0</v>
      </c>
      <c r="C2418" s="1" t="s">
        <v>30</v>
      </c>
      <c r="D2418">
        <v>811</v>
      </c>
      <c r="E2418" s="1" t="s">
        <v>105</v>
      </c>
      <c r="F2418" s="1" t="s">
        <v>17</v>
      </c>
      <c r="G2418">
        <v>10</v>
      </c>
    </row>
    <row r="2419" spans="1:7" x14ac:dyDescent="0.35">
      <c r="A2419">
        <v>190634</v>
      </c>
      <c r="B2419">
        <v>0</v>
      </c>
      <c r="C2419" s="1" t="s">
        <v>47</v>
      </c>
      <c r="D2419">
        <v>1711</v>
      </c>
      <c r="E2419" s="1" t="s">
        <v>93</v>
      </c>
      <c r="F2419" s="1" t="s">
        <v>97</v>
      </c>
      <c r="G2419">
        <v>20</v>
      </c>
    </row>
    <row r="2420" spans="1:7" x14ac:dyDescent="0.35">
      <c r="A2420">
        <v>128975</v>
      </c>
      <c r="B2420">
        <v>0</v>
      </c>
      <c r="C2420" s="1" t="s">
        <v>74</v>
      </c>
      <c r="D2420">
        <v>6007</v>
      </c>
      <c r="E2420" s="1" t="s">
        <v>91</v>
      </c>
      <c r="F2420" s="1" t="s">
        <v>14</v>
      </c>
      <c r="G2420">
        <v>15</v>
      </c>
    </row>
    <row r="2421" spans="1:7" x14ac:dyDescent="0.35">
      <c r="A2421">
        <v>137039</v>
      </c>
      <c r="B2421">
        <v>2</v>
      </c>
      <c r="C2421" s="1" t="s">
        <v>56</v>
      </c>
      <c r="D2421">
        <v>3601</v>
      </c>
      <c r="E2421" s="1" t="s">
        <v>95</v>
      </c>
      <c r="F2421" s="1" t="s">
        <v>17</v>
      </c>
      <c r="G2421">
        <v>10</v>
      </c>
    </row>
    <row r="2422" spans="1:7" x14ac:dyDescent="0.35">
      <c r="A2422">
        <v>177927</v>
      </c>
      <c r="B2422">
        <v>0</v>
      </c>
      <c r="C2422" s="1" t="s">
        <v>51</v>
      </c>
      <c r="D2422">
        <v>2310</v>
      </c>
      <c r="E2422" s="1" t="s">
        <v>92</v>
      </c>
      <c r="F2422" s="1" t="s">
        <v>14</v>
      </c>
      <c r="G2422">
        <v>15</v>
      </c>
    </row>
    <row r="2423" spans="1:7" x14ac:dyDescent="0.35">
      <c r="A2423">
        <v>122988</v>
      </c>
      <c r="B2423">
        <v>0</v>
      </c>
      <c r="C2423" s="1" t="s">
        <v>21</v>
      </c>
      <c r="D2423">
        <v>5601</v>
      </c>
      <c r="E2423" s="1" t="s">
        <v>93</v>
      </c>
      <c r="F2423" s="1" t="s">
        <v>17</v>
      </c>
      <c r="G2423">
        <v>14</v>
      </c>
    </row>
    <row r="2424" spans="1:7" x14ac:dyDescent="0.35">
      <c r="A2424">
        <v>142765</v>
      </c>
      <c r="B2424">
        <v>1</v>
      </c>
      <c r="C2424" s="1" t="s">
        <v>22</v>
      </c>
      <c r="D2424">
        <v>6601</v>
      </c>
      <c r="E2424" s="1" t="s">
        <v>104</v>
      </c>
      <c r="F2424" s="1" t="s">
        <v>14</v>
      </c>
      <c r="G2424">
        <v>20</v>
      </c>
    </row>
    <row r="2425" spans="1:7" x14ac:dyDescent="0.35">
      <c r="A2425">
        <v>48506</v>
      </c>
      <c r="B2425">
        <v>2</v>
      </c>
      <c r="C2425" s="1" t="s">
        <v>44</v>
      </c>
      <c r="D2425">
        <v>0</v>
      </c>
      <c r="E2425" s="1" t="s">
        <v>100</v>
      </c>
      <c r="F2425" s="1" t="s">
        <v>17</v>
      </c>
      <c r="G2425">
        <v>18</v>
      </c>
    </row>
    <row r="2426" spans="1:7" x14ac:dyDescent="0.35">
      <c r="A2426">
        <v>189666</v>
      </c>
      <c r="B2426">
        <v>2</v>
      </c>
      <c r="C2426" s="1" t="s">
        <v>51</v>
      </c>
      <c r="D2426">
        <v>0</v>
      </c>
      <c r="E2426" s="1" t="s">
        <v>94</v>
      </c>
      <c r="F2426" s="1" t="s">
        <v>17</v>
      </c>
      <c r="G2426">
        <v>15</v>
      </c>
    </row>
    <row r="2427" spans="1:7" x14ac:dyDescent="0.35">
      <c r="A2427">
        <v>159826</v>
      </c>
      <c r="B2427">
        <v>2</v>
      </c>
      <c r="C2427" s="1" t="s">
        <v>22</v>
      </c>
      <c r="D2427">
        <v>2401</v>
      </c>
      <c r="E2427" s="1" t="s">
        <v>89</v>
      </c>
      <c r="F2427" s="1" t="s">
        <v>17</v>
      </c>
      <c r="G2427">
        <v>5</v>
      </c>
    </row>
    <row r="2428" spans="1:7" x14ac:dyDescent="0.35">
      <c r="A2428">
        <v>181891</v>
      </c>
      <c r="B2428">
        <v>0</v>
      </c>
      <c r="C2428" s="1" t="s">
        <v>41</v>
      </c>
      <c r="D2428">
        <v>3401</v>
      </c>
      <c r="E2428" s="1" t="s">
        <v>90</v>
      </c>
      <c r="F2428" s="1" t="s">
        <v>31</v>
      </c>
      <c r="G2428">
        <v>25</v>
      </c>
    </row>
    <row r="2429" spans="1:7" x14ac:dyDescent="0.35">
      <c r="A2429">
        <v>128162</v>
      </c>
      <c r="B2429">
        <v>3</v>
      </c>
      <c r="C2429" s="1" t="s">
        <v>21</v>
      </c>
      <c r="D2429">
        <v>2901</v>
      </c>
      <c r="E2429" s="1" t="s">
        <v>93</v>
      </c>
      <c r="F2429" s="1" t="s">
        <v>17</v>
      </c>
      <c r="G2429">
        <v>8</v>
      </c>
    </row>
    <row r="2430" spans="1:7" x14ac:dyDescent="0.35">
      <c r="A2430">
        <v>107040</v>
      </c>
      <c r="B2430">
        <v>0</v>
      </c>
      <c r="C2430" s="1" t="s">
        <v>60</v>
      </c>
      <c r="D2430">
        <v>2701</v>
      </c>
      <c r="E2430" s="1" t="s">
        <v>89</v>
      </c>
      <c r="F2430" s="1" t="s">
        <v>14</v>
      </c>
      <c r="G2430">
        <v>10</v>
      </c>
    </row>
    <row r="2431" spans="1:7" x14ac:dyDescent="0.35">
      <c r="A2431">
        <v>97596</v>
      </c>
      <c r="B2431">
        <v>0</v>
      </c>
      <c r="C2431" s="1" t="s">
        <v>16</v>
      </c>
      <c r="D2431">
        <v>5801</v>
      </c>
      <c r="E2431" s="1" t="s">
        <v>98</v>
      </c>
      <c r="F2431" s="1" t="s">
        <v>17</v>
      </c>
      <c r="G2431">
        <v>15</v>
      </c>
    </row>
    <row r="2432" spans="1:7" x14ac:dyDescent="0.35">
      <c r="A2432">
        <v>12049</v>
      </c>
      <c r="B2432">
        <v>0</v>
      </c>
      <c r="C2432" s="1" t="s">
        <v>33</v>
      </c>
      <c r="D2432">
        <v>2812</v>
      </c>
      <c r="E2432" s="1" t="s">
        <v>100</v>
      </c>
      <c r="F2432" s="1" t="s">
        <v>14</v>
      </c>
      <c r="G2432">
        <v>5</v>
      </c>
    </row>
    <row r="2433" spans="1:7" x14ac:dyDescent="0.35">
      <c r="A2433">
        <v>160334</v>
      </c>
      <c r="B2433">
        <v>2</v>
      </c>
      <c r="C2433" s="1" t="s">
        <v>22</v>
      </c>
      <c r="D2433">
        <v>2001</v>
      </c>
      <c r="E2433" s="1" t="s">
        <v>93</v>
      </c>
      <c r="F2433" s="1" t="s">
        <v>17</v>
      </c>
      <c r="G2433">
        <v>15</v>
      </c>
    </row>
    <row r="2434" spans="1:7" x14ac:dyDescent="0.35">
      <c r="A2434">
        <v>132522</v>
      </c>
      <c r="B2434">
        <v>1</v>
      </c>
      <c r="C2434" s="1" t="s">
        <v>67</v>
      </c>
      <c r="D2434">
        <v>0</v>
      </c>
      <c r="E2434" s="1" t="s">
        <v>89</v>
      </c>
      <c r="F2434" s="1" t="s">
        <v>14</v>
      </c>
      <c r="G2434">
        <v>7</v>
      </c>
    </row>
    <row r="2435" spans="1:7" x14ac:dyDescent="0.35">
      <c r="A2435">
        <v>190155</v>
      </c>
      <c r="B2435">
        <v>0</v>
      </c>
      <c r="C2435" s="1" t="s">
        <v>56</v>
      </c>
      <c r="D2435">
        <v>0</v>
      </c>
      <c r="E2435" s="1" t="s">
        <v>102</v>
      </c>
      <c r="F2435" s="1" t="s">
        <v>17</v>
      </c>
      <c r="G2435">
        <v>15</v>
      </c>
    </row>
    <row r="2436" spans="1:7" x14ac:dyDescent="0.35">
      <c r="A2436">
        <v>151484</v>
      </c>
      <c r="B2436">
        <v>1</v>
      </c>
      <c r="C2436" s="1" t="s">
        <v>22</v>
      </c>
      <c r="D2436">
        <v>6201</v>
      </c>
      <c r="E2436" s="1" t="s">
        <v>96</v>
      </c>
      <c r="F2436" s="1" t="s">
        <v>14</v>
      </c>
      <c r="G2436">
        <v>14</v>
      </c>
    </row>
    <row r="2437" spans="1:7" x14ac:dyDescent="0.35">
      <c r="A2437">
        <v>6981</v>
      </c>
      <c r="B2437">
        <v>2</v>
      </c>
      <c r="C2437" s="1" t="s">
        <v>16</v>
      </c>
      <c r="D2437">
        <v>0</v>
      </c>
      <c r="E2437" s="1" t="s">
        <v>97</v>
      </c>
      <c r="F2437" s="1" t="s">
        <v>17</v>
      </c>
      <c r="G2437">
        <v>10</v>
      </c>
    </row>
    <row r="2438" spans="1:7" x14ac:dyDescent="0.35">
      <c r="A2438">
        <v>154055</v>
      </c>
      <c r="B2438">
        <v>0</v>
      </c>
      <c r="C2438" s="1" t="s">
        <v>22</v>
      </c>
      <c r="D2438">
        <v>0</v>
      </c>
      <c r="E2438" s="1" t="s">
        <v>94</v>
      </c>
      <c r="F2438" s="1" t="s">
        <v>17</v>
      </c>
      <c r="G2438">
        <v>10</v>
      </c>
    </row>
    <row r="2439" spans="1:7" x14ac:dyDescent="0.35">
      <c r="A2439">
        <v>122664</v>
      </c>
      <c r="B2439">
        <v>0</v>
      </c>
      <c r="C2439" s="1" t="s">
        <v>21</v>
      </c>
      <c r="D2439">
        <v>4501</v>
      </c>
      <c r="E2439" s="1" t="s">
        <v>90</v>
      </c>
      <c r="F2439" s="1" t="s">
        <v>17</v>
      </c>
      <c r="G2439">
        <v>20</v>
      </c>
    </row>
    <row r="2440" spans="1:7" x14ac:dyDescent="0.35">
      <c r="A2440">
        <v>157275</v>
      </c>
      <c r="B2440">
        <v>0</v>
      </c>
      <c r="C2440" s="1" t="s">
        <v>22</v>
      </c>
      <c r="D2440">
        <v>2001</v>
      </c>
      <c r="E2440" s="1" t="s">
        <v>94</v>
      </c>
      <c r="F2440" s="1" t="s">
        <v>17</v>
      </c>
      <c r="G2440">
        <v>10</v>
      </c>
    </row>
    <row r="2441" spans="1:7" x14ac:dyDescent="0.35">
      <c r="A2441">
        <v>149769</v>
      </c>
      <c r="B2441">
        <v>2</v>
      </c>
      <c r="C2441" s="1" t="s">
        <v>22</v>
      </c>
      <c r="D2441">
        <v>3001</v>
      </c>
      <c r="E2441" s="1" t="s">
        <v>104</v>
      </c>
      <c r="F2441" s="1" t="s">
        <v>17</v>
      </c>
      <c r="G2441">
        <v>46</v>
      </c>
    </row>
    <row r="2442" spans="1:7" x14ac:dyDescent="0.35">
      <c r="A2442">
        <v>90314</v>
      </c>
      <c r="B2442">
        <v>2</v>
      </c>
      <c r="C2442" s="1" t="s">
        <v>16</v>
      </c>
      <c r="D2442">
        <v>3407</v>
      </c>
      <c r="E2442" s="1" t="s">
        <v>94</v>
      </c>
      <c r="F2442" s="1" t="s">
        <v>17</v>
      </c>
      <c r="G2442">
        <v>7</v>
      </c>
    </row>
    <row r="2443" spans="1:7" x14ac:dyDescent="0.35">
      <c r="A2443">
        <v>175396</v>
      </c>
      <c r="B2443">
        <v>0</v>
      </c>
      <c r="C2443" s="1" t="s">
        <v>51</v>
      </c>
      <c r="D2443">
        <v>5312</v>
      </c>
      <c r="E2443" s="1" t="s">
        <v>103</v>
      </c>
      <c r="F2443" s="1" t="s">
        <v>17</v>
      </c>
      <c r="G2443">
        <v>22</v>
      </c>
    </row>
    <row r="2444" spans="1:7" x14ac:dyDescent="0.35">
      <c r="A2444">
        <v>133949</v>
      </c>
      <c r="B2444">
        <v>1</v>
      </c>
      <c r="C2444" s="1" t="s">
        <v>39</v>
      </c>
      <c r="D2444">
        <v>0</v>
      </c>
      <c r="E2444" s="1" t="s">
        <v>90</v>
      </c>
      <c r="F2444" s="1" t="s">
        <v>14</v>
      </c>
      <c r="G2444">
        <v>6</v>
      </c>
    </row>
    <row r="2445" spans="1:7" x14ac:dyDescent="0.35">
      <c r="A2445">
        <v>164461</v>
      </c>
      <c r="B2445">
        <v>0</v>
      </c>
      <c r="C2445" s="1" t="s">
        <v>22</v>
      </c>
      <c r="D2445">
        <v>5601</v>
      </c>
      <c r="E2445" s="1" t="s">
        <v>94</v>
      </c>
      <c r="F2445" s="1" t="s">
        <v>14</v>
      </c>
      <c r="G2445">
        <v>8</v>
      </c>
    </row>
    <row r="2446" spans="1:7" x14ac:dyDescent="0.35">
      <c r="A2446">
        <v>119089</v>
      </c>
      <c r="B2446">
        <v>0</v>
      </c>
      <c r="C2446" s="1" t="s">
        <v>21</v>
      </c>
      <c r="D2446">
        <v>2301</v>
      </c>
      <c r="E2446" s="1" t="s">
        <v>92</v>
      </c>
      <c r="F2446" s="1" t="s">
        <v>14</v>
      </c>
      <c r="G2446">
        <v>11</v>
      </c>
    </row>
    <row r="2447" spans="1:7" x14ac:dyDescent="0.35">
      <c r="A2447">
        <v>61421</v>
      </c>
      <c r="B2447">
        <v>2</v>
      </c>
      <c r="C2447" s="1" t="s">
        <v>34</v>
      </c>
      <c r="D2447">
        <v>1807</v>
      </c>
      <c r="E2447" s="1" t="s">
        <v>98</v>
      </c>
      <c r="F2447" s="1" t="s">
        <v>17</v>
      </c>
      <c r="G2447">
        <v>20</v>
      </c>
    </row>
    <row r="2448" spans="1:7" x14ac:dyDescent="0.35">
      <c r="A2448">
        <v>5546</v>
      </c>
      <c r="B2448">
        <v>2</v>
      </c>
      <c r="C2448" s="1" t="s">
        <v>13</v>
      </c>
      <c r="D2448">
        <v>1905</v>
      </c>
      <c r="E2448" s="1" t="s">
        <v>89</v>
      </c>
      <c r="F2448" s="1" t="s">
        <v>17</v>
      </c>
      <c r="G2448">
        <v>10</v>
      </c>
    </row>
    <row r="2449" spans="1:7" x14ac:dyDescent="0.35">
      <c r="A2449">
        <v>183747</v>
      </c>
      <c r="B2449">
        <v>0</v>
      </c>
      <c r="C2449" s="1" t="s">
        <v>41</v>
      </c>
      <c r="D2449">
        <v>4701</v>
      </c>
      <c r="E2449" s="1" t="s">
        <v>101</v>
      </c>
      <c r="F2449" s="1" t="s">
        <v>17</v>
      </c>
      <c r="G2449">
        <v>25</v>
      </c>
    </row>
    <row r="2450" spans="1:7" x14ac:dyDescent="0.35">
      <c r="A2450">
        <v>20802</v>
      </c>
      <c r="B2450">
        <v>0</v>
      </c>
      <c r="C2450" s="1" t="s">
        <v>18</v>
      </c>
      <c r="D2450">
        <v>2501</v>
      </c>
      <c r="E2450" s="1" t="s">
        <v>90</v>
      </c>
      <c r="F2450" s="1" t="s">
        <v>31</v>
      </c>
      <c r="G2450">
        <v>25</v>
      </c>
    </row>
    <row r="2451" spans="1:7" x14ac:dyDescent="0.35">
      <c r="A2451">
        <v>107644</v>
      </c>
      <c r="B2451">
        <v>1</v>
      </c>
      <c r="C2451" s="1" t="s">
        <v>60</v>
      </c>
      <c r="D2451">
        <v>2109</v>
      </c>
      <c r="E2451" s="1" t="s">
        <v>92</v>
      </c>
      <c r="F2451" s="1" t="s">
        <v>14</v>
      </c>
      <c r="G2451">
        <v>7</v>
      </c>
    </row>
    <row r="2452" spans="1:7" x14ac:dyDescent="0.35">
      <c r="A2452">
        <v>139563</v>
      </c>
      <c r="B2452">
        <v>0</v>
      </c>
      <c r="C2452" s="1" t="s">
        <v>55</v>
      </c>
      <c r="D2452">
        <v>0</v>
      </c>
      <c r="E2452" s="1" t="s">
        <v>94</v>
      </c>
      <c r="F2452" s="1" t="s">
        <v>14</v>
      </c>
      <c r="G2452">
        <v>8</v>
      </c>
    </row>
    <row r="2453" spans="1:7" x14ac:dyDescent="0.35">
      <c r="A2453">
        <v>191134</v>
      </c>
      <c r="B2453">
        <v>0</v>
      </c>
      <c r="C2453" s="1" t="s">
        <v>28</v>
      </c>
      <c r="D2453">
        <v>0</v>
      </c>
      <c r="E2453" s="1" t="s">
        <v>105</v>
      </c>
      <c r="F2453" s="1" t="s">
        <v>17</v>
      </c>
      <c r="G2453">
        <v>5</v>
      </c>
    </row>
    <row r="2454" spans="1:7" x14ac:dyDescent="0.35">
      <c r="A2454">
        <v>183043</v>
      </c>
      <c r="B2454">
        <v>0</v>
      </c>
      <c r="C2454" s="1" t="s">
        <v>41</v>
      </c>
      <c r="D2454">
        <v>3201</v>
      </c>
      <c r="E2454" s="1" t="s">
        <v>91</v>
      </c>
      <c r="F2454" s="1" t="s">
        <v>14</v>
      </c>
      <c r="G2454">
        <v>25</v>
      </c>
    </row>
    <row r="2455" spans="1:7" x14ac:dyDescent="0.35">
      <c r="A2455">
        <v>165392</v>
      </c>
      <c r="B2455">
        <v>1</v>
      </c>
      <c r="C2455" s="1" t="s">
        <v>22</v>
      </c>
      <c r="D2455">
        <v>0</v>
      </c>
      <c r="E2455" s="1" t="s">
        <v>91</v>
      </c>
      <c r="F2455" s="1" t="s">
        <v>14</v>
      </c>
      <c r="G2455">
        <v>21</v>
      </c>
    </row>
    <row r="2456" spans="1:7" x14ac:dyDescent="0.35">
      <c r="A2456">
        <v>50684</v>
      </c>
      <c r="B2456">
        <v>2</v>
      </c>
      <c r="C2456" s="1" t="s">
        <v>54</v>
      </c>
      <c r="D2456">
        <v>0</v>
      </c>
      <c r="E2456" s="1" t="s">
        <v>92</v>
      </c>
      <c r="F2456" s="1" t="s">
        <v>17</v>
      </c>
      <c r="G2456">
        <v>2</v>
      </c>
    </row>
    <row r="2457" spans="1:7" x14ac:dyDescent="0.35">
      <c r="A2457">
        <v>126819</v>
      </c>
      <c r="B2457">
        <v>1</v>
      </c>
      <c r="C2457" s="1" t="s">
        <v>21</v>
      </c>
      <c r="D2457">
        <v>6201</v>
      </c>
      <c r="E2457" s="1" t="s">
        <v>101</v>
      </c>
      <c r="F2457" s="1" t="s">
        <v>14</v>
      </c>
      <c r="G2457">
        <v>15</v>
      </c>
    </row>
    <row r="2458" spans="1:7" x14ac:dyDescent="0.35">
      <c r="A2458">
        <v>190412</v>
      </c>
      <c r="B2458">
        <v>2</v>
      </c>
      <c r="C2458" s="1" t="s">
        <v>49</v>
      </c>
      <c r="D2458">
        <v>610</v>
      </c>
      <c r="E2458" s="1" t="s">
        <v>94</v>
      </c>
      <c r="F2458" s="1" t="s">
        <v>97</v>
      </c>
      <c r="G2458">
        <v>20</v>
      </c>
    </row>
    <row r="2459" spans="1:7" x14ac:dyDescent="0.35">
      <c r="A2459">
        <v>92085</v>
      </c>
      <c r="B2459">
        <v>1</v>
      </c>
      <c r="C2459" s="1" t="s">
        <v>16</v>
      </c>
      <c r="D2459">
        <v>1909</v>
      </c>
      <c r="E2459" s="1" t="s">
        <v>93</v>
      </c>
      <c r="F2459" s="1" t="s">
        <v>14</v>
      </c>
      <c r="G2459">
        <v>15</v>
      </c>
    </row>
    <row r="2460" spans="1:7" x14ac:dyDescent="0.35">
      <c r="A2460">
        <v>176825</v>
      </c>
      <c r="B2460">
        <v>1</v>
      </c>
      <c r="C2460" s="1" t="s">
        <v>51</v>
      </c>
      <c r="D2460">
        <v>1702</v>
      </c>
      <c r="E2460" s="1" t="s">
        <v>97</v>
      </c>
      <c r="F2460" s="1" t="s">
        <v>14</v>
      </c>
      <c r="G2460">
        <v>12</v>
      </c>
    </row>
    <row r="2461" spans="1:7" x14ac:dyDescent="0.35">
      <c r="A2461">
        <v>168259</v>
      </c>
      <c r="B2461">
        <v>1</v>
      </c>
      <c r="C2461" s="1" t="s">
        <v>22</v>
      </c>
      <c r="D2461">
        <v>2106</v>
      </c>
      <c r="E2461" s="1" t="s">
        <v>96</v>
      </c>
      <c r="F2461" s="1" t="s">
        <v>14</v>
      </c>
      <c r="G2461">
        <v>10</v>
      </c>
    </row>
    <row r="2462" spans="1:7" x14ac:dyDescent="0.35">
      <c r="A2462">
        <v>188801</v>
      </c>
      <c r="B2462">
        <v>0</v>
      </c>
      <c r="C2462" s="1" t="s">
        <v>13</v>
      </c>
      <c r="D2462">
        <v>0</v>
      </c>
      <c r="E2462" s="1" t="s">
        <v>89</v>
      </c>
      <c r="F2462" s="1" t="s">
        <v>31</v>
      </c>
      <c r="G2462">
        <v>15</v>
      </c>
    </row>
    <row r="2463" spans="1:7" x14ac:dyDescent="0.35">
      <c r="A2463">
        <v>80960</v>
      </c>
      <c r="B2463">
        <v>2</v>
      </c>
      <c r="C2463" s="1" t="s">
        <v>36</v>
      </c>
      <c r="D2463">
        <v>2204</v>
      </c>
      <c r="E2463" s="1" t="s">
        <v>90</v>
      </c>
      <c r="F2463" s="1" t="s">
        <v>14</v>
      </c>
      <c r="G2463">
        <v>5</v>
      </c>
    </row>
    <row r="2464" spans="1:7" x14ac:dyDescent="0.35">
      <c r="A2464">
        <v>130407</v>
      </c>
      <c r="B2464">
        <v>0</v>
      </c>
      <c r="C2464" s="1" t="s">
        <v>13</v>
      </c>
      <c r="D2464">
        <v>3101</v>
      </c>
      <c r="E2464" s="1" t="s">
        <v>94</v>
      </c>
      <c r="F2464" s="1" t="s">
        <v>17</v>
      </c>
      <c r="G2464">
        <v>22</v>
      </c>
    </row>
    <row r="2465" spans="1:7" x14ac:dyDescent="0.35">
      <c r="A2465">
        <v>80335</v>
      </c>
      <c r="B2465">
        <v>1</v>
      </c>
      <c r="C2465" s="1" t="s">
        <v>36</v>
      </c>
      <c r="D2465">
        <v>1101</v>
      </c>
      <c r="E2465" s="1" t="s">
        <v>98</v>
      </c>
      <c r="F2465" s="1" t="s">
        <v>14</v>
      </c>
      <c r="G2465">
        <v>5</v>
      </c>
    </row>
    <row r="2466" spans="1:7" x14ac:dyDescent="0.35">
      <c r="A2466">
        <v>183793</v>
      </c>
      <c r="B2466">
        <v>0</v>
      </c>
      <c r="C2466" s="1" t="s">
        <v>41</v>
      </c>
      <c r="D2466">
        <v>0</v>
      </c>
      <c r="E2466" s="1" t="s">
        <v>93</v>
      </c>
      <c r="F2466" s="1" t="s">
        <v>17</v>
      </c>
      <c r="G2466">
        <v>12</v>
      </c>
    </row>
    <row r="2467" spans="1:7" x14ac:dyDescent="0.35">
      <c r="A2467">
        <v>170229</v>
      </c>
      <c r="B2467">
        <v>0</v>
      </c>
      <c r="C2467" s="1" t="s">
        <v>22</v>
      </c>
      <c r="D2467">
        <v>0</v>
      </c>
      <c r="E2467" s="1" t="s">
        <v>90</v>
      </c>
      <c r="F2467" s="1" t="s">
        <v>17</v>
      </c>
      <c r="G2467">
        <v>11</v>
      </c>
    </row>
    <row r="2468" spans="1:7" x14ac:dyDescent="0.35">
      <c r="A2468">
        <v>86073</v>
      </c>
      <c r="B2468">
        <v>0</v>
      </c>
      <c r="C2468" s="1" t="s">
        <v>53</v>
      </c>
      <c r="D2468">
        <v>3801</v>
      </c>
      <c r="E2468" s="1" t="s">
        <v>92</v>
      </c>
      <c r="F2468" s="1" t="s">
        <v>14</v>
      </c>
      <c r="G2468">
        <v>10</v>
      </c>
    </row>
    <row r="2469" spans="1:7" x14ac:dyDescent="0.35">
      <c r="A2469">
        <v>114942</v>
      </c>
      <c r="B2469">
        <v>2</v>
      </c>
      <c r="C2469" s="1" t="s">
        <v>32</v>
      </c>
      <c r="D2469">
        <v>2201</v>
      </c>
      <c r="E2469" s="1" t="s">
        <v>90</v>
      </c>
      <c r="F2469" s="1" t="s">
        <v>17</v>
      </c>
      <c r="G2469">
        <v>20</v>
      </c>
    </row>
    <row r="2470" spans="1:7" x14ac:dyDescent="0.35">
      <c r="A2470">
        <v>31239</v>
      </c>
      <c r="B2470">
        <v>0</v>
      </c>
      <c r="C2470" s="1" t="s">
        <v>40</v>
      </c>
      <c r="D2470">
        <v>0</v>
      </c>
      <c r="E2470" s="1" t="s">
        <v>92</v>
      </c>
      <c r="F2470" s="1" t="s">
        <v>17</v>
      </c>
      <c r="G2470">
        <v>10</v>
      </c>
    </row>
    <row r="2471" spans="1:7" x14ac:dyDescent="0.35">
      <c r="A2471">
        <v>185937</v>
      </c>
      <c r="B2471">
        <v>1</v>
      </c>
      <c r="C2471" s="1" t="s">
        <v>43</v>
      </c>
      <c r="D2471">
        <v>0</v>
      </c>
      <c r="E2471" s="1" t="s">
        <v>97</v>
      </c>
      <c r="F2471" s="1" t="s">
        <v>14</v>
      </c>
      <c r="G2471">
        <v>10</v>
      </c>
    </row>
    <row r="2472" spans="1:7" x14ac:dyDescent="0.35">
      <c r="A2472">
        <v>167799</v>
      </c>
      <c r="B2472">
        <v>0</v>
      </c>
      <c r="C2472" s="1" t="s">
        <v>22</v>
      </c>
      <c r="D2472">
        <v>601</v>
      </c>
      <c r="E2472" s="1" t="s">
        <v>89</v>
      </c>
      <c r="F2472" s="1" t="s">
        <v>17</v>
      </c>
      <c r="G2472">
        <v>20</v>
      </c>
    </row>
    <row r="2473" spans="1:7" x14ac:dyDescent="0.35">
      <c r="A2473">
        <v>23778</v>
      </c>
      <c r="B2473">
        <v>0</v>
      </c>
      <c r="C2473" s="1" t="s">
        <v>47</v>
      </c>
      <c r="D2473">
        <v>1411</v>
      </c>
      <c r="E2473" s="1" t="s">
        <v>94</v>
      </c>
      <c r="F2473" s="1" t="s">
        <v>17</v>
      </c>
      <c r="G2473">
        <v>100</v>
      </c>
    </row>
    <row r="2474" spans="1:7" x14ac:dyDescent="0.35">
      <c r="A2474">
        <v>66322</v>
      </c>
      <c r="B2474">
        <v>1</v>
      </c>
      <c r="C2474" s="1" t="s">
        <v>30</v>
      </c>
      <c r="D2474">
        <v>1301</v>
      </c>
      <c r="E2474" s="1" t="s">
        <v>91</v>
      </c>
      <c r="F2474" s="1" t="s">
        <v>14</v>
      </c>
      <c r="G2474">
        <v>10</v>
      </c>
    </row>
    <row r="2475" spans="1:7" x14ac:dyDescent="0.35">
      <c r="A2475">
        <v>177458</v>
      </c>
      <c r="B2475">
        <v>0</v>
      </c>
      <c r="C2475" s="1" t="s">
        <v>51</v>
      </c>
      <c r="D2475">
        <v>0</v>
      </c>
      <c r="E2475" s="1" t="s">
        <v>92</v>
      </c>
      <c r="F2475" s="1" t="s">
        <v>97</v>
      </c>
      <c r="G2475">
        <v>6</v>
      </c>
    </row>
    <row r="2476" spans="1:7" x14ac:dyDescent="0.35">
      <c r="A2476">
        <v>102222</v>
      </c>
      <c r="B2476">
        <v>0</v>
      </c>
      <c r="C2476" s="1" t="s">
        <v>37</v>
      </c>
      <c r="D2476">
        <v>3307</v>
      </c>
      <c r="E2476" s="1" t="s">
        <v>91</v>
      </c>
      <c r="F2476" s="1" t="s">
        <v>17</v>
      </c>
      <c r="G2476">
        <v>10</v>
      </c>
    </row>
    <row r="2477" spans="1:7" x14ac:dyDescent="0.35">
      <c r="A2477">
        <v>158977</v>
      </c>
      <c r="B2477">
        <v>0</v>
      </c>
      <c r="C2477" s="1" t="s">
        <v>22</v>
      </c>
      <c r="D2477">
        <v>2112</v>
      </c>
      <c r="E2477" s="1" t="s">
        <v>91</v>
      </c>
      <c r="F2477" s="1" t="s">
        <v>14</v>
      </c>
      <c r="G2477">
        <v>5</v>
      </c>
    </row>
    <row r="2478" spans="1:7" x14ac:dyDescent="0.35">
      <c r="A2478">
        <v>127030</v>
      </c>
      <c r="B2478">
        <v>0</v>
      </c>
      <c r="C2478" s="1" t="s">
        <v>21</v>
      </c>
      <c r="D2478">
        <v>0</v>
      </c>
      <c r="E2478" s="1" t="s">
        <v>96</v>
      </c>
      <c r="F2478" s="1" t="s">
        <v>17</v>
      </c>
      <c r="G2478">
        <v>10</v>
      </c>
    </row>
    <row r="2479" spans="1:7" x14ac:dyDescent="0.35">
      <c r="A2479">
        <v>151698</v>
      </c>
      <c r="B2479">
        <v>1</v>
      </c>
      <c r="C2479" s="1" t="s">
        <v>51</v>
      </c>
      <c r="D2479">
        <v>3201</v>
      </c>
      <c r="E2479" s="1" t="s">
        <v>95</v>
      </c>
      <c r="F2479" s="1" t="s">
        <v>14</v>
      </c>
      <c r="G2479">
        <v>20</v>
      </c>
    </row>
    <row r="2480" spans="1:7" x14ac:dyDescent="0.35">
      <c r="A2480">
        <v>1054</v>
      </c>
      <c r="B2480">
        <v>0</v>
      </c>
      <c r="C2480" s="1" t="s">
        <v>22</v>
      </c>
      <c r="D2480">
        <v>0</v>
      </c>
      <c r="E2480" s="1" t="s">
        <v>90</v>
      </c>
      <c r="F2480" s="1" t="s">
        <v>17</v>
      </c>
      <c r="G2480">
        <v>8</v>
      </c>
    </row>
    <row r="2481" spans="1:7" x14ac:dyDescent="0.35">
      <c r="A2481">
        <v>178293</v>
      </c>
      <c r="B2481">
        <v>2</v>
      </c>
      <c r="C2481" s="1" t="s">
        <v>41</v>
      </c>
      <c r="D2481">
        <v>0</v>
      </c>
      <c r="E2481" s="1" t="s">
        <v>94</v>
      </c>
      <c r="F2481" s="1" t="s">
        <v>17</v>
      </c>
      <c r="G2481">
        <v>12</v>
      </c>
    </row>
    <row r="2482" spans="1:7" x14ac:dyDescent="0.35">
      <c r="A2482">
        <v>187082</v>
      </c>
      <c r="B2482">
        <v>2</v>
      </c>
      <c r="C2482" s="1" t="s">
        <v>18</v>
      </c>
      <c r="D2482">
        <v>2001</v>
      </c>
      <c r="E2482" s="1" t="s">
        <v>92</v>
      </c>
      <c r="F2482" s="1" t="s">
        <v>17</v>
      </c>
      <c r="G2482">
        <v>8</v>
      </c>
    </row>
    <row r="2483" spans="1:7" x14ac:dyDescent="0.35">
      <c r="A2483">
        <v>156034</v>
      </c>
      <c r="B2483">
        <v>1</v>
      </c>
      <c r="C2483" s="1" t="s">
        <v>22</v>
      </c>
      <c r="D2483">
        <v>6001</v>
      </c>
      <c r="E2483" s="1" t="s">
        <v>90</v>
      </c>
      <c r="F2483" s="1" t="s">
        <v>14</v>
      </c>
      <c r="G2483">
        <v>15</v>
      </c>
    </row>
    <row r="2484" spans="1:7" x14ac:dyDescent="0.35">
      <c r="A2484">
        <v>72048</v>
      </c>
      <c r="B2484">
        <v>1</v>
      </c>
      <c r="C2484" s="1" t="s">
        <v>30</v>
      </c>
      <c r="D2484">
        <v>6001</v>
      </c>
      <c r="E2484" s="1" t="s">
        <v>92</v>
      </c>
      <c r="F2484" s="1" t="s">
        <v>14</v>
      </c>
      <c r="G2484">
        <v>10</v>
      </c>
    </row>
    <row r="2485" spans="1:7" x14ac:dyDescent="0.35">
      <c r="A2485">
        <v>104427</v>
      </c>
      <c r="B2485">
        <v>0</v>
      </c>
      <c r="C2485" s="1" t="s">
        <v>28</v>
      </c>
      <c r="D2485">
        <v>4601</v>
      </c>
      <c r="E2485" s="1" t="s">
        <v>92</v>
      </c>
      <c r="F2485" s="1" t="s">
        <v>17</v>
      </c>
      <c r="G2485">
        <v>15</v>
      </c>
    </row>
    <row r="2486" spans="1:7" x14ac:dyDescent="0.35">
      <c r="A2486">
        <v>34448</v>
      </c>
      <c r="B2486">
        <v>2</v>
      </c>
      <c r="C2486" s="1" t="s">
        <v>13</v>
      </c>
      <c r="D2486">
        <v>1601</v>
      </c>
      <c r="E2486" s="1" t="s">
        <v>92</v>
      </c>
      <c r="F2486" s="1" t="s">
        <v>17</v>
      </c>
      <c r="G2486">
        <v>10</v>
      </c>
    </row>
    <row r="2487" spans="1:7" x14ac:dyDescent="0.35">
      <c r="A2487">
        <v>10247</v>
      </c>
      <c r="B2487">
        <v>0</v>
      </c>
      <c r="C2487" s="1" t="s">
        <v>22</v>
      </c>
      <c r="D2487">
        <v>3005</v>
      </c>
      <c r="E2487" s="1" t="s">
        <v>93</v>
      </c>
      <c r="F2487" s="1" t="s">
        <v>17</v>
      </c>
      <c r="G2487">
        <v>10</v>
      </c>
    </row>
    <row r="2488" spans="1:7" x14ac:dyDescent="0.35">
      <c r="A2488">
        <v>158679</v>
      </c>
      <c r="B2488">
        <v>1</v>
      </c>
      <c r="C2488" s="1" t="s">
        <v>22</v>
      </c>
      <c r="D2488">
        <v>0</v>
      </c>
      <c r="E2488" s="1" t="s">
        <v>91</v>
      </c>
      <c r="F2488" s="1" t="s">
        <v>14</v>
      </c>
      <c r="G2488">
        <v>16</v>
      </c>
    </row>
    <row r="2489" spans="1:7" x14ac:dyDescent="0.35">
      <c r="A2489">
        <v>141742</v>
      </c>
      <c r="B2489">
        <v>2</v>
      </c>
      <c r="C2489" s="1" t="s">
        <v>24</v>
      </c>
      <c r="D2489">
        <v>2801</v>
      </c>
      <c r="E2489" s="1" t="s">
        <v>90</v>
      </c>
      <c r="F2489" s="1" t="s">
        <v>14</v>
      </c>
      <c r="G2489">
        <v>8</v>
      </c>
    </row>
    <row r="2490" spans="1:7" x14ac:dyDescent="0.35">
      <c r="A2490">
        <v>96679</v>
      </c>
      <c r="B2490">
        <v>0</v>
      </c>
      <c r="C2490" s="1" t="s">
        <v>16</v>
      </c>
      <c r="D2490">
        <v>5001</v>
      </c>
      <c r="E2490" s="1" t="s">
        <v>94</v>
      </c>
      <c r="F2490" s="1" t="s">
        <v>14</v>
      </c>
      <c r="G2490">
        <v>5</v>
      </c>
    </row>
    <row r="2491" spans="1:7" x14ac:dyDescent="0.35">
      <c r="A2491">
        <v>151513</v>
      </c>
      <c r="B2491">
        <v>0</v>
      </c>
      <c r="C2491" s="1" t="s">
        <v>22</v>
      </c>
      <c r="D2491">
        <v>2201</v>
      </c>
      <c r="E2491" s="1" t="s">
        <v>96</v>
      </c>
      <c r="F2491" s="1" t="s">
        <v>17</v>
      </c>
      <c r="G2491">
        <v>15</v>
      </c>
    </row>
    <row r="2492" spans="1:7" x14ac:dyDescent="0.35">
      <c r="A2492">
        <v>2085</v>
      </c>
      <c r="B2492">
        <v>1</v>
      </c>
      <c r="C2492" s="1" t="s">
        <v>13</v>
      </c>
      <c r="D2492">
        <v>4412</v>
      </c>
      <c r="E2492" s="1" t="s">
        <v>89</v>
      </c>
      <c r="F2492" s="1" t="s">
        <v>14</v>
      </c>
      <c r="G2492">
        <v>20</v>
      </c>
    </row>
    <row r="2493" spans="1:7" x14ac:dyDescent="0.35">
      <c r="A2493">
        <v>112532</v>
      </c>
      <c r="B2493">
        <v>0</v>
      </c>
      <c r="C2493" s="1" t="s">
        <v>33</v>
      </c>
      <c r="D2493">
        <v>0</v>
      </c>
      <c r="E2493" s="1" t="s">
        <v>92</v>
      </c>
      <c r="F2493" s="1" t="s">
        <v>17</v>
      </c>
      <c r="G2493">
        <v>11</v>
      </c>
    </row>
    <row r="2494" spans="1:7" x14ac:dyDescent="0.35">
      <c r="A2494">
        <v>164987</v>
      </c>
      <c r="B2494">
        <v>0</v>
      </c>
      <c r="C2494" s="1" t="s">
        <v>22</v>
      </c>
      <c r="D2494">
        <v>5201</v>
      </c>
      <c r="E2494" s="1" t="s">
        <v>94</v>
      </c>
      <c r="F2494" s="1" t="s">
        <v>14</v>
      </c>
      <c r="G2494">
        <v>12</v>
      </c>
    </row>
    <row r="2495" spans="1:7" x14ac:dyDescent="0.35">
      <c r="A2495">
        <v>142013</v>
      </c>
      <c r="B2495">
        <v>0</v>
      </c>
      <c r="C2495" s="1" t="s">
        <v>24</v>
      </c>
      <c r="D2495">
        <v>4401</v>
      </c>
      <c r="E2495" s="1" t="s">
        <v>92</v>
      </c>
      <c r="F2495" s="1" t="s">
        <v>17</v>
      </c>
      <c r="G2495">
        <v>23</v>
      </c>
    </row>
    <row r="2496" spans="1:7" x14ac:dyDescent="0.35">
      <c r="A2496">
        <v>185803</v>
      </c>
      <c r="B2496">
        <v>0</v>
      </c>
      <c r="C2496" s="1" t="s">
        <v>57</v>
      </c>
      <c r="D2496">
        <v>3808</v>
      </c>
      <c r="E2496" s="1" t="s">
        <v>97</v>
      </c>
      <c r="F2496" s="1" t="s">
        <v>14</v>
      </c>
      <c r="G2496">
        <v>20</v>
      </c>
    </row>
    <row r="2497" spans="1:7" x14ac:dyDescent="0.35">
      <c r="A2497">
        <v>130908</v>
      </c>
      <c r="B2497">
        <v>3</v>
      </c>
      <c r="C2497" s="1" t="s">
        <v>49</v>
      </c>
      <c r="D2497">
        <v>0</v>
      </c>
      <c r="E2497" s="1" t="s">
        <v>92</v>
      </c>
      <c r="F2497" s="1" t="s">
        <v>17</v>
      </c>
      <c r="G2497">
        <v>25</v>
      </c>
    </row>
    <row r="2498" spans="1:7" x14ac:dyDescent="0.35">
      <c r="A2498">
        <v>121208</v>
      </c>
      <c r="B2498">
        <v>0</v>
      </c>
      <c r="C2498" s="1" t="s">
        <v>21</v>
      </c>
      <c r="D2498">
        <v>6909</v>
      </c>
      <c r="E2498" s="1" t="s">
        <v>96</v>
      </c>
      <c r="F2498" s="1" t="s">
        <v>17</v>
      </c>
      <c r="G2498">
        <v>13</v>
      </c>
    </row>
    <row r="2499" spans="1:7" x14ac:dyDescent="0.35">
      <c r="A2499">
        <v>96441</v>
      </c>
      <c r="B2499">
        <v>0</v>
      </c>
      <c r="C2499" s="1" t="s">
        <v>16</v>
      </c>
      <c r="D2499">
        <v>2409</v>
      </c>
      <c r="E2499" s="1" t="s">
        <v>95</v>
      </c>
      <c r="F2499" s="1" t="s">
        <v>14</v>
      </c>
      <c r="G2499">
        <v>25</v>
      </c>
    </row>
    <row r="2500" spans="1:7" x14ac:dyDescent="0.35">
      <c r="A2500">
        <v>177190</v>
      </c>
      <c r="B2500">
        <v>28</v>
      </c>
      <c r="C2500" s="1" t="s">
        <v>51</v>
      </c>
      <c r="D2500">
        <v>0</v>
      </c>
      <c r="E2500" s="1" t="s">
        <v>98</v>
      </c>
      <c r="F2500" s="1" t="s">
        <v>17</v>
      </c>
      <c r="G2500">
        <v>8</v>
      </c>
    </row>
    <row r="2501" spans="1:7" x14ac:dyDescent="0.35">
      <c r="A2501">
        <v>113502</v>
      </c>
      <c r="B2501">
        <v>2</v>
      </c>
      <c r="C2501" s="1" t="s">
        <v>32</v>
      </c>
      <c r="D2501">
        <v>601</v>
      </c>
      <c r="E2501" s="1" t="s">
        <v>89</v>
      </c>
      <c r="F2501" s="1" t="s">
        <v>17</v>
      </c>
      <c r="G2501">
        <v>7</v>
      </c>
    </row>
    <row r="2502" spans="1:7" x14ac:dyDescent="0.35">
      <c r="A2502">
        <v>175016</v>
      </c>
      <c r="B2502">
        <v>2</v>
      </c>
      <c r="C2502" s="1" t="s">
        <v>51</v>
      </c>
      <c r="D2502">
        <v>0</v>
      </c>
      <c r="E2502" s="1" t="s">
        <v>90</v>
      </c>
      <c r="F2502" s="1" t="s">
        <v>17</v>
      </c>
      <c r="G2502">
        <v>9</v>
      </c>
    </row>
    <row r="2503" spans="1:7" x14ac:dyDescent="0.35">
      <c r="A2503">
        <v>150644</v>
      </c>
      <c r="B2503">
        <v>0</v>
      </c>
      <c r="C2503" s="1" t="s">
        <v>22</v>
      </c>
      <c r="D2503">
        <v>4801</v>
      </c>
      <c r="E2503" s="1" t="s">
        <v>96</v>
      </c>
      <c r="F2503" s="1" t="s">
        <v>17</v>
      </c>
      <c r="G2503">
        <v>35</v>
      </c>
    </row>
    <row r="2504" spans="1:7" x14ac:dyDescent="0.35">
      <c r="A2504">
        <v>50003</v>
      </c>
      <c r="B2504">
        <v>2</v>
      </c>
      <c r="C2504" s="1" t="s">
        <v>54</v>
      </c>
      <c r="D2504">
        <v>2706</v>
      </c>
      <c r="E2504" s="1" t="s">
        <v>90</v>
      </c>
      <c r="F2504" s="1" t="s">
        <v>17</v>
      </c>
      <c r="G2504">
        <v>10</v>
      </c>
    </row>
    <row r="2505" spans="1:7" x14ac:dyDescent="0.35">
      <c r="A2505">
        <v>106896</v>
      </c>
      <c r="B2505">
        <v>0</v>
      </c>
      <c r="C2505" s="1" t="s">
        <v>60</v>
      </c>
      <c r="D2505">
        <v>2401</v>
      </c>
      <c r="E2505" s="1" t="s">
        <v>91</v>
      </c>
      <c r="F2505" s="1" t="s">
        <v>17</v>
      </c>
      <c r="G2505">
        <v>5</v>
      </c>
    </row>
    <row r="2506" spans="1:7" x14ac:dyDescent="0.35">
      <c r="A2506">
        <v>14898</v>
      </c>
      <c r="B2506">
        <v>1</v>
      </c>
      <c r="C2506" s="1" t="s">
        <v>28</v>
      </c>
      <c r="D2506">
        <v>1408</v>
      </c>
      <c r="E2506" s="1" t="s">
        <v>94</v>
      </c>
      <c r="F2506" s="1" t="s">
        <v>14</v>
      </c>
      <c r="G2506">
        <v>15</v>
      </c>
    </row>
    <row r="2507" spans="1:7" x14ac:dyDescent="0.35">
      <c r="A2507">
        <v>139463</v>
      </c>
      <c r="B2507">
        <v>28</v>
      </c>
      <c r="C2507" s="1" t="s">
        <v>55</v>
      </c>
      <c r="D2507">
        <v>4901</v>
      </c>
      <c r="E2507" s="1" t="s">
        <v>104</v>
      </c>
      <c r="F2507" s="1" t="s">
        <v>17</v>
      </c>
      <c r="G2507">
        <v>9</v>
      </c>
    </row>
    <row r="2508" spans="1:7" x14ac:dyDescent="0.35">
      <c r="A2508">
        <v>12900</v>
      </c>
      <c r="B2508">
        <v>0</v>
      </c>
      <c r="C2508" s="1" t="s">
        <v>41</v>
      </c>
      <c r="D2508">
        <v>0</v>
      </c>
      <c r="E2508" s="1" t="s">
        <v>94</v>
      </c>
      <c r="F2508" s="1" t="s">
        <v>17</v>
      </c>
      <c r="G2508">
        <v>5</v>
      </c>
    </row>
    <row r="2509" spans="1:7" x14ac:dyDescent="0.35">
      <c r="A2509">
        <v>60897</v>
      </c>
      <c r="B2509">
        <v>0</v>
      </c>
      <c r="C2509" s="1" t="s">
        <v>34</v>
      </c>
      <c r="D2509">
        <v>0</v>
      </c>
      <c r="E2509" s="1" t="s">
        <v>91</v>
      </c>
      <c r="F2509" s="1" t="s">
        <v>17</v>
      </c>
      <c r="G2509">
        <v>5</v>
      </c>
    </row>
    <row r="2510" spans="1:7" x14ac:dyDescent="0.35">
      <c r="A2510">
        <v>5180</v>
      </c>
      <c r="B2510">
        <v>2</v>
      </c>
      <c r="C2510" s="1" t="s">
        <v>51</v>
      </c>
      <c r="D2510">
        <v>1901</v>
      </c>
      <c r="E2510" s="1" t="s">
        <v>91</v>
      </c>
      <c r="F2510" s="1" t="s">
        <v>17</v>
      </c>
      <c r="G2510">
        <v>13</v>
      </c>
    </row>
    <row r="2511" spans="1:7" x14ac:dyDescent="0.35">
      <c r="A2511">
        <v>137835</v>
      </c>
      <c r="B2511">
        <v>28</v>
      </c>
      <c r="C2511" s="1" t="s">
        <v>56</v>
      </c>
      <c r="D2511">
        <v>0</v>
      </c>
      <c r="E2511" s="1" t="s">
        <v>90</v>
      </c>
      <c r="F2511" s="1" t="s">
        <v>17</v>
      </c>
      <c r="G2511">
        <v>11</v>
      </c>
    </row>
    <row r="2512" spans="1:7" x14ac:dyDescent="0.35">
      <c r="A2512">
        <v>2867</v>
      </c>
      <c r="B2512">
        <v>0</v>
      </c>
      <c r="C2512" s="1" t="s">
        <v>32</v>
      </c>
      <c r="D2512">
        <v>0</v>
      </c>
      <c r="E2512" s="1" t="s">
        <v>92</v>
      </c>
      <c r="F2512" s="1" t="s">
        <v>17</v>
      </c>
      <c r="G2512">
        <v>13</v>
      </c>
    </row>
    <row r="2513" spans="1:7" x14ac:dyDescent="0.35">
      <c r="A2513">
        <v>150025</v>
      </c>
      <c r="B2513">
        <v>0</v>
      </c>
      <c r="C2513" s="1" t="s">
        <v>22</v>
      </c>
      <c r="D2513">
        <v>2005</v>
      </c>
      <c r="E2513" s="1" t="s">
        <v>91</v>
      </c>
      <c r="F2513" s="1" t="s">
        <v>17</v>
      </c>
      <c r="G2513">
        <v>3</v>
      </c>
    </row>
    <row r="2514" spans="1:7" x14ac:dyDescent="0.35">
      <c r="A2514">
        <v>111045</v>
      </c>
      <c r="B2514">
        <v>0</v>
      </c>
      <c r="C2514" s="1" t="s">
        <v>33</v>
      </c>
      <c r="D2514">
        <v>1812</v>
      </c>
      <c r="E2514" s="1" t="s">
        <v>92</v>
      </c>
      <c r="F2514" s="1" t="s">
        <v>97</v>
      </c>
      <c r="G2514">
        <v>10</v>
      </c>
    </row>
    <row r="2515" spans="1:7" x14ac:dyDescent="0.35">
      <c r="A2515">
        <v>3109</v>
      </c>
      <c r="B2515">
        <v>0</v>
      </c>
      <c r="C2515" s="1" t="s">
        <v>16</v>
      </c>
      <c r="D2515">
        <v>3408</v>
      </c>
      <c r="E2515" s="1" t="s">
        <v>93</v>
      </c>
      <c r="F2515" s="1" t="s">
        <v>14</v>
      </c>
      <c r="G2515">
        <v>25</v>
      </c>
    </row>
    <row r="2516" spans="1:7" x14ac:dyDescent="0.35">
      <c r="A2516">
        <v>45134</v>
      </c>
      <c r="B2516">
        <v>1</v>
      </c>
      <c r="C2516" s="1" t="s">
        <v>13</v>
      </c>
      <c r="D2516">
        <v>1312</v>
      </c>
      <c r="E2516" s="1" t="s">
        <v>89</v>
      </c>
      <c r="F2516" s="1" t="s">
        <v>14</v>
      </c>
      <c r="G2516">
        <v>12</v>
      </c>
    </row>
    <row r="2517" spans="1:7" x14ac:dyDescent="0.35">
      <c r="A2517">
        <v>85396</v>
      </c>
      <c r="B2517">
        <v>0</v>
      </c>
      <c r="C2517" s="1" t="s">
        <v>57</v>
      </c>
      <c r="D2517">
        <v>6301</v>
      </c>
      <c r="E2517" s="1" t="s">
        <v>95</v>
      </c>
      <c r="F2517" s="1" t="s">
        <v>17</v>
      </c>
      <c r="G2517">
        <v>9</v>
      </c>
    </row>
    <row r="2518" spans="1:7" x14ac:dyDescent="0.35">
      <c r="A2518">
        <v>164246</v>
      </c>
      <c r="B2518">
        <v>2</v>
      </c>
      <c r="C2518" s="1" t="s">
        <v>22</v>
      </c>
      <c r="D2518">
        <v>5001</v>
      </c>
      <c r="E2518" s="1" t="s">
        <v>96</v>
      </c>
      <c r="F2518" s="1" t="s">
        <v>17</v>
      </c>
      <c r="G2518">
        <v>15</v>
      </c>
    </row>
    <row r="2519" spans="1:7" x14ac:dyDescent="0.35">
      <c r="A2519">
        <v>49109</v>
      </c>
      <c r="B2519">
        <v>0</v>
      </c>
      <c r="C2519" s="1" t="s">
        <v>44</v>
      </c>
      <c r="D2519">
        <v>0</v>
      </c>
      <c r="E2519" s="1" t="s">
        <v>92</v>
      </c>
      <c r="F2519" s="1" t="s">
        <v>97</v>
      </c>
      <c r="G2519">
        <v>6</v>
      </c>
    </row>
    <row r="2520" spans="1:7" x14ac:dyDescent="0.35">
      <c r="A2520">
        <v>127346</v>
      </c>
      <c r="B2520">
        <v>0</v>
      </c>
      <c r="C2520" s="1" t="s">
        <v>75</v>
      </c>
      <c r="D2520">
        <v>5001</v>
      </c>
      <c r="E2520" s="1" t="s">
        <v>94</v>
      </c>
      <c r="F2520" s="1" t="s">
        <v>17</v>
      </c>
      <c r="G2520">
        <v>10</v>
      </c>
    </row>
    <row r="2521" spans="1:7" x14ac:dyDescent="0.35">
      <c r="A2521">
        <v>54123</v>
      </c>
      <c r="B2521">
        <v>0</v>
      </c>
      <c r="C2521" s="1" t="s">
        <v>54</v>
      </c>
      <c r="D2521">
        <v>0</v>
      </c>
      <c r="E2521" s="1" t="s">
        <v>90</v>
      </c>
      <c r="F2521" s="1" t="s">
        <v>17</v>
      </c>
      <c r="G2521">
        <v>5</v>
      </c>
    </row>
    <row r="2522" spans="1:7" x14ac:dyDescent="0.35">
      <c r="A2522">
        <v>125999</v>
      </c>
      <c r="B2522">
        <v>2</v>
      </c>
      <c r="C2522" s="1" t="s">
        <v>21</v>
      </c>
      <c r="D2522">
        <v>5701</v>
      </c>
      <c r="E2522" s="1" t="s">
        <v>105</v>
      </c>
      <c r="F2522" s="1" t="s">
        <v>17</v>
      </c>
      <c r="G2522">
        <v>20</v>
      </c>
    </row>
    <row r="2523" spans="1:7" x14ac:dyDescent="0.35">
      <c r="A2523">
        <v>130989</v>
      </c>
      <c r="B2523">
        <v>1</v>
      </c>
      <c r="C2523" s="1" t="s">
        <v>49</v>
      </c>
      <c r="D2523">
        <v>0</v>
      </c>
      <c r="E2523" s="1" t="s">
        <v>95</v>
      </c>
      <c r="F2523" s="1" t="s">
        <v>14</v>
      </c>
      <c r="G2523">
        <v>25</v>
      </c>
    </row>
    <row r="2524" spans="1:7" x14ac:dyDescent="0.35">
      <c r="A2524">
        <v>62721</v>
      </c>
      <c r="B2524">
        <v>1</v>
      </c>
      <c r="C2524" s="1" t="s">
        <v>34</v>
      </c>
      <c r="D2524">
        <v>0</v>
      </c>
      <c r="E2524" s="1" t="s">
        <v>92</v>
      </c>
      <c r="F2524" s="1" t="s">
        <v>31</v>
      </c>
      <c r="G2524">
        <v>6</v>
      </c>
    </row>
    <row r="2525" spans="1:7" x14ac:dyDescent="0.35">
      <c r="A2525">
        <v>104177</v>
      </c>
      <c r="B2525">
        <v>0</v>
      </c>
      <c r="C2525" s="1" t="s">
        <v>37</v>
      </c>
      <c r="D2525">
        <v>4201</v>
      </c>
      <c r="E2525" s="1" t="s">
        <v>94</v>
      </c>
      <c r="F2525" s="1" t="s">
        <v>17</v>
      </c>
      <c r="G2525">
        <v>15</v>
      </c>
    </row>
    <row r="2526" spans="1:7" x14ac:dyDescent="0.35">
      <c r="A2526">
        <v>70217</v>
      </c>
      <c r="B2526">
        <v>28</v>
      </c>
      <c r="C2526" s="1" t="s">
        <v>30</v>
      </c>
      <c r="D2526">
        <v>5201</v>
      </c>
      <c r="E2526" s="1" t="s">
        <v>99</v>
      </c>
      <c r="F2526" s="1" t="s">
        <v>17</v>
      </c>
      <c r="G2526">
        <v>10</v>
      </c>
    </row>
    <row r="2527" spans="1:7" x14ac:dyDescent="0.35">
      <c r="A2527">
        <v>160394</v>
      </c>
      <c r="B2527">
        <v>0</v>
      </c>
      <c r="C2527" s="1" t="s">
        <v>22</v>
      </c>
      <c r="D2527">
        <v>1001</v>
      </c>
      <c r="E2527" s="1" t="s">
        <v>91</v>
      </c>
      <c r="F2527" s="1" t="s">
        <v>17</v>
      </c>
      <c r="G2527">
        <v>8</v>
      </c>
    </row>
    <row r="2528" spans="1:7" x14ac:dyDescent="0.35">
      <c r="A2528">
        <v>134115</v>
      </c>
      <c r="B2528">
        <v>1002</v>
      </c>
      <c r="C2528" s="1" t="s">
        <v>26</v>
      </c>
      <c r="D2528">
        <v>5706</v>
      </c>
      <c r="E2528" s="1" t="s">
        <v>90</v>
      </c>
      <c r="F2528" s="1" t="s">
        <v>14</v>
      </c>
      <c r="G2528">
        <v>20</v>
      </c>
    </row>
    <row r="2529" spans="1:7" x14ac:dyDescent="0.35">
      <c r="A2529">
        <v>175602</v>
      </c>
      <c r="B2529">
        <v>2</v>
      </c>
      <c r="C2529" s="1" t="s">
        <v>51</v>
      </c>
      <c r="D2529">
        <v>2301</v>
      </c>
      <c r="E2529" s="1" t="s">
        <v>103</v>
      </c>
      <c r="F2529" s="1" t="s">
        <v>17</v>
      </c>
      <c r="G2529">
        <v>3</v>
      </c>
    </row>
    <row r="2530" spans="1:7" x14ac:dyDescent="0.35">
      <c r="A2530">
        <v>88489</v>
      </c>
      <c r="B2530">
        <v>0</v>
      </c>
      <c r="C2530" s="1" t="s">
        <v>16</v>
      </c>
      <c r="D2530">
        <v>3011</v>
      </c>
      <c r="E2530" s="1" t="s">
        <v>94</v>
      </c>
      <c r="F2530" s="1" t="s">
        <v>17</v>
      </c>
      <c r="G2530">
        <v>25</v>
      </c>
    </row>
    <row r="2531" spans="1:7" x14ac:dyDescent="0.35">
      <c r="A2531">
        <v>139664</v>
      </c>
      <c r="B2531">
        <v>28</v>
      </c>
      <c r="C2531" s="1" t="s">
        <v>55</v>
      </c>
      <c r="D2531">
        <v>4408</v>
      </c>
      <c r="E2531" s="1" t="s">
        <v>94</v>
      </c>
      <c r="F2531" s="1" t="s">
        <v>17</v>
      </c>
      <c r="G2531">
        <v>16</v>
      </c>
    </row>
    <row r="2532" spans="1:7" x14ac:dyDescent="0.35">
      <c r="A2532">
        <v>9947</v>
      </c>
      <c r="B2532">
        <v>1</v>
      </c>
      <c r="C2532" s="1" t="s">
        <v>49</v>
      </c>
      <c r="D2532">
        <v>2001</v>
      </c>
      <c r="E2532" s="1" t="s">
        <v>91</v>
      </c>
      <c r="F2532" s="1" t="s">
        <v>14</v>
      </c>
      <c r="G2532">
        <v>10</v>
      </c>
    </row>
    <row r="2533" spans="1:7" x14ac:dyDescent="0.35">
      <c r="A2533">
        <v>168368</v>
      </c>
      <c r="B2533">
        <v>0</v>
      </c>
      <c r="C2533" s="1" t="s">
        <v>22</v>
      </c>
      <c r="D2533">
        <v>4406</v>
      </c>
      <c r="E2533" s="1" t="s">
        <v>94</v>
      </c>
      <c r="F2533" s="1" t="s">
        <v>14</v>
      </c>
      <c r="G2533">
        <v>10</v>
      </c>
    </row>
    <row r="2534" spans="1:7" x14ac:dyDescent="0.35">
      <c r="A2534">
        <v>166927</v>
      </c>
      <c r="B2534">
        <v>1002</v>
      </c>
      <c r="C2534" s="1" t="s">
        <v>22</v>
      </c>
      <c r="D2534">
        <v>2908</v>
      </c>
      <c r="E2534" s="1" t="s">
        <v>94</v>
      </c>
      <c r="F2534" s="1" t="s">
        <v>14</v>
      </c>
      <c r="G2534">
        <v>20</v>
      </c>
    </row>
    <row r="2535" spans="1:7" x14ac:dyDescent="0.35">
      <c r="A2535">
        <v>189723</v>
      </c>
      <c r="B2535">
        <v>0</v>
      </c>
      <c r="C2535" s="1" t="s">
        <v>49</v>
      </c>
      <c r="D2535">
        <v>0</v>
      </c>
      <c r="E2535" s="1" t="s">
        <v>94</v>
      </c>
      <c r="F2535" s="1" t="s">
        <v>17</v>
      </c>
      <c r="G2535">
        <v>10</v>
      </c>
    </row>
    <row r="2536" spans="1:7" x14ac:dyDescent="0.35">
      <c r="A2536">
        <v>156559</v>
      </c>
      <c r="B2536">
        <v>1</v>
      </c>
      <c r="C2536" s="1" t="s">
        <v>22</v>
      </c>
      <c r="D2536">
        <v>4601</v>
      </c>
      <c r="E2536" s="1" t="s">
        <v>94</v>
      </c>
      <c r="F2536" s="1" t="s">
        <v>14</v>
      </c>
      <c r="G2536">
        <v>12</v>
      </c>
    </row>
    <row r="2537" spans="1:7" x14ac:dyDescent="0.35">
      <c r="A2537">
        <v>64683</v>
      </c>
      <c r="B2537">
        <v>28</v>
      </c>
      <c r="C2537" s="1" t="s">
        <v>30</v>
      </c>
      <c r="D2537">
        <v>5001</v>
      </c>
      <c r="E2537" s="1" t="s">
        <v>102</v>
      </c>
      <c r="F2537" s="1" t="s">
        <v>17</v>
      </c>
      <c r="G2537">
        <v>10</v>
      </c>
    </row>
    <row r="2538" spans="1:7" x14ac:dyDescent="0.35">
      <c r="A2538">
        <v>164697</v>
      </c>
      <c r="B2538">
        <v>28</v>
      </c>
      <c r="C2538" s="1" t="s">
        <v>22</v>
      </c>
      <c r="D2538">
        <v>1701</v>
      </c>
      <c r="E2538" s="1" t="s">
        <v>91</v>
      </c>
      <c r="F2538" s="1" t="s">
        <v>17</v>
      </c>
      <c r="G2538">
        <v>20</v>
      </c>
    </row>
    <row r="2539" spans="1:7" x14ac:dyDescent="0.35">
      <c r="A2539">
        <v>111918</v>
      </c>
      <c r="B2539">
        <v>0</v>
      </c>
      <c r="C2539" s="1" t="s">
        <v>33</v>
      </c>
      <c r="D2539">
        <v>3201</v>
      </c>
      <c r="E2539" s="1" t="s">
        <v>90</v>
      </c>
      <c r="F2539" s="1" t="s">
        <v>17</v>
      </c>
      <c r="G2539">
        <v>5</v>
      </c>
    </row>
    <row r="2540" spans="1:7" x14ac:dyDescent="0.35">
      <c r="A2540">
        <v>89816</v>
      </c>
      <c r="B2540">
        <v>0</v>
      </c>
      <c r="C2540" s="1" t="s">
        <v>16</v>
      </c>
      <c r="D2540">
        <v>4707</v>
      </c>
      <c r="E2540" s="1" t="s">
        <v>94</v>
      </c>
      <c r="F2540" s="1" t="s">
        <v>14</v>
      </c>
      <c r="G2540">
        <v>25</v>
      </c>
    </row>
    <row r="2541" spans="1:7" x14ac:dyDescent="0.35">
      <c r="A2541">
        <v>161115</v>
      </c>
      <c r="B2541">
        <v>2</v>
      </c>
      <c r="C2541" s="1" t="s">
        <v>22</v>
      </c>
      <c r="D2541">
        <v>0</v>
      </c>
      <c r="E2541" s="1" t="s">
        <v>89</v>
      </c>
      <c r="F2541" s="1" t="s">
        <v>31</v>
      </c>
      <c r="G2541">
        <v>10</v>
      </c>
    </row>
    <row r="2542" spans="1:7" x14ac:dyDescent="0.35">
      <c r="A2542">
        <v>165753</v>
      </c>
      <c r="B2542">
        <v>0</v>
      </c>
      <c r="C2542" s="1" t="s">
        <v>22</v>
      </c>
      <c r="D2542">
        <v>2801</v>
      </c>
      <c r="E2542" s="1" t="s">
        <v>91</v>
      </c>
      <c r="F2542" s="1" t="s">
        <v>14</v>
      </c>
      <c r="G2542">
        <v>15</v>
      </c>
    </row>
    <row r="2543" spans="1:7" x14ac:dyDescent="0.35">
      <c r="A2543">
        <v>117411</v>
      </c>
      <c r="B2543">
        <v>0</v>
      </c>
      <c r="C2543" s="1" t="s">
        <v>21</v>
      </c>
      <c r="D2543">
        <v>2009</v>
      </c>
      <c r="E2543" s="1" t="s">
        <v>94</v>
      </c>
      <c r="F2543" s="1" t="s">
        <v>17</v>
      </c>
      <c r="G2543">
        <v>20</v>
      </c>
    </row>
    <row r="2544" spans="1:7" x14ac:dyDescent="0.35">
      <c r="A2544">
        <v>112750</v>
      </c>
      <c r="B2544">
        <v>0</v>
      </c>
      <c r="C2544" s="1" t="s">
        <v>32</v>
      </c>
      <c r="D2544">
        <v>5801</v>
      </c>
      <c r="E2544" s="1" t="s">
        <v>94</v>
      </c>
      <c r="F2544" s="1" t="s">
        <v>17</v>
      </c>
      <c r="G2544">
        <v>20</v>
      </c>
    </row>
    <row r="2545" spans="1:7" x14ac:dyDescent="0.35">
      <c r="A2545">
        <v>134852</v>
      </c>
      <c r="B2545">
        <v>1</v>
      </c>
      <c r="C2545" s="1" t="s">
        <v>39</v>
      </c>
      <c r="D2545">
        <v>4901</v>
      </c>
      <c r="E2545" s="1" t="s">
        <v>92</v>
      </c>
      <c r="F2545" s="1" t="s">
        <v>14</v>
      </c>
      <c r="G2545">
        <v>50</v>
      </c>
    </row>
    <row r="2546" spans="1:7" x14ac:dyDescent="0.35">
      <c r="A2546">
        <v>69506</v>
      </c>
      <c r="B2546">
        <v>0</v>
      </c>
      <c r="C2546" s="1" t="s">
        <v>30</v>
      </c>
      <c r="D2546">
        <v>2005</v>
      </c>
      <c r="E2546" s="1" t="s">
        <v>91</v>
      </c>
      <c r="F2546" s="1" t="s">
        <v>17</v>
      </c>
      <c r="G2546">
        <v>15</v>
      </c>
    </row>
    <row r="2547" spans="1:7" x14ac:dyDescent="0.35">
      <c r="A2547">
        <v>94920</v>
      </c>
      <c r="B2547">
        <v>0</v>
      </c>
      <c r="C2547" s="1" t="s">
        <v>16</v>
      </c>
      <c r="D2547">
        <v>4105</v>
      </c>
      <c r="E2547" s="1" t="s">
        <v>96</v>
      </c>
      <c r="F2547" s="1" t="s">
        <v>17</v>
      </c>
      <c r="G2547">
        <v>15</v>
      </c>
    </row>
    <row r="2548" spans="1:7" x14ac:dyDescent="0.35">
      <c r="A2548">
        <v>186699</v>
      </c>
      <c r="B2548">
        <v>2</v>
      </c>
      <c r="C2548" s="1" t="s">
        <v>36</v>
      </c>
      <c r="D2548">
        <v>0</v>
      </c>
      <c r="E2548" s="1" t="s">
        <v>103</v>
      </c>
      <c r="F2548" s="1" t="s">
        <v>17</v>
      </c>
      <c r="G2548">
        <v>20</v>
      </c>
    </row>
    <row r="2549" spans="1:7" x14ac:dyDescent="0.35">
      <c r="A2549">
        <v>99276</v>
      </c>
      <c r="B2549">
        <v>2</v>
      </c>
      <c r="C2549" s="1" t="s">
        <v>37</v>
      </c>
      <c r="D2549">
        <v>5801</v>
      </c>
      <c r="E2549" s="1" t="s">
        <v>94</v>
      </c>
      <c r="F2549" s="1" t="s">
        <v>17</v>
      </c>
      <c r="G2549">
        <v>15</v>
      </c>
    </row>
    <row r="2550" spans="1:7" x14ac:dyDescent="0.35">
      <c r="A2550">
        <v>84582</v>
      </c>
      <c r="B2550">
        <v>2</v>
      </c>
      <c r="C2550" s="1" t="s">
        <v>57</v>
      </c>
      <c r="D2550">
        <v>3512</v>
      </c>
      <c r="E2550" s="1" t="s">
        <v>93</v>
      </c>
      <c r="F2550" s="1" t="s">
        <v>17</v>
      </c>
      <c r="G2550">
        <v>25</v>
      </c>
    </row>
    <row r="2551" spans="1:7" x14ac:dyDescent="0.35">
      <c r="A2551">
        <v>132339</v>
      </c>
      <c r="B2551">
        <v>0</v>
      </c>
      <c r="C2551" s="1" t="s">
        <v>49</v>
      </c>
      <c r="D2551">
        <v>3001</v>
      </c>
      <c r="E2551" s="1" t="s">
        <v>92</v>
      </c>
      <c r="F2551" s="1" t="s">
        <v>14</v>
      </c>
      <c r="G2551">
        <v>11</v>
      </c>
    </row>
    <row r="2552" spans="1:7" x14ac:dyDescent="0.35">
      <c r="A2552">
        <v>12011</v>
      </c>
      <c r="B2552">
        <v>1</v>
      </c>
      <c r="C2552" s="1" t="s">
        <v>22</v>
      </c>
      <c r="D2552">
        <v>2801</v>
      </c>
      <c r="E2552" s="1" t="s">
        <v>98</v>
      </c>
      <c r="F2552" s="1" t="s">
        <v>14</v>
      </c>
      <c r="G2552">
        <v>11</v>
      </c>
    </row>
    <row r="2553" spans="1:7" x14ac:dyDescent="0.35">
      <c r="A2553">
        <v>117673</v>
      </c>
      <c r="B2553">
        <v>1</v>
      </c>
      <c r="C2553" s="1" t="s">
        <v>21</v>
      </c>
      <c r="D2553">
        <v>3801</v>
      </c>
      <c r="E2553" s="1" t="s">
        <v>90</v>
      </c>
      <c r="F2553" s="1" t="s">
        <v>14</v>
      </c>
      <c r="G2553">
        <v>15</v>
      </c>
    </row>
    <row r="2554" spans="1:7" x14ac:dyDescent="0.35">
      <c r="A2554">
        <v>186170</v>
      </c>
      <c r="B2554">
        <v>1</v>
      </c>
      <c r="C2554" s="1" t="s">
        <v>21</v>
      </c>
      <c r="D2554">
        <v>1801</v>
      </c>
      <c r="E2554" s="1" t="s">
        <v>92</v>
      </c>
      <c r="F2554" s="1" t="s">
        <v>14</v>
      </c>
      <c r="G2554">
        <v>17</v>
      </c>
    </row>
    <row r="2555" spans="1:7" x14ac:dyDescent="0.35">
      <c r="A2555">
        <v>150186</v>
      </c>
      <c r="B2555">
        <v>28</v>
      </c>
      <c r="C2555" s="1" t="s">
        <v>22</v>
      </c>
      <c r="D2555">
        <v>0</v>
      </c>
      <c r="E2555" s="1" t="s">
        <v>91</v>
      </c>
      <c r="F2555" s="1" t="s">
        <v>17</v>
      </c>
      <c r="G2555">
        <v>10</v>
      </c>
    </row>
    <row r="2556" spans="1:7" x14ac:dyDescent="0.35">
      <c r="A2556">
        <v>3638</v>
      </c>
      <c r="B2556">
        <v>0</v>
      </c>
      <c r="C2556" s="1" t="s">
        <v>30</v>
      </c>
      <c r="D2556">
        <v>0</v>
      </c>
      <c r="E2556" s="1" t="s">
        <v>97</v>
      </c>
      <c r="F2556" s="1" t="s">
        <v>17</v>
      </c>
      <c r="G2556">
        <v>15</v>
      </c>
    </row>
    <row r="2557" spans="1:7" x14ac:dyDescent="0.35">
      <c r="A2557">
        <v>160633</v>
      </c>
      <c r="B2557">
        <v>0</v>
      </c>
      <c r="C2557" s="1" t="s">
        <v>22</v>
      </c>
      <c r="D2557">
        <v>4201</v>
      </c>
      <c r="E2557" s="1" t="s">
        <v>92</v>
      </c>
      <c r="F2557" s="1" t="s">
        <v>17</v>
      </c>
      <c r="G2557">
        <v>25</v>
      </c>
    </row>
    <row r="2558" spans="1:7" x14ac:dyDescent="0.35">
      <c r="A2558">
        <v>161514</v>
      </c>
      <c r="B2558">
        <v>0</v>
      </c>
      <c r="C2558" s="1" t="s">
        <v>22</v>
      </c>
      <c r="D2558">
        <v>1001</v>
      </c>
      <c r="E2558" s="1" t="s">
        <v>94</v>
      </c>
      <c r="F2558" s="1" t="s">
        <v>17</v>
      </c>
      <c r="G2558">
        <v>5</v>
      </c>
    </row>
    <row r="2559" spans="1:7" x14ac:dyDescent="0.35">
      <c r="A2559">
        <v>110539</v>
      </c>
      <c r="B2559">
        <v>2</v>
      </c>
      <c r="C2559" s="1" t="s">
        <v>50</v>
      </c>
      <c r="D2559">
        <v>4702</v>
      </c>
      <c r="E2559" s="1" t="s">
        <v>92</v>
      </c>
      <c r="F2559" s="1" t="s">
        <v>14</v>
      </c>
      <c r="G2559">
        <v>20</v>
      </c>
    </row>
    <row r="2560" spans="1:7" x14ac:dyDescent="0.35">
      <c r="A2560">
        <v>77379</v>
      </c>
      <c r="B2560">
        <v>0</v>
      </c>
      <c r="C2560" s="1" t="s">
        <v>36</v>
      </c>
      <c r="D2560">
        <v>0</v>
      </c>
      <c r="E2560" s="1" t="s">
        <v>90</v>
      </c>
      <c r="F2560" s="1" t="s">
        <v>97</v>
      </c>
      <c r="G2560">
        <v>20</v>
      </c>
    </row>
    <row r="2561" spans="1:7" x14ac:dyDescent="0.35">
      <c r="A2561">
        <v>176881</v>
      </c>
      <c r="B2561">
        <v>2</v>
      </c>
      <c r="C2561" s="1" t="s">
        <v>51</v>
      </c>
      <c r="D2561">
        <v>3001</v>
      </c>
      <c r="E2561" s="1" t="s">
        <v>90</v>
      </c>
      <c r="F2561" s="1" t="s">
        <v>17</v>
      </c>
      <c r="G2561">
        <v>5</v>
      </c>
    </row>
    <row r="2562" spans="1:7" x14ac:dyDescent="0.35">
      <c r="A2562">
        <v>115833</v>
      </c>
      <c r="B2562">
        <v>1</v>
      </c>
      <c r="C2562" s="1" t="s">
        <v>21</v>
      </c>
      <c r="D2562">
        <v>3106</v>
      </c>
      <c r="E2562" s="1" t="s">
        <v>104</v>
      </c>
      <c r="F2562" s="1" t="s">
        <v>14</v>
      </c>
      <c r="G2562">
        <v>5</v>
      </c>
    </row>
    <row r="2563" spans="1:7" x14ac:dyDescent="0.35">
      <c r="A2563">
        <v>65421</v>
      </c>
      <c r="B2563">
        <v>2</v>
      </c>
      <c r="C2563" s="1" t="s">
        <v>30</v>
      </c>
      <c r="D2563">
        <v>6301</v>
      </c>
      <c r="E2563" s="1" t="s">
        <v>91</v>
      </c>
      <c r="F2563" s="1" t="s">
        <v>17</v>
      </c>
      <c r="G2563">
        <v>15</v>
      </c>
    </row>
    <row r="2564" spans="1:7" x14ac:dyDescent="0.35">
      <c r="A2564">
        <v>132157</v>
      </c>
      <c r="B2564">
        <v>0</v>
      </c>
      <c r="C2564" s="1" t="s">
        <v>49</v>
      </c>
      <c r="D2564">
        <v>4201</v>
      </c>
      <c r="E2564" s="1" t="s">
        <v>90</v>
      </c>
      <c r="F2564" s="1" t="s">
        <v>17</v>
      </c>
      <c r="G2564">
        <v>25</v>
      </c>
    </row>
    <row r="2565" spans="1:7" x14ac:dyDescent="0.35">
      <c r="A2565">
        <v>36576</v>
      </c>
      <c r="B2565">
        <v>0</v>
      </c>
      <c r="C2565" s="1" t="s">
        <v>13</v>
      </c>
      <c r="D2565">
        <v>0</v>
      </c>
      <c r="E2565" s="1" t="s">
        <v>94</v>
      </c>
      <c r="F2565" s="1" t="s">
        <v>97</v>
      </c>
      <c r="G2565">
        <v>5</v>
      </c>
    </row>
    <row r="2566" spans="1:7" x14ac:dyDescent="0.35">
      <c r="A2566">
        <v>157739</v>
      </c>
      <c r="B2566">
        <v>1</v>
      </c>
      <c r="C2566" s="1" t="s">
        <v>22</v>
      </c>
      <c r="D2566">
        <v>2705</v>
      </c>
      <c r="E2566" s="1" t="s">
        <v>94</v>
      </c>
      <c r="F2566" s="1" t="s">
        <v>14</v>
      </c>
      <c r="G2566">
        <v>14</v>
      </c>
    </row>
    <row r="2567" spans="1:7" x14ac:dyDescent="0.35">
      <c r="A2567">
        <v>157660</v>
      </c>
      <c r="B2567">
        <v>0</v>
      </c>
      <c r="C2567" s="1" t="s">
        <v>22</v>
      </c>
      <c r="D2567">
        <v>3201</v>
      </c>
      <c r="E2567" s="1" t="s">
        <v>93</v>
      </c>
      <c r="F2567" s="1" t="s">
        <v>17</v>
      </c>
      <c r="G2567">
        <v>20</v>
      </c>
    </row>
    <row r="2568" spans="1:7" x14ac:dyDescent="0.35">
      <c r="A2568">
        <v>34681</v>
      </c>
      <c r="B2568">
        <v>0</v>
      </c>
      <c r="C2568" s="1" t="s">
        <v>13</v>
      </c>
      <c r="D2568">
        <v>6108</v>
      </c>
      <c r="E2568" s="1" t="s">
        <v>94</v>
      </c>
      <c r="F2568" s="1" t="s">
        <v>17</v>
      </c>
      <c r="G2568">
        <v>21</v>
      </c>
    </row>
    <row r="2569" spans="1:7" x14ac:dyDescent="0.35">
      <c r="A2569">
        <v>72139</v>
      </c>
      <c r="B2569">
        <v>0</v>
      </c>
      <c r="C2569" s="1" t="s">
        <v>30</v>
      </c>
      <c r="D2569">
        <v>3811</v>
      </c>
      <c r="E2569" s="1" t="s">
        <v>92</v>
      </c>
      <c r="F2569" s="1" t="s">
        <v>17</v>
      </c>
      <c r="G2569">
        <v>10</v>
      </c>
    </row>
    <row r="2570" spans="1:7" x14ac:dyDescent="0.35">
      <c r="A2570">
        <v>47525</v>
      </c>
      <c r="B2570">
        <v>1</v>
      </c>
      <c r="C2570" s="1" t="s">
        <v>44</v>
      </c>
      <c r="D2570">
        <v>3601</v>
      </c>
      <c r="E2570" s="1" t="s">
        <v>98</v>
      </c>
      <c r="F2570" s="1" t="s">
        <v>14</v>
      </c>
      <c r="G2570">
        <v>20</v>
      </c>
    </row>
    <row r="2571" spans="1:7" x14ac:dyDescent="0.35">
      <c r="A2571">
        <v>51467</v>
      </c>
      <c r="B2571">
        <v>0</v>
      </c>
      <c r="C2571" s="1" t="s">
        <v>54</v>
      </c>
      <c r="D2571">
        <v>0</v>
      </c>
      <c r="E2571" s="1" t="s">
        <v>98</v>
      </c>
      <c r="F2571" s="1" t="s">
        <v>17</v>
      </c>
      <c r="G2571">
        <v>11</v>
      </c>
    </row>
    <row r="2572" spans="1:7" x14ac:dyDescent="0.35">
      <c r="A2572">
        <v>34800</v>
      </c>
      <c r="B2572">
        <v>28</v>
      </c>
      <c r="C2572" s="1" t="s">
        <v>13</v>
      </c>
      <c r="D2572">
        <v>2801</v>
      </c>
      <c r="E2572" s="1" t="s">
        <v>89</v>
      </c>
      <c r="F2572" s="1" t="s">
        <v>17</v>
      </c>
      <c r="G2572">
        <v>10</v>
      </c>
    </row>
    <row r="2573" spans="1:7" x14ac:dyDescent="0.35">
      <c r="A2573">
        <v>186809</v>
      </c>
      <c r="B2573">
        <v>2</v>
      </c>
      <c r="C2573" s="1" t="s">
        <v>22</v>
      </c>
      <c r="D2573">
        <v>3201</v>
      </c>
      <c r="E2573" s="1" t="s">
        <v>94</v>
      </c>
      <c r="F2573" s="1" t="s">
        <v>17</v>
      </c>
      <c r="G2573">
        <v>15</v>
      </c>
    </row>
    <row r="2574" spans="1:7" x14ac:dyDescent="0.35">
      <c r="A2574">
        <v>3118</v>
      </c>
      <c r="B2574">
        <v>28</v>
      </c>
      <c r="C2574" s="1" t="s">
        <v>55</v>
      </c>
      <c r="D2574">
        <v>6201</v>
      </c>
      <c r="E2574" s="1" t="s">
        <v>94</v>
      </c>
      <c r="F2574" s="1" t="s">
        <v>17</v>
      </c>
      <c r="G2574">
        <v>10</v>
      </c>
    </row>
    <row r="2575" spans="1:7" x14ac:dyDescent="0.35">
      <c r="A2575">
        <v>120972</v>
      </c>
      <c r="B2575">
        <v>0</v>
      </c>
      <c r="C2575" s="1" t="s">
        <v>21</v>
      </c>
      <c r="D2575">
        <v>2606</v>
      </c>
      <c r="E2575" s="1" t="s">
        <v>103</v>
      </c>
      <c r="F2575" s="1" t="s">
        <v>17</v>
      </c>
      <c r="G2575">
        <v>7</v>
      </c>
    </row>
    <row r="2576" spans="1:7" x14ac:dyDescent="0.35">
      <c r="A2576">
        <v>53853</v>
      </c>
      <c r="B2576">
        <v>0</v>
      </c>
      <c r="C2576" s="1" t="s">
        <v>54</v>
      </c>
      <c r="D2576">
        <v>0</v>
      </c>
      <c r="E2576" s="1" t="s">
        <v>105</v>
      </c>
      <c r="F2576" s="1" t="s">
        <v>17</v>
      </c>
      <c r="G2576">
        <v>8</v>
      </c>
    </row>
    <row r="2577" spans="1:7" x14ac:dyDescent="0.35">
      <c r="A2577">
        <v>2320</v>
      </c>
      <c r="B2577">
        <v>0</v>
      </c>
      <c r="C2577" s="1" t="s">
        <v>28</v>
      </c>
      <c r="D2577">
        <v>8103</v>
      </c>
      <c r="E2577" s="1" t="s">
        <v>91</v>
      </c>
      <c r="F2577" s="1" t="s">
        <v>17</v>
      </c>
      <c r="G2577">
        <v>6</v>
      </c>
    </row>
    <row r="2578" spans="1:7" x14ac:dyDescent="0.35">
      <c r="A2578">
        <v>154799</v>
      </c>
      <c r="B2578">
        <v>1</v>
      </c>
      <c r="C2578" s="1" t="s">
        <v>22</v>
      </c>
      <c r="D2578">
        <v>0</v>
      </c>
      <c r="E2578" s="1" t="s">
        <v>92</v>
      </c>
      <c r="F2578" s="1" t="s">
        <v>14</v>
      </c>
      <c r="G2578">
        <v>50</v>
      </c>
    </row>
    <row r="2579" spans="1:7" x14ac:dyDescent="0.35">
      <c r="A2579">
        <v>102521</v>
      </c>
      <c r="B2579">
        <v>1</v>
      </c>
      <c r="C2579" s="1" t="s">
        <v>37</v>
      </c>
      <c r="D2579">
        <v>4401</v>
      </c>
      <c r="E2579" s="1" t="s">
        <v>92</v>
      </c>
      <c r="F2579" s="1" t="s">
        <v>14</v>
      </c>
      <c r="G2579">
        <v>5</v>
      </c>
    </row>
    <row r="2580" spans="1:7" x14ac:dyDescent="0.35">
      <c r="A2580">
        <v>30029</v>
      </c>
      <c r="B2580">
        <v>0</v>
      </c>
      <c r="C2580" s="1" t="s">
        <v>40</v>
      </c>
      <c r="D2580">
        <v>3001</v>
      </c>
      <c r="E2580" s="1" t="s">
        <v>95</v>
      </c>
      <c r="F2580" s="1" t="s">
        <v>17</v>
      </c>
      <c r="G2580">
        <v>14</v>
      </c>
    </row>
    <row r="2581" spans="1:7" x14ac:dyDescent="0.35">
      <c r="A2581">
        <v>148883</v>
      </c>
      <c r="B2581">
        <v>1</v>
      </c>
      <c r="C2581" s="1" t="s">
        <v>22</v>
      </c>
      <c r="D2581">
        <v>4701</v>
      </c>
      <c r="E2581" s="1" t="s">
        <v>95</v>
      </c>
      <c r="F2581" s="1" t="s">
        <v>14</v>
      </c>
      <c r="G2581">
        <v>21</v>
      </c>
    </row>
    <row r="2582" spans="1:7" x14ac:dyDescent="0.35">
      <c r="A2582">
        <v>177837</v>
      </c>
      <c r="B2582">
        <v>0</v>
      </c>
      <c r="C2582" s="1" t="s">
        <v>51</v>
      </c>
      <c r="D2582">
        <v>0</v>
      </c>
      <c r="E2582" s="1" t="s">
        <v>97</v>
      </c>
      <c r="F2582" s="1" t="s">
        <v>14</v>
      </c>
      <c r="G2582">
        <v>100</v>
      </c>
    </row>
    <row r="2583" spans="1:7" x14ac:dyDescent="0.35">
      <c r="A2583">
        <v>140377</v>
      </c>
      <c r="B2583">
        <v>0</v>
      </c>
      <c r="C2583" s="1" t="s">
        <v>55</v>
      </c>
      <c r="D2583">
        <v>3801</v>
      </c>
      <c r="E2583" s="1" t="s">
        <v>90</v>
      </c>
      <c r="F2583" s="1" t="s">
        <v>17</v>
      </c>
      <c r="G2583">
        <v>15</v>
      </c>
    </row>
    <row r="2584" spans="1:7" x14ac:dyDescent="0.35">
      <c r="A2584">
        <v>139363</v>
      </c>
      <c r="B2584">
        <v>0</v>
      </c>
      <c r="C2584" s="1" t="s">
        <v>55</v>
      </c>
      <c r="D2584">
        <v>5501</v>
      </c>
      <c r="E2584" s="1" t="s">
        <v>93</v>
      </c>
      <c r="F2584" s="1" t="s">
        <v>14</v>
      </c>
      <c r="G2584">
        <v>12</v>
      </c>
    </row>
    <row r="2585" spans="1:7" x14ac:dyDescent="0.35">
      <c r="A2585">
        <v>148131</v>
      </c>
      <c r="B2585">
        <v>0</v>
      </c>
      <c r="C2585" s="1" t="s">
        <v>22</v>
      </c>
      <c r="D2585">
        <v>5601</v>
      </c>
      <c r="E2585" s="1" t="s">
        <v>93</v>
      </c>
      <c r="F2585" s="1" t="s">
        <v>17</v>
      </c>
      <c r="G2585">
        <v>20</v>
      </c>
    </row>
    <row r="2586" spans="1:7" x14ac:dyDescent="0.35">
      <c r="A2586">
        <v>175902</v>
      </c>
      <c r="B2586">
        <v>2</v>
      </c>
      <c r="C2586" s="1" t="s">
        <v>51</v>
      </c>
      <c r="D2586">
        <v>0</v>
      </c>
      <c r="E2586" s="1" t="s">
        <v>89</v>
      </c>
      <c r="F2586" s="1" t="s">
        <v>17</v>
      </c>
      <c r="G2586">
        <v>15</v>
      </c>
    </row>
    <row r="2587" spans="1:7" x14ac:dyDescent="0.35">
      <c r="A2587">
        <v>148030</v>
      </c>
      <c r="B2587">
        <v>3</v>
      </c>
      <c r="C2587" s="1" t="s">
        <v>22</v>
      </c>
      <c r="D2587">
        <v>0</v>
      </c>
      <c r="E2587" s="1" t="s">
        <v>104</v>
      </c>
      <c r="F2587" s="1" t="s">
        <v>17</v>
      </c>
      <c r="G2587">
        <v>10</v>
      </c>
    </row>
    <row r="2588" spans="1:7" x14ac:dyDescent="0.35">
      <c r="A2588">
        <v>54003</v>
      </c>
      <c r="B2588">
        <v>0</v>
      </c>
      <c r="C2588" s="1" t="s">
        <v>54</v>
      </c>
      <c r="D2588">
        <v>3509</v>
      </c>
      <c r="E2588" s="1" t="s">
        <v>90</v>
      </c>
      <c r="F2588" s="1" t="s">
        <v>31</v>
      </c>
      <c r="G2588">
        <v>15</v>
      </c>
    </row>
    <row r="2589" spans="1:7" x14ac:dyDescent="0.35">
      <c r="A2589">
        <v>163412</v>
      </c>
      <c r="B2589">
        <v>0</v>
      </c>
      <c r="C2589" s="1" t="s">
        <v>22</v>
      </c>
      <c r="D2589">
        <v>0</v>
      </c>
      <c r="E2589" s="1" t="s">
        <v>96</v>
      </c>
      <c r="F2589" s="1" t="s">
        <v>17</v>
      </c>
      <c r="G2589">
        <v>20</v>
      </c>
    </row>
    <row r="2590" spans="1:7" x14ac:dyDescent="0.35">
      <c r="A2590">
        <v>134325</v>
      </c>
      <c r="B2590">
        <v>1</v>
      </c>
      <c r="C2590" s="1" t="s">
        <v>39</v>
      </c>
      <c r="D2590">
        <v>0</v>
      </c>
      <c r="E2590" s="1" t="s">
        <v>89</v>
      </c>
      <c r="F2590" s="1" t="s">
        <v>14</v>
      </c>
      <c r="G2590">
        <v>5</v>
      </c>
    </row>
    <row r="2591" spans="1:7" x14ac:dyDescent="0.35">
      <c r="A2591">
        <v>21135</v>
      </c>
      <c r="B2591">
        <v>14</v>
      </c>
      <c r="C2591" s="1" t="s">
        <v>18</v>
      </c>
      <c r="D2591">
        <v>0</v>
      </c>
      <c r="E2591" s="1" t="s">
        <v>92</v>
      </c>
      <c r="F2591" s="1" t="s">
        <v>14</v>
      </c>
      <c r="G2591">
        <v>5</v>
      </c>
    </row>
    <row r="2592" spans="1:7" x14ac:dyDescent="0.35">
      <c r="A2592">
        <v>133948</v>
      </c>
      <c r="B2592">
        <v>0</v>
      </c>
      <c r="C2592" s="1" t="s">
        <v>22</v>
      </c>
      <c r="D2592">
        <v>1603</v>
      </c>
      <c r="E2592" s="1" t="s">
        <v>90</v>
      </c>
      <c r="F2592" s="1" t="s">
        <v>97</v>
      </c>
      <c r="G2592">
        <v>13</v>
      </c>
    </row>
    <row r="2593" spans="1:7" x14ac:dyDescent="0.35">
      <c r="A2593">
        <v>129945</v>
      </c>
      <c r="B2593">
        <v>0</v>
      </c>
      <c r="C2593" s="1" t="s">
        <v>49</v>
      </c>
      <c r="D2593">
        <v>0</v>
      </c>
      <c r="E2593" s="1" t="s">
        <v>98</v>
      </c>
      <c r="F2593" s="1" t="s">
        <v>17</v>
      </c>
      <c r="G2593">
        <v>7</v>
      </c>
    </row>
    <row r="2594" spans="1:7" x14ac:dyDescent="0.35">
      <c r="A2594">
        <v>12832</v>
      </c>
      <c r="B2594">
        <v>0</v>
      </c>
      <c r="C2594" s="1" t="s">
        <v>33</v>
      </c>
      <c r="D2594">
        <v>2301</v>
      </c>
      <c r="E2594" s="1" t="s">
        <v>90</v>
      </c>
      <c r="F2594" s="1" t="s">
        <v>17</v>
      </c>
      <c r="G2594">
        <v>10</v>
      </c>
    </row>
    <row r="2595" spans="1:7" x14ac:dyDescent="0.35">
      <c r="A2595">
        <v>74706</v>
      </c>
      <c r="B2595">
        <v>1</v>
      </c>
      <c r="C2595" s="1" t="s">
        <v>30</v>
      </c>
      <c r="D2595">
        <v>5101</v>
      </c>
      <c r="E2595" s="1" t="s">
        <v>90</v>
      </c>
      <c r="F2595" s="1" t="s">
        <v>14</v>
      </c>
      <c r="G2595">
        <v>25</v>
      </c>
    </row>
    <row r="2596" spans="1:7" x14ac:dyDescent="0.35">
      <c r="A2596">
        <v>7649</v>
      </c>
      <c r="B2596">
        <v>2</v>
      </c>
      <c r="C2596" s="1" t="s">
        <v>54</v>
      </c>
      <c r="D2596">
        <v>0</v>
      </c>
      <c r="E2596" s="1" t="s">
        <v>94</v>
      </c>
      <c r="F2596" s="1" t="s">
        <v>17</v>
      </c>
      <c r="G2596">
        <v>13</v>
      </c>
    </row>
    <row r="2597" spans="1:7" x14ac:dyDescent="0.35">
      <c r="A2597">
        <v>45878</v>
      </c>
      <c r="B2597">
        <v>28</v>
      </c>
      <c r="C2597" s="1" t="s">
        <v>13</v>
      </c>
      <c r="D2597">
        <v>0</v>
      </c>
      <c r="E2597" s="1" t="s">
        <v>98</v>
      </c>
      <c r="F2597" s="1" t="s">
        <v>17</v>
      </c>
      <c r="G2597">
        <v>5</v>
      </c>
    </row>
    <row r="2598" spans="1:7" x14ac:dyDescent="0.35">
      <c r="A2598">
        <v>68650</v>
      </c>
      <c r="B2598">
        <v>0</v>
      </c>
      <c r="C2598" s="1" t="s">
        <v>30</v>
      </c>
      <c r="D2598">
        <v>5712</v>
      </c>
      <c r="E2598" s="1" t="s">
        <v>94</v>
      </c>
      <c r="F2598" s="1" t="s">
        <v>17</v>
      </c>
      <c r="G2598">
        <v>15</v>
      </c>
    </row>
    <row r="2599" spans="1:7" x14ac:dyDescent="0.35">
      <c r="A2599">
        <v>60859</v>
      </c>
      <c r="B2599">
        <v>2</v>
      </c>
      <c r="C2599" s="1" t="s">
        <v>34</v>
      </c>
      <c r="D2599">
        <v>4612</v>
      </c>
      <c r="E2599" s="1" t="s">
        <v>94</v>
      </c>
      <c r="F2599" s="1" t="s">
        <v>17</v>
      </c>
      <c r="G2599">
        <v>10</v>
      </c>
    </row>
    <row r="2600" spans="1:7" x14ac:dyDescent="0.35">
      <c r="A2600">
        <v>73030</v>
      </c>
      <c r="B2600">
        <v>1</v>
      </c>
      <c r="C2600" s="1" t="s">
        <v>30</v>
      </c>
      <c r="D2600">
        <v>4601</v>
      </c>
      <c r="E2600" s="1" t="s">
        <v>90</v>
      </c>
      <c r="F2600" s="1" t="s">
        <v>14</v>
      </c>
      <c r="G2600">
        <v>25</v>
      </c>
    </row>
    <row r="2601" spans="1:7" x14ac:dyDescent="0.35">
      <c r="A2601">
        <v>181972</v>
      </c>
      <c r="B2601">
        <v>0</v>
      </c>
      <c r="C2601" s="1" t="s">
        <v>41</v>
      </c>
      <c r="D2601">
        <v>5210</v>
      </c>
      <c r="E2601" s="1" t="s">
        <v>104</v>
      </c>
      <c r="F2601" s="1" t="s">
        <v>17</v>
      </c>
      <c r="G2601">
        <v>10</v>
      </c>
    </row>
    <row r="2602" spans="1:7" x14ac:dyDescent="0.35">
      <c r="A2602">
        <v>14598</v>
      </c>
      <c r="B2602">
        <v>1</v>
      </c>
      <c r="C2602" s="1" t="s">
        <v>18</v>
      </c>
      <c r="D2602">
        <v>1401</v>
      </c>
      <c r="E2602" s="1" t="s">
        <v>90</v>
      </c>
      <c r="F2602" s="1" t="s">
        <v>14</v>
      </c>
      <c r="G2602">
        <v>50</v>
      </c>
    </row>
    <row r="2603" spans="1:7" x14ac:dyDescent="0.35">
      <c r="A2603">
        <v>92052</v>
      </c>
      <c r="B2603">
        <v>1</v>
      </c>
      <c r="C2603" s="1" t="s">
        <v>16</v>
      </c>
      <c r="D2603">
        <v>1311</v>
      </c>
      <c r="E2603" s="1" t="s">
        <v>98</v>
      </c>
      <c r="F2603" s="1" t="s">
        <v>14</v>
      </c>
      <c r="G2603">
        <v>10</v>
      </c>
    </row>
    <row r="2604" spans="1:7" x14ac:dyDescent="0.35">
      <c r="A2604">
        <v>15086</v>
      </c>
      <c r="B2604">
        <v>0</v>
      </c>
      <c r="C2604" s="1" t="s">
        <v>18</v>
      </c>
      <c r="D2604">
        <v>0</v>
      </c>
      <c r="E2604" s="1" t="s">
        <v>92</v>
      </c>
      <c r="F2604" s="1" t="s">
        <v>17</v>
      </c>
      <c r="G2604">
        <v>10</v>
      </c>
    </row>
    <row r="2605" spans="1:7" x14ac:dyDescent="0.35">
      <c r="A2605">
        <v>92058</v>
      </c>
      <c r="B2605">
        <v>0</v>
      </c>
      <c r="C2605" s="1" t="s">
        <v>60</v>
      </c>
      <c r="D2605">
        <v>0</v>
      </c>
      <c r="E2605" s="1" t="s">
        <v>94</v>
      </c>
      <c r="F2605" s="1" t="s">
        <v>17</v>
      </c>
      <c r="G2605">
        <v>15</v>
      </c>
    </row>
    <row r="2606" spans="1:7" x14ac:dyDescent="0.35">
      <c r="A2606">
        <v>18104</v>
      </c>
      <c r="B2606">
        <v>0</v>
      </c>
      <c r="C2606" s="1" t="s">
        <v>18</v>
      </c>
      <c r="D2606">
        <v>5406</v>
      </c>
      <c r="E2606" s="1" t="s">
        <v>93</v>
      </c>
      <c r="F2606" s="1" t="s">
        <v>14</v>
      </c>
      <c r="G2606">
        <v>12</v>
      </c>
    </row>
    <row r="2607" spans="1:7" x14ac:dyDescent="0.35">
      <c r="A2607">
        <v>91942</v>
      </c>
      <c r="B2607">
        <v>2</v>
      </c>
      <c r="C2607" s="1" t="s">
        <v>16</v>
      </c>
      <c r="D2607">
        <v>2308</v>
      </c>
      <c r="E2607" s="1" t="s">
        <v>91</v>
      </c>
      <c r="F2607" s="1" t="s">
        <v>14</v>
      </c>
      <c r="G2607">
        <v>3</v>
      </c>
    </row>
    <row r="2608" spans="1:7" x14ac:dyDescent="0.35">
      <c r="A2608">
        <v>103926</v>
      </c>
      <c r="B2608">
        <v>1</v>
      </c>
      <c r="C2608" s="1" t="s">
        <v>37</v>
      </c>
      <c r="D2608">
        <v>804</v>
      </c>
      <c r="E2608" s="1" t="s">
        <v>92</v>
      </c>
      <c r="F2608" s="1" t="s">
        <v>14</v>
      </c>
      <c r="G2608">
        <v>5</v>
      </c>
    </row>
    <row r="2609" spans="1:7" x14ac:dyDescent="0.35">
      <c r="A2609">
        <v>149033</v>
      </c>
      <c r="B2609">
        <v>0</v>
      </c>
      <c r="C2609" s="1" t="s">
        <v>22</v>
      </c>
      <c r="D2609">
        <v>2801</v>
      </c>
      <c r="E2609" s="1" t="s">
        <v>98</v>
      </c>
      <c r="F2609" s="1" t="s">
        <v>17</v>
      </c>
      <c r="G2609">
        <v>7</v>
      </c>
    </row>
    <row r="2610" spans="1:7" x14ac:dyDescent="0.35">
      <c r="A2610">
        <v>52196</v>
      </c>
      <c r="B2610">
        <v>1</v>
      </c>
      <c r="C2610" s="1" t="s">
        <v>54</v>
      </c>
      <c r="D2610">
        <v>5001</v>
      </c>
      <c r="E2610" s="1" t="s">
        <v>90</v>
      </c>
      <c r="F2610" s="1" t="s">
        <v>14</v>
      </c>
      <c r="G2610">
        <v>10</v>
      </c>
    </row>
    <row r="2611" spans="1:7" x14ac:dyDescent="0.35">
      <c r="A2611">
        <v>38519</v>
      </c>
      <c r="B2611">
        <v>0</v>
      </c>
      <c r="C2611" s="1" t="s">
        <v>13</v>
      </c>
      <c r="D2611">
        <v>4601</v>
      </c>
      <c r="E2611" s="1" t="s">
        <v>94</v>
      </c>
      <c r="F2611" s="1" t="s">
        <v>17</v>
      </c>
      <c r="G2611">
        <v>2</v>
      </c>
    </row>
    <row r="2612" spans="1:7" x14ac:dyDescent="0.35">
      <c r="A2612">
        <v>107413</v>
      </c>
      <c r="B2612">
        <v>2</v>
      </c>
      <c r="C2612" s="1" t="s">
        <v>60</v>
      </c>
      <c r="D2612">
        <v>0</v>
      </c>
      <c r="E2612" s="1" t="s">
        <v>92</v>
      </c>
      <c r="F2612" s="1" t="s">
        <v>17</v>
      </c>
      <c r="G2612">
        <v>14</v>
      </c>
    </row>
    <row r="2613" spans="1:7" x14ac:dyDescent="0.35">
      <c r="A2613">
        <v>6099</v>
      </c>
      <c r="B2613">
        <v>0</v>
      </c>
      <c r="C2613" s="1" t="s">
        <v>22</v>
      </c>
      <c r="D2613">
        <v>5501</v>
      </c>
      <c r="E2613" s="1" t="s">
        <v>90</v>
      </c>
      <c r="F2613" s="1" t="s">
        <v>14</v>
      </c>
      <c r="G2613">
        <v>10</v>
      </c>
    </row>
    <row r="2614" spans="1:7" x14ac:dyDescent="0.35">
      <c r="A2614">
        <v>95879</v>
      </c>
      <c r="B2614">
        <v>28</v>
      </c>
      <c r="C2614" s="1" t="s">
        <v>16</v>
      </c>
      <c r="D2614">
        <v>4306</v>
      </c>
      <c r="E2614" s="1" t="s">
        <v>105</v>
      </c>
      <c r="F2614" s="1" t="s">
        <v>17</v>
      </c>
      <c r="G2614">
        <v>30</v>
      </c>
    </row>
    <row r="2615" spans="1:7" x14ac:dyDescent="0.35">
      <c r="A2615">
        <v>16175</v>
      </c>
      <c r="B2615">
        <v>0</v>
      </c>
      <c r="C2615" s="1" t="s">
        <v>18</v>
      </c>
      <c r="D2615">
        <v>2801</v>
      </c>
      <c r="E2615" s="1" t="s">
        <v>100</v>
      </c>
      <c r="F2615" s="1" t="s">
        <v>17</v>
      </c>
      <c r="G2615">
        <v>30</v>
      </c>
    </row>
    <row r="2616" spans="1:7" x14ac:dyDescent="0.35">
      <c r="A2616">
        <v>43564</v>
      </c>
      <c r="B2616">
        <v>1</v>
      </c>
      <c r="C2616" s="1" t="s">
        <v>13</v>
      </c>
      <c r="D2616">
        <v>4501</v>
      </c>
      <c r="E2616" s="1" t="s">
        <v>89</v>
      </c>
      <c r="F2616" s="1" t="s">
        <v>14</v>
      </c>
      <c r="G2616">
        <v>20</v>
      </c>
    </row>
    <row r="2617" spans="1:7" x14ac:dyDescent="0.35">
      <c r="A2617">
        <v>64906</v>
      </c>
      <c r="B2617">
        <v>0</v>
      </c>
      <c r="C2617" s="1" t="s">
        <v>30</v>
      </c>
      <c r="D2617">
        <v>3701</v>
      </c>
      <c r="E2617" s="1" t="s">
        <v>91</v>
      </c>
      <c r="F2617" s="1" t="s">
        <v>17</v>
      </c>
      <c r="G2617">
        <v>50</v>
      </c>
    </row>
    <row r="2618" spans="1:7" x14ac:dyDescent="0.35">
      <c r="A2618">
        <v>149110</v>
      </c>
      <c r="B2618">
        <v>0</v>
      </c>
      <c r="C2618" s="1" t="s">
        <v>22</v>
      </c>
      <c r="D2618">
        <v>0</v>
      </c>
      <c r="E2618" s="1" t="s">
        <v>93</v>
      </c>
      <c r="F2618" s="1" t="s">
        <v>14</v>
      </c>
      <c r="G2618">
        <v>6</v>
      </c>
    </row>
    <row r="2619" spans="1:7" x14ac:dyDescent="0.35">
      <c r="A2619">
        <v>24663</v>
      </c>
      <c r="B2619">
        <v>0</v>
      </c>
      <c r="C2619" s="1" t="s">
        <v>47</v>
      </c>
      <c r="D2619">
        <v>3311</v>
      </c>
      <c r="E2619" s="1" t="s">
        <v>90</v>
      </c>
      <c r="F2619" s="1" t="s">
        <v>17</v>
      </c>
      <c r="G2619">
        <v>16</v>
      </c>
    </row>
    <row r="2620" spans="1:7" x14ac:dyDescent="0.35">
      <c r="A2620">
        <v>85922</v>
      </c>
      <c r="B2620">
        <v>0</v>
      </c>
      <c r="C2620" s="1" t="s">
        <v>53</v>
      </c>
      <c r="D2620">
        <v>4001</v>
      </c>
      <c r="E2620" s="1" t="s">
        <v>90</v>
      </c>
      <c r="F2620" s="1" t="s">
        <v>17</v>
      </c>
      <c r="G2620">
        <v>10</v>
      </c>
    </row>
    <row r="2621" spans="1:7" x14ac:dyDescent="0.35">
      <c r="A2621">
        <v>84276</v>
      </c>
      <c r="B2621">
        <v>2</v>
      </c>
      <c r="C2621" s="1" t="s">
        <v>57</v>
      </c>
      <c r="D2621">
        <v>4311</v>
      </c>
      <c r="E2621" s="1" t="s">
        <v>92</v>
      </c>
      <c r="F2621" s="1" t="s">
        <v>17</v>
      </c>
      <c r="G2621">
        <v>3</v>
      </c>
    </row>
    <row r="2622" spans="1:7" x14ac:dyDescent="0.35">
      <c r="A2622">
        <v>154611</v>
      </c>
      <c r="B2622">
        <v>28</v>
      </c>
      <c r="C2622" s="1" t="s">
        <v>22</v>
      </c>
      <c r="D2622">
        <v>2101</v>
      </c>
      <c r="E2622" s="1" t="s">
        <v>90</v>
      </c>
      <c r="F2622" s="1" t="s">
        <v>17</v>
      </c>
      <c r="G2622">
        <v>5</v>
      </c>
    </row>
    <row r="2623" spans="1:7" x14ac:dyDescent="0.35">
      <c r="A2623">
        <v>55293</v>
      </c>
      <c r="B2623">
        <v>28</v>
      </c>
      <c r="C2623" s="1" t="s">
        <v>63</v>
      </c>
      <c r="D2623">
        <v>0</v>
      </c>
      <c r="E2623" s="1" t="s">
        <v>98</v>
      </c>
      <c r="F2623" s="1" t="s">
        <v>17</v>
      </c>
      <c r="G2623">
        <v>25</v>
      </c>
    </row>
    <row r="2624" spans="1:7" x14ac:dyDescent="0.35">
      <c r="A2624">
        <v>188812</v>
      </c>
      <c r="B2624">
        <v>0</v>
      </c>
      <c r="C2624" s="1" t="s">
        <v>30</v>
      </c>
      <c r="D2624">
        <v>1901</v>
      </c>
      <c r="E2624" s="1" t="s">
        <v>94</v>
      </c>
      <c r="F2624" s="1" t="s">
        <v>14</v>
      </c>
      <c r="G2624">
        <v>20</v>
      </c>
    </row>
    <row r="2625" spans="1:7" x14ac:dyDescent="0.35">
      <c r="A2625">
        <v>149506</v>
      </c>
      <c r="B2625">
        <v>1</v>
      </c>
      <c r="C2625" s="1" t="s">
        <v>22</v>
      </c>
      <c r="D2625">
        <v>4605</v>
      </c>
      <c r="E2625" s="1" t="s">
        <v>94</v>
      </c>
      <c r="F2625" s="1" t="s">
        <v>14</v>
      </c>
      <c r="G2625">
        <v>10</v>
      </c>
    </row>
    <row r="2626" spans="1:7" x14ac:dyDescent="0.35">
      <c r="A2626">
        <v>190727</v>
      </c>
      <c r="B2626">
        <v>2</v>
      </c>
      <c r="C2626" s="1" t="s">
        <v>13</v>
      </c>
      <c r="D2626">
        <v>1709</v>
      </c>
      <c r="E2626" s="1" t="s">
        <v>97</v>
      </c>
      <c r="F2626" s="1" t="s">
        <v>17</v>
      </c>
      <c r="G2626">
        <v>11</v>
      </c>
    </row>
    <row r="2627" spans="1:7" x14ac:dyDescent="0.35">
      <c r="A2627">
        <v>150248</v>
      </c>
      <c r="B2627">
        <v>28</v>
      </c>
      <c r="C2627" s="1" t="s">
        <v>22</v>
      </c>
      <c r="D2627">
        <v>0</v>
      </c>
      <c r="E2627" s="1" t="s">
        <v>91</v>
      </c>
      <c r="F2627" s="1" t="s">
        <v>14</v>
      </c>
      <c r="G2627">
        <v>25</v>
      </c>
    </row>
    <row r="2628" spans="1:7" x14ac:dyDescent="0.35">
      <c r="A2628">
        <v>177009</v>
      </c>
      <c r="B2628">
        <v>0</v>
      </c>
      <c r="C2628" s="1" t="s">
        <v>51</v>
      </c>
      <c r="D2628">
        <v>0</v>
      </c>
      <c r="E2628" s="1" t="s">
        <v>92</v>
      </c>
      <c r="F2628" s="1" t="s">
        <v>97</v>
      </c>
      <c r="G2628">
        <v>5</v>
      </c>
    </row>
    <row r="2629" spans="1:7" x14ac:dyDescent="0.35">
      <c r="A2629">
        <v>89642</v>
      </c>
      <c r="B2629">
        <v>0</v>
      </c>
      <c r="C2629" s="1" t="s">
        <v>16</v>
      </c>
      <c r="D2629">
        <v>0</v>
      </c>
      <c r="E2629" s="1" t="s">
        <v>93</v>
      </c>
      <c r="F2629" s="1" t="s">
        <v>17</v>
      </c>
      <c r="G2629">
        <v>15</v>
      </c>
    </row>
    <row r="2630" spans="1:7" x14ac:dyDescent="0.35">
      <c r="A2630">
        <v>103913</v>
      </c>
      <c r="B2630">
        <v>0</v>
      </c>
      <c r="C2630" s="1" t="s">
        <v>37</v>
      </c>
      <c r="D2630">
        <v>5406</v>
      </c>
      <c r="E2630" s="1" t="s">
        <v>100</v>
      </c>
      <c r="F2630" s="1" t="s">
        <v>17</v>
      </c>
      <c r="G2630">
        <v>11</v>
      </c>
    </row>
    <row r="2631" spans="1:7" x14ac:dyDescent="0.35">
      <c r="A2631">
        <v>76780</v>
      </c>
      <c r="B2631">
        <v>2</v>
      </c>
      <c r="C2631" s="1" t="s">
        <v>48</v>
      </c>
      <c r="D2631">
        <v>1601</v>
      </c>
      <c r="E2631" s="1" t="s">
        <v>95</v>
      </c>
      <c r="F2631" s="1" t="s">
        <v>17</v>
      </c>
      <c r="G2631">
        <v>75</v>
      </c>
    </row>
    <row r="2632" spans="1:7" x14ac:dyDescent="0.35">
      <c r="A2632">
        <v>41901</v>
      </c>
      <c r="B2632">
        <v>1</v>
      </c>
      <c r="C2632" s="1" t="s">
        <v>30</v>
      </c>
      <c r="D2632">
        <v>5601</v>
      </c>
      <c r="E2632" s="1" t="s">
        <v>102</v>
      </c>
      <c r="F2632" s="1" t="s">
        <v>14</v>
      </c>
      <c r="G2632">
        <v>100</v>
      </c>
    </row>
    <row r="2633" spans="1:7" x14ac:dyDescent="0.35">
      <c r="A2633">
        <v>137998</v>
      </c>
      <c r="B2633">
        <v>0</v>
      </c>
      <c r="C2633" s="1" t="s">
        <v>56</v>
      </c>
      <c r="D2633">
        <v>4701</v>
      </c>
      <c r="E2633" s="1" t="s">
        <v>91</v>
      </c>
      <c r="F2633" s="1" t="s">
        <v>17</v>
      </c>
      <c r="G2633">
        <v>20</v>
      </c>
    </row>
    <row r="2634" spans="1:7" x14ac:dyDescent="0.35">
      <c r="A2634">
        <v>79136</v>
      </c>
      <c r="B2634">
        <v>1</v>
      </c>
      <c r="C2634" s="1" t="s">
        <v>36</v>
      </c>
      <c r="D2634">
        <v>2401</v>
      </c>
      <c r="E2634" s="1" t="s">
        <v>98</v>
      </c>
      <c r="F2634" s="1" t="s">
        <v>14</v>
      </c>
      <c r="G2634">
        <v>10</v>
      </c>
    </row>
    <row r="2635" spans="1:7" x14ac:dyDescent="0.35">
      <c r="A2635">
        <v>46110</v>
      </c>
      <c r="B2635">
        <v>2</v>
      </c>
      <c r="C2635" s="1" t="s">
        <v>76</v>
      </c>
      <c r="D2635">
        <v>0</v>
      </c>
      <c r="E2635" s="1" t="s">
        <v>97</v>
      </c>
      <c r="F2635" s="1" t="s">
        <v>14</v>
      </c>
      <c r="G2635">
        <v>4</v>
      </c>
    </row>
    <row r="2636" spans="1:7" x14ac:dyDescent="0.35">
      <c r="A2636">
        <v>97774</v>
      </c>
      <c r="B2636">
        <v>0</v>
      </c>
      <c r="C2636" s="1" t="s">
        <v>16</v>
      </c>
      <c r="D2636">
        <v>5201</v>
      </c>
      <c r="E2636" s="1" t="s">
        <v>90</v>
      </c>
      <c r="F2636" s="1" t="s">
        <v>17</v>
      </c>
      <c r="G2636">
        <v>25</v>
      </c>
    </row>
    <row r="2637" spans="1:7" x14ac:dyDescent="0.35">
      <c r="A2637">
        <v>103590</v>
      </c>
      <c r="B2637">
        <v>39002</v>
      </c>
      <c r="C2637" s="1" t="s">
        <v>37</v>
      </c>
      <c r="D2637">
        <v>0</v>
      </c>
      <c r="E2637" s="1" t="s">
        <v>100</v>
      </c>
      <c r="F2637" s="1" t="s">
        <v>14</v>
      </c>
      <c r="G2637">
        <v>15</v>
      </c>
    </row>
    <row r="2638" spans="1:7" x14ac:dyDescent="0.35">
      <c r="A2638">
        <v>181998</v>
      </c>
      <c r="B2638">
        <v>0</v>
      </c>
      <c r="C2638" s="1" t="s">
        <v>41</v>
      </c>
      <c r="D2638">
        <v>6201</v>
      </c>
      <c r="E2638" s="1" t="s">
        <v>91</v>
      </c>
      <c r="F2638" s="1" t="s">
        <v>97</v>
      </c>
      <c r="G2638">
        <v>20</v>
      </c>
    </row>
    <row r="2639" spans="1:7" x14ac:dyDescent="0.35">
      <c r="A2639">
        <v>10036</v>
      </c>
      <c r="B2639">
        <v>2</v>
      </c>
      <c r="C2639" s="1" t="s">
        <v>41</v>
      </c>
      <c r="D2639">
        <v>2503</v>
      </c>
      <c r="E2639" s="1" t="s">
        <v>94</v>
      </c>
      <c r="F2639" s="1" t="s">
        <v>14</v>
      </c>
      <c r="G2639">
        <v>25</v>
      </c>
    </row>
    <row r="2640" spans="1:7" x14ac:dyDescent="0.35">
      <c r="A2640">
        <v>175584</v>
      </c>
      <c r="B2640">
        <v>1</v>
      </c>
      <c r="C2640" s="1" t="s">
        <v>51</v>
      </c>
      <c r="D2640">
        <v>2505</v>
      </c>
      <c r="E2640" s="1" t="s">
        <v>91</v>
      </c>
      <c r="F2640" s="1" t="s">
        <v>14</v>
      </c>
      <c r="G2640">
        <v>15</v>
      </c>
    </row>
    <row r="2641" spans="1:7" x14ac:dyDescent="0.35">
      <c r="A2641">
        <v>41905</v>
      </c>
      <c r="B2641">
        <v>0</v>
      </c>
      <c r="C2641" s="1" t="s">
        <v>13</v>
      </c>
      <c r="D2641">
        <v>0</v>
      </c>
      <c r="E2641" s="1" t="s">
        <v>103</v>
      </c>
      <c r="F2641" s="1" t="s">
        <v>17</v>
      </c>
      <c r="G2641">
        <v>15</v>
      </c>
    </row>
    <row r="2642" spans="1:7" x14ac:dyDescent="0.35">
      <c r="A2642">
        <v>156449</v>
      </c>
      <c r="B2642">
        <v>28</v>
      </c>
      <c r="C2642" s="1" t="s">
        <v>22</v>
      </c>
      <c r="D2642">
        <v>3601</v>
      </c>
      <c r="E2642" s="1" t="s">
        <v>96</v>
      </c>
      <c r="F2642" s="1" t="s">
        <v>17</v>
      </c>
      <c r="G2642">
        <v>20</v>
      </c>
    </row>
    <row r="2643" spans="1:7" x14ac:dyDescent="0.35">
      <c r="A2643">
        <v>131465</v>
      </c>
      <c r="B2643">
        <v>0</v>
      </c>
      <c r="C2643" s="1" t="s">
        <v>49</v>
      </c>
      <c r="D2643">
        <v>5401</v>
      </c>
      <c r="E2643" s="1" t="s">
        <v>95</v>
      </c>
      <c r="F2643" s="1" t="s">
        <v>17</v>
      </c>
      <c r="G2643">
        <v>15</v>
      </c>
    </row>
    <row r="2644" spans="1:7" x14ac:dyDescent="0.35">
      <c r="A2644">
        <v>170889</v>
      </c>
      <c r="B2644">
        <v>0</v>
      </c>
      <c r="C2644" s="1" t="s">
        <v>22</v>
      </c>
      <c r="D2644">
        <v>0</v>
      </c>
      <c r="E2644" s="1" t="s">
        <v>104</v>
      </c>
      <c r="F2644" s="1" t="s">
        <v>17</v>
      </c>
      <c r="G2644">
        <v>7</v>
      </c>
    </row>
    <row r="2645" spans="1:7" x14ac:dyDescent="0.35">
      <c r="A2645">
        <v>103593</v>
      </c>
      <c r="B2645">
        <v>0</v>
      </c>
      <c r="C2645" s="1" t="s">
        <v>37</v>
      </c>
      <c r="D2645">
        <v>1505</v>
      </c>
      <c r="E2645" s="1" t="s">
        <v>100</v>
      </c>
      <c r="F2645" s="1" t="s">
        <v>17</v>
      </c>
      <c r="G2645">
        <v>10</v>
      </c>
    </row>
    <row r="2646" spans="1:7" x14ac:dyDescent="0.35">
      <c r="A2646">
        <v>86017</v>
      </c>
      <c r="B2646">
        <v>1</v>
      </c>
      <c r="C2646" s="1" t="s">
        <v>53</v>
      </c>
      <c r="D2646">
        <v>702</v>
      </c>
      <c r="E2646" s="1" t="s">
        <v>89</v>
      </c>
      <c r="F2646" s="1" t="s">
        <v>14</v>
      </c>
      <c r="G2646">
        <v>10</v>
      </c>
    </row>
    <row r="2647" spans="1:7" x14ac:dyDescent="0.35">
      <c r="A2647">
        <v>92891</v>
      </c>
      <c r="B2647">
        <v>0</v>
      </c>
      <c r="C2647" s="1" t="s">
        <v>16</v>
      </c>
      <c r="D2647">
        <v>2601</v>
      </c>
      <c r="E2647" s="1" t="s">
        <v>103</v>
      </c>
      <c r="F2647" s="1" t="s">
        <v>17</v>
      </c>
      <c r="G2647">
        <v>5</v>
      </c>
    </row>
    <row r="2648" spans="1:7" x14ac:dyDescent="0.35">
      <c r="A2648">
        <v>143691</v>
      </c>
      <c r="B2648">
        <v>0</v>
      </c>
      <c r="C2648" s="1" t="s">
        <v>22</v>
      </c>
      <c r="D2648">
        <v>3001</v>
      </c>
      <c r="E2648" s="1" t="s">
        <v>96</v>
      </c>
      <c r="F2648" s="1" t="s">
        <v>17</v>
      </c>
      <c r="G2648">
        <v>15</v>
      </c>
    </row>
    <row r="2649" spans="1:7" x14ac:dyDescent="0.35">
      <c r="A2649">
        <v>44500</v>
      </c>
      <c r="B2649">
        <v>0</v>
      </c>
      <c r="C2649" s="1" t="s">
        <v>13</v>
      </c>
      <c r="D2649">
        <v>4503</v>
      </c>
      <c r="E2649" s="1" t="s">
        <v>92</v>
      </c>
      <c r="F2649" s="1" t="s">
        <v>17</v>
      </c>
      <c r="G2649">
        <v>5</v>
      </c>
    </row>
    <row r="2650" spans="1:7" x14ac:dyDescent="0.35">
      <c r="A2650">
        <v>7301</v>
      </c>
      <c r="B2650">
        <v>1</v>
      </c>
      <c r="C2650" s="1" t="s">
        <v>53</v>
      </c>
      <c r="D2650">
        <v>1801</v>
      </c>
      <c r="E2650" s="1" t="s">
        <v>97</v>
      </c>
      <c r="F2650" s="1" t="s">
        <v>14</v>
      </c>
      <c r="G2650">
        <v>10</v>
      </c>
    </row>
    <row r="2651" spans="1:7" x14ac:dyDescent="0.35">
      <c r="A2651">
        <v>8742</v>
      </c>
      <c r="B2651">
        <v>2</v>
      </c>
      <c r="C2651" s="1" t="s">
        <v>49</v>
      </c>
      <c r="D2651">
        <v>2011</v>
      </c>
      <c r="E2651" s="1" t="s">
        <v>98</v>
      </c>
      <c r="F2651" s="1" t="s">
        <v>97</v>
      </c>
      <c r="G2651">
        <v>3</v>
      </c>
    </row>
    <row r="2652" spans="1:7" x14ac:dyDescent="0.35">
      <c r="A2652">
        <v>42589</v>
      </c>
      <c r="B2652">
        <v>0</v>
      </c>
      <c r="C2652" s="1" t="s">
        <v>13</v>
      </c>
      <c r="D2652">
        <v>2809</v>
      </c>
      <c r="E2652" s="1" t="s">
        <v>89</v>
      </c>
      <c r="F2652" s="1" t="s">
        <v>17</v>
      </c>
      <c r="G2652">
        <v>15</v>
      </c>
    </row>
    <row r="2653" spans="1:7" x14ac:dyDescent="0.35">
      <c r="A2653">
        <v>125086</v>
      </c>
      <c r="B2653">
        <v>2</v>
      </c>
      <c r="C2653" s="1" t="s">
        <v>21</v>
      </c>
      <c r="D2653">
        <v>4601</v>
      </c>
      <c r="E2653" s="1" t="s">
        <v>103</v>
      </c>
      <c r="F2653" s="1" t="s">
        <v>17</v>
      </c>
      <c r="G2653">
        <v>6</v>
      </c>
    </row>
    <row r="2654" spans="1:7" x14ac:dyDescent="0.35">
      <c r="A2654">
        <v>82998</v>
      </c>
      <c r="B2654">
        <v>0</v>
      </c>
      <c r="C2654" s="1" t="s">
        <v>57</v>
      </c>
      <c r="D2654">
        <v>5510</v>
      </c>
      <c r="E2654" s="1" t="s">
        <v>91</v>
      </c>
      <c r="F2654" s="1" t="s">
        <v>17</v>
      </c>
      <c r="G2654">
        <v>25</v>
      </c>
    </row>
    <row r="2655" spans="1:7" x14ac:dyDescent="0.35">
      <c r="A2655">
        <v>82548</v>
      </c>
      <c r="B2655">
        <v>0</v>
      </c>
      <c r="C2655" s="1" t="s">
        <v>57</v>
      </c>
      <c r="D2655">
        <v>3801</v>
      </c>
      <c r="E2655" s="1" t="s">
        <v>102</v>
      </c>
      <c r="F2655" s="1" t="s">
        <v>14</v>
      </c>
      <c r="G2655">
        <v>10</v>
      </c>
    </row>
    <row r="2656" spans="1:7" x14ac:dyDescent="0.35">
      <c r="A2656">
        <v>190488</v>
      </c>
      <c r="B2656">
        <v>0</v>
      </c>
      <c r="C2656" s="1" t="s">
        <v>37</v>
      </c>
      <c r="D2656">
        <v>4901</v>
      </c>
      <c r="E2656" s="1" t="s">
        <v>95</v>
      </c>
      <c r="F2656" s="1" t="s">
        <v>17</v>
      </c>
      <c r="G2656">
        <v>25</v>
      </c>
    </row>
    <row r="2657" spans="1:7" x14ac:dyDescent="0.35">
      <c r="A2657">
        <v>54996</v>
      </c>
      <c r="B2657">
        <v>2</v>
      </c>
      <c r="C2657" s="1" t="s">
        <v>63</v>
      </c>
      <c r="D2657">
        <v>2812</v>
      </c>
      <c r="E2657" s="1" t="s">
        <v>100</v>
      </c>
      <c r="F2657" s="1" t="s">
        <v>14</v>
      </c>
      <c r="G2657">
        <v>10</v>
      </c>
    </row>
    <row r="2658" spans="1:7" x14ac:dyDescent="0.35">
      <c r="A2658">
        <v>185880</v>
      </c>
      <c r="B2658">
        <v>1</v>
      </c>
      <c r="C2658" s="1" t="s">
        <v>34</v>
      </c>
      <c r="D2658">
        <v>1801</v>
      </c>
      <c r="E2658" s="1" t="s">
        <v>99</v>
      </c>
      <c r="F2658" s="1" t="s">
        <v>14</v>
      </c>
      <c r="G2658">
        <v>13</v>
      </c>
    </row>
    <row r="2659" spans="1:7" x14ac:dyDescent="0.35">
      <c r="A2659">
        <v>119843</v>
      </c>
      <c r="B2659">
        <v>0</v>
      </c>
      <c r="C2659" s="1" t="s">
        <v>21</v>
      </c>
      <c r="D2659">
        <v>1209</v>
      </c>
      <c r="E2659" s="1" t="s">
        <v>92</v>
      </c>
      <c r="F2659" s="1" t="s">
        <v>17</v>
      </c>
      <c r="G2659">
        <v>20</v>
      </c>
    </row>
    <row r="2660" spans="1:7" x14ac:dyDescent="0.35">
      <c r="A2660">
        <v>142564</v>
      </c>
      <c r="B2660">
        <v>1</v>
      </c>
      <c r="C2660" s="1" t="s">
        <v>22</v>
      </c>
      <c r="D2660">
        <v>2401</v>
      </c>
      <c r="E2660" s="1" t="s">
        <v>104</v>
      </c>
      <c r="F2660" s="1" t="s">
        <v>14</v>
      </c>
      <c r="G2660">
        <v>38</v>
      </c>
    </row>
    <row r="2661" spans="1:7" x14ac:dyDescent="0.35">
      <c r="A2661">
        <v>164796</v>
      </c>
      <c r="B2661">
        <v>0</v>
      </c>
      <c r="C2661" s="1" t="s">
        <v>22</v>
      </c>
      <c r="D2661">
        <v>3607</v>
      </c>
      <c r="E2661" s="1" t="s">
        <v>91</v>
      </c>
      <c r="F2661" s="1" t="s">
        <v>97</v>
      </c>
      <c r="G2661">
        <v>12</v>
      </c>
    </row>
    <row r="2662" spans="1:7" x14ac:dyDescent="0.35">
      <c r="A2662">
        <v>171072</v>
      </c>
      <c r="B2662">
        <v>28</v>
      </c>
      <c r="C2662" s="1" t="s">
        <v>22</v>
      </c>
      <c r="D2662">
        <v>0</v>
      </c>
      <c r="E2662" s="1" t="s">
        <v>102</v>
      </c>
      <c r="F2662" s="1" t="s">
        <v>17</v>
      </c>
      <c r="G2662">
        <v>10</v>
      </c>
    </row>
    <row r="2663" spans="1:7" x14ac:dyDescent="0.35">
      <c r="A2663">
        <v>101143</v>
      </c>
      <c r="B2663">
        <v>0</v>
      </c>
      <c r="C2663" s="1" t="s">
        <v>37</v>
      </c>
      <c r="D2663">
        <v>2801</v>
      </c>
      <c r="E2663" s="1" t="s">
        <v>92</v>
      </c>
      <c r="F2663" s="1" t="s">
        <v>17</v>
      </c>
      <c r="G2663">
        <v>10</v>
      </c>
    </row>
    <row r="2664" spans="1:7" x14ac:dyDescent="0.35">
      <c r="A2664">
        <v>171612</v>
      </c>
      <c r="B2664">
        <v>0</v>
      </c>
      <c r="C2664" s="1" t="s">
        <v>22</v>
      </c>
      <c r="D2664">
        <v>3712</v>
      </c>
      <c r="E2664" s="1" t="s">
        <v>94</v>
      </c>
      <c r="F2664" s="1" t="s">
        <v>17</v>
      </c>
      <c r="G2664">
        <v>20</v>
      </c>
    </row>
    <row r="2665" spans="1:7" x14ac:dyDescent="0.35">
      <c r="A2665">
        <v>85619</v>
      </c>
      <c r="B2665">
        <v>0</v>
      </c>
      <c r="C2665" s="1" t="s">
        <v>57</v>
      </c>
      <c r="D2665">
        <v>3803</v>
      </c>
      <c r="E2665" s="1" t="s">
        <v>92</v>
      </c>
      <c r="F2665" s="1" t="s">
        <v>17</v>
      </c>
      <c r="G2665">
        <v>5</v>
      </c>
    </row>
    <row r="2666" spans="1:7" x14ac:dyDescent="0.35">
      <c r="A2666">
        <v>118905</v>
      </c>
      <c r="B2666">
        <v>0</v>
      </c>
      <c r="C2666" s="1" t="s">
        <v>21</v>
      </c>
      <c r="D2666">
        <v>4310</v>
      </c>
      <c r="E2666" s="1" t="s">
        <v>93</v>
      </c>
      <c r="F2666" s="1" t="s">
        <v>14</v>
      </c>
      <c r="G2666">
        <v>10</v>
      </c>
    </row>
    <row r="2667" spans="1:7" x14ac:dyDescent="0.35">
      <c r="A2667">
        <v>793</v>
      </c>
      <c r="B2667">
        <v>0</v>
      </c>
      <c r="C2667" s="1" t="s">
        <v>22</v>
      </c>
      <c r="D2667">
        <v>1006</v>
      </c>
      <c r="E2667" s="1" t="s">
        <v>91</v>
      </c>
      <c r="F2667" s="1" t="s">
        <v>17</v>
      </c>
      <c r="G2667">
        <v>15</v>
      </c>
    </row>
    <row r="2668" spans="1:7" x14ac:dyDescent="0.35">
      <c r="A2668">
        <v>52547</v>
      </c>
      <c r="B2668">
        <v>1</v>
      </c>
      <c r="C2668" s="1" t="s">
        <v>54</v>
      </c>
      <c r="D2668">
        <v>4001</v>
      </c>
      <c r="E2668" s="1" t="s">
        <v>92</v>
      </c>
      <c r="F2668" s="1" t="s">
        <v>14</v>
      </c>
      <c r="G2668">
        <v>5</v>
      </c>
    </row>
    <row r="2669" spans="1:7" x14ac:dyDescent="0.35">
      <c r="A2669">
        <v>162313</v>
      </c>
      <c r="B2669">
        <v>1</v>
      </c>
      <c r="C2669" s="1" t="s">
        <v>22</v>
      </c>
      <c r="D2669">
        <v>6201</v>
      </c>
      <c r="E2669" s="1" t="s">
        <v>94</v>
      </c>
      <c r="F2669" s="1" t="s">
        <v>17</v>
      </c>
      <c r="G2669">
        <v>25</v>
      </c>
    </row>
    <row r="2670" spans="1:7" x14ac:dyDescent="0.35">
      <c r="A2670">
        <v>4320</v>
      </c>
      <c r="B2670">
        <v>2</v>
      </c>
      <c r="C2670" s="1" t="s">
        <v>44</v>
      </c>
      <c r="D2670">
        <v>801</v>
      </c>
      <c r="E2670" s="1" t="s">
        <v>90</v>
      </c>
      <c r="F2670" s="1" t="s">
        <v>17</v>
      </c>
      <c r="G2670">
        <v>15</v>
      </c>
    </row>
    <row r="2671" spans="1:7" x14ac:dyDescent="0.35">
      <c r="A2671">
        <v>36690</v>
      </c>
      <c r="B2671">
        <v>0</v>
      </c>
      <c r="C2671" s="1" t="s">
        <v>13</v>
      </c>
      <c r="D2671">
        <v>0</v>
      </c>
      <c r="E2671" s="1" t="s">
        <v>94</v>
      </c>
      <c r="F2671" s="1" t="s">
        <v>17</v>
      </c>
      <c r="G2671">
        <v>3</v>
      </c>
    </row>
    <row r="2672" spans="1:7" x14ac:dyDescent="0.35">
      <c r="A2672">
        <v>158213</v>
      </c>
      <c r="B2672">
        <v>0</v>
      </c>
      <c r="C2672" s="1" t="s">
        <v>21</v>
      </c>
      <c r="D2672">
        <v>0</v>
      </c>
      <c r="E2672" s="1" t="s">
        <v>96</v>
      </c>
      <c r="F2672" s="1" t="s">
        <v>14</v>
      </c>
      <c r="G2672">
        <v>5</v>
      </c>
    </row>
    <row r="2673" spans="1:7" x14ac:dyDescent="0.35">
      <c r="A2673">
        <v>75522</v>
      </c>
      <c r="B2673">
        <v>2</v>
      </c>
      <c r="C2673" s="1" t="s">
        <v>48</v>
      </c>
      <c r="D2673">
        <v>0</v>
      </c>
      <c r="E2673" s="1" t="s">
        <v>89</v>
      </c>
      <c r="F2673" s="1" t="s">
        <v>14</v>
      </c>
      <c r="G2673">
        <v>10</v>
      </c>
    </row>
    <row r="2674" spans="1:7" x14ac:dyDescent="0.35">
      <c r="A2674">
        <v>7346</v>
      </c>
      <c r="B2674">
        <v>2</v>
      </c>
      <c r="C2674" s="1" t="s">
        <v>22</v>
      </c>
      <c r="D2674">
        <v>0</v>
      </c>
      <c r="E2674" s="1" t="s">
        <v>104</v>
      </c>
      <c r="F2674" s="1" t="s">
        <v>17</v>
      </c>
      <c r="G2674">
        <v>15</v>
      </c>
    </row>
    <row r="2675" spans="1:7" x14ac:dyDescent="0.35">
      <c r="A2675">
        <v>718</v>
      </c>
      <c r="B2675">
        <v>2</v>
      </c>
      <c r="C2675" s="1" t="s">
        <v>22</v>
      </c>
      <c r="D2675">
        <v>2201</v>
      </c>
      <c r="E2675" s="1" t="s">
        <v>89</v>
      </c>
      <c r="F2675" s="1" t="s">
        <v>17</v>
      </c>
      <c r="G2675">
        <v>35</v>
      </c>
    </row>
    <row r="2676" spans="1:7" x14ac:dyDescent="0.35">
      <c r="A2676">
        <v>171677</v>
      </c>
      <c r="B2676">
        <v>0</v>
      </c>
      <c r="C2676" s="1" t="s">
        <v>22</v>
      </c>
      <c r="D2676">
        <v>0</v>
      </c>
      <c r="E2676" s="1" t="s">
        <v>103</v>
      </c>
      <c r="F2676" s="1" t="s">
        <v>97</v>
      </c>
      <c r="G2676">
        <v>25</v>
      </c>
    </row>
    <row r="2677" spans="1:7" x14ac:dyDescent="0.35">
      <c r="A2677">
        <v>96344</v>
      </c>
      <c r="B2677">
        <v>2</v>
      </c>
      <c r="C2677" s="1" t="s">
        <v>16</v>
      </c>
      <c r="D2677">
        <v>0</v>
      </c>
      <c r="E2677" s="1" t="s">
        <v>105</v>
      </c>
      <c r="F2677" s="1" t="s">
        <v>17</v>
      </c>
      <c r="G2677">
        <v>10</v>
      </c>
    </row>
    <row r="2678" spans="1:7" x14ac:dyDescent="0.35">
      <c r="A2678">
        <v>178742</v>
      </c>
      <c r="B2678">
        <v>2</v>
      </c>
      <c r="C2678" s="1" t="s">
        <v>41</v>
      </c>
      <c r="D2678">
        <v>1201</v>
      </c>
      <c r="E2678" s="1" t="s">
        <v>91</v>
      </c>
      <c r="F2678" s="1" t="s">
        <v>17</v>
      </c>
      <c r="G2678">
        <v>10</v>
      </c>
    </row>
    <row r="2679" spans="1:7" x14ac:dyDescent="0.35">
      <c r="A2679">
        <v>22989</v>
      </c>
      <c r="B2679">
        <v>2</v>
      </c>
      <c r="C2679" s="1" t="s">
        <v>47</v>
      </c>
      <c r="D2679">
        <v>3101</v>
      </c>
      <c r="E2679" s="1" t="s">
        <v>90</v>
      </c>
      <c r="F2679" s="1" t="s">
        <v>17</v>
      </c>
      <c r="G2679">
        <v>11</v>
      </c>
    </row>
    <row r="2680" spans="1:7" x14ac:dyDescent="0.35">
      <c r="A2680">
        <v>184644</v>
      </c>
      <c r="B2680">
        <v>0</v>
      </c>
      <c r="C2680" s="1" t="s">
        <v>71</v>
      </c>
      <c r="D2680">
        <v>2601</v>
      </c>
      <c r="E2680" s="1" t="s">
        <v>105</v>
      </c>
      <c r="F2680" s="1" t="s">
        <v>14</v>
      </c>
      <c r="G2680">
        <v>20</v>
      </c>
    </row>
    <row r="2681" spans="1:7" x14ac:dyDescent="0.35">
      <c r="A2681">
        <v>7676</v>
      </c>
      <c r="B2681">
        <v>0</v>
      </c>
      <c r="C2681" s="1" t="s">
        <v>35</v>
      </c>
      <c r="D2681">
        <v>0</v>
      </c>
      <c r="E2681" s="1" t="s">
        <v>92</v>
      </c>
      <c r="F2681" s="1" t="s">
        <v>17</v>
      </c>
      <c r="G2681">
        <v>35</v>
      </c>
    </row>
    <row r="2682" spans="1:7" x14ac:dyDescent="0.35">
      <c r="A2682">
        <v>83983</v>
      </c>
      <c r="B2682">
        <v>0</v>
      </c>
      <c r="C2682" s="1" t="s">
        <v>57</v>
      </c>
      <c r="D2682">
        <v>2305</v>
      </c>
      <c r="E2682" s="1" t="s">
        <v>94</v>
      </c>
      <c r="F2682" s="1" t="s">
        <v>14</v>
      </c>
      <c r="G2682">
        <v>15</v>
      </c>
    </row>
    <row r="2683" spans="1:7" x14ac:dyDescent="0.35">
      <c r="A2683">
        <v>99567</v>
      </c>
      <c r="B2683">
        <v>0</v>
      </c>
      <c r="C2683" s="1" t="s">
        <v>37</v>
      </c>
      <c r="D2683">
        <v>3101</v>
      </c>
      <c r="E2683" s="1" t="s">
        <v>91</v>
      </c>
      <c r="F2683" s="1" t="s">
        <v>17</v>
      </c>
      <c r="G2683">
        <v>15</v>
      </c>
    </row>
    <row r="2684" spans="1:7" x14ac:dyDescent="0.35">
      <c r="A2684">
        <v>141652</v>
      </c>
      <c r="B2684">
        <v>0</v>
      </c>
      <c r="C2684" s="1" t="s">
        <v>24</v>
      </c>
      <c r="D2684">
        <v>3801</v>
      </c>
      <c r="E2684" s="1" t="s">
        <v>91</v>
      </c>
      <c r="F2684" s="1" t="s">
        <v>17</v>
      </c>
      <c r="G2684">
        <v>13</v>
      </c>
    </row>
    <row r="2685" spans="1:7" x14ac:dyDescent="0.35">
      <c r="A2685">
        <v>182325</v>
      </c>
      <c r="B2685">
        <v>0</v>
      </c>
      <c r="C2685" s="1" t="s">
        <v>41</v>
      </c>
      <c r="D2685">
        <v>0</v>
      </c>
      <c r="E2685" s="1" t="s">
        <v>89</v>
      </c>
      <c r="F2685" s="1" t="s">
        <v>14</v>
      </c>
      <c r="G2685">
        <v>10</v>
      </c>
    </row>
    <row r="2686" spans="1:7" x14ac:dyDescent="0.35">
      <c r="A2686">
        <v>44370</v>
      </c>
      <c r="B2686">
        <v>28</v>
      </c>
      <c r="C2686" s="1" t="s">
        <v>13</v>
      </c>
      <c r="D2686">
        <v>1502</v>
      </c>
      <c r="E2686" s="1" t="s">
        <v>89</v>
      </c>
      <c r="F2686" s="1" t="s">
        <v>17</v>
      </c>
      <c r="G2686">
        <v>5</v>
      </c>
    </row>
    <row r="2687" spans="1:7" x14ac:dyDescent="0.35">
      <c r="A2687">
        <v>48338</v>
      </c>
      <c r="B2687">
        <v>0</v>
      </c>
      <c r="C2687" s="1" t="s">
        <v>44</v>
      </c>
      <c r="D2687">
        <v>4301</v>
      </c>
      <c r="E2687" s="1" t="s">
        <v>90</v>
      </c>
      <c r="F2687" s="1" t="s">
        <v>14</v>
      </c>
      <c r="G2687">
        <v>25</v>
      </c>
    </row>
    <row r="2688" spans="1:7" x14ac:dyDescent="0.35">
      <c r="A2688">
        <v>97077</v>
      </c>
      <c r="B2688">
        <v>0</v>
      </c>
      <c r="C2688" s="1" t="s">
        <v>16</v>
      </c>
      <c r="D2688">
        <v>2807</v>
      </c>
      <c r="E2688" s="1" t="s">
        <v>93</v>
      </c>
      <c r="F2688" s="1" t="s">
        <v>17</v>
      </c>
      <c r="G2688">
        <v>12</v>
      </c>
    </row>
    <row r="2689" spans="1:7" x14ac:dyDescent="0.35">
      <c r="A2689">
        <v>160975</v>
      </c>
      <c r="B2689">
        <v>0</v>
      </c>
      <c r="C2689" s="1" t="s">
        <v>49</v>
      </c>
      <c r="D2689">
        <v>0</v>
      </c>
      <c r="E2689" s="1" t="s">
        <v>90</v>
      </c>
      <c r="F2689" s="1" t="s">
        <v>14</v>
      </c>
      <c r="G2689">
        <v>15</v>
      </c>
    </row>
    <row r="2690" spans="1:7" x14ac:dyDescent="0.35">
      <c r="A2690">
        <v>114828</v>
      </c>
      <c r="B2690">
        <v>2</v>
      </c>
      <c r="C2690" s="1" t="s">
        <v>32</v>
      </c>
      <c r="D2690">
        <v>0</v>
      </c>
      <c r="E2690" s="1" t="s">
        <v>92</v>
      </c>
      <c r="F2690" s="1" t="s">
        <v>31</v>
      </c>
      <c r="G2690">
        <v>4</v>
      </c>
    </row>
    <row r="2691" spans="1:7" x14ac:dyDescent="0.35">
      <c r="A2691">
        <v>182181</v>
      </c>
      <c r="B2691">
        <v>0</v>
      </c>
      <c r="C2691" s="1" t="s">
        <v>41</v>
      </c>
      <c r="D2691">
        <v>6201</v>
      </c>
      <c r="E2691" s="1" t="s">
        <v>94</v>
      </c>
      <c r="F2691" s="1" t="s">
        <v>14</v>
      </c>
      <c r="G2691">
        <v>20</v>
      </c>
    </row>
    <row r="2692" spans="1:7" x14ac:dyDescent="0.35">
      <c r="A2692">
        <v>75481</v>
      </c>
      <c r="B2692">
        <v>1</v>
      </c>
      <c r="C2692" s="1" t="s">
        <v>48</v>
      </c>
      <c r="D2692">
        <v>2901</v>
      </c>
      <c r="E2692" s="1" t="s">
        <v>92</v>
      </c>
      <c r="F2692" s="1" t="s">
        <v>14</v>
      </c>
      <c r="G2692">
        <v>8</v>
      </c>
    </row>
    <row r="2693" spans="1:7" x14ac:dyDescent="0.35">
      <c r="A2693">
        <v>13566</v>
      </c>
      <c r="B2693">
        <v>0</v>
      </c>
      <c r="C2693" s="1" t="s">
        <v>16</v>
      </c>
      <c r="D2693">
        <v>0</v>
      </c>
      <c r="E2693" s="1" t="s">
        <v>104</v>
      </c>
      <c r="F2693" s="1" t="s">
        <v>14</v>
      </c>
      <c r="G2693">
        <v>13</v>
      </c>
    </row>
    <row r="2694" spans="1:7" x14ac:dyDescent="0.35">
      <c r="A2694">
        <v>187612</v>
      </c>
      <c r="B2694">
        <v>1</v>
      </c>
      <c r="C2694" s="1" t="s">
        <v>56</v>
      </c>
      <c r="D2694">
        <v>0</v>
      </c>
      <c r="E2694" s="1" t="s">
        <v>94</v>
      </c>
      <c r="F2694" s="1" t="s">
        <v>14</v>
      </c>
      <c r="G2694">
        <v>15</v>
      </c>
    </row>
    <row r="2695" spans="1:7" x14ac:dyDescent="0.35">
      <c r="A2695">
        <v>143529</v>
      </c>
      <c r="B2695">
        <v>0</v>
      </c>
      <c r="C2695" s="1" t="s">
        <v>22</v>
      </c>
      <c r="D2695">
        <v>201</v>
      </c>
      <c r="E2695" s="1" t="s">
        <v>102</v>
      </c>
      <c r="F2695" s="1" t="s">
        <v>17</v>
      </c>
      <c r="G2695">
        <v>25</v>
      </c>
    </row>
    <row r="2696" spans="1:7" x14ac:dyDescent="0.35">
      <c r="A2696">
        <v>152376</v>
      </c>
      <c r="B2696">
        <v>0</v>
      </c>
      <c r="C2696" s="1" t="s">
        <v>22</v>
      </c>
      <c r="D2696">
        <v>0</v>
      </c>
      <c r="E2696" s="1" t="s">
        <v>91</v>
      </c>
      <c r="F2696" s="1" t="s">
        <v>17</v>
      </c>
      <c r="G2696">
        <v>10</v>
      </c>
    </row>
    <row r="2697" spans="1:7" x14ac:dyDescent="0.35">
      <c r="A2697">
        <v>22150</v>
      </c>
      <c r="B2697">
        <v>0</v>
      </c>
      <c r="C2697" s="1" t="s">
        <v>18</v>
      </c>
      <c r="D2697">
        <v>4401</v>
      </c>
      <c r="E2697" s="1" t="s">
        <v>105</v>
      </c>
      <c r="F2697" s="1" t="s">
        <v>17</v>
      </c>
      <c r="G2697">
        <v>5</v>
      </c>
    </row>
    <row r="2698" spans="1:7" x14ac:dyDescent="0.35">
      <c r="A2698">
        <v>120559</v>
      </c>
      <c r="B2698">
        <v>0</v>
      </c>
      <c r="C2698" s="1" t="s">
        <v>21</v>
      </c>
      <c r="D2698">
        <v>3601</v>
      </c>
      <c r="E2698" s="1" t="s">
        <v>90</v>
      </c>
      <c r="F2698" s="1" t="s">
        <v>14</v>
      </c>
      <c r="G2698">
        <v>12</v>
      </c>
    </row>
    <row r="2699" spans="1:7" x14ac:dyDescent="0.35">
      <c r="A2699">
        <v>148213</v>
      </c>
      <c r="B2699">
        <v>2</v>
      </c>
      <c r="C2699" s="1" t="s">
        <v>22</v>
      </c>
      <c r="D2699">
        <v>2901</v>
      </c>
      <c r="E2699" s="1" t="s">
        <v>94</v>
      </c>
      <c r="F2699" s="1" t="s">
        <v>14</v>
      </c>
      <c r="G2699">
        <v>14</v>
      </c>
    </row>
    <row r="2700" spans="1:7" x14ac:dyDescent="0.35">
      <c r="A2700">
        <v>180787</v>
      </c>
      <c r="B2700">
        <v>1002</v>
      </c>
      <c r="C2700" s="1" t="s">
        <v>41</v>
      </c>
      <c r="D2700">
        <v>6001</v>
      </c>
      <c r="E2700" s="1" t="s">
        <v>90</v>
      </c>
      <c r="F2700" s="1" t="s">
        <v>14</v>
      </c>
      <c r="G2700">
        <v>20</v>
      </c>
    </row>
    <row r="2701" spans="1:7" x14ac:dyDescent="0.35">
      <c r="A2701">
        <v>118847</v>
      </c>
      <c r="B2701">
        <v>0</v>
      </c>
      <c r="C2701" s="1" t="s">
        <v>21</v>
      </c>
      <c r="D2701">
        <v>4010</v>
      </c>
      <c r="E2701" s="1" t="s">
        <v>93</v>
      </c>
      <c r="F2701" s="1" t="s">
        <v>17</v>
      </c>
      <c r="G2701">
        <v>25</v>
      </c>
    </row>
    <row r="2702" spans="1:7" x14ac:dyDescent="0.35">
      <c r="A2702">
        <v>28713</v>
      </c>
      <c r="B2702">
        <v>2</v>
      </c>
      <c r="C2702" s="1" t="s">
        <v>40</v>
      </c>
      <c r="D2702">
        <v>4801</v>
      </c>
      <c r="E2702" s="1" t="s">
        <v>94</v>
      </c>
      <c r="F2702" s="1" t="s">
        <v>17</v>
      </c>
      <c r="G2702">
        <v>21</v>
      </c>
    </row>
    <row r="2703" spans="1:7" x14ac:dyDescent="0.35">
      <c r="A2703">
        <v>29777</v>
      </c>
      <c r="B2703">
        <v>0</v>
      </c>
      <c r="C2703" s="1" t="s">
        <v>40</v>
      </c>
      <c r="D2703">
        <v>2601</v>
      </c>
      <c r="E2703" s="1" t="s">
        <v>93</v>
      </c>
      <c r="F2703" s="1" t="s">
        <v>17</v>
      </c>
      <c r="G2703">
        <v>10</v>
      </c>
    </row>
    <row r="2704" spans="1:7" x14ac:dyDescent="0.35">
      <c r="A2704">
        <v>42499</v>
      </c>
      <c r="B2704">
        <v>0</v>
      </c>
      <c r="C2704" s="1" t="s">
        <v>13</v>
      </c>
      <c r="D2704">
        <v>2901</v>
      </c>
      <c r="E2704" s="1" t="s">
        <v>92</v>
      </c>
      <c r="F2704" s="1" t="s">
        <v>14</v>
      </c>
      <c r="G2704">
        <v>10</v>
      </c>
    </row>
    <row r="2705" spans="1:7" x14ac:dyDescent="0.35">
      <c r="A2705">
        <v>38987</v>
      </c>
      <c r="B2705">
        <v>2</v>
      </c>
      <c r="C2705" s="1" t="s">
        <v>13</v>
      </c>
      <c r="D2705">
        <v>2611</v>
      </c>
      <c r="E2705" s="1" t="s">
        <v>91</v>
      </c>
      <c r="F2705" s="1" t="s">
        <v>17</v>
      </c>
      <c r="G2705">
        <v>13</v>
      </c>
    </row>
    <row r="2706" spans="1:7" x14ac:dyDescent="0.35">
      <c r="A2706">
        <v>130936</v>
      </c>
      <c r="B2706">
        <v>1</v>
      </c>
      <c r="C2706" s="1" t="s">
        <v>49</v>
      </c>
      <c r="D2706">
        <v>1512</v>
      </c>
      <c r="E2706" s="1" t="s">
        <v>98</v>
      </c>
      <c r="F2706" s="1" t="s">
        <v>14</v>
      </c>
      <c r="G2706">
        <v>15</v>
      </c>
    </row>
    <row r="2707" spans="1:7" x14ac:dyDescent="0.35">
      <c r="A2707">
        <v>21463</v>
      </c>
      <c r="B2707">
        <v>0</v>
      </c>
      <c r="C2707" s="1" t="s">
        <v>18</v>
      </c>
      <c r="D2707">
        <v>6201</v>
      </c>
      <c r="E2707" s="1" t="s">
        <v>90</v>
      </c>
      <c r="F2707" s="1" t="s">
        <v>17</v>
      </c>
      <c r="G2707">
        <v>11</v>
      </c>
    </row>
    <row r="2708" spans="1:7" x14ac:dyDescent="0.35">
      <c r="A2708">
        <v>154531</v>
      </c>
      <c r="B2708">
        <v>0</v>
      </c>
      <c r="C2708" s="1" t="s">
        <v>22</v>
      </c>
      <c r="D2708">
        <v>2010</v>
      </c>
      <c r="E2708" s="1" t="s">
        <v>90</v>
      </c>
      <c r="F2708" s="1" t="s">
        <v>17</v>
      </c>
      <c r="G2708">
        <v>5</v>
      </c>
    </row>
    <row r="2709" spans="1:7" x14ac:dyDescent="0.35">
      <c r="A2709">
        <v>165033</v>
      </c>
      <c r="B2709">
        <v>1</v>
      </c>
      <c r="C2709" s="1" t="s">
        <v>22</v>
      </c>
      <c r="D2709">
        <v>5501</v>
      </c>
      <c r="E2709" s="1" t="s">
        <v>95</v>
      </c>
      <c r="F2709" s="1" t="s">
        <v>14</v>
      </c>
      <c r="G2709">
        <v>10</v>
      </c>
    </row>
    <row r="2710" spans="1:7" x14ac:dyDescent="0.35">
      <c r="A2710">
        <v>12171</v>
      </c>
      <c r="B2710">
        <v>2</v>
      </c>
      <c r="C2710" s="1" t="s">
        <v>41</v>
      </c>
      <c r="D2710">
        <v>1301</v>
      </c>
      <c r="E2710" s="1" t="s">
        <v>91</v>
      </c>
      <c r="F2710" s="1" t="s">
        <v>17</v>
      </c>
      <c r="G2710">
        <v>5</v>
      </c>
    </row>
    <row r="2711" spans="1:7" x14ac:dyDescent="0.35">
      <c r="A2711">
        <v>186462</v>
      </c>
      <c r="B2711">
        <v>2</v>
      </c>
      <c r="C2711" s="1" t="s">
        <v>18</v>
      </c>
      <c r="D2711">
        <v>1603</v>
      </c>
      <c r="E2711" s="1" t="s">
        <v>90</v>
      </c>
      <c r="F2711" s="1" t="s">
        <v>17</v>
      </c>
      <c r="G2711">
        <v>8</v>
      </c>
    </row>
    <row r="2712" spans="1:7" x14ac:dyDescent="0.35">
      <c r="A2712">
        <v>70312</v>
      </c>
      <c r="B2712">
        <v>2</v>
      </c>
      <c r="C2712" s="1" t="s">
        <v>30</v>
      </c>
      <c r="D2712">
        <v>5901</v>
      </c>
      <c r="E2712" s="1" t="s">
        <v>90</v>
      </c>
      <c r="F2712" s="1" t="s">
        <v>17</v>
      </c>
      <c r="G2712">
        <v>5</v>
      </c>
    </row>
    <row r="2713" spans="1:7" x14ac:dyDescent="0.35">
      <c r="A2713">
        <v>27267</v>
      </c>
      <c r="B2713">
        <v>0</v>
      </c>
      <c r="C2713" s="1" t="s">
        <v>40</v>
      </c>
      <c r="D2713">
        <v>5801</v>
      </c>
      <c r="E2713" s="1" t="s">
        <v>95</v>
      </c>
      <c r="F2713" s="1" t="s">
        <v>17</v>
      </c>
      <c r="G2713">
        <v>10</v>
      </c>
    </row>
    <row r="2714" spans="1:7" x14ac:dyDescent="0.35">
      <c r="A2714">
        <v>7048</v>
      </c>
      <c r="B2714">
        <v>1002</v>
      </c>
      <c r="C2714" s="1" t="s">
        <v>22</v>
      </c>
      <c r="D2714">
        <v>3301</v>
      </c>
      <c r="E2714" s="1" t="s">
        <v>94</v>
      </c>
      <c r="F2714" s="1" t="s">
        <v>14</v>
      </c>
      <c r="G2714">
        <v>15</v>
      </c>
    </row>
    <row r="2715" spans="1:7" x14ac:dyDescent="0.35">
      <c r="A2715">
        <v>144631</v>
      </c>
      <c r="B2715">
        <v>0</v>
      </c>
      <c r="C2715" s="1" t="s">
        <v>22</v>
      </c>
      <c r="D2715">
        <v>6203</v>
      </c>
      <c r="E2715" s="1" t="s">
        <v>104</v>
      </c>
      <c r="F2715" s="1" t="s">
        <v>17</v>
      </c>
      <c r="G2715">
        <v>25</v>
      </c>
    </row>
    <row r="2716" spans="1:7" x14ac:dyDescent="0.35">
      <c r="A2716">
        <v>134677</v>
      </c>
      <c r="B2716">
        <v>28</v>
      </c>
      <c r="C2716" s="1" t="s">
        <v>39</v>
      </c>
      <c r="D2716">
        <v>0</v>
      </c>
      <c r="E2716" s="1" t="s">
        <v>90</v>
      </c>
      <c r="F2716" s="1" t="s">
        <v>97</v>
      </c>
      <c r="G2716">
        <v>5</v>
      </c>
    </row>
    <row r="2717" spans="1:7" x14ac:dyDescent="0.35">
      <c r="A2717">
        <v>149792</v>
      </c>
      <c r="B2717">
        <v>1</v>
      </c>
      <c r="C2717" s="1" t="s">
        <v>22</v>
      </c>
      <c r="D2717">
        <v>2401</v>
      </c>
      <c r="E2717" s="1" t="s">
        <v>97</v>
      </c>
      <c r="F2717" s="1" t="s">
        <v>77</v>
      </c>
      <c r="G2717">
        <v>100</v>
      </c>
    </row>
    <row r="2718" spans="1:7" x14ac:dyDescent="0.35">
      <c r="A2718">
        <v>169813</v>
      </c>
      <c r="B2718">
        <v>0</v>
      </c>
      <c r="C2718" s="1" t="s">
        <v>22</v>
      </c>
      <c r="D2718">
        <v>5204</v>
      </c>
      <c r="E2718" s="1" t="s">
        <v>94</v>
      </c>
      <c r="F2718" s="1" t="s">
        <v>17</v>
      </c>
      <c r="G2718">
        <v>15</v>
      </c>
    </row>
    <row r="2719" spans="1:7" x14ac:dyDescent="0.35">
      <c r="A2719">
        <v>135152</v>
      </c>
      <c r="B2719">
        <v>2</v>
      </c>
      <c r="C2719" s="1" t="s">
        <v>56</v>
      </c>
      <c r="D2719">
        <v>6801</v>
      </c>
      <c r="E2719" s="1" t="s">
        <v>91</v>
      </c>
      <c r="F2719" s="1" t="s">
        <v>17</v>
      </c>
      <c r="G2719">
        <v>15</v>
      </c>
    </row>
    <row r="2720" spans="1:7" x14ac:dyDescent="0.35">
      <c r="A2720">
        <v>52593</v>
      </c>
      <c r="B2720">
        <v>2</v>
      </c>
      <c r="C2720" s="1" t="s">
        <v>54</v>
      </c>
      <c r="D2720">
        <v>3801</v>
      </c>
      <c r="E2720" s="1" t="s">
        <v>92</v>
      </c>
      <c r="F2720" s="1" t="s">
        <v>17</v>
      </c>
      <c r="G2720">
        <v>22</v>
      </c>
    </row>
    <row r="2721" spans="1:7" x14ac:dyDescent="0.35">
      <c r="A2721">
        <v>64161</v>
      </c>
      <c r="B2721">
        <v>1</v>
      </c>
      <c r="C2721" s="1" t="s">
        <v>34</v>
      </c>
      <c r="D2721">
        <v>2801</v>
      </c>
      <c r="E2721" s="1" t="s">
        <v>92</v>
      </c>
      <c r="F2721" s="1" t="s">
        <v>14</v>
      </c>
      <c r="G2721">
        <v>11</v>
      </c>
    </row>
    <row r="2722" spans="1:7" x14ac:dyDescent="0.35">
      <c r="A2722">
        <v>116738</v>
      </c>
      <c r="B2722">
        <v>0</v>
      </c>
      <c r="C2722" s="1" t="s">
        <v>21</v>
      </c>
      <c r="D2722">
        <v>6101</v>
      </c>
      <c r="E2722" s="1" t="s">
        <v>90</v>
      </c>
      <c r="F2722" s="1" t="s">
        <v>17</v>
      </c>
      <c r="G2722">
        <v>14</v>
      </c>
    </row>
    <row r="2723" spans="1:7" x14ac:dyDescent="0.35">
      <c r="A2723">
        <v>56831</v>
      </c>
      <c r="B2723">
        <v>2</v>
      </c>
      <c r="C2723" s="1" t="s">
        <v>58</v>
      </c>
      <c r="D2723">
        <v>6701</v>
      </c>
      <c r="E2723" s="1" t="s">
        <v>94</v>
      </c>
      <c r="F2723" s="1" t="s">
        <v>14</v>
      </c>
      <c r="G2723">
        <v>15</v>
      </c>
    </row>
    <row r="2724" spans="1:7" x14ac:dyDescent="0.35">
      <c r="A2724">
        <v>139107</v>
      </c>
      <c r="B2724">
        <v>0</v>
      </c>
      <c r="C2724" s="1" t="s">
        <v>56</v>
      </c>
      <c r="D2724">
        <v>3407</v>
      </c>
      <c r="E2724" s="1" t="s">
        <v>105</v>
      </c>
      <c r="F2724" s="1" t="s">
        <v>17</v>
      </c>
      <c r="G2724">
        <v>50</v>
      </c>
    </row>
    <row r="2725" spans="1:7" x14ac:dyDescent="0.35">
      <c r="A2725">
        <v>28681</v>
      </c>
      <c r="B2725">
        <v>1</v>
      </c>
      <c r="C2725" s="1" t="s">
        <v>40</v>
      </c>
      <c r="D2725">
        <v>4612</v>
      </c>
      <c r="E2725" s="1" t="s">
        <v>95</v>
      </c>
      <c r="F2725" s="1" t="s">
        <v>14</v>
      </c>
      <c r="G2725">
        <v>35</v>
      </c>
    </row>
    <row r="2726" spans="1:7" x14ac:dyDescent="0.35">
      <c r="A2726">
        <v>125446</v>
      </c>
      <c r="B2726">
        <v>2</v>
      </c>
      <c r="C2726" s="1" t="s">
        <v>21</v>
      </c>
      <c r="D2726">
        <v>3801</v>
      </c>
      <c r="E2726" s="1" t="s">
        <v>99</v>
      </c>
      <c r="F2726" s="1" t="s">
        <v>17</v>
      </c>
      <c r="G2726">
        <v>10</v>
      </c>
    </row>
    <row r="2727" spans="1:7" x14ac:dyDescent="0.35">
      <c r="A2727">
        <v>95151</v>
      </c>
      <c r="B2727">
        <v>0</v>
      </c>
      <c r="C2727" s="1" t="s">
        <v>16</v>
      </c>
      <c r="D2727">
        <v>4601</v>
      </c>
      <c r="E2727" s="1" t="s">
        <v>100</v>
      </c>
      <c r="F2727" s="1" t="s">
        <v>17</v>
      </c>
      <c r="G2727">
        <v>7</v>
      </c>
    </row>
    <row r="2728" spans="1:7" x14ac:dyDescent="0.35">
      <c r="A2728">
        <v>132394</v>
      </c>
      <c r="B2728">
        <v>2</v>
      </c>
      <c r="C2728" s="1" t="s">
        <v>49</v>
      </c>
      <c r="D2728">
        <v>1001</v>
      </c>
      <c r="E2728" s="1" t="s">
        <v>92</v>
      </c>
      <c r="F2728" s="1" t="s">
        <v>17</v>
      </c>
      <c r="G2728">
        <v>11</v>
      </c>
    </row>
    <row r="2729" spans="1:7" x14ac:dyDescent="0.35">
      <c r="A2729">
        <v>151702</v>
      </c>
      <c r="B2729">
        <v>0</v>
      </c>
      <c r="C2729" s="1" t="s">
        <v>22</v>
      </c>
      <c r="D2729">
        <v>4305</v>
      </c>
      <c r="E2729" s="1" t="s">
        <v>95</v>
      </c>
      <c r="F2729" s="1" t="s">
        <v>17</v>
      </c>
      <c r="G2729">
        <v>15</v>
      </c>
    </row>
    <row r="2730" spans="1:7" x14ac:dyDescent="0.35">
      <c r="A2730">
        <v>65668</v>
      </c>
      <c r="B2730">
        <v>2</v>
      </c>
      <c r="C2730" s="1" t="s">
        <v>30</v>
      </c>
      <c r="D2730">
        <v>0</v>
      </c>
      <c r="E2730" s="1" t="s">
        <v>100</v>
      </c>
      <c r="F2730" s="1" t="s">
        <v>17</v>
      </c>
      <c r="G2730">
        <v>10</v>
      </c>
    </row>
    <row r="2731" spans="1:7" x14ac:dyDescent="0.35">
      <c r="A2731">
        <v>167357</v>
      </c>
      <c r="B2731">
        <v>1</v>
      </c>
      <c r="C2731" s="1" t="s">
        <v>22</v>
      </c>
      <c r="D2731">
        <v>5501</v>
      </c>
      <c r="E2731" s="1" t="s">
        <v>94</v>
      </c>
      <c r="F2731" s="1" t="s">
        <v>14</v>
      </c>
      <c r="G2731">
        <v>12</v>
      </c>
    </row>
    <row r="2732" spans="1:7" x14ac:dyDescent="0.35">
      <c r="A2732">
        <v>117552</v>
      </c>
      <c r="B2732">
        <v>0</v>
      </c>
      <c r="C2732" s="1" t="s">
        <v>21</v>
      </c>
      <c r="D2732">
        <v>4403</v>
      </c>
      <c r="E2732" s="1" t="s">
        <v>94</v>
      </c>
      <c r="F2732" s="1" t="s">
        <v>17</v>
      </c>
      <c r="G2732">
        <v>20</v>
      </c>
    </row>
    <row r="2733" spans="1:7" x14ac:dyDescent="0.35">
      <c r="A2733">
        <v>75341</v>
      </c>
      <c r="B2733">
        <v>28</v>
      </c>
      <c r="C2733" s="1" t="s">
        <v>48</v>
      </c>
      <c r="D2733">
        <v>1403</v>
      </c>
      <c r="E2733" s="1" t="s">
        <v>95</v>
      </c>
      <c r="F2733" s="1" t="s">
        <v>17</v>
      </c>
      <c r="G2733">
        <v>15</v>
      </c>
    </row>
    <row r="2734" spans="1:7" x14ac:dyDescent="0.35">
      <c r="A2734">
        <v>36774</v>
      </c>
      <c r="B2734">
        <v>1</v>
      </c>
      <c r="C2734" s="1" t="s">
        <v>13</v>
      </c>
      <c r="D2734">
        <v>4401</v>
      </c>
      <c r="E2734" s="1" t="s">
        <v>94</v>
      </c>
      <c r="F2734" s="1" t="s">
        <v>14</v>
      </c>
      <c r="G2734">
        <v>21</v>
      </c>
    </row>
    <row r="2735" spans="1:7" x14ac:dyDescent="0.35">
      <c r="A2735">
        <v>139074</v>
      </c>
      <c r="B2735">
        <v>1</v>
      </c>
      <c r="C2735" s="1" t="s">
        <v>56</v>
      </c>
      <c r="D2735">
        <v>2103</v>
      </c>
      <c r="E2735" s="1" t="s">
        <v>92</v>
      </c>
      <c r="F2735" s="1" t="s">
        <v>14</v>
      </c>
      <c r="G2735">
        <v>20</v>
      </c>
    </row>
    <row r="2736" spans="1:7" x14ac:dyDescent="0.35">
      <c r="A2736">
        <v>58086</v>
      </c>
      <c r="B2736">
        <v>0</v>
      </c>
      <c r="C2736" s="1" t="s">
        <v>58</v>
      </c>
      <c r="D2736">
        <v>4401</v>
      </c>
      <c r="E2736" s="1" t="s">
        <v>100</v>
      </c>
      <c r="F2736" s="1" t="s">
        <v>17</v>
      </c>
      <c r="G2736">
        <v>4</v>
      </c>
    </row>
    <row r="2737" spans="1:7" x14ac:dyDescent="0.35">
      <c r="A2737">
        <v>37637</v>
      </c>
      <c r="B2737">
        <v>28</v>
      </c>
      <c r="C2737" s="1" t="s">
        <v>13</v>
      </c>
      <c r="D2737">
        <v>4906</v>
      </c>
      <c r="E2737" s="1" t="s">
        <v>93</v>
      </c>
      <c r="F2737" s="1" t="s">
        <v>17</v>
      </c>
      <c r="G2737">
        <v>10</v>
      </c>
    </row>
    <row r="2738" spans="1:7" x14ac:dyDescent="0.35">
      <c r="A2738">
        <v>73625</v>
      </c>
      <c r="B2738">
        <v>0</v>
      </c>
      <c r="C2738" s="1" t="s">
        <v>30</v>
      </c>
      <c r="D2738">
        <v>5806</v>
      </c>
      <c r="E2738" s="1" t="s">
        <v>103</v>
      </c>
      <c r="F2738" s="1" t="s">
        <v>17</v>
      </c>
      <c r="G2738">
        <v>10</v>
      </c>
    </row>
    <row r="2739" spans="1:7" x14ac:dyDescent="0.35">
      <c r="A2739">
        <v>77845</v>
      </c>
      <c r="B2739">
        <v>0</v>
      </c>
      <c r="C2739" s="1" t="s">
        <v>36</v>
      </c>
      <c r="D2739">
        <v>6101</v>
      </c>
      <c r="E2739" s="1" t="s">
        <v>90</v>
      </c>
      <c r="F2739" s="1" t="s">
        <v>17</v>
      </c>
      <c r="G2739">
        <v>15</v>
      </c>
    </row>
    <row r="2740" spans="1:7" x14ac:dyDescent="0.35">
      <c r="A2740">
        <v>6615</v>
      </c>
      <c r="B2740">
        <v>0</v>
      </c>
      <c r="C2740" s="1" t="s">
        <v>13</v>
      </c>
      <c r="D2740">
        <v>0</v>
      </c>
      <c r="E2740" s="1" t="s">
        <v>94</v>
      </c>
      <c r="F2740" s="1" t="s">
        <v>17</v>
      </c>
      <c r="G2740">
        <v>11</v>
      </c>
    </row>
    <row r="2741" spans="1:7" x14ac:dyDescent="0.35">
      <c r="A2741">
        <v>35504</v>
      </c>
      <c r="B2741">
        <v>0</v>
      </c>
      <c r="C2741" s="1" t="s">
        <v>13</v>
      </c>
      <c r="D2741">
        <v>4901</v>
      </c>
      <c r="E2741" s="1" t="s">
        <v>91</v>
      </c>
      <c r="F2741" s="1" t="s">
        <v>17</v>
      </c>
      <c r="G2741">
        <v>15</v>
      </c>
    </row>
    <row r="2742" spans="1:7" x14ac:dyDescent="0.35">
      <c r="A2742">
        <v>131845</v>
      </c>
      <c r="B2742">
        <v>2</v>
      </c>
      <c r="C2742" s="1" t="s">
        <v>49</v>
      </c>
      <c r="D2742">
        <v>4601</v>
      </c>
      <c r="E2742" s="1" t="s">
        <v>99</v>
      </c>
      <c r="F2742" s="1" t="s">
        <v>17</v>
      </c>
      <c r="G2742">
        <v>15</v>
      </c>
    </row>
    <row r="2743" spans="1:7" x14ac:dyDescent="0.35">
      <c r="A2743">
        <v>189902</v>
      </c>
      <c r="B2743">
        <v>0</v>
      </c>
      <c r="C2743" s="1" t="s">
        <v>22</v>
      </c>
      <c r="D2743">
        <v>4607</v>
      </c>
      <c r="E2743" s="1" t="s">
        <v>103</v>
      </c>
      <c r="F2743" s="1" t="s">
        <v>17</v>
      </c>
      <c r="G2743">
        <v>6</v>
      </c>
    </row>
    <row r="2744" spans="1:7" x14ac:dyDescent="0.35">
      <c r="A2744">
        <v>34836</v>
      </c>
      <c r="B2744">
        <v>0</v>
      </c>
      <c r="C2744" s="1" t="s">
        <v>13</v>
      </c>
      <c r="D2744">
        <v>0</v>
      </c>
      <c r="E2744" s="1" t="s">
        <v>89</v>
      </c>
      <c r="F2744" s="1" t="s">
        <v>17</v>
      </c>
      <c r="G2744">
        <v>15</v>
      </c>
    </row>
    <row r="2745" spans="1:7" x14ac:dyDescent="0.35">
      <c r="A2745">
        <v>123909</v>
      </c>
      <c r="B2745">
        <v>2</v>
      </c>
      <c r="C2745" s="1" t="s">
        <v>21</v>
      </c>
      <c r="D2745">
        <v>3211</v>
      </c>
      <c r="E2745" s="1" t="s">
        <v>89</v>
      </c>
      <c r="F2745" s="1" t="s">
        <v>14</v>
      </c>
      <c r="G2745">
        <v>5</v>
      </c>
    </row>
    <row r="2746" spans="1:7" x14ac:dyDescent="0.35">
      <c r="A2746">
        <v>188913</v>
      </c>
      <c r="B2746">
        <v>0</v>
      </c>
      <c r="C2746" s="1" t="s">
        <v>56</v>
      </c>
      <c r="D2746">
        <v>0</v>
      </c>
      <c r="E2746" s="1" t="s">
        <v>91</v>
      </c>
      <c r="F2746" s="1" t="s">
        <v>17</v>
      </c>
      <c r="G2746">
        <v>20</v>
      </c>
    </row>
    <row r="2747" spans="1:7" x14ac:dyDescent="0.35">
      <c r="A2747">
        <v>96426</v>
      </c>
      <c r="B2747">
        <v>2</v>
      </c>
      <c r="C2747" s="1" t="s">
        <v>16</v>
      </c>
      <c r="D2747">
        <v>5810</v>
      </c>
      <c r="E2747" s="1" t="s">
        <v>90</v>
      </c>
      <c r="F2747" s="1" t="s">
        <v>14</v>
      </c>
      <c r="G2747">
        <v>10</v>
      </c>
    </row>
    <row r="2748" spans="1:7" x14ac:dyDescent="0.35">
      <c r="A2748">
        <v>23022</v>
      </c>
      <c r="B2748">
        <v>0</v>
      </c>
      <c r="C2748" s="1" t="s">
        <v>47</v>
      </c>
      <c r="D2748">
        <v>4604</v>
      </c>
      <c r="E2748" s="1" t="s">
        <v>94</v>
      </c>
      <c r="F2748" s="1" t="s">
        <v>14</v>
      </c>
      <c r="G2748">
        <v>15</v>
      </c>
    </row>
    <row r="2749" spans="1:7" x14ac:dyDescent="0.35">
      <c r="A2749">
        <v>144099</v>
      </c>
      <c r="B2749">
        <v>28</v>
      </c>
      <c r="C2749" s="1" t="s">
        <v>22</v>
      </c>
      <c r="D2749">
        <v>5801</v>
      </c>
      <c r="E2749" s="1" t="s">
        <v>96</v>
      </c>
      <c r="F2749" s="1" t="s">
        <v>17</v>
      </c>
      <c r="G2749">
        <v>17</v>
      </c>
    </row>
    <row r="2750" spans="1:7" x14ac:dyDescent="0.35">
      <c r="A2750">
        <v>186965</v>
      </c>
      <c r="B2750">
        <v>0</v>
      </c>
      <c r="C2750" s="1" t="s">
        <v>28</v>
      </c>
      <c r="D2750">
        <v>3104</v>
      </c>
      <c r="E2750" s="1" t="s">
        <v>100</v>
      </c>
      <c r="F2750" s="1" t="s">
        <v>17</v>
      </c>
      <c r="G2750">
        <v>13</v>
      </c>
    </row>
    <row r="2751" spans="1:7" x14ac:dyDescent="0.35">
      <c r="A2751">
        <v>106161</v>
      </c>
      <c r="B2751">
        <v>0</v>
      </c>
      <c r="C2751" s="1" t="s">
        <v>28</v>
      </c>
      <c r="D2751">
        <v>3203</v>
      </c>
      <c r="E2751" s="1" t="s">
        <v>100</v>
      </c>
      <c r="F2751" s="1" t="s">
        <v>17</v>
      </c>
      <c r="G2751">
        <v>4</v>
      </c>
    </row>
    <row r="2752" spans="1:7" x14ac:dyDescent="0.35">
      <c r="A2752">
        <v>166742</v>
      </c>
      <c r="B2752">
        <v>0</v>
      </c>
      <c r="C2752" s="1" t="s">
        <v>22</v>
      </c>
      <c r="D2752">
        <v>3610</v>
      </c>
      <c r="E2752" s="1" t="s">
        <v>93</v>
      </c>
      <c r="F2752" s="1" t="s">
        <v>17</v>
      </c>
      <c r="G2752">
        <v>12</v>
      </c>
    </row>
    <row r="2753" spans="1:7" x14ac:dyDescent="0.35">
      <c r="A2753">
        <v>132145</v>
      </c>
      <c r="B2753">
        <v>0</v>
      </c>
      <c r="C2753" s="1" t="s">
        <v>49</v>
      </c>
      <c r="D2753">
        <v>0</v>
      </c>
      <c r="E2753" s="1" t="s">
        <v>92</v>
      </c>
      <c r="F2753" s="1" t="s">
        <v>14</v>
      </c>
      <c r="G2753">
        <v>10</v>
      </c>
    </row>
    <row r="2754" spans="1:7" x14ac:dyDescent="0.35">
      <c r="A2754">
        <v>166485</v>
      </c>
      <c r="B2754">
        <v>1</v>
      </c>
      <c r="C2754" s="1" t="s">
        <v>22</v>
      </c>
      <c r="D2754">
        <v>4406</v>
      </c>
      <c r="E2754" s="1" t="s">
        <v>96</v>
      </c>
      <c r="F2754" s="1" t="s">
        <v>14</v>
      </c>
      <c r="G2754">
        <v>45</v>
      </c>
    </row>
    <row r="2755" spans="1:7" x14ac:dyDescent="0.35">
      <c r="A2755">
        <v>89209</v>
      </c>
      <c r="B2755">
        <v>1</v>
      </c>
      <c r="C2755" s="1" t="s">
        <v>16</v>
      </c>
      <c r="D2755">
        <v>4703</v>
      </c>
      <c r="E2755" s="1" t="s">
        <v>91</v>
      </c>
      <c r="F2755" s="1" t="s">
        <v>14</v>
      </c>
      <c r="G2755">
        <v>6</v>
      </c>
    </row>
    <row r="2756" spans="1:7" x14ac:dyDescent="0.35">
      <c r="A2756">
        <v>167165</v>
      </c>
      <c r="B2756">
        <v>0</v>
      </c>
      <c r="C2756" s="1" t="s">
        <v>22</v>
      </c>
      <c r="D2756">
        <v>3501</v>
      </c>
      <c r="E2756" s="1" t="s">
        <v>96</v>
      </c>
      <c r="F2756" s="1" t="s">
        <v>17</v>
      </c>
      <c r="G2756">
        <v>16</v>
      </c>
    </row>
    <row r="2757" spans="1:7" x14ac:dyDescent="0.35">
      <c r="A2757">
        <v>162169</v>
      </c>
      <c r="B2757">
        <v>2</v>
      </c>
      <c r="C2757" s="1" t="s">
        <v>22</v>
      </c>
      <c r="D2757">
        <v>0</v>
      </c>
      <c r="E2757" s="1" t="s">
        <v>95</v>
      </c>
      <c r="F2757" s="1" t="s">
        <v>14</v>
      </c>
      <c r="G2757">
        <v>20</v>
      </c>
    </row>
    <row r="2758" spans="1:7" x14ac:dyDescent="0.35">
      <c r="A2758">
        <v>31183</v>
      </c>
      <c r="B2758">
        <v>0</v>
      </c>
      <c r="C2758" s="1" t="s">
        <v>40</v>
      </c>
      <c r="D2758">
        <v>4301</v>
      </c>
      <c r="E2758" s="1" t="s">
        <v>90</v>
      </c>
      <c r="F2758" s="1" t="s">
        <v>14</v>
      </c>
      <c r="G2758">
        <v>18</v>
      </c>
    </row>
    <row r="2759" spans="1:7" x14ac:dyDescent="0.35">
      <c r="A2759">
        <v>86340</v>
      </c>
      <c r="B2759">
        <v>2</v>
      </c>
      <c r="C2759" s="1" t="s">
        <v>53</v>
      </c>
      <c r="D2759">
        <v>0</v>
      </c>
      <c r="E2759" s="1" t="s">
        <v>92</v>
      </c>
      <c r="F2759" s="1" t="s">
        <v>14</v>
      </c>
      <c r="G2759">
        <v>3</v>
      </c>
    </row>
    <row r="2760" spans="1:7" x14ac:dyDescent="0.35">
      <c r="A2760">
        <v>45584</v>
      </c>
      <c r="B2760">
        <v>28</v>
      </c>
      <c r="C2760" s="1" t="s">
        <v>21</v>
      </c>
      <c r="D2760">
        <v>4706</v>
      </c>
      <c r="E2760" s="1" t="s">
        <v>91</v>
      </c>
      <c r="F2760" s="1" t="s">
        <v>17</v>
      </c>
      <c r="G2760">
        <v>25</v>
      </c>
    </row>
    <row r="2761" spans="1:7" x14ac:dyDescent="0.35">
      <c r="A2761">
        <v>131106</v>
      </c>
      <c r="B2761">
        <v>0</v>
      </c>
      <c r="C2761" s="1" t="s">
        <v>49</v>
      </c>
      <c r="D2761">
        <v>0</v>
      </c>
      <c r="E2761" s="1" t="s">
        <v>90</v>
      </c>
      <c r="F2761" s="1" t="s">
        <v>14</v>
      </c>
      <c r="G2761">
        <v>40</v>
      </c>
    </row>
    <row r="2762" spans="1:7" x14ac:dyDescent="0.35">
      <c r="A2762">
        <v>29105</v>
      </c>
      <c r="B2762">
        <v>0</v>
      </c>
      <c r="C2762" s="1" t="s">
        <v>40</v>
      </c>
      <c r="D2762">
        <v>0</v>
      </c>
      <c r="E2762" s="1" t="s">
        <v>92</v>
      </c>
      <c r="F2762" s="1" t="s">
        <v>14</v>
      </c>
      <c r="G2762">
        <v>11</v>
      </c>
    </row>
    <row r="2763" spans="1:7" x14ac:dyDescent="0.35">
      <c r="A2763">
        <v>123667</v>
      </c>
      <c r="B2763">
        <v>28</v>
      </c>
      <c r="C2763" s="1" t="s">
        <v>21</v>
      </c>
      <c r="D2763">
        <v>4301</v>
      </c>
      <c r="E2763" s="1" t="s">
        <v>95</v>
      </c>
      <c r="F2763" s="1" t="s">
        <v>17</v>
      </c>
      <c r="G2763">
        <v>15</v>
      </c>
    </row>
    <row r="2764" spans="1:7" x14ac:dyDescent="0.35">
      <c r="A2764">
        <v>164188</v>
      </c>
      <c r="B2764">
        <v>0</v>
      </c>
      <c r="C2764" s="1" t="s">
        <v>22</v>
      </c>
      <c r="D2764">
        <v>6201</v>
      </c>
      <c r="E2764" s="1" t="s">
        <v>95</v>
      </c>
      <c r="F2764" s="1" t="s">
        <v>17</v>
      </c>
      <c r="G2764">
        <v>14</v>
      </c>
    </row>
    <row r="2765" spans="1:7" x14ac:dyDescent="0.35">
      <c r="A2765">
        <v>37528</v>
      </c>
      <c r="B2765">
        <v>0</v>
      </c>
      <c r="C2765" s="1" t="s">
        <v>13</v>
      </c>
      <c r="D2765">
        <v>0</v>
      </c>
      <c r="E2765" s="1" t="s">
        <v>102</v>
      </c>
      <c r="F2765" s="1" t="s">
        <v>17</v>
      </c>
      <c r="G2765">
        <v>10</v>
      </c>
    </row>
    <row r="2766" spans="1:7" x14ac:dyDescent="0.35">
      <c r="A2766">
        <v>159417</v>
      </c>
      <c r="B2766">
        <v>0</v>
      </c>
      <c r="C2766" s="1" t="s">
        <v>22</v>
      </c>
      <c r="D2766">
        <v>5912</v>
      </c>
      <c r="E2766" s="1" t="s">
        <v>94</v>
      </c>
      <c r="F2766" s="1" t="s">
        <v>17</v>
      </c>
      <c r="G2766">
        <v>25</v>
      </c>
    </row>
    <row r="2767" spans="1:7" x14ac:dyDescent="0.35">
      <c r="A2767">
        <v>181382</v>
      </c>
      <c r="B2767">
        <v>2</v>
      </c>
      <c r="C2767" s="1" t="s">
        <v>41</v>
      </c>
      <c r="D2767">
        <v>0</v>
      </c>
      <c r="E2767" s="1" t="s">
        <v>92</v>
      </c>
      <c r="F2767" s="1" t="s">
        <v>14</v>
      </c>
      <c r="G2767">
        <v>12</v>
      </c>
    </row>
    <row r="2768" spans="1:7" x14ac:dyDescent="0.35">
      <c r="A2768">
        <v>159358</v>
      </c>
      <c r="B2768">
        <v>2</v>
      </c>
      <c r="C2768" s="1" t="s">
        <v>22</v>
      </c>
      <c r="D2768">
        <v>2201</v>
      </c>
      <c r="E2768" s="1" t="s">
        <v>94</v>
      </c>
      <c r="F2768" s="1" t="s">
        <v>14</v>
      </c>
      <c r="G2768">
        <v>10</v>
      </c>
    </row>
    <row r="2769" spans="1:7" x14ac:dyDescent="0.35">
      <c r="A2769">
        <v>159550</v>
      </c>
      <c r="B2769">
        <v>1</v>
      </c>
      <c r="C2769" s="1" t="s">
        <v>22</v>
      </c>
      <c r="D2769">
        <v>5801</v>
      </c>
      <c r="E2769" s="1" t="s">
        <v>92</v>
      </c>
      <c r="F2769" s="1" t="s">
        <v>14</v>
      </c>
      <c r="G2769">
        <v>10</v>
      </c>
    </row>
    <row r="2770" spans="1:7" x14ac:dyDescent="0.35">
      <c r="A2770">
        <v>167396</v>
      </c>
      <c r="B2770">
        <v>0</v>
      </c>
      <c r="C2770" s="1" t="s">
        <v>22</v>
      </c>
      <c r="D2770">
        <v>0</v>
      </c>
      <c r="E2770" s="1" t="s">
        <v>94</v>
      </c>
      <c r="F2770" s="1" t="s">
        <v>14</v>
      </c>
      <c r="G2770">
        <v>20</v>
      </c>
    </row>
    <row r="2771" spans="1:7" x14ac:dyDescent="0.35">
      <c r="A2771">
        <v>101673</v>
      </c>
      <c r="B2771">
        <v>0</v>
      </c>
      <c r="C2771" s="1" t="s">
        <v>37</v>
      </c>
      <c r="D2771">
        <v>5702</v>
      </c>
      <c r="E2771" s="1" t="s">
        <v>93</v>
      </c>
      <c r="F2771" s="1" t="s">
        <v>17</v>
      </c>
      <c r="G2771">
        <v>20</v>
      </c>
    </row>
    <row r="2772" spans="1:7" x14ac:dyDescent="0.35">
      <c r="A2772">
        <v>132767</v>
      </c>
      <c r="B2772">
        <v>1</v>
      </c>
      <c r="C2772" s="1" t="s">
        <v>67</v>
      </c>
      <c r="D2772">
        <v>2001</v>
      </c>
      <c r="E2772" s="1" t="s">
        <v>93</v>
      </c>
      <c r="F2772" s="1" t="s">
        <v>14</v>
      </c>
      <c r="G2772">
        <v>15</v>
      </c>
    </row>
    <row r="2773" spans="1:7" x14ac:dyDescent="0.35">
      <c r="A2773">
        <v>178334</v>
      </c>
      <c r="B2773">
        <v>0</v>
      </c>
      <c r="C2773" s="1" t="s">
        <v>41</v>
      </c>
      <c r="D2773">
        <v>2701</v>
      </c>
      <c r="E2773" s="1" t="s">
        <v>91</v>
      </c>
      <c r="F2773" s="1" t="s">
        <v>45</v>
      </c>
      <c r="G2773">
        <v>11</v>
      </c>
    </row>
    <row r="2774" spans="1:7" x14ac:dyDescent="0.35">
      <c r="A2774">
        <v>109778</v>
      </c>
      <c r="B2774">
        <v>2</v>
      </c>
      <c r="C2774" s="1" t="s">
        <v>50</v>
      </c>
      <c r="D2774">
        <v>1801</v>
      </c>
      <c r="E2774" s="1" t="s">
        <v>93</v>
      </c>
      <c r="F2774" s="1" t="s">
        <v>14</v>
      </c>
      <c r="G2774">
        <v>10</v>
      </c>
    </row>
    <row r="2775" spans="1:7" x14ac:dyDescent="0.35">
      <c r="A2775">
        <v>108176</v>
      </c>
      <c r="B2775">
        <v>2</v>
      </c>
      <c r="C2775" s="1" t="s">
        <v>50</v>
      </c>
      <c r="D2775">
        <v>5611</v>
      </c>
      <c r="E2775" s="1" t="s">
        <v>95</v>
      </c>
      <c r="F2775" s="1" t="s">
        <v>14</v>
      </c>
      <c r="G2775">
        <v>10</v>
      </c>
    </row>
    <row r="2776" spans="1:7" x14ac:dyDescent="0.35">
      <c r="A2776">
        <v>24949</v>
      </c>
      <c r="B2776">
        <v>0</v>
      </c>
      <c r="C2776" s="1" t="s">
        <v>47</v>
      </c>
      <c r="D2776">
        <v>4601</v>
      </c>
      <c r="E2776" s="1" t="s">
        <v>92</v>
      </c>
      <c r="F2776" s="1" t="s">
        <v>14</v>
      </c>
      <c r="G2776">
        <v>16</v>
      </c>
    </row>
    <row r="2777" spans="1:7" x14ac:dyDescent="0.35">
      <c r="A2777">
        <v>12122</v>
      </c>
      <c r="B2777">
        <v>2</v>
      </c>
      <c r="C2777" s="1" t="s">
        <v>22</v>
      </c>
      <c r="D2777">
        <v>5904</v>
      </c>
      <c r="E2777" s="1" t="s">
        <v>91</v>
      </c>
      <c r="F2777" s="1" t="s">
        <v>17</v>
      </c>
      <c r="G2777">
        <v>12</v>
      </c>
    </row>
    <row r="2778" spans="1:7" x14ac:dyDescent="0.35">
      <c r="A2778">
        <v>171014</v>
      </c>
      <c r="B2778">
        <v>1</v>
      </c>
      <c r="C2778" s="1" t="s">
        <v>22</v>
      </c>
      <c r="D2778">
        <v>4801</v>
      </c>
      <c r="E2778" s="1" t="s">
        <v>92</v>
      </c>
      <c r="F2778" s="1" t="s">
        <v>14</v>
      </c>
      <c r="G2778">
        <v>25</v>
      </c>
    </row>
    <row r="2779" spans="1:7" x14ac:dyDescent="0.35">
      <c r="A2779">
        <v>152822</v>
      </c>
      <c r="B2779">
        <v>0</v>
      </c>
      <c r="C2779" s="1" t="s">
        <v>22</v>
      </c>
      <c r="D2779">
        <v>6601</v>
      </c>
      <c r="E2779" s="1" t="s">
        <v>91</v>
      </c>
      <c r="F2779" s="1" t="s">
        <v>17</v>
      </c>
      <c r="G2779">
        <v>20</v>
      </c>
    </row>
    <row r="2780" spans="1:7" x14ac:dyDescent="0.35">
      <c r="A2780">
        <v>150730</v>
      </c>
      <c r="B2780">
        <v>28</v>
      </c>
      <c r="C2780" s="1" t="s">
        <v>22</v>
      </c>
      <c r="D2780">
        <v>4201</v>
      </c>
      <c r="E2780" s="1" t="s">
        <v>91</v>
      </c>
      <c r="F2780" s="1" t="s">
        <v>17</v>
      </c>
      <c r="G2780">
        <v>2</v>
      </c>
    </row>
    <row r="2781" spans="1:7" x14ac:dyDescent="0.35">
      <c r="A2781">
        <v>65189</v>
      </c>
      <c r="B2781">
        <v>2</v>
      </c>
      <c r="C2781" s="1" t="s">
        <v>30</v>
      </c>
      <c r="D2781">
        <v>2409</v>
      </c>
      <c r="E2781" s="1" t="s">
        <v>91</v>
      </c>
      <c r="F2781" s="1" t="s">
        <v>14</v>
      </c>
      <c r="G2781">
        <v>13</v>
      </c>
    </row>
    <row r="2782" spans="1:7" x14ac:dyDescent="0.35">
      <c r="A2782">
        <v>136990</v>
      </c>
      <c r="B2782">
        <v>0</v>
      </c>
      <c r="C2782" s="1" t="s">
        <v>56</v>
      </c>
      <c r="D2782">
        <v>5401</v>
      </c>
      <c r="E2782" s="1" t="s">
        <v>95</v>
      </c>
      <c r="F2782" s="1" t="s">
        <v>14</v>
      </c>
      <c r="G2782">
        <v>8</v>
      </c>
    </row>
    <row r="2783" spans="1:7" x14ac:dyDescent="0.35">
      <c r="A2783">
        <v>148143</v>
      </c>
      <c r="B2783">
        <v>0</v>
      </c>
      <c r="C2783" s="1" t="s">
        <v>22</v>
      </c>
      <c r="D2783">
        <v>0</v>
      </c>
      <c r="E2783" s="1" t="s">
        <v>93</v>
      </c>
      <c r="F2783" s="1" t="s">
        <v>17</v>
      </c>
      <c r="G2783">
        <v>20</v>
      </c>
    </row>
    <row r="2784" spans="1:7" x14ac:dyDescent="0.35">
      <c r="A2784">
        <v>54762</v>
      </c>
      <c r="B2784">
        <v>0</v>
      </c>
      <c r="C2784" s="1" t="s">
        <v>63</v>
      </c>
      <c r="D2784">
        <v>1403</v>
      </c>
      <c r="E2784" s="1" t="s">
        <v>92</v>
      </c>
      <c r="F2784" s="1" t="s">
        <v>14</v>
      </c>
      <c r="G2784">
        <v>16</v>
      </c>
    </row>
    <row r="2785" spans="1:7" x14ac:dyDescent="0.35">
      <c r="A2785">
        <v>107379</v>
      </c>
      <c r="B2785">
        <v>2</v>
      </c>
      <c r="C2785" s="1" t="s">
        <v>60</v>
      </c>
      <c r="D2785">
        <v>0</v>
      </c>
      <c r="E2785" s="1" t="s">
        <v>90</v>
      </c>
      <c r="F2785" s="1" t="s">
        <v>17</v>
      </c>
      <c r="G2785">
        <v>5</v>
      </c>
    </row>
    <row r="2786" spans="1:7" x14ac:dyDescent="0.35">
      <c r="A2786">
        <v>132316</v>
      </c>
      <c r="B2786">
        <v>2</v>
      </c>
      <c r="C2786" s="1" t="s">
        <v>49</v>
      </c>
      <c r="D2786">
        <v>3711</v>
      </c>
      <c r="E2786" s="1" t="s">
        <v>95</v>
      </c>
      <c r="F2786" s="1" t="s">
        <v>14</v>
      </c>
      <c r="G2786">
        <v>10</v>
      </c>
    </row>
    <row r="2787" spans="1:7" x14ac:dyDescent="0.35">
      <c r="A2787">
        <v>24277</v>
      </c>
      <c r="B2787">
        <v>2</v>
      </c>
      <c r="C2787" s="1" t="s">
        <v>47</v>
      </c>
      <c r="D2787">
        <v>0</v>
      </c>
      <c r="E2787" s="1" t="s">
        <v>90</v>
      </c>
      <c r="F2787" s="1" t="s">
        <v>17</v>
      </c>
      <c r="G2787">
        <v>40</v>
      </c>
    </row>
    <row r="2788" spans="1:7" x14ac:dyDescent="0.35">
      <c r="A2788">
        <v>87217</v>
      </c>
      <c r="B2788">
        <v>0</v>
      </c>
      <c r="C2788" s="1" t="s">
        <v>35</v>
      </c>
      <c r="D2788">
        <v>2601</v>
      </c>
      <c r="E2788" s="1" t="s">
        <v>92</v>
      </c>
      <c r="F2788" s="1" t="s">
        <v>14</v>
      </c>
      <c r="G2788">
        <v>20</v>
      </c>
    </row>
    <row r="2789" spans="1:7" x14ac:dyDescent="0.35">
      <c r="A2789">
        <v>113882</v>
      </c>
      <c r="B2789">
        <v>1</v>
      </c>
      <c r="C2789" s="1" t="s">
        <v>32</v>
      </c>
      <c r="D2789">
        <v>2601</v>
      </c>
      <c r="E2789" s="1" t="s">
        <v>105</v>
      </c>
      <c r="F2789" s="1" t="s">
        <v>14</v>
      </c>
      <c r="G2789">
        <v>5</v>
      </c>
    </row>
    <row r="2790" spans="1:7" x14ac:dyDescent="0.35">
      <c r="A2790">
        <v>8912</v>
      </c>
      <c r="B2790">
        <v>0</v>
      </c>
      <c r="C2790" s="1" t="s">
        <v>51</v>
      </c>
      <c r="D2790">
        <v>4001</v>
      </c>
      <c r="E2790" s="1" t="s">
        <v>91</v>
      </c>
      <c r="F2790" s="1" t="s">
        <v>17</v>
      </c>
      <c r="G2790">
        <v>20</v>
      </c>
    </row>
    <row r="2791" spans="1:7" x14ac:dyDescent="0.35">
      <c r="A2791">
        <v>28406</v>
      </c>
      <c r="B2791">
        <v>0</v>
      </c>
      <c r="C2791" s="1" t="s">
        <v>40</v>
      </c>
      <c r="D2791">
        <v>3401</v>
      </c>
      <c r="E2791" s="1" t="s">
        <v>94</v>
      </c>
      <c r="F2791" s="1" t="s">
        <v>14</v>
      </c>
      <c r="G2791">
        <v>19</v>
      </c>
    </row>
    <row r="2792" spans="1:7" x14ac:dyDescent="0.35">
      <c r="A2792">
        <v>70069</v>
      </c>
      <c r="B2792">
        <v>2</v>
      </c>
      <c r="C2792" s="1" t="s">
        <v>30</v>
      </c>
      <c r="D2792">
        <v>2603</v>
      </c>
      <c r="E2792" s="1" t="s">
        <v>98</v>
      </c>
      <c r="F2792" s="1" t="s">
        <v>17</v>
      </c>
      <c r="G2792">
        <v>11</v>
      </c>
    </row>
    <row r="2793" spans="1:7" x14ac:dyDescent="0.35">
      <c r="A2793">
        <v>1102</v>
      </c>
      <c r="B2793">
        <v>1</v>
      </c>
      <c r="C2793" s="1" t="s">
        <v>57</v>
      </c>
      <c r="D2793">
        <v>1110</v>
      </c>
      <c r="E2793" s="1" t="s">
        <v>97</v>
      </c>
      <c r="F2793" s="1" t="s">
        <v>14</v>
      </c>
      <c r="G2793">
        <v>11</v>
      </c>
    </row>
    <row r="2794" spans="1:7" x14ac:dyDescent="0.35">
      <c r="A2794">
        <v>141888</v>
      </c>
      <c r="B2794">
        <v>0</v>
      </c>
      <c r="C2794" s="1" t="s">
        <v>24</v>
      </c>
      <c r="D2794">
        <v>2807</v>
      </c>
      <c r="E2794" s="1" t="s">
        <v>95</v>
      </c>
      <c r="F2794" s="1" t="s">
        <v>14</v>
      </c>
      <c r="G2794">
        <v>5</v>
      </c>
    </row>
    <row r="2795" spans="1:7" x14ac:dyDescent="0.35">
      <c r="A2795">
        <v>183412</v>
      </c>
      <c r="B2795">
        <v>0</v>
      </c>
      <c r="C2795" s="1" t="s">
        <v>41</v>
      </c>
      <c r="D2795">
        <v>0</v>
      </c>
      <c r="E2795" s="1" t="s">
        <v>92</v>
      </c>
      <c r="F2795" s="1" t="s">
        <v>97</v>
      </c>
      <c r="G2795">
        <v>50</v>
      </c>
    </row>
    <row r="2796" spans="1:7" x14ac:dyDescent="0.35">
      <c r="A2796">
        <v>128599</v>
      </c>
      <c r="B2796">
        <v>1</v>
      </c>
      <c r="C2796" s="1" t="s">
        <v>21</v>
      </c>
      <c r="D2796">
        <v>4701</v>
      </c>
      <c r="E2796" s="1" t="s">
        <v>89</v>
      </c>
      <c r="F2796" s="1" t="s">
        <v>14</v>
      </c>
      <c r="G2796">
        <v>8</v>
      </c>
    </row>
    <row r="2797" spans="1:7" x14ac:dyDescent="0.35">
      <c r="A2797">
        <v>53496</v>
      </c>
      <c r="B2797">
        <v>28</v>
      </c>
      <c r="C2797" s="1" t="s">
        <v>54</v>
      </c>
      <c r="D2797">
        <v>5009</v>
      </c>
      <c r="E2797" s="1" t="s">
        <v>91</v>
      </c>
      <c r="F2797" s="1" t="s">
        <v>17</v>
      </c>
      <c r="G2797">
        <v>20</v>
      </c>
    </row>
    <row r="2798" spans="1:7" x14ac:dyDescent="0.35">
      <c r="A2798">
        <v>28381</v>
      </c>
      <c r="B2798">
        <v>1</v>
      </c>
      <c r="C2798" s="1" t="s">
        <v>40</v>
      </c>
      <c r="D2798">
        <v>0</v>
      </c>
      <c r="E2798" s="1" t="s">
        <v>94</v>
      </c>
      <c r="F2798" s="1" t="s">
        <v>14</v>
      </c>
      <c r="G2798">
        <v>15</v>
      </c>
    </row>
    <row r="2799" spans="1:7" x14ac:dyDescent="0.35">
      <c r="A2799">
        <v>6292</v>
      </c>
      <c r="B2799">
        <v>0</v>
      </c>
      <c r="C2799" s="1" t="s">
        <v>16</v>
      </c>
      <c r="D2799">
        <v>1601</v>
      </c>
      <c r="E2799" s="1" t="s">
        <v>94</v>
      </c>
      <c r="F2799" s="1" t="s">
        <v>17</v>
      </c>
      <c r="G2799">
        <v>20</v>
      </c>
    </row>
    <row r="2800" spans="1:7" x14ac:dyDescent="0.35">
      <c r="A2800">
        <v>21644</v>
      </c>
      <c r="B2800">
        <v>2</v>
      </c>
      <c r="C2800" s="1" t="s">
        <v>18</v>
      </c>
      <c r="D2800">
        <v>4001</v>
      </c>
      <c r="E2800" s="1" t="s">
        <v>90</v>
      </c>
      <c r="F2800" s="1" t="s">
        <v>17</v>
      </c>
      <c r="G2800">
        <v>8</v>
      </c>
    </row>
    <row r="2801" spans="1:7" x14ac:dyDescent="0.35">
      <c r="A2801">
        <v>181075</v>
      </c>
      <c r="B2801">
        <v>0</v>
      </c>
      <c r="C2801" s="1" t="s">
        <v>41</v>
      </c>
      <c r="D2801">
        <v>2101</v>
      </c>
      <c r="E2801" s="1" t="s">
        <v>95</v>
      </c>
      <c r="F2801" s="1" t="s">
        <v>14</v>
      </c>
      <c r="G2801">
        <v>10</v>
      </c>
    </row>
    <row r="2802" spans="1:7" x14ac:dyDescent="0.35">
      <c r="A2802">
        <v>172863</v>
      </c>
      <c r="B2802">
        <v>1</v>
      </c>
      <c r="C2802" s="1" t="s">
        <v>22</v>
      </c>
      <c r="D2802">
        <v>2901</v>
      </c>
      <c r="E2802" s="1" t="s">
        <v>90</v>
      </c>
      <c r="F2802" s="1" t="s">
        <v>14</v>
      </c>
      <c r="G2802">
        <v>9</v>
      </c>
    </row>
    <row r="2803" spans="1:7" x14ac:dyDescent="0.35">
      <c r="A2803">
        <v>97691</v>
      </c>
      <c r="B2803">
        <v>1002</v>
      </c>
      <c r="C2803" s="1" t="s">
        <v>16</v>
      </c>
      <c r="D2803">
        <v>3001</v>
      </c>
      <c r="E2803" s="1" t="s">
        <v>93</v>
      </c>
      <c r="F2803" s="1" t="s">
        <v>45</v>
      </c>
      <c r="G2803">
        <v>16</v>
      </c>
    </row>
    <row r="2804" spans="1:7" x14ac:dyDescent="0.35">
      <c r="A2804">
        <v>115166</v>
      </c>
      <c r="B2804">
        <v>0</v>
      </c>
      <c r="C2804" s="1" t="s">
        <v>32</v>
      </c>
      <c r="D2804">
        <v>0</v>
      </c>
      <c r="E2804" s="1" t="s">
        <v>95</v>
      </c>
      <c r="F2804" s="1" t="s">
        <v>17</v>
      </c>
      <c r="G2804">
        <v>5</v>
      </c>
    </row>
    <row r="2805" spans="1:7" x14ac:dyDescent="0.35">
      <c r="A2805">
        <v>88572</v>
      </c>
      <c r="B2805">
        <v>0</v>
      </c>
      <c r="C2805" s="1" t="s">
        <v>16</v>
      </c>
      <c r="D2805">
        <v>2801</v>
      </c>
      <c r="E2805" s="1" t="s">
        <v>96</v>
      </c>
      <c r="F2805" s="1" t="s">
        <v>17</v>
      </c>
      <c r="G2805">
        <v>15</v>
      </c>
    </row>
    <row r="2806" spans="1:7" x14ac:dyDescent="0.35">
      <c r="A2806">
        <v>122823</v>
      </c>
      <c r="B2806">
        <v>0</v>
      </c>
      <c r="C2806" s="1" t="s">
        <v>21</v>
      </c>
      <c r="D2806">
        <v>0</v>
      </c>
      <c r="E2806" s="1" t="s">
        <v>95</v>
      </c>
      <c r="F2806" s="1" t="s">
        <v>17</v>
      </c>
      <c r="G2806">
        <v>35</v>
      </c>
    </row>
    <row r="2807" spans="1:7" x14ac:dyDescent="0.35">
      <c r="A2807">
        <v>159180</v>
      </c>
      <c r="B2807">
        <v>2</v>
      </c>
      <c r="C2807" s="1" t="s">
        <v>22</v>
      </c>
      <c r="D2807">
        <v>5201</v>
      </c>
      <c r="E2807" s="1" t="s">
        <v>93</v>
      </c>
      <c r="F2807" s="1" t="s">
        <v>14</v>
      </c>
      <c r="G2807">
        <v>10</v>
      </c>
    </row>
    <row r="2808" spans="1:7" x14ac:dyDescent="0.35">
      <c r="A2808">
        <v>140171</v>
      </c>
      <c r="B2808">
        <v>1</v>
      </c>
      <c r="C2808" s="1" t="s">
        <v>55</v>
      </c>
      <c r="D2808">
        <v>2304</v>
      </c>
      <c r="E2808" s="1" t="s">
        <v>90</v>
      </c>
      <c r="F2808" s="1" t="s">
        <v>14</v>
      </c>
      <c r="G2808">
        <v>15</v>
      </c>
    </row>
    <row r="2809" spans="1:7" x14ac:dyDescent="0.35">
      <c r="A2809">
        <v>74436</v>
      </c>
      <c r="B2809">
        <v>1002</v>
      </c>
      <c r="C2809" s="1" t="s">
        <v>30</v>
      </c>
      <c r="D2809">
        <v>5701</v>
      </c>
      <c r="E2809" s="1" t="s">
        <v>100</v>
      </c>
      <c r="F2809" s="1" t="s">
        <v>14</v>
      </c>
      <c r="G2809">
        <v>37</v>
      </c>
    </row>
    <row r="2810" spans="1:7" x14ac:dyDescent="0.35">
      <c r="A2810">
        <v>92963</v>
      </c>
      <c r="B2810">
        <v>2</v>
      </c>
      <c r="C2810" s="1" t="s">
        <v>16</v>
      </c>
      <c r="D2810">
        <v>0</v>
      </c>
      <c r="E2810" s="1" t="s">
        <v>96</v>
      </c>
      <c r="F2810" s="1" t="s">
        <v>14</v>
      </c>
      <c r="G2810">
        <v>20</v>
      </c>
    </row>
    <row r="2811" spans="1:7" x14ac:dyDescent="0.35">
      <c r="A2811">
        <v>170907</v>
      </c>
      <c r="B2811">
        <v>0</v>
      </c>
      <c r="C2811" s="1" t="s">
        <v>22</v>
      </c>
      <c r="D2811">
        <v>6001</v>
      </c>
      <c r="E2811" s="1" t="s">
        <v>94</v>
      </c>
      <c r="F2811" s="1" t="s">
        <v>17</v>
      </c>
      <c r="G2811">
        <v>15</v>
      </c>
    </row>
    <row r="2812" spans="1:7" x14ac:dyDescent="0.35">
      <c r="A2812">
        <v>93894</v>
      </c>
      <c r="B2812">
        <v>2</v>
      </c>
      <c r="C2812" s="1" t="s">
        <v>16</v>
      </c>
      <c r="D2812">
        <v>1501</v>
      </c>
      <c r="E2812" s="1" t="s">
        <v>102</v>
      </c>
      <c r="F2812" s="1" t="s">
        <v>17</v>
      </c>
      <c r="G2812">
        <v>11</v>
      </c>
    </row>
    <row r="2813" spans="1:7" x14ac:dyDescent="0.35">
      <c r="A2813">
        <v>133144</v>
      </c>
      <c r="B2813">
        <v>1</v>
      </c>
      <c r="C2813" s="1" t="s">
        <v>42</v>
      </c>
      <c r="D2813">
        <v>3001</v>
      </c>
      <c r="E2813" s="1" t="s">
        <v>100</v>
      </c>
      <c r="F2813" s="1" t="s">
        <v>14</v>
      </c>
      <c r="G2813">
        <v>10</v>
      </c>
    </row>
    <row r="2814" spans="1:7" x14ac:dyDescent="0.35">
      <c r="A2814">
        <v>71347</v>
      </c>
      <c r="B2814">
        <v>2</v>
      </c>
      <c r="C2814" s="1" t="s">
        <v>30</v>
      </c>
      <c r="D2814">
        <v>5101</v>
      </c>
      <c r="E2814" s="1" t="s">
        <v>92</v>
      </c>
      <c r="F2814" s="1" t="s">
        <v>17</v>
      </c>
      <c r="G2814">
        <v>4</v>
      </c>
    </row>
    <row r="2815" spans="1:7" x14ac:dyDescent="0.35">
      <c r="A2815">
        <v>67595</v>
      </c>
      <c r="B2815">
        <v>0</v>
      </c>
      <c r="C2815" s="1" t="s">
        <v>30</v>
      </c>
      <c r="D2815">
        <v>3508</v>
      </c>
      <c r="E2815" s="1" t="s">
        <v>103</v>
      </c>
      <c r="F2815" s="1" t="s">
        <v>17</v>
      </c>
      <c r="G2815">
        <v>15</v>
      </c>
    </row>
    <row r="2816" spans="1:7" x14ac:dyDescent="0.35">
      <c r="A2816">
        <v>3550</v>
      </c>
      <c r="B2816">
        <v>1</v>
      </c>
      <c r="C2816" s="1" t="s">
        <v>34</v>
      </c>
      <c r="D2816">
        <v>1110</v>
      </c>
      <c r="E2816" s="1" t="s">
        <v>92</v>
      </c>
      <c r="F2816" s="1" t="s">
        <v>14</v>
      </c>
      <c r="G2816">
        <v>10</v>
      </c>
    </row>
    <row r="2817" spans="1:7" x14ac:dyDescent="0.35">
      <c r="A2817">
        <v>141276</v>
      </c>
      <c r="B2817">
        <v>1</v>
      </c>
      <c r="C2817" s="1" t="s">
        <v>24</v>
      </c>
      <c r="D2817">
        <v>2005</v>
      </c>
      <c r="E2817" s="1" t="s">
        <v>98</v>
      </c>
      <c r="F2817" s="1" t="s">
        <v>14</v>
      </c>
      <c r="G2817">
        <v>6</v>
      </c>
    </row>
    <row r="2818" spans="1:7" x14ac:dyDescent="0.35">
      <c r="A2818">
        <v>184255</v>
      </c>
      <c r="B2818">
        <v>1</v>
      </c>
      <c r="C2818" s="1" t="s">
        <v>41</v>
      </c>
      <c r="D2818">
        <v>3210</v>
      </c>
      <c r="E2818" s="1" t="s">
        <v>95</v>
      </c>
      <c r="F2818" s="1" t="s">
        <v>14</v>
      </c>
      <c r="G2818">
        <v>25</v>
      </c>
    </row>
    <row r="2819" spans="1:7" x14ac:dyDescent="0.35">
      <c r="A2819">
        <v>181841</v>
      </c>
      <c r="B2819">
        <v>28</v>
      </c>
      <c r="C2819" s="1" t="s">
        <v>21</v>
      </c>
      <c r="D2819">
        <v>0</v>
      </c>
      <c r="E2819" s="1" t="s">
        <v>91</v>
      </c>
      <c r="F2819" s="1" t="s">
        <v>17</v>
      </c>
      <c r="G2819">
        <v>20</v>
      </c>
    </row>
    <row r="2820" spans="1:7" x14ac:dyDescent="0.35">
      <c r="A2820">
        <v>182670</v>
      </c>
      <c r="B2820">
        <v>1</v>
      </c>
      <c r="C2820" s="1" t="s">
        <v>41</v>
      </c>
      <c r="D2820">
        <v>2304</v>
      </c>
      <c r="E2820" s="1" t="s">
        <v>92</v>
      </c>
      <c r="F2820" s="1" t="s">
        <v>14</v>
      </c>
      <c r="G2820">
        <v>5</v>
      </c>
    </row>
    <row r="2821" spans="1:7" x14ac:dyDescent="0.35">
      <c r="A2821">
        <v>22645</v>
      </c>
      <c r="B2821">
        <v>2</v>
      </c>
      <c r="C2821" s="1" t="s">
        <v>47</v>
      </c>
      <c r="D2821">
        <v>3604</v>
      </c>
      <c r="E2821" s="1" t="s">
        <v>92</v>
      </c>
      <c r="F2821" s="1" t="s">
        <v>97</v>
      </c>
      <c r="G2821">
        <v>8</v>
      </c>
    </row>
    <row r="2822" spans="1:7" x14ac:dyDescent="0.35">
      <c r="A2822">
        <v>141834</v>
      </c>
      <c r="B2822">
        <v>0</v>
      </c>
      <c r="C2822" s="1" t="s">
        <v>24</v>
      </c>
      <c r="D2822">
        <v>3001</v>
      </c>
      <c r="E2822" s="1" t="s">
        <v>92</v>
      </c>
      <c r="F2822" s="1" t="s">
        <v>17</v>
      </c>
      <c r="G2822">
        <v>8</v>
      </c>
    </row>
    <row r="2823" spans="1:7" x14ac:dyDescent="0.35">
      <c r="A2823">
        <v>129335</v>
      </c>
      <c r="B2823">
        <v>1002</v>
      </c>
      <c r="C2823" s="1" t="s">
        <v>49</v>
      </c>
      <c r="D2823">
        <v>5001</v>
      </c>
      <c r="E2823" s="1" t="s">
        <v>94</v>
      </c>
      <c r="F2823" s="1" t="s">
        <v>14</v>
      </c>
      <c r="G2823">
        <v>12</v>
      </c>
    </row>
    <row r="2824" spans="1:7" x14ac:dyDescent="0.35">
      <c r="A2824">
        <v>98793</v>
      </c>
      <c r="B2824">
        <v>0</v>
      </c>
      <c r="C2824" s="1" t="s">
        <v>16</v>
      </c>
      <c r="D2824">
        <v>2801</v>
      </c>
      <c r="E2824" s="1" t="s">
        <v>92</v>
      </c>
      <c r="F2824" s="1" t="s">
        <v>14</v>
      </c>
      <c r="G2824">
        <v>10</v>
      </c>
    </row>
    <row r="2825" spans="1:7" x14ac:dyDescent="0.35">
      <c r="A2825">
        <v>187691</v>
      </c>
      <c r="B2825">
        <v>0</v>
      </c>
      <c r="C2825" s="1" t="s">
        <v>18</v>
      </c>
      <c r="D2825">
        <v>0</v>
      </c>
      <c r="E2825" s="1" t="s">
        <v>90</v>
      </c>
      <c r="F2825" s="1" t="s">
        <v>17</v>
      </c>
      <c r="G2825">
        <v>10</v>
      </c>
    </row>
    <row r="2826" spans="1:7" x14ac:dyDescent="0.35">
      <c r="A2826">
        <v>112495</v>
      </c>
      <c r="B2826">
        <v>0</v>
      </c>
      <c r="C2826" s="1" t="s">
        <v>33</v>
      </c>
      <c r="D2826">
        <v>0</v>
      </c>
      <c r="E2826" s="1" t="s">
        <v>89</v>
      </c>
      <c r="F2826" s="1" t="s">
        <v>17</v>
      </c>
      <c r="G2826">
        <v>8</v>
      </c>
    </row>
    <row r="2827" spans="1:7" x14ac:dyDescent="0.35">
      <c r="A2827">
        <v>129408</v>
      </c>
      <c r="B2827">
        <v>2</v>
      </c>
      <c r="C2827" s="1" t="s">
        <v>49</v>
      </c>
      <c r="D2827">
        <v>5110</v>
      </c>
      <c r="E2827" s="1" t="s">
        <v>91</v>
      </c>
      <c r="F2827" s="1" t="s">
        <v>14</v>
      </c>
      <c r="G2827">
        <v>45</v>
      </c>
    </row>
    <row r="2828" spans="1:7" x14ac:dyDescent="0.35">
      <c r="A2828">
        <v>76316</v>
      </c>
      <c r="B2828">
        <v>1002</v>
      </c>
      <c r="C2828" s="1" t="s">
        <v>48</v>
      </c>
      <c r="D2828">
        <v>0</v>
      </c>
      <c r="E2828" s="1" t="s">
        <v>92</v>
      </c>
      <c r="F2828" s="1" t="s">
        <v>14</v>
      </c>
      <c r="G2828">
        <v>13</v>
      </c>
    </row>
    <row r="2829" spans="1:7" x14ac:dyDescent="0.35">
      <c r="A2829">
        <v>23957</v>
      </c>
      <c r="B2829">
        <v>2</v>
      </c>
      <c r="C2829" s="1" t="s">
        <v>47</v>
      </c>
      <c r="D2829">
        <v>3701</v>
      </c>
      <c r="E2829" s="1" t="s">
        <v>90</v>
      </c>
      <c r="F2829" s="1" t="s">
        <v>17</v>
      </c>
      <c r="G2829">
        <v>8</v>
      </c>
    </row>
    <row r="2830" spans="1:7" x14ac:dyDescent="0.35">
      <c r="A2830">
        <v>62704</v>
      </c>
      <c r="B2830">
        <v>1</v>
      </c>
      <c r="C2830" s="1" t="s">
        <v>34</v>
      </c>
      <c r="D2830">
        <v>4501</v>
      </c>
      <c r="E2830" s="1" t="s">
        <v>90</v>
      </c>
      <c r="F2830" s="1" t="s">
        <v>14</v>
      </c>
      <c r="G2830">
        <v>12</v>
      </c>
    </row>
    <row r="2831" spans="1:7" x14ac:dyDescent="0.35">
      <c r="A2831">
        <v>42176</v>
      </c>
      <c r="B2831">
        <v>2</v>
      </c>
      <c r="C2831" s="1" t="s">
        <v>13</v>
      </c>
      <c r="D2831">
        <v>1410</v>
      </c>
      <c r="E2831" s="1" t="s">
        <v>89</v>
      </c>
      <c r="F2831" s="1" t="s">
        <v>17</v>
      </c>
      <c r="G2831">
        <v>10</v>
      </c>
    </row>
    <row r="2832" spans="1:7" x14ac:dyDescent="0.35">
      <c r="A2832">
        <v>172888</v>
      </c>
      <c r="B2832">
        <v>0</v>
      </c>
      <c r="C2832" s="1" t="s">
        <v>22</v>
      </c>
      <c r="D2832">
        <v>0</v>
      </c>
      <c r="E2832" s="1" t="s">
        <v>90</v>
      </c>
      <c r="F2832" s="1" t="s">
        <v>17</v>
      </c>
      <c r="G2832">
        <v>15</v>
      </c>
    </row>
    <row r="2833" spans="1:7" x14ac:dyDescent="0.35">
      <c r="A2833">
        <v>137015</v>
      </c>
      <c r="B2833">
        <v>0</v>
      </c>
      <c r="C2833" s="1" t="s">
        <v>56</v>
      </c>
      <c r="D2833">
        <v>2601</v>
      </c>
      <c r="E2833" s="1" t="s">
        <v>100</v>
      </c>
      <c r="F2833" s="1" t="s">
        <v>17</v>
      </c>
      <c r="G2833">
        <v>10</v>
      </c>
    </row>
    <row r="2834" spans="1:7" x14ac:dyDescent="0.35">
      <c r="A2834">
        <v>31461</v>
      </c>
      <c r="B2834">
        <v>2</v>
      </c>
      <c r="C2834" s="1" t="s">
        <v>40</v>
      </c>
      <c r="D2834">
        <v>5601</v>
      </c>
      <c r="E2834" s="1" t="s">
        <v>92</v>
      </c>
      <c r="F2834" s="1" t="s">
        <v>17</v>
      </c>
      <c r="G2834">
        <v>26</v>
      </c>
    </row>
    <row r="2835" spans="1:7" x14ac:dyDescent="0.35">
      <c r="A2835">
        <v>39438</v>
      </c>
      <c r="B2835">
        <v>2</v>
      </c>
      <c r="C2835" s="1" t="s">
        <v>13</v>
      </c>
      <c r="D2835">
        <v>2401</v>
      </c>
      <c r="E2835" s="1" t="s">
        <v>93</v>
      </c>
      <c r="F2835" s="1" t="s">
        <v>17</v>
      </c>
      <c r="G2835">
        <v>4</v>
      </c>
    </row>
    <row r="2836" spans="1:7" x14ac:dyDescent="0.35">
      <c r="A2836">
        <v>143518</v>
      </c>
      <c r="B2836">
        <v>1</v>
      </c>
      <c r="C2836" s="1" t="s">
        <v>22</v>
      </c>
      <c r="D2836">
        <v>3411</v>
      </c>
      <c r="E2836" s="1" t="s">
        <v>96</v>
      </c>
      <c r="F2836" s="1" t="s">
        <v>14</v>
      </c>
      <c r="G2836">
        <v>17</v>
      </c>
    </row>
    <row r="2837" spans="1:7" x14ac:dyDescent="0.35">
      <c r="A2837">
        <v>23412</v>
      </c>
      <c r="B2837">
        <v>1</v>
      </c>
      <c r="C2837" s="1" t="s">
        <v>47</v>
      </c>
      <c r="D2837">
        <v>5201</v>
      </c>
      <c r="E2837" s="1" t="s">
        <v>92</v>
      </c>
      <c r="F2837" s="1" t="s">
        <v>14</v>
      </c>
      <c r="G2837">
        <v>19</v>
      </c>
    </row>
    <row r="2838" spans="1:7" x14ac:dyDescent="0.35">
      <c r="A2838">
        <v>46552</v>
      </c>
      <c r="B2838">
        <v>0</v>
      </c>
      <c r="C2838" s="1" t="s">
        <v>13</v>
      </c>
      <c r="D2838">
        <v>0</v>
      </c>
      <c r="E2838" s="1" t="s">
        <v>95</v>
      </c>
      <c r="F2838" s="1" t="s">
        <v>17</v>
      </c>
      <c r="G2838">
        <v>20</v>
      </c>
    </row>
    <row r="2839" spans="1:7" x14ac:dyDescent="0.35">
      <c r="A2839">
        <v>67422</v>
      </c>
      <c r="B2839">
        <v>0</v>
      </c>
      <c r="C2839" s="1" t="s">
        <v>30</v>
      </c>
      <c r="D2839">
        <v>2101</v>
      </c>
      <c r="E2839" s="1" t="s">
        <v>102</v>
      </c>
      <c r="F2839" s="1" t="s">
        <v>17</v>
      </c>
      <c r="G2839">
        <v>30</v>
      </c>
    </row>
    <row r="2840" spans="1:7" x14ac:dyDescent="0.35">
      <c r="A2840">
        <v>140294</v>
      </c>
      <c r="B2840">
        <v>0</v>
      </c>
      <c r="C2840" s="1" t="s">
        <v>55</v>
      </c>
      <c r="D2840">
        <v>0</v>
      </c>
      <c r="E2840" s="1" t="s">
        <v>97</v>
      </c>
      <c r="F2840" s="1" t="s">
        <v>97</v>
      </c>
      <c r="G2840">
        <v>15</v>
      </c>
    </row>
    <row r="2841" spans="1:7" x14ac:dyDescent="0.35">
      <c r="A2841">
        <v>1371</v>
      </c>
      <c r="B2841">
        <v>0</v>
      </c>
      <c r="C2841" s="1" t="s">
        <v>22</v>
      </c>
      <c r="D2841">
        <v>2201</v>
      </c>
      <c r="E2841" s="1" t="s">
        <v>94</v>
      </c>
      <c r="F2841" s="1" t="s">
        <v>17</v>
      </c>
      <c r="G2841">
        <v>35</v>
      </c>
    </row>
    <row r="2842" spans="1:7" x14ac:dyDescent="0.35">
      <c r="A2842">
        <v>177556</v>
      </c>
      <c r="B2842">
        <v>28</v>
      </c>
      <c r="C2842" s="1" t="s">
        <v>51</v>
      </c>
      <c r="D2842">
        <v>2104</v>
      </c>
      <c r="E2842" s="1" t="s">
        <v>89</v>
      </c>
      <c r="F2842" s="1" t="s">
        <v>17</v>
      </c>
      <c r="G2842">
        <v>18</v>
      </c>
    </row>
    <row r="2843" spans="1:7" x14ac:dyDescent="0.35">
      <c r="A2843">
        <v>146182</v>
      </c>
      <c r="B2843">
        <v>0</v>
      </c>
      <c r="C2843" s="1" t="s">
        <v>22</v>
      </c>
      <c r="D2843">
        <v>0</v>
      </c>
      <c r="E2843" s="1" t="s">
        <v>104</v>
      </c>
      <c r="F2843" s="1" t="s">
        <v>17</v>
      </c>
      <c r="G2843">
        <v>10</v>
      </c>
    </row>
    <row r="2844" spans="1:7" x14ac:dyDescent="0.35">
      <c r="A2844">
        <v>150292</v>
      </c>
      <c r="B2844">
        <v>1</v>
      </c>
      <c r="C2844" s="1" t="s">
        <v>22</v>
      </c>
      <c r="D2844">
        <v>1601</v>
      </c>
      <c r="E2844" s="1" t="s">
        <v>103</v>
      </c>
      <c r="F2844" s="1" t="s">
        <v>14</v>
      </c>
      <c r="G2844">
        <v>10</v>
      </c>
    </row>
    <row r="2845" spans="1:7" x14ac:dyDescent="0.35">
      <c r="A2845">
        <v>142</v>
      </c>
      <c r="B2845">
        <v>0</v>
      </c>
      <c r="C2845" s="1" t="s">
        <v>18</v>
      </c>
      <c r="D2845">
        <v>0</v>
      </c>
      <c r="E2845" s="1" t="s">
        <v>92</v>
      </c>
      <c r="F2845" s="1" t="s">
        <v>17</v>
      </c>
      <c r="G2845">
        <v>3</v>
      </c>
    </row>
    <row r="2846" spans="1:7" x14ac:dyDescent="0.35">
      <c r="A2846">
        <v>73762</v>
      </c>
      <c r="B2846">
        <v>1</v>
      </c>
      <c r="C2846" s="1" t="s">
        <v>30</v>
      </c>
      <c r="D2846">
        <v>4603</v>
      </c>
      <c r="E2846" s="1" t="s">
        <v>91</v>
      </c>
      <c r="F2846" s="1" t="s">
        <v>14</v>
      </c>
      <c r="G2846">
        <v>25</v>
      </c>
    </row>
    <row r="2847" spans="1:7" x14ac:dyDescent="0.35">
      <c r="A2847">
        <v>120224</v>
      </c>
      <c r="B2847">
        <v>0</v>
      </c>
      <c r="C2847" s="1" t="s">
        <v>21</v>
      </c>
      <c r="D2847">
        <v>2711</v>
      </c>
      <c r="E2847" s="1" t="s">
        <v>98</v>
      </c>
      <c r="F2847" s="1" t="s">
        <v>17</v>
      </c>
      <c r="G2847">
        <v>12</v>
      </c>
    </row>
    <row r="2848" spans="1:7" x14ac:dyDescent="0.35">
      <c r="A2848">
        <v>61586</v>
      </c>
      <c r="B2848">
        <v>0</v>
      </c>
      <c r="C2848" s="1" t="s">
        <v>34</v>
      </c>
      <c r="D2848">
        <v>2912</v>
      </c>
      <c r="E2848" s="1" t="s">
        <v>90</v>
      </c>
      <c r="F2848" s="1" t="s">
        <v>17</v>
      </c>
      <c r="G2848">
        <v>10</v>
      </c>
    </row>
    <row r="2849" spans="1:7" x14ac:dyDescent="0.35">
      <c r="A2849">
        <v>139228</v>
      </c>
      <c r="B2849">
        <v>1</v>
      </c>
      <c r="C2849" s="1" t="s">
        <v>55</v>
      </c>
      <c r="D2849">
        <v>4001</v>
      </c>
      <c r="E2849" s="1" t="s">
        <v>101</v>
      </c>
      <c r="F2849" s="1" t="s">
        <v>14</v>
      </c>
      <c r="G2849">
        <v>43</v>
      </c>
    </row>
    <row r="2850" spans="1:7" x14ac:dyDescent="0.35">
      <c r="A2850">
        <v>72444</v>
      </c>
      <c r="B2850">
        <v>1002</v>
      </c>
      <c r="C2850" s="1" t="s">
        <v>30</v>
      </c>
      <c r="D2850">
        <v>6501</v>
      </c>
      <c r="E2850" s="1" t="s">
        <v>92</v>
      </c>
      <c r="F2850" s="1" t="s">
        <v>14</v>
      </c>
      <c r="G2850">
        <v>10</v>
      </c>
    </row>
    <row r="2851" spans="1:7" x14ac:dyDescent="0.35">
      <c r="A2851">
        <v>182180</v>
      </c>
      <c r="B2851">
        <v>1</v>
      </c>
      <c r="C2851" s="1" t="s">
        <v>41</v>
      </c>
      <c r="D2851">
        <v>4801</v>
      </c>
      <c r="E2851" s="1" t="s">
        <v>91</v>
      </c>
      <c r="F2851" s="1" t="s">
        <v>14</v>
      </c>
      <c r="G2851">
        <v>20</v>
      </c>
    </row>
    <row r="2852" spans="1:7" x14ac:dyDescent="0.35">
      <c r="A2852">
        <v>185972</v>
      </c>
      <c r="B2852">
        <v>28</v>
      </c>
      <c r="C2852" s="1" t="s">
        <v>40</v>
      </c>
      <c r="D2852">
        <v>2102</v>
      </c>
      <c r="E2852" s="1" t="s">
        <v>98</v>
      </c>
      <c r="F2852" s="1" t="s">
        <v>17</v>
      </c>
      <c r="G2852">
        <v>10</v>
      </c>
    </row>
    <row r="2853" spans="1:7" x14ac:dyDescent="0.35">
      <c r="A2853">
        <v>73089</v>
      </c>
      <c r="B2853">
        <v>2</v>
      </c>
      <c r="C2853" s="1" t="s">
        <v>30</v>
      </c>
      <c r="D2853">
        <v>0</v>
      </c>
      <c r="E2853" s="1" t="s">
        <v>92</v>
      </c>
      <c r="F2853" s="1" t="s">
        <v>17</v>
      </c>
      <c r="G2853">
        <v>15</v>
      </c>
    </row>
    <row r="2854" spans="1:7" x14ac:dyDescent="0.35">
      <c r="A2854">
        <v>130850</v>
      </c>
      <c r="B2854">
        <v>980</v>
      </c>
      <c r="C2854" s="1" t="s">
        <v>49</v>
      </c>
      <c r="D2854">
        <v>0</v>
      </c>
      <c r="E2854" s="1" t="s">
        <v>92</v>
      </c>
      <c r="F2854" s="1" t="s">
        <v>31</v>
      </c>
      <c r="G2854">
        <v>7</v>
      </c>
    </row>
    <row r="2855" spans="1:7" x14ac:dyDescent="0.35">
      <c r="A2855">
        <v>45338</v>
      </c>
      <c r="B2855">
        <v>0</v>
      </c>
      <c r="C2855" s="1" t="s">
        <v>13</v>
      </c>
      <c r="D2855">
        <v>7004</v>
      </c>
      <c r="E2855" s="1" t="s">
        <v>91</v>
      </c>
      <c r="F2855" s="1" t="s">
        <v>17</v>
      </c>
      <c r="G2855">
        <v>25</v>
      </c>
    </row>
    <row r="2856" spans="1:7" x14ac:dyDescent="0.35">
      <c r="A2856">
        <v>188860</v>
      </c>
      <c r="B2856">
        <v>1</v>
      </c>
      <c r="C2856" s="1" t="s">
        <v>21</v>
      </c>
      <c r="D2856">
        <v>2101</v>
      </c>
      <c r="E2856" s="1" t="s">
        <v>90</v>
      </c>
      <c r="F2856" s="1" t="s">
        <v>14</v>
      </c>
      <c r="G2856">
        <v>10</v>
      </c>
    </row>
    <row r="2857" spans="1:7" x14ac:dyDescent="0.35">
      <c r="A2857">
        <v>89036</v>
      </c>
      <c r="B2857">
        <v>0</v>
      </c>
      <c r="C2857" s="1" t="s">
        <v>16</v>
      </c>
      <c r="D2857">
        <v>2501</v>
      </c>
      <c r="E2857" s="1" t="s">
        <v>91</v>
      </c>
      <c r="F2857" s="1" t="s">
        <v>17</v>
      </c>
      <c r="G2857">
        <v>30</v>
      </c>
    </row>
    <row r="2858" spans="1:7" x14ac:dyDescent="0.35">
      <c r="A2858">
        <v>61026</v>
      </c>
      <c r="B2858">
        <v>28</v>
      </c>
      <c r="C2858" s="1" t="s">
        <v>34</v>
      </c>
      <c r="D2858">
        <v>0</v>
      </c>
      <c r="E2858" s="1" t="s">
        <v>90</v>
      </c>
      <c r="F2858" s="1" t="s">
        <v>17</v>
      </c>
      <c r="G2858">
        <v>20</v>
      </c>
    </row>
    <row r="2859" spans="1:7" x14ac:dyDescent="0.35">
      <c r="A2859">
        <v>186880</v>
      </c>
      <c r="B2859">
        <v>3</v>
      </c>
      <c r="C2859" s="1" t="s">
        <v>37</v>
      </c>
      <c r="D2859">
        <v>3903</v>
      </c>
      <c r="E2859" s="1" t="s">
        <v>100</v>
      </c>
      <c r="F2859" s="1" t="s">
        <v>17</v>
      </c>
      <c r="G2859">
        <v>5</v>
      </c>
    </row>
    <row r="2860" spans="1:7" x14ac:dyDescent="0.35">
      <c r="A2860">
        <v>123871</v>
      </c>
      <c r="B2860">
        <v>0</v>
      </c>
      <c r="C2860" s="1" t="s">
        <v>21</v>
      </c>
      <c r="D2860">
        <v>5211</v>
      </c>
      <c r="E2860" s="1" t="s">
        <v>93</v>
      </c>
      <c r="F2860" s="1" t="s">
        <v>14</v>
      </c>
      <c r="G2860">
        <v>15</v>
      </c>
    </row>
    <row r="2861" spans="1:7" x14ac:dyDescent="0.35">
      <c r="A2861">
        <v>63104</v>
      </c>
      <c r="B2861">
        <v>1</v>
      </c>
      <c r="C2861" s="1" t="s">
        <v>34</v>
      </c>
      <c r="D2861">
        <v>4606</v>
      </c>
      <c r="E2861" s="1" t="s">
        <v>92</v>
      </c>
      <c r="F2861" s="1" t="s">
        <v>14</v>
      </c>
      <c r="G2861">
        <v>40</v>
      </c>
    </row>
    <row r="2862" spans="1:7" x14ac:dyDescent="0.35">
      <c r="A2862">
        <v>181770</v>
      </c>
      <c r="B2862">
        <v>1</v>
      </c>
      <c r="C2862" s="1" t="s">
        <v>41</v>
      </c>
      <c r="D2862">
        <v>2601</v>
      </c>
      <c r="E2862" s="1" t="s">
        <v>93</v>
      </c>
      <c r="F2862" s="1" t="s">
        <v>14</v>
      </c>
      <c r="G2862">
        <v>7</v>
      </c>
    </row>
    <row r="2863" spans="1:7" x14ac:dyDescent="0.35">
      <c r="A2863">
        <v>142466</v>
      </c>
      <c r="B2863">
        <v>2</v>
      </c>
      <c r="C2863" s="1" t="s">
        <v>22</v>
      </c>
      <c r="D2863">
        <v>3805</v>
      </c>
      <c r="E2863" s="1" t="s">
        <v>103</v>
      </c>
      <c r="F2863" s="1" t="s">
        <v>17</v>
      </c>
      <c r="G2863">
        <v>20</v>
      </c>
    </row>
    <row r="2864" spans="1:7" x14ac:dyDescent="0.35">
      <c r="A2864">
        <v>58284</v>
      </c>
      <c r="B2864">
        <v>2</v>
      </c>
      <c r="C2864" s="1" t="s">
        <v>58</v>
      </c>
      <c r="D2864">
        <v>3201</v>
      </c>
      <c r="E2864" s="1" t="s">
        <v>92</v>
      </c>
      <c r="F2864" s="1" t="s">
        <v>17</v>
      </c>
      <c r="G2864">
        <v>4</v>
      </c>
    </row>
    <row r="2865" spans="1:7" x14ac:dyDescent="0.35">
      <c r="A2865">
        <v>126483</v>
      </c>
      <c r="B2865">
        <v>1</v>
      </c>
      <c r="C2865" s="1" t="s">
        <v>21</v>
      </c>
      <c r="D2865">
        <v>2001</v>
      </c>
      <c r="E2865" s="1" t="s">
        <v>89</v>
      </c>
      <c r="F2865" s="1" t="s">
        <v>14</v>
      </c>
      <c r="G2865">
        <v>15</v>
      </c>
    </row>
    <row r="2866" spans="1:7" x14ac:dyDescent="0.35">
      <c r="A2866">
        <v>56451</v>
      </c>
      <c r="B2866">
        <v>2</v>
      </c>
      <c r="C2866" s="1" t="s">
        <v>58</v>
      </c>
      <c r="D2866">
        <v>3801</v>
      </c>
      <c r="E2866" s="1" t="s">
        <v>90</v>
      </c>
      <c r="F2866" s="1" t="s">
        <v>14</v>
      </c>
      <c r="G2866">
        <v>8</v>
      </c>
    </row>
    <row r="2867" spans="1:7" x14ac:dyDescent="0.35">
      <c r="A2867">
        <v>103111</v>
      </c>
      <c r="B2867">
        <v>0</v>
      </c>
      <c r="C2867" s="1" t="s">
        <v>37</v>
      </c>
      <c r="D2867">
        <v>6701</v>
      </c>
      <c r="E2867" s="1" t="s">
        <v>92</v>
      </c>
      <c r="F2867" s="1" t="s">
        <v>17</v>
      </c>
      <c r="G2867">
        <v>10</v>
      </c>
    </row>
    <row r="2868" spans="1:7" x14ac:dyDescent="0.35">
      <c r="A2868">
        <v>3825</v>
      </c>
      <c r="B2868">
        <v>1</v>
      </c>
      <c r="C2868" s="1" t="s">
        <v>24</v>
      </c>
      <c r="D2868">
        <v>2404</v>
      </c>
      <c r="E2868" s="1" t="s">
        <v>91</v>
      </c>
      <c r="F2868" s="1" t="s">
        <v>14</v>
      </c>
      <c r="G2868">
        <v>15</v>
      </c>
    </row>
    <row r="2869" spans="1:7" x14ac:dyDescent="0.35">
      <c r="A2869">
        <v>17145</v>
      </c>
      <c r="B2869">
        <v>0</v>
      </c>
      <c r="C2869" s="1" t="s">
        <v>18</v>
      </c>
      <c r="D2869">
        <v>0</v>
      </c>
      <c r="E2869" s="1" t="s">
        <v>100</v>
      </c>
      <c r="F2869" s="1" t="s">
        <v>17</v>
      </c>
      <c r="G2869">
        <v>20</v>
      </c>
    </row>
    <row r="2870" spans="1:7" x14ac:dyDescent="0.35">
      <c r="A2870">
        <v>159868</v>
      </c>
      <c r="B2870">
        <v>2</v>
      </c>
      <c r="C2870" s="1" t="s">
        <v>22</v>
      </c>
      <c r="D2870">
        <v>2302</v>
      </c>
      <c r="E2870" s="1" t="s">
        <v>98</v>
      </c>
      <c r="F2870" s="1" t="s">
        <v>17</v>
      </c>
      <c r="G2870">
        <v>15</v>
      </c>
    </row>
    <row r="2871" spans="1:7" x14ac:dyDescent="0.35">
      <c r="A2871">
        <v>24722</v>
      </c>
      <c r="B2871">
        <v>1</v>
      </c>
      <c r="C2871" s="1" t="s">
        <v>47</v>
      </c>
      <c r="D2871">
        <v>4401</v>
      </c>
      <c r="E2871" s="1" t="s">
        <v>90</v>
      </c>
      <c r="F2871" s="1" t="s">
        <v>14</v>
      </c>
      <c r="G2871">
        <v>3</v>
      </c>
    </row>
    <row r="2872" spans="1:7" x14ac:dyDescent="0.35">
      <c r="A2872">
        <v>101058</v>
      </c>
      <c r="B2872">
        <v>28</v>
      </c>
      <c r="C2872" s="1" t="s">
        <v>37</v>
      </c>
      <c r="D2872">
        <v>4001</v>
      </c>
      <c r="E2872" s="1" t="s">
        <v>95</v>
      </c>
      <c r="F2872" s="1" t="s">
        <v>17</v>
      </c>
      <c r="G2872">
        <v>10</v>
      </c>
    </row>
    <row r="2873" spans="1:7" x14ac:dyDescent="0.35">
      <c r="A2873">
        <v>12822</v>
      </c>
      <c r="B2873">
        <v>28</v>
      </c>
      <c r="C2873" s="1" t="s">
        <v>50</v>
      </c>
      <c r="D2873">
        <v>103</v>
      </c>
      <c r="E2873" s="1" t="s">
        <v>90</v>
      </c>
      <c r="F2873" s="1" t="s">
        <v>17</v>
      </c>
      <c r="G2873">
        <v>5</v>
      </c>
    </row>
    <row r="2874" spans="1:7" x14ac:dyDescent="0.35">
      <c r="A2874">
        <v>6185</v>
      </c>
      <c r="B2874">
        <v>0</v>
      </c>
      <c r="C2874" s="1" t="s">
        <v>22</v>
      </c>
      <c r="D2874">
        <v>2501</v>
      </c>
      <c r="E2874" s="1" t="s">
        <v>104</v>
      </c>
      <c r="F2874" s="1" t="s">
        <v>17</v>
      </c>
      <c r="G2874">
        <v>30</v>
      </c>
    </row>
    <row r="2875" spans="1:7" x14ac:dyDescent="0.35">
      <c r="A2875">
        <v>172929</v>
      </c>
      <c r="B2875">
        <v>0</v>
      </c>
      <c r="C2875" s="1" t="s">
        <v>22</v>
      </c>
      <c r="D2875">
        <v>4801</v>
      </c>
      <c r="E2875" s="1" t="s">
        <v>89</v>
      </c>
      <c r="F2875" s="1" t="s">
        <v>17</v>
      </c>
      <c r="G2875">
        <v>6</v>
      </c>
    </row>
    <row r="2876" spans="1:7" x14ac:dyDescent="0.35">
      <c r="A2876">
        <v>161492</v>
      </c>
      <c r="B2876">
        <v>0</v>
      </c>
      <c r="C2876" s="1" t="s">
        <v>22</v>
      </c>
      <c r="D2876">
        <v>2401</v>
      </c>
      <c r="E2876" s="1" t="s">
        <v>94</v>
      </c>
      <c r="F2876" s="1" t="s">
        <v>17</v>
      </c>
      <c r="G2876">
        <v>16</v>
      </c>
    </row>
    <row r="2877" spans="1:7" x14ac:dyDescent="0.35">
      <c r="A2877">
        <v>2154</v>
      </c>
      <c r="B2877">
        <v>0</v>
      </c>
      <c r="C2877" s="1" t="s">
        <v>36</v>
      </c>
      <c r="D2877">
        <v>2004</v>
      </c>
      <c r="E2877" s="1" t="s">
        <v>92</v>
      </c>
      <c r="F2877" s="1" t="s">
        <v>14</v>
      </c>
      <c r="G2877">
        <v>15</v>
      </c>
    </row>
    <row r="2878" spans="1:7" x14ac:dyDescent="0.35">
      <c r="A2878">
        <v>100430</v>
      </c>
      <c r="B2878">
        <v>0</v>
      </c>
      <c r="C2878" s="1" t="s">
        <v>37</v>
      </c>
      <c r="D2878">
        <v>4010</v>
      </c>
      <c r="E2878" s="1" t="s">
        <v>94</v>
      </c>
      <c r="F2878" s="1" t="s">
        <v>17</v>
      </c>
      <c r="G2878">
        <v>25</v>
      </c>
    </row>
    <row r="2879" spans="1:7" x14ac:dyDescent="0.35">
      <c r="A2879">
        <v>153213</v>
      </c>
      <c r="B2879">
        <v>0</v>
      </c>
      <c r="C2879" s="1" t="s">
        <v>22</v>
      </c>
      <c r="D2879">
        <v>0</v>
      </c>
      <c r="E2879" s="1" t="s">
        <v>96</v>
      </c>
      <c r="F2879" s="1" t="s">
        <v>17</v>
      </c>
      <c r="G2879">
        <v>5</v>
      </c>
    </row>
    <row r="2880" spans="1:7" x14ac:dyDescent="0.35">
      <c r="A2880">
        <v>53763</v>
      </c>
      <c r="B2880">
        <v>1</v>
      </c>
      <c r="C2880" s="1" t="s">
        <v>54</v>
      </c>
      <c r="D2880">
        <v>4201</v>
      </c>
      <c r="E2880" s="1" t="s">
        <v>95</v>
      </c>
      <c r="F2880" s="1" t="s">
        <v>14</v>
      </c>
      <c r="G2880">
        <v>15</v>
      </c>
    </row>
    <row r="2881" spans="1:7" x14ac:dyDescent="0.35">
      <c r="A2881">
        <v>74360</v>
      </c>
      <c r="B2881">
        <v>2</v>
      </c>
      <c r="C2881" s="1" t="s">
        <v>30</v>
      </c>
      <c r="D2881">
        <v>5901</v>
      </c>
      <c r="E2881" s="1" t="s">
        <v>92</v>
      </c>
      <c r="F2881" s="1" t="s">
        <v>17</v>
      </c>
      <c r="G2881">
        <v>21</v>
      </c>
    </row>
    <row r="2882" spans="1:7" x14ac:dyDescent="0.35">
      <c r="A2882">
        <v>55027</v>
      </c>
      <c r="B2882">
        <v>0</v>
      </c>
      <c r="C2882" s="1" t="s">
        <v>63</v>
      </c>
      <c r="D2882">
        <v>2610</v>
      </c>
      <c r="E2882" s="1" t="s">
        <v>95</v>
      </c>
      <c r="F2882" s="1" t="s">
        <v>17</v>
      </c>
      <c r="G2882">
        <v>5</v>
      </c>
    </row>
    <row r="2883" spans="1:7" x14ac:dyDescent="0.35">
      <c r="A2883">
        <v>115094</v>
      </c>
      <c r="B2883">
        <v>0</v>
      </c>
      <c r="C2883" s="1" t="s">
        <v>32</v>
      </c>
      <c r="D2883">
        <v>0</v>
      </c>
      <c r="E2883" s="1" t="s">
        <v>90</v>
      </c>
      <c r="F2883" s="1" t="s">
        <v>97</v>
      </c>
      <c r="G2883">
        <v>38</v>
      </c>
    </row>
    <row r="2884" spans="1:7" x14ac:dyDescent="0.35">
      <c r="A2884">
        <v>68589</v>
      </c>
      <c r="B2884">
        <v>2</v>
      </c>
      <c r="C2884" s="1" t="s">
        <v>30</v>
      </c>
      <c r="D2884">
        <v>2905</v>
      </c>
      <c r="E2884" s="1" t="s">
        <v>94</v>
      </c>
      <c r="F2884" s="1" t="s">
        <v>14</v>
      </c>
      <c r="G2884">
        <v>20</v>
      </c>
    </row>
    <row r="2885" spans="1:7" x14ac:dyDescent="0.35">
      <c r="A2885">
        <v>63135</v>
      </c>
      <c r="B2885">
        <v>0</v>
      </c>
      <c r="C2885" s="1" t="s">
        <v>54</v>
      </c>
      <c r="D2885">
        <v>3310</v>
      </c>
      <c r="E2885" s="1" t="s">
        <v>98</v>
      </c>
      <c r="F2885" s="1" t="s">
        <v>17</v>
      </c>
      <c r="G2885">
        <v>5</v>
      </c>
    </row>
    <row r="2886" spans="1:7" x14ac:dyDescent="0.35">
      <c r="A2886">
        <v>99890</v>
      </c>
      <c r="B2886">
        <v>3</v>
      </c>
      <c r="C2886" s="1" t="s">
        <v>37</v>
      </c>
      <c r="D2886">
        <v>2810</v>
      </c>
      <c r="E2886" s="1" t="s">
        <v>90</v>
      </c>
      <c r="F2886" s="1" t="s">
        <v>17</v>
      </c>
      <c r="G2886">
        <v>15</v>
      </c>
    </row>
    <row r="2887" spans="1:7" x14ac:dyDescent="0.35">
      <c r="A2887">
        <v>124520</v>
      </c>
      <c r="B2887">
        <v>28</v>
      </c>
      <c r="C2887" s="1" t="s">
        <v>21</v>
      </c>
      <c r="D2887">
        <v>4307</v>
      </c>
      <c r="E2887" s="1" t="s">
        <v>89</v>
      </c>
      <c r="F2887" s="1" t="s">
        <v>17</v>
      </c>
      <c r="G2887">
        <v>8</v>
      </c>
    </row>
    <row r="2888" spans="1:7" x14ac:dyDescent="0.35">
      <c r="A2888">
        <v>166651</v>
      </c>
      <c r="B2888">
        <v>0</v>
      </c>
      <c r="C2888" s="1" t="s">
        <v>22</v>
      </c>
      <c r="D2888">
        <v>5001</v>
      </c>
      <c r="E2888" s="1" t="s">
        <v>89</v>
      </c>
      <c r="F2888" s="1" t="s">
        <v>17</v>
      </c>
      <c r="G2888">
        <v>20</v>
      </c>
    </row>
    <row r="2889" spans="1:7" x14ac:dyDescent="0.35">
      <c r="A2889">
        <v>154224</v>
      </c>
      <c r="B2889">
        <v>0</v>
      </c>
      <c r="C2889" s="1" t="s">
        <v>41</v>
      </c>
      <c r="D2889">
        <v>1701</v>
      </c>
      <c r="E2889" s="1" t="s">
        <v>91</v>
      </c>
      <c r="F2889" s="1" t="s">
        <v>14</v>
      </c>
      <c r="G2889">
        <v>10</v>
      </c>
    </row>
    <row r="2890" spans="1:7" x14ac:dyDescent="0.35">
      <c r="A2890">
        <v>166937</v>
      </c>
      <c r="B2890">
        <v>1</v>
      </c>
      <c r="C2890" s="1" t="s">
        <v>22</v>
      </c>
      <c r="D2890">
        <v>1907</v>
      </c>
      <c r="E2890" s="1" t="s">
        <v>94</v>
      </c>
      <c r="F2890" s="1" t="s">
        <v>14</v>
      </c>
      <c r="G2890">
        <v>10</v>
      </c>
    </row>
    <row r="2891" spans="1:7" x14ac:dyDescent="0.35">
      <c r="A2891">
        <v>149196</v>
      </c>
      <c r="B2891">
        <v>1</v>
      </c>
      <c r="C2891" s="1" t="s">
        <v>22</v>
      </c>
      <c r="D2891">
        <v>2101</v>
      </c>
      <c r="E2891" s="1" t="s">
        <v>96</v>
      </c>
      <c r="F2891" s="1" t="s">
        <v>14</v>
      </c>
      <c r="G2891">
        <v>20</v>
      </c>
    </row>
    <row r="2892" spans="1:7" x14ac:dyDescent="0.35">
      <c r="A2892">
        <v>155040</v>
      </c>
      <c r="B2892">
        <v>0</v>
      </c>
      <c r="C2892" s="1" t="s">
        <v>22</v>
      </c>
      <c r="D2892">
        <v>601</v>
      </c>
      <c r="E2892" s="1" t="s">
        <v>94</v>
      </c>
      <c r="F2892" s="1" t="s">
        <v>97</v>
      </c>
      <c r="G2892">
        <v>25</v>
      </c>
    </row>
    <row r="2893" spans="1:7" x14ac:dyDescent="0.35">
      <c r="A2893">
        <v>4393</v>
      </c>
      <c r="B2893">
        <v>1</v>
      </c>
      <c r="C2893" s="1" t="s">
        <v>57</v>
      </c>
      <c r="D2893">
        <v>1006</v>
      </c>
      <c r="E2893" s="1" t="s">
        <v>89</v>
      </c>
      <c r="F2893" s="1" t="s">
        <v>14</v>
      </c>
      <c r="G2893">
        <v>10</v>
      </c>
    </row>
    <row r="2894" spans="1:7" x14ac:dyDescent="0.35">
      <c r="A2894">
        <v>85390</v>
      </c>
      <c r="B2894">
        <v>1</v>
      </c>
      <c r="C2894" s="1" t="s">
        <v>57</v>
      </c>
      <c r="D2894">
        <v>4701</v>
      </c>
      <c r="E2894" s="1" t="s">
        <v>101</v>
      </c>
      <c r="F2894" s="1" t="s">
        <v>14</v>
      </c>
      <c r="G2894">
        <v>12</v>
      </c>
    </row>
    <row r="2895" spans="1:7" x14ac:dyDescent="0.35">
      <c r="A2895">
        <v>11064</v>
      </c>
      <c r="B2895">
        <v>0</v>
      </c>
      <c r="C2895" s="1" t="s">
        <v>16</v>
      </c>
      <c r="D2895">
        <v>1605</v>
      </c>
      <c r="E2895" s="1" t="s">
        <v>91</v>
      </c>
      <c r="F2895" s="1" t="s">
        <v>17</v>
      </c>
      <c r="G2895">
        <v>10</v>
      </c>
    </row>
    <row r="2896" spans="1:7" x14ac:dyDescent="0.35">
      <c r="A2896">
        <v>148523</v>
      </c>
      <c r="B2896">
        <v>1</v>
      </c>
      <c r="C2896" s="1" t="s">
        <v>22</v>
      </c>
      <c r="D2896">
        <v>1801</v>
      </c>
      <c r="E2896" s="1" t="s">
        <v>94</v>
      </c>
      <c r="F2896" s="1" t="s">
        <v>14</v>
      </c>
      <c r="G2896">
        <v>25</v>
      </c>
    </row>
    <row r="2897" spans="1:7" x14ac:dyDescent="0.35">
      <c r="A2897">
        <v>189027</v>
      </c>
      <c r="B2897">
        <v>2</v>
      </c>
      <c r="C2897" s="1" t="s">
        <v>16</v>
      </c>
      <c r="D2897">
        <v>1911</v>
      </c>
      <c r="E2897" s="1" t="s">
        <v>101</v>
      </c>
      <c r="F2897" s="1" t="s">
        <v>17</v>
      </c>
      <c r="G2897">
        <v>10</v>
      </c>
    </row>
    <row r="2898" spans="1:7" x14ac:dyDescent="0.35">
      <c r="A2898">
        <v>63107</v>
      </c>
      <c r="B2898">
        <v>1</v>
      </c>
      <c r="C2898" s="1" t="s">
        <v>34</v>
      </c>
      <c r="D2898">
        <v>2712</v>
      </c>
      <c r="E2898" s="1" t="s">
        <v>90</v>
      </c>
      <c r="F2898" s="1" t="s">
        <v>14</v>
      </c>
      <c r="G2898">
        <v>10</v>
      </c>
    </row>
    <row r="2899" spans="1:7" x14ac:dyDescent="0.35">
      <c r="A2899">
        <v>120366</v>
      </c>
      <c r="B2899">
        <v>0</v>
      </c>
      <c r="C2899" s="1" t="s">
        <v>21</v>
      </c>
      <c r="D2899">
        <v>5201</v>
      </c>
      <c r="E2899" s="1" t="s">
        <v>90</v>
      </c>
      <c r="F2899" s="1" t="s">
        <v>14</v>
      </c>
      <c r="G2899">
        <v>9</v>
      </c>
    </row>
    <row r="2900" spans="1:7" x14ac:dyDescent="0.35">
      <c r="A2900">
        <v>4588</v>
      </c>
      <c r="B2900">
        <v>0</v>
      </c>
      <c r="C2900" s="1" t="s">
        <v>34</v>
      </c>
      <c r="D2900">
        <v>1608</v>
      </c>
      <c r="E2900" s="1" t="s">
        <v>92</v>
      </c>
      <c r="F2900" s="1" t="s">
        <v>14</v>
      </c>
      <c r="G2900">
        <v>15</v>
      </c>
    </row>
    <row r="2901" spans="1:7" x14ac:dyDescent="0.35">
      <c r="A2901">
        <v>164899</v>
      </c>
      <c r="B2901">
        <v>0</v>
      </c>
      <c r="C2901" s="1" t="s">
        <v>22</v>
      </c>
      <c r="D2901">
        <v>4101</v>
      </c>
      <c r="E2901" s="1" t="s">
        <v>91</v>
      </c>
      <c r="F2901" s="1" t="s">
        <v>17</v>
      </c>
      <c r="G2901">
        <v>23</v>
      </c>
    </row>
    <row r="2902" spans="1:7" x14ac:dyDescent="0.35">
      <c r="A2902">
        <v>129766</v>
      </c>
      <c r="B2902">
        <v>0</v>
      </c>
      <c r="C2902" s="1" t="s">
        <v>60</v>
      </c>
      <c r="D2902">
        <v>5201</v>
      </c>
      <c r="E2902" s="1" t="s">
        <v>91</v>
      </c>
      <c r="F2902" s="1" t="s">
        <v>14</v>
      </c>
      <c r="G2902">
        <v>20</v>
      </c>
    </row>
    <row r="2903" spans="1:7" x14ac:dyDescent="0.35">
      <c r="A2903">
        <v>1799</v>
      </c>
      <c r="B2903">
        <v>0</v>
      </c>
      <c r="C2903" s="1" t="s">
        <v>18</v>
      </c>
      <c r="D2903">
        <v>0</v>
      </c>
      <c r="E2903" s="1" t="s">
        <v>89</v>
      </c>
      <c r="F2903" s="1" t="s">
        <v>14</v>
      </c>
      <c r="G2903">
        <v>10</v>
      </c>
    </row>
    <row r="2904" spans="1:7" x14ac:dyDescent="0.35">
      <c r="A2904">
        <v>151547</v>
      </c>
      <c r="B2904">
        <v>1</v>
      </c>
      <c r="C2904" s="1" t="s">
        <v>22</v>
      </c>
      <c r="D2904">
        <v>3201</v>
      </c>
      <c r="E2904" s="1" t="s">
        <v>102</v>
      </c>
      <c r="F2904" s="1" t="s">
        <v>14</v>
      </c>
      <c r="G2904">
        <v>5</v>
      </c>
    </row>
    <row r="2905" spans="1:7" x14ac:dyDescent="0.35">
      <c r="A2905">
        <v>169955</v>
      </c>
      <c r="B2905">
        <v>1</v>
      </c>
      <c r="C2905" s="1" t="s">
        <v>22</v>
      </c>
      <c r="D2905">
        <v>2401</v>
      </c>
      <c r="E2905" s="1" t="s">
        <v>101</v>
      </c>
      <c r="F2905" s="1" t="s">
        <v>14</v>
      </c>
      <c r="G2905">
        <v>50</v>
      </c>
    </row>
    <row r="2906" spans="1:7" x14ac:dyDescent="0.35">
      <c r="A2906">
        <v>98275</v>
      </c>
      <c r="B2906">
        <v>1002</v>
      </c>
      <c r="C2906" s="1" t="s">
        <v>16</v>
      </c>
      <c r="D2906">
        <v>0</v>
      </c>
      <c r="E2906" s="1" t="s">
        <v>92</v>
      </c>
      <c r="F2906" s="1" t="s">
        <v>45</v>
      </c>
      <c r="G2906">
        <v>9</v>
      </c>
    </row>
    <row r="2907" spans="1:7" x14ac:dyDescent="0.35">
      <c r="A2907">
        <v>6298</v>
      </c>
      <c r="B2907">
        <v>2</v>
      </c>
      <c r="C2907" s="1" t="s">
        <v>47</v>
      </c>
      <c r="D2907">
        <v>2509</v>
      </c>
      <c r="E2907" s="1" t="s">
        <v>90</v>
      </c>
      <c r="F2907" s="1" t="s">
        <v>17</v>
      </c>
      <c r="G2907">
        <v>7</v>
      </c>
    </row>
    <row r="2908" spans="1:7" x14ac:dyDescent="0.35">
      <c r="A2908">
        <v>32880</v>
      </c>
      <c r="B2908">
        <v>28</v>
      </c>
      <c r="C2908" s="1" t="s">
        <v>13</v>
      </c>
      <c r="D2908">
        <v>4005</v>
      </c>
      <c r="E2908" s="1" t="s">
        <v>91</v>
      </c>
      <c r="F2908" s="1" t="s">
        <v>17</v>
      </c>
      <c r="G2908">
        <v>10</v>
      </c>
    </row>
    <row r="2909" spans="1:7" x14ac:dyDescent="0.35">
      <c r="A2909">
        <v>26669</v>
      </c>
      <c r="B2909">
        <v>2</v>
      </c>
      <c r="C2909" s="1" t="s">
        <v>40</v>
      </c>
      <c r="D2909">
        <v>0</v>
      </c>
      <c r="E2909" s="1" t="s">
        <v>92</v>
      </c>
      <c r="F2909" s="1" t="s">
        <v>17</v>
      </c>
      <c r="G2909">
        <v>1</v>
      </c>
    </row>
    <row r="2910" spans="1:7" x14ac:dyDescent="0.35">
      <c r="A2910">
        <v>36081</v>
      </c>
      <c r="B2910">
        <v>1</v>
      </c>
      <c r="C2910" s="1" t="s">
        <v>13</v>
      </c>
      <c r="D2910">
        <v>3110</v>
      </c>
      <c r="E2910" s="1" t="s">
        <v>93</v>
      </c>
      <c r="F2910" s="1" t="s">
        <v>14</v>
      </c>
      <c r="G2910">
        <v>17</v>
      </c>
    </row>
    <row r="2911" spans="1:7" x14ac:dyDescent="0.35">
      <c r="A2911">
        <v>140928</v>
      </c>
      <c r="B2911">
        <v>2</v>
      </c>
      <c r="C2911" s="1" t="s">
        <v>24</v>
      </c>
      <c r="D2911">
        <v>2801</v>
      </c>
      <c r="E2911" s="1" t="s">
        <v>91</v>
      </c>
      <c r="F2911" s="1" t="s">
        <v>17</v>
      </c>
      <c r="G2911">
        <v>21</v>
      </c>
    </row>
    <row r="2912" spans="1:7" x14ac:dyDescent="0.35">
      <c r="A2912">
        <v>84390</v>
      </c>
      <c r="B2912">
        <v>1</v>
      </c>
      <c r="C2912" s="1" t="s">
        <v>57</v>
      </c>
      <c r="D2912">
        <v>1801</v>
      </c>
      <c r="E2912" s="1" t="s">
        <v>92</v>
      </c>
      <c r="F2912" s="1" t="s">
        <v>14</v>
      </c>
      <c r="G2912">
        <v>5</v>
      </c>
    </row>
    <row r="2913" spans="1:7" x14ac:dyDescent="0.35">
      <c r="A2913">
        <v>83709</v>
      </c>
      <c r="B2913">
        <v>2</v>
      </c>
      <c r="C2913" s="1" t="s">
        <v>57</v>
      </c>
      <c r="D2913">
        <v>2512</v>
      </c>
      <c r="E2913" s="1" t="s">
        <v>91</v>
      </c>
      <c r="F2913" s="1" t="s">
        <v>14</v>
      </c>
      <c r="G2913">
        <v>10</v>
      </c>
    </row>
    <row r="2914" spans="1:7" x14ac:dyDescent="0.35">
      <c r="A2914">
        <v>27854</v>
      </c>
      <c r="B2914">
        <v>2</v>
      </c>
      <c r="C2914" s="1" t="s">
        <v>40</v>
      </c>
      <c r="D2914">
        <v>3111</v>
      </c>
      <c r="E2914" s="1" t="s">
        <v>89</v>
      </c>
      <c r="F2914" s="1" t="s">
        <v>17</v>
      </c>
      <c r="G2914">
        <v>5</v>
      </c>
    </row>
    <row r="2915" spans="1:7" x14ac:dyDescent="0.35">
      <c r="A2915">
        <v>139302</v>
      </c>
      <c r="B2915">
        <v>0</v>
      </c>
      <c r="C2915" s="1" t="s">
        <v>55</v>
      </c>
      <c r="D2915">
        <v>4003</v>
      </c>
      <c r="E2915" s="1" t="s">
        <v>99</v>
      </c>
      <c r="F2915" s="1" t="s">
        <v>14</v>
      </c>
      <c r="G2915">
        <v>25</v>
      </c>
    </row>
    <row r="2916" spans="1:7" x14ac:dyDescent="0.35">
      <c r="A2916">
        <v>87538</v>
      </c>
      <c r="B2916">
        <v>0</v>
      </c>
      <c r="C2916" s="1" t="s">
        <v>35</v>
      </c>
      <c r="D2916">
        <v>0</v>
      </c>
      <c r="E2916" s="1" t="s">
        <v>92</v>
      </c>
      <c r="F2916" s="1" t="s">
        <v>17</v>
      </c>
      <c r="G2916">
        <v>10</v>
      </c>
    </row>
    <row r="2917" spans="1:7" x14ac:dyDescent="0.35">
      <c r="A2917">
        <v>173571</v>
      </c>
      <c r="B2917">
        <v>0</v>
      </c>
      <c r="C2917" s="1" t="s">
        <v>38</v>
      </c>
      <c r="D2917">
        <v>0</v>
      </c>
      <c r="E2917" s="1" t="s">
        <v>90</v>
      </c>
      <c r="F2917" s="1" t="s">
        <v>14</v>
      </c>
      <c r="G2917">
        <v>25</v>
      </c>
    </row>
    <row r="2918" spans="1:7" x14ac:dyDescent="0.35">
      <c r="A2918">
        <v>55091</v>
      </c>
      <c r="B2918">
        <v>0</v>
      </c>
      <c r="C2918" s="1" t="s">
        <v>63</v>
      </c>
      <c r="D2918">
        <v>5001</v>
      </c>
      <c r="E2918" s="1" t="s">
        <v>100</v>
      </c>
      <c r="F2918" s="1" t="s">
        <v>17</v>
      </c>
      <c r="G2918">
        <v>10</v>
      </c>
    </row>
    <row r="2919" spans="1:7" x14ac:dyDescent="0.35">
      <c r="A2919">
        <v>2861</v>
      </c>
      <c r="B2919">
        <v>0</v>
      </c>
      <c r="C2919" s="1" t="s">
        <v>41</v>
      </c>
      <c r="D2919">
        <v>3701</v>
      </c>
      <c r="E2919" s="1" t="s">
        <v>91</v>
      </c>
      <c r="F2919" s="1" t="s">
        <v>14</v>
      </c>
      <c r="G2919">
        <v>7</v>
      </c>
    </row>
    <row r="2920" spans="1:7" x14ac:dyDescent="0.35">
      <c r="A2920">
        <v>141666</v>
      </c>
      <c r="B2920">
        <v>1</v>
      </c>
      <c r="C2920" s="1" t="s">
        <v>24</v>
      </c>
      <c r="D2920">
        <v>0</v>
      </c>
      <c r="E2920" s="1" t="s">
        <v>93</v>
      </c>
      <c r="F2920" s="1" t="s">
        <v>14</v>
      </c>
      <c r="G2920">
        <v>16</v>
      </c>
    </row>
    <row r="2921" spans="1:7" x14ac:dyDescent="0.35">
      <c r="A2921">
        <v>165857</v>
      </c>
      <c r="B2921">
        <v>28</v>
      </c>
      <c r="C2921" s="1" t="s">
        <v>22</v>
      </c>
      <c r="D2921">
        <v>2201</v>
      </c>
      <c r="E2921" s="1" t="s">
        <v>89</v>
      </c>
      <c r="F2921" s="1" t="s">
        <v>17</v>
      </c>
      <c r="G2921">
        <v>4</v>
      </c>
    </row>
    <row r="2922" spans="1:7" x14ac:dyDescent="0.35">
      <c r="A2922">
        <v>172464</v>
      </c>
      <c r="B2922">
        <v>0</v>
      </c>
      <c r="C2922" s="1" t="s">
        <v>22</v>
      </c>
      <c r="D2922">
        <v>0</v>
      </c>
      <c r="E2922" s="1" t="s">
        <v>90</v>
      </c>
      <c r="F2922" s="1" t="s">
        <v>14</v>
      </c>
      <c r="G2922">
        <v>6</v>
      </c>
    </row>
    <row r="2923" spans="1:7" x14ac:dyDescent="0.35">
      <c r="A2923">
        <v>168171</v>
      </c>
      <c r="B2923">
        <v>0</v>
      </c>
      <c r="C2923" s="1" t="s">
        <v>22</v>
      </c>
      <c r="D2923">
        <v>4511</v>
      </c>
      <c r="E2923" s="1" t="s">
        <v>89</v>
      </c>
      <c r="F2923" s="1" t="s">
        <v>17</v>
      </c>
      <c r="G2923">
        <v>10</v>
      </c>
    </row>
    <row r="2924" spans="1:7" x14ac:dyDescent="0.35">
      <c r="A2924">
        <v>68563</v>
      </c>
      <c r="B2924">
        <v>0</v>
      </c>
      <c r="C2924" s="1" t="s">
        <v>30</v>
      </c>
      <c r="D2924">
        <v>3601</v>
      </c>
      <c r="E2924" s="1" t="s">
        <v>94</v>
      </c>
      <c r="F2924" s="1" t="s">
        <v>17</v>
      </c>
      <c r="G2924">
        <v>30</v>
      </c>
    </row>
    <row r="2925" spans="1:7" x14ac:dyDescent="0.35">
      <c r="A2925">
        <v>7160</v>
      </c>
      <c r="B2925">
        <v>2</v>
      </c>
      <c r="C2925" s="1" t="s">
        <v>41</v>
      </c>
      <c r="D2925">
        <v>906</v>
      </c>
      <c r="E2925" s="1" t="s">
        <v>90</v>
      </c>
      <c r="F2925" s="1" t="s">
        <v>14</v>
      </c>
      <c r="G2925">
        <v>14</v>
      </c>
    </row>
    <row r="2926" spans="1:7" x14ac:dyDescent="0.35">
      <c r="A2926">
        <v>129779</v>
      </c>
      <c r="B2926">
        <v>0</v>
      </c>
      <c r="C2926" s="1" t="s">
        <v>49</v>
      </c>
      <c r="D2926">
        <v>3012</v>
      </c>
      <c r="E2926" s="1" t="s">
        <v>94</v>
      </c>
      <c r="F2926" s="1" t="s">
        <v>17</v>
      </c>
      <c r="G2926">
        <v>12</v>
      </c>
    </row>
    <row r="2927" spans="1:7" x14ac:dyDescent="0.35">
      <c r="A2927">
        <v>112504</v>
      </c>
      <c r="B2927">
        <v>0</v>
      </c>
      <c r="C2927" s="1" t="s">
        <v>33</v>
      </c>
      <c r="D2927">
        <v>2401</v>
      </c>
      <c r="E2927" s="1" t="s">
        <v>93</v>
      </c>
      <c r="F2927" s="1" t="s">
        <v>17</v>
      </c>
      <c r="G2927">
        <v>10</v>
      </c>
    </row>
    <row r="2928" spans="1:7" x14ac:dyDescent="0.35">
      <c r="A2928">
        <v>69536</v>
      </c>
      <c r="B2928">
        <v>1</v>
      </c>
      <c r="C2928" s="1" t="s">
        <v>30</v>
      </c>
      <c r="D2928">
        <v>1301</v>
      </c>
      <c r="E2928" s="1" t="s">
        <v>100</v>
      </c>
      <c r="F2928" s="1" t="s">
        <v>97</v>
      </c>
      <c r="G2928">
        <v>8</v>
      </c>
    </row>
    <row r="2929" spans="1:7" x14ac:dyDescent="0.35">
      <c r="A2929">
        <v>5321</v>
      </c>
      <c r="B2929">
        <v>0</v>
      </c>
      <c r="C2929" s="1" t="s">
        <v>22</v>
      </c>
      <c r="D2929">
        <v>5401</v>
      </c>
      <c r="E2929" s="1" t="s">
        <v>94</v>
      </c>
      <c r="F2929" s="1" t="s">
        <v>31</v>
      </c>
      <c r="G2929">
        <v>25</v>
      </c>
    </row>
    <row r="2930" spans="1:7" x14ac:dyDescent="0.35">
      <c r="A2930">
        <v>162849</v>
      </c>
      <c r="B2930">
        <v>0</v>
      </c>
      <c r="C2930" s="1" t="s">
        <v>22</v>
      </c>
      <c r="D2930">
        <v>2909</v>
      </c>
      <c r="E2930" s="1" t="s">
        <v>96</v>
      </c>
      <c r="F2930" s="1" t="s">
        <v>17</v>
      </c>
      <c r="G2930">
        <v>9</v>
      </c>
    </row>
    <row r="2931" spans="1:7" x14ac:dyDescent="0.35">
      <c r="A2931">
        <v>58079</v>
      </c>
      <c r="B2931">
        <v>0</v>
      </c>
      <c r="C2931" s="1" t="s">
        <v>58</v>
      </c>
      <c r="D2931">
        <v>0</v>
      </c>
      <c r="E2931" s="1" t="s">
        <v>100</v>
      </c>
      <c r="F2931" s="1" t="s">
        <v>17</v>
      </c>
      <c r="G2931">
        <v>10</v>
      </c>
    </row>
    <row r="2932" spans="1:7" x14ac:dyDescent="0.35">
      <c r="A2932">
        <v>54393</v>
      </c>
      <c r="B2932">
        <v>2</v>
      </c>
      <c r="C2932" s="1" t="s">
        <v>63</v>
      </c>
      <c r="D2932">
        <v>3001</v>
      </c>
      <c r="E2932" s="1" t="s">
        <v>101</v>
      </c>
      <c r="F2932" s="1" t="s">
        <v>17</v>
      </c>
      <c r="G2932">
        <v>23</v>
      </c>
    </row>
    <row r="2933" spans="1:7" x14ac:dyDescent="0.35">
      <c r="A2933">
        <v>162618</v>
      </c>
      <c r="B2933">
        <v>2</v>
      </c>
      <c r="C2933" s="1" t="s">
        <v>22</v>
      </c>
      <c r="D2933">
        <v>2201</v>
      </c>
      <c r="E2933" s="1" t="s">
        <v>91</v>
      </c>
      <c r="F2933" s="1" t="s">
        <v>17</v>
      </c>
      <c r="G2933">
        <v>4</v>
      </c>
    </row>
    <row r="2934" spans="1:7" x14ac:dyDescent="0.35">
      <c r="A2934">
        <v>80449</v>
      </c>
      <c r="B2934">
        <v>0</v>
      </c>
      <c r="C2934" s="1" t="s">
        <v>36</v>
      </c>
      <c r="D2934">
        <v>5203</v>
      </c>
      <c r="E2934" s="1" t="s">
        <v>89</v>
      </c>
      <c r="F2934" s="1" t="s">
        <v>17</v>
      </c>
      <c r="G2934">
        <v>10</v>
      </c>
    </row>
    <row r="2935" spans="1:7" x14ac:dyDescent="0.35">
      <c r="A2935">
        <v>111142</v>
      </c>
      <c r="B2935">
        <v>2</v>
      </c>
      <c r="C2935" s="1" t="s">
        <v>33</v>
      </c>
      <c r="D2935">
        <v>2501</v>
      </c>
      <c r="E2935" s="1" t="s">
        <v>90</v>
      </c>
      <c r="F2935" s="1" t="s">
        <v>17</v>
      </c>
      <c r="G2935">
        <v>10</v>
      </c>
    </row>
    <row r="2936" spans="1:7" x14ac:dyDescent="0.35">
      <c r="A2936">
        <v>109710</v>
      </c>
      <c r="B2936">
        <v>1</v>
      </c>
      <c r="C2936" s="1" t="s">
        <v>50</v>
      </c>
      <c r="D2936">
        <v>4201</v>
      </c>
      <c r="E2936" s="1" t="s">
        <v>95</v>
      </c>
      <c r="F2936" s="1" t="s">
        <v>14</v>
      </c>
      <c r="G2936">
        <v>5</v>
      </c>
    </row>
    <row r="2937" spans="1:7" x14ac:dyDescent="0.35">
      <c r="A2937">
        <v>67000</v>
      </c>
      <c r="B2937">
        <v>0</v>
      </c>
      <c r="C2937" s="1" t="s">
        <v>30</v>
      </c>
      <c r="D2937">
        <v>2601</v>
      </c>
      <c r="E2937" s="1" t="s">
        <v>89</v>
      </c>
      <c r="F2937" s="1" t="s">
        <v>17</v>
      </c>
      <c r="G2937">
        <v>9</v>
      </c>
    </row>
    <row r="2938" spans="1:7" x14ac:dyDescent="0.35">
      <c r="A2938">
        <v>124315</v>
      </c>
      <c r="B2938">
        <v>0</v>
      </c>
      <c r="C2938" s="1" t="s">
        <v>21</v>
      </c>
      <c r="D2938">
        <v>6812</v>
      </c>
      <c r="E2938" s="1" t="s">
        <v>89</v>
      </c>
      <c r="F2938" s="1" t="s">
        <v>17</v>
      </c>
      <c r="G2938">
        <v>5</v>
      </c>
    </row>
    <row r="2939" spans="1:7" x14ac:dyDescent="0.35">
      <c r="A2939">
        <v>138239</v>
      </c>
      <c r="B2939">
        <v>0</v>
      </c>
      <c r="C2939" s="1" t="s">
        <v>56</v>
      </c>
      <c r="D2939">
        <v>5501</v>
      </c>
      <c r="E2939" s="1" t="s">
        <v>94</v>
      </c>
      <c r="F2939" s="1" t="s">
        <v>17</v>
      </c>
      <c r="G2939">
        <v>10</v>
      </c>
    </row>
    <row r="2940" spans="1:7" x14ac:dyDescent="0.35">
      <c r="A2940">
        <v>85894</v>
      </c>
      <c r="B2940">
        <v>1002</v>
      </c>
      <c r="C2940" s="1" t="s">
        <v>53</v>
      </c>
      <c r="D2940">
        <v>6101</v>
      </c>
      <c r="E2940" s="1" t="s">
        <v>92</v>
      </c>
      <c r="F2940" s="1" t="s">
        <v>14</v>
      </c>
      <c r="G2940">
        <v>3</v>
      </c>
    </row>
    <row r="2941" spans="1:7" x14ac:dyDescent="0.35">
      <c r="A2941">
        <v>184106</v>
      </c>
      <c r="B2941">
        <v>0</v>
      </c>
      <c r="C2941" s="1" t="s">
        <v>41</v>
      </c>
      <c r="D2941">
        <v>1601</v>
      </c>
      <c r="E2941" s="1" t="s">
        <v>98</v>
      </c>
      <c r="F2941" s="1" t="s">
        <v>17</v>
      </c>
      <c r="G2941">
        <v>6</v>
      </c>
    </row>
    <row r="2942" spans="1:7" x14ac:dyDescent="0.35">
      <c r="A2942">
        <v>95563</v>
      </c>
      <c r="B2942">
        <v>0</v>
      </c>
      <c r="C2942" s="1" t="s">
        <v>16</v>
      </c>
      <c r="D2942">
        <v>3301</v>
      </c>
      <c r="E2942" s="1" t="s">
        <v>91</v>
      </c>
      <c r="F2942" s="1" t="s">
        <v>14</v>
      </c>
      <c r="G2942">
        <v>4</v>
      </c>
    </row>
    <row r="2943" spans="1:7" x14ac:dyDescent="0.35">
      <c r="A2943">
        <v>79747</v>
      </c>
      <c r="B2943">
        <v>1</v>
      </c>
      <c r="C2943" s="1" t="s">
        <v>36</v>
      </c>
      <c r="D2943">
        <v>1401</v>
      </c>
      <c r="E2943" s="1" t="s">
        <v>100</v>
      </c>
      <c r="F2943" s="1" t="s">
        <v>14</v>
      </c>
      <c r="G2943">
        <v>15</v>
      </c>
    </row>
    <row r="2944" spans="1:7" x14ac:dyDescent="0.35">
      <c r="A2944">
        <v>178275</v>
      </c>
      <c r="B2944">
        <v>2</v>
      </c>
      <c r="C2944" s="1" t="s">
        <v>41</v>
      </c>
      <c r="D2944">
        <v>2401</v>
      </c>
      <c r="E2944" s="1" t="s">
        <v>94</v>
      </c>
      <c r="F2944" s="1" t="s">
        <v>17</v>
      </c>
      <c r="G2944">
        <v>5</v>
      </c>
    </row>
    <row r="2945" spans="1:7" x14ac:dyDescent="0.35">
      <c r="A2945">
        <v>190754</v>
      </c>
      <c r="B2945">
        <v>2</v>
      </c>
      <c r="C2945" s="1" t="s">
        <v>22</v>
      </c>
      <c r="D2945">
        <v>5009</v>
      </c>
      <c r="E2945" s="1" t="s">
        <v>93</v>
      </c>
      <c r="F2945" s="1" t="s">
        <v>17</v>
      </c>
      <c r="G2945">
        <v>25</v>
      </c>
    </row>
    <row r="2946" spans="1:7" x14ac:dyDescent="0.35">
      <c r="A2946">
        <v>2951</v>
      </c>
      <c r="B2946">
        <v>1</v>
      </c>
      <c r="C2946" s="1" t="s">
        <v>24</v>
      </c>
      <c r="D2946">
        <v>2301</v>
      </c>
      <c r="E2946" s="1" t="s">
        <v>90</v>
      </c>
      <c r="F2946" s="1" t="s">
        <v>14</v>
      </c>
      <c r="G2946">
        <v>5</v>
      </c>
    </row>
    <row r="2947" spans="1:7" x14ac:dyDescent="0.35">
      <c r="A2947">
        <v>60313</v>
      </c>
      <c r="B2947">
        <v>2</v>
      </c>
      <c r="C2947" s="1" t="s">
        <v>34</v>
      </c>
      <c r="D2947">
        <v>4401</v>
      </c>
      <c r="E2947" s="1" t="s">
        <v>91</v>
      </c>
      <c r="F2947" s="1" t="s">
        <v>14</v>
      </c>
      <c r="G2947">
        <v>10</v>
      </c>
    </row>
    <row r="2948" spans="1:7" x14ac:dyDescent="0.35">
      <c r="A2948">
        <v>138000</v>
      </c>
      <c r="B2948">
        <v>0</v>
      </c>
      <c r="C2948" s="1" t="s">
        <v>56</v>
      </c>
      <c r="D2948">
        <v>0</v>
      </c>
      <c r="E2948" s="1" t="s">
        <v>98</v>
      </c>
      <c r="F2948" s="1" t="s">
        <v>97</v>
      </c>
      <c r="G2948">
        <v>6</v>
      </c>
    </row>
    <row r="2949" spans="1:7" x14ac:dyDescent="0.35">
      <c r="A2949">
        <v>160483</v>
      </c>
      <c r="B2949">
        <v>0</v>
      </c>
      <c r="C2949" s="1" t="s">
        <v>22</v>
      </c>
      <c r="D2949">
        <v>7001</v>
      </c>
      <c r="E2949" s="1" t="s">
        <v>89</v>
      </c>
      <c r="F2949" s="1" t="s">
        <v>17</v>
      </c>
      <c r="G2949">
        <v>9</v>
      </c>
    </row>
    <row r="2950" spans="1:7" x14ac:dyDescent="0.35">
      <c r="A2950">
        <v>149569</v>
      </c>
      <c r="B2950">
        <v>0</v>
      </c>
      <c r="C2950" s="1" t="s">
        <v>22</v>
      </c>
      <c r="D2950">
        <v>0</v>
      </c>
      <c r="E2950" s="1" t="s">
        <v>104</v>
      </c>
      <c r="F2950" s="1" t="s">
        <v>17</v>
      </c>
      <c r="G2950">
        <v>28</v>
      </c>
    </row>
    <row r="2951" spans="1:7" x14ac:dyDescent="0.35">
      <c r="A2951">
        <v>62349</v>
      </c>
      <c r="B2951">
        <v>28</v>
      </c>
      <c r="C2951" s="1" t="s">
        <v>34</v>
      </c>
      <c r="D2951">
        <v>3101</v>
      </c>
      <c r="E2951" s="1" t="s">
        <v>91</v>
      </c>
      <c r="F2951" s="1" t="s">
        <v>14</v>
      </c>
      <c r="G2951">
        <v>50</v>
      </c>
    </row>
    <row r="2952" spans="1:7" x14ac:dyDescent="0.35">
      <c r="A2952">
        <v>25073</v>
      </c>
      <c r="B2952">
        <v>1</v>
      </c>
      <c r="C2952" s="1" t="s">
        <v>47</v>
      </c>
      <c r="D2952">
        <v>6201</v>
      </c>
      <c r="E2952" s="1" t="s">
        <v>90</v>
      </c>
      <c r="F2952" s="1" t="s">
        <v>14</v>
      </c>
      <c r="G2952">
        <v>21</v>
      </c>
    </row>
    <row r="2953" spans="1:7" x14ac:dyDescent="0.35">
      <c r="A2953">
        <v>47245</v>
      </c>
      <c r="B2953">
        <v>0</v>
      </c>
      <c r="C2953" s="1" t="s">
        <v>44</v>
      </c>
      <c r="D2953">
        <v>0</v>
      </c>
      <c r="E2953" s="1" t="s">
        <v>98</v>
      </c>
      <c r="F2953" s="1" t="s">
        <v>17</v>
      </c>
      <c r="G2953">
        <v>5</v>
      </c>
    </row>
    <row r="2954" spans="1:7" x14ac:dyDescent="0.35">
      <c r="A2954">
        <v>166508</v>
      </c>
      <c r="B2954">
        <v>1</v>
      </c>
      <c r="C2954" s="1" t="s">
        <v>22</v>
      </c>
      <c r="D2954">
        <v>4501</v>
      </c>
      <c r="E2954" s="1" t="s">
        <v>96</v>
      </c>
      <c r="F2954" s="1" t="s">
        <v>14</v>
      </c>
      <c r="G2954">
        <v>20</v>
      </c>
    </row>
    <row r="2955" spans="1:7" x14ac:dyDescent="0.35">
      <c r="A2955">
        <v>33355</v>
      </c>
      <c r="B2955">
        <v>1002</v>
      </c>
      <c r="C2955" s="1" t="s">
        <v>13</v>
      </c>
      <c r="D2955">
        <v>0</v>
      </c>
      <c r="E2955" s="1" t="s">
        <v>90</v>
      </c>
      <c r="F2955" s="1" t="s">
        <v>14</v>
      </c>
      <c r="G2955">
        <v>15</v>
      </c>
    </row>
    <row r="2956" spans="1:7" x14ac:dyDescent="0.35">
      <c r="A2956">
        <v>118083</v>
      </c>
      <c r="B2956">
        <v>0</v>
      </c>
      <c r="C2956" s="1" t="s">
        <v>21</v>
      </c>
      <c r="D2956">
        <v>6005</v>
      </c>
      <c r="E2956" s="1" t="s">
        <v>92</v>
      </c>
      <c r="F2956" s="1" t="s">
        <v>17</v>
      </c>
      <c r="G2956">
        <v>15</v>
      </c>
    </row>
    <row r="2957" spans="1:7" x14ac:dyDescent="0.35">
      <c r="A2957">
        <v>19208</v>
      </c>
      <c r="B2957">
        <v>0</v>
      </c>
      <c r="C2957" s="1" t="s">
        <v>18</v>
      </c>
      <c r="D2957">
        <v>0</v>
      </c>
      <c r="E2957" s="1" t="s">
        <v>97</v>
      </c>
      <c r="F2957" s="1" t="s">
        <v>17</v>
      </c>
      <c r="G2957">
        <v>18</v>
      </c>
    </row>
    <row r="2958" spans="1:7" x14ac:dyDescent="0.35">
      <c r="A2958">
        <v>18664</v>
      </c>
      <c r="B2958">
        <v>1</v>
      </c>
      <c r="C2958" s="1" t="s">
        <v>18</v>
      </c>
      <c r="D2958">
        <v>3801</v>
      </c>
      <c r="E2958" s="1" t="s">
        <v>90</v>
      </c>
      <c r="F2958" s="1" t="s">
        <v>14</v>
      </c>
      <c r="G2958">
        <v>15</v>
      </c>
    </row>
    <row r="2959" spans="1:7" x14ac:dyDescent="0.35">
      <c r="A2959">
        <v>137276</v>
      </c>
      <c r="B2959">
        <v>0</v>
      </c>
      <c r="C2959" s="1" t="s">
        <v>56</v>
      </c>
      <c r="D2959">
        <v>1008</v>
      </c>
      <c r="E2959" s="1" t="s">
        <v>93</v>
      </c>
      <c r="F2959" s="1" t="s">
        <v>17</v>
      </c>
      <c r="G2959">
        <v>11</v>
      </c>
    </row>
    <row r="2960" spans="1:7" x14ac:dyDescent="0.35">
      <c r="A2960">
        <v>11254</v>
      </c>
      <c r="B2960">
        <v>0</v>
      </c>
      <c r="C2960" s="1" t="s">
        <v>16</v>
      </c>
      <c r="D2960">
        <v>3509</v>
      </c>
      <c r="E2960" s="1" t="s">
        <v>97</v>
      </c>
      <c r="F2960" s="1" t="s">
        <v>17</v>
      </c>
      <c r="G2960">
        <v>25</v>
      </c>
    </row>
    <row r="2961" spans="1:7" x14ac:dyDescent="0.35">
      <c r="A2961">
        <v>47404</v>
      </c>
      <c r="B2961">
        <v>0</v>
      </c>
      <c r="C2961" s="1" t="s">
        <v>44</v>
      </c>
      <c r="D2961">
        <v>4201</v>
      </c>
      <c r="E2961" s="1" t="s">
        <v>90</v>
      </c>
      <c r="F2961" s="1" t="s">
        <v>17</v>
      </c>
      <c r="G2961">
        <v>10</v>
      </c>
    </row>
    <row r="2962" spans="1:7" x14ac:dyDescent="0.35">
      <c r="A2962">
        <v>33615</v>
      </c>
      <c r="B2962">
        <v>1</v>
      </c>
      <c r="C2962" s="1" t="s">
        <v>13</v>
      </c>
      <c r="D2962">
        <v>3211</v>
      </c>
      <c r="E2962" s="1" t="s">
        <v>98</v>
      </c>
      <c r="F2962" s="1" t="s">
        <v>14</v>
      </c>
      <c r="G2962">
        <v>15</v>
      </c>
    </row>
    <row r="2963" spans="1:7" x14ac:dyDescent="0.35">
      <c r="A2963">
        <v>47738</v>
      </c>
      <c r="B2963">
        <v>2</v>
      </c>
      <c r="C2963" s="1" t="s">
        <v>44</v>
      </c>
      <c r="D2963">
        <v>2401</v>
      </c>
      <c r="E2963" s="1" t="s">
        <v>100</v>
      </c>
      <c r="F2963" s="1" t="s">
        <v>17</v>
      </c>
      <c r="G2963">
        <v>12</v>
      </c>
    </row>
    <row r="2964" spans="1:7" x14ac:dyDescent="0.35">
      <c r="A2964">
        <v>144301</v>
      </c>
      <c r="B2964">
        <v>0</v>
      </c>
      <c r="C2964" s="1" t="s">
        <v>22</v>
      </c>
      <c r="D2964">
        <v>5104</v>
      </c>
      <c r="E2964" s="1" t="s">
        <v>96</v>
      </c>
      <c r="F2964" s="1" t="s">
        <v>17</v>
      </c>
      <c r="G2964">
        <v>11</v>
      </c>
    </row>
    <row r="2965" spans="1:7" x14ac:dyDescent="0.35">
      <c r="A2965">
        <v>10491</v>
      </c>
      <c r="B2965">
        <v>0</v>
      </c>
      <c r="C2965" s="1" t="s">
        <v>24</v>
      </c>
      <c r="D2965">
        <v>3507</v>
      </c>
      <c r="E2965" s="1" t="s">
        <v>89</v>
      </c>
      <c r="F2965" s="1" t="s">
        <v>17</v>
      </c>
      <c r="G2965">
        <v>5</v>
      </c>
    </row>
    <row r="2966" spans="1:7" x14ac:dyDescent="0.35">
      <c r="A2966">
        <v>189009</v>
      </c>
      <c r="B2966">
        <v>2</v>
      </c>
      <c r="C2966" s="1" t="s">
        <v>41</v>
      </c>
      <c r="D2966">
        <v>0</v>
      </c>
      <c r="E2966" s="1" t="s">
        <v>104</v>
      </c>
      <c r="F2966" s="1" t="s">
        <v>14</v>
      </c>
      <c r="G2966">
        <v>5</v>
      </c>
    </row>
    <row r="2967" spans="1:7" x14ac:dyDescent="0.35">
      <c r="A2967">
        <v>68718</v>
      </c>
      <c r="B2967">
        <v>1002</v>
      </c>
      <c r="C2967" s="1" t="s">
        <v>30</v>
      </c>
      <c r="D2967">
        <v>0</v>
      </c>
      <c r="E2967" s="1" t="s">
        <v>94</v>
      </c>
      <c r="F2967" s="1" t="s">
        <v>14</v>
      </c>
      <c r="G2967">
        <v>10</v>
      </c>
    </row>
    <row r="2968" spans="1:7" x14ac:dyDescent="0.35">
      <c r="A2968">
        <v>74673</v>
      </c>
      <c r="B2968">
        <v>0</v>
      </c>
      <c r="C2968" s="1" t="s">
        <v>30</v>
      </c>
      <c r="D2968">
        <v>3805</v>
      </c>
      <c r="E2968" s="1" t="s">
        <v>100</v>
      </c>
      <c r="F2968" s="1" t="s">
        <v>17</v>
      </c>
      <c r="G2968">
        <v>7</v>
      </c>
    </row>
    <row r="2969" spans="1:7" x14ac:dyDescent="0.35">
      <c r="A2969">
        <v>35328</v>
      </c>
      <c r="B2969">
        <v>1002</v>
      </c>
      <c r="C2969" s="1" t="s">
        <v>13</v>
      </c>
      <c r="D2969">
        <v>5809</v>
      </c>
      <c r="E2969" s="1" t="s">
        <v>93</v>
      </c>
      <c r="F2969" s="1" t="s">
        <v>14</v>
      </c>
      <c r="G2969">
        <v>20</v>
      </c>
    </row>
    <row r="2970" spans="1:7" x14ac:dyDescent="0.35">
      <c r="A2970">
        <v>971</v>
      </c>
      <c r="B2970">
        <v>3</v>
      </c>
      <c r="C2970" s="1" t="s">
        <v>55</v>
      </c>
      <c r="D2970">
        <v>4001</v>
      </c>
      <c r="E2970" s="1" t="s">
        <v>90</v>
      </c>
      <c r="F2970" s="1" t="s">
        <v>17</v>
      </c>
      <c r="G2970">
        <v>8</v>
      </c>
    </row>
    <row r="2971" spans="1:7" x14ac:dyDescent="0.35">
      <c r="A2971">
        <v>18508</v>
      </c>
      <c r="B2971">
        <v>2</v>
      </c>
      <c r="C2971" s="1" t="s">
        <v>18</v>
      </c>
      <c r="D2971">
        <v>0</v>
      </c>
      <c r="E2971" s="1" t="s">
        <v>90</v>
      </c>
      <c r="F2971" s="1" t="s">
        <v>17</v>
      </c>
      <c r="G2971">
        <v>6</v>
      </c>
    </row>
    <row r="2972" spans="1:7" x14ac:dyDescent="0.35">
      <c r="A2972">
        <v>93496</v>
      </c>
      <c r="B2972">
        <v>0</v>
      </c>
      <c r="C2972" s="1" t="s">
        <v>16</v>
      </c>
      <c r="D2972">
        <v>1907</v>
      </c>
      <c r="E2972" s="1" t="s">
        <v>104</v>
      </c>
      <c r="F2972" s="1" t="s">
        <v>17</v>
      </c>
      <c r="G2972">
        <v>10</v>
      </c>
    </row>
    <row r="2973" spans="1:7" x14ac:dyDescent="0.35">
      <c r="A2973">
        <v>92121</v>
      </c>
      <c r="B2973">
        <v>0</v>
      </c>
      <c r="C2973" s="1" t="s">
        <v>16</v>
      </c>
      <c r="D2973">
        <v>6401</v>
      </c>
      <c r="E2973" s="1" t="s">
        <v>90</v>
      </c>
      <c r="F2973" s="1" t="s">
        <v>14</v>
      </c>
      <c r="G2973">
        <v>15</v>
      </c>
    </row>
    <row r="2974" spans="1:7" x14ac:dyDescent="0.35">
      <c r="A2974">
        <v>6649</v>
      </c>
      <c r="B2974">
        <v>1</v>
      </c>
      <c r="C2974" s="1" t="s">
        <v>56</v>
      </c>
      <c r="D2974">
        <v>0</v>
      </c>
      <c r="E2974" s="1" t="s">
        <v>97</v>
      </c>
      <c r="F2974" s="1" t="s">
        <v>17</v>
      </c>
      <c r="G2974">
        <v>50</v>
      </c>
    </row>
    <row r="2975" spans="1:7" x14ac:dyDescent="0.35">
      <c r="A2975">
        <v>186993</v>
      </c>
      <c r="B2975">
        <v>1</v>
      </c>
      <c r="C2975" s="1" t="s">
        <v>21</v>
      </c>
      <c r="D2975">
        <v>0</v>
      </c>
      <c r="E2975" s="1" t="s">
        <v>97</v>
      </c>
      <c r="F2975" s="1" t="s">
        <v>14</v>
      </c>
      <c r="G2975">
        <v>10</v>
      </c>
    </row>
    <row r="2976" spans="1:7" x14ac:dyDescent="0.35">
      <c r="A2976">
        <v>175935</v>
      </c>
      <c r="B2976">
        <v>28</v>
      </c>
      <c r="C2976" s="1" t="s">
        <v>51</v>
      </c>
      <c r="D2976">
        <v>0</v>
      </c>
      <c r="E2976" s="1" t="s">
        <v>91</v>
      </c>
      <c r="F2976" s="1" t="s">
        <v>17</v>
      </c>
      <c r="G2976">
        <v>15</v>
      </c>
    </row>
    <row r="2977" spans="1:7" x14ac:dyDescent="0.35">
      <c r="A2977">
        <v>133163</v>
      </c>
      <c r="B2977">
        <v>1</v>
      </c>
      <c r="C2977" s="1" t="s">
        <v>42</v>
      </c>
      <c r="D2977">
        <v>4501</v>
      </c>
      <c r="E2977" s="1" t="s">
        <v>90</v>
      </c>
      <c r="F2977" s="1" t="s">
        <v>14</v>
      </c>
      <c r="G2977">
        <v>15</v>
      </c>
    </row>
    <row r="2978" spans="1:7" x14ac:dyDescent="0.35">
      <c r="A2978">
        <v>12</v>
      </c>
      <c r="B2978">
        <v>2</v>
      </c>
      <c r="C2978" s="1" t="s">
        <v>37</v>
      </c>
      <c r="D2978">
        <v>1804</v>
      </c>
      <c r="E2978" s="1" t="s">
        <v>92</v>
      </c>
      <c r="F2978" s="1" t="s">
        <v>14</v>
      </c>
      <c r="G2978">
        <v>10</v>
      </c>
    </row>
    <row r="2979" spans="1:7" x14ac:dyDescent="0.35">
      <c r="A2979">
        <v>511</v>
      </c>
      <c r="B2979">
        <v>28</v>
      </c>
      <c r="C2979" s="1" t="s">
        <v>21</v>
      </c>
      <c r="D2979">
        <v>1501</v>
      </c>
      <c r="E2979" s="1" t="s">
        <v>94</v>
      </c>
      <c r="F2979" s="1" t="s">
        <v>17</v>
      </c>
      <c r="G2979">
        <v>12</v>
      </c>
    </row>
    <row r="2980" spans="1:7" x14ac:dyDescent="0.35">
      <c r="A2980">
        <v>125013</v>
      </c>
      <c r="B2980">
        <v>2</v>
      </c>
      <c r="C2980" s="1" t="s">
        <v>21</v>
      </c>
      <c r="D2980">
        <v>0</v>
      </c>
      <c r="E2980" s="1" t="s">
        <v>90</v>
      </c>
      <c r="F2980" s="1" t="s">
        <v>17</v>
      </c>
      <c r="G2980">
        <v>15</v>
      </c>
    </row>
    <row r="2981" spans="1:7" x14ac:dyDescent="0.35">
      <c r="A2981">
        <v>138814</v>
      </c>
      <c r="B2981">
        <v>0</v>
      </c>
      <c r="C2981" s="1" t="s">
        <v>56</v>
      </c>
      <c r="D2981">
        <v>5401</v>
      </c>
      <c r="E2981" s="1" t="s">
        <v>90</v>
      </c>
      <c r="F2981" s="1" t="s">
        <v>17</v>
      </c>
      <c r="G2981">
        <v>20</v>
      </c>
    </row>
    <row r="2982" spans="1:7" x14ac:dyDescent="0.35">
      <c r="A2982">
        <v>101290</v>
      </c>
      <c r="B2982">
        <v>1</v>
      </c>
      <c r="C2982" s="1" t="s">
        <v>37</v>
      </c>
      <c r="D2982">
        <v>1401</v>
      </c>
      <c r="E2982" s="1" t="s">
        <v>100</v>
      </c>
      <c r="F2982" s="1" t="s">
        <v>14</v>
      </c>
      <c r="G2982">
        <v>3</v>
      </c>
    </row>
    <row r="2983" spans="1:7" x14ac:dyDescent="0.35">
      <c r="A2983">
        <v>22779</v>
      </c>
      <c r="B2983">
        <v>0</v>
      </c>
      <c r="C2983" s="1" t="s">
        <v>47</v>
      </c>
      <c r="D2983">
        <v>5701</v>
      </c>
      <c r="E2983" s="1" t="s">
        <v>90</v>
      </c>
      <c r="F2983" s="1" t="s">
        <v>14</v>
      </c>
      <c r="G2983">
        <v>20</v>
      </c>
    </row>
    <row r="2984" spans="1:7" x14ac:dyDescent="0.35">
      <c r="A2984">
        <v>138689</v>
      </c>
      <c r="B2984">
        <v>28</v>
      </c>
      <c r="C2984" s="1" t="s">
        <v>56</v>
      </c>
      <c r="D2984">
        <v>0</v>
      </c>
      <c r="E2984" s="1" t="s">
        <v>95</v>
      </c>
      <c r="F2984" s="1" t="s">
        <v>17</v>
      </c>
      <c r="G2984">
        <v>25</v>
      </c>
    </row>
    <row r="2985" spans="1:7" x14ac:dyDescent="0.35">
      <c r="A2985">
        <v>99066</v>
      </c>
      <c r="B2985">
        <v>1</v>
      </c>
      <c r="C2985" s="1" t="s">
        <v>16</v>
      </c>
      <c r="D2985">
        <v>3006</v>
      </c>
      <c r="E2985" s="1" t="s">
        <v>100</v>
      </c>
      <c r="F2985" s="1" t="s">
        <v>14</v>
      </c>
      <c r="G2985">
        <v>5</v>
      </c>
    </row>
    <row r="2986" spans="1:7" x14ac:dyDescent="0.35">
      <c r="A2986">
        <v>148141</v>
      </c>
      <c r="B2986">
        <v>0</v>
      </c>
      <c r="C2986" s="1" t="s">
        <v>22</v>
      </c>
      <c r="D2986">
        <v>4704</v>
      </c>
      <c r="E2986" s="1" t="s">
        <v>93</v>
      </c>
      <c r="F2986" s="1" t="s">
        <v>17</v>
      </c>
      <c r="G2986">
        <v>14</v>
      </c>
    </row>
    <row r="2987" spans="1:7" x14ac:dyDescent="0.35">
      <c r="A2987">
        <v>186456</v>
      </c>
      <c r="B2987">
        <v>0</v>
      </c>
      <c r="C2987" s="1" t="s">
        <v>51</v>
      </c>
      <c r="D2987">
        <v>712</v>
      </c>
      <c r="E2987" s="1" t="s">
        <v>89</v>
      </c>
      <c r="F2987" s="1" t="s">
        <v>17</v>
      </c>
      <c r="G2987">
        <v>5</v>
      </c>
    </row>
    <row r="2988" spans="1:7" x14ac:dyDescent="0.35">
      <c r="A2988">
        <v>158935</v>
      </c>
      <c r="B2988">
        <v>0</v>
      </c>
      <c r="C2988" s="1" t="s">
        <v>22</v>
      </c>
      <c r="D2988">
        <v>2001</v>
      </c>
      <c r="E2988" s="1" t="s">
        <v>98</v>
      </c>
      <c r="F2988" s="1" t="s">
        <v>17</v>
      </c>
      <c r="G2988">
        <v>5</v>
      </c>
    </row>
    <row r="2989" spans="1:7" x14ac:dyDescent="0.35">
      <c r="A2989">
        <v>145275</v>
      </c>
      <c r="B2989">
        <v>28</v>
      </c>
      <c r="C2989" s="1" t="s">
        <v>22</v>
      </c>
      <c r="D2989">
        <v>3107</v>
      </c>
      <c r="E2989" s="1" t="s">
        <v>96</v>
      </c>
      <c r="F2989" s="1" t="s">
        <v>17</v>
      </c>
      <c r="G2989">
        <v>20</v>
      </c>
    </row>
    <row r="2990" spans="1:7" x14ac:dyDescent="0.35">
      <c r="A2990">
        <v>173744</v>
      </c>
      <c r="B2990">
        <v>0</v>
      </c>
      <c r="C2990" s="1" t="s">
        <v>38</v>
      </c>
      <c r="D2990">
        <v>0</v>
      </c>
      <c r="E2990" s="1" t="s">
        <v>92</v>
      </c>
      <c r="F2990" s="1" t="s">
        <v>97</v>
      </c>
      <c r="G2990">
        <v>20</v>
      </c>
    </row>
    <row r="2991" spans="1:7" x14ac:dyDescent="0.35">
      <c r="A2991">
        <v>179683</v>
      </c>
      <c r="B2991">
        <v>0</v>
      </c>
      <c r="C2991" s="1" t="s">
        <v>41</v>
      </c>
      <c r="D2991">
        <v>5108</v>
      </c>
      <c r="E2991" s="1" t="s">
        <v>91</v>
      </c>
      <c r="F2991" s="1" t="s">
        <v>17</v>
      </c>
      <c r="G2991">
        <v>25</v>
      </c>
    </row>
    <row r="2992" spans="1:7" x14ac:dyDescent="0.35">
      <c r="A2992">
        <v>188421</v>
      </c>
      <c r="B2992">
        <v>1</v>
      </c>
      <c r="C2992" s="1" t="s">
        <v>51</v>
      </c>
      <c r="D2992">
        <v>2403</v>
      </c>
      <c r="E2992" s="1" t="s">
        <v>91</v>
      </c>
      <c r="F2992" s="1" t="s">
        <v>14</v>
      </c>
      <c r="G2992">
        <v>10</v>
      </c>
    </row>
    <row r="2993" spans="1:7" x14ac:dyDescent="0.35">
      <c r="A2993">
        <v>123699</v>
      </c>
      <c r="B2993">
        <v>0</v>
      </c>
      <c r="C2993" s="1" t="s">
        <v>21</v>
      </c>
      <c r="D2993">
        <v>5101</v>
      </c>
      <c r="E2993" s="1" t="s">
        <v>93</v>
      </c>
      <c r="F2993" s="1" t="s">
        <v>17</v>
      </c>
      <c r="G2993">
        <v>10</v>
      </c>
    </row>
    <row r="2994" spans="1:7" x14ac:dyDescent="0.35">
      <c r="A2994">
        <v>23930</v>
      </c>
      <c r="B2994">
        <v>2</v>
      </c>
      <c r="C2994" s="1" t="s">
        <v>47</v>
      </c>
      <c r="D2994">
        <v>2101</v>
      </c>
      <c r="E2994" s="1" t="s">
        <v>93</v>
      </c>
      <c r="F2994" s="1" t="s">
        <v>14</v>
      </c>
      <c r="G2994">
        <v>5</v>
      </c>
    </row>
    <row r="2995" spans="1:7" x14ac:dyDescent="0.35">
      <c r="A2995">
        <v>46153</v>
      </c>
      <c r="B2995">
        <v>3</v>
      </c>
      <c r="C2995" s="1" t="s">
        <v>13</v>
      </c>
      <c r="D2995">
        <v>6201</v>
      </c>
      <c r="E2995" s="1" t="s">
        <v>90</v>
      </c>
      <c r="F2995" s="1" t="s">
        <v>17</v>
      </c>
      <c r="G2995">
        <v>15</v>
      </c>
    </row>
    <row r="2996" spans="1:7" x14ac:dyDescent="0.35">
      <c r="A2996">
        <v>179863</v>
      </c>
      <c r="B2996">
        <v>1</v>
      </c>
      <c r="C2996" s="1" t="s">
        <v>41</v>
      </c>
      <c r="D2996">
        <v>4702</v>
      </c>
      <c r="E2996" s="1" t="s">
        <v>96</v>
      </c>
      <c r="F2996" s="1" t="s">
        <v>14</v>
      </c>
      <c r="G2996">
        <v>10</v>
      </c>
    </row>
    <row r="2997" spans="1:7" x14ac:dyDescent="0.35">
      <c r="A2997">
        <v>87395</v>
      </c>
      <c r="B2997">
        <v>0</v>
      </c>
      <c r="C2997" s="1" t="s">
        <v>35</v>
      </c>
      <c r="D2997">
        <v>1701</v>
      </c>
      <c r="E2997" s="1" t="s">
        <v>101</v>
      </c>
      <c r="F2997" s="1" t="s">
        <v>17</v>
      </c>
      <c r="G2997">
        <v>20</v>
      </c>
    </row>
    <row r="2998" spans="1:7" x14ac:dyDescent="0.35">
      <c r="A2998">
        <v>86779</v>
      </c>
      <c r="B2998">
        <v>28</v>
      </c>
      <c r="C2998" s="1" t="s">
        <v>46</v>
      </c>
      <c r="D2998">
        <v>0</v>
      </c>
      <c r="E2998" s="1" t="s">
        <v>105</v>
      </c>
      <c r="F2998" s="1" t="s">
        <v>17</v>
      </c>
      <c r="G2998">
        <v>11</v>
      </c>
    </row>
    <row r="2999" spans="1:7" x14ac:dyDescent="0.35">
      <c r="A2999">
        <v>25214</v>
      </c>
      <c r="B2999">
        <v>28</v>
      </c>
      <c r="C2999" s="1" t="s">
        <v>18</v>
      </c>
      <c r="D2999">
        <v>5111</v>
      </c>
      <c r="E2999" s="1" t="s">
        <v>95</v>
      </c>
      <c r="F2999" s="1" t="s">
        <v>17</v>
      </c>
      <c r="G2999">
        <v>25</v>
      </c>
    </row>
    <row r="3000" spans="1:7" x14ac:dyDescent="0.35">
      <c r="A3000">
        <v>79641</v>
      </c>
      <c r="B3000">
        <v>0</v>
      </c>
      <c r="C3000" s="1" t="s">
        <v>36</v>
      </c>
      <c r="D3000">
        <v>2310</v>
      </c>
      <c r="E3000" s="1" t="s">
        <v>94</v>
      </c>
      <c r="F3000" s="1" t="s">
        <v>17</v>
      </c>
      <c r="G3000">
        <v>12</v>
      </c>
    </row>
    <row r="3001" spans="1:7" x14ac:dyDescent="0.35">
      <c r="A3001">
        <v>186307</v>
      </c>
      <c r="B3001">
        <v>1</v>
      </c>
      <c r="C3001" s="1" t="s">
        <v>22</v>
      </c>
      <c r="D3001">
        <v>2511</v>
      </c>
      <c r="E3001" s="1" t="s">
        <v>89</v>
      </c>
      <c r="F3001" s="1" t="s">
        <v>14</v>
      </c>
      <c r="G3001">
        <v>20</v>
      </c>
    </row>
    <row r="3002" spans="1:7" x14ac:dyDescent="0.35">
      <c r="A3002">
        <v>34174</v>
      </c>
      <c r="B3002">
        <v>2</v>
      </c>
      <c r="C3002" s="1" t="s">
        <v>79</v>
      </c>
      <c r="D3002">
        <v>3001</v>
      </c>
      <c r="E3002" s="1" t="s">
        <v>90</v>
      </c>
      <c r="F3002" s="1" t="s">
        <v>17</v>
      </c>
      <c r="G3002">
        <v>12</v>
      </c>
    </row>
    <row r="3003" spans="1:7" x14ac:dyDescent="0.35">
      <c r="A3003">
        <v>101388</v>
      </c>
      <c r="B3003">
        <v>1</v>
      </c>
      <c r="C3003" s="1" t="s">
        <v>37</v>
      </c>
      <c r="D3003">
        <v>5501</v>
      </c>
      <c r="E3003" s="1" t="s">
        <v>92</v>
      </c>
      <c r="F3003" s="1" t="s">
        <v>14</v>
      </c>
      <c r="G3003">
        <v>10</v>
      </c>
    </row>
    <row r="3004" spans="1:7" x14ac:dyDescent="0.35">
      <c r="A3004">
        <v>159472</v>
      </c>
      <c r="B3004">
        <v>1</v>
      </c>
      <c r="C3004" s="1" t="s">
        <v>22</v>
      </c>
      <c r="D3004">
        <v>1512</v>
      </c>
      <c r="E3004" s="1" t="s">
        <v>100</v>
      </c>
      <c r="F3004" s="1" t="s">
        <v>17</v>
      </c>
      <c r="G3004">
        <v>15</v>
      </c>
    </row>
    <row r="3005" spans="1:7" x14ac:dyDescent="0.35">
      <c r="A3005">
        <v>179143</v>
      </c>
      <c r="B3005">
        <v>1</v>
      </c>
      <c r="C3005" s="1" t="s">
        <v>41</v>
      </c>
      <c r="D3005">
        <v>3709</v>
      </c>
      <c r="E3005" s="1" t="s">
        <v>95</v>
      </c>
      <c r="F3005" s="1" t="s">
        <v>14</v>
      </c>
      <c r="G3005">
        <v>25</v>
      </c>
    </row>
    <row r="3006" spans="1:7" x14ac:dyDescent="0.35">
      <c r="A3006">
        <v>150799</v>
      </c>
      <c r="B3006">
        <v>1</v>
      </c>
      <c r="C3006" s="1" t="s">
        <v>22</v>
      </c>
      <c r="D3006">
        <v>0</v>
      </c>
      <c r="E3006" s="1" t="s">
        <v>102</v>
      </c>
      <c r="F3006" s="1" t="s">
        <v>14</v>
      </c>
      <c r="G3006">
        <v>15</v>
      </c>
    </row>
    <row r="3007" spans="1:7" x14ac:dyDescent="0.35">
      <c r="A3007">
        <v>135983</v>
      </c>
      <c r="B3007">
        <v>1</v>
      </c>
      <c r="C3007" s="1" t="s">
        <v>56</v>
      </c>
      <c r="D3007">
        <v>3201</v>
      </c>
      <c r="E3007" s="1" t="s">
        <v>98</v>
      </c>
      <c r="F3007" s="1" t="s">
        <v>97</v>
      </c>
      <c r="G3007">
        <v>7</v>
      </c>
    </row>
    <row r="3008" spans="1:7" x14ac:dyDescent="0.35">
      <c r="A3008">
        <v>22817</v>
      </c>
      <c r="B3008">
        <v>0</v>
      </c>
      <c r="C3008" s="1" t="s">
        <v>47</v>
      </c>
      <c r="D3008">
        <v>5009</v>
      </c>
      <c r="E3008" s="1" t="s">
        <v>100</v>
      </c>
      <c r="F3008" s="1" t="s">
        <v>17</v>
      </c>
      <c r="G3008">
        <v>10</v>
      </c>
    </row>
    <row r="3009" spans="1:7" x14ac:dyDescent="0.35">
      <c r="A3009">
        <v>123972</v>
      </c>
      <c r="B3009">
        <v>0</v>
      </c>
      <c r="C3009" s="1" t="s">
        <v>21</v>
      </c>
      <c r="D3009">
        <v>1305</v>
      </c>
      <c r="E3009" s="1" t="s">
        <v>89</v>
      </c>
      <c r="F3009" s="1" t="s">
        <v>17</v>
      </c>
      <c r="G3009">
        <v>5</v>
      </c>
    </row>
    <row r="3010" spans="1:7" x14ac:dyDescent="0.35">
      <c r="A3010">
        <v>81520</v>
      </c>
      <c r="B3010">
        <v>0</v>
      </c>
      <c r="C3010" s="1" t="s">
        <v>36</v>
      </c>
      <c r="D3010">
        <v>1710</v>
      </c>
      <c r="E3010" s="1" t="s">
        <v>100</v>
      </c>
      <c r="F3010" s="1" t="s">
        <v>17</v>
      </c>
      <c r="G3010">
        <v>10</v>
      </c>
    </row>
    <row r="3011" spans="1:7" x14ac:dyDescent="0.35">
      <c r="A3011">
        <v>185309</v>
      </c>
      <c r="B3011">
        <v>2</v>
      </c>
      <c r="C3011" s="1" t="s">
        <v>30</v>
      </c>
      <c r="D3011">
        <v>3209</v>
      </c>
      <c r="E3011" s="1" t="s">
        <v>89</v>
      </c>
      <c r="F3011" s="1" t="s">
        <v>17</v>
      </c>
      <c r="G3011">
        <v>7</v>
      </c>
    </row>
    <row r="3012" spans="1:7" x14ac:dyDescent="0.35">
      <c r="A3012">
        <v>6555</v>
      </c>
      <c r="B3012">
        <v>1</v>
      </c>
      <c r="C3012" s="1" t="s">
        <v>13</v>
      </c>
      <c r="D3012">
        <v>1808</v>
      </c>
      <c r="E3012" s="1" t="s">
        <v>93</v>
      </c>
      <c r="F3012" s="1" t="s">
        <v>14</v>
      </c>
      <c r="G3012">
        <v>10</v>
      </c>
    </row>
    <row r="3013" spans="1:7" x14ac:dyDescent="0.35">
      <c r="A3013">
        <v>20341</v>
      </c>
      <c r="B3013">
        <v>0</v>
      </c>
      <c r="C3013" s="1" t="s">
        <v>18</v>
      </c>
      <c r="D3013">
        <v>4801</v>
      </c>
      <c r="E3013" s="1" t="s">
        <v>93</v>
      </c>
      <c r="F3013" s="1" t="s">
        <v>14</v>
      </c>
      <c r="G3013">
        <v>3</v>
      </c>
    </row>
    <row r="3014" spans="1:7" x14ac:dyDescent="0.35">
      <c r="A3014">
        <v>30629</v>
      </c>
      <c r="B3014">
        <v>2</v>
      </c>
      <c r="C3014" s="1" t="s">
        <v>40</v>
      </c>
      <c r="D3014">
        <v>1401</v>
      </c>
      <c r="E3014" s="1" t="s">
        <v>89</v>
      </c>
      <c r="F3014" s="1" t="s">
        <v>17</v>
      </c>
      <c r="G3014">
        <v>17</v>
      </c>
    </row>
    <row r="3015" spans="1:7" x14ac:dyDescent="0.35">
      <c r="A3015">
        <v>38392</v>
      </c>
      <c r="B3015">
        <v>0</v>
      </c>
      <c r="C3015" s="1" t="s">
        <v>13</v>
      </c>
      <c r="D3015">
        <v>3401</v>
      </c>
      <c r="E3015" s="1" t="s">
        <v>104</v>
      </c>
      <c r="F3015" s="1" t="s">
        <v>17</v>
      </c>
      <c r="G3015">
        <v>20</v>
      </c>
    </row>
    <row r="3016" spans="1:7" x14ac:dyDescent="0.35">
      <c r="A3016">
        <v>122090</v>
      </c>
      <c r="B3016">
        <v>0</v>
      </c>
      <c r="C3016" s="1" t="s">
        <v>21</v>
      </c>
      <c r="D3016">
        <v>5009</v>
      </c>
      <c r="E3016" s="1" t="s">
        <v>91</v>
      </c>
      <c r="F3016" s="1" t="s">
        <v>14</v>
      </c>
      <c r="G3016">
        <v>20</v>
      </c>
    </row>
    <row r="3017" spans="1:7" x14ac:dyDescent="0.35">
      <c r="A3017">
        <v>159623</v>
      </c>
      <c r="B3017">
        <v>28</v>
      </c>
      <c r="C3017" s="1" t="s">
        <v>36</v>
      </c>
      <c r="D3017">
        <v>4801</v>
      </c>
      <c r="E3017" s="1" t="s">
        <v>89</v>
      </c>
      <c r="F3017" s="1" t="s">
        <v>17</v>
      </c>
      <c r="G3017">
        <v>20</v>
      </c>
    </row>
    <row r="3018" spans="1:7" x14ac:dyDescent="0.35">
      <c r="A3018">
        <v>103290</v>
      </c>
      <c r="B3018">
        <v>1</v>
      </c>
      <c r="C3018" s="1" t="s">
        <v>37</v>
      </c>
      <c r="D3018">
        <v>2601</v>
      </c>
      <c r="E3018" s="1" t="s">
        <v>93</v>
      </c>
      <c r="F3018" s="1" t="s">
        <v>14</v>
      </c>
      <c r="G3018">
        <v>16</v>
      </c>
    </row>
    <row r="3019" spans="1:7" x14ac:dyDescent="0.35">
      <c r="A3019">
        <v>154745</v>
      </c>
      <c r="B3019">
        <v>1</v>
      </c>
      <c r="C3019" s="1" t="s">
        <v>22</v>
      </c>
      <c r="D3019">
        <v>4201</v>
      </c>
      <c r="E3019" s="1" t="s">
        <v>90</v>
      </c>
      <c r="F3019" s="1" t="s">
        <v>14</v>
      </c>
      <c r="G3019">
        <v>5</v>
      </c>
    </row>
    <row r="3020" spans="1:7" x14ac:dyDescent="0.35">
      <c r="A3020">
        <v>184549</v>
      </c>
      <c r="B3020">
        <v>0</v>
      </c>
      <c r="C3020" s="1" t="s">
        <v>71</v>
      </c>
      <c r="D3020">
        <v>4301</v>
      </c>
      <c r="E3020" s="1" t="s">
        <v>89</v>
      </c>
      <c r="F3020" s="1" t="s">
        <v>14</v>
      </c>
      <c r="G3020">
        <v>25</v>
      </c>
    </row>
    <row r="3021" spans="1:7" x14ac:dyDescent="0.35">
      <c r="A3021">
        <v>162494</v>
      </c>
      <c r="B3021">
        <v>1</v>
      </c>
      <c r="C3021" s="1" t="s">
        <v>22</v>
      </c>
      <c r="D3021">
        <v>5601</v>
      </c>
      <c r="E3021" s="1" t="s">
        <v>91</v>
      </c>
      <c r="F3021" s="1" t="s">
        <v>14</v>
      </c>
      <c r="G3021">
        <v>30</v>
      </c>
    </row>
    <row r="3022" spans="1:7" x14ac:dyDescent="0.35">
      <c r="A3022">
        <v>45873</v>
      </c>
      <c r="B3022">
        <v>0</v>
      </c>
      <c r="C3022" s="1" t="s">
        <v>13</v>
      </c>
      <c r="D3022">
        <v>1606</v>
      </c>
      <c r="E3022" s="1" t="s">
        <v>98</v>
      </c>
      <c r="F3022" s="1" t="s">
        <v>17</v>
      </c>
      <c r="G3022">
        <v>8</v>
      </c>
    </row>
    <row r="3023" spans="1:7" x14ac:dyDescent="0.35">
      <c r="A3023">
        <v>14831</v>
      </c>
      <c r="B3023">
        <v>0</v>
      </c>
      <c r="C3023" s="1" t="s">
        <v>33</v>
      </c>
      <c r="D3023">
        <v>0</v>
      </c>
      <c r="E3023" s="1" t="s">
        <v>100</v>
      </c>
      <c r="F3023" s="1" t="s">
        <v>17</v>
      </c>
      <c r="G3023">
        <v>10</v>
      </c>
    </row>
    <row r="3024" spans="1:7" x14ac:dyDescent="0.35">
      <c r="A3024">
        <v>160610</v>
      </c>
      <c r="B3024">
        <v>28</v>
      </c>
      <c r="C3024" s="1" t="s">
        <v>22</v>
      </c>
      <c r="D3024">
        <v>0</v>
      </c>
      <c r="E3024" s="1" t="s">
        <v>92</v>
      </c>
      <c r="F3024" s="1" t="s">
        <v>17</v>
      </c>
      <c r="G3024">
        <v>15</v>
      </c>
    </row>
    <row r="3025" spans="1:7" x14ac:dyDescent="0.35">
      <c r="A3025">
        <v>44243</v>
      </c>
      <c r="B3025">
        <v>2</v>
      </c>
      <c r="C3025" s="1" t="s">
        <v>13</v>
      </c>
      <c r="D3025">
        <v>1601</v>
      </c>
      <c r="E3025" s="1" t="s">
        <v>93</v>
      </c>
      <c r="F3025" s="1" t="s">
        <v>17</v>
      </c>
      <c r="G3025">
        <v>20</v>
      </c>
    </row>
    <row r="3026" spans="1:7" x14ac:dyDescent="0.35">
      <c r="A3026">
        <v>41537</v>
      </c>
      <c r="B3026">
        <v>2</v>
      </c>
      <c r="C3026" s="1" t="s">
        <v>13</v>
      </c>
      <c r="D3026">
        <v>6101</v>
      </c>
      <c r="E3026" s="1" t="s">
        <v>91</v>
      </c>
      <c r="F3026" s="1" t="s">
        <v>17</v>
      </c>
      <c r="G3026">
        <v>50</v>
      </c>
    </row>
    <row r="3027" spans="1:7" x14ac:dyDescent="0.35">
      <c r="A3027">
        <v>56120</v>
      </c>
      <c r="B3027">
        <v>0</v>
      </c>
      <c r="C3027" s="1" t="s">
        <v>63</v>
      </c>
      <c r="D3027">
        <v>0</v>
      </c>
      <c r="E3027" s="1" t="s">
        <v>105</v>
      </c>
      <c r="F3027" s="1" t="s">
        <v>17</v>
      </c>
      <c r="G3027">
        <v>15</v>
      </c>
    </row>
    <row r="3028" spans="1:7" x14ac:dyDescent="0.35">
      <c r="A3028">
        <v>15648</v>
      </c>
      <c r="B3028">
        <v>2</v>
      </c>
      <c r="C3028" s="1" t="s">
        <v>18</v>
      </c>
      <c r="D3028">
        <v>0</v>
      </c>
      <c r="E3028" s="1" t="s">
        <v>89</v>
      </c>
      <c r="F3028" s="1" t="s">
        <v>17</v>
      </c>
      <c r="G3028">
        <v>20</v>
      </c>
    </row>
    <row r="3029" spans="1:7" x14ac:dyDescent="0.35">
      <c r="A3029">
        <v>14608</v>
      </c>
      <c r="B3029">
        <v>2</v>
      </c>
      <c r="C3029" s="1" t="s">
        <v>22</v>
      </c>
      <c r="D3029">
        <v>2601</v>
      </c>
      <c r="E3029" s="1" t="s">
        <v>95</v>
      </c>
      <c r="F3029" s="1" t="s">
        <v>17</v>
      </c>
      <c r="G3029">
        <v>15</v>
      </c>
    </row>
    <row r="3030" spans="1:7" x14ac:dyDescent="0.35">
      <c r="A3030">
        <v>9053</v>
      </c>
      <c r="B3030">
        <v>0</v>
      </c>
      <c r="C3030" s="1" t="s">
        <v>22</v>
      </c>
      <c r="D3030">
        <v>1708</v>
      </c>
      <c r="E3030" s="1" t="s">
        <v>94</v>
      </c>
      <c r="F3030" s="1" t="s">
        <v>17</v>
      </c>
      <c r="G3030">
        <v>20</v>
      </c>
    </row>
    <row r="3031" spans="1:7" x14ac:dyDescent="0.35">
      <c r="A3031">
        <v>137971</v>
      </c>
      <c r="B3031">
        <v>0</v>
      </c>
      <c r="C3031" s="1" t="s">
        <v>56</v>
      </c>
      <c r="D3031">
        <v>2801</v>
      </c>
      <c r="E3031" s="1" t="s">
        <v>98</v>
      </c>
      <c r="F3031" s="1" t="s">
        <v>17</v>
      </c>
      <c r="G3031">
        <v>25</v>
      </c>
    </row>
    <row r="3032" spans="1:7" x14ac:dyDescent="0.35">
      <c r="A3032">
        <v>83497</v>
      </c>
      <c r="B3032">
        <v>0</v>
      </c>
      <c r="C3032" s="1" t="s">
        <v>57</v>
      </c>
      <c r="D3032">
        <v>2801</v>
      </c>
      <c r="E3032" s="1" t="s">
        <v>102</v>
      </c>
      <c r="F3032" s="1" t="s">
        <v>17</v>
      </c>
      <c r="G3032">
        <v>15</v>
      </c>
    </row>
    <row r="3033" spans="1:7" x14ac:dyDescent="0.35">
      <c r="A3033">
        <v>169640</v>
      </c>
      <c r="B3033">
        <v>0</v>
      </c>
      <c r="C3033" s="1" t="s">
        <v>22</v>
      </c>
      <c r="D3033">
        <v>2201</v>
      </c>
      <c r="E3033" s="1" t="s">
        <v>97</v>
      </c>
      <c r="F3033" s="1" t="s">
        <v>17</v>
      </c>
      <c r="G3033">
        <v>8</v>
      </c>
    </row>
    <row r="3034" spans="1:7" x14ac:dyDescent="0.35">
      <c r="A3034">
        <v>169903</v>
      </c>
      <c r="B3034">
        <v>2</v>
      </c>
      <c r="C3034" s="1" t="s">
        <v>22</v>
      </c>
      <c r="D3034">
        <v>1701</v>
      </c>
      <c r="E3034" s="1" t="s">
        <v>93</v>
      </c>
      <c r="F3034" s="1" t="s">
        <v>31</v>
      </c>
      <c r="G3034">
        <v>15</v>
      </c>
    </row>
    <row r="3035" spans="1:7" x14ac:dyDescent="0.35">
      <c r="A3035">
        <v>172175</v>
      </c>
      <c r="B3035">
        <v>0</v>
      </c>
      <c r="C3035" s="1" t="s">
        <v>22</v>
      </c>
      <c r="D3035">
        <v>201</v>
      </c>
      <c r="E3035" s="1" t="s">
        <v>98</v>
      </c>
      <c r="F3035" s="1" t="s">
        <v>17</v>
      </c>
      <c r="G3035">
        <v>10</v>
      </c>
    </row>
    <row r="3036" spans="1:7" x14ac:dyDescent="0.35">
      <c r="A3036">
        <v>145905</v>
      </c>
      <c r="B3036">
        <v>1</v>
      </c>
      <c r="C3036" s="1" t="s">
        <v>22</v>
      </c>
      <c r="D3036">
        <v>1101</v>
      </c>
      <c r="E3036" s="1" t="s">
        <v>94</v>
      </c>
      <c r="F3036" s="1" t="s">
        <v>14</v>
      </c>
      <c r="G3036">
        <v>20</v>
      </c>
    </row>
    <row r="3037" spans="1:7" x14ac:dyDescent="0.35">
      <c r="A3037">
        <v>136385</v>
      </c>
      <c r="B3037">
        <v>1</v>
      </c>
      <c r="C3037" s="1" t="s">
        <v>56</v>
      </c>
      <c r="D3037">
        <v>2407</v>
      </c>
      <c r="E3037" s="1" t="s">
        <v>93</v>
      </c>
      <c r="F3037" s="1" t="s">
        <v>14</v>
      </c>
      <c r="G3037">
        <v>5</v>
      </c>
    </row>
    <row r="3038" spans="1:7" x14ac:dyDescent="0.35">
      <c r="A3038">
        <v>15038</v>
      </c>
      <c r="B3038">
        <v>2</v>
      </c>
      <c r="C3038" s="1" t="s">
        <v>18</v>
      </c>
      <c r="D3038">
        <v>2201</v>
      </c>
      <c r="E3038" s="1" t="s">
        <v>90</v>
      </c>
      <c r="F3038" s="1" t="s">
        <v>14</v>
      </c>
      <c r="G3038">
        <v>25</v>
      </c>
    </row>
    <row r="3039" spans="1:7" x14ac:dyDescent="0.35">
      <c r="A3039">
        <v>40786</v>
      </c>
      <c r="B3039">
        <v>1</v>
      </c>
      <c r="C3039" s="1" t="s">
        <v>13</v>
      </c>
      <c r="D3039">
        <v>2504</v>
      </c>
      <c r="E3039" s="1" t="s">
        <v>90</v>
      </c>
      <c r="F3039" s="1" t="s">
        <v>14</v>
      </c>
      <c r="G3039">
        <v>5</v>
      </c>
    </row>
    <row r="3040" spans="1:7" x14ac:dyDescent="0.35">
      <c r="A3040">
        <v>2935</v>
      </c>
      <c r="B3040">
        <v>0</v>
      </c>
      <c r="C3040" s="1" t="s">
        <v>16</v>
      </c>
      <c r="D3040">
        <v>0</v>
      </c>
      <c r="E3040" s="1" t="s">
        <v>97</v>
      </c>
      <c r="F3040" s="1" t="s">
        <v>17</v>
      </c>
      <c r="G3040">
        <v>25</v>
      </c>
    </row>
    <row r="3041" spans="1:7" x14ac:dyDescent="0.35">
      <c r="A3041">
        <v>132983</v>
      </c>
      <c r="B3041">
        <v>2</v>
      </c>
      <c r="C3041" s="1" t="s">
        <v>67</v>
      </c>
      <c r="D3041">
        <v>4401</v>
      </c>
      <c r="E3041" s="1" t="s">
        <v>101</v>
      </c>
      <c r="F3041" s="1" t="s">
        <v>14</v>
      </c>
      <c r="G3041">
        <v>15</v>
      </c>
    </row>
    <row r="3042" spans="1:7" x14ac:dyDescent="0.35">
      <c r="A3042">
        <v>104747</v>
      </c>
      <c r="B3042">
        <v>2</v>
      </c>
      <c r="C3042" s="1" t="s">
        <v>28</v>
      </c>
      <c r="D3042">
        <v>1303</v>
      </c>
      <c r="E3042" s="1" t="s">
        <v>96</v>
      </c>
      <c r="F3042" s="1" t="s">
        <v>17</v>
      </c>
      <c r="G3042">
        <v>10</v>
      </c>
    </row>
    <row r="3043" spans="1:7" x14ac:dyDescent="0.35">
      <c r="A3043">
        <v>92772</v>
      </c>
      <c r="B3043">
        <v>2</v>
      </c>
      <c r="C3043" s="1" t="s">
        <v>13</v>
      </c>
      <c r="D3043">
        <v>4002</v>
      </c>
      <c r="E3043" s="1" t="s">
        <v>94</v>
      </c>
      <c r="F3043" s="1" t="s">
        <v>17</v>
      </c>
      <c r="G3043">
        <v>5</v>
      </c>
    </row>
    <row r="3044" spans="1:7" x14ac:dyDescent="0.35">
      <c r="A3044">
        <v>64522</v>
      </c>
      <c r="B3044">
        <v>0</v>
      </c>
      <c r="C3044" s="1" t="s">
        <v>34</v>
      </c>
      <c r="D3044">
        <v>3606</v>
      </c>
      <c r="E3044" s="1" t="s">
        <v>92</v>
      </c>
      <c r="F3044" s="1" t="s">
        <v>14</v>
      </c>
      <c r="G3044">
        <v>10</v>
      </c>
    </row>
    <row r="3045" spans="1:7" x14ac:dyDescent="0.35">
      <c r="A3045">
        <v>175719</v>
      </c>
      <c r="B3045">
        <v>0</v>
      </c>
      <c r="C3045" s="1" t="s">
        <v>51</v>
      </c>
      <c r="D3045">
        <v>2502</v>
      </c>
      <c r="E3045" s="1" t="s">
        <v>91</v>
      </c>
      <c r="F3045" s="1" t="s">
        <v>14</v>
      </c>
      <c r="G3045">
        <v>5</v>
      </c>
    </row>
    <row r="3046" spans="1:7" x14ac:dyDescent="0.35">
      <c r="A3046">
        <v>56318</v>
      </c>
      <c r="B3046">
        <v>28</v>
      </c>
      <c r="C3046" s="1" t="s">
        <v>58</v>
      </c>
      <c r="D3046">
        <v>5801</v>
      </c>
      <c r="E3046" s="1" t="s">
        <v>95</v>
      </c>
      <c r="F3046" s="1" t="s">
        <v>17</v>
      </c>
      <c r="G3046">
        <v>5</v>
      </c>
    </row>
    <row r="3047" spans="1:7" x14ac:dyDescent="0.35">
      <c r="A3047">
        <v>113736</v>
      </c>
      <c r="B3047">
        <v>0</v>
      </c>
      <c r="C3047" s="1" t="s">
        <v>32</v>
      </c>
      <c r="D3047">
        <v>5701</v>
      </c>
      <c r="E3047" s="1" t="s">
        <v>95</v>
      </c>
      <c r="F3047" s="1" t="s">
        <v>17</v>
      </c>
      <c r="G3047">
        <v>20</v>
      </c>
    </row>
    <row r="3048" spans="1:7" x14ac:dyDescent="0.35">
      <c r="A3048">
        <v>165366</v>
      </c>
      <c r="B3048">
        <v>0</v>
      </c>
      <c r="C3048" s="1" t="s">
        <v>22</v>
      </c>
      <c r="D3048">
        <v>0</v>
      </c>
      <c r="E3048" s="1" t="s">
        <v>95</v>
      </c>
      <c r="F3048" s="1" t="s">
        <v>14</v>
      </c>
      <c r="G3048">
        <v>30</v>
      </c>
    </row>
    <row r="3049" spans="1:7" x14ac:dyDescent="0.35">
      <c r="A3049">
        <v>73371</v>
      </c>
      <c r="B3049">
        <v>1</v>
      </c>
      <c r="C3049" s="1" t="s">
        <v>30</v>
      </c>
      <c r="D3049">
        <v>1901</v>
      </c>
      <c r="E3049" s="1" t="s">
        <v>98</v>
      </c>
      <c r="F3049" s="1" t="s">
        <v>97</v>
      </c>
      <c r="G3049">
        <v>10</v>
      </c>
    </row>
    <row r="3050" spans="1:7" x14ac:dyDescent="0.35">
      <c r="A3050">
        <v>145895</v>
      </c>
      <c r="B3050">
        <v>0</v>
      </c>
      <c r="C3050" s="1" t="s">
        <v>22</v>
      </c>
      <c r="D3050">
        <v>0</v>
      </c>
      <c r="E3050" s="1" t="s">
        <v>94</v>
      </c>
      <c r="F3050" s="1" t="s">
        <v>17</v>
      </c>
      <c r="G3050">
        <v>15</v>
      </c>
    </row>
    <row r="3051" spans="1:7" x14ac:dyDescent="0.35">
      <c r="A3051">
        <v>5366</v>
      </c>
      <c r="B3051">
        <v>0</v>
      </c>
      <c r="C3051" s="1" t="s">
        <v>22</v>
      </c>
      <c r="D3051">
        <v>4901</v>
      </c>
      <c r="E3051" s="1" t="s">
        <v>89</v>
      </c>
      <c r="F3051" s="1" t="s">
        <v>17</v>
      </c>
      <c r="G3051">
        <v>20</v>
      </c>
    </row>
    <row r="3052" spans="1:7" x14ac:dyDescent="0.35">
      <c r="A3052">
        <v>37090</v>
      </c>
      <c r="B3052">
        <v>1</v>
      </c>
      <c r="C3052" s="1" t="s">
        <v>13</v>
      </c>
      <c r="D3052">
        <v>3011</v>
      </c>
      <c r="E3052" s="1" t="s">
        <v>99</v>
      </c>
      <c r="F3052" s="1" t="s">
        <v>14</v>
      </c>
      <c r="G3052">
        <v>20</v>
      </c>
    </row>
    <row r="3053" spans="1:7" x14ac:dyDescent="0.35">
      <c r="A3053">
        <v>427</v>
      </c>
      <c r="B3053">
        <v>0</v>
      </c>
      <c r="C3053" s="1" t="s">
        <v>13</v>
      </c>
      <c r="D3053">
        <v>0</v>
      </c>
      <c r="E3053" s="1" t="s">
        <v>89</v>
      </c>
      <c r="F3053" s="1" t="s">
        <v>14</v>
      </c>
      <c r="G3053">
        <v>10</v>
      </c>
    </row>
    <row r="3054" spans="1:7" x14ac:dyDescent="0.35">
      <c r="A3054">
        <v>220</v>
      </c>
      <c r="B3054">
        <v>1</v>
      </c>
      <c r="C3054" s="1" t="s">
        <v>16</v>
      </c>
      <c r="D3054">
        <v>5205</v>
      </c>
      <c r="E3054" s="1" t="s">
        <v>98</v>
      </c>
      <c r="F3054" s="1" t="s">
        <v>14</v>
      </c>
      <c r="G3054">
        <v>8</v>
      </c>
    </row>
    <row r="3055" spans="1:7" x14ac:dyDescent="0.35">
      <c r="A3055">
        <v>39246</v>
      </c>
      <c r="B3055">
        <v>28</v>
      </c>
      <c r="C3055" s="1" t="s">
        <v>13</v>
      </c>
      <c r="D3055">
        <v>2401</v>
      </c>
      <c r="E3055" s="1" t="s">
        <v>91</v>
      </c>
      <c r="F3055" s="1" t="s">
        <v>17</v>
      </c>
      <c r="G3055">
        <v>5</v>
      </c>
    </row>
    <row r="3056" spans="1:7" x14ac:dyDescent="0.35">
      <c r="A3056">
        <v>85853</v>
      </c>
      <c r="B3056">
        <v>1002</v>
      </c>
      <c r="C3056" s="1" t="s">
        <v>57</v>
      </c>
      <c r="D3056">
        <v>6001</v>
      </c>
      <c r="E3056" s="1" t="s">
        <v>92</v>
      </c>
      <c r="F3056" s="1" t="s">
        <v>14</v>
      </c>
      <c r="G3056">
        <v>20</v>
      </c>
    </row>
    <row r="3057" spans="1:7" x14ac:dyDescent="0.35">
      <c r="A3057">
        <v>97829</v>
      </c>
      <c r="B3057">
        <v>0</v>
      </c>
      <c r="C3057" s="1" t="s">
        <v>16</v>
      </c>
      <c r="D3057">
        <v>5101</v>
      </c>
      <c r="E3057" s="1" t="s">
        <v>90</v>
      </c>
      <c r="F3057" s="1" t="s">
        <v>14</v>
      </c>
      <c r="G3057">
        <v>10</v>
      </c>
    </row>
    <row r="3058" spans="1:7" x14ac:dyDescent="0.35">
      <c r="A3058">
        <v>118831</v>
      </c>
      <c r="B3058">
        <v>0</v>
      </c>
      <c r="C3058" s="1" t="s">
        <v>21</v>
      </c>
      <c r="D3058">
        <v>6201</v>
      </c>
      <c r="E3058" s="1" t="s">
        <v>94</v>
      </c>
      <c r="F3058" s="1" t="s">
        <v>17</v>
      </c>
      <c r="G3058">
        <v>20</v>
      </c>
    </row>
    <row r="3059" spans="1:7" x14ac:dyDescent="0.35">
      <c r="A3059">
        <v>178597</v>
      </c>
      <c r="B3059">
        <v>2</v>
      </c>
      <c r="C3059" s="1" t="s">
        <v>41</v>
      </c>
      <c r="D3059">
        <v>3201</v>
      </c>
      <c r="E3059" s="1" t="s">
        <v>94</v>
      </c>
      <c r="F3059" s="1" t="s">
        <v>17</v>
      </c>
      <c r="G3059">
        <v>22</v>
      </c>
    </row>
    <row r="3060" spans="1:7" x14ac:dyDescent="0.35">
      <c r="A3060">
        <v>152509</v>
      </c>
      <c r="B3060">
        <v>28</v>
      </c>
      <c r="C3060" s="1" t="s">
        <v>22</v>
      </c>
      <c r="D3060">
        <v>0</v>
      </c>
      <c r="E3060" s="1" t="s">
        <v>91</v>
      </c>
      <c r="F3060" s="1" t="s">
        <v>17</v>
      </c>
      <c r="G3060">
        <v>20</v>
      </c>
    </row>
    <row r="3061" spans="1:7" x14ac:dyDescent="0.35">
      <c r="A3061">
        <v>61232</v>
      </c>
      <c r="B3061">
        <v>0</v>
      </c>
      <c r="C3061" s="1" t="s">
        <v>34</v>
      </c>
      <c r="D3061">
        <v>4501</v>
      </c>
      <c r="E3061" s="1" t="s">
        <v>94</v>
      </c>
      <c r="F3061" s="1" t="s">
        <v>17</v>
      </c>
      <c r="G3061">
        <v>10</v>
      </c>
    </row>
    <row r="3062" spans="1:7" x14ac:dyDescent="0.35">
      <c r="A3062">
        <v>27714</v>
      </c>
      <c r="B3062">
        <v>1</v>
      </c>
      <c r="C3062" s="1" t="s">
        <v>40</v>
      </c>
      <c r="D3062">
        <v>3801</v>
      </c>
      <c r="E3062" s="1" t="s">
        <v>93</v>
      </c>
      <c r="F3062" s="1" t="s">
        <v>14</v>
      </c>
      <c r="G3062">
        <v>9</v>
      </c>
    </row>
    <row r="3063" spans="1:7" x14ac:dyDescent="0.35">
      <c r="A3063">
        <v>170473</v>
      </c>
      <c r="B3063">
        <v>72</v>
      </c>
      <c r="C3063" s="1" t="s">
        <v>22</v>
      </c>
      <c r="D3063">
        <v>5101</v>
      </c>
      <c r="E3063" s="1" t="s">
        <v>101</v>
      </c>
      <c r="F3063" s="1" t="s">
        <v>14</v>
      </c>
      <c r="G3063">
        <v>20</v>
      </c>
    </row>
    <row r="3064" spans="1:7" x14ac:dyDescent="0.35">
      <c r="A3064">
        <v>176454</v>
      </c>
      <c r="B3064">
        <v>28</v>
      </c>
      <c r="C3064" s="1" t="s">
        <v>51</v>
      </c>
      <c r="D3064">
        <v>0</v>
      </c>
      <c r="E3064" s="1" t="s">
        <v>105</v>
      </c>
      <c r="F3064" s="1" t="s">
        <v>17</v>
      </c>
      <c r="G3064">
        <v>23</v>
      </c>
    </row>
    <row r="3065" spans="1:7" x14ac:dyDescent="0.35">
      <c r="A3065">
        <v>73685</v>
      </c>
      <c r="B3065">
        <v>1</v>
      </c>
      <c r="C3065" s="1" t="s">
        <v>30</v>
      </c>
      <c r="D3065">
        <v>1707</v>
      </c>
      <c r="E3065" s="1" t="s">
        <v>91</v>
      </c>
      <c r="F3065" s="1" t="s">
        <v>14</v>
      </c>
      <c r="G3065">
        <v>10</v>
      </c>
    </row>
    <row r="3066" spans="1:7" x14ac:dyDescent="0.35">
      <c r="A3066">
        <v>75153</v>
      </c>
      <c r="B3066">
        <v>1</v>
      </c>
      <c r="C3066" s="1" t="s">
        <v>48</v>
      </c>
      <c r="D3066">
        <v>1601</v>
      </c>
      <c r="E3066" s="1" t="s">
        <v>89</v>
      </c>
      <c r="F3066" s="1" t="s">
        <v>14</v>
      </c>
      <c r="G3066">
        <v>13</v>
      </c>
    </row>
    <row r="3067" spans="1:7" x14ac:dyDescent="0.35">
      <c r="A3067">
        <v>98731</v>
      </c>
      <c r="B3067">
        <v>28</v>
      </c>
      <c r="C3067" s="1" t="s">
        <v>16</v>
      </c>
      <c r="D3067">
        <v>5801</v>
      </c>
      <c r="E3067" s="1" t="s">
        <v>93</v>
      </c>
      <c r="F3067" s="1" t="s">
        <v>17</v>
      </c>
      <c r="G3067">
        <v>15</v>
      </c>
    </row>
    <row r="3068" spans="1:7" x14ac:dyDescent="0.35">
      <c r="A3068">
        <v>81600</v>
      </c>
      <c r="B3068">
        <v>0</v>
      </c>
      <c r="C3068" s="1" t="s">
        <v>36</v>
      </c>
      <c r="D3068">
        <v>0</v>
      </c>
      <c r="E3068" s="1" t="s">
        <v>92</v>
      </c>
      <c r="F3068" s="1" t="s">
        <v>17</v>
      </c>
      <c r="G3068">
        <v>5</v>
      </c>
    </row>
    <row r="3069" spans="1:7" x14ac:dyDescent="0.35">
      <c r="A3069">
        <v>104467</v>
      </c>
      <c r="B3069">
        <v>0</v>
      </c>
      <c r="C3069" s="1" t="s">
        <v>28</v>
      </c>
      <c r="D3069">
        <v>3201</v>
      </c>
      <c r="E3069" s="1" t="s">
        <v>89</v>
      </c>
      <c r="F3069" s="1" t="s">
        <v>14</v>
      </c>
      <c r="G3069">
        <v>3</v>
      </c>
    </row>
    <row r="3070" spans="1:7" x14ac:dyDescent="0.35">
      <c r="A3070">
        <v>190647</v>
      </c>
      <c r="B3070">
        <v>2</v>
      </c>
      <c r="C3070" s="1" t="s">
        <v>57</v>
      </c>
      <c r="D3070">
        <v>0</v>
      </c>
      <c r="E3070" s="1" t="s">
        <v>92</v>
      </c>
      <c r="F3070" s="1" t="s">
        <v>17</v>
      </c>
      <c r="G3070">
        <v>10</v>
      </c>
    </row>
    <row r="3071" spans="1:7" x14ac:dyDescent="0.35">
      <c r="A3071">
        <v>790</v>
      </c>
      <c r="B3071">
        <v>1</v>
      </c>
      <c r="C3071" s="1" t="s">
        <v>16</v>
      </c>
      <c r="D3071">
        <v>2601</v>
      </c>
      <c r="E3071" s="1" t="s">
        <v>92</v>
      </c>
      <c r="F3071" s="1" t="s">
        <v>14</v>
      </c>
      <c r="G3071">
        <v>15</v>
      </c>
    </row>
    <row r="3072" spans="1:7" x14ac:dyDescent="0.35">
      <c r="A3072">
        <v>153319</v>
      </c>
      <c r="B3072">
        <v>0</v>
      </c>
      <c r="C3072" s="1" t="s">
        <v>22</v>
      </c>
      <c r="D3072">
        <v>4601</v>
      </c>
      <c r="E3072" s="1" t="s">
        <v>96</v>
      </c>
      <c r="F3072" s="1" t="s">
        <v>17</v>
      </c>
      <c r="G3072">
        <v>35</v>
      </c>
    </row>
    <row r="3073" spans="1:7" x14ac:dyDescent="0.35">
      <c r="A3073">
        <v>21769</v>
      </c>
      <c r="B3073">
        <v>1</v>
      </c>
      <c r="C3073" s="1" t="s">
        <v>18</v>
      </c>
      <c r="D3073">
        <v>0</v>
      </c>
      <c r="E3073" s="1" t="s">
        <v>90</v>
      </c>
      <c r="F3073" s="1" t="s">
        <v>14</v>
      </c>
      <c r="G3073">
        <v>9</v>
      </c>
    </row>
    <row r="3074" spans="1:7" x14ac:dyDescent="0.35">
      <c r="A3074">
        <v>57419</v>
      </c>
      <c r="B3074">
        <v>0</v>
      </c>
      <c r="C3074" s="1" t="s">
        <v>58</v>
      </c>
      <c r="D3074">
        <v>6201</v>
      </c>
      <c r="E3074" s="1" t="s">
        <v>94</v>
      </c>
      <c r="F3074" s="1" t="s">
        <v>17</v>
      </c>
      <c r="G3074">
        <v>10</v>
      </c>
    </row>
    <row r="3075" spans="1:7" x14ac:dyDescent="0.35">
      <c r="A3075">
        <v>107195</v>
      </c>
      <c r="B3075">
        <v>2</v>
      </c>
      <c r="C3075" s="1" t="s">
        <v>60</v>
      </c>
      <c r="D3075">
        <v>4801</v>
      </c>
      <c r="E3075" s="1" t="s">
        <v>89</v>
      </c>
      <c r="F3075" s="1" t="s">
        <v>17</v>
      </c>
      <c r="G3075">
        <v>10</v>
      </c>
    </row>
    <row r="3076" spans="1:7" x14ac:dyDescent="0.35">
      <c r="A3076">
        <v>139062</v>
      </c>
      <c r="B3076">
        <v>0</v>
      </c>
      <c r="C3076" s="1" t="s">
        <v>56</v>
      </c>
      <c r="D3076">
        <v>3501</v>
      </c>
      <c r="E3076" s="1" t="s">
        <v>97</v>
      </c>
      <c r="F3076" s="1" t="s">
        <v>17</v>
      </c>
      <c r="G3076">
        <v>20</v>
      </c>
    </row>
    <row r="3077" spans="1:7" x14ac:dyDescent="0.35">
      <c r="A3077">
        <v>147529</v>
      </c>
      <c r="B3077">
        <v>1</v>
      </c>
      <c r="C3077" s="1" t="s">
        <v>18</v>
      </c>
      <c r="D3077">
        <v>3810</v>
      </c>
      <c r="E3077" s="1" t="s">
        <v>94</v>
      </c>
      <c r="F3077" s="1" t="s">
        <v>17</v>
      </c>
      <c r="G3077">
        <v>20</v>
      </c>
    </row>
    <row r="3078" spans="1:7" x14ac:dyDescent="0.35">
      <c r="A3078">
        <v>52574</v>
      </c>
      <c r="B3078">
        <v>0</v>
      </c>
      <c r="C3078" s="1" t="s">
        <v>54</v>
      </c>
      <c r="D3078">
        <v>4501</v>
      </c>
      <c r="E3078" s="1" t="s">
        <v>92</v>
      </c>
      <c r="F3078" s="1" t="s">
        <v>17</v>
      </c>
      <c r="G3078">
        <v>12</v>
      </c>
    </row>
    <row r="3079" spans="1:7" x14ac:dyDescent="0.35">
      <c r="A3079">
        <v>41482</v>
      </c>
      <c r="B3079">
        <v>0</v>
      </c>
      <c r="C3079" s="1" t="s">
        <v>13</v>
      </c>
      <c r="D3079">
        <v>2501</v>
      </c>
      <c r="E3079" s="1" t="s">
        <v>98</v>
      </c>
      <c r="F3079" s="1" t="s">
        <v>17</v>
      </c>
      <c r="G3079">
        <v>5</v>
      </c>
    </row>
    <row r="3080" spans="1:7" x14ac:dyDescent="0.35">
      <c r="A3080">
        <v>165287</v>
      </c>
      <c r="B3080">
        <v>1</v>
      </c>
      <c r="C3080" s="1" t="s">
        <v>22</v>
      </c>
      <c r="D3080">
        <v>5401</v>
      </c>
      <c r="E3080" s="1" t="s">
        <v>93</v>
      </c>
      <c r="F3080" s="1" t="s">
        <v>14</v>
      </c>
      <c r="G3080">
        <v>22</v>
      </c>
    </row>
    <row r="3081" spans="1:7" x14ac:dyDescent="0.35">
      <c r="A3081">
        <v>41569</v>
      </c>
      <c r="B3081">
        <v>0</v>
      </c>
      <c r="C3081" s="1" t="s">
        <v>13</v>
      </c>
      <c r="D3081">
        <v>2507</v>
      </c>
      <c r="E3081" s="1" t="s">
        <v>96</v>
      </c>
      <c r="F3081" s="1" t="s">
        <v>17</v>
      </c>
      <c r="G3081">
        <v>18</v>
      </c>
    </row>
    <row r="3082" spans="1:7" x14ac:dyDescent="0.35">
      <c r="A3082">
        <v>1959</v>
      </c>
      <c r="B3082">
        <v>28</v>
      </c>
      <c r="C3082" s="1" t="s">
        <v>22</v>
      </c>
      <c r="D3082">
        <v>5801</v>
      </c>
      <c r="E3082" s="1" t="s">
        <v>94</v>
      </c>
      <c r="F3082" s="1" t="s">
        <v>17</v>
      </c>
      <c r="G3082">
        <v>50</v>
      </c>
    </row>
    <row r="3083" spans="1:7" x14ac:dyDescent="0.35">
      <c r="A3083">
        <v>182490</v>
      </c>
      <c r="B3083">
        <v>1002</v>
      </c>
      <c r="C3083" s="1" t="s">
        <v>82</v>
      </c>
      <c r="D3083">
        <v>6311</v>
      </c>
      <c r="E3083" s="1" t="s">
        <v>90</v>
      </c>
      <c r="F3083" s="1" t="s">
        <v>14</v>
      </c>
      <c r="G3083">
        <v>10</v>
      </c>
    </row>
    <row r="3084" spans="1:7" x14ac:dyDescent="0.35">
      <c r="A3084">
        <v>87680</v>
      </c>
      <c r="B3084">
        <v>0</v>
      </c>
      <c r="C3084" s="1" t="s">
        <v>35</v>
      </c>
      <c r="D3084">
        <v>0</v>
      </c>
      <c r="E3084" s="1" t="s">
        <v>92</v>
      </c>
      <c r="F3084" s="1" t="s">
        <v>17</v>
      </c>
      <c r="G3084">
        <v>12</v>
      </c>
    </row>
    <row r="3085" spans="1:7" x14ac:dyDescent="0.35">
      <c r="A3085">
        <v>16643</v>
      </c>
      <c r="B3085">
        <v>0</v>
      </c>
      <c r="C3085" s="1" t="s">
        <v>18</v>
      </c>
      <c r="D3085">
        <v>1401</v>
      </c>
      <c r="E3085" s="1" t="s">
        <v>93</v>
      </c>
      <c r="F3085" s="1" t="s">
        <v>17</v>
      </c>
      <c r="G3085">
        <v>125</v>
      </c>
    </row>
    <row r="3086" spans="1:7" x14ac:dyDescent="0.35">
      <c r="A3086">
        <v>27338</v>
      </c>
      <c r="B3086">
        <v>2</v>
      </c>
      <c r="C3086" s="1" t="s">
        <v>40</v>
      </c>
      <c r="D3086">
        <v>0</v>
      </c>
      <c r="E3086" s="1" t="s">
        <v>100</v>
      </c>
      <c r="F3086" s="1" t="s">
        <v>31</v>
      </c>
      <c r="G3086">
        <v>7</v>
      </c>
    </row>
    <row r="3087" spans="1:7" x14ac:dyDescent="0.35">
      <c r="A3087">
        <v>155907</v>
      </c>
      <c r="B3087">
        <v>2</v>
      </c>
      <c r="C3087" s="1" t="s">
        <v>22</v>
      </c>
      <c r="D3087">
        <v>0</v>
      </c>
      <c r="E3087" s="1" t="s">
        <v>105</v>
      </c>
      <c r="F3087" s="1" t="s">
        <v>17</v>
      </c>
      <c r="G3087">
        <v>15</v>
      </c>
    </row>
    <row r="3088" spans="1:7" x14ac:dyDescent="0.35">
      <c r="A3088">
        <v>144050</v>
      </c>
      <c r="B3088">
        <v>1</v>
      </c>
      <c r="C3088" s="1" t="s">
        <v>22</v>
      </c>
      <c r="D3088">
        <v>0</v>
      </c>
      <c r="E3088" s="1" t="s">
        <v>94</v>
      </c>
      <c r="F3088" s="1" t="s">
        <v>14</v>
      </c>
      <c r="G3088">
        <v>22</v>
      </c>
    </row>
    <row r="3089" spans="1:7" x14ac:dyDescent="0.35">
      <c r="A3089">
        <v>108420</v>
      </c>
      <c r="B3089">
        <v>0</v>
      </c>
      <c r="C3089" s="1" t="s">
        <v>50</v>
      </c>
      <c r="D3089">
        <v>3306</v>
      </c>
      <c r="E3089" s="1" t="s">
        <v>89</v>
      </c>
      <c r="F3089" s="1" t="s">
        <v>17</v>
      </c>
      <c r="G3089">
        <v>13</v>
      </c>
    </row>
    <row r="3090" spans="1:7" x14ac:dyDescent="0.35">
      <c r="A3090">
        <v>21373</v>
      </c>
      <c r="B3090">
        <v>0</v>
      </c>
      <c r="C3090" s="1" t="s">
        <v>18</v>
      </c>
      <c r="D3090">
        <v>5901</v>
      </c>
      <c r="E3090" s="1" t="s">
        <v>90</v>
      </c>
      <c r="F3090" s="1" t="s">
        <v>17</v>
      </c>
      <c r="G3090">
        <v>7</v>
      </c>
    </row>
    <row r="3091" spans="1:7" x14ac:dyDescent="0.35">
      <c r="A3091">
        <v>61108</v>
      </c>
      <c r="B3091">
        <v>0</v>
      </c>
      <c r="C3091" s="1" t="s">
        <v>34</v>
      </c>
      <c r="D3091">
        <v>3701</v>
      </c>
      <c r="E3091" s="1" t="s">
        <v>98</v>
      </c>
      <c r="F3091" s="1" t="s">
        <v>14</v>
      </c>
      <c r="G3091">
        <v>7</v>
      </c>
    </row>
    <row r="3092" spans="1:7" x14ac:dyDescent="0.35">
      <c r="A3092">
        <v>87024</v>
      </c>
      <c r="B3092">
        <v>0</v>
      </c>
      <c r="C3092" s="1" t="s">
        <v>35</v>
      </c>
      <c r="D3092">
        <v>0</v>
      </c>
      <c r="E3092" s="1" t="s">
        <v>92</v>
      </c>
      <c r="F3092" s="1" t="s">
        <v>17</v>
      </c>
      <c r="G3092">
        <v>5</v>
      </c>
    </row>
    <row r="3093" spans="1:7" x14ac:dyDescent="0.35">
      <c r="A3093">
        <v>179673</v>
      </c>
      <c r="B3093">
        <v>1</v>
      </c>
      <c r="C3093" s="1" t="s">
        <v>41</v>
      </c>
      <c r="D3093">
        <v>1701</v>
      </c>
      <c r="E3093" s="1" t="s">
        <v>96</v>
      </c>
      <c r="F3093" s="1" t="s">
        <v>14</v>
      </c>
      <c r="G3093">
        <v>5</v>
      </c>
    </row>
    <row r="3094" spans="1:7" x14ac:dyDescent="0.35">
      <c r="A3094">
        <v>179606</v>
      </c>
      <c r="B3094">
        <v>28</v>
      </c>
      <c r="C3094" s="1" t="s">
        <v>41</v>
      </c>
      <c r="D3094">
        <v>1910</v>
      </c>
      <c r="E3094" s="1" t="s">
        <v>95</v>
      </c>
      <c r="F3094" s="1" t="s">
        <v>17</v>
      </c>
      <c r="G3094">
        <v>15</v>
      </c>
    </row>
    <row r="3095" spans="1:7" x14ac:dyDescent="0.35">
      <c r="A3095">
        <v>144038</v>
      </c>
      <c r="B3095">
        <v>0</v>
      </c>
      <c r="C3095" s="1" t="s">
        <v>22</v>
      </c>
      <c r="D3095">
        <v>0</v>
      </c>
      <c r="E3095" s="1" t="s">
        <v>103</v>
      </c>
      <c r="F3095" s="1" t="s">
        <v>17</v>
      </c>
      <c r="G3095">
        <v>50</v>
      </c>
    </row>
    <row r="3096" spans="1:7" x14ac:dyDescent="0.35">
      <c r="A3096">
        <v>5496</v>
      </c>
      <c r="B3096">
        <v>1</v>
      </c>
      <c r="C3096" s="1" t="s">
        <v>58</v>
      </c>
      <c r="D3096">
        <v>1309</v>
      </c>
      <c r="E3096" s="1" t="s">
        <v>100</v>
      </c>
      <c r="F3096" s="1" t="s">
        <v>14</v>
      </c>
      <c r="G3096">
        <v>5</v>
      </c>
    </row>
    <row r="3097" spans="1:7" x14ac:dyDescent="0.35">
      <c r="A3097">
        <v>118805</v>
      </c>
      <c r="B3097">
        <v>2</v>
      </c>
      <c r="C3097" s="1" t="s">
        <v>21</v>
      </c>
      <c r="D3097">
        <v>4304</v>
      </c>
      <c r="E3097" s="1" t="s">
        <v>93</v>
      </c>
      <c r="F3097" s="1" t="s">
        <v>17</v>
      </c>
      <c r="G3097">
        <v>20</v>
      </c>
    </row>
    <row r="3098" spans="1:7" x14ac:dyDescent="0.35">
      <c r="A3098">
        <v>66300</v>
      </c>
      <c r="B3098">
        <v>1</v>
      </c>
      <c r="C3098" s="1" t="s">
        <v>30</v>
      </c>
      <c r="D3098">
        <v>811</v>
      </c>
      <c r="E3098" s="1" t="s">
        <v>96</v>
      </c>
      <c r="F3098" s="1" t="s">
        <v>14</v>
      </c>
      <c r="G3098">
        <v>14</v>
      </c>
    </row>
    <row r="3099" spans="1:7" x14ac:dyDescent="0.35">
      <c r="A3099">
        <v>168648</v>
      </c>
      <c r="B3099">
        <v>1002</v>
      </c>
      <c r="C3099" s="1" t="s">
        <v>22</v>
      </c>
      <c r="D3099">
        <v>4210</v>
      </c>
      <c r="E3099" s="1" t="s">
        <v>94</v>
      </c>
      <c r="F3099" s="1" t="s">
        <v>14</v>
      </c>
      <c r="G3099">
        <v>14</v>
      </c>
    </row>
    <row r="3100" spans="1:7" x14ac:dyDescent="0.35">
      <c r="A3100">
        <v>33420</v>
      </c>
      <c r="B3100">
        <v>1</v>
      </c>
      <c r="C3100" s="1" t="s">
        <v>13</v>
      </c>
      <c r="D3100">
        <v>4210</v>
      </c>
      <c r="E3100" s="1" t="s">
        <v>93</v>
      </c>
      <c r="F3100" s="1" t="s">
        <v>14</v>
      </c>
      <c r="G3100">
        <v>25</v>
      </c>
    </row>
    <row r="3101" spans="1:7" x14ac:dyDescent="0.35">
      <c r="A3101">
        <v>139141</v>
      </c>
      <c r="B3101">
        <v>1</v>
      </c>
      <c r="C3101" s="1" t="s">
        <v>55</v>
      </c>
      <c r="D3101">
        <v>5801</v>
      </c>
      <c r="E3101" s="1" t="s">
        <v>90</v>
      </c>
      <c r="F3101" s="1" t="s">
        <v>14</v>
      </c>
      <c r="G3101">
        <v>25</v>
      </c>
    </row>
    <row r="3102" spans="1:7" x14ac:dyDescent="0.35">
      <c r="A3102">
        <v>182056</v>
      </c>
      <c r="B3102">
        <v>1</v>
      </c>
      <c r="C3102" s="1" t="s">
        <v>41</v>
      </c>
      <c r="D3102">
        <v>3002</v>
      </c>
      <c r="E3102" s="1" t="s">
        <v>102</v>
      </c>
      <c r="F3102" s="1" t="s">
        <v>14</v>
      </c>
      <c r="G3102">
        <v>5</v>
      </c>
    </row>
    <row r="3103" spans="1:7" x14ac:dyDescent="0.35">
      <c r="A3103">
        <v>15384</v>
      </c>
      <c r="B3103">
        <v>28</v>
      </c>
      <c r="C3103" s="1" t="s">
        <v>18</v>
      </c>
      <c r="D3103">
        <v>3801</v>
      </c>
      <c r="E3103" s="1" t="s">
        <v>89</v>
      </c>
      <c r="F3103" s="1" t="s">
        <v>17</v>
      </c>
      <c r="G3103">
        <v>15</v>
      </c>
    </row>
    <row r="3104" spans="1:7" x14ac:dyDescent="0.35">
      <c r="A3104">
        <v>171083</v>
      </c>
      <c r="B3104">
        <v>0</v>
      </c>
      <c r="C3104" s="1" t="s">
        <v>22</v>
      </c>
      <c r="D3104">
        <v>4301</v>
      </c>
      <c r="E3104" s="1" t="s">
        <v>91</v>
      </c>
      <c r="F3104" s="1" t="s">
        <v>17</v>
      </c>
      <c r="G3104">
        <v>25</v>
      </c>
    </row>
    <row r="3105" spans="1:7" x14ac:dyDescent="0.35">
      <c r="A3105">
        <v>171581</v>
      </c>
      <c r="B3105">
        <v>1</v>
      </c>
      <c r="C3105" s="1" t="s">
        <v>22</v>
      </c>
      <c r="D3105">
        <v>1001</v>
      </c>
      <c r="E3105" s="1" t="s">
        <v>94</v>
      </c>
      <c r="F3105" s="1" t="s">
        <v>14</v>
      </c>
      <c r="G3105">
        <v>5</v>
      </c>
    </row>
    <row r="3106" spans="1:7" x14ac:dyDescent="0.35">
      <c r="A3106">
        <v>13288</v>
      </c>
      <c r="B3106">
        <v>0</v>
      </c>
      <c r="C3106" s="1" t="s">
        <v>13</v>
      </c>
      <c r="D3106">
        <v>4901</v>
      </c>
      <c r="E3106" s="1" t="s">
        <v>89</v>
      </c>
      <c r="F3106" s="1" t="s">
        <v>17</v>
      </c>
      <c r="G3106">
        <v>20</v>
      </c>
    </row>
    <row r="3107" spans="1:7" x14ac:dyDescent="0.35">
      <c r="A3107">
        <v>102589</v>
      </c>
      <c r="B3107">
        <v>0</v>
      </c>
      <c r="C3107" s="1" t="s">
        <v>37</v>
      </c>
      <c r="D3107">
        <v>2607</v>
      </c>
      <c r="E3107" s="1" t="s">
        <v>92</v>
      </c>
      <c r="F3107" s="1" t="s">
        <v>14</v>
      </c>
      <c r="G3107">
        <v>100</v>
      </c>
    </row>
    <row r="3108" spans="1:7" x14ac:dyDescent="0.35">
      <c r="A3108">
        <v>43119</v>
      </c>
      <c r="B3108">
        <v>0</v>
      </c>
      <c r="C3108" s="1" t="s">
        <v>13</v>
      </c>
      <c r="D3108">
        <v>0</v>
      </c>
      <c r="E3108" s="1" t="s">
        <v>89</v>
      </c>
      <c r="F3108" s="1" t="s">
        <v>17</v>
      </c>
      <c r="G3108">
        <v>9</v>
      </c>
    </row>
    <row r="3109" spans="1:7" x14ac:dyDescent="0.35">
      <c r="A3109">
        <v>167202</v>
      </c>
      <c r="B3109">
        <v>0</v>
      </c>
      <c r="C3109" s="1" t="s">
        <v>22</v>
      </c>
      <c r="D3109">
        <v>1101</v>
      </c>
      <c r="E3109" s="1" t="s">
        <v>94</v>
      </c>
      <c r="F3109" s="1" t="s">
        <v>17</v>
      </c>
      <c r="G3109">
        <v>15</v>
      </c>
    </row>
    <row r="3110" spans="1:7" x14ac:dyDescent="0.35">
      <c r="A3110">
        <v>143332</v>
      </c>
      <c r="B3110">
        <v>1</v>
      </c>
      <c r="C3110" s="1" t="s">
        <v>22</v>
      </c>
      <c r="D3110">
        <v>3101</v>
      </c>
      <c r="E3110" s="1" t="s">
        <v>96</v>
      </c>
      <c r="F3110" s="1" t="s">
        <v>14</v>
      </c>
      <c r="G3110">
        <v>13</v>
      </c>
    </row>
    <row r="3111" spans="1:7" x14ac:dyDescent="0.35">
      <c r="A3111">
        <v>126945</v>
      </c>
      <c r="B3111">
        <v>1</v>
      </c>
      <c r="C3111" s="1" t="s">
        <v>21</v>
      </c>
      <c r="D3111">
        <v>5504</v>
      </c>
      <c r="E3111" s="1" t="s">
        <v>95</v>
      </c>
      <c r="F3111" s="1" t="s">
        <v>14</v>
      </c>
      <c r="G3111">
        <v>10</v>
      </c>
    </row>
    <row r="3112" spans="1:7" x14ac:dyDescent="0.35">
      <c r="A3112">
        <v>137900</v>
      </c>
      <c r="B3112">
        <v>2</v>
      </c>
      <c r="C3112" s="1" t="s">
        <v>56</v>
      </c>
      <c r="D3112">
        <v>3008</v>
      </c>
      <c r="E3112" s="1" t="s">
        <v>92</v>
      </c>
      <c r="F3112" s="1" t="s">
        <v>14</v>
      </c>
      <c r="G3112">
        <v>5</v>
      </c>
    </row>
    <row r="3113" spans="1:7" x14ac:dyDescent="0.35">
      <c r="A3113">
        <v>47161</v>
      </c>
      <c r="B3113">
        <v>1</v>
      </c>
      <c r="C3113" s="1" t="s">
        <v>44</v>
      </c>
      <c r="D3113">
        <v>1911</v>
      </c>
      <c r="E3113" s="1" t="s">
        <v>94</v>
      </c>
      <c r="F3113" s="1" t="s">
        <v>14</v>
      </c>
      <c r="G3113">
        <v>10</v>
      </c>
    </row>
    <row r="3114" spans="1:7" x14ac:dyDescent="0.35">
      <c r="A3114">
        <v>48551</v>
      </c>
      <c r="B3114">
        <v>0</v>
      </c>
      <c r="C3114" s="1" t="s">
        <v>44</v>
      </c>
      <c r="D3114">
        <v>4401</v>
      </c>
      <c r="E3114" s="1" t="s">
        <v>100</v>
      </c>
      <c r="F3114" s="1" t="s">
        <v>17</v>
      </c>
      <c r="G3114">
        <v>20</v>
      </c>
    </row>
    <row r="3115" spans="1:7" x14ac:dyDescent="0.35">
      <c r="A3115">
        <v>186482</v>
      </c>
      <c r="B3115">
        <v>1</v>
      </c>
      <c r="C3115" s="1" t="s">
        <v>60</v>
      </c>
      <c r="D3115">
        <v>5101</v>
      </c>
      <c r="E3115" s="1" t="s">
        <v>91</v>
      </c>
      <c r="F3115" s="1" t="s">
        <v>14</v>
      </c>
      <c r="G3115">
        <v>15</v>
      </c>
    </row>
    <row r="3116" spans="1:7" x14ac:dyDescent="0.35">
      <c r="A3116">
        <v>97537</v>
      </c>
      <c r="B3116">
        <v>1</v>
      </c>
      <c r="C3116" s="1" t="s">
        <v>16</v>
      </c>
      <c r="D3116">
        <v>7001</v>
      </c>
      <c r="E3116" s="1" t="s">
        <v>105</v>
      </c>
      <c r="F3116" s="1" t="s">
        <v>14</v>
      </c>
      <c r="G3116">
        <v>4</v>
      </c>
    </row>
    <row r="3117" spans="1:7" x14ac:dyDescent="0.35">
      <c r="A3117">
        <v>175782</v>
      </c>
      <c r="B3117">
        <v>0</v>
      </c>
      <c r="C3117" s="1" t="s">
        <v>51</v>
      </c>
      <c r="D3117">
        <v>0</v>
      </c>
      <c r="E3117" s="1" t="s">
        <v>91</v>
      </c>
      <c r="F3117" s="1" t="s">
        <v>17</v>
      </c>
      <c r="G3117">
        <v>21</v>
      </c>
    </row>
    <row r="3118" spans="1:7" x14ac:dyDescent="0.35">
      <c r="A3118">
        <v>2691</v>
      </c>
      <c r="B3118">
        <v>1</v>
      </c>
      <c r="C3118" s="1" t="s">
        <v>24</v>
      </c>
      <c r="D3118">
        <v>0</v>
      </c>
      <c r="E3118" s="1" t="s">
        <v>89</v>
      </c>
      <c r="F3118" s="1" t="s">
        <v>97</v>
      </c>
      <c r="G3118">
        <v>16</v>
      </c>
    </row>
    <row r="3119" spans="1:7" x14ac:dyDescent="0.35">
      <c r="A3119">
        <v>39031</v>
      </c>
      <c r="B3119">
        <v>0</v>
      </c>
      <c r="C3119" s="1" t="s">
        <v>13</v>
      </c>
      <c r="D3119">
        <v>5401</v>
      </c>
      <c r="E3119" s="1" t="s">
        <v>96</v>
      </c>
      <c r="F3119" s="1" t="s">
        <v>17</v>
      </c>
      <c r="G3119">
        <v>15</v>
      </c>
    </row>
    <row r="3120" spans="1:7" x14ac:dyDescent="0.35">
      <c r="A3120">
        <v>94902</v>
      </c>
      <c r="B3120">
        <v>1</v>
      </c>
      <c r="C3120" s="1" t="s">
        <v>16</v>
      </c>
      <c r="D3120">
        <v>0</v>
      </c>
      <c r="E3120" s="1" t="s">
        <v>96</v>
      </c>
      <c r="F3120" s="1" t="s">
        <v>14</v>
      </c>
      <c r="G3120">
        <v>30</v>
      </c>
    </row>
    <row r="3121" spans="1:7" x14ac:dyDescent="0.35">
      <c r="A3121">
        <v>60104</v>
      </c>
      <c r="B3121">
        <v>28</v>
      </c>
      <c r="C3121" s="1" t="s">
        <v>24</v>
      </c>
      <c r="D3121">
        <v>0</v>
      </c>
      <c r="E3121" s="1" t="s">
        <v>91</v>
      </c>
      <c r="F3121" s="1" t="s">
        <v>17</v>
      </c>
      <c r="G3121">
        <v>5</v>
      </c>
    </row>
    <row r="3122" spans="1:7" x14ac:dyDescent="0.35">
      <c r="A3122">
        <v>163843</v>
      </c>
      <c r="B3122">
        <v>1</v>
      </c>
      <c r="C3122" s="1" t="s">
        <v>22</v>
      </c>
      <c r="D3122">
        <v>4609</v>
      </c>
      <c r="E3122" s="1" t="s">
        <v>94</v>
      </c>
      <c r="F3122" s="1" t="s">
        <v>14</v>
      </c>
      <c r="G3122">
        <v>16</v>
      </c>
    </row>
    <row r="3123" spans="1:7" x14ac:dyDescent="0.35">
      <c r="A3123">
        <v>8768</v>
      </c>
      <c r="B3123">
        <v>2</v>
      </c>
      <c r="C3123" s="1" t="s">
        <v>22</v>
      </c>
      <c r="D3123">
        <v>1901</v>
      </c>
      <c r="E3123" s="1" t="s">
        <v>97</v>
      </c>
      <c r="F3123" s="1" t="s">
        <v>14</v>
      </c>
      <c r="G3123">
        <v>15</v>
      </c>
    </row>
    <row r="3124" spans="1:7" x14ac:dyDescent="0.35">
      <c r="A3124">
        <v>190626</v>
      </c>
      <c r="B3124">
        <v>0</v>
      </c>
      <c r="C3124" s="1" t="s">
        <v>13</v>
      </c>
      <c r="D3124">
        <v>2904</v>
      </c>
      <c r="E3124" s="1" t="s">
        <v>98</v>
      </c>
      <c r="F3124" s="1" t="s">
        <v>14</v>
      </c>
      <c r="G3124">
        <v>10</v>
      </c>
    </row>
    <row r="3125" spans="1:7" x14ac:dyDescent="0.35">
      <c r="A3125">
        <v>145786</v>
      </c>
      <c r="B3125">
        <v>1</v>
      </c>
      <c r="C3125" s="1" t="s">
        <v>22</v>
      </c>
      <c r="D3125">
        <v>1904</v>
      </c>
      <c r="E3125" s="1" t="s">
        <v>104</v>
      </c>
      <c r="F3125" s="1" t="s">
        <v>14</v>
      </c>
      <c r="G3125">
        <v>20</v>
      </c>
    </row>
    <row r="3126" spans="1:7" x14ac:dyDescent="0.35">
      <c r="A3126">
        <v>1927</v>
      </c>
      <c r="B3126">
        <v>0</v>
      </c>
      <c r="C3126" s="1" t="s">
        <v>41</v>
      </c>
      <c r="D3126">
        <v>5801</v>
      </c>
      <c r="E3126" s="1" t="s">
        <v>95</v>
      </c>
      <c r="F3126" s="1" t="s">
        <v>17</v>
      </c>
      <c r="G3126">
        <v>15</v>
      </c>
    </row>
    <row r="3127" spans="1:7" x14ac:dyDescent="0.35">
      <c r="A3127">
        <v>157100</v>
      </c>
      <c r="B3127">
        <v>0</v>
      </c>
      <c r="C3127" s="1" t="s">
        <v>22</v>
      </c>
      <c r="D3127">
        <v>4703</v>
      </c>
      <c r="E3127" s="1" t="s">
        <v>95</v>
      </c>
      <c r="F3127" s="1" t="s">
        <v>17</v>
      </c>
      <c r="G3127">
        <v>27</v>
      </c>
    </row>
    <row r="3128" spans="1:7" x14ac:dyDescent="0.35">
      <c r="A3128">
        <v>166870</v>
      </c>
      <c r="B3128">
        <v>28</v>
      </c>
      <c r="C3128" s="1" t="s">
        <v>22</v>
      </c>
      <c r="D3128">
        <v>0</v>
      </c>
      <c r="E3128" s="1" t="s">
        <v>94</v>
      </c>
      <c r="F3128" s="1" t="s">
        <v>17</v>
      </c>
      <c r="G3128">
        <v>14</v>
      </c>
    </row>
    <row r="3129" spans="1:7" x14ac:dyDescent="0.35">
      <c r="A3129">
        <v>108724</v>
      </c>
      <c r="B3129">
        <v>1002</v>
      </c>
      <c r="C3129" s="1" t="s">
        <v>50</v>
      </c>
      <c r="D3129">
        <v>4001</v>
      </c>
      <c r="E3129" s="1" t="s">
        <v>90</v>
      </c>
      <c r="F3129" s="1" t="s">
        <v>14</v>
      </c>
      <c r="G3129">
        <v>12</v>
      </c>
    </row>
    <row r="3130" spans="1:7" x14ac:dyDescent="0.35">
      <c r="A3130">
        <v>62400</v>
      </c>
      <c r="B3130">
        <v>0</v>
      </c>
      <c r="C3130" s="1" t="s">
        <v>34</v>
      </c>
      <c r="D3130">
        <v>1801</v>
      </c>
      <c r="E3130" s="1" t="s">
        <v>91</v>
      </c>
      <c r="F3130" s="1" t="s">
        <v>17</v>
      </c>
      <c r="G3130">
        <v>3</v>
      </c>
    </row>
    <row r="3131" spans="1:7" x14ac:dyDescent="0.35">
      <c r="A3131">
        <v>19864</v>
      </c>
      <c r="B3131">
        <v>1</v>
      </c>
      <c r="C3131" s="1" t="s">
        <v>18</v>
      </c>
      <c r="D3131">
        <v>4001</v>
      </c>
      <c r="E3131" s="1" t="s">
        <v>89</v>
      </c>
      <c r="F3131" s="1" t="s">
        <v>14</v>
      </c>
      <c r="G3131">
        <v>5</v>
      </c>
    </row>
    <row r="3132" spans="1:7" x14ac:dyDescent="0.35">
      <c r="A3132">
        <v>11961</v>
      </c>
      <c r="B3132">
        <v>0</v>
      </c>
      <c r="C3132" s="1" t="s">
        <v>22</v>
      </c>
      <c r="D3132">
        <v>5801</v>
      </c>
      <c r="E3132" s="1" t="s">
        <v>94</v>
      </c>
      <c r="F3132" s="1" t="s">
        <v>17</v>
      </c>
      <c r="G3132">
        <v>25</v>
      </c>
    </row>
    <row r="3133" spans="1:7" x14ac:dyDescent="0.35">
      <c r="A3133">
        <v>20302</v>
      </c>
      <c r="B3133">
        <v>0</v>
      </c>
      <c r="C3133" s="1" t="s">
        <v>18</v>
      </c>
      <c r="D3133">
        <v>0</v>
      </c>
      <c r="E3133" s="1" t="s">
        <v>100</v>
      </c>
      <c r="F3133" s="1" t="s">
        <v>31</v>
      </c>
      <c r="G3133">
        <v>1</v>
      </c>
    </row>
    <row r="3134" spans="1:7" x14ac:dyDescent="0.35">
      <c r="A3134">
        <v>188190</v>
      </c>
      <c r="B3134">
        <v>0</v>
      </c>
      <c r="C3134" s="1" t="s">
        <v>47</v>
      </c>
      <c r="D3134">
        <v>2001</v>
      </c>
      <c r="E3134" s="1" t="s">
        <v>105</v>
      </c>
      <c r="F3134" s="1" t="s">
        <v>17</v>
      </c>
      <c r="G3134">
        <v>5</v>
      </c>
    </row>
    <row r="3135" spans="1:7" x14ac:dyDescent="0.35">
      <c r="A3135">
        <v>174974</v>
      </c>
      <c r="B3135">
        <v>0</v>
      </c>
      <c r="C3135" s="1" t="s">
        <v>51</v>
      </c>
      <c r="D3135">
        <v>2603</v>
      </c>
      <c r="E3135" s="1" t="s">
        <v>92</v>
      </c>
      <c r="F3135" s="1" t="s">
        <v>14</v>
      </c>
      <c r="G3135">
        <v>10</v>
      </c>
    </row>
    <row r="3136" spans="1:7" x14ac:dyDescent="0.35">
      <c r="A3136">
        <v>97315</v>
      </c>
      <c r="B3136">
        <v>1</v>
      </c>
      <c r="C3136" s="1" t="s">
        <v>16</v>
      </c>
      <c r="D3136">
        <v>2801</v>
      </c>
      <c r="E3136" s="1" t="s">
        <v>98</v>
      </c>
      <c r="F3136" s="1" t="s">
        <v>14</v>
      </c>
      <c r="G3136">
        <v>14</v>
      </c>
    </row>
    <row r="3137" spans="1:7" x14ac:dyDescent="0.35">
      <c r="A3137">
        <v>111981</v>
      </c>
      <c r="B3137">
        <v>2</v>
      </c>
      <c r="C3137" s="1" t="s">
        <v>33</v>
      </c>
      <c r="D3137">
        <v>0</v>
      </c>
      <c r="E3137" s="1" t="s">
        <v>92</v>
      </c>
      <c r="F3137" s="1" t="s">
        <v>17</v>
      </c>
      <c r="G3137">
        <v>20</v>
      </c>
    </row>
    <row r="3138" spans="1:7" x14ac:dyDescent="0.35">
      <c r="A3138">
        <v>118361</v>
      </c>
      <c r="B3138">
        <v>2</v>
      </c>
      <c r="C3138" s="1" t="s">
        <v>21</v>
      </c>
      <c r="D3138">
        <v>2209</v>
      </c>
      <c r="E3138" s="1" t="s">
        <v>101</v>
      </c>
      <c r="F3138" s="1" t="s">
        <v>17</v>
      </c>
      <c r="G3138">
        <v>10</v>
      </c>
    </row>
    <row r="3139" spans="1:7" x14ac:dyDescent="0.35">
      <c r="A3139">
        <v>131434</v>
      </c>
      <c r="B3139">
        <v>0</v>
      </c>
      <c r="C3139" s="1" t="s">
        <v>49</v>
      </c>
      <c r="D3139">
        <v>2601</v>
      </c>
      <c r="E3139" s="1" t="s">
        <v>101</v>
      </c>
      <c r="F3139" s="1" t="s">
        <v>17</v>
      </c>
      <c r="G3139">
        <v>20</v>
      </c>
    </row>
    <row r="3140" spans="1:7" x14ac:dyDescent="0.35">
      <c r="A3140">
        <v>55503</v>
      </c>
      <c r="B3140">
        <v>0</v>
      </c>
      <c r="C3140" s="1" t="s">
        <v>63</v>
      </c>
      <c r="D3140">
        <v>1401</v>
      </c>
      <c r="E3140" s="1" t="s">
        <v>92</v>
      </c>
      <c r="F3140" s="1" t="s">
        <v>14</v>
      </c>
      <c r="G3140">
        <v>10</v>
      </c>
    </row>
    <row r="3141" spans="1:7" x14ac:dyDescent="0.35">
      <c r="A3141">
        <v>106862</v>
      </c>
      <c r="B3141">
        <v>0</v>
      </c>
      <c r="C3141" s="1" t="s">
        <v>60</v>
      </c>
      <c r="D3141">
        <v>5101</v>
      </c>
      <c r="E3141" s="1" t="s">
        <v>91</v>
      </c>
      <c r="F3141" s="1" t="s">
        <v>17</v>
      </c>
      <c r="G3141">
        <v>10</v>
      </c>
    </row>
    <row r="3142" spans="1:7" x14ac:dyDescent="0.35">
      <c r="A3142">
        <v>119315</v>
      </c>
      <c r="B3142">
        <v>0</v>
      </c>
      <c r="C3142" s="1" t="s">
        <v>21</v>
      </c>
      <c r="D3142">
        <v>7301</v>
      </c>
      <c r="E3142" s="1" t="s">
        <v>98</v>
      </c>
      <c r="F3142" s="1" t="s">
        <v>17</v>
      </c>
      <c r="G3142">
        <v>13</v>
      </c>
    </row>
    <row r="3143" spans="1:7" x14ac:dyDescent="0.35">
      <c r="A3143">
        <v>27010</v>
      </c>
      <c r="B3143">
        <v>0</v>
      </c>
      <c r="C3143" s="1" t="s">
        <v>40</v>
      </c>
      <c r="D3143">
        <v>0</v>
      </c>
      <c r="E3143" s="1" t="s">
        <v>90</v>
      </c>
      <c r="F3143" s="1" t="s">
        <v>31</v>
      </c>
      <c r="G3143">
        <v>16</v>
      </c>
    </row>
    <row r="3144" spans="1:7" x14ac:dyDescent="0.35">
      <c r="A3144">
        <v>186448</v>
      </c>
      <c r="B3144">
        <v>2</v>
      </c>
      <c r="C3144" s="1" t="s">
        <v>22</v>
      </c>
      <c r="D3144">
        <v>0</v>
      </c>
      <c r="E3144" s="1" t="s">
        <v>94</v>
      </c>
      <c r="F3144" s="1" t="s">
        <v>14</v>
      </c>
      <c r="G3144">
        <v>10</v>
      </c>
    </row>
    <row r="3145" spans="1:7" x14ac:dyDescent="0.35">
      <c r="A3145">
        <v>92348</v>
      </c>
      <c r="B3145">
        <v>0</v>
      </c>
      <c r="C3145" s="1" t="s">
        <v>16</v>
      </c>
      <c r="D3145">
        <v>4201</v>
      </c>
      <c r="E3145" s="1" t="s">
        <v>94</v>
      </c>
      <c r="F3145" s="1" t="s">
        <v>17</v>
      </c>
      <c r="G3145">
        <v>10</v>
      </c>
    </row>
    <row r="3146" spans="1:7" x14ac:dyDescent="0.35">
      <c r="A3146">
        <v>115179</v>
      </c>
      <c r="B3146">
        <v>0</v>
      </c>
      <c r="C3146" s="1" t="s">
        <v>32</v>
      </c>
      <c r="D3146">
        <v>6601</v>
      </c>
      <c r="E3146" s="1" t="s">
        <v>90</v>
      </c>
      <c r="F3146" s="1" t="s">
        <v>17</v>
      </c>
      <c r="G3146">
        <v>10</v>
      </c>
    </row>
    <row r="3147" spans="1:7" x14ac:dyDescent="0.35">
      <c r="A3147">
        <v>27039</v>
      </c>
      <c r="B3147">
        <v>2</v>
      </c>
      <c r="C3147" s="1" t="s">
        <v>40</v>
      </c>
      <c r="D3147">
        <v>0</v>
      </c>
      <c r="E3147" s="1" t="s">
        <v>92</v>
      </c>
      <c r="F3147" s="1" t="s">
        <v>17</v>
      </c>
      <c r="G3147">
        <v>15</v>
      </c>
    </row>
    <row r="3148" spans="1:7" x14ac:dyDescent="0.35">
      <c r="A3148">
        <v>27968</v>
      </c>
      <c r="B3148">
        <v>2</v>
      </c>
      <c r="C3148" s="1" t="s">
        <v>40</v>
      </c>
      <c r="D3148">
        <v>0</v>
      </c>
      <c r="E3148" s="1" t="s">
        <v>92</v>
      </c>
      <c r="F3148" s="1" t="s">
        <v>17</v>
      </c>
      <c r="G3148">
        <v>5</v>
      </c>
    </row>
    <row r="3149" spans="1:7" x14ac:dyDescent="0.35">
      <c r="A3149">
        <v>86985</v>
      </c>
      <c r="B3149">
        <v>0</v>
      </c>
      <c r="C3149" s="1" t="s">
        <v>35</v>
      </c>
      <c r="D3149">
        <v>4401</v>
      </c>
      <c r="E3149" s="1" t="s">
        <v>89</v>
      </c>
      <c r="F3149" s="1" t="s">
        <v>17</v>
      </c>
      <c r="G3149">
        <v>15</v>
      </c>
    </row>
    <row r="3150" spans="1:7" x14ac:dyDescent="0.35">
      <c r="A3150">
        <v>23989</v>
      </c>
      <c r="B3150">
        <v>2</v>
      </c>
      <c r="C3150" s="1" t="s">
        <v>47</v>
      </c>
      <c r="D3150">
        <v>2501</v>
      </c>
      <c r="E3150" s="1" t="s">
        <v>90</v>
      </c>
      <c r="F3150" s="1" t="s">
        <v>17</v>
      </c>
      <c r="G3150">
        <v>15</v>
      </c>
    </row>
    <row r="3151" spans="1:7" x14ac:dyDescent="0.35">
      <c r="A3151">
        <v>155114</v>
      </c>
      <c r="B3151">
        <v>0</v>
      </c>
      <c r="C3151" s="1" t="s">
        <v>22</v>
      </c>
      <c r="D3151">
        <v>8108</v>
      </c>
      <c r="E3151" s="1" t="s">
        <v>91</v>
      </c>
      <c r="F3151" s="1" t="s">
        <v>97</v>
      </c>
      <c r="G3151">
        <v>14</v>
      </c>
    </row>
    <row r="3152" spans="1:7" x14ac:dyDescent="0.35">
      <c r="A3152">
        <v>35914</v>
      </c>
      <c r="B3152">
        <v>1</v>
      </c>
      <c r="C3152" s="1" t="s">
        <v>13</v>
      </c>
      <c r="D3152">
        <v>2802</v>
      </c>
      <c r="E3152" s="1" t="s">
        <v>91</v>
      </c>
      <c r="F3152" s="1" t="s">
        <v>14</v>
      </c>
      <c r="G3152">
        <v>2</v>
      </c>
    </row>
    <row r="3153" spans="1:7" x14ac:dyDescent="0.35">
      <c r="A3153">
        <v>92148</v>
      </c>
      <c r="B3153">
        <v>1</v>
      </c>
      <c r="C3153" s="1" t="s">
        <v>16</v>
      </c>
      <c r="D3153">
        <v>6001</v>
      </c>
      <c r="E3153" s="1" t="s">
        <v>93</v>
      </c>
      <c r="F3153" s="1" t="s">
        <v>14</v>
      </c>
      <c r="G3153">
        <v>25</v>
      </c>
    </row>
    <row r="3154" spans="1:7" x14ac:dyDescent="0.35">
      <c r="A3154">
        <v>94177</v>
      </c>
      <c r="B3154">
        <v>28</v>
      </c>
      <c r="C3154" s="1" t="s">
        <v>16</v>
      </c>
      <c r="D3154">
        <v>3203</v>
      </c>
      <c r="E3154" s="1" t="s">
        <v>91</v>
      </c>
      <c r="F3154" s="1" t="s">
        <v>17</v>
      </c>
      <c r="G3154">
        <v>11</v>
      </c>
    </row>
    <row r="3155" spans="1:7" x14ac:dyDescent="0.35">
      <c r="A3155">
        <v>24902</v>
      </c>
      <c r="B3155">
        <v>0</v>
      </c>
      <c r="C3155" s="1" t="s">
        <v>47</v>
      </c>
      <c r="D3155">
        <v>0</v>
      </c>
      <c r="E3155" s="1" t="s">
        <v>90</v>
      </c>
      <c r="F3155" s="1" t="s">
        <v>14</v>
      </c>
      <c r="G3155">
        <v>8</v>
      </c>
    </row>
    <row r="3156" spans="1:7" x14ac:dyDescent="0.35">
      <c r="A3156">
        <v>178433</v>
      </c>
      <c r="B3156">
        <v>2</v>
      </c>
      <c r="C3156" s="1" t="s">
        <v>42</v>
      </c>
      <c r="D3156">
        <v>3503</v>
      </c>
      <c r="E3156" s="1" t="s">
        <v>94</v>
      </c>
      <c r="F3156" s="1" t="s">
        <v>14</v>
      </c>
      <c r="G3156">
        <v>35</v>
      </c>
    </row>
    <row r="3157" spans="1:7" x14ac:dyDescent="0.35">
      <c r="A3157">
        <v>18466</v>
      </c>
      <c r="B3157">
        <v>2</v>
      </c>
      <c r="C3157" s="1" t="s">
        <v>18</v>
      </c>
      <c r="D3157">
        <v>5801</v>
      </c>
      <c r="E3157" s="1" t="s">
        <v>92</v>
      </c>
      <c r="F3157" s="1" t="s">
        <v>17</v>
      </c>
      <c r="G3157">
        <v>6</v>
      </c>
    </row>
    <row r="3158" spans="1:7" x14ac:dyDescent="0.35">
      <c r="A3158">
        <v>157425</v>
      </c>
      <c r="B3158">
        <v>1</v>
      </c>
      <c r="C3158" s="1" t="s">
        <v>22</v>
      </c>
      <c r="D3158">
        <v>4501</v>
      </c>
      <c r="E3158" s="1" t="s">
        <v>97</v>
      </c>
      <c r="F3158" s="1" t="s">
        <v>14</v>
      </c>
      <c r="G3158">
        <v>25</v>
      </c>
    </row>
    <row r="3159" spans="1:7" x14ac:dyDescent="0.35">
      <c r="A3159">
        <v>166891</v>
      </c>
      <c r="B3159">
        <v>2</v>
      </c>
      <c r="C3159" s="1" t="s">
        <v>22</v>
      </c>
      <c r="D3159">
        <v>2906</v>
      </c>
      <c r="E3159" s="1" t="s">
        <v>94</v>
      </c>
      <c r="F3159" s="1" t="s">
        <v>14</v>
      </c>
      <c r="G3159">
        <v>10</v>
      </c>
    </row>
    <row r="3160" spans="1:7" x14ac:dyDescent="0.35">
      <c r="A3160">
        <v>54530</v>
      </c>
      <c r="B3160">
        <v>1</v>
      </c>
      <c r="C3160" s="1" t="s">
        <v>63</v>
      </c>
      <c r="D3160">
        <v>0</v>
      </c>
      <c r="E3160" s="1" t="s">
        <v>100</v>
      </c>
      <c r="F3160" s="1" t="s">
        <v>14</v>
      </c>
      <c r="G3160">
        <v>10</v>
      </c>
    </row>
    <row r="3161" spans="1:7" x14ac:dyDescent="0.35">
      <c r="A3161">
        <v>41819</v>
      </c>
      <c r="B3161">
        <v>1</v>
      </c>
      <c r="C3161" s="1" t="s">
        <v>13</v>
      </c>
      <c r="D3161">
        <v>4801</v>
      </c>
      <c r="E3161" s="1" t="s">
        <v>103</v>
      </c>
      <c r="F3161" s="1" t="s">
        <v>14</v>
      </c>
      <c r="G3161">
        <v>15</v>
      </c>
    </row>
    <row r="3162" spans="1:7" x14ac:dyDescent="0.35">
      <c r="A3162">
        <v>148636</v>
      </c>
      <c r="B3162">
        <v>0</v>
      </c>
      <c r="C3162" s="1" t="s">
        <v>22</v>
      </c>
      <c r="D3162">
        <v>1201</v>
      </c>
      <c r="E3162" s="1" t="s">
        <v>104</v>
      </c>
      <c r="F3162" s="1" t="s">
        <v>17</v>
      </c>
      <c r="G3162">
        <v>10</v>
      </c>
    </row>
    <row r="3163" spans="1:7" x14ac:dyDescent="0.35">
      <c r="A3163">
        <v>70090</v>
      </c>
      <c r="B3163">
        <v>0</v>
      </c>
      <c r="C3163" s="1" t="s">
        <v>30</v>
      </c>
      <c r="D3163">
        <v>4611</v>
      </c>
      <c r="E3163" s="1" t="s">
        <v>98</v>
      </c>
      <c r="F3163" s="1" t="s">
        <v>17</v>
      </c>
      <c r="G3163">
        <v>21</v>
      </c>
    </row>
    <row r="3164" spans="1:7" x14ac:dyDescent="0.35">
      <c r="A3164">
        <v>11704</v>
      </c>
      <c r="B3164">
        <v>1</v>
      </c>
      <c r="C3164" s="1" t="s">
        <v>16</v>
      </c>
      <c r="D3164">
        <v>2603</v>
      </c>
      <c r="E3164" s="1" t="s">
        <v>91</v>
      </c>
      <c r="F3164" s="1" t="s">
        <v>14</v>
      </c>
      <c r="G3164">
        <v>10</v>
      </c>
    </row>
    <row r="3165" spans="1:7" x14ac:dyDescent="0.35">
      <c r="A3165">
        <v>86775</v>
      </c>
      <c r="B3165">
        <v>1</v>
      </c>
      <c r="C3165" s="1" t="s">
        <v>46</v>
      </c>
      <c r="D3165">
        <v>0</v>
      </c>
      <c r="E3165" s="1" t="s">
        <v>100</v>
      </c>
      <c r="F3165" s="1" t="s">
        <v>14</v>
      </c>
      <c r="G3165">
        <v>10</v>
      </c>
    </row>
    <row r="3166" spans="1:7" x14ac:dyDescent="0.35">
      <c r="A3166">
        <v>124935</v>
      </c>
      <c r="B3166">
        <v>2</v>
      </c>
      <c r="C3166" s="1" t="s">
        <v>21</v>
      </c>
      <c r="D3166">
        <v>1701</v>
      </c>
      <c r="E3166" s="1" t="s">
        <v>92</v>
      </c>
      <c r="F3166" s="1" t="s">
        <v>14</v>
      </c>
      <c r="G3166">
        <v>25</v>
      </c>
    </row>
    <row r="3167" spans="1:7" x14ac:dyDescent="0.35">
      <c r="A3167">
        <v>147600</v>
      </c>
      <c r="B3167">
        <v>0</v>
      </c>
      <c r="C3167" s="1" t="s">
        <v>22</v>
      </c>
      <c r="D3167">
        <v>0</v>
      </c>
      <c r="E3167" s="1" t="s">
        <v>96</v>
      </c>
      <c r="F3167" s="1" t="s">
        <v>17</v>
      </c>
      <c r="G3167">
        <v>5</v>
      </c>
    </row>
    <row r="3168" spans="1:7" x14ac:dyDescent="0.35">
      <c r="A3168">
        <v>101596</v>
      </c>
      <c r="B3168">
        <v>0</v>
      </c>
      <c r="C3168" s="1" t="s">
        <v>37</v>
      </c>
      <c r="D3168">
        <v>0</v>
      </c>
      <c r="E3168" s="1" t="s">
        <v>100</v>
      </c>
      <c r="F3168" s="1" t="s">
        <v>17</v>
      </c>
      <c r="G3168">
        <v>16</v>
      </c>
    </row>
    <row r="3169" spans="1:7" x14ac:dyDescent="0.35">
      <c r="A3169">
        <v>175000</v>
      </c>
      <c r="B3169">
        <v>2</v>
      </c>
      <c r="C3169" s="1" t="s">
        <v>51</v>
      </c>
      <c r="D3169">
        <v>3307</v>
      </c>
      <c r="E3169" s="1" t="s">
        <v>90</v>
      </c>
      <c r="F3169" s="1" t="s">
        <v>17</v>
      </c>
      <c r="G3169">
        <v>17</v>
      </c>
    </row>
    <row r="3170" spans="1:7" x14ac:dyDescent="0.35">
      <c r="A3170">
        <v>14798</v>
      </c>
      <c r="B3170">
        <v>0</v>
      </c>
      <c r="C3170" s="1" t="s">
        <v>22</v>
      </c>
      <c r="D3170">
        <v>1211</v>
      </c>
      <c r="E3170" s="1" t="s">
        <v>91</v>
      </c>
      <c r="F3170" s="1" t="s">
        <v>17</v>
      </c>
      <c r="G3170">
        <v>10</v>
      </c>
    </row>
    <row r="3171" spans="1:7" x14ac:dyDescent="0.35">
      <c r="A3171">
        <v>120800</v>
      </c>
      <c r="B3171">
        <v>1</v>
      </c>
      <c r="C3171" s="1" t="s">
        <v>21</v>
      </c>
      <c r="D3171">
        <v>3201</v>
      </c>
      <c r="E3171" s="1" t="s">
        <v>89</v>
      </c>
      <c r="F3171" s="1" t="s">
        <v>14</v>
      </c>
      <c r="G3171">
        <v>10</v>
      </c>
    </row>
    <row r="3172" spans="1:7" x14ac:dyDescent="0.35">
      <c r="A3172">
        <v>187639</v>
      </c>
      <c r="B3172">
        <v>1</v>
      </c>
      <c r="C3172" s="1" t="s">
        <v>13</v>
      </c>
      <c r="D3172">
        <v>0</v>
      </c>
      <c r="E3172" s="1" t="s">
        <v>93</v>
      </c>
      <c r="F3172" s="1" t="s">
        <v>14</v>
      </c>
      <c r="G3172">
        <v>10</v>
      </c>
    </row>
    <row r="3173" spans="1:7" x14ac:dyDescent="0.35">
      <c r="A3173">
        <v>142487</v>
      </c>
      <c r="B3173">
        <v>28</v>
      </c>
      <c r="C3173" s="1" t="s">
        <v>22</v>
      </c>
      <c r="D3173">
        <v>201</v>
      </c>
      <c r="E3173" s="1" t="s">
        <v>94</v>
      </c>
      <c r="F3173" s="1" t="s">
        <v>17</v>
      </c>
      <c r="G3173">
        <v>20</v>
      </c>
    </row>
    <row r="3174" spans="1:7" x14ac:dyDescent="0.35">
      <c r="A3174">
        <v>134895</v>
      </c>
      <c r="B3174">
        <v>0</v>
      </c>
      <c r="C3174" s="1" t="s">
        <v>39</v>
      </c>
      <c r="D3174">
        <v>0</v>
      </c>
      <c r="E3174" s="1" t="s">
        <v>92</v>
      </c>
      <c r="F3174" s="1" t="s">
        <v>17</v>
      </c>
      <c r="G3174">
        <v>10</v>
      </c>
    </row>
    <row r="3175" spans="1:7" x14ac:dyDescent="0.35">
      <c r="A3175">
        <v>171205</v>
      </c>
      <c r="B3175">
        <v>228</v>
      </c>
      <c r="C3175" s="1" t="s">
        <v>22</v>
      </c>
      <c r="D3175">
        <v>0</v>
      </c>
      <c r="E3175" s="1" t="s">
        <v>92</v>
      </c>
      <c r="F3175" s="1" t="s">
        <v>17</v>
      </c>
      <c r="G3175">
        <v>12</v>
      </c>
    </row>
    <row r="3176" spans="1:7" x14ac:dyDescent="0.35">
      <c r="A3176">
        <v>7451</v>
      </c>
      <c r="B3176">
        <v>2</v>
      </c>
      <c r="C3176" s="1" t="s">
        <v>47</v>
      </c>
      <c r="D3176">
        <v>1401</v>
      </c>
      <c r="E3176" s="1" t="s">
        <v>93</v>
      </c>
      <c r="F3176" s="1" t="s">
        <v>97</v>
      </c>
      <c r="G3176">
        <v>22</v>
      </c>
    </row>
    <row r="3177" spans="1:7" x14ac:dyDescent="0.35">
      <c r="A3177">
        <v>95450</v>
      </c>
      <c r="B3177">
        <v>0</v>
      </c>
      <c r="C3177" s="1" t="s">
        <v>16</v>
      </c>
      <c r="D3177">
        <v>5201</v>
      </c>
      <c r="E3177" s="1" t="s">
        <v>105</v>
      </c>
      <c r="F3177" s="1" t="s">
        <v>17</v>
      </c>
      <c r="G3177">
        <v>11</v>
      </c>
    </row>
    <row r="3178" spans="1:7" x14ac:dyDescent="0.35">
      <c r="A3178">
        <v>129598</v>
      </c>
      <c r="B3178">
        <v>1</v>
      </c>
      <c r="C3178" s="1" t="s">
        <v>49</v>
      </c>
      <c r="D3178">
        <v>5007</v>
      </c>
      <c r="E3178" s="1" t="s">
        <v>99</v>
      </c>
      <c r="F3178" s="1" t="s">
        <v>14</v>
      </c>
      <c r="G3178">
        <v>37</v>
      </c>
    </row>
    <row r="3179" spans="1:7" x14ac:dyDescent="0.35">
      <c r="A3179">
        <v>99268</v>
      </c>
      <c r="B3179">
        <v>1</v>
      </c>
      <c r="C3179" s="1" t="s">
        <v>16</v>
      </c>
      <c r="D3179">
        <v>3905</v>
      </c>
      <c r="E3179" s="1" t="s">
        <v>100</v>
      </c>
      <c r="F3179" s="1" t="s">
        <v>14</v>
      </c>
      <c r="G3179">
        <v>15</v>
      </c>
    </row>
    <row r="3180" spans="1:7" x14ac:dyDescent="0.35">
      <c r="A3180">
        <v>82739</v>
      </c>
      <c r="B3180">
        <v>1</v>
      </c>
      <c r="C3180" s="1" t="s">
        <v>57</v>
      </c>
      <c r="D3180">
        <v>6201</v>
      </c>
      <c r="E3180" s="1" t="s">
        <v>91</v>
      </c>
      <c r="F3180" s="1" t="s">
        <v>14</v>
      </c>
      <c r="G3180">
        <v>20</v>
      </c>
    </row>
    <row r="3181" spans="1:7" x14ac:dyDescent="0.35">
      <c r="A3181">
        <v>81319</v>
      </c>
      <c r="B3181">
        <v>0</v>
      </c>
      <c r="C3181" s="1" t="s">
        <v>36</v>
      </c>
      <c r="D3181">
        <v>0</v>
      </c>
      <c r="E3181" s="1" t="s">
        <v>100</v>
      </c>
      <c r="F3181" s="1" t="s">
        <v>17</v>
      </c>
      <c r="G3181">
        <v>15</v>
      </c>
    </row>
    <row r="3182" spans="1:7" x14ac:dyDescent="0.35">
      <c r="A3182">
        <v>1685</v>
      </c>
      <c r="B3182">
        <v>0</v>
      </c>
      <c r="C3182" s="1" t="s">
        <v>22</v>
      </c>
      <c r="D3182">
        <v>3001</v>
      </c>
      <c r="E3182" s="1" t="s">
        <v>92</v>
      </c>
      <c r="F3182" s="1" t="s">
        <v>97</v>
      </c>
      <c r="G3182">
        <v>20</v>
      </c>
    </row>
    <row r="3183" spans="1:7" x14ac:dyDescent="0.35">
      <c r="A3183">
        <v>108781</v>
      </c>
      <c r="B3183">
        <v>0</v>
      </c>
      <c r="C3183" s="1" t="s">
        <v>50</v>
      </c>
      <c r="D3183">
        <v>2610</v>
      </c>
      <c r="E3183" s="1" t="s">
        <v>95</v>
      </c>
      <c r="F3183" s="1" t="s">
        <v>17</v>
      </c>
      <c r="G3183">
        <v>24</v>
      </c>
    </row>
    <row r="3184" spans="1:7" x14ac:dyDescent="0.35">
      <c r="A3184">
        <v>188999</v>
      </c>
      <c r="B3184">
        <v>0</v>
      </c>
      <c r="C3184" s="1" t="s">
        <v>46</v>
      </c>
      <c r="D3184">
        <v>0</v>
      </c>
      <c r="E3184" s="1" t="s">
        <v>93</v>
      </c>
      <c r="F3184" s="1" t="s">
        <v>14</v>
      </c>
      <c r="G3184">
        <v>5</v>
      </c>
    </row>
    <row r="3185" spans="1:7" x14ac:dyDescent="0.35">
      <c r="A3185">
        <v>72936</v>
      </c>
      <c r="B3185">
        <v>1</v>
      </c>
      <c r="C3185" s="1" t="s">
        <v>30</v>
      </c>
      <c r="D3185">
        <v>6111</v>
      </c>
      <c r="E3185" s="1" t="s">
        <v>100</v>
      </c>
      <c r="F3185" s="1" t="s">
        <v>14</v>
      </c>
      <c r="G3185">
        <v>20</v>
      </c>
    </row>
    <row r="3186" spans="1:7" x14ac:dyDescent="0.35">
      <c r="A3186">
        <v>143011</v>
      </c>
      <c r="B3186">
        <v>0</v>
      </c>
      <c r="C3186" s="1" t="s">
        <v>22</v>
      </c>
      <c r="D3186">
        <v>0</v>
      </c>
      <c r="E3186" s="1" t="s">
        <v>96</v>
      </c>
      <c r="F3186" s="1" t="s">
        <v>97</v>
      </c>
      <c r="G3186">
        <v>5</v>
      </c>
    </row>
    <row r="3187" spans="1:7" x14ac:dyDescent="0.35">
      <c r="A3187">
        <v>66219</v>
      </c>
      <c r="B3187">
        <v>1</v>
      </c>
      <c r="C3187" s="1" t="s">
        <v>30</v>
      </c>
      <c r="D3187">
        <v>5612</v>
      </c>
      <c r="E3187" s="1" t="s">
        <v>94</v>
      </c>
      <c r="F3187" s="1" t="s">
        <v>14</v>
      </c>
      <c r="G3187">
        <v>50</v>
      </c>
    </row>
    <row r="3188" spans="1:7" x14ac:dyDescent="0.35">
      <c r="A3188">
        <v>159883</v>
      </c>
      <c r="B3188">
        <v>2</v>
      </c>
      <c r="C3188" s="1" t="s">
        <v>22</v>
      </c>
      <c r="D3188">
        <v>2207</v>
      </c>
      <c r="E3188" s="1" t="s">
        <v>98</v>
      </c>
      <c r="F3188" s="1" t="s">
        <v>17</v>
      </c>
      <c r="G3188">
        <v>10</v>
      </c>
    </row>
    <row r="3189" spans="1:7" x14ac:dyDescent="0.35">
      <c r="A3189">
        <v>95525</v>
      </c>
      <c r="B3189">
        <v>1</v>
      </c>
      <c r="C3189" s="1" t="s">
        <v>16</v>
      </c>
      <c r="D3189">
        <v>0</v>
      </c>
      <c r="E3189" s="1" t="s">
        <v>92</v>
      </c>
      <c r="F3189" s="1" t="s">
        <v>14</v>
      </c>
      <c r="G3189">
        <v>30</v>
      </c>
    </row>
    <row r="3190" spans="1:7" x14ac:dyDescent="0.35">
      <c r="A3190">
        <v>188778</v>
      </c>
      <c r="B3190">
        <v>0</v>
      </c>
      <c r="C3190" s="1" t="s">
        <v>13</v>
      </c>
      <c r="D3190">
        <v>5603</v>
      </c>
      <c r="E3190" s="1" t="s">
        <v>97</v>
      </c>
      <c r="F3190" s="1" t="s">
        <v>97</v>
      </c>
      <c r="G3190">
        <v>20</v>
      </c>
    </row>
    <row r="3191" spans="1:7" x14ac:dyDescent="0.35">
      <c r="A3191">
        <v>55527</v>
      </c>
      <c r="B3191">
        <v>0</v>
      </c>
      <c r="C3191" s="1" t="s">
        <v>63</v>
      </c>
      <c r="D3191">
        <v>6409</v>
      </c>
      <c r="E3191" s="1" t="s">
        <v>89</v>
      </c>
      <c r="F3191" s="1" t="s">
        <v>17</v>
      </c>
      <c r="G3191">
        <v>4</v>
      </c>
    </row>
    <row r="3192" spans="1:7" x14ac:dyDescent="0.35">
      <c r="A3192">
        <v>151788</v>
      </c>
      <c r="B3192">
        <v>0</v>
      </c>
      <c r="C3192" s="1" t="s">
        <v>22</v>
      </c>
      <c r="D3192">
        <v>3301</v>
      </c>
      <c r="E3192" s="1" t="s">
        <v>102</v>
      </c>
      <c r="F3192" s="1" t="s">
        <v>17</v>
      </c>
      <c r="G3192">
        <v>10</v>
      </c>
    </row>
    <row r="3193" spans="1:7" x14ac:dyDescent="0.35">
      <c r="A3193">
        <v>173997</v>
      </c>
      <c r="B3193">
        <v>1</v>
      </c>
      <c r="C3193" s="1" t="s">
        <v>38</v>
      </c>
      <c r="D3193">
        <v>3701</v>
      </c>
      <c r="E3193" s="1" t="s">
        <v>96</v>
      </c>
      <c r="F3193" s="1" t="s">
        <v>14</v>
      </c>
      <c r="G3193">
        <v>20</v>
      </c>
    </row>
    <row r="3194" spans="1:7" x14ac:dyDescent="0.35">
      <c r="A3194">
        <v>145383</v>
      </c>
      <c r="B3194">
        <v>1</v>
      </c>
      <c r="C3194" s="1" t="s">
        <v>22</v>
      </c>
      <c r="D3194">
        <v>3801</v>
      </c>
      <c r="E3194" s="1" t="s">
        <v>94</v>
      </c>
      <c r="F3194" s="1" t="s">
        <v>14</v>
      </c>
      <c r="G3194">
        <v>10</v>
      </c>
    </row>
    <row r="3195" spans="1:7" x14ac:dyDescent="0.35">
      <c r="A3195">
        <v>176221</v>
      </c>
      <c r="B3195">
        <v>0</v>
      </c>
      <c r="C3195" s="1" t="s">
        <v>51</v>
      </c>
      <c r="D3195">
        <v>0</v>
      </c>
      <c r="E3195" s="1" t="s">
        <v>91</v>
      </c>
      <c r="F3195" s="1" t="s">
        <v>17</v>
      </c>
      <c r="G3195">
        <v>13</v>
      </c>
    </row>
    <row r="3196" spans="1:7" x14ac:dyDescent="0.35">
      <c r="A3196">
        <v>50688</v>
      </c>
      <c r="B3196">
        <v>28</v>
      </c>
      <c r="C3196" s="1" t="s">
        <v>54</v>
      </c>
      <c r="D3196">
        <v>3001</v>
      </c>
      <c r="E3196" s="1" t="s">
        <v>92</v>
      </c>
      <c r="F3196" s="1" t="s">
        <v>17</v>
      </c>
      <c r="G3196">
        <v>10</v>
      </c>
    </row>
    <row r="3197" spans="1:7" x14ac:dyDescent="0.35">
      <c r="A3197">
        <v>69116</v>
      </c>
      <c r="B3197">
        <v>0</v>
      </c>
      <c r="C3197" s="1" t="s">
        <v>30</v>
      </c>
      <c r="D3197">
        <v>4503</v>
      </c>
      <c r="E3197" s="1" t="s">
        <v>94</v>
      </c>
      <c r="F3197" s="1" t="s">
        <v>17</v>
      </c>
      <c r="G3197">
        <v>20</v>
      </c>
    </row>
    <row r="3198" spans="1:7" x14ac:dyDescent="0.35">
      <c r="A3198">
        <v>72193</v>
      </c>
      <c r="B3198">
        <v>2</v>
      </c>
      <c r="C3198" s="1" t="s">
        <v>30</v>
      </c>
      <c r="D3198">
        <v>5101</v>
      </c>
      <c r="E3198" s="1" t="s">
        <v>90</v>
      </c>
      <c r="F3198" s="1" t="s">
        <v>17</v>
      </c>
      <c r="G3198">
        <v>10</v>
      </c>
    </row>
    <row r="3199" spans="1:7" x14ac:dyDescent="0.35">
      <c r="A3199">
        <v>11611</v>
      </c>
      <c r="B3199">
        <v>1</v>
      </c>
      <c r="C3199" s="1" t="s">
        <v>22</v>
      </c>
      <c r="D3199">
        <v>0</v>
      </c>
      <c r="E3199" s="1" t="s">
        <v>90</v>
      </c>
      <c r="F3199" s="1" t="s">
        <v>14</v>
      </c>
      <c r="G3199">
        <v>10</v>
      </c>
    </row>
    <row r="3200" spans="1:7" x14ac:dyDescent="0.35">
      <c r="A3200">
        <v>46129</v>
      </c>
      <c r="B3200">
        <v>1</v>
      </c>
      <c r="C3200" s="1" t="s">
        <v>13</v>
      </c>
      <c r="D3200">
        <v>0</v>
      </c>
      <c r="E3200" s="1" t="s">
        <v>92</v>
      </c>
      <c r="F3200" s="1" t="s">
        <v>14</v>
      </c>
      <c r="G3200">
        <v>10</v>
      </c>
    </row>
    <row r="3201" spans="1:7" x14ac:dyDescent="0.35">
      <c r="A3201">
        <v>52398</v>
      </c>
      <c r="B3201">
        <v>0</v>
      </c>
      <c r="C3201" s="1" t="s">
        <v>54</v>
      </c>
      <c r="D3201">
        <v>5001</v>
      </c>
      <c r="E3201" s="1" t="s">
        <v>92</v>
      </c>
      <c r="F3201" s="1" t="s">
        <v>17</v>
      </c>
      <c r="G3201">
        <v>14</v>
      </c>
    </row>
    <row r="3202" spans="1:7" x14ac:dyDescent="0.35">
      <c r="A3202">
        <v>190408</v>
      </c>
      <c r="B3202">
        <v>0</v>
      </c>
      <c r="C3202" s="1" t="s">
        <v>13</v>
      </c>
      <c r="D3202">
        <v>3104</v>
      </c>
      <c r="E3202" s="1" t="s">
        <v>89</v>
      </c>
      <c r="F3202" s="1" t="s">
        <v>97</v>
      </c>
      <c r="G3202">
        <v>7</v>
      </c>
    </row>
    <row r="3203" spans="1:7" x14ac:dyDescent="0.35">
      <c r="A3203">
        <v>145214</v>
      </c>
      <c r="B3203">
        <v>28</v>
      </c>
      <c r="C3203" s="1" t="s">
        <v>22</v>
      </c>
      <c r="D3203">
        <v>4601</v>
      </c>
      <c r="E3203" s="1" t="s">
        <v>104</v>
      </c>
      <c r="F3203" s="1" t="s">
        <v>17</v>
      </c>
      <c r="G3203">
        <v>20</v>
      </c>
    </row>
    <row r="3204" spans="1:7" x14ac:dyDescent="0.35">
      <c r="A3204">
        <v>155528</v>
      </c>
      <c r="B3204">
        <v>0</v>
      </c>
      <c r="C3204" s="1" t="s">
        <v>22</v>
      </c>
      <c r="D3204">
        <v>2101</v>
      </c>
      <c r="E3204" s="1" t="s">
        <v>89</v>
      </c>
      <c r="F3204" s="1" t="s">
        <v>17</v>
      </c>
      <c r="G3204">
        <v>10</v>
      </c>
    </row>
    <row r="3205" spans="1:7" x14ac:dyDescent="0.35">
      <c r="A3205">
        <v>94239</v>
      </c>
      <c r="B3205">
        <v>0</v>
      </c>
      <c r="C3205" s="1" t="s">
        <v>16</v>
      </c>
      <c r="D3205">
        <v>0</v>
      </c>
      <c r="E3205" s="1" t="s">
        <v>104</v>
      </c>
      <c r="F3205" s="1" t="s">
        <v>17</v>
      </c>
      <c r="G3205">
        <v>15</v>
      </c>
    </row>
    <row r="3206" spans="1:7" x14ac:dyDescent="0.35">
      <c r="A3206">
        <v>188054</v>
      </c>
      <c r="B3206">
        <v>0</v>
      </c>
      <c r="C3206" s="1" t="s">
        <v>22</v>
      </c>
      <c r="D3206">
        <v>0</v>
      </c>
      <c r="E3206" s="1" t="s">
        <v>93</v>
      </c>
      <c r="F3206" s="1" t="s">
        <v>97</v>
      </c>
      <c r="G3206">
        <v>13</v>
      </c>
    </row>
    <row r="3207" spans="1:7" x14ac:dyDescent="0.35">
      <c r="A3207">
        <v>128642</v>
      </c>
      <c r="B3207">
        <v>0</v>
      </c>
      <c r="C3207" s="1" t="s">
        <v>21</v>
      </c>
      <c r="D3207">
        <v>6401</v>
      </c>
      <c r="E3207" s="1" t="s">
        <v>105</v>
      </c>
      <c r="F3207" s="1" t="s">
        <v>17</v>
      </c>
      <c r="G3207">
        <v>10</v>
      </c>
    </row>
    <row r="3208" spans="1:7" x14ac:dyDescent="0.35">
      <c r="A3208">
        <v>174422</v>
      </c>
      <c r="B3208">
        <v>0</v>
      </c>
      <c r="C3208" s="1" t="s">
        <v>51</v>
      </c>
      <c r="D3208">
        <v>0</v>
      </c>
      <c r="E3208" s="1" t="s">
        <v>97</v>
      </c>
      <c r="F3208" s="1" t="s">
        <v>17</v>
      </c>
      <c r="G3208">
        <v>5</v>
      </c>
    </row>
    <row r="3209" spans="1:7" x14ac:dyDescent="0.35">
      <c r="A3209">
        <v>190035</v>
      </c>
      <c r="B3209">
        <v>2</v>
      </c>
      <c r="C3209" s="1" t="s">
        <v>21</v>
      </c>
      <c r="D3209">
        <v>0</v>
      </c>
      <c r="E3209" s="1" t="s">
        <v>94</v>
      </c>
      <c r="F3209" s="1" t="s">
        <v>17</v>
      </c>
      <c r="G3209">
        <v>10</v>
      </c>
    </row>
    <row r="3210" spans="1:7" x14ac:dyDescent="0.35">
      <c r="A3210">
        <v>140429</v>
      </c>
      <c r="B3210">
        <v>1</v>
      </c>
      <c r="C3210" s="1" t="s">
        <v>55</v>
      </c>
      <c r="D3210">
        <v>0</v>
      </c>
      <c r="E3210" s="1" t="s">
        <v>105</v>
      </c>
      <c r="F3210" s="1" t="s">
        <v>14</v>
      </c>
      <c r="G3210">
        <v>25</v>
      </c>
    </row>
    <row r="3211" spans="1:7" x14ac:dyDescent="0.35">
      <c r="A3211">
        <v>168242</v>
      </c>
      <c r="B3211">
        <v>0</v>
      </c>
      <c r="C3211" s="1" t="s">
        <v>22</v>
      </c>
      <c r="D3211">
        <v>3001</v>
      </c>
      <c r="E3211" s="1" t="s">
        <v>96</v>
      </c>
      <c r="F3211" s="1" t="s">
        <v>17</v>
      </c>
      <c r="G3211">
        <v>12</v>
      </c>
    </row>
    <row r="3212" spans="1:7" x14ac:dyDescent="0.35">
      <c r="A3212">
        <v>73873</v>
      </c>
      <c r="B3212">
        <v>2</v>
      </c>
      <c r="C3212" s="1" t="s">
        <v>30</v>
      </c>
      <c r="D3212">
        <v>1604</v>
      </c>
      <c r="E3212" s="1" t="s">
        <v>94</v>
      </c>
      <c r="F3212" s="1" t="s">
        <v>14</v>
      </c>
      <c r="G3212">
        <v>32</v>
      </c>
    </row>
    <row r="3213" spans="1:7" x14ac:dyDescent="0.35">
      <c r="A3213">
        <v>78270</v>
      </c>
      <c r="B3213">
        <v>1</v>
      </c>
      <c r="C3213" s="1" t="s">
        <v>36</v>
      </c>
      <c r="D3213">
        <v>3401</v>
      </c>
      <c r="E3213" s="1" t="s">
        <v>103</v>
      </c>
      <c r="F3213" s="1" t="s">
        <v>14</v>
      </c>
      <c r="G3213">
        <v>15</v>
      </c>
    </row>
    <row r="3214" spans="1:7" x14ac:dyDescent="0.35">
      <c r="A3214">
        <v>108819</v>
      </c>
      <c r="B3214">
        <v>28</v>
      </c>
      <c r="C3214" s="1" t="s">
        <v>50</v>
      </c>
      <c r="D3214">
        <v>0</v>
      </c>
      <c r="E3214" s="1" t="s">
        <v>100</v>
      </c>
      <c r="F3214" s="1" t="s">
        <v>17</v>
      </c>
      <c r="G3214">
        <v>4</v>
      </c>
    </row>
    <row r="3215" spans="1:7" x14ac:dyDescent="0.35">
      <c r="A3215">
        <v>4991</v>
      </c>
      <c r="B3215">
        <v>2</v>
      </c>
      <c r="C3215" s="1" t="s">
        <v>28</v>
      </c>
      <c r="D3215">
        <v>2010</v>
      </c>
      <c r="E3215" s="1" t="s">
        <v>90</v>
      </c>
      <c r="F3215" s="1" t="s">
        <v>17</v>
      </c>
      <c r="G3215">
        <v>23</v>
      </c>
    </row>
    <row r="3216" spans="1:7" x14ac:dyDescent="0.35">
      <c r="A3216">
        <v>86387</v>
      </c>
      <c r="B3216">
        <v>1</v>
      </c>
      <c r="C3216" s="1" t="s">
        <v>46</v>
      </c>
      <c r="D3216">
        <v>1001</v>
      </c>
      <c r="E3216" s="1" t="s">
        <v>92</v>
      </c>
      <c r="F3216" s="1" t="s">
        <v>14</v>
      </c>
      <c r="G3216">
        <v>10</v>
      </c>
    </row>
    <row r="3217" spans="1:7" x14ac:dyDescent="0.35">
      <c r="A3217">
        <v>24997</v>
      </c>
      <c r="B3217">
        <v>0</v>
      </c>
      <c r="C3217" s="1" t="s">
        <v>47</v>
      </c>
      <c r="D3217">
        <v>4701</v>
      </c>
      <c r="E3217" s="1" t="s">
        <v>90</v>
      </c>
      <c r="F3217" s="1" t="s">
        <v>17</v>
      </c>
      <c r="G3217">
        <v>5</v>
      </c>
    </row>
    <row r="3218" spans="1:7" x14ac:dyDescent="0.35">
      <c r="A3218">
        <v>189958</v>
      </c>
      <c r="B3218">
        <v>3</v>
      </c>
      <c r="C3218" s="1" t="s">
        <v>21</v>
      </c>
      <c r="D3218">
        <v>1610</v>
      </c>
      <c r="E3218" s="1" t="s">
        <v>90</v>
      </c>
      <c r="F3218" s="1" t="s">
        <v>17</v>
      </c>
      <c r="G3218">
        <v>5</v>
      </c>
    </row>
    <row r="3219" spans="1:7" x14ac:dyDescent="0.35">
      <c r="A3219">
        <v>120022</v>
      </c>
      <c r="B3219">
        <v>0</v>
      </c>
      <c r="C3219" s="1" t="s">
        <v>21</v>
      </c>
      <c r="D3219">
        <v>5401</v>
      </c>
      <c r="E3219" s="1" t="s">
        <v>95</v>
      </c>
      <c r="F3219" s="1" t="s">
        <v>17</v>
      </c>
      <c r="G3219">
        <v>20</v>
      </c>
    </row>
    <row r="3220" spans="1:7" x14ac:dyDescent="0.35">
      <c r="A3220">
        <v>36809</v>
      </c>
      <c r="B3220">
        <v>0</v>
      </c>
      <c r="C3220" s="1" t="s">
        <v>21</v>
      </c>
      <c r="D3220">
        <v>1201</v>
      </c>
      <c r="E3220" s="1" t="s">
        <v>91</v>
      </c>
      <c r="F3220" s="1" t="s">
        <v>14</v>
      </c>
      <c r="G3220">
        <v>5</v>
      </c>
    </row>
    <row r="3221" spans="1:7" x14ac:dyDescent="0.35">
      <c r="A3221">
        <v>99761</v>
      </c>
      <c r="B3221">
        <v>1</v>
      </c>
      <c r="C3221" s="1" t="s">
        <v>37</v>
      </c>
      <c r="D3221">
        <v>6801</v>
      </c>
      <c r="E3221" s="1" t="s">
        <v>90</v>
      </c>
      <c r="F3221" s="1" t="s">
        <v>14</v>
      </c>
      <c r="G3221">
        <v>6</v>
      </c>
    </row>
    <row r="3222" spans="1:7" x14ac:dyDescent="0.35">
      <c r="A3222">
        <v>68120</v>
      </c>
      <c r="B3222">
        <v>28</v>
      </c>
      <c r="C3222" s="1" t="s">
        <v>30</v>
      </c>
      <c r="D3222">
        <v>3908</v>
      </c>
      <c r="E3222" s="1" t="s">
        <v>104</v>
      </c>
      <c r="F3222" s="1" t="s">
        <v>17</v>
      </c>
      <c r="G3222">
        <v>20</v>
      </c>
    </row>
    <row r="3223" spans="1:7" x14ac:dyDescent="0.35">
      <c r="A3223">
        <v>102372</v>
      </c>
      <c r="B3223">
        <v>1</v>
      </c>
      <c r="C3223" s="1" t="s">
        <v>37</v>
      </c>
      <c r="D3223">
        <v>0</v>
      </c>
      <c r="E3223" s="1" t="s">
        <v>91</v>
      </c>
      <c r="F3223" s="1" t="s">
        <v>14</v>
      </c>
      <c r="G3223">
        <v>23</v>
      </c>
    </row>
    <row r="3224" spans="1:7" x14ac:dyDescent="0.35">
      <c r="A3224">
        <v>6050</v>
      </c>
      <c r="B3224">
        <v>0</v>
      </c>
      <c r="C3224" s="1" t="s">
        <v>37</v>
      </c>
      <c r="D3224">
        <v>0</v>
      </c>
      <c r="E3224" s="1" t="s">
        <v>97</v>
      </c>
      <c r="F3224" s="1" t="s">
        <v>17</v>
      </c>
      <c r="G3224">
        <v>32</v>
      </c>
    </row>
    <row r="3225" spans="1:7" x14ac:dyDescent="0.35">
      <c r="A3225">
        <v>118657</v>
      </c>
      <c r="B3225">
        <v>28</v>
      </c>
      <c r="C3225" s="1" t="s">
        <v>21</v>
      </c>
      <c r="D3225">
        <v>0</v>
      </c>
      <c r="E3225" s="1" t="s">
        <v>100</v>
      </c>
      <c r="F3225" s="1" t="s">
        <v>17</v>
      </c>
      <c r="G3225">
        <v>11</v>
      </c>
    </row>
    <row r="3226" spans="1:7" x14ac:dyDescent="0.35">
      <c r="A3226">
        <v>169135</v>
      </c>
      <c r="B3226">
        <v>0</v>
      </c>
      <c r="C3226" s="1" t="s">
        <v>22</v>
      </c>
      <c r="D3226">
        <v>0</v>
      </c>
      <c r="E3226" s="1" t="s">
        <v>89</v>
      </c>
      <c r="F3226" s="1" t="s">
        <v>17</v>
      </c>
      <c r="G3226">
        <v>10</v>
      </c>
    </row>
    <row r="3227" spans="1:7" x14ac:dyDescent="0.35">
      <c r="A3227">
        <v>187748</v>
      </c>
      <c r="B3227">
        <v>0</v>
      </c>
      <c r="C3227" s="1" t="s">
        <v>13</v>
      </c>
      <c r="D3227">
        <v>0</v>
      </c>
      <c r="E3227" s="1" t="s">
        <v>97</v>
      </c>
      <c r="F3227" s="1" t="s">
        <v>97</v>
      </c>
      <c r="G3227">
        <v>7</v>
      </c>
    </row>
    <row r="3228" spans="1:7" x14ac:dyDescent="0.35">
      <c r="A3228">
        <v>73786</v>
      </c>
      <c r="B3228">
        <v>1</v>
      </c>
      <c r="C3228" s="1" t="s">
        <v>30</v>
      </c>
      <c r="D3228">
        <v>2303</v>
      </c>
      <c r="E3228" s="1" t="s">
        <v>94</v>
      </c>
      <c r="F3228" s="1" t="s">
        <v>14</v>
      </c>
      <c r="G3228">
        <v>12</v>
      </c>
    </row>
    <row r="3229" spans="1:7" x14ac:dyDescent="0.35">
      <c r="A3229">
        <v>47276</v>
      </c>
      <c r="B3229">
        <v>1</v>
      </c>
      <c r="C3229" s="1" t="s">
        <v>44</v>
      </c>
      <c r="D3229">
        <v>4001</v>
      </c>
      <c r="E3229" s="1" t="s">
        <v>90</v>
      </c>
      <c r="F3229" s="1" t="s">
        <v>14</v>
      </c>
      <c r="G3229">
        <v>6</v>
      </c>
    </row>
    <row r="3230" spans="1:7" x14ac:dyDescent="0.35">
      <c r="A3230">
        <v>27329</v>
      </c>
      <c r="B3230">
        <v>2</v>
      </c>
      <c r="C3230" s="1" t="s">
        <v>40</v>
      </c>
      <c r="D3230">
        <v>4601</v>
      </c>
      <c r="E3230" s="1" t="s">
        <v>90</v>
      </c>
      <c r="F3230" s="1" t="s">
        <v>14</v>
      </c>
      <c r="G3230">
        <v>15</v>
      </c>
    </row>
    <row r="3231" spans="1:7" x14ac:dyDescent="0.35">
      <c r="A3231">
        <v>102579</v>
      </c>
      <c r="B3231">
        <v>0</v>
      </c>
      <c r="C3231" s="1" t="s">
        <v>37</v>
      </c>
      <c r="D3231">
        <v>0</v>
      </c>
      <c r="E3231" s="1" t="s">
        <v>92</v>
      </c>
      <c r="F3231" s="1" t="s">
        <v>31</v>
      </c>
      <c r="G3231">
        <v>5</v>
      </c>
    </row>
    <row r="3232" spans="1:7" x14ac:dyDescent="0.35">
      <c r="A3232">
        <v>145403</v>
      </c>
      <c r="B3232">
        <v>0</v>
      </c>
      <c r="C3232" s="1" t="s">
        <v>22</v>
      </c>
      <c r="D3232">
        <v>602</v>
      </c>
      <c r="E3232" s="1" t="s">
        <v>91</v>
      </c>
      <c r="F3232" s="1" t="s">
        <v>17</v>
      </c>
      <c r="G3232">
        <v>10</v>
      </c>
    </row>
    <row r="3233" spans="1:7" x14ac:dyDescent="0.35">
      <c r="A3233">
        <v>59814</v>
      </c>
      <c r="B3233">
        <v>28</v>
      </c>
      <c r="C3233" s="1" t="s">
        <v>34</v>
      </c>
      <c r="D3233">
        <v>4001</v>
      </c>
      <c r="E3233" s="1" t="s">
        <v>100</v>
      </c>
      <c r="F3233" s="1" t="s">
        <v>17</v>
      </c>
      <c r="G3233">
        <v>5</v>
      </c>
    </row>
    <row r="3234" spans="1:7" x14ac:dyDescent="0.35">
      <c r="A3234">
        <v>85059</v>
      </c>
      <c r="B3234">
        <v>1</v>
      </c>
      <c r="C3234" s="1" t="s">
        <v>57</v>
      </c>
      <c r="D3234">
        <v>1701</v>
      </c>
      <c r="E3234" s="1" t="s">
        <v>92</v>
      </c>
      <c r="F3234" s="1" t="s">
        <v>14</v>
      </c>
      <c r="G3234">
        <v>5</v>
      </c>
    </row>
    <row r="3235" spans="1:7" x14ac:dyDescent="0.35">
      <c r="A3235">
        <v>168103</v>
      </c>
      <c r="B3235">
        <v>1</v>
      </c>
      <c r="C3235" s="1" t="s">
        <v>22</v>
      </c>
      <c r="D3235">
        <v>4201</v>
      </c>
      <c r="E3235" s="1" t="s">
        <v>102</v>
      </c>
      <c r="F3235" s="1" t="s">
        <v>14</v>
      </c>
      <c r="G3235">
        <v>10</v>
      </c>
    </row>
    <row r="3236" spans="1:7" x14ac:dyDescent="0.35">
      <c r="A3236">
        <v>13452</v>
      </c>
      <c r="B3236">
        <v>1</v>
      </c>
      <c r="C3236" s="1" t="s">
        <v>13</v>
      </c>
      <c r="D3236">
        <v>2001</v>
      </c>
      <c r="E3236" s="1" t="s">
        <v>98</v>
      </c>
      <c r="F3236" s="1" t="s">
        <v>14</v>
      </c>
      <c r="G3236">
        <v>10</v>
      </c>
    </row>
    <row r="3237" spans="1:7" x14ac:dyDescent="0.35">
      <c r="A3237">
        <v>183673</v>
      </c>
      <c r="B3237">
        <v>0</v>
      </c>
      <c r="C3237" s="1" t="s">
        <v>41</v>
      </c>
      <c r="D3237">
        <v>1108</v>
      </c>
      <c r="E3237" s="1" t="s">
        <v>92</v>
      </c>
      <c r="F3237" s="1" t="s">
        <v>17</v>
      </c>
      <c r="G3237">
        <v>10</v>
      </c>
    </row>
    <row r="3238" spans="1:7" x14ac:dyDescent="0.35">
      <c r="A3238">
        <v>160306</v>
      </c>
      <c r="B3238">
        <v>2</v>
      </c>
      <c r="C3238" s="1" t="s">
        <v>22</v>
      </c>
      <c r="D3238">
        <v>2601</v>
      </c>
      <c r="E3238" s="1" t="s">
        <v>90</v>
      </c>
      <c r="F3238" s="1" t="s">
        <v>17</v>
      </c>
      <c r="G3238">
        <v>10</v>
      </c>
    </row>
    <row r="3239" spans="1:7" x14ac:dyDescent="0.35">
      <c r="A3239">
        <v>140347</v>
      </c>
      <c r="B3239">
        <v>0</v>
      </c>
      <c r="C3239" s="1" t="s">
        <v>55</v>
      </c>
      <c r="D3239">
        <v>0</v>
      </c>
      <c r="E3239" s="1" t="s">
        <v>89</v>
      </c>
      <c r="F3239" s="1" t="s">
        <v>14</v>
      </c>
      <c r="G3239">
        <v>10</v>
      </c>
    </row>
    <row r="3240" spans="1:7" x14ac:dyDescent="0.35">
      <c r="A3240">
        <v>57092</v>
      </c>
      <c r="B3240">
        <v>0</v>
      </c>
      <c r="C3240" s="1" t="s">
        <v>58</v>
      </c>
      <c r="D3240">
        <v>5308</v>
      </c>
      <c r="E3240" s="1" t="s">
        <v>95</v>
      </c>
      <c r="F3240" s="1" t="s">
        <v>14</v>
      </c>
      <c r="G3240">
        <v>36</v>
      </c>
    </row>
    <row r="3241" spans="1:7" x14ac:dyDescent="0.35">
      <c r="A3241">
        <v>171216</v>
      </c>
      <c r="B3241">
        <v>0</v>
      </c>
      <c r="C3241" s="1" t="s">
        <v>22</v>
      </c>
      <c r="D3241">
        <v>3601</v>
      </c>
      <c r="E3241" s="1" t="s">
        <v>91</v>
      </c>
      <c r="F3241" s="1" t="s">
        <v>17</v>
      </c>
      <c r="G3241">
        <v>5</v>
      </c>
    </row>
    <row r="3242" spans="1:7" x14ac:dyDescent="0.35">
      <c r="A3242">
        <v>111861</v>
      </c>
      <c r="B3242">
        <v>1</v>
      </c>
      <c r="C3242" s="1" t="s">
        <v>33</v>
      </c>
      <c r="D3242">
        <v>2212</v>
      </c>
      <c r="E3242" s="1" t="s">
        <v>105</v>
      </c>
      <c r="F3242" s="1" t="s">
        <v>14</v>
      </c>
      <c r="G3242">
        <v>5</v>
      </c>
    </row>
    <row r="3243" spans="1:7" x14ac:dyDescent="0.35">
      <c r="A3243">
        <v>66393</v>
      </c>
      <c r="B3243">
        <v>0</v>
      </c>
      <c r="C3243" s="1" t="s">
        <v>30</v>
      </c>
      <c r="D3243">
        <v>5412</v>
      </c>
      <c r="E3243" s="1" t="s">
        <v>90</v>
      </c>
      <c r="F3243" s="1" t="s">
        <v>14</v>
      </c>
      <c r="G3243">
        <v>50</v>
      </c>
    </row>
    <row r="3244" spans="1:7" x14ac:dyDescent="0.35">
      <c r="A3244">
        <v>189848</v>
      </c>
      <c r="B3244">
        <v>1</v>
      </c>
      <c r="C3244" s="1" t="s">
        <v>13</v>
      </c>
      <c r="D3244">
        <v>1801</v>
      </c>
      <c r="E3244" s="1" t="s">
        <v>89</v>
      </c>
      <c r="F3244" s="1" t="s">
        <v>14</v>
      </c>
      <c r="G3244">
        <v>12</v>
      </c>
    </row>
    <row r="3245" spans="1:7" x14ac:dyDescent="0.35">
      <c r="A3245">
        <v>103298</v>
      </c>
      <c r="B3245">
        <v>0</v>
      </c>
      <c r="C3245" s="1" t="s">
        <v>37</v>
      </c>
      <c r="D3245">
        <v>7101</v>
      </c>
      <c r="E3245" s="1" t="s">
        <v>101</v>
      </c>
      <c r="F3245" s="1" t="s">
        <v>17</v>
      </c>
      <c r="G3245">
        <v>15</v>
      </c>
    </row>
    <row r="3246" spans="1:7" x14ac:dyDescent="0.35">
      <c r="A3246">
        <v>104442</v>
      </c>
      <c r="B3246">
        <v>28</v>
      </c>
      <c r="C3246" s="1" t="s">
        <v>28</v>
      </c>
      <c r="D3246">
        <v>4608</v>
      </c>
      <c r="E3246" s="1" t="s">
        <v>94</v>
      </c>
      <c r="F3246" s="1" t="s">
        <v>17</v>
      </c>
      <c r="G3246">
        <v>35</v>
      </c>
    </row>
    <row r="3247" spans="1:7" x14ac:dyDescent="0.35">
      <c r="A3247">
        <v>83279</v>
      </c>
      <c r="B3247">
        <v>0</v>
      </c>
      <c r="C3247" s="1" t="s">
        <v>57</v>
      </c>
      <c r="D3247">
        <v>4501</v>
      </c>
      <c r="E3247" s="1" t="s">
        <v>94</v>
      </c>
      <c r="F3247" s="1" t="s">
        <v>17</v>
      </c>
      <c r="G3247">
        <v>19</v>
      </c>
    </row>
    <row r="3248" spans="1:7" x14ac:dyDescent="0.35">
      <c r="A3248">
        <v>153026</v>
      </c>
      <c r="B3248">
        <v>2</v>
      </c>
      <c r="C3248" s="1" t="s">
        <v>22</v>
      </c>
      <c r="D3248">
        <v>2601</v>
      </c>
      <c r="E3248" s="1" t="s">
        <v>98</v>
      </c>
      <c r="F3248" s="1" t="s">
        <v>17</v>
      </c>
      <c r="G3248">
        <v>10</v>
      </c>
    </row>
    <row r="3249" spans="1:7" x14ac:dyDescent="0.35">
      <c r="A3249">
        <v>162687</v>
      </c>
      <c r="B3249">
        <v>0</v>
      </c>
      <c r="C3249" s="1" t="s">
        <v>22</v>
      </c>
      <c r="D3249">
        <v>4001</v>
      </c>
      <c r="E3249" s="1" t="s">
        <v>96</v>
      </c>
      <c r="F3249" s="1" t="s">
        <v>17</v>
      </c>
      <c r="G3249">
        <v>35</v>
      </c>
    </row>
    <row r="3250" spans="1:7" x14ac:dyDescent="0.35">
      <c r="A3250">
        <v>133283</v>
      </c>
      <c r="B3250">
        <v>1002</v>
      </c>
      <c r="C3250" s="1" t="s">
        <v>42</v>
      </c>
      <c r="D3250">
        <v>0</v>
      </c>
      <c r="E3250" s="1" t="s">
        <v>92</v>
      </c>
      <c r="F3250" s="1" t="s">
        <v>14</v>
      </c>
      <c r="G3250">
        <v>15</v>
      </c>
    </row>
    <row r="3251" spans="1:7" x14ac:dyDescent="0.35">
      <c r="A3251">
        <v>58934</v>
      </c>
      <c r="B3251">
        <v>0</v>
      </c>
      <c r="C3251" s="1" t="s">
        <v>58</v>
      </c>
      <c r="D3251">
        <v>0</v>
      </c>
      <c r="E3251" s="1" t="s">
        <v>100</v>
      </c>
      <c r="F3251" s="1" t="s">
        <v>17</v>
      </c>
      <c r="G3251">
        <v>10</v>
      </c>
    </row>
    <row r="3252" spans="1:7" x14ac:dyDescent="0.35">
      <c r="A3252">
        <v>151195</v>
      </c>
      <c r="B3252">
        <v>0</v>
      </c>
      <c r="C3252" s="1" t="s">
        <v>22</v>
      </c>
      <c r="D3252">
        <v>1001</v>
      </c>
      <c r="E3252" s="1" t="s">
        <v>97</v>
      </c>
      <c r="F3252" s="1" t="s">
        <v>17</v>
      </c>
      <c r="G3252">
        <v>10</v>
      </c>
    </row>
    <row r="3253" spans="1:7" x14ac:dyDescent="0.35">
      <c r="A3253">
        <v>1322</v>
      </c>
      <c r="B3253">
        <v>28</v>
      </c>
      <c r="C3253" s="1" t="s">
        <v>30</v>
      </c>
      <c r="D3253">
        <v>4301</v>
      </c>
      <c r="E3253" s="1" t="s">
        <v>104</v>
      </c>
      <c r="F3253" s="1" t="s">
        <v>17</v>
      </c>
      <c r="G3253">
        <v>14</v>
      </c>
    </row>
    <row r="3254" spans="1:7" x14ac:dyDescent="0.35">
      <c r="A3254">
        <v>157307</v>
      </c>
      <c r="B3254">
        <v>1</v>
      </c>
      <c r="C3254" s="1" t="s">
        <v>22</v>
      </c>
      <c r="D3254">
        <v>6001</v>
      </c>
      <c r="E3254" s="1" t="s">
        <v>96</v>
      </c>
      <c r="F3254" s="1" t="s">
        <v>14</v>
      </c>
      <c r="G3254">
        <v>30</v>
      </c>
    </row>
    <row r="3255" spans="1:7" x14ac:dyDescent="0.35">
      <c r="A3255">
        <v>175582</v>
      </c>
      <c r="B3255">
        <v>28</v>
      </c>
      <c r="C3255" s="1" t="s">
        <v>51</v>
      </c>
      <c r="D3255">
        <v>6011</v>
      </c>
      <c r="E3255" s="1" t="s">
        <v>98</v>
      </c>
      <c r="F3255" s="1" t="s">
        <v>17</v>
      </c>
      <c r="G3255">
        <v>15</v>
      </c>
    </row>
    <row r="3256" spans="1:7" x14ac:dyDescent="0.35">
      <c r="A3256">
        <v>78875</v>
      </c>
      <c r="B3256">
        <v>28</v>
      </c>
      <c r="C3256" s="1" t="s">
        <v>36</v>
      </c>
      <c r="D3256">
        <v>403</v>
      </c>
      <c r="E3256" s="1" t="s">
        <v>94</v>
      </c>
      <c r="F3256" s="1" t="s">
        <v>17</v>
      </c>
      <c r="G3256">
        <v>15</v>
      </c>
    </row>
    <row r="3257" spans="1:7" x14ac:dyDescent="0.35">
      <c r="A3257">
        <v>57705</v>
      </c>
      <c r="B3257">
        <v>0</v>
      </c>
      <c r="C3257" s="1" t="s">
        <v>58</v>
      </c>
      <c r="D3257">
        <v>0</v>
      </c>
      <c r="E3257" s="1" t="s">
        <v>103</v>
      </c>
      <c r="F3257" s="1" t="s">
        <v>17</v>
      </c>
      <c r="G3257">
        <v>5</v>
      </c>
    </row>
    <row r="3258" spans="1:7" x14ac:dyDescent="0.35">
      <c r="A3258">
        <v>70039</v>
      </c>
      <c r="B3258">
        <v>1</v>
      </c>
      <c r="C3258" s="1" t="s">
        <v>30</v>
      </c>
      <c r="D3258">
        <v>5002</v>
      </c>
      <c r="E3258" s="1" t="s">
        <v>90</v>
      </c>
      <c r="F3258" s="1" t="s">
        <v>14</v>
      </c>
      <c r="G3258">
        <v>13</v>
      </c>
    </row>
    <row r="3259" spans="1:7" x14ac:dyDescent="0.35">
      <c r="A3259">
        <v>138307</v>
      </c>
      <c r="B3259">
        <v>0</v>
      </c>
      <c r="C3259" s="1" t="s">
        <v>56</v>
      </c>
      <c r="D3259">
        <v>4310</v>
      </c>
      <c r="E3259" s="1" t="s">
        <v>94</v>
      </c>
      <c r="F3259" s="1" t="s">
        <v>17</v>
      </c>
      <c r="G3259">
        <v>18</v>
      </c>
    </row>
    <row r="3260" spans="1:7" x14ac:dyDescent="0.35">
      <c r="A3260">
        <v>163614</v>
      </c>
      <c r="B3260">
        <v>0</v>
      </c>
      <c r="C3260" s="1" t="s">
        <v>22</v>
      </c>
      <c r="D3260">
        <v>0</v>
      </c>
      <c r="E3260" s="1" t="s">
        <v>96</v>
      </c>
      <c r="F3260" s="1" t="s">
        <v>17</v>
      </c>
      <c r="G3260">
        <v>10</v>
      </c>
    </row>
    <row r="3261" spans="1:7" x14ac:dyDescent="0.35">
      <c r="A3261">
        <v>21966</v>
      </c>
      <c r="B3261">
        <v>2</v>
      </c>
      <c r="C3261" s="1" t="s">
        <v>18</v>
      </c>
      <c r="D3261">
        <v>0</v>
      </c>
      <c r="E3261" s="1" t="s">
        <v>92</v>
      </c>
      <c r="F3261" s="1" t="s">
        <v>17</v>
      </c>
      <c r="G3261">
        <v>6</v>
      </c>
    </row>
    <row r="3262" spans="1:7" x14ac:dyDescent="0.35">
      <c r="A3262">
        <v>44433</v>
      </c>
      <c r="B3262">
        <v>1</v>
      </c>
      <c r="C3262" s="1" t="s">
        <v>13</v>
      </c>
      <c r="D3262">
        <v>2308</v>
      </c>
      <c r="E3262" s="1" t="s">
        <v>89</v>
      </c>
      <c r="F3262" s="1" t="s">
        <v>14</v>
      </c>
      <c r="G3262">
        <v>10</v>
      </c>
    </row>
    <row r="3263" spans="1:7" x14ac:dyDescent="0.35">
      <c r="A3263">
        <v>189234</v>
      </c>
      <c r="B3263">
        <v>28</v>
      </c>
      <c r="C3263" s="1" t="s">
        <v>24</v>
      </c>
      <c r="D3263">
        <v>0</v>
      </c>
      <c r="E3263" s="1" t="s">
        <v>102</v>
      </c>
      <c r="F3263" s="1" t="s">
        <v>17</v>
      </c>
      <c r="G3263">
        <v>5</v>
      </c>
    </row>
    <row r="3264" spans="1:7" x14ac:dyDescent="0.35">
      <c r="A3264">
        <v>37304</v>
      </c>
      <c r="B3264">
        <v>1</v>
      </c>
      <c r="C3264" s="1" t="s">
        <v>13</v>
      </c>
      <c r="D3264">
        <v>3911</v>
      </c>
      <c r="E3264" s="1" t="s">
        <v>94</v>
      </c>
      <c r="F3264" s="1" t="s">
        <v>14</v>
      </c>
      <c r="G3264">
        <v>5</v>
      </c>
    </row>
    <row r="3265" spans="1:7" x14ac:dyDescent="0.35">
      <c r="A3265">
        <v>35728</v>
      </c>
      <c r="B3265">
        <v>0</v>
      </c>
      <c r="C3265" s="1" t="s">
        <v>13</v>
      </c>
      <c r="D3265">
        <v>4801</v>
      </c>
      <c r="E3265" s="1" t="s">
        <v>90</v>
      </c>
      <c r="F3265" s="1" t="s">
        <v>14</v>
      </c>
      <c r="G3265">
        <v>10</v>
      </c>
    </row>
    <row r="3266" spans="1:7" x14ac:dyDescent="0.35">
      <c r="A3266">
        <v>30640</v>
      </c>
      <c r="B3266">
        <v>0</v>
      </c>
      <c r="C3266" s="1" t="s">
        <v>40</v>
      </c>
      <c r="D3266">
        <v>3311</v>
      </c>
      <c r="E3266" s="1" t="s">
        <v>89</v>
      </c>
      <c r="F3266" s="1" t="s">
        <v>17</v>
      </c>
      <c r="G3266">
        <v>15</v>
      </c>
    </row>
    <row r="3267" spans="1:7" x14ac:dyDescent="0.35">
      <c r="A3267">
        <v>7734</v>
      </c>
      <c r="B3267">
        <v>1</v>
      </c>
      <c r="C3267" s="1" t="s">
        <v>36</v>
      </c>
      <c r="D3267">
        <v>2512</v>
      </c>
      <c r="E3267" s="1" t="s">
        <v>90</v>
      </c>
      <c r="F3267" s="1" t="s">
        <v>14</v>
      </c>
      <c r="G3267">
        <v>20</v>
      </c>
    </row>
    <row r="3268" spans="1:7" x14ac:dyDescent="0.35">
      <c r="A3268">
        <v>42776</v>
      </c>
      <c r="B3268">
        <v>2</v>
      </c>
      <c r="C3268" s="1" t="s">
        <v>13</v>
      </c>
      <c r="D3268">
        <v>0</v>
      </c>
      <c r="E3268" s="1" t="s">
        <v>93</v>
      </c>
      <c r="F3268" s="1" t="s">
        <v>14</v>
      </c>
      <c r="G3268">
        <v>16</v>
      </c>
    </row>
    <row r="3269" spans="1:7" x14ac:dyDescent="0.35">
      <c r="A3269">
        <v>44817</v>
      </c>
      <c r="B3269">
        <v>2</v>
      </c>
      <c r="C3269" s="1" t="s">
        <v>13</v>
      </c>
      <c r="D3269">
        <v>1806</v>
      </c>
      <c r="E3269" s="1" t="s">
        <v>105</v>
      </c>
      <c r="F3269" s="1" t="s">
        <v>17</v>
      </c>
      <c r="G3269">
        <v>5</v>
      </c>
    </row>
    <row r="3270" spans="1:7" x14ac:dyDescent="0.35">
      <c r="A3270">
        <v>165241</v>
      </c>
      <c r="B3270">
        <v>1</v>
      </c>
      <c r="C3270" s="1" t="s">
        <v>22</v>
      </c>
      <c r="D3270">
        <v>2602</v>
      </c>
      <c r="E3270" s="1" t="s">
        <v>93</v>
      </c>
      <c r="F3270" s="1" t="s">
        <v>14</v>
      </c>
      <c r="G3270">
        <v>15</v>
      </c>
    </row>
    <row r="3271" spans="1:7" x14ac:dyDescent="0.35">
      <c r="A3271">
        <v>111371</v>
      </c>
      <c r="B3271">
        <v>0</v>
      </c>
      <c r="C3271" s="1" t="s">
        <v>33</v>
      </c>
      <c r="D3271">
        <v>0</v>
      </c>
      <c r="E3271" s="1" t="s">
        <v>90</v>
      </c>
      <c r="F3271" s="1" t="s">
        <v>31</v>
      </c>
      <c r="G3271">
        <v>20</v>
      </c>
    </row>
    <row r="3272" spans="1:7" x14ac:dyDescent="0.35">
      <c r="A3272">
        <v>134398</v>
      </c>
      <c r="B3272">
        <v>2</v>
      </c>
      <c r="C3272" s="1" t="s">
        <v>39</v>
      </c>
      <c r="D3272">
        <v>2501</v>
      </c>
      <c r="E3272" s="1" t="s">
        <v>96</v>
      </c>
      <c r="F3272" s="1" t="s">
        <v>17</v>
      </c>
      <c r="G3272">
        <v>10</v>
      </c>
    </row>
    <row r="3273" spans="1:7" x14ac:dyDescent="0.35">
      <c r="A3273">
        <v>88868</v>
      </c>
      <c r="B3273">
        <v>0</v>
      </c>
      <c r="C3273" s="1" t="s">
        <v>16</v>
      </c>
      <c r="D3273">
        <v>2401</v>
      </c>
      <c r="E3273" s="1" t="s">
        <v>94</v>
      </c>
      <c r="F3273" s="1" t="s">
        <v>17</v>
      </c>
      <c r="G3273">
        <v>8</v>
      </c>
    </row>
    <row r="3274" spans="1:7" x14ac:dyDescent="0.35">
      <c r="A3274">
        <v>183223</v>
      </c>
      <c r="B3274">
        <v>1</v>
      </c>
      <c r="C3274" s="1" t="s">
        <v>41</v>
      </c>
      <c r="D3274">
        <v>5601</v>
      </c>
      <c r="E3274" s="1" t="s">
        <v>91</v>
      </c>
      <c r="F3274" s="1" t="s">
        <v>14</v>
      </c>
      <c r="G3274">
        <v>23</v>
      </c>
    </row>
    <row r="3275" spans="1:7" x14ac:dyDescent="0.35">
      <c r="A3275">
        <v>186925</v>
      </c>
      <c r="B3275">
        <v>0</v>
      </c>
      <c r="C3275" s="1" t="s">
        <v>53</v>
      </c>
      <c r="D3275">
        <v>3001</v>
      </c>
      <c r="E3275" s="1" t="s">
        <v>92</v>
      </c>
      <c r="F3275" s="1" t="s">
        <v>17</v>
      </c>
      <c r="G3275">
        <v>15</v>
      </c>
    </row>
    <row r="3276" spans="1:7" x14ac:dyDescent="0.35">
      <c r="A3276">
        <v>132097</v>
      </c>
      <c r="B3276">
        <v>2</v>
      </c>
      <c r="C3276" s="1" t="s">
        <v>22</v>
      </c>
      <c r="D3276">
        <v>3801</v>
      </c>
      <c r="E3276" s="1" t="s">
        <v>90</v>
      </c>
      <c r="F3276" s="1" t="s">
        <v>17</v>
      </c>
      <c r="G3276">
        <v>13</v>
      </c>
    </row>
    <row r="3277" spans="1:7" x14ac:dyDescent="0.35">
      <c r="A3277">
        <v>61962</v>
      </c>
      <c r="B3277">
        <v>0</v>
      </c>
      <c r="C3277" s="1" t="s">
        <v>34</v>
      </c>
      <c r="D3277">
        <v>0</v>
      </c>
      <c r="E3277" s="1" t="s">
        <v>90</v>
      </c>
      <c r="F3277" s="1" t="s">
        <v>17</v>
      </c>
      <c r="G3277">
        <v>25</v>
      </c>
    </row>
    <row r="3278" spans="1:7" x14ac:dyDescent="0.35">
      <c r="A3278">
        <v>162656</v>
      </c>
      <c r="B3278">
        <v>0</v>
      </c>
      <c r="C3278" s="1" t="s">
        <v>22</v>
      </c>
      <c r="D3278">
        <v>0</v>
      </c>
      <c r="E3278" s="1" t="s">
        <v>90</v>
      </c>
      <c r="F3278" s="1" t="s">
        <v>17</v>
      </c>
      <c r="G3278">
        <v>20</v>
      </c>
    </row>
    <row r="3279" spans="1:7" x14ac:dyDescent="0.35">
      <c r="A3279">
        <v>79602</v>
      </c>
      <c r="B3279">
        <v>2</v>
      </c>
      <c r="C3279" s="1" t="s">
        <v>36</v>
      </c>
      <c r="D3279">
        <v>1102</v>
      </c>
      <c r="E3279" s="1" t="s">
        <v>94</v>
      </c>
      <c r="F3279" s="1" t="s">
        <v>14</v>
      </c>
      <c r="G3279">
        <v>15</v>
      </c>
    </row>
    <row r="3280" spans="1:7" x14ac:dyDescent="0.35">
      <c r="A3280">
        <v>65578</v>
      </c>
      <c r="B3280">
        <v>28</v>
      </c>
      <c r="C3280" s="1" t="s">
        <v>30</v>
      </c>
      <c r="D3280">
        <v>2102</v>
      </c>
      <c r="E3280" s="1" t="s">
        <v>102</v>
      </c>
      <c r="F3280" s="1" t="s">
        <v>17</v>
      </c>
      <c r="G3280">
        <v>21</v>
      </c>
    </row>
    <row r="3281" spans="1:7" x14ac:dyDescent="0.35">
      <c r="A3281">
        <v>169186</v>
      </c>
      <c r="B3281">
        <v>1</v>
      </c>
      <c r="C3281" s="1" t="s">
        <v>22</v>
      </c>
      <c r="D3281">
        <v>2801</v>
      </c>
      <c r="E3281" s="1" t="s">
        <v>92</v>
      </c>
      <c r="F3281" s="1" t="s">
        <v>14</v>
      </c>
      <c r="G3281">
        <v>9</v>
      </c>
    </row>
    <row r="3282" spans="1:7" x14ac:dyDescent="0.35">
      <c r="A3282">
        <v>189438</v>
      </c>
      <c r="B3282">
        <v>1</v>
      </c>
      <c r="C3282" s="1" t="s">
        <v>38</v>
      </c>
      <c r="D3282">
        <v>4101</v>
      </c>
      <c r="E3282" s="1" t="s">
        <v>104</v>
      </c>
      <c r="F3282" s="1" t="s">
        <v>14</v>
      </c>
      <c r="G3282">
        <v>9</v>
      </c>
    </row>
    <row r="3283" spans="1:7" x14ac:dyDescent="0.35">
      <c r="A3283">
        <v>110871</v>
      </c>
      <c r="B3283">
        <v>2</v>
      </c>
      <c r="C3283" s="1" t="s">
        <v>33</v>
      </c>
      <c r="D3283">
        <v>1010</v>
      </c>
      <c r="E3283" s="1" t="s">
        <v>92</v>
      </c>
      <c r="F3283" s="1" t="s">
        <v>17</v>
      </c>
      <c r="G3283">
        <v>5</v>
      </c>
    </row>
    <row r="3284" spans="1:7" x14ac:dyDescent="0.35">
      <c r="A3284">
        <v>168370</v>
      </c>
      <c r="B3284">
        <v>0</v>
      </c>
      <c r="C3284" s="1" t="s">
        <v>22</v>
      </c>
      <c r="D3284">
        <v>5804</v>
      </c>
      <c r="E3284" s="1" t="s">
        <v>91</v>
      </c>
      <c r="F3284" s="1" t="s">
        <v>17</v>
      </c>
      <c r="G3284">
        <v>15</v>
      </c>
    </row>
    <row r="3285" spans="1:7" x14ac:dyDescent="0.35">
      <c r="A3285">
        <v>156618</v>
      </c>
      <c r="B3285">
        <v>0</v>
      </c>
      <c r="C3285" s="1" t="s">
        <v>22</v>
      </c>
      <c r="D3285">
        <v>4401</v>
      </c>
      <c r="E3285" s="1" t="s">
        <v>91</v>
      </c>
      <c r="F3285" s="1" t="s">
        <v>97</v>
      </c>
      <c r="G3285">
        <v>25</v>
      </c>
    </row>
    <row r="3286" spans="1:7" x14ac:dyDescent="0.35">
      <c r="A3286">
        <v>109858</v>
      </c>
      <c r="B3286">
        <v>0</v>
      </c>
      <c r="C3286" s="1" t="s">
        <v>50</v>
      </c>
      <c r="D3286">
        <v>5512</v>
      </c>
      <c r="E3286" s="1" t="s">
        <v>94</v>
      </c>
      <c r="F3286" s="1" t="s">
        <v>17</v>
      </c>
      <c r="G3286">
        <v>15</v>
      </c>
    </row>
    <row r="3287" spans="1:7" x14ac:dyDescent="0.35">
      <c r="A3287">
        <v>99501</v>
      </c>
      <c r="B3287">
        <v>0</v>
      </c>
      <c r="C3287" s="1" t="s">
        <v>37</v>
      </c>
      <c r="D3287">
        <v>5701</v>
      </c>
      <c r="E3287" s="1" t="s">
        <v>94</v>
      </c>
      <c r="F3287" s="1" t="s">
        <v>17</v>
      </c>
      <c r="G3287">
        <v>10</v>
      </c>
    </row>
    <row r="3288" spans="1:7" x14ac:dyDescent="0.35">
      <c r="A3288">
        <v>125467</v>
      </c>
      <c r="B3288">
        <v>0</v>
      </c>
      <c r="C3288" s="1" t="s">
        <v>21</v>
      </c>
      <c r="D3288">
        <v>0</v>
      </c>
      <c r="E3288" s="1" t="s">
        <v>98</v>
      </c>
      <c r="F3288" s="1" t="s">
        <v>17</v>
      </c>
      <c r="G3288">
        <v>15</v>
      </c>
    </row>
    <row r="3289" spans="1:7" x14ac:dyDescent="0.35">
      <c r="A3289">
        <v>55956</v>
      </c>
      <c r="B3289">
        <v>0</v>
      </c>
      <c r="C3289" s="1" t="s">
        <v>13</v>
      </c>
      <c r="D3289">
        <v>0</v>
      </c>
      <c r="E3289" s="1" t="s">
        <v>93</v>
      </c>
      <c r="F3289" s="1" t="s">
        <v>17</v>
      </c>
      <c r="G3289">
        <v>10</v>
      </c>
    </row>
    <row r="3290" spans="1:7" x14ac:dyDescent="0.35">
      <c r="A3290">
        <v>103644</v>
      </c>
      <c r="B3290">
        <v>0</v>
      </c>
      <c r="C3290" s="1" t="s">
        <v>37</v>
      </c>
      <c r="D3290">
        <v>0</v>
      </c>
      <c r="E3290" s="1" t="s">
        <v>90</v>
      </c>
      <c r="F3290" s="1" t="s">
        <v>17</v>
      </c>
      <c r="G3290">
        <v>10</v>
      </c>
    </row>
    <row r="3291" spans="1:7" x14ac:dyDescent="0.35">
      <c r="A3291">
        <v>39613</v>
      </c>
      <c r="B3291">
        <v>2</v>
      </c>
      <c r="C3291" s="1" t="s">
        <v>13</v>
      </c>
      <c r="D3291">
        <v>5610</v>
      </c>
      <c r="E3291" s="1" t="s">
        <v>99</v>
      </c>
      <c r="F3291" s="1" t="s">
        <v>17</v>
      </c>
      <c r="G3291">
        <v>5</v>
      </c>
    </row>
    <row r="3292" spans="1:7" x14ac:dyDescent="0.35">
      <c r="A3292">
        <v>159</v>
      </c>
      <c r="B3292">
        <v>2</v>
      </c>
      <c r="C3292" s="1" t="s">
        <v>57</v>
      </c>
      <c r="D3292">
        <v>1602</v>
      </c>
      <c r="E3292" s="1" t="s">
        <v>92</v>
      </c>
      <c r="F3292" s="1" t="s">
        <v>14</v>
      </c>
      <c r="G3292">
        <v>12</v>
      </c>
    </row>
    <row r="3293" spans="1:7" x14ac:dyDescent="0.35">
      <c r="A3293">
        <v>129748</v>
      </c>
      <c r="B3293">
        <v>2</v>
      </c>
      <c r="C3293" s="1" t="s">
        <v>49</v>
      </c>
      <c r="D3293">
        <v>5701</v>
      </c>
      <c r="E3293" s="1" t="s">
        <v>94</v>
      </c>
      <c r="F3293" s="1" t="s">
        <v>17</v>
      </c>
      <c r="G3293">
        <v>16</v>
      </c>
    </row>
    <row r="3294" spans="1:7" x14ac:dyDescent="0.35">
      <c r="A3294">
        <v>174576</v>
      </c>
      <c r="B3294">
        <v>28</v>
      </c>
      <c r="C3294" s="1" t="s">
        <v>51</v>
      </c>
      <c r="D3294">
        <v>4801</v>
      </c>
      <c r="E3294" s="1" t="s">
        <v>91</v>
      </c>
      <c r="F3294" s="1" t="s">
        <v>17</v>
      </c>
      <c r="G3294">
        <v>51</v>
      </c>
    </row>
    <row r="3295" spans="1:7" x14ac:dyDescent="0.35">
      <c r="A3295">
        <v>71639</v>
      </c>
      <c r="B3295">
        <v>1</v>
      </c>
      <c r="C3295" s="1" t="s">
        <v>30</v>
      </c>
      <c r="D3295">
        <v>2301</v>
      </c>
      <c r="E3295" s="1" t="s">
        <v>94</v>
      </c>
      <c r="F3295" s="1" t="s">
        <v>14</v>
      </c>
      <c r="G3295">
        <v>17</v>
      </c>
    </row>
    <row r="3296" spans="1:7" x14ac:dyDescent="0.35">
      <c r="A3296">
        <v>172851</v>
      </c>
      <c r="B3296">
        <v>1</v>
      </c>
      <c r="C3296" s="1" t="s">
        <v>22</v>
      </c>
      <c r="D3296">
        <v>5001</v>
      </c>
      <c r="E3296" s="1" t="s">
        <v>89</v>
      </c>
      <c r="F3296" s="1" t="s">
        <v>14</v>
      </c>
      <c r="G3296">
        <v>10</v>
      </c>
    </row>
    <row r="3297" spans="1:7" x14ac:dyDescent="0.35">
      <c r="A3297">
        <v>164364</v>
      </c>
      <c r="B3297">
        <v>0</v>
      </c>
      <c r="C3297" s="1" t="s">
        <v>22</v>
      </c>
      <c r="D3297">
        <v>5201</v>
      </c>
      <c r="E3297" s="1" t="s">
        <v>94</v>
      </c>
      <c r="F3297" s="1" t="s">
        <v>17</v>
      </c>
      <c r="G3297">
        <v>6</v>
      </c>
    </row>
    <row r="3298" spans="1:7" x14ac:dyDescent="0.35">
      <c r="A3298">
        <v>176253</v>
      </c>
      <c r="B3298">
        <v>2</v>
      </c>
      <c r="C3298" s="1" t="s">
        <v>51</v>
      </c>
      <c r="D3298">
        <v>1309</v>
      </c>
      <c r="E3298" s="1" t="s">
        <v>92</v>
      </c>
      <c r="F3298" s="1" t="s">
        <v>17</v>
      </c>
      <c r="G3298">
        <v>50</v>
      </c>
    </row>
    <row r="3299" spans="1:7" x14ac:dyDescent="0.35">
      <c r="A3299">
        <v>140181</v>
      </c>
      <c r="B3299">
        <v>28</v>
      </c>
      <c r="C3299" s="1" t="s">
        <v>49</v>
      </c>
      <c r="D3299">
        <v>2201</v>
      </c>
      <c r="E3299" s="1" t="s">
        <v>90</v>
      </c>
      <c r="F3299" s="1" t="s">
        <v>17</v>
      </c>
      <c r="G3299">
        <v>3</v>
      </c>
    </row>
    <row r="3300" spans="1:7" x14ac:dyDescent="0.35">
      <c r="A3300">
        <v>5331</v>
      </c>
      <c r="B3300">
        <v>2</v>
      </c>
      <c r="C3300" s="1" t="s">
        <v>18</v>
      </c>
      <c r="D3300">
        <v>0</v>
      </c>
      <c r="E3300" s="1" t="s">
        <v>93</v>
      </c>
      <c r="F3300" s="1" t="s">
        <v>31</v>
      </c>
      <c r="G3300">
        <v>14</v>
      </c>
    </row>
    <row r="3301" spans="1:7" x14ac:dyDescent="0.35">
      <c r="A3301">
        <v>31953</v>
      </c>
      <c r="B3301">
        <v>1</v>
      </c>
      <c r="C3301" s="1" t="s">
        <v>16</v>
      </c>
      <c r="D3301">
        <v>0</v>
      </c>
      <c r="E3301" s="1" t="s">
        <v>95</v>
      </c>
      <c r="F3301" s="1" t="s">
        <v>14</v>
      </c>
      <c r="G3301">
        <v>12</v>
      </c>
    </row>
    <row r="3302" spans="1:7" x14ac:dyDescent="0.35">
      <c r="A3302">
        <v>79399</v>
      </c>
      <c r="B3302">
        <v>0</v>
      </c>
      <c r="C3302" s="1" t="s">
        <v>36</v>
      </c>
      <c r="D3302">
        <v>5507</v>
      </c>
      <c r="E3302" s="1" t="s">
        <v>92</v>
      </c>
      <c r="F3302" s="1" t="s">
        <v>14</v>
      </c>
      <c r="G3302">
        <v>30</v>
      </c>
    </row>
    <row r="3303" spans="1:7" x14ac:dyDescent="0.35">
      <c r="A3303">
        <v>74732</v>
      </c>
      <c r="B3303">
        <v>1</v>
      </c>
      <c r="C3303" s="1" t="s">
        <v>30</v>
      </c>
      <c r="D3303">
        <v>0</v>
      </c>
      <c r="E3303" s="1" t="s">
        <v>92</v>
      </c>
      <c r="F3303" s="1" t="s">
        <v>14</v>
      </c>
      <c r="G3303">
        <v>15</v>
      </c>
    </row>
    <row r="3304" spans="1:7" x14ac:dyDescent="0.35">
      <c r="A3304">
        <v>36395</v>
      </c>
      <c r="B3304">
        <v>1</v>
      </c>
      <c r="C3304" s="1" t="s">
        <v>13</v>
      </c>
      <c r="D3304">
        <v>1601</v>
      </c>
      <c r="E3304" s="1" t="s">
        <v>89</v>
      </c>
      <c r="F3304" s="1" t="s">
        <v>14</v>
      </c>
      <c r="G3304">
        <v>15</v>
      </c>
    </row>
    <row r="3305" spans="1:7" x14ac:dyDescent="0.35">
      <c r="A3305">
        <v>75835</v>
      </c>
      <c r="B3305">
        <v>0</v>
      </c>
      <c r="C3305" s="1" t="s">
        <v>48</v>
      </c>
      <c r="D3305">
        <v>4401</v>
      </c>
      <c r="E3305" s="1" t="s">
        <v>98</v>
      </c>
      <c r="F3305" s="1" t="s">
        <v>97</v>
      </c>
      <c r="G3305">
        <v>5</v>
      </c>
    </row>
    <row r="3306" spans="1:7" x14ac:dyDescent="0.35">
      <c r="A3306">
        <v>4606</v>
      </c>
      <c r="B3306">
        <v>0</v>
      </c>
      <c r="C3306" s="1" t="s">
        <v>16</v>
      </c>
      <c r="D3306">
        <v>2509</v>
      </c>
      <c r="E3306" s="1" t="s">
        <v>102</v>
      </c>
      <c r="F3306" s="1" t="s">
        <v>97</v>
      </c>
      <c r="G3306">
        <v>25</v>
      </c>
    </row>
    <row r="3307" spans="1:7" x14ac:dyDescent="0.35">
      <c r="A3307">
        <v>51234</v>
      </c>
      <c r="B3307">
        <v>28</v>
      </c>
      <c r="C3307" s="1" t="s">
        <v>54</v>
      </c>
      <c r="D3307">
        <v>2301</v>
      </c>
      <c r="E3307" s="1" t="s">
        <v>99</v>
      </c>
      <c r="F3307" s="1" t="s">
        <v>17</v>
      </c>
      <c r="G3307">
        <v>25</v>
      </c>
    </row>
    <row r="3308" spans="1:7" x14ac:dyDescent="0.35">
      <c r="A3308">
        <v>71616</v>
      </c>
      <c r="B3308">
        <v>1</v>
      </c>
      <c r="C3308" s="1" t="s">
        <v>30</v>
      </c>
      <c r="D3308">
        <v>5601</v>
      </c>
      <c r="E3308" s="1" t="s">
        <v>91</v>
      </c>
      <c r="F3308" s="1" t="s">
        <v>14</v>
      </c>
      <c r="G3308">
        <v>50</v>
      </c>
    </row>
    <row r="3309" spans="1:7" x14ac:dyDescent="0.35">
      <c r="A3309">
        <v>182697</v>
      </c>
      <c r="B3309">
        <v>2</v>
      </c>
      <c r="C3309" s="1" t="s">
        <v>41</v>
      </c>
      <c r="D3309">
        <v>0</v>
      </c>
      <c r="E3309" s="1" t="s">
        <v>101</v>
      </c>
      <c r="F3309" s="1" t="s">
        <v>31</v>
      </c>
      <c r="G3309">
        <v>20</v>
      </c>
    </row>
    <row r="3310" spans="1:7" x14ac:dyDescent="0.35">
      <c r="A3310">
        <v>173100</v>
      </c>
      <c r="B3310">
        <v>0</v>
      </c>
      <c r="C3310" s="1" t="s">
        <v>22</v>
      </c>
      <c r="D3310">
        <v>0</v>
      </c>
      <c r="E3310" s="1" t="s">
        <v>92</v>
      </c>
      <c r="F3310" s="1" t="s">
        <v>17</v>
      </c>
      <c r="G3310">
        <v>21</v>
      </c>
    </row>
    <row r="3311" spans="1:7" x14ac:dyDescent="0.35">
      <c r="A3311">
        <v>172784</v>
      </c>
      <c r="B3311">
        <v>0</v>
      </c>
      <c r="C3311" s="1" t="s">
        <v>22</v>
      </c>
      <c r="D3311">
        <v>3201</v>
      </c>
      <c r="E3311" s="1" t="s">
        <v>92</v>
      </c>
      <c r="F3311" s="1" t="s">
        <v>17</v>
      </c>
      <c r="G3311">
        <v>5</v>
      </c>
    </row>
    <row r="3312" spans="1:7" x14ac:dyDescent="0.35">
      <c r="A3312">
        <v>145637</v>
      </c>
      <c r="B3312">
        <v>0</v>
      </c>
      <c r="C3312" s="1" t="s">
        <v>22</v>
      </c>
      <c r="D3312">
        <v>4801</v>
      </c>
      <c r="E3312" s="1" t="s">
        <v>94</v>
      </c>
      <c r="F3312" s="1" t="s">
        <v>17</v>
      </c>
      <c r="G3312">
        <v>25</v>
      </c>
    </row>
    <row r="3313" spans="1:7" x14ac:dyDescent="0.35">
      <c r="A3313">
        <v>41445</v>
      </c>
      <c r="B3313">
        <v>1</v>
      </c>
      <c r="C3313" s="1" t="s">
        <v>13</v>
      </c>
      <c r="D3313">
        <v>5201</v>
      </c>
      <c r="E3313" s="1" t="s">
        <v>94</v>
      </c>
      <c r="F3313" s="1" t="s">
        <v>14</v>
      </c>
      <c r="G3313">
        <v>35</v>
      </c>
    </row>
    <row r="3314" spans="1:7" x14ac:dyDescent="0.35">
      <c r="A3314">
        <v>22900</v>
      </c>
      <c r="B3314">
        <v>2</v>
      </c>
      <c r="C3314" s="1" t="s">
        <v>47</v>
      </c>
      <c r="D3314">
        <v>0</v>
      </c>
      <c r="E3314" s="1" t="s">
        <v>98</v>
      </c>
      <c r="F3314" s="1" t="s">
        <v>17</v>
      </c>
      <c r="G3314">
        <v>10</v>
      </c>
    </row>
    <row r="3315" spans="1:7" x14ac:dyDescent="0.35">
      <c r="A3315">
        <v>93086</v>
      </c>
      <c r="B3315">
        <v>0</v>
      </c>
      <c r="C3315" s="1" t="s">
        <v>16</v>
      </c>
      <c r="D3315">
        <v>6301</v>
      </c>
      <c r="E3315" s="1" t="s">
        <v>96</v>
      </c>
      <c r="F3315" s="1" t="s">
        <v>17</v>
      </c>
      <c r="G3315">
        <v>20</v>
      </c>
    </row>
    <row r="3316" spans="1:7" x14ac:dyDescent="0.35">
      <c r="A3316">
        <v>95727</v>
      </c>
      <c r="B3316">
        <v>0</v>
      </c>
      <c r="C3316" s="1" t="s">
        <v>16</v>
      </c>
      <c r="D3316">
        <v>5208</v>
      </c>
      <c r="E3316" s="1" t="s">
        <v>99</v>
      </c>
      <c r="F3316" s="1" t="s">
        <v>31</v>
      </c>
      <c r="G3316">
        <v>18</v>
      </c>
    </row>
    <row r="3317" spans="1:7" x14ac:dyDescent="0.35">
      <c r="A3317">
        <v>127759</v>
      </c>
      <c r="B3317">
        <v>1</v>
      </c>
      <c r="C3317" s="1" t="s">
        <v>21</v>
      </c>
      <c r="D3317">
        <v>801</v>
      </c>
      <c r="E3317" s="1" t="s">
        <v>90</v>
      </c>
      <c r="F3317" s="1" t="s">
        <v>14</v>
      </c>
      <c r="G3317">
        <v>6</v>
      </c>
    </row>
    <row r="3318" spans="1:7" x14ac:dyDescent="0.35">
      <c r="A3318">
        <v>190666</v>
      </c>
      <c r="B3318">
        <v>1</v>
      </c>
      <c r="C3318" s="1" t="s">
        <v>22</v>
      </c>
      <c r="D3318">
        <v>4812</v>
      </c>
      <c r="E3318" s="1" t="s">
        <v>90</v>
      </c>
      <c r="F3318" s="1" t="s">
        <v>14</v>
      </c>
      <c r="G3318">
        <v>13</v>
      </c>
    </row>
    <row r="3319" spans="1:7" x14ac:dyDescent="0.35">
      <c r="A3319">
        <v>90894</v>
      </c>
      <c r="B3319">
        <v>0</v>
      </c>
      <c r="C3319" s="1" t="s">
        <v>16</v>
      </c>
      <c r="D3319">
        <v>0</v>
      </c>
      <c r="E3319" s="1" t="s">
        <v>91</v>
      </c>
      <c r="F3319" s="1" t="s">
        <v>97</v>
      </c>
      <c r="G3319">
        <v>4</v>
      </c>
    </row>
    <row r="3320" spans="1:7" x14ac:dyDescent="0.35">
      <c r="A3320">
        <v>160275</v>
      </c>
      <c r="B3320">
        <v>28</v>
      </c>
      <c r="C3320" s="1" t="s">
        <v>22</v>
      </c>
      <c r="D3320">
        <v>6801</v>
      </c>
      <c r="E3320" s="1" t="s">
        <v>89</v>
      </c>
      <c r="F3320" s="1" t="s">
        <v>17</v>
      </c>
      <c r="G3320">
        <v>5</v>
      </c>
    </row>
    <row r="3321" spans="1:7" x14ac:dyDescent="0.35">
      <c r="A3321">
        <v>184723</v>
      </c>
      <c r="B3321">
        <v>1</v>
      </c>
      <c r="C3321" s="1" t="s">
        <v>71</v>
      </c>
      <c r="D3321">
        <v>6901</v>
      </c>
      <c r="E3321" s="1" t="s">
        <v>90</v>
      </c>
      <c r="F3321" s="1" t="s">
        <v>14</v>
      </c>
      <c r="G3321">
        <v>10</v>
      </c>
    </row>
    <row r="3322" spans="1:7" x14ac:dyDescent="0.35">
      <c r="A3322">
        <v>52548</v>
      </c>
      <c r="B3322">
        <v>0</v>
      </c>
      <c r="C3322" s="1" t="s">
        <v>54</v>
      </c>
      <c r="D3322">
        <v>3703</v>
      </c>
      <c r="E3322" s="1" t="s">
        <v>92</v>
      </c>
      <c r="F3322" s="1" t="s">
        <v>14</v>
      </c>
      <c r="G3322">
        <v>14</v>
      </c>
    </row>
    <row r="3323" spans="1:7" x14ac:dyDescent="0.35">
      <c r="A3323">
        <v>158813</v>
      </c>
      <c r="B3323">
        <v>1</v>
      </c>
      <c r="C3323" s="1" t="s">
        <v>22</v>
      </c>
      <c r="D3323">
        <v>1710</v>
      </c>
      <c r="E3323" s="1" t="s">
        <v>93</v>
      </c>
      <c r="F3323" s="1" t="s">
        <v>14</v>
      </c>
      <c r="G3323">
        <v>10</v>
      </c>
    </row>
    <row r="3324" spans="1:7" x14ac:dyDescent="0.35">
      <c r="A3324">
        <v>73008</v>
      </c>
      <c r="B3324">
        <v>2</v>
      </c>
      <c r="C3324" s="1" t="s">
        <v>30</v>
      </c>
      <c r="D3324">
        <v>5205</v>
      </c>
      <c r="E3324" s="1" t="s">
        <v>92</v>
      </c>
      <c r="F3324" s="1" t="s">
        <v>17</v>
      </c>
      <c r="G3324">
        <v>12</v>
      </c>
    </row>
    <row r="3325" spans="1:7" x14ac:dyDescent="0.35">
      <c r="A3325">
        <v>105144</v>
      </c>
      <c r="B3325">
        <v>0</v>
      </c>
      <c r="C3325" s="1" t="s">
        <v>28</v>
      </c>
      <c r="D3325">
        <v>0</v>
      </c>
      <c r="E3325" s="1" t="s">
        <v>98</v>
      </c>
      <c r="F3325" s="1" t="s">
        <v>17</v>
      </c>
      <c r="G3325">
        <v>3</v>
      </c>
    </row>
    <row r="3326" spans="1:7" x14ac:dyDescent="0.35">
      <c r="A3326">
        <v>52132</v>
      </c>
      <c r="B3326">
        <v>0</v>
      </c>
      <c r="C3326" s="1" t="s">
        <v>54</v>
      </c>
      <c r="D3326">
        <v>0</v>
      </c>
      <c r="E3326" s="1" t="s">
        <v>97</v>
      </c>
      <c r="F3326" s="1" t="s">
        <v>17</v>
      </c>
      <c r="G3326">
        <v>7</v>
      </c>
    </row>
    <row r="3327" spans="1:7" x14ac:dyDescent="0.35">
      <c r="A3327">
        <v>12474</v>
      </c>
      <c r="B3327">
        <v>1</v>
      </c>
      <c r="C3327" s="1" t="s">
        <v>13</v>
      </c>
      <c r="D3327">
        <v>2307</v>
      </c>
      <c r="E3327" s="1" t="s">
        <v>90</v>
      </c>
      <c r="F3327" s="1" t="s">
        <v>17</v>
      </c>
      <c r="G3327">
        <v>10</v>
      </c>
    </row>
    <row r="3328" spans="1:7" x14ac:dyDescent="0.35">
      <c r="A3328">
        <v>160425</v>
      </c>
      <c r="B3328">
        <v>0</v>
      </c>
      <c r="C3328" s="1" t="s">
        <v>22</v>
      </c>
      <c r="D3328">
        <v>2601</v>
      </c>
      <c r="E3328" s="1" t="s">
        <v>90</v>
      </c>
      <c r="F3328" s="1" t="s">
        <v>31</v>
      </c>
      <c r="G3328">
        <v>12</v>
      </c>
    </row>
    <row r="3329" spans="1:7" x14ac:dyDescent="0.35">
      <c r="A3329">
        <v>175112</v>
      </c>
      <c r="B3329">
        <v>0</v>
      </c>
      <c r="C3329" s="1" t="s">
        <v>22</v>
      </c>
      <c r="D3329">
        <v>5701</v>
      </c>
      <c r="E3329" s="1" t="s">
        <v>90</v>
      </c>
      <c r="F3329" s="1" t="s">
        <v>17</v>
      </c>
      <c r="G3329">
        <v>20</v>
      </c>
    </row>
    <row r="3330" spans="1:7" x14ac:dyDescent="0.35">
      <c r="A3330">
        <v>51382</v>
      </c>
      <c r="B3330">
        <v>1</v>
      </c>
      <c r="C3330" s="1" t="s">
        <v>54</v>
      </c>
      <c r="D3330">
        <v>0</v>
      </c>
      <c r="E3330" s="1" t="s">
        <v>90</v>
      </c>
      <c r="F3330" s="1" t="s">
        <v>14</v>
      </c>
      <c r="G3330">
        <v>25</v>
      </c>
    </row>
    <row r="3331" spans="1:7" x14ac:dyDescent="0.35">
      <c r="A3331">
        <v>146153</v>
      </c>
      <c r="B3331">
        <v>0</v>
      </c>
      <c r="C3331" s="1" t="s">
        <v>22</v>
      </c>
      <c r="D3331">
        <v>3210</v>
      </c>
      <c r="E3331" s="1" t="s">
        <v>102</v>
      </c>
      <c r="F3331" s="1" t="s">
        <v>17</v>
      </c>
      <c r="G3331">
        <v>44</v>
      </c>
    </row>
    <row r="3332" spans="1:7" x14ac:dyDescent="0.35">
      <c r="A3332">
        <v>133743</v>
      </c>
      <c r="B3332">
        <v>1002</v>
      </c>
      <c r="C3332" s="1" t="s">
        <v>42</v>
      </c>
      <c r="D3332">
        <v>4401</v>
      </c>
      <c r="E3332" s="1" t="s">
        <v>92</v>
      </c>
      <c r="F3332" s="1" t="s">
        <v>14</v>
      </c>
      <c r="G3332">
        <v>20</v>
      </c>
    </row>
    <row r="3333" spans="1:7" x14ac:dyDescent="0.35">
      <c r="A3333">
        <v>155602</v>
      </c>
      <c r="B3333">
        <v>1</v>
      </c>
      <c r="C3333" s="1" t="s">
        <v>22</v>
      </c>
      <c r="D3333">
        <v>2006</v>
      </c>
      <c r="E3333" s="1" t="s">
        <v>93</v>
      </c>
      <c r="F3333" s="1" t="s">
        <v>14</v>
      </c>
      <c r="G3333">
        <v>25</v>
      </c>
    </row>
    <row r="3334" spans="1:7" x14ac:dyDescent="0.35">
      <c r="A3334">
        <v>149199</v>
      </c>
      <c r="B3334">
        <v>0</v>
      </c>
      <c r="C3334" s="1" t="s">
        <v>22</v>
      </c>
      <c r="D3334">
        <v>0</v>
      </c>
      <c r="E3334" s="1" t="s">
        <v>96</v>
      </c>
      <c r="F3334" s="1" t="s">
        <v>14</v>
      </c>
      <c r="G3334">
        <v>15</v>
      </c>
    </row>
    <row r="3335" spans="1:7" x14ac:dyDescent="0.35">
      <c r="A3335">
        <v>124514</v>
      </c>
      <c r="B3335">
        <v>28</v>
      </c>
      <c r="C3335" s="1" t="s">
        <v>21</v>
      </c>
      <c r="D3335">
        <v>5702</v>
      </c>
      <c r="E3335" s="1" t="s">
        <v>89</v>
      </c>
      <c r="F3335" s="1" t="s">
        <v>17</v>
      </c>
      <c r="G3335">
        <v>26</v>
      </c>
    </row>
    <row r="3336" spans="1:7" x14ac:dyDescent="0.35">
      <c r="A3336">
        <v>57407</v>
      </c>
      <c r="B3336">
        <v>1</v>
      </c>
      <c r="C3336" s="1" t="s">
        <v>58</v>
      </c>
      <c r="D3336">
        <v>4201</v>
      </c>
      <c r="E3336" s="1" t="s">
        <v>94</v>
      </c>
      <c r="F3336" s="1" t="s">
        <v>14</v>
      </c>
      <c r="G3336">
        <v>21</v>
      </c>
    </row>
    <row r="3337" spans="1:7" x14ac:dyDescent="0.35">
      <c r="A3337">
        <v>185774</v>
      </c>
      <c r="B3337">
        <v>0</v>
      </c>
      <c r="C3337" s="1" t="s">
        <v>18</v>
      </c>
      <c r="D3337">
        <v>0</v>
      </c>
      <c r="E3337" s="1" t="s">
        <v>97</v>
      </c>
      <c r="F3337" s="1" t="s">
        <v>17</v>
      </c>
      <c r="G3337">
        <v>12</v>
      </c>
    </row>
    <row r="3338" spans="1:7" x14ac:dyDescent="0.35">
      <c r="A3338">
        <v>189962</v>
      </c>
      <c r="B3338">
        <v>0</v>
      </c>
      <c r="C3338" s="1" t="s">
        <v>22</v>
      </c>
      <c r="D3338">
        <v>4601</v>
      </c>
      <c r="E3338" s="1" t="s">
        <v>105</v>
      </c>
      <c r="F3338" s="1" t="s">
        <v>14</v>
      </c>
      <c r="G3338">
        <v>10</v>
      </c>
    </row>
    <row r="3339" spans="1:7" x14ac:dyDescent="0.35">
      <c r="A3339">
        <v>27045</v>
      </c>
      <c r="B3339">
        <v>28</v>
      </c>
      <c r="C3339" s="1" t="s">
        <v>36</v>
      </c>
      <c r="D3339">
        <v>0</v>
      </c>
      <c r="E3339" s="1" t="s">
        <v>92</v>
      </c>
      <c r="F3339" s="1" t="s">
        <v>17</v>
      </c>
      <c r="G3339">
        <v>16</v>
      </c>
    </row>
    <row r="3340" spans="1:7" x14ac:dyDescent="0.35">
      <c r="A3340">
        <v>97424</v>
      </c>
      <c r="B3340">
        <v>2</v>
      </c>
      <c r="C3340" s="1" t="s">
        <v>16</v>
      </c>
      <c r="D3340">
        <v>0</v>
      </c>
      <c r="E3340" s="1" t="s">
        <v>100</v>
      </c>
      <c r="F3340" s="1" t="s">
        <v>14</v>
      </c>
      <c r="G3340">
        <v>5</v>
      </c>
    </row>
    <row r="3341" spans="1:7" x14ac:dyDescent="0.35">
      <c r="A3341">
        <v>163591</v>
      </c>
      <c r="B3341">
        <v>0</v>
      </c>
      <c r="C3341" s="1" t="s">
        <v>22</v>
      </c>
      <c r="D3341">
        <v>2201</v>
      </c>
      <c r="E3341" s="1" t="s">
        <v>96</v>
      </c>
      <c r="F3341" s="1" t="s">
        <v>14</v>
      </c>
      <c r="G3341">
        <v>35</v>
      </c>
    </row>
    <row r="3342" spans="1:7" x14ac:dyDescent="0.35">
      <c r="A3342">
        <v>15772</v>
      </c>
      <c r="B3342">
        <v>2</v>
      </c>
      <c r="C3342" s="1" t="s">
        <v>18</v>
      </c>
      <c r="D3342">
        <v>0</v>
      </c>
      <c r="E3342" s="1" t="s">
        <v>98</v>
      </c>
      <c r="F3342" s="1" t="s">
        <v>17</v>
      </c>
      <c r="G3342">
        <v>10</v>
      </c>
    </row>
    <row r="3343" spans="1:7" x14ac:dyDescent="0.35">
      <c r="A3343">
        <v>71427</v>
      </c>
      <c r="B3343">
        <v>1</v>
      </c>
      <c r="C3343" s="1" t="s">
        <v>30</v>
      </c>
      <c r="D3343">
        <v>5510</v>
      </c>
      <c r="E3343" s="1" t="s">
        <v>95</v>
      </c>
      <c r="F3343" s="1" t="s">
        <v>14</v>
      </c>
      <c r="G3343">
        <v>30</v>
      </c>
    </row>
    <row r="3344" spans="1:7" x14ac:dyDescent="0.35">
      <c r="A3344">
        <v>159039</v>
      </c>
      <c r="B3344">
        <v>0</v>
      </c>
      <c r="C3344" s="1" t="s">
        <v>22</v>
      </c>
      <c r="D3344">
        <v>2001</v>
      </c>
      <c r="E3344" s="1" t="s">
        <v>89</v>
      </c>
      <c r="F3344" s="1" t="s">
        <v>17</v>
      </c>
      <c r="G3344">
        <v>25</v>
      </c>
    </row>
    <row r="3345" spans="1:7" x14ac:dyDescent="0.35">
      <c r="A3345">
        <v>22984</v>
      </c>
      <c r="B3345">
        <v>0</v>
      </c>
      <c r="C3345" s="1" t="s">
        <v>47</v>
      </c>
      <c r="D3345">
        <v>0</v>
      </c>
      <c r="E3345" s="1" t="s">
        <v>90</v>
      </c>
      <c r="F3345" s="1" t="s">
        <v>17</v>
      </c>
      <c r="G3345">
        <v>1</v>
      </c>
    </row>
    <row r="3346" spans="1:7" x14ac:dyDescent="0.35">
      <c r="A3346">
        <v>89210</v>
      </c>
      <c r="B3346">
        <v>2</v>
      </c>
      <c r="C3346" s="1" t="s">
        <v>33</v>
      </c>
      <c r="D3346">
        <v>3801</v>
      </c>
      <c r="E3346" s="1" t="s">
        <v>91</v>
      </c>
      <c r="F3346" s="1" t="s">
        <v>97</v>
      </c>
      <c r="G3346">
        <v>25</v>
      </c>
    </row>
    <row r="3347" spans="1:7" x14ac:dyDescent="0.35">
      <c r="A3347">
        <v>6490</v>
      </c>
      <c r="B3347">
        <v>0</v>
      </c>
      <c r="C3347" s="1" t="s">
        <v>41</v>
      </c>
      <c r="D3347">
        <v>1201</v>
      </c>
      <c r="E3347" s="1" t="s">
        <v>90</v>
      </c>
      <c r="F3347" s="1" t="s">
        <v>14</v>
      </c>
      <c r="G3347">
        <v>25</v>
      </c>
    </row>
    <row r="3348" spans="1:7" x14ac:dyDescent="0.35">
      <c r="A3348">
        <v>48003</v>
      </c>
      <c r="B3348">
        <v>0</v>
      </c>
      <c r="C3348" s="1" t="s">
        <v>44</v>
      </c>
      <c r="D3348">
        <v>0</v>
      </c>
      <c r="E3348" s="1" t="s">
        <v>90</v>
      </c>
      <c r="F3348" s="1" t="s">
        <v>31</v>
      </c>
      <c r="G3348">
        <v>10</v>
      </c>
    </row>
    <row r="3349" spans="1:7" x14ac:dyDescent="0.35">
      <c r="A3349">
        <v>189199</v>
      </c>
      <c r="B3349">
        <v>0</v>
      </c>
      <c r="C3349" s="1" t="s">
        <v>28</v>
      </c>
      <c r="D3349">
        <v>0</v>
      </c>
      <c r="E3349" s="1" t="s">
        <v>90</v>
      </c>
      <c r="F3349" s="1" t="s">
        <v>17</v>
      </c>
      <c r="G3349">
        <v>25</v>
      </c>
    </row>
    <row r="3350" spans="1:7" x14ac:dyDescent="0.35">
      <c r="A3350">
        <v>117882</v>
      </c>
      <c r="B3350">
        <v>0</v>
      </c>
      <c r="C3350" s="1" t="s">
        <v>33</v>
      </c>
      <c r="D3350">
        <v>2907</v>
      </c>
      <c r="E3350" s="1" t="s">
        <v>97</v>
      </c>
      <c r="F3350" s="1" t="s">
        <v>17</v>
      </c>
      <c r="G3350">
        <v>20</v>
      </c>
    </row>
    <row r="3351" spans="1:7" x14ac:dyDescent="0.35">
      <c r="A3351">
        <v>174932</v>
      </c>
      <c r="B3351">
        <v>28</v>
      </c>
      <c r="C3351" s="1" t="s">
        <v>51</v>
      </c>
      <c r="D3351">
        <v>0</v>
      </c>
      <c r="E3351" s="1" t="s">
        <v>90</v>
      </c>
      <c r="F3351" s="1" t="s">
        <v>17</v>
      </c>
      <c r="G3351">
        <v>20</v>
      </c>
    </row>
    <row r="3352" spans="1:7" x14ac:dyDescent="0.35">
      <c r="A3352">
        <v>101033</v>
      </c>
      <c r="B3352">
        <v>0</v>
      </c>
      <c r="C3352" s="1" t="s">
        <v>37</v>
      </c>
      <c r="D3352">
        <v>5711</v>
      </c>
      <c r="E3352" s="1" t="s">
        <v>90</v>
      </c>
      <c r="F3352" s="1" t="s">
        <v>14</v>
      </c>
      <c r="G3352">
        <v>21</v>
      </c>
    </row>
    <row r="3353" spans="1:7" x14ac:dyDescent="0.35">
      <c r="A3353">
        <v>143299</v>
      </c>
      <c r="B3353">
        <v>0</v>
      </c>
      <c r="C3353" s="1" t="s">
        <v>22</v>
      </c>
      <c r="D3353">
        <v>2801</v>
      </c>
      <c r="E3353" s="1" t="s">
        <v>96</v>
      </c>
      <c r="F3353" s="1" t="s">
        <v>14</v>
      </c>
      <c r="G3353">
        <v>15</v>
      </c>
    </row>
    <row r="3354" spans="1:7" x14ac:dyDescent="0.35">
      <c r="A3354">
        <v>189749</v>
      </c>
      <c r="B3354">
        <v>1</v>
      </c>
      <c r="C3354" s="1" t="s">
        <v>13</v>
      </c>
      <c r="D3354">
        <v>2211</v>
      </c>
      <c r="E3354" s="1" t="s">
        <v>91</v>
      </c>
      <c r="F3354" s="1" t="s">
        <v>14</v>
      </c>
      <c r="G3354">
        <v>10</v>
      </c>
    </row>
    <row r="3355" spans="1:7" x14ac:dyDescent="0.35">
      <c r="A3355">
        <v>127108</v>
      </c>
      <c r="B3355">
        <v>28</v>
      </c>
      <c r="C3355" s="1" t="s">
        <v>21</v>
      </c>
      <c r="D3355">
        <v>0</v>
      </c>
      <c r="E3355" s="1" t="s">
        <v>95</v>
      </c>
      <c r="F3355" s="1" t="s">
        <v>97</v>
      </c>
      <c r="G3355">
        <v>10</v>
      </c>
    </row>
    <row r="3356" spans="1:7" x14ac:dyDescent="0.35">
      <c r="A3356">
        <v>74614</v>
      </c>
      <c r="B3356">
        <v>28</v>
      </c>
      <c r="C3356" s="1" t="s">
        <v>30</v>
      </c>
      <c r="D3356">
        <v>3501</v>
      </c>
      <c r="E3356" s="1" t="s">
        <v>92</v>
      </c>
      <c r="F3356" s="1" t="s">
        <v>17</v>
      </c>
      <c r="G3356">
        <v>5</v>
      </c>
    </row>
    <row r="3357" spans="1:7" x14ac:dyDescent="0.35">
      <c r="A3357">
        <v>182519</v>
      </c>
      <c r="B3357">
        <v>1</v>
      </c>
      <c r="C3357" s="1" t="s">
        <v>41</v>
      </c>
      <c r="D3357">
        <v>4701</v>
      </c>
      <c r="E3357" s="1" t="s">
        <v>90</v>
      </c>
      <c r="F3357" s="1" t="s">
        <v>14</v>
      </c>
      <c r="G3357">
        <v>5</v>
      </c>
    </row>
    <row r="3358" spans="1:7" x14ac:dyDescent="0.35">
      <c r="A3358">
        <v>95467</v>
      </c>
      <c r="B3358">
        <v>0</v>
      </c>
      <c r="C3358" s="1" t="s">
        <v>16</v>
      </c>
      <c r="D3358">
        <v>2501</v>
      </c>
      <c r="E3358" s="1" t="s">
        <v>92</v>
      </c>
      <c r="F3358" s="1" t="s">
        <v>17</v>
      </c>
      <c r="G3358">
        <v>4</v>
      </c>
    </row>
    <row r="3359" spans="1:7" x14ac:dyDescent="0.35">
      <c r="A3359">
        <v>126530</v>
      </c>
      <c r="B3359">
        <v>0</v>
      </c>
      <c r="C3359" s="1" t="s">
        <v>21</v>
      </c>
      <c r="D3359">
        <v>4401</v>
      </c>
      <c r="E3359" s="1" t="s">
        <v>90</v>
      </c>
      <c r="F3359" s="1" t="s">
        <v>14</v>
      </c>
      <c r="G3359">
        <v>30</v>
      </c>
    </row>
    <row r="3360" spans="1:7" x14ac:dyDescent="0.35">
      <c r="A3360">
        <v>9049</v>
      </c>
      <c r="B3360">
        <v>2</v>
      </c>
      <c r="C3360" s="1" t="s">
        <v>13</v>
      </c>
      <c r="D3360">
        <v>4601</v>
      </c>
      <c r="E3360" s="1" t="s">
        <v>98</v>
      </c>
      <c r="F3360" s="1" t="s">
        <v>17</v>
      </c>
      <c r="G3360">
        <v>15</v>
      </c>
    </row>
    <row r="3361" spans="1:7" x14ac:dyDescent="0.35">
      <c r="A3361">
        <v>19986</v>
      </c>
      <c r="B3361">
        <v>0</v>
      </c>
      <c r="C3361" s="1" t="s">
        <v>18</v>
      </c>
      <c r="D3361">
        <v>7001</v>
      </c>
      <c r="E3361" s="1" t="s">
        <v>90</v>
      </c>
      <c r="F3361" s="1" t="s">
        <v>14</v>
      </c>
      <c r="G3361">
        <v>10</v>
      </c>
    </row>
    <row r="3362" spans="1:7" x14ac:dyDescent="0.35">
      <c r="A3362">
        <v>25731</v>
      </c>
      <c r="B3362">
        <v>0</v>
      </c>
      <c r="C3362" s="1" t="s">
        <v>40</v>
      </c>
      <c r="D3362">
        <v>6801</v>
      </c>
      <c r="E3362" s="1" t="s">
        <v>90</v>
      </c>
      <c r="F3362" s="1" t="s">
        <v>14</v>
      </c>
      <c r="G3362">
        <v>21</v>
      </c>
    </row>
    <row r="3363" spans="1:7" x14ac:dyDescent="0.35">
      <c r="A3363">
        <v>45258</v>
      </c>
      <c r="B3363">
        <v>0</v>
      </c>
      <c r="C3363" s="1" t="s">
        <v>13</v>
      </c>
      <c r="D3363">
        <v>4501</v>
      </c>
      <c r="E3363" s="1" t="s">
        <v>102</v>
      </c>
      <c r="F3363" s="1" t="s">
        <v>17</v>
      </c>
      <c r="G3363">
        <v>5</v>
      </c>
    </row>
    <row r="3364" spans="1:7" x14ac:dyDescent="0.35">
      <c r="A3364">
        <v>175996</v>
      </c>
      <c r="B3364">
        <v>0</v>
      </c>
      <c r="C3364" s="1" t="s">
        <v>51</v>
      </c>
      <c r="D3364">
        <v>3501</v>
      </c>
      <c r="E3364" s="1" t="s">
        <v>94</v>
      </c>
      <c r="F3364" s="1" t="s">
        <v>17</v>
      </c>
      <c r="G3364">
        <v>10</v>
      </c>
    </row>
    <row r="3365" spans="1:7" x14ac:dyDescent="0.35">
      <c r="A3365">
        <v>56113</v>
      </c>
      <c r="B3365">
        <v>1002</v>
      </c>
      <c r="C3365" s="1" t="s">
        <v>63</v>
      </c>
      <c r="D3365">
        <v>4504</v>
      </c>
      <c r="E3365" s="1" t="s">
        <v>90</v>
      </c>
      <c r="F3365" s="1" t="s">
        <v>14</v>
      </c>
      <c r="G3365">
        <v>5</v>
      </c>
    </row>
    <row r="3366" spans="1:7" x14ac:dyDescent="0.35">
      <c r="A3366">
        <v>138945</v>
      </c>
      <c r="B3366">
        <v>28</v>
      </c>
      <c r="C3366" s="1" t="s">
        <v>56</v>
      </c>
      <c r="D3366">
        <v>2901</v>
      </c>
      <c r="E3366" s="1" t="s">
        <v>89</v>
      </c>
      <c r="F3366" s="1" t="s">
        <v>17</v>
      </c>
      <c r="G3366">
        <v>23</v>
      </c>
    </row>
    <row r="3367" spans="1:7" x14ac:dyDescent="0.35">
      <c r="A3367">
        <v>135098</v>
      </c>
      <c r="B3367">
        <v>28</v>
      </c>
      <c r="C3367" s="1" t="s">
        <v>56</v>
      </c>
      <c r="D3367">
        <v>3106</v>
      </c>
      <c r="E3367" s="1" t="s">
        <v>91</v>
      </c>
      <c r="F3367" s="1" t="s">
        <v>17</v>
      </c>
      <c r="G3367">
        <v>20</v>
      </c>
    </row>
    <row r="3368" spans="1:7" x14ac:dyDescent="0.35">
      <c r="A3368">
        <v>87074</v>
      </c>
      <c r="B3368">
        <v>0</v>
      </c>
      <c r="C3368" s="1" t="s">
        <v>35</v>
      </c>
      <c r="D3368">
        <v>7801</v>
      </c>
      <c r="E3368" s="1" t="s">
        <v>100</v>
      </c>
      <c r="F3368" s="1" t="s">
        <v>17</v>
      </c>
      <c r="G3368">
        <v>5</v>
      </c>
    </row>
    <row r="3369" spans="1:7" x14ac:dyDescent="0.35">
      <c r="A3369">
        <v>23723</v>
      </c>
      <c r="B3369">
        <v>1</v>
      </c>
      <c r="C3369" s="1" t="s">
        <v>47</v>
      </c>
      <c r="D3369">
        <v>6101</v>
      </c>
      <c r="E3369" s="1" t="s">
        <v>95</v>
      </c>
      <c r="F3369" s="1" t="s">
        <v>14</v>
      </c>
      <c r="G3369">
        <v>10</v>
      </c>
    </row>
    <row r="3370" spans="1:7" x14ac:dyDescent="0.35">
      <c r="A3370">
        <v>116053</v>
      </c>
      <c r="B3370">
        <v>1</v>
      </c>
      <c r="C3370" s="1" t="s">
        <v>21</v>
      </c>
      <c r="D3370">
        <v>5201</v>
      </c>
      <c r="E3370" s="1" t="s">
        <v>93</v>
      </c>
      <c r="F3370" s="1" t="s">
        <v>14</v>
      </c>
      <c r="G3370">
        <v>6</v>
      </c>
    </row>
    <row r="3371" spans="1:7" x14ac:dyDescent="0.35">
      <c r="A3371">
        <v>92021</v>
      </c>
      <c r="B3371">
        <v>1</v>
      </c>
      <c r="C3371" s="1" t="s">
        <v>16</v>
      </c>
      <c r="D3371">
        <v>3201</v>
      </c>
      <c r="E3371" s="1" t="s">
        <v>89</v>
      </c>
      <c r="F3371" s="1" t="s">
        <v>14</v>
      </c>
      <c r="G3371">
        <v>20</v>
      </c>
    </row>
    <row r="3372" spans="1:7" x14ac:dyDescent="0.35">
      <c r="A3372">
        <v>164989</v>
      </c>
      <c r="B3372">
        <v>0</v>
      </c>
      <c r="C3372" s="1" t="s">
        <v>22</v>
      </c>
      <c r="D3372">
        <v>3209</v>
      </c>
      <c r="E3372" s="1" t="s">
        <v>94</v>
      </c>
      <c r="F3372" s="1" t="s">
        <v>17</v>
      </c>
      <c r="G3372">
        <v>30</v>
      </c>
    </row>
    <row r="3373" spans="1:7" x14ac:dyDescent="0.35">
      <c r="A3373">
        <v>126013</v>
      </c>
      <c r="B3373">
        <v>0</v>
      </c>
      <c r="C3373" s="1" t="s">
        <v>21</v>
      </c>
      <c r="D3373">
        <v>4001</v>
      </c>
      <c r="E3373" s="1" t="s">
        <v>92</v>
      </c>
      <c r="F3373" s="1" t="s">
        <v>14</v>
      </c>
      <c r="G3373">
        <v>20</v>
      </c>
    </row>
    <row r="3374" spans="1:7" x14ac:dyDescent="0.35">
      <c r="A3374">
        <v>117076</v>
      </c>
      <c r="B3374">
        <v>0</v>
      </c>
      <c r="C3374" s="1" t="s">
        <v>21</v>
      </c>
      <c r="D3374">
        <v>1808</v>
      </c>
      <c r="E3374" s="1" t="s">
        <v>99</v>
      </c>
      <c r="F3374" s="1" t="s">
        <v>17</v>
      </c>
      <c r="G3374">
        <v>10</v>
      </c>
    </row>
    <row r="3375" spans="1:7" x14ac:dyDescent="0.35">
      <c r="A3375">
        <v>26680</v>
      </c>
      <c r="B3375">
        <v>2</v>
      </c>
      <c r="C3375" s="1" t="s">
        <v>40</v>
      </c>
      <c r="D3375">
        <v>5608</v>
      </c>
      <c r="E3375" s="1" t="s">
        <v>95</v>
      </c>
      <c r="F3375" s="1" t="s">
        <v>17</v>
      </c>
      <c r="G3375">
        <v>15</v>
      </c>
    </row>
    <row r="3376" spans="1:7" x14ac:dyDescent="0.35">
      <c r="A3376">
        <v>176252</v>
      </c>
      <c r="B3376">
        <v>2</v>
      </c>
      <c r="C3376" s="1" t="s">
        <v>51</v>
      </c>
      <c r="D3376">
        <v>1101</v>
      </c>
      <c r="E3376" s="1" t="s">
        <v>94</v>
      </c>
      <c r="F3376" s="1" t="s">
        <v>14</v>
      </c>
      <c r="G3376">
        <v>15</v>
      </c>
    </row>
    <row r="3377" spans="1:7" x14ac:dyDescent="0.35">
      <c r="A3377">
        <v>119154</v>
      </c>
      <c r="B3377">
        <v>1002</v>
      </c>
      <c r="C3377" s="1" t="s">
        <v>21</v>
      </c>
      <c r="D3377">
        <v>2401</v>
      </c>
      <c r="E3377" s="1" t="s">
        <v>89</v>
      </c>
      <c r="F3377" s="1" t="s">
        <v>45</v>
      </c>
      <c r="G3377">
        <v>10</v>
      </c>
    </row>
    <row r="3378" spans="1:7" x14ac:dyDescent="0.35">
      <c r="A3378">
        <v>141442</v>
      </c>
      <c r="B3378">
        <v>1</v>
      </c>
      <c r="C3378" s="1" t="s">
        <v>24</v>
      </c>
      <c r="D3378">
        <v>4803</v>
      </c>
      <c r="E3378" s="1" t="s">
        <v>91</v>
      </c>
      <c r="F3378" s="1" t="s">
        <v>14</v>
      </c>
      <c r="G3378">
        <v>18</v>
      </c>
    </row>
    <row r="3379" spans="1:7" x14ac:dyDescent="0.35">
      <c r="A3379">
        <v>1012</v>
      </c>
      <c r="B3379">
        <v>2</v>
      </c>
      <c r="C3379" s="1" t="s">
        <v>18</v>
      </c>
      <c r="D3379">
        <v>2201</v>
      </c>
      <c r="E3379" s="1" t="s">
        <v>95</v>
      </c>
      <c r="F3379" s="1" t="s">
        <v>14</v>
      </c>
      <c r="G3379">
        <v>15</v>
      </c>
    </row>
    <row r="3380" spans="1:7" x14ac:dyDescent="0.35">
      <c r="A3380">
        <v>42878</v>
      </c>
      <c r="B3380">
        <v>0</v>
      </c>
      <c r="C3380" s="1" t="s">
        <v>13</v>
      </c>
      <c r="D3380">
        <v>2201</v>
      </c>
      <c r="E3380" s="1" t="s">
        <v>89</v>
      </c>
      <c r="F3380" s="1" t="s">
        <v>17</v>
      </c>
      <c r="G3380">
        <v>10</v>
      </c>
    </row>
    <row r="3381" spans="1:7" x14ac:dyDescent="0.35">
      <c r="A3381">
        <v>188896</v>
      </c>
      <c r="B3381">
        <v>1</v>
      </c>
      <c r="C3381" s="1" t="s">
        <v>56</v>
      </c>
      <c r="D3381">
        <v>3201</v>
      </c>
      <c r="E3381" s="1" t="s">
        <v>90</v>
      </c>
      <c r="F3381" s="1" t="s">
        <v>14</v>
      </c>
      <c r="G3381">
        <v>40</v>
      </c>
    </row>
    <row r="3382" spans="1:7" x14ac:dyDescent="0.35">
      <c r="A3382">
        <v>99338</v>
      </c>
      <c r="B3382">
        <v>0</v>
      </c>
      <c r="C3382" s="1" t="s">
        <v>37</v>
      </c>
      <c r="D3382">
        <v>4711</v>
      </c>
      <c r="E3382" s="1" t="s">
        <v>95</v>
      </c>
      <c r="F3382" s="1" t="s">
        <v>17</v>
      </c>
      <c r="G3382">
        <v>10</v>
      </c>
    </row>
    <row r="3383" spans="1:7" x14ac:dyDescent="0.35">
      <c r="A3383">
        <v>64563</v>
      </c>
      <c r="B3383">
        <v>0</v>
      </c>
      <c r="C3383" s="1" t="s">
        <v>34</v>
      </c>
      <c r="D3383">
        <v>0</v>
      </c>
      <c r="E3383" s="1" t="s">
        <v>100</v>
      </c>
      <c r="F3383" s="1" t="s">
        <v>17</v>
      </c>
      <c r="G3383">
        <v>20</v>
      </c>
    </row>
    <row r="3384" spans="1:7" x14ac:dyDescent="0.35">
      <c r="A3384">
        <v>5335</v>
      </c>
      <c r="B3384">
        <v>28</v>
      </c>
      <c r="C3384" s="1" t="s">
        <v>21</v>
      </c>
      <c r="D3384">
        <v>2208</v>
      </c>
      <c r="E3384" s="1" t="s">
        <v>92</v>
      </c>
      <c r="F3384" s="1" t="s">
        <v>17</v>
      </c>
      <c r="G3384">
        <v>10</v>
      </c>
    </row>
    <row r="3385" spans="1:7" x14ac:dyDescent="0.35">
      <c r="A3385">
        <v>112703</v>
      </c>
      <c r="B3385">
        <v>2</v>
      </c>
      <c r="C3385" s="1" t="s">
        <v>32</v>
      </c>
      <c r="D3385">
        <v>0</v>
      </c>
      <c r="E3385" s="1" t="s">
        <v>100</v>
      </c>
      <c r="F3385" s="1" t="s">
        <v>17</v>
      </c>
      <c r="G3385">
        <v>15</v>
      </c>
    </row>
    <row r="3386" spans="1:7" x14ac:dyDescent="0.35">
      <c r="A3386">
        <v>32380</v>
      </c>
      <c r="B3386">
        <v>1</v>
      </c>
      <c r="C3386" s="1" t="s">
        <v>13</v>
      </c>
      <c r="D3386">
        <v>2301</v>
      </c>
      <c r="E3386" s="1" t="s">
        <v>89</v>
      </c>
      <c r="F3386" s="1" t="s">
        <v>14</v>
      </c>
      <c r="G3386">
        <v>5</v>
      </c>
    </row>
    <row r="3387" spans="1:7" x14ac:dyDescent="0.35">
      <c r="A3387">
        <v>40566</v>
      </c>
      <c r="B3387">
        <v>28</v>
      </c>
      <c r="C3387" s="1" t="s">
        <v>13</v>
      </c>
      <c r="D3387">
        <v>4101</v>
      </c>
      <c r="E3387" s="1" t="s">
        <v>91</v>
      </c>
      <c r="F3387" s="1" t="s">
        <v>17</v>
      </c>
      <c r="G3387">
        <v>17</v>
      </c>
    </row>
    <row r="3388" spans="1:7" x14ac:dyDescent="0.35">
      <c r="A3388">
        <v>32359</v>
      </c>
      <c r="B3388">
        <v>1</v>
      </c>
      <c r="C3388" s="1" t="s">
        <v>13</v>
      </c>
      <c r="D3388">
        <v>3012</v>
      </c>
      <c r="E3388" s="1" t="s">
        <v>89</v>
      </c>
      <c r="F3388" s="1" t="s">
        <v>14</v>
      </c>
      <c r="G3388">
        <v>3</v>
      </c>
    </row>
    <row r="3389" spans="1:7" x14ac:dyDescent="0.35">
      <c r="A3389">
        <v>146628</v>
      </c>
      <c r="B3389">
        <v>28</v>
      </c>
      <c r="C3389" s="1" t="s">
        <v>22</v>
      </c>
      <c r="D3389">
        <v>3405</v>
      </c>
      <c r="E3389" s="1" t="s">
        <v>98</v>
      </c>
      <c r="F3389" s="1" t="s">
        <v>17</v>
      </c>
      <c r="G3389">
        <v>10</v>
      </c>
    </row>
    <row r="3390" spans="1:7" x14ac:dyDescent="0.35">
      <c r="A3390">
        <v>113690</v>
      </c>
      <c r="B3390">
        <v>1002</v>
      </c>
      <c r="C3390" s="1" t="s">
        <v>32</v>
      </c>
      <c r="D3390">
        <v>4301</v>
      </c>
      <c r="E3390" s="1" t="s">
        <v>89</v>
      </c>
      <c r="F3390" s="1" t="s">
        <v>14</v>
      </c>
      <c r="G3390">
        <v>10</v>
      </c>
    </row>
    <row r="3391" spans="1:7" x14ac:dyDescent="0.35">
      <c r="A3391">
        <v>102011</v>
      </c>
      <c r="B3391">
        <v>0</v>
      </c>
      <c r="C3391" s="1" t="s">
        <v>37</v>
      </c>
      <c r="D3391">
        <v>5404</v>
      </c>
      <c r="E3391" s="1" t="s">
        <v>92</v>
      </c>
      <c r="F3391" s="1" t="s">
        <v>17</v>
      </c>
      <c r="G3391">
        <v>30</v>
      </c>
    </row>
    <row r="3392" spans="1:7" x14ac:dyDescent="0.35">
      <c r="A3392">
        <v>17714</v>
      </c>
      <c r="B3392">
        <v>2</v>
      </c>
      <c r="C3392" s="1" t="s">
        <v>18</v>
      </c>
      <c r="D3392">
        <v>3103</v>
      </c>
      <c r="E3392" s="1" t="s">
        <v>94</v>
      </c>
      <c r="F3392" s="1" t="s">
        <v>17</v>
      </c>
      <c r="G3392">
        <v>26</v>
      </c>
    </row>
    <row r="3393" spans="1:7" x14ac:dyDescent="0.35">
      <c r="A3393">
        <v>134619</v>
      </c>
      <c r="B3393">
        <v>2</v>
      </c>
      <c r="C3393" s="1" t="s">
        <v>39</v>
      </c>
      <c r="D3393">
        <v>5003</v>
      </c>
      <c r="E3393" s="1" t="s">
        <v>91</v>
      </c>
      <c r="F3393" s="1" t="s">
        <v>14</v>
      </c>
      <c r="G3393">
        <v>11</v>
      </c>
    </row>
    <row r="3394" spans="1:7" x14ac:dyDescent="0.35">
      <c r="A3394">
        <v>106649</v>
      </c>
      <c r="B3394">
        <v>2</v>
      </c>
      <c r="C3394" s="1" t="s">
        <v>60</v>
      </c>
      <c r="D3394">
        <v>6201</v>
      </c>
      <c r="E3394" s="1" t="s">
        <v>94</v>
      </c>
      <c r="F3394" s="1" t="s">
        <v>17</v>
      </c>
      <c r="G3394">
        <v>26</v>
      </c>
    </row>
    <row r="3395" spans="1:7" x14ac:dyDescent="0.35">
      <c r="A3395">
        <v>147045</v>
      </c>
      <c r="B3395">
        <v>2</v>
      </c>
      <c r="C3395" s="1" t="s">
        <v>22</v>
      </c>
      <c r="D3395">
        <v>0</v>
      </c>
      <c r="E3395" s="1" t="s">
        <v>96</v>
      </c>
      <c r="F3395" s="1" t="s">
        <v>17</v>
      </c>
      <c r="G3395">
        <v>10</v>
      </c>
    </row>
    <row r="3396" spans="1:7" x14ac:dyDescent="0.35">
      <c r="A3396">
        <v>86420</v>
      </c>
      <c r="B3396">
        <v>0</v>
      </c>
      <c r="C3396" s="1" t="s">
        <v>46</v>
      </c>
      <c r="D3396">
        <v>4212</v>
      </c>
      <c r="E3396" s="1" t="s">
        <v>90</v>
      </c>
      <c r="F3396" s="1" t="s">
        <v>17</v>
      </c>
      <c r="G3396">
        <v>7</v>
      </c>
    </row>
    <row r="3397" spans="1:7" x14ac:dyDescent="0.35">
      <c r="A3397">
        <v>20445</v>
      </c>
      <c r="B3397">
        <v>1</v>
      </c>
      <c r="C3397" s="1" t="s">
        <v>18</v>
      </c>
      <c r="D3397">
        <v>3801</v>
      </c>
      <c r="E3397" s="1" t="s">
        <v>98</v>
      </c>
      <c r="F3397" s="1" t="s">
        <v>14</v>
      </c>
      <c r="G3397">
        <v>20</v>
      </c>
    </row>
    <row r="3398" spans="1:7" x14ac:dyDescent="0.35">
      <c r="A3398">
        <v>89924</v>
      </c>
      <c r="B3398">
        <v>2</v>
      </c>
      <c r="C3398" s="1" t="s">
        <v>34</v>
      </c>
      <c r="D3398">
        <v>0</v>
      </c>
      <c r="E3398" s="1" t="s">
        <v>91</v>
      </c>
      <c r="F3398" s="1" t="s">
        <v>17</v>
      </c>
      <c r="G3398">
        <v>5</v>
      </c>
    </row>
    <row r="3399" spans="1:7" x14ac:dyDescent="0.35">
      <c r="A3399">
        <v>156937</v>
      </c>
      <c r="B3399">
        <v>1</v>
      </c>
      <c r="C3399" s="1" t="s">
        <v>22</v>
      </c>
      <c r="D3399">
        <v>5801</v>
      </c>
      <c r="E3399" s="1" t="s">
        <v>96</v>
      </c>
      <c r="F3399" s="1" t="s">
        <v>14</v>
      </c>
      <c r="G3399">
        <v>17</v>
      </c>
    </row>
    <row r="3400" spans="1:7" x14ac:dyDescent="0.35">
      <c r="A3400">
        <v>151986</v>
      </c>
      <c r="B3400">
        <v>2</v>
      </c>
      <c r="C3400" s="1" t="s">
        <v>22</v>
      </c>
      <c r="D3400">
        <v>2101</v>
      </c>
      <c r="E3400" s="1" t="s">
        <v>94</v>
      </c>
      <c r="F3400" s="1" t="s">
        <v>17</v>
      </c>
      <c r="G3400">
        <v>15</v>
      </c>
    </row>
    <row r="3401" spans="1:7" x14ac:dyDescent="0.35">
      <c r="A3401">
        <v>139324</v>
      </c>
      <c r="B3401">
        <v>0</v>
      </c>
      <c r="C3401" s="1" t="s">
        <v>55</v>
      </c>
      <c r="D3401">
        <v>0</v>
      </c>
      <c r="E3401" s="1" t="s">
        <v>94</v>
      </c>
      <c r="F3401" s="1" t="s">
        <v>31</v>
      </c>
      <c r="G3401">
        <v>15</v>
      </c>
    </row>
    <row r="3402" spans="1:7" x14ac:dyDescent="0.35">
      <c r="A3402">
        <v>154067</v>
      </c>
      <c r="B3402">
        <v>0</v>
      </c>
      <c r="C3402" s="1" t="s">
        <v>22</v>
      </c>
      <c r="D3402">
        <v>0</v>
      </c>
      <c r="E3402" s="1" t="s">
        <v>97</v>
      </c>
      <c r="F3402" s="1" t="s">
        <v>17</v>
      </c>
      <c r="G3402">
        <v>10</v>
      </c>
    </row>
    <row r="3403" spans="1:7" x14ac:dyDescent="0.35">
      <c r="A3403">
        <v>74825</v>
      </c>
      <c r="B3403">
        <v>0</v>
      </c>
      <c r="C3403" s="1" t="s">
        <v>48</v>
      </c>
      <c r="D3403">
        <v>2007</v>
      </c>
      <c r="E3403" s="1" t="s">
        <v>90</v>
      </c>
      <c r="F3403" s="1" t="s">
        <v>17</v>
      </c>
      <c r="G3403">
        <v>5</v>
      </c>
    </row>
    <row r="3404" spans="1:7" x14ac:dyDescent="0.35">
      <c r="A3404">
        <v>22425</v>
      </c>
      <c r="B3404">
        <v>28028</v>
      </c>
      <c r="C3404" s="1" t="s">
        <v>47</v>
      </c>
      <c r="D3404">
        <v>3801</v>
      </c>
      <c r="E3404" s="1" t="s">
        <v>92</v>
      </c>
      <c r="F3404" s="1" t="s">
        <v>17</v>
      </c>
      <c r="G3404">
        <v>20</v>
      </c>
    </row>
    <row r="3405" spans="1:7" x14ac:dyDescent="0.35">
      <c r="A3405">
        <v>55450</v>
      </c>
      <c r="B3405">
        <v>0</v>
      </c>
      <c r="C3405" s="1" t="s">
        <v>63</v>
      </c>
      <c r="D3405">
        <v>0</v>
      </c>
      <c r="E3405" s="1" t="s">
        <v>92</v>
      </c>
      <c r="F3405" s="1" t="s">
        <v>17</v>
      </c>
      <c r="G3405">
        <v>5</v>
      </c>
    </row>
    <row r="3406" spans="1:7" x14ac:dyDescent="0.35">
      <c r="A3406">
        <v>64650</v>
      </c>
      <c r="B3406">
        <v>1</v>
      </c>
      <c r="C3406" s="1" t="s">
        <v>30</v>
      </c>
      <c r="D3406">
        <v>3301</v>
      </c>
      <c r="E3406" s="1" t="s">
        <v>99</v>
      </c>
      <c r="F3406" s="1" t="s">
        <v>14</v>
      </c>
      <c r="G3406">
        <v>40</v>
      </c>
    </row>
    <row r="3407" spans="1:7" x14ac:dyDescent="0.35">
      <c r="A3407">
        <v>144974</v>
      </c>
      <c r="B3407">
        <v>1</v>
      </c>
      <c r="C3407" s="1" t="s">
        <v>22</v>
      </c>
      <c r="D3407">
        <v>4901</v>
      </c>
      <c r="E3407" s="1" t="s">
        <v>96</v>
      </c>
      <c r="F3407" s="1" t="s">
        <v>14</v>
      </c>
      <c r="G3407">
        <v>20</v>
      </c>
    </row>
    <row r="3408" spans="1:7" x14ac:dyDescent="0.35">
      <c r="A3408">
        <v>4254</v>
      </c>
      <c r="B3408">
        <v>1</v>
      </c>
      <c r="C3408" s="1" t="s">
        <v>22</v>
      </c>
      <c r="D3408">
        <v>4801</v>
      </c>
      <c r="E3408" s="1" t="s">
        <v>89</v>
      </c>
      <c r="F3408" s="1" t="s">
        <v>14</v>
      </c>
      <c r="G3408">
        <v>20</v>
      </c>
    </row>
    <row r="3409" spans="1:7" x14ac:dyDescent="0.35">
      <c r="A3409">
        <v>171188</v>
      </c>
      <c r="B3409">
        <v>0</v>
      </c>
      <c r="C3409" s="1" t="s">
        <v>22</v>
      </c>
      <c r="D3409">
        <v>3308</v>
      </c>
      <c r="E3409" s="1" t="s">
        <v>90</v>
      </c>
      <c r="F3409" s="1" t="s">
        <v>17</v>
      </c>
      <c r="G3409">
        <v>14</v>
      </c>
    </row>
    <row r="3410" spans="1:7" x14ac:dyDescent="0.35">
      <c r="A3410">
        <v>181569</v>
      </c>
      <c r="B3410">
        <v>0</v>
      </c>
      <c r="C3410" s="1" t="s">
        <v>41</v>
      </c>
      <c r="D3410">
        <v>1909</v>
      </c>
      <c r="E3410" s="1" t="s">
        <v>90</v>
      </c>
      <c r="F3410" s="1" t="s">
        <v>17</v>
      </c>
      <c r="G3410">
        <v>21</v>
      </c>
    </row>
    <row r="3411" spans="1:7" x14ac:dyDescent="0.35">
      <c r="A3411">
        <v>68797</v>
      </c>
      <c r="B3411">
        <v>0</v>
      </c>
      <c r="C3411" s="1" t="s">
        <v>30</v>
      </c>
      <c r="D3411">
        <v>0</v>
      </c>
      <c r="E3411" s="1" t="s">
        <v>91</v>
      </c>
      <c r="F3411" s="1" t="s">
        <v>17</v>
      </c>
      <c r="G3411">
        <v>10</v>
      </c>
    </row>
    <row r="3412" spans="1:7" x14ac:dyDescent="0.35">
      <c r="A3412">
        <v>99602</v>
      </c>
      <c r="B3412">
        <v>3</v>
      </c>
      <c r="C3412" s="1" t="s">
        <v>37</v>
      </c>
      <c r="D3412">
        <v>2704</v>
      </c>
      <c r="E3412" s="1" t="s">
        <v>91</v>
      </c>
      <c r="F3412" s="1" t="s">
        <v>17</v>
      </c>
      <c r="G3412">
        <v>10</v>
      </c>
    </row>
    <row r="3413" spans="1:7" x14ac:dyDescent="0.35">
      <c r="A3413">
        <v>182586</v>
      </c>
      <c r="B3413">
        <v>1</v>
      </c>
      <c r="C3413" s="1" t="s">
        <v>41</v>
      </c>
      <c r="D3413">
        <v>1901</v>
      </c>
      <c r="E3413" s="1" t="s">
        <v>100</v>
      </c>
      <c r="F3413" s="1" t="s">
        <v>14</v>
      </c>
      <c r="G3413">
        <v>8</v>
      </c>
    </row>
    <row r="3414" spans="1:7" x14ac:dyDescent="0.35">
      <c r="A3414">
        <v>11023</v>
      </c>
      <c r="B3414">
        <v>1</v>
      </c>
      <c r="C3414" s="1" t="s">
        <v>22</v>
      </c>
      <c r="D3414">
        <v>2001</v>
      </c>
      <c r="E3414" s="1" t="s">
        <v>90</v>
      </c>
      <c r="F3414" s="1" t="s">
        <v>14</v>
      </c>
      <c r="G3414">
        <v>5</v>
      </c>
    </row>
    <row r="3415" spans="1:7" x14ac:dyDescent="0.35">
      <c r="A3415">
        <v>176409</v>
      </c>
      <c r="B3415">
        <v>1</v>
      </c>
      <c r="C3415" s="1" t="s">
        <v>51</v>
      </c>
      <c r="D3415">
        <v>4106</v>
      </c>
      <c r="E3415" s="1" t="s">
        <v>90</v>
      </c>
      <c r="F3415" s="1" t="s">
        <v>14</v>
      </c>
      <c r="G3415">
        <v>30</v>
      </c>
    </row>
    <row r="3416" spans="1:7" x14ac:dyDescent="0.35">
      <c r="A3416">
        <v>72452</v>
      </c>
      <c r="B3416">
        <v>0</v>
      </c>
      <c r="C3416" s="1" t="s">
        <v>30</v>
      </c>
      <c r="D3416">
        <v>6110</v>
      </c>
      <c r="E3416" s="1" t="s">
        <v>90</v>
      </c>
      <c r="F3416" s="1" t="s">
        <v>17</v>
      </c>
      <c r="G3416">
        <v>4</v>
      </c>
    </row>
    <row r="3417" spans="1:7" x14ac:dyDescent="0.35">
      <c r="A3417">
        <v>77523</v>
      </c>
      <c r="B3417">
        <v>0</v>
      </c>
      <c r="C3417" s="1" t="s">
        <v>36</v>
      </c>
      <c r="D3417">
        <v>0</v>
      </c>
      <c r="E3417" s="1" t="s">
        <v>90</v>
      </c>
      <c r="F3417" s="1" t="s">
        <v>17</v>
      </c>
      <c r="G3417">
        <v>15</v>
      </c>
    </row>
    <row r="3418" spans="1:7" x14ac:dyDescent="0.35">
      <c r="A3418">
        <v>29130</v>
      </c>
      <c r="B3418">
        <v>1</v>
      </c>
      <c r="C3418" s="1" t="s">
        <v>40</v>
      </c>
      <c r="D3418">
        <v>6701</v>
      </c>
      <c r="E3418" s="1" t="s">
        <v>92</v>
      </c>
      <c r="F3418" s="1" t="s">
        <v>14</v>
      </c>
      <c r="G3418">
        <v>10</v>
      </c>
    </row>
    <row r="3419" spans="1:7" x14ac:dyDescent="0.35">
      <c r="A3419">
        <v>141308</v>
      </c>
      <c r="B3419">
        <v>0</v>
      </c>
      <c r="C3419" s="1" t="s">
        <v>39</v>
      </c>
      <c r="D3419">
        <v>5601</v>
      </c>
      <c r="E3419" s="1" t="s">
        <v>91</v>
      </c>
      <c r="F3419" s="1" t="s">
        <v>17</v>
      </c>
      <c r="G3419">
        <v>4</v>
      </c>
    </row>
    <row r="3420" spans="1:7" x14ac:dyDescent="0.35">
      <c r="A3420">
        <v>15349</v>
      </c>
      <c r="B3420">
        <v>1</v>
      </c>
      <c r="C3420" s="1" t="s">
        <v>18</v>
      </c>
      <c r="D3420">
        <v>2201</v>
      </c>
      <c r="E3420" s="1" t="s">
        <v>89</v>
      </c>
      <c r="F3420" s="1" t="s">
        <v>14</v>
      </c>
      <c r="G3420">
        <v>30</v>
      </c>
    </row>
    <row r="3421" spans="1:7" x14ac:dyDescent="0.35">
      <c r="A3421">
        <v>124095</v>
      </c>
      <c r="B3421">
        <v>2</v>
      </c>
      <c r="C3421" s="1" t="s">
        <v>21</v>
      </c>
      <c r="D3421">
        <v>2901</v>
      </c>
      <c r="E3421" s="1" t="s">
        <v>98</v>
      </c>
      <c r="F3421" s="1" t="s">
        <v>17</v>
      </c>
      <c r="G3421">
        <v>21</v>
      </c>
    </row>
    <row r="3422" spans="1:7" x14ac:dyDescent="0.35">
      <c r="A3422">
        <v>106583</v>
      </c>
      <c r="B3422">
        <v>0</v>
      </c>
      <c r="C3422" s="1" t="s">
        <v>60</v>
      </c>
      <c r="D3422">
        <v>2002</v>
      </c>
      <c r="E3422" s="1" t="s">
        <v>92</v>
      </c>
      <c r="F3422" s="1" t="s">
        <v>14</v>
      </c>
      <c r="G3422">
        <v>5</v>
      </c>
    </row>
    <row r="3423" spans="1:7" x14ac:dyDescent="0.35">
      <c r="A3423">
        <v>131263</v>
      </c>
      <c r="B3423">
        <v>0</v>
      </c>
      <c r="C3423" s="1" t="s">
        <v>49</v>
      </c>
      <c r="D3423">
        <v>701</v>
      </c>
      <c r="E3423" s="1" t="s">
        <v>98</v>
      </c>
      <c r="F3423" s="1" t="s">
        <v>17</v>
      </c>
      <c r="G3423">
        <v>12</v>
      </c>
    </row>
    <row r="3424" spans="1:7" x14ac:dyDescent="0.35">
      <c r="A3424">
        <v>14376</v>
      </c>
      <c r="B3424">
        <v>0</v>
      </c>
      <c r="C3424" s="1" t="s">
        <v>58</v>
      </c>
      <c r="D3424">
        <v>6611</v>
      </c>
      <c r="E3424" s="1" t="s">
        <v>92</v>
      </c>
      <c r="F3424" s="1" t="s">
        <v>17</v>
      </c>
      <c r="G3424">
        <v>15</v>
      </c>
    </row>
    <row r="3425" spans="1:7" x14ac:dyDescent="0.35">
      <c r="A3425">
        <v>147641</v>
      </c>
      <c r="B3425">
        <v>2</v>
      </c>
      <c r="C3425" s="1" t="s">
        <v>22</v>
      </c>
      <c r="D3425">
        <v>1306</v>
      </c>
      <c r="E3425" s="1" t="s">
        <v>91</v>
      </c>
      <c r="F3425" s="1" t="s">
        <v>17</v>
      </c>
      <c r="G3425">
        <v>10</v>
      </c>
    </row>
    <row r="3426" spans="1:7" x14ac:dyDescent="0.35">
      <c r="A3426">
        <v>131972</v>
      </c>
      <c r="B3426">
        <v>28</v>
      </c>
      <c r="C3426" s="1" t="s">
        <v>49</v>
      </c>
      <c r="D3426">
        <v>0</v>
      </c>
      <c r="E3426" s="1" t="s">
        <v>92</v>
      </c>
      <c r="F3426" s="1" t="s">
        <v>17</v>
      </c>
      <c r="G3426">
        <v>6</v>
      </c>
    </row>
    <row r="3427" spans="1:7" x14ac:dyDescent="0.35">
      <c r="A3427">
        <v>170714</v>
      </c>
      <c r="B3427">
        <v>0</v>
      </c>
      <c r="C3427" s="1" t="s">
        <v>22</v>
      </c>
      <c r="D3427">
        <v>4106</v>
      </c>
      <c r="E3427" s="1" t="s">
        <v>93</v>
      </c>
      <c r="F3427" s="1" t="s">
        <v>97</v>
      </c>
      <c r="G3427">
        <v>20</v>
      </c>
    </row>
    <row r="3428" spans="1:7" x14ac:dyDescent="0.35">
      <c r="A3428">
        <v>167755</v>
      </c>
      <c r="B3428">
        <v>1</v>
      </c>
      <c r="C3428" s="1" t="s">
        <v>22</v>
      </c>
      <c r="D3428">
        <v>4101</v>
      </c>
      <c r="E3428" s="1" t="s">
        <v>94</v>
      </c>
      <c r="F3428" s="1" t="s">
        <v>14</v>
      </c>
      <c r="G3428">
        <v>18</v>
      </c>
    </row>
    <row r="3429" spans="1:7" x14ac:dyDescent="0.35">
      <c r="A3429">
        <v>188721</v>
      </c>
      <c r="B3429">
        <v>0</v>
      </c>
      <c r="C3429" s="1" t="s">
        <v>16</v>
      </c>
      <c r="D3429">
        <v>2410</v>
      </c>
      <c r="E3429" s="1" t="s">
        <v>94</v>
      </c>
      <c r="F3429" s="1" t="s">
        <v>17</v>
      </c>
      <c r="G3429">
        <v>20</v>
      </c>
    </row>
    <row r="3430" spans="1:7" x14ac:dyDescent="0.35">
      <c r="A3430">
        <v>4026</v>
      </c>
      <c r="B3430">
        <v>0</v>
      </c>
      <c r="C3430" s="1" t="s">
        <v>34</v>
      </c>
      <c r="D3430">
        <v>2812</v>
      </c>
      <c r="E3430" s="1" t="s">
        <v>93</v>
      </c>
      <c r="F3430" s="1" t="s">
        <v>17</v>
      </c>
      <c r="G3430">
        <v>2</v>
      </c>
    </row>
    <row r="3431" spans="1:7" x14ac:dyDescent="0.35">
      <c r="A3431">
        <v>151679</v>
      </c>
      <c r="B3431">
        <v>28</v>
      </c>
      <c r="C3431" s="1" t="s">
        <v>22</v>
      </c>
      <c r="D3431">
        <v>4001</v>
      </c>
      <c r="E3431" s="1" t="s">
        <v>99</v>
      </c>
      <c r="F3431" s="1" t="s">
        <v>17</v>
      </c>
      <c r="G3431">
        <v>23</v>
      </c>
    </row>
    <row r="3432" spans="1:7" x14ac:dyDescent="0.35">
      <c r="A3432">
        <v>155963</v>
      </c>
      <c r="B3432">
        <v>0</v>
      </c>
      <c r="C3432" s="1" t="s">
        <v>22</v>
      </c>
      <c r="D3432">
        <v>2301</v>
      </c>
      <c r="E3432" s="1" t="s">
        <v>89</v>
      </c>
      <c r="F3432" s="1" t="s">
        <v>17</v>
      </c>
      <c r="G3432">
        <v>10</v>
      </c>
    </row>
    <row r="3433" spans="1:7" x14ac:dyDescent="0.35">
      <c r="A3433">
        <v>70881</v>
      </c>
      <c r="B3433">
        <v>1</v>
      </c>
      <c r="C3433" s="1" t="s">
        <v>30</v>
      </c>
      <c r="D3433">
        <v>5706</v>
      </c>
      <c r="E3433" s="1" t="s">
        <v>100</v>
      </c>
      <c r="F3433" s="1" t="s">
        <v>14</v>
      </c>
      <c r="G3433">
        <v>15</v>
      </c>
    </row>
    <row r="3434" spans="1:7" x14ac:dyDescent="0.35">
      <c r="A3434">
        <v>2153</v>
      </c>
      <c r="B3434">
        <v>1002</v>
      </c>
      <c r="C3434" s="1" t="s">
        <v>21</v>
      </c>
      <c r="D3434">
        <v>2408</v>
      </c>
      <c r="E3434" s="1" t="s">
        <v>91</v>
      </c>
      <c r="F3434" s="1" t="s">
        <v>14</v>
      </c>
      <c r="G3434">
        <v>8</v>
      </c>
    </row>
    <row r="3435" spans="1:7" x14ac:dyDescent="0.35">
      <c r="A3435">
        <v>173192</v>
      </c>
      <c r="B3435">
        <v>2</v>
      </c>
      <c r="C3435" s="1" t="s">
        <v>22</v>
      </c>
      <c r="D3435">
        <v>1203</v>
      </c>
      <c r="E3435" s="1" t="s">
        <v>90</v>
      </c>
      <c r="F3435" s="1" t="s">
        <v>17</v>
      </c>
      <c r="G3435">
        <v>10</v>
      </c>
    </row>
    <row r="3436" spans="1:7" x14ac:dyDescent="0.35">
      <c r="A3436">
        <v>4390</v>
      </c>
      <c r="B3436">
        <v>0</v>
      </c>
      <c r="C3436" s="1" t="s">
        <v>41</v>
      </c>
      <c r="D3436">
        <v>1009</v>
      </c>
      <c r="E3436" s="1" t="s">
        <v>99</v>
      </c>
      <c r="F3436" s="1" t="s">
        <v>17</v>
      </c>
      <c r="G3436">
        <v>10</v>
      </c>
    </row>
    <row r="3437" spans="1:7" x14ac:dyDescent="0.35">
      <c r="A3437">
        <v>178789</v>
      </c>
      <c r="B3437">
        <v>28</v>
      </c>
      <c r="C3437" s="1" t="s">
        <v>41</v>
      </c>
      <c r="D3437">
        <v>2606</v>
      </c>
      <c r="E3437" s="1" t="s">
        <v>94</v>
      </c>
      <c r="F3437" s="1" t="s">
        <v>17</v>
      </c>
      <c r="G3437">
        <v>10</v>
      </c>
    </row>
    <row r="3438" spans="1:7" x14ac:dyDescent="0.35">
      <c r="A3438">
        <v>79650</v>
      </c>
      <c r="B3438">
        <v>0</v>
      </c>
      <c r="C3438" s="1" t="s">
        <v>36</v>
      </c>
      <c r="D3438">
        <v>0</v>
      </c>
      <c r="E3438" s="1" t="s">
        <v>91</v>
      </c>
      <c r="F3438" s="1" t="s">
        <v>17</v>
      </c>
      <c r="G3438">
        <v>10</v>
      </c>
    </row>
    <row r="3439" spans="1:7" x14ac:dyDescent="0.35">
      <c r="A3439">
        <v>163316</v>
      </c>
      <c r="B3439">
        <v>1</v>
      </c>
      <c r="C3439" s="1" t="s">
        <v>22</v>
      </c>
      <c r="D3439">
        <v>3401</v>
      </c>
      <c r="E3439" s="1" t="s">
        <v>96</v>
      </c>
      <c r="F3439" s="1" t="s">
        <v>14</v>
      </c>
      <c r="G3439">
        <v>40</v>
      </c>
    </row>
    <row r="3440" spans="1:7" x14ac:dyDescent="0.35">
      <c r="A3440">
        <v>93824</v>
      </c>
      <c r="B3440">
        <v>2</v>
      </c>
      <c r="C3440" s="1" t="s">
        <v>16</v>
      </c>
      <c r="D3440">
        <v>1807</v>
      </c>
      <c r="E3440" s="1" t="s">
        <v>104</v>
      </c>
      <c r="F3440" s="1" t="s">
        <v>17</v>
      </c>
      <c r="G3440">
        <v>10</v>
      </c>
    </row>
    <row r="3441" spans="1:7" x14ac:dyDescent="0.35">
      <c r="A3441">
        <v>33190</v>
      </c>
      <c r="B3441">
        <v>0</v>
      </c>
      <c r="C3441" s="1" t="s">
        <v>13</v>
      </c>
      <c r="D3441">
        <v>5302</v>
      </c>
      <c r="E3441" s="1" t="s">
        <v>93</v>
      </c>
      <c r="F3441" s="1" t="s">
        <v>17</v>
      </c>
      <c r="G3441">
        <v>11</v>
      </c>
    </row>
    <row r="3442" spans="1:7" x14ac:dyDescent="0.35">
      <c r="A3442">
        <v>4017</v>
      </c>
      <c r="B3442">
        <v>1</v>
      </c>
      <c r="C3442" s="1" t="s">
        <v>22</v>
      </c>
      <c r="D3442">
        <v>3201</v>
      </c>
      <c r="E3442" s="1" t="s">
        <v>94</v>
      </c>
      <c r="F3442" s="1" t="s">
        <v>17</v>
      </c>
      <c r="G3442">
        <v>15</v>
      </c>
    </row>
    <row r="3443" spans="1:7" x14ac:dyDescent="0.35">
      <c r="A3443">
        <v>176140</v>
      </c>
      <c r="B3443">
        <v>1002</v>
      </c>
      <c r="C3443" s="1" t="s">
        <v>51</v>
      </c>
      <c r="D3443">
        <v>3407</v>
      </c>
      <c r="E3443" s="1" t="s">
        <v>93</v>
      </c>
      <c r="F3443" s="1" t="s">
        <v>14</v>
      </c>
      <c r="G3443">
        <v>8</v>
      </c>
    </row>
    <row r="3444" spans="1:7" x14ac:dyDescent="0.35">
      <c r="A3444">
        <v>120720</v>
      </c>
      <c r="B3444">
        <v>2</v>
      </c>
      <c r="C3444" s="1" t="s">
        <v>21</v>
      </c>
      <c r="D3444">
        <v>0</v>
      </c>
      <c r="E3444" s="1" t="s">
        <v>100</v>
      </c>
      <c r="F3444" s="1" t="s">
        <v>14</v>
      </c>
      <c r="G3444">
        <v>23</v>
      </c>
    </row>
    <row r="3445" spans="1:7" x14ac:dyDescent="0.35">
      <c r="A3445">
        <v>80733</v>
      </c>
      <c r="B3445">
        <v>0</v>
      </c>
      <c r="C3445" s="1" t="s">
        <v>36</v>
      </c>
      <c r="D3445">
        <v>3101</v>
      </c>
      <c r="E3445" s="1" t="s">
        <v>92</v>
      </c>
      <c r="F3445" s="1" t="s">
        <v>17</v>
      </c>
      <c r="G3445">
        <v>15</v>
      </c>
    </row>
    <row r="3446" spans="1:7" x14ac:dyDescent="0.35">
      <c r="A3446">
        <v>131468</v>
      </c>
      <c r="B3446">
        <v>1</v>
      </c>
      <c r="C3446" s="1" t="s">
        <v>49</v>
      </c>
      <c r="D3446">
        <v>807</v>
      </c>
      <c r="E3446" s="1" t="s">
        <v>91</v>
      </c>
      <c r="F3446" s="1" t="s">
        <v>97</v>
      </c>
      <c r="G3446">
        <v>8</v>
      </c>
    </row>
    <row r="3447" spans="1:7" x14ac:dyDescent="0.35">
      <c r="A3447">
        <v>124298</v>
      </c>
      <c r="B3447">
        <v>28</v>
      </c>
      <c r="C3447" s="1" t="s">
        <v>21</v>
      </c>
      <c r="D3447">
        <v>1301</v>
      </c>
      <c r="E3447" s="1" t="s">
        <v>93</v>
      </c>
      <c r="F3447" s="1" t="s">
        <v>17</v>
      </c>
      <c r="G3447">
        <v>4</v>
      </c>
    </row>
    <row r="3448" spans="1:7" x14ac:dyDescent="0.35">
      <c r="A3448">
        <v>21133</v>
      </c>
      <c r="B3448">
        <v>0</v>
      </c>
      <c r="C3448" s="1" t="s">
        <v>18</v>
      </c>
      <c r="D3448">
        <v>0</v>
      </c>
      <c r="E3448" s="1" t="s">
        <v>92</v>
      </c>
      <c r="F3448" s="1" t="s">
        <v>17</v>
      </c>
      <c r="G3448">
        <v>13</v>
      </c>
    </row>
    <row r="3449" spans="1:7" x14ac:dyDescent="0.35">
      <c r="A3449">
        <v>23732</v>
      </c>
      <c r="B3449">
        <v>0</v>
      </c>
      <c r="C3449" s="1" t="s">
        <v>47</v>
      </c>
      <c r="D3449">
        <v>0</v>
      </c>
      <c r="E3449" s="1" t="s">
        <v>101</v>
      </c>
      <c r="F3449" s="1" t="s">
        <v>17</v>
      </c>
      <c r="G3449">
        <v>4</v>
      </c>
    </row>
    <row r="3450" spans="1:7" x14ac:dyDescent="0.35">
      <c r="A3450">
        <v>188133</v>
      </c>
      <c r="B3450">
        <v>0</v>
      </c>
      <c r="C3450" s="1" t="s">
        <v>44</v>
      </c>
      <c r="D3450">
        <v>0</v>
      </c>
      <c r="E3450" s="1" t="s">
        <v>105</v>
      </c>
      <c r="F3450" s="1" t="s">
        <v>17</v>
      </c>
      <c r="G3450">
        <v>5</v>
      </c>
    </row>
    <row r="3451" spans="1:7" x14ac:dyDescent="0.35">
      <c r="A3451">
        <v>167838</v>
      </c>
      <c r="B3451">
        <v>1</v>
      </c>
      <c r="C3451" s="1" t="s">
        <v>22</v>
      </c>
      <c r="D3451">
        <v>3402</v>
      </c>
      <c r="E3451" s="1" t="s">
        <v>89</v>
      </c>
      <c r="F3451" s="1" t="s">
        <v>14</v>
      </c>
      <c r="G3451">
        <v>15</v>
      </c>
    </row>
    <row r="3452" spans="1:7" x14ac:dyDescent="0.35">
      <c r="A3452">
        <v>113186</v>
      </c>
      <c r="B3452">
        <v>1002</v>
      </c>
      <c r="C3452" s="1" t="s">
        <v>32</v>
      </c>
      <c r="D3452">
        <v>2001</v>
      </c>
      <c r="E3452" s="1" t="s">
        <v>89</v>
      </c>
      <c r="F3452" s="1" t="s">
        <v>14</v>
      </c>
      <c r="G3452">
        <v>5</v>
      </c>
    </row>
    <row r="3453" spans="1:7" x14ac:dyDescent="0.35">
      <c r="A3453">
        <v>154114</v>
      </c>
      <c r="B3453">
        <v>2</v>
      </c>
      <c r="C3453" s="1" t="s">
        <v>24</v>
      </c>
      <c r="D3453">
        <v>3707</v>
      </c>
      <c r="E3453" s="1" t="s">
        <v>90</v>
      </c>
      <c r="F3453" s="1" t="s">
        <v>17</v>
      </c>
      <c r="G3453">
        <v>20</v>
      </c>
    </row>
    <row r="3454" spans="1:7" x14ac:dyDescent="0.35">
      <c r="A3454">
        <v>171738</v>
      </c>
      <c r="B3454">
        <v>2</v>
      </c>
      <c r="C3454" s="1" t="s">
        <v>22</v>
      </c>
      <c r="D3454">
        <v>701</v>
      </c>
      <c r="E3454" s="1" t="s">
        <v>96</v>
      </c>
      <c r="F3454" s="1" t="s">
        <v>14</v>
      </c>
      <c r="G3454">
        <v>12</v>
      </c>
    </row>
    <row r="3455" spans="1:7" x14ac:dyDescent="0.35">
      <c r="A3455">
        <v>20401</v>
      </c>
      <c r="B3455">
        <v>0</v>
      </c>
      <c r="C3455" s="1" t="s">
        <v>18</v>
      </c>
      <c r="D3455">
        <v>3201</v>
      </c>
      <c r="E3455" s="1" t="s">
        <v>100</v>
      </c>
      <c r="F3455" s="1" t="s">
        <v>17</v>
      </c>
      <c r="G3455">
        <v>30</v>
      </c>
    </row>
    <row r="3456" spans="1:7" x14ac:dyDescent="0.35">
      <c r="A3456">
        <v>69878</v>
      </c>
      <c r="B3456">
        <v>1</v>
      </c>
      <c r="C3456" s="1" t="s">
        <v>30</v>
      </c>
      <c r="D3456">
        <v>2907</v>
      </c>
      <c r="E3456" s="1" t="s">
        <v>92</v>
      </c>
      <c r="F3456" s="1" t="s">
        <v>14</v>
      </c>
      <c r="G3456">
        <v>12</v>
      </c>
    </row>
    <row r="3457" spans="1:7" x14ac:dyDescent="0.35">
      <c r="A3457">
        <v>138443</v>
      </c>
      <c r="B3457">
        <v>0</v>
      </c>
      <c r="C3457" s="1" t="s">
        <v>56</v>
      </c>
      <c r="D3457">
        <v>5001</v>
      </c>
      <c r="E3457" s="1" t="s">
        <v>97</v>
      </c>
      <c r="F3457" s="1" t="s">
        <v>17</v>
      </c>
      <c r="G3457">
        <v>15</v>
      </c>
    </row>
    <row r="3458" spans="1:7" x14ac:dyDescent="0.35">
      <c r="A3458">
        <v>13806</v>
      </c>
      <c r="B3458">
        <v>2</v>
      </c>
      <c r="C3458" s="1" t="s">
        <v>36</v>
      </c>
      <c r="D3458">
        <v>0</v>
      </c>
      <c r="E3458" s="1" t="s">
        <v>92</v>
      </c>
      <c r="F3458" s="1" t="s">
        <v>17</v>
      </c>
      <c r="G3458">
        <v>7</v>
      </c>
    </row>
    <row r="3459" spans="1:7" x14ac:dyDescent="0.35">
      <c r="A3459">
        <v>119801</v>
      </c>
      <c r="B3459">
        <v>28</v>
      </c>
      <c r="C3459" s="1" t="s">
        <v>21</v>
      </c>
      <c r="D3459">
        <v>603</v>
      </c>
      <c r="E3459" s="1" t="s">
        <v>90</v>
      </c>
      <c r="F3459" s="1" t="s">
        <v>17</v>
      </c>
      <c r="G3459">
        <v>25</v>
      </c>
    </row>
    <row r="3460" spans="1:7" x14ac:dyDescent="0.35">
      <c r="A3460">
        <v>56339</v>
      </c>
      <c r="B3460">
        <v>2</v>
      </c>
      <c r="C3460" s="1" t="s">
        <v>58</v>
      </c>
      <c r="D3460">
        <v>1505</v>
      </c>
      <c r="E3460" s="1" t="s">
        <v>90</v>
      </c>
      <c r="F3460" s="1" t="s">
        <v>17</v>
      </c>
      <c r="G3460">
        <v>5</v>
      </c>
    </row>
    <row r="3461" spans="1:7" x14ac:dyDescent="0.35">
      <c r="A3461">
        <v>125506</v>
      </c>
      <c r="B3461">
        <v>28</v>
      </c>
      <c r="C3461" s="1" t="s">
        <v>21</v>
      </c>
      <c r="D3461">
        <v>5501</v>
      </c>
      <c r="E3461" s="1" t="s">
        <v>103</v>
      </c>
      <c r="F3461" s="1" t="s">
        <v>17</v>
      </c>
      <c r="G3461">
        <v>20</v>
      </c>
    </row>
    <row r="3462" spans="1:7" x14ac:dyDescent="0.35">
      <c r="A3462">
        <v>190635</v>
      </c>
      <c r="B3462">
        <v>0</v>
      </c>
      <c r="C3462" s="1" t="s">
        <v>47</v>
      </c>
      <c r="D3462">
        <v>0</v>
      </c>
      <c r="E3462" s="1" t="s">
        <v>97</v>
      </c>
      <c r="F3462" s="1" t="s">
        <v>31</v>
      </c>
      <c r="G3462">
        <v>32</v>
      </c>
    </row>
    <row r="3463" spans="1:7" x14ac:dyDescent="0.35">
      <c r="A3463">
        <v>12361</v>
      </c>
      <c r="B3463">
        <v>28</v>
      </c>
      <c r="C3463" s="1" t="s">
        <v>16</v>
      </c>
      <c r="D3463">
        <v>4204</v>
      </c>
      <c r="E3463" s="1" t="s">
        <v>96</v>
      </c>
      <c r="F3463" s="1" t="s">
        <v>17</v>
      </c>
      <c r="G3463">
        <v>100</v>
      </c>
    </row>
    <row r="3464" spans="1:7" x14ac:dyDescent="0.35">
      <c r="A3464">
        <v>136428</v>
      </c>
      <c r="B3464">
        <v>0</v>
      </c>
      <c r="C3464" s="1" t="s">
        <v>56</v>
      </c>
      <c r="D3464">
        <v>4701</v>
      </c>
      <c r="E3464" s="1" t="s">
        <v>94</v>
      </c>
      <c r="F3464" s="1" t="s">
        <v>17</v>
      </c>
      <c r="G3464">
        <v>25</v>
      </c>
    </row>
    <row r="3465" spans="1:7" x14ac:dyDescent="0.35">
      <c r="A3465">
        <v>184478</v>
      </c>
      <c r="B3465">
        <v>1</v>
      </c>
      <c r="C3465" s="1" t="s">
        <v>41</v>
      </c>
      <c r="D3465">
        <v>2001</v>
      </c>
      <c r="E3465" s="1" t="s">
        <v>98</v>
      </c>
      <c r="F3465" s="1" t="s">
        <v>14</v>
      </c>
      <c r="G3465">
        <v>15</v>
      </c>
    </row>
    <row r="3466" spans="1:7" x14ac:dyDescent="0.35">
      <c r="A3466">
        <v>55105</v>
      </c>
      <c r="B3466">
        <v>0</v>
      </c>
      <c r="C3466" s="1" t="s">
        <v>63</v>
      </c>
      <c r="D3466">
        <v>0</v>
      </c>
      <c r="E3466" s="1" t="s">
        <v>92</v>
      </c>
      <c r="F3466" s="1" t="s">
        <v>17</v>
      </c>
      <c r="G3466">
        <v>4</v>
      </c>
    </row>
    <row r="3467" spans="1:7" x14ac:dyDescent="0.35">
      <c r="A3467">
        <v>188170</v>
      </c>
      <c r="B3467">
        <v>2</v>
      </c>
      <c r="C3467" s="1" t="s">
        <v>13</v>
      </c>
      <c r="D3467">
        <v>0</v>
      </c>
      <c r="E3467" s="1" t="s">
        <v>97</v>
      </c>
      <c r="F3467" s="1" t="s">
        <v>14</v>
      </c>
      <c r="G3467">
        <v>50</v>
      </c>
    </row>
    <row r="3468" spans="1:7" x14ac:dyDescent="0.35">
      <c r="A3468">
        <v>171397</v>
      </c>
      <c r="B3468">
        <v>4</v>
      </c>
      <c r="C3468" s="1" t="s">
        <v>34</v>
      </c>
      <c r="D3468">
        <v>6201</v>
      </c>
      <c r="E3468" s="1" t="s">
        <v>89</v>
      </c>
      <c r="F3468" s="1" t="s">
        <v>14</v>
      </c>
      <c r="G3468">
        <v>25</v>
      </c>
    </row>
    <row r="3469" spans="1:7" x14ac:dyDescent="0.35">
      <c r="A3469">
        <v>159562</v>
      </c>
      <c r="B3469">
        <v>0</v>
      </c>
      <c r="C3469" s="1" t="s">
        <v>22</v>
      </c>
      <c r="D3469">
        <v>0</v>
      </c>
      <c r="E3469" s="1" t="s">
        <v>100</v>
      </c>
      <c r="F3469" s="1" t="s">
        <v>17</v>
      </c>
      <c r="G3469">
        <v>2</v>
      </c>
    </row>
    <row r="3470" spans="1:7" x14ac:dyDescent="0.35">
      <c r="A3470">
        <v>32523</v>
      </c>
      <c r="B3470">
        <v>28</v>
      </c>
      <c r="C3470" s="1" t="s">
        <v>13</v>
      </c>
      <c r="D3470">
        <v>4001</v>
      </c>
      <c r="E3470" s="1" t="s">
        <v>90</v>
      </c>
      <c r="F3470" s="1" t="s">
        <v>17</v>
      </c>
      <c r="G3470">
        <v>10</v>
      </c>
    </row>
    <row r="3471" spans="1:7" x14ac:dyDescent="0.35">
      <c r="A3471">
        <v>115311</v>
      </c>
      <c r="B3471">
        <v>0</v>
      </c>
      <c r="C3471" s="1" t="s">
        <v>32</v>
      </c>
      <c r="D3471">
        <v>6701</v>
      </c>
      <c r="E3471" s="1" t="s">
        <v>100</v>
      </c>
      <c r="F3471" s="1" t="s">
        <v>17</v>
      </c>
      <c r="G3471">
        <v>4</v>
      </c>
    </row>
    <row r="3472" spans="1:7" x14ac:dyDescent="0.35">
      <c r="A3472">
        <v>154668</v>
      </c>
      <c r="B3472">
        <v>0</v>
      </c>
      <c r="C3472" s="1" t="s">
        <v>22</v>
      </c>
      <c r="D3472">
        <v>2604</v>
      </c>
      <c r="E3472" s="1" t="s">
        <v>90</v>
      </c>
      <c r="F3472" s="1" t="s">
        <v>17</v>
      </c>
      <c r="G3472">
        <v>15</v>
      </c>
    </row>
    <row r="3473" spans="1:7" x14ac:dyDescent="0.35">
      <c r="A3473">
        <v>103260</v>
      </c>
      <c r="B3473">
        <v>0</v>
      </c>
      <c r="C3473" s="1" t="s">
        <v>37</v>
      </c>
      <c r="D3473">
        <v>6609</v>
      </c>
      <c r="E3473" s="1" t="s">
        <v>90</v>
      </c>
      <c r="F3473" s="1" t="s">
        <v>14</v>
      </c>
      <c r="G3473">
        <v>10</v>
      </c>
    </row>
    <row r="3474" spans="1:7" x14ac:dyDescent="0.35">
      <c r="A3474">
        <v>19260</v>
      </c>
      <c r="B3474">
        <v>28</v>
      </c>
      <c r="C3474" s="1" t="s">
        <v>18</v>
      </c>
      <c r="D3474">
        <v>4401</v>
      </c>
      <c r="E3474" s="1" t="s">
        <v>90</v>
      </c>
      <c r="F3474" s="1" t="s">
        <v>17</v>
      </c>
      <c r="G3474">
        <v>175</v>
      </c>
    </row>
    <row r="3475" spans="1:7" x14ac:dyDescent="0.35">
      <c r="A3475">
        <v>111023</v>
      </c>
      <c r="B3475">
        <v>0</v>
      </c>
      <c r="C3475" s="1" t="s">
        <v>33</v>
      </c>
      <c r="D3475">
        <v>4401</v>
      </c>
      <c r="E3475" s="1" t="s">
        <v>100</v>
      </c>
      <c r="F3475" s="1" t="s">
        <v>17</v>
      </c>
      <c r="G3475">
        <v>20</v>
      </c>
    </row>
    <row r="3476" spans="1:7" x14ac:dyDescent="0.35">
      <c r="A3476">
        <v>67961</v>
      </c>
      <c r="B3476">
        <v>0</v>
      </c>
      <c r="C3476" s="1" t="s">
        <v>30</v>
      </c>
      <c r="D3476">
        <v>5208</v>
      </c>
      <c r="E3476" s="1" t="s">
        <v>102</v>
      </c>
      <c r="F3476" s="1" t="s">
        <v>97</v>
      </c>
      <c r="G3476">
        <v>21</v>
      </c>
    </row>
    <row r="3477" spans="1:7" x14ac:dyDescent="0.35">
      <c r="A3477">
        <v>92272</v>
      </c>
      <c r="B3477">
        <v>0</v>
      </c>
      <c r="C3477" s="1" t="s">
        <v>16</v>
      </c>
      <c r="D3477">
        <v>0</v>
      </c>
      <c r="E3477" s="1" t="s">
        <v>92</v>
      </c>
      <c r="F3477" s="1" t="s">
        <v>14</v>
      </c>
      <c r="G3477">
        <v>20</v>
      </c>
    </row>
    <row r="3478" spans="1:7" x14ac:dyDescent="0.35">
      <c r="A3478">
        <v>157311</v>
      </c>
      <c r="B3478">
        <v>1</v>
      </c>
      <c r="C3478" s="1" t="s">
        <v>22</v>
      </c>
      <c r="D3478">
        <v>2001</v>
      </c>
      <c r="E3478" s="1" t="s">
        <v>96</v>
      </c>
      <c r="F3478" s="1" t="s">
        <v>14</v>
      </c>
      <c r="G3478">
        <v>25</v>
      </c>
    </row>
    <row r="3479" spans="1:7" x14ac:dyDescent="0.35">
      <c r="A3479">
        <v>190616</v>
      </c>
      <c r="B3479">
        <v>1</v>
      </c>
      <c r="C3479" s="1" t="s">
        <v>36</v>
      </c>
      <c r="D3479">
        <v>0</v>
      </c>
      <c r="E3479" s="1" t="s">
        <v>92</v>
      </c>
      <c r="F3479" s="1" t="s">
        <v>14</v>
      </c>
      <c r="G3479">
        <v>5</v>
      </c>
    </row>
    <row r="3480" spans="1:7" x14ac:dyDescent="0.35">
      <c r="A3480">
        <v>121153</v>
      </c>
      <c r="B3480">
        <v>2</v>
      </c>
      <c r="C3480" s="1" t="s">
        <v>21</v>
      </c>
      <c r="D3480">
        <v>3901</v>
      </c>
      <c r="E3480" s="1" t="s">
        <v>96</v>
      </c>
      <c r="F3480" s="1" t="s">
        <v>14</v>
      </c>
      <c r="G3480">
        <v>25</v>
      </c>
    </row>
    <row r="3481" spans="1:7" x14ac:dyDescent="0.35">
      <c r="A3481">
        <v>91431</v>
      </c>
      <c r="B3481">
        <v>2</v>
      </c>
      <c r="C3481" s="1" t="s">
        <v>16</v>
      </c>
      <c r="D3481">
        <v>2901</v>
      </c>
      <c r="E3481" s="1" t="s">
        <v>92</v>
      </c>
      <c r="F3481" s="1" t="s">
        <v>17</v>
      </c>
      <c r="G3481">
        <v>50</v>
      </c>
    </row>
    <row r="3482" spans="1:7" x14ac:dyDescent="0.35">
      <c r="A3482">
        <v>4917</v>
      </c>
      <c r="B3482">
        <v>2</v>
      </c>
      <c r="C3482" s="1" t="s">
        <v>50</v>
      </c>
      <c r="D3482">
        <v>3901</v>
      </c>
      <c r="E3482" s="1" t="s">
        <v>94</v>
      </c>
      <c r="F3482" s="1" t="s">
        <v>17</v>
      </c>
      <c r="G3482">
        <v>15</v>
      </c>
    </row>
    <row r="3483" spans="1:7" x14ac:dyDescent="0.35">
      <c r="A3483">
        <v>63436</v>
      </c>
      <c r="B3483">
        <v>0</v>
      </c>
      <c r="C3483" s="1" t="s">
        <v>34</v>
      </c>
      <c r="D3483">
        <v>2912</v>
      </c>
      <c r="E3483" s="1" t="s">
        <v>90</v>
      </c>
      <c r="F3483" s="1" t="s">
        <v>17</v>
      </c>
      <c r="G3483">
        <v>51</v>
      </c>
    </row>
    <row r="3484" spans="1:7" x14ac:dyDescent="0.35">
      <c r="A3484">
        <v>20853</v>
      </c>
      <c r="B3484">
        <v>0</v>
      </c>
      <c r="C3484" s="1" t="s">
        <v>18</v>
      </c>
      <c r="D3484">
        <v>0</v>
      </c>
      <c r="E3484" s="1" t="s">
        <v>93</v>
      </c>
      <c r="F3484" s="1" t="s">
        <v>17</v>
      </c>
      <c r="G3484">
        <v>10</v>
      </c>
    </row>
    <row r="3485" spans="1:7" x14ac:dyDescent="0.35">
      <c r="A3485">
        <v>44351</v>
      </c>
      <c r="B3485">
        <v>1</v>
      </c>
      <c r="C3485" s="1" t="s">
        <v>13</v>
      </c>
      <c r="D3485">
        <v>1801</v>
      </c>
      <c r="E3485" s="1" t="s">
        <v>89</v>
      </c>
      <c r="F3485" s="1" t="s">
        <v>14</v>
      </c>
      <c r="G3485">
        <v>35</v>
      </c>
    </row>
    <row r="3486" spans="1:7" x14ac:dyDescent="0.35">
      <c r="A3486">
        <v>130530</v>
      </c>
      <c r="B3486">
        <v>2</v>
      </c>
      <c r="C3486" s="1" t="s">
        <v>49</v>
      </c>
      <c r="D3486">
        <v>4001</v>
      </c>
      <c r="E3486" s="1" t="s">
        <v>91</v>
      </c>
      <c r="F3486" s="1" t="s">
        <v>17</v>
      </c>
      <c r="G3486">
        <v>20</v>
      </c>
    </row>
    <row r="3487" spans="1:7" x14ac:dyDescent="0.35">
      <c r="A3487">
        <v>181550</v>
      </c>
      <c r="B3487">
        <v>0</v>
      </c>
      <c r="C3487" s="1" t="s">
        <v>41</v>
      </c>
      <c r="D3487">
        <v>4803</v>
      </c>
      <c r="E3487" s="1" t="s">
        <v>98</v>
      </c>
      <c r="F3487" s="1" t="s">
        <v>17</v>
      </c>
      <c r="G3487">
        <v>20</v>
      </c>
    </row>
    <row r="3488" spans="1:7" x14ac:dyDescent="0.35">
      <c r="A3488">
        <v>108158</v>
      </c>
      <c r="B3488">
        <v>0</v>
      </c>
      <c r="C3488" s="1" t="s">
        <v>50</v>
      </c>
      <c r="D3488">
        <v>3410</v>
      </c>
      <c r="E3488" s="1" t="s">
        <v>91</v>
      </c>
      <c r="F3488" s="1" t="s">
        <v>17</v>
      </c>
      <c r="G3488">
        <v>5</v>
      </c>
    </row>
    <row r="3489" spans="1:7" x14ac:dyDescent="0.35">
      <c r="A3489">
        <v>149164</v>
      </c>
      <c r="B3489">
        <v>4</v>
      </c>
      <c r="C3489" s="1" t="s">
        <v>22</v>
      </c>
      <c r="D3489">
        <v>0</v>
      </c>
      <c r="E3489" s="1" t="s">
        <v>94</v>
      </c>
      <c r="F3489" s="1" t="s">
        <v>14</v>
      </c>
      <c r="G3489">
        <v>25</v>
      </c>
    </row>
    <row r="3490" spans="1:7" x14ac:dyDescent="0.35">
      <c r="A3490">
        <v>186358</v>
      </c>
      <c r="B3490">
        <v>28</v>
      </c>
      <c r="C3490" s="1" t="s">
        <v>58</v>
      </c>
      <c r="D3490">
        <v>0</v>
      </c>
      <c r="E3490" s="1" t="s">
        <v>89</v>
      </c>
      <c r="F3490" s="1" t="s">
        <v>31</v>
      </c>
      <c r="G3490">
        <v>5</v>
      </c>
    </row>
    <row r="3491" spans="1:7" x14ac:dyDescent="0.35">
      <c r="A3491">
        <v>136629</v>
      </c>
      <c r="B3491">
        <v>1</v>
      </c>
      <c r="C3491" s="1" t="s">
        <v>56</v>
      </c>
      <c r="D3491">
        <v>0</v>
      </c>
      <c r="E3491" s="1" t="s">
        <v>95</v>
      </c>
      <c r="F3491" s="1" t="s">
        <v>14</v>
      </c>
      <c r="G3491">
        <v>10</v>
      </c>
    </row>
    <row r="3492" spans="1:7" x14ac:dyDescent="0.35">
      <c r="A3492">
        <v>12330</v>
      </c>
      <c r="B3492">
        <v>1</v>
      </c>
      <c r="C3492" s="1" t="s">
        <v>16</v>
      </c>
      <c r="D3492">
        <v>0</v>
      </c>
      <c r="E3492" s="1" t="s">
        <v>97</v>
      </c>
      <c r="F3492" s="1" t="s">
        <v>14</v>
      </c>
      <c r="G3492">
        <v>100</v>
      </c>
    </row>
    <row r="3493" spans="1:7" x14ac:dyDescent="0.35">
      <c r="A3493">
        <v>98941</v>
      </c>
      <c r="B3493">
        <v>0</v>
      </c>
      <c r="C3493" s="1" t="s">
        <v>16</v>
      </c>
      <c r="D3493">
        <v>4701</v>
      </c>
      <c r="E3493" s="1" t="s">
        <v>90</v>
      </c>
      <c r="F3493" s="1" t="s">
        <v>17</v>
      </c>
      <c r="G3493">
        <v>9</v>
      </c>
    </row>
    <row r="3494" spans="1:7" x14ac:dyDescent="0.35">
      <c r="A3494">
        <v>172597</v>
      </c>
      <c r="B3494">
        <v>2</v>
      </c>
      <c r="C3494" s="1" t="s">
        <v>22</v>
      </c>
      <c r="D3494">
        <v>2601</v>
      </c>
      <c r="E3494" s="1" t="s">
        <v>95</v>
      </c>
      <c r="F3494" s="1" t="s">
        <v>17</v>
      </c>
      <c r="G3494">
        <v>3</v>
      </c>
    </row>
    <row r="3495" spans="1:7" x14ac:dyDescent="0.35">
      <c r="A3495">
        <v>147956</v>
      </c>
      <c r="B3495">
        <v>0</v>
      </c>
      <c r="C3495" s="1" t="s">
        <v>22</v>
      </c>
      <c r="D3495">
        <v>4401</v>
      </c>
      <c r="E3495" s="1" t="s">
        <v>102</v>
      </c>
      <c r="F3495" s="1" t="s">
        <v>17</v>
      </c>
      <c r="G3495">
        <v>5</v>
      </c>
    </row>
    <row r="3496" spans="1:7" x14ac:dyDescent="0.35">
      <c r="A3496">
        <v>47819</v>
      </c>
      <c r="B3496">
        <v>1002</v>
      </c>
      <c r="C3496" s="1" t="s">
        <v>44</v>
      </c>
      <c r="D3496">
        <v>3801</v>
      </c>
      <c r="E3496" s="1" t="s">
        <v>95</v>
      </c>
      <c r="F3496" s="1" t="s">
        <v>14</v>
      </c>
      <c r="G3496">
        <v>10</v>
      </c>
    </row>
    <row r="3497" spans="1:7" x14ac:dyDescent="0.35">
      <c r="A3497">
        <v>130554</v>
      </c>
      <c r="B3497">
        <v>0</v>
      </c>
      <c r="C3497" s="1" t="s">
        <v>49</v>
      </c>
      <c r="D3497">
        <v>5407</v>
      </c>
      <c r="E3497" s="1" t="s">
        <v>91</v>
      </c>
      <c r="F3497" s="1" t="s">
        <v>17</v>
      </c>
      <c r="G3497">
        <v>20</v>
      </c>
    </row>
    <row r="3498" spans="1:7" x14ac:dyDescent="0.35">
      <c r="A3498">
        <v>157213</v>
      </c>
      <c r="B3498">
        <v>0</v>
      </c>
      <c r="C3498" s="1" t="s">
        <v>22</v>
      </c>
      <c r="D3498">
        <v>0</v>
      </c>
      <c r="E3498" s="1" t="s">
        <v>94</v>
      </c>
      <c r="F3498" s="1" t="s">
        <v>17</v>
      </c>
      <c r="G3498">
        <v>20</v>
      </c>
    </row>
    <row r="3499" spans="1:7" x14ac:dyDescent="0.35">
      <c r="A3499">
        <v>90532</v>
      </c>
      <c r="B3499">
        <v>1002</v>
      </c>
      <c r="C3499" s="1" t="s">
        <v>56</v>
      </c>
      <c r="D3499">
        <v>6910</v>
      </c>
      <c r="E3499" s="1" t="s">
        <v>94</v>
      </c>
      <c r="F3499" s="1" t="s">
        <v>14</v>
      </c>
      <c r="G3499">
        <v>20</v>
      </c>
    </row>
    <row r="3500" spans="1:7" x14ac:dyDescent="0.35">
      <c r="A3500">
        <v>187744</v>
      </c>
      <c r="B3500">
        <v>0</v>
      </c>
      <c r="C3500" s="1" t="s">
        <v>49</v>
      </c>
      <c r="D3500">
        <v>0</v>
      </c>
      <c r="E3500" s="1" t="s">
        <v>96</v>
      </c>
      <c r="F3500" s="1" t="s">
        <v>17</v>
      </c>
      <c r="G3500">
        <v>7</v>
      </c>
    </row>
    <row r="3501" spans="1:7" x14ac:dyDescent="0.35">
      <c r="A3501">
        <v>11143</v>
      </c>
      <c r="B3501">
        <v>1</v>
      </c>
      <c r="C3501" s="1" t="s">
        <v>48</v>
      </c>
      <c r="D3501">
        <v>2812</v>
      </c>
      <c r="E3501" s="1" t="s">
        <v>89</v>
      </c>
      <c r="F3501" s="1" t="s">
        <v>14</v>
      </c>
      <c r="G3501">
        <v>44</v>
      </c>
    </row>
    <row r="3502" spans="1:7" x14ac:dyDescent="0.35">
      <c r="A3502">
        <v>121978</v>
      </c>
      <c r="B3502">
        <v>1</v>
      </c>
      <c r="C3502" s="1" t="s">
        <v>21</v>
      </c>
      <c r="D3502">
        <v>1907</v>
      </c>
      <c r="E3502" s="1" t="s">
        <v>91</v>
      </c>
      <c r="F3502" s="1" t="s">
        <v>14</v>
      </c>
      <c r="G3502">
        <v>50</v>
      </c>
    </row>
    <row r="3503" spans="1:7" x14ac:dyDescent="0.35">
      <c r="A3503">
        <v>190597</v>
      </c>
      <c r="B3503">
        <v>28</v>
      </c>
      <c r="C3503" s="1" t="s">
        <v>13</v>
      </c>
      <c r="D3503">
        <v>4701</v>
      </c>
      <c r="E3503" s="1" t="s">
        <v>89</v>
      </c>
      <c r="F3503" s="1" t="s">
        <v>17</v>
      </c>
      <c r="G3503">
        <v>12</v>
      </c>
    </row>
    <row r="3504" spans="1:7" x14ac:dyDescent="0.35">
      <c r="A3504">
        <v>6325</v>
      </c>
      <c r="B3504">
        <v>0</v>
      </c>
      <c r="C3504" s="1" t="s">
        <v>34</v>
      </c>
      <c r="D3504">
        <v>3001</v>
      </c>
      <c r="E3504" s="1" t="s">
        <v>89</v>
      </c>
      <c r="F3504" s="1" t="s">
        <v>17</v>
      </c>
      <c r="G3504">
        <v>15</v>
      </c>
    </row>
    <row r="3505" spans="1:7" x14ac:dyDescent="0.35">
      <c r="A3505">
        <v>11943</v>
      </c>
      <c r="B3505">
        <v>2</v>
      </c>
      <c r="C3505" s="1" t="s">
        <v>22</v>
      </c>
      <c r="D3505">
        <v>2101</v>
      </c>
      <c r="E3505" s="1" t="s">
        <v>94</v>
      </c>
      <c r="F3505" s="1" t="s">
        <v>17</v>
      </c>
      <c r="G3505">
        <v>10</v>
      </c>
    </row>
    <row r="3506" spans="1:7" x14ac:dyDescent="0.35">
      <c r="A3506">
        <v>19789</v>
      </c>
      <c r="B3506">
        <v>1</v>
      </c>
      <c r="C3506" s="1" t="s">
        <v>18</v>
      </c>
      <c r="D3506">
        <v>4401</v>
      </c>
      <c r="E3506" s="1" t="s">
        <v>90</v>
      </c>
      <c r="F3506" s="1" t="s">
        <v>14</v>
      </c>
      <c r="G3506">
        <v>10</v>
      </c>
    </row>
    <row r="3507" spans="1:7" x14ac:dyDescent="0.35">
      <c r="A3507">
        <v>41288</v>
      </c>
      <c r="B3507">
        <v>1</v>
      </c>
      <c r="C3507" s="1" t="s">
        <v>13</v>
      </c>
      <c r="D3507">
        <v>1301</v>
      </c>
      <c r="E3507" s="1" t="s">
        <v>102</v>
      </c>
      <c r="F3507" s="1" t="s">
        <v>14</v>
      </c>
      <c r="G3507">
        <v>9</v>
      </c>
    </row>
    <row r="3508" spans="1:7" x14ac:dyDescent="0.35">
      <c r="A3508">
        <v>102706</v>
      </c>
      <c r="B3508">
        <v>28</v>
      </c>
      <c r="C3508" s="1" t="s">
        <v>37</v>
      </c>
      <c r="D3508">
        <v>5511</v>
      </c>
      <c r="E3508" s="1" t="s">
        <v>93</v>
      </c>
      <c r="F3508" s="1" t="s">
        <v>17</v>
      </c>
      <c r="G3508">
        <v>3</v>
      </c>
    </row>
    <row r="3509" spans="1:7" x14ac:dyDescent="0.35">
      <c r="A3509">
        <v>10287</v>
      </c>
      <c r="B3509">
        <v>2</v>
      </c>
      <c r="C3509" s="1" t="s">
        <v>13</v>
      </c>
      <c r="D3509">
        <v>1401</v>
      </c>
      <c r="E3509" s="1" t="s">
        <v>94</v>
      </c>
      <c r="F3509" s="1" t="s">
        <v>17</v>
      </c>
      <c r="G3509">
        <v>15</v>
      </c>
    </row>
    <row r="3510" spans="1:7" x14ac:dyDescent="0.35">
      <c r="A3510">
        <v>34429</v>
      </c>
      <c r="B3510">
        <v>1</v>
      </c>
      <c r="C3510" s="1" t="s">
        <v>13</v>
      </c>
      <c r="D3510">
        <v>4501</v>
      </c>
      <c r="E3510" s="1" t="s">
        <v>92</v>
      </c>
      <c r="F3510" s="1" t="s">
        <v>14</v>
      </c>
      <c r="G3510">
        <v>15</v>
      </c>
    </row>
    <row r="3511" spans="1:7" x14ac:dyDescent="0.35">
      <c r="A3511">
        <v>106190</v>
      </c>
      <c r="B3511">
        <v>2</v>
      </c>
      <c r="C3511" s="1" t="s">
        <v>28</v>
      </c>
      <c r="D3511">
        <v>2801</v>
      </c>
      <c r="E3511" s="1" t="s">
        <v>92</v>
      </c>
      <c r="F3511" s="1" t="s">
        <v>14</v>
      </c>
      <c r="G3511">
        <v>20</v>
      </c>
    </row>
    <row r="3512" spans="1:7" x14ac:dyDescent="0.35">
      <c r="A3512">
        <v>16973</v>
      </c>
      <c r="B3512">
        <v>0</v>
      </c>
      <c r="C3512" s="1" t="s">
        <v>18</v>
      </c>
      <c r="D3512">
        <v>0</v>
      </c>
      <c r="E3512" s="1" t="s">
        <v>90</v>
      </c>
      <c r="F3512" s="1" t="s">
        <v>17</v>
      </c>
      <c r="G3512">
        <v>8</v>
      </c>
    </row>
    <row r="3513" spans="1:7" x14ac:dyDescent="0.35">
      <c r="A3513">
        <v>2853</v>
      </c>
      <c r="B3513">
        <v>0</v>
      </c>
      <c r="C3513" s="1" t="s">
        <v>34</v>
      </c>
      <c r="D3513">
        <v>0</v>
      </c>
      <c r="E3513" s="1" t="s">
        <v>97</v>
      </c>
      <c r="F3513" s="1" t="s">
        <v>17</v>
      </c>
      <c r="G3513">
        <v>10</v>
      </c>
    </row>
    <row r="3514" spans="1:7" x14ac:dyDescent="0.35">
      <c r="A3514">
        <v>131064</v>
      </c>
      <c r="B3514">
        <v>0</v>
      </c>
      <c r="C3514" s="1" t="s">
        <v>49</v>
      </c>
      <c r="D3514">
        <v>0</v>
      </c>
      <c r="E3514" s="1" t="s">
        <v>95</v>
      </c>
      <c r="F3514" s="1" t="s">
        <v>17</v>
      </c>
      <c r="G3514">
        <v>12</v>
      </c>
    </row>
    <row r="3515" spans="1:7" x14ac:dyDescent="0.35">
      <c r="A3515">
        <v>136494</v>
      </c>
      <c r="B3515">
        <v>2</v>
      </c>
      <c r="C3515" s="1" t="s">
        <v>56</v>
      </c>
      <c r="D3515">
        <v>5201</v>
      </c>
      <c r="E3515" s="1" t="s">
        <v>94</v>
      </c>
      <c r="F3515" s="1" t="s">
        <v>17</v>
      </c>
      <c r="G3515">
        <v>15</v>
      </c>
    </row>
    <row r="3516" spans="1:7" x14ac:dyDescent="0.35">
      <c r="A3516">
        <v>77848</v>
      </c>
      <c r="B3516">
        <v>2</v>
      </c>
      <c r="C3516" s="1" t="s">
        <v>36</v>
      </c>
      <c r="D3516">
        <v>2801</v>
      </c>
      <c r="E3516" s="1" t="s">
        <v>91</v>
      </c>
      <c r="F3516" s="1" t="s">
        <v>17</v>
      </c>
      <c r="G3516">
        <v>5</v>
      </c>
    </row>
    <row r="3517" spans="1:7" x14ac:dyDescent="0.35">
      <c r="A3517">
        <v>43010</v>
      </c>
      <c r="B3517">
        <v>28</v>
      </c>
      <c r="C3517" s="1" t="s">
        <v>13</v>
      </c>
      <c r="D3517">
        <v>4501</v>
      </c>
      <c r="E3517" s="1" t="s">
        <v>101</v>
      </c>
      <c r="F3517" s="1" t="s">
        <v>17</v>
      </c>
      <c r="G3517">
        <v>25</v>
      </c>
    </row>
    <row r="3518" spans="1:7" x14ac:dyDescent="0.35">
      <c r="A3518">
        <v>82518</v>
      </c>
      <c r="B3518">
        <v>2</v>
      </c>
      <c r="C3518" s="1" t="s">
        <v>57</v>
      </c>
      <c r="D3518">
        <v>1006</v>
      </c>
      <c r="E3518" s="1" t="s">
        <v>94</v>
      </c>
      <c r="F3518" s="1" t="s">
        <v>14</v>
      </c>
      <c r="G3518">
        <v>42</v>
      </c>
    </row>
    <row r="3519" spans="1:7" x14ac:dyDescent="0.35">
      <c r="A3519">
        <v>130426</v>
      </c>
      <c r="B3519">
        <v>0</v>
      </c>
      <c r="C3519" s="1" t="s">
        <v>49</v>
      </c>
      <c r="D3519">
        <v>7101</v>
      </c>
      <c r="E3519" s="1" t="s">
        <v>91</v>
      </c>
      <c r="F3519" s="1" t="s">
        <v>17</v>
      </c>
      <c r="G3519">
        <v>30</v>
      </c>
    </row>
    <row r="3520" spans="1:7" x14ac:dyDescent="0.35">
      <c r="A3520">
        <v>186807</v>
      </c>
      <c r="B3520">
        <v>2</v>
      </c>
      <c r="C3520" s="1" t="s">
        <v>22</v>
      </c>
      <c r="D3520">
        <v>4701</v>
      </c>
      <c r="E3520" s="1" t="s">
        <v>94</v>
      </c>
      <c r="F3520" s="1" t="s">
        <v>17</v>
      </c>
      <c r="G3520">
        <v>33</v>
      </c>
    </row>
    <row r="3521" spans="1:7" x14ac:dyDescent="0.35">
      <c r="A3521">
        <v>76891</v>
      </c>
      <c r="B3521">
        <v>1</v>
      </c>
      <c r="C3521" s="1" t="s">
        <v>48</v>
      </c>
      <c r="D3521">
        <v>6601</v>
      </c>
      <c r="E3521" s="1" t="s">
        <v>94</v>
      </c>
      <c r="F3521" s="1" t="s">
        <v>14</v>
      </c>
      <c r="G3521">
        <v>10</v>
      </c>
    </row>
    <row r="3522" spans="1:7" x14ac:dyDescent="0.35">
      <c r="A3522">
        <v>114197</v>
      </c>
      <c r="B3522">
        <v>1</v>
      </c>
      <c r="C3522" s="1" t="s">
        <v>32</v>
      </c>
      <c r="D3522">
        <v>2901</v>
      </c>
      <c r="E3522" s="1" t="s">
        <v>90</v>
      </c>
      <c r="F3522" s="1" t="s">
        <v>14</v>
      </c>
      <c r="G3522">
        <v>11</v>
      </c>
    </row>
    <row r="3523" spans="1:7" x14ac:dyDescent="0.35">
      <c r="A3523">
        <v>164894</v>
      </c>
      <c r="B3523">
        <v>0</v>
      </c>
      <c r="C3523" s="1" t="s">
        <v>22</v>
      </c>
      <c r="D3523">
        <v>2801</v>
      </c>
      <c r="E3523" s="1" t="s">
        <v>91</v>
      </c>
      <c r="F3523" s="1" t="s">
        <v>17</v>
      </c>
      <c r="G3523">
        <v>10</v>
      </c>
    </row>
    <row r="3524" spans="1:7" x14ac:dyDescent="0.35">
      <c r="A3524">
        <v>23351</v>
      </c>
      <c r="B3524">
        <v>28</v>
      </c>
      <c r="C3524" s="1" t="s">
        <v>47</v>
      </c>
      <c r="D3524">
        <v>2402</v>
      </c>
      <c r="E3524" s="1" t="s">
        <v>100</v>
      </c>
      <c r="F3524" s="1" t="s">
        <v>17</v>
      </c>
      <c r="G3524">
        <v>10</v>
      </c>
    </row>
    <row r="3525" spans="1:7" x14ac:dyDescent="0.35">
      <c r="A3525">
        <v>37205</v>
      </c>
      <c r="B3525">
        <v>0</v>
      </c>
      <c r="C3525" s="1" t="s">
        <v>13</v>
      </c>
      <c r="D3525">
        <v>3009</v>
      </c>
      <c r="E3525" s="1" t="s">
        <v>91</v>
      </c>
      <c r="F3525" s="1" t="s">
        <v>17</v>
      </c>
      <c r="G3525">
        <v>10</v>
      </c>
    </row>
    <row r="3526" spans="1:7" x14ac:dyDescent="0.35">
      <c r="A3526">
        <v>174453</v>
      </c>
      <c r="B3526">
        <v>1</v>
      </c>
      <c r="C3526" s="1" t="s">
        <v>51</v>
      </c>
      <c r="D3526">
        <v>2009</v>
      </c>
      <c r="E3526" s="1" t="s">
        <v>92</v>
      </c>
      <c r="F3526" s="1" t="s">
        <v>14</v>
      </c>
      <c r="G3526">
        <v>15</v>
      </c>
    </row>
    <row r="3527" spans="1:7" x14ac:dyDescent="0.35">
      <c r="A3527">
        <v>150060</v>
      </c>
      <c r="B3527">
        <v>2</v>
      </c>
      <c r="C3527" s="1" t="s">
        <v>22</v>
      </c>
      <c r="D3527">
        <v>0</v>
      </c>
      <c r="E3527" s="1" t="s">
        <v>96</v>
      </c>
      <c r="F3527" s="1" t="s">
        <v>17</v>
      </c>
      <c r="G3527">
        <v>20</v>
      </c>
    </row>
    <row r="3528" spans="1:7" x14ac:dyDescent="0.35">
      <c r="A3528">
        <v>6851</v>
      </c>
      <c r="B3528">
        <v>0</v>
      </c>
      <c r="C3528" s="1" t="s">
        <v>22</v>
      </c>
      <c r="D3528">
        <v>3104</v>
      </c>
      <c r="E3528" s="1" t="s">
        <v>90</v>
      </c>
      <c r="F3528" s="1" t="s">
        <v>97</v>
      </c>
      <c r="G3528">
        <v>7</v>
      </c>
    </row>
    <row r="3529" spans="1:7" x14ac:dyDescent="0.35">
      <c r="A3529">
        <v>152094</v>
      </c>
      <c r="B3529">
        <v>0</v>
      </c>
      <c r="C3529" s="1" t="s">
        <v>22</v>
      </c>
      <c r="D3529">
        <v>5201</v>
      </c>
      <c r="E3529" s="1" t="s">
        <v>91</v>
      </c>
      <c r="F3529" s="1" t="s">
        <v>17</v>
      </c>
      <c r="G3529">
        <v>10</v>
      </c>
    </row>
    <row r="3530" spans="1:7" x14ac:dyDescent="0.35">
      <c r="A3530">
        <v>154892</v>
      </c>
      <c r="B3530">
        <v>0</v>
      </c>
      <c r="C3530" s="1" t="s">
        <v>22</v>
      </c>
      <c r="D3530">
        <v>3801</v>
      </c>
      <c r="E3530" s="1" t="s">
        <v>98</v>
      </c>
      <c r="F3530" s="1" t="s">
        <v>17</v>
      </c>
      <c r="G3530">
        <v>9</v>
      </c>
    </row>
    <row r="3531" spans="1:7" x14ac:dyDescent="0.35">
      <c r="A3531">
        <v>186204</v>
      </c>
      <c r="B3531">
        <v>1</v>
      </c>
      <c r="C3531" s="1" t="s">
        <v>56</v>
      </c>
      <c r="D3531">
        <v>4201</v>
      </c>
      <c r="E3531" s="1" t="s">
        <v>97</v>
      </c>
      <c r="F3531" s="1" t="s">
        <v>14</v>
      </c>
      <c r="G3531">
        <v>5</v>
      </c>
    </row>
    <row r="3532" spans="1:7" x14ac:dyDescent="0.35">
      <c r="A3532">
        <v>47860</v>
      </c>
      <c r="B3532">
        <v>1</v>
      </c>
      <c r="C3532" s="1" t="s">
        <v>44</v>
      </c>
      <c r="D3532">
        <v>3301</v>
      </c>
      <c r="E3532" s="1" t="s">
        <v>90</v>
      </c>
      <c r="F3532" s="1" t="s">
        <v>14</v>
      </c>
      <c r="G3532">
        <v>7</v>
      </c>
    </row>
    <row r="3533" spans="1:7" x14ac:dyDescent="0.35">
      <c r="A3533">
        <v>120574</v>
      </c>
      <c r="B3533">
        <v>1</v>
      </c>
      <c r="C3533" s="1" t="s">
        <v>21</v>
      </c>
      <c r="D3533">
        <v>7101</v>
      </c>
      <c r="E3533" s="1" t="s">
        <v>89</v>
      </c>
      <c r="F3533" s="1" t="s">
        <v>14</v>
      </c>
      <c r="G3533">
        <v>17</v>
      </c>
    </row>
    <row r="3534" spans="1:7" x14ac:dyDescent="0.35">
      <c r="A3534">
        <v>65746</v>
      </c>
      <c r="B3534">
        <v>1</v>
      </c>
      <c r="C3534" s="1" t="s">
        <v>30</v>
      </c>
      <c r="D3534">
        <v>6511</v>
      </c>
      <c r="E3534" s="1" t="s">
        <v>91</v>
      </c>
      <c r="F3534" s="1" t="s">
        <v>14</v>
      </c>
      <c r="G3534">
        <v>20</v>
      </c>
    </row>
    <row r="3535" spans="1:7" x14ac:dyDescent="0.35">
      <c r="A3535">
        <v>172167</v>
      </c>
      <c r="B3535">
        <v>0</v>
      </c>
      <c r="C3535" s="1" t="s">
        <v>22</v>
      </c>
      <c r="D3535">
        <v>3901</v>
      </c>
      <c r="E3535" s="1" t="s">
        <v>99</v>
      </c>
      <c r="F3535" s="1" t="s">
        <v>17</v>
      </c>
      <c r="G3535">
        <v>20</v>
      </c>
    </row>
    <row r="3536" spans="1:7" x14ac:dyDescent="0.35">
      <c r="A3536">
        <v>91580</v>
      </c>
      <c r="B3536">
        <v>0</v>
      </c>
      <c r="C3536" s="1" t="s">
        <v>16</v>
      </c>
      <c r="D3536">
        <v>0</v>
      </c>
      <c r="E3536" s="1" t="s">
        <v>91</v>
      </c>
      <c r="F3536" s="1" t="s">
        <v>17</v>
      </c>
      <c r="G3536">
        <v>4</v>
      </c>
    </row>
    <row r="3537" spans="1:7" x14ac:dyDescent="0.35">
      <c r="A3537">
        <v>97015</v>
      </c>
      <c r="B3537">
        <v>28</v>
      </c>
      <c r="C3537" s="1" t="s">
        <v>21</v>
      </c>
      <c r="D3537">
        <v>5801</v>
      </c>
      <c r="E3537" s="1" t="s">
        <v>93</v>
      </c>
      <c r="F3537" s="1" t="s">
        <v>17</v>
      </c>
      <c r="G3537">
        <v>4</v>
      </c>
    </row>
    <row r="3538" spans="1:7" x14ac:dyDescent="0.35">
      <c r="A3538">
        <v>171383</v>
      </c>
      <c r="B3538">
        <v>1002</v>
      </c>
      <c r="C3538" s="1" t="s">
        <v>22</v>
      </c>
      <c r="D3538">
        <v>3101</v>
      </c>
      <c r="E3538" s="1" t="s">
        <v>93</v>
      </c>
      <c r="F3538" s="1" t="s">
        <v>14</v>
      </c>
      <c r="G3538">
        <v>7</v>
      </c>
    </row>
    <row r="3539" spans="1:7" x14ac:dyDescent="0.35">
      <c r="A3539">
        <v>52161</v>
      </c>
      <c r="B3539">
        <v>0</v>
      </c>
      <c r="C3539" s="1" t="s">
        <v>54</v>
      </c>
      <c r="D3539">
        <v>3001</v>
      </c>
      <c r="E3539" s="1" t="s">
        <v>100</v>
      </c>
      <c r="F3539" s="1" t="s">
        <v>17</v>
      </c>
      <c r="G3539">
        <v>5</v>
      </c>
    </row>
    <row r="3540" spans="1:7" x14ac:dyDescent="0.35">
      <c r="A3540">
        <v>153301</v>
      </c>
      <c r="B3540">
        <v>1</v>
      </c>
      <c r="C3540" s="1" t="s">
        <v>22</v>
      </c>
      <c r="D3540">
        <v>0</v>
      </c>
      <c r="E3540" s="1" t="s">
        <v>102</v>
      </c>
      <c r="F3540" s="1" t="s">
        <v>14</v>
      </c>
      <c r="G3540">
        <v>15</v>
      </c>
    </row>
    <row r="3541" spans="1:7" x14ac:dyDescent="0.35">
      <c r="A3541">
        <v>51520</v>
      </c>
      <c r="B3541">
        <v>0</v>
      </c>
      <c r="C3541" s="1" t="s">
        <v>54</v>
      </c>
      <c r="D3541">
        <v>0</v>
      </c>
      <c r="E3541" s="1" t="s">
        <v>89</v>
      </c>
      <c r="F3541" s="1" t="s">
        <v>31</v>
      </c>
      <c r="G3541">
        <v>10</v>
      </c>
    </row>
    <row r="3542" spans="1:7" x14ac:dyDescent="0.35">
      <c r="A3542">
        <v>187755</v>
      </c>
      <c r="B3542">
        <v>1</v>
      </c>
      <c r="C3542" s="1" t="s">
        <v>16</v>
      </c>
      <c r="D3542">
        <v>0</v>
      </c>
      <c r="E3542" s="1" t="s">
        <v>94</v>
      </c>
      <c r="F3542" s="1" t="s">
        <v>14</v>
      </c>
      <c r="G3542">
        <v>10</v>
      </c>
    </row>
    <row r="3543" spans="1:7" x14ac:dyDescent="0.35">
      <c r="A3543">
        <v>189943</v>
      </c>
      <c r="B3543">
        <v>1</v>
      </c>
      <c r="C3543" s="1" t="s">
        <v>13</v>
      </c>
      <c r="D3543">
        <v>1601</v>
      </c>
      <c r="E3543" s="1" t="s">
        <v>97</v>
      </c>
      <c r="F3543" s="1" t="s">
        <v>14</v>
      </c>
      <c r="G3543">
        <v>200</v>
      </c>
    </row>
    <row r="3544" spans="1:7" x14ac:dyDescent="0.35">
      <c r="A3544">
        <v>182895</v>
      </c>
      <c r="B3544">
        <v>2</v>
      </c>
      <c r="C3544" s="1" t="s">
        <v>41</v>
      </c>
      <c r="D3544">
        <v>2304</v>
      </c>
      <c r="E3544" s="1" t="s">
        <v>89</v>
      </c>
      <c r="F3544" s="1" t="s">
        <v>97</v>
      </c>
      <c r="G3544">
        <v>10</v>
      </c>
    </row>
    <row r="3545" spans="1:7" x14ac:dyDescent="0.35">
      <c r="A3545">
        <v>135230</v>
      </c>
      <c r="B3545">
        <v>0</v>
      </c>
      <c r="C3545" s="1" t="s">
        <v>56</v>
      </c>
      <c r="D3545">
        <v>2602</v>
      </c>
      <c r="E3545" s="1" t="s">
        <v>94</v>
      </c>
      <c r="F3545" s="1" t="s">
        <v>17</v>
      </c>
      <c r="G3545">
        <v>12</v>
      </c>
    </row>
    <row r="3546" spans="1:7" x14ac:dyDescent="0.35">
      <c r="A3546">
        <v>111081</v>
      </c>
      <c r="B3546">
        <v>0</v>
      </c>
      <c r="C3546" s="1" t="s">
        <v>56</v>
      </c>
      <c r="D3546">
        <v>2801</v>
      </c>
      <c r="E3546" s="1" t="s">
        <v>89</v>
      </c>
      <c r="F3546" s="1" t="s">
        <v>17</v>
      </c>
      <c r="G3546">
        <v>9</v>
      </c>
    </row>
    <row r="3547" spans="1:7" x14ac:dyDescent="0.35">
      <c r="A3547">
        <v>34632</v>
      </c>
      <c r="B3547">
        <v>0</v>
      </c>
      <c r="C3547" s="1" t="s">
        <v>13</v>
      </c>
      <c r="D3547">
        <v>3501</v>
      </c>
      <c r="E3547" s="1" t="s">
        <v>94</v>
      </c>
      <c r="F3547" s="1" t="s">
        <v>17</v>
      </c>
      <c r="G3547">
        <v>15</v>
      </c>
    </row>
    <row r="3548" spans="1:7" x14ac:dyDescent="0.35">
      <c r="A3548">
        <v>56697</v>
      </c>
      <c r="B3548">
        <v>2</v>
      </c>
      <c r="C3548" s="1" t="s">
        <v>58</v>
      </c>
      <c r="D3548">
        <v>4601</v>
      </c>
      <c r="E3548" s="1" t="s">
        <v>99</v>
      </c>
      <c r="F3548" s="1" t="s">
        <v>17</v>
      </c>
      <c r="G3548">
        <v>10</v>
      </c>
    </row>
    <row r="3549" spans="1:7" x14ac:dyDescent="0.35">
      <c r="A3549">
        <v>78116</v>
      </c>
      <c r="B3549">
        <v>0</v>
      </c>
      <c r="C3549" s="1" t="s">
        <v>36</v>
      </c>
      <c r="D3549">
        <v>0</v>
      </c>
      <c r="E3549" s="1" t="s">
        <v>101</v>
      </c>
      <c r="F3549" s="1" t="s">
        <v>17</v>
      </c>
      <c r="G3549">
        <v>10</v>
      </c>
    </row>
    <row r="3550" spans="1:7" x14ac:dyDescent="0.35">
      <c r="A3550">
        <v>110847</v>
      </c>
      <c r="B3550">
        <v>1002</v>
      </c>
      <c r="C3550" s="1" t="s">
        <v>33</v>
      </c>
      <c r="D3550">
        <v>0</v>
      </c>
      <c r="E3550" s="1" t="s">
        <v>92</v>
      </c>
      <c r="F3550" s="1" t="s">
        <v>14</v>
      </c>
      <c r="G3550">
        <v>5</v>
      </c>
    </row>
    <row r="3551" spans="1:7" x14ac:dyDescent="0.35">
      <c r="A3551">
        <v>152149</v>
      </c>
      <c r="B3551">
        <v>1</v>
      </c>
      <c r="C3551" s="1" t="s">
        <v>22</v>
      </c>
      <c r="D3551">
        <v>3801</v>
      </c>
      <c r="E3551" s="1" t="s">
        <v>91</v>
      </c>
      <c r="F3551" s="1" t="s">
        <v>14</v>
      </c>
      <c r="G3551">
        <v>10</v>
      </c>
    </row>
    <row r="3552" spans="1:7" x14ac:dyDescent="0.35">
      <c r="A3552">
        <v>169489</v>
      </c>
      <c r="B3552">
        <v>0</v>
      </c>
      <c r="C3552" s="1" t="s">
        <v>22</v>
      </c>
      <c r="D3552">
        <v>4001</v>
      </c>
      <c r="E3552" s="1" t="s">
        <v>90</v>
      </c>
      <c r="F3552" s="1" t="s">
        <v>17</v>
      </c>
      <c r="G3552">
        <v>8</v>
      </c>
    </row>
    <row r="3553" spans="1:7" x14ac:dyDescent="0.35">
      <c r="A3553">
        <v>116063</v>
      </c>
      <c r="B3553">
        <v>0</v>
      </c>
      <c r="C3553" s="1" t="s">
        <v>21</v>
      </c>
      <c r="D3553">
        <v>3001</v>
      </c>
      <c r="E3553" s="1" t="s">
        <v>89</v>
      </c>
      <c r="F3553" s="1" t="s">
        <v>17</v>
      </c>
      <c r="G3553">
        <v>5</v>
      </c>
    </row>
    <row r="3554" spans="1:7" x14ac:dyDescent="0.35">
      <c r="A3554">
        <v>81241</v>
      </c>
      <c r="B3554">
        <v>1</v>
      </c>
      <c r="C3554" s="1" t="s">
        <v>36</v>
      </c>
      <c r="D3554">
        <v>4507</v>
      </c>
      <c r="E3554" s="1" t="s">
        <v>92</v>
      </c>
      <c r="F3554" s="1" t="s">
        <v>14</v>
      </c>
      <c r="G3554">
        <v>20</v>
      </c>
    </row>
    <row r="3555" spans="1:7" x14ac:dyDescent="0.35">
      <c r="A3555">
        <v>5642</v>
      </c>
      <c r="B3555">
        <v>0</v>
      </c>
      <c r="C3555" s="1" t="s">
        <v>16</v>
      </c>
      <c r="D3555">
        <v>0</v>
      </c>
      <c r="E3555" s="1" t="s">
        <v>104</v>
      </c>
      <c r="F3555" s="1" t="s">
        <v>17</v>
      </c>
      <c r="G3555">
        <v>48</v>
      </c>
    </row>
    <row r="3556" spans="1:7" x14ac:dyDescent="0.35">
      <c r="A3556">
        <v>70493</v>
      </c>
      <c r="B3556">
        <v>0</v>
      </c>
      <c r="C3556" s="1" t="s">
        <v>30</v>
      </c>
      <c r="D3556">
        <v>1008</v>
      </c>
      <c r="E3556" s="1" t="s">
        <v>100</v>
      </c>
      <c r="F3556" s="1" t="s">
        <v>14</v>
      </c>
      <c r="G3556">
        <v>25</v>
      </c>
    </row>
    <row r="3557" spans="1:7" x14ac:dyDescent="0.35">
      <c r="A3557">
        <v>147175</v>
      </c>
      <c r="B3557">
        <v>0</v>
      </c>
      <c r="C3557" s="1" t="s">
        <v>22</v>
      </c>
      <c r="D3557">
        <v>0</v>
      </c>
      <c r="E3557" s="1" t="s">
        <v>103</v>
      </c>
      <c r="F3557" s="1" t="s">
        <v>14</v>
      </c>
      <c r="G3557">
        <v>7</v>
      </c>
    </row>
    <row r="3558" spans="1:7" x14ac:dyDescent="0.35">
      <c r="A3558">
        <v>145823</v>
      </c>
      <c r="B3558">
        <v>28</v>
      </c>
      <c r="C3558" s="1" t="s">
        <v>22</v>
      </c>
      <c r="D3558">
        <v>0</v>
      </c>
      <c r="E3558" s="1" t="s">
        <v>96</v>
      </c>
      <c r="F3558" s="1" t="s">
        <v>17</v>
      </c>
      <c r="G3558">
        <v>50</v>
      </c>
    </row>
    <row r="3559" spans="1:7" x14ac:dyDescent="0.35">
      <c r="A3559">
        <v>76655</v>
      </c>
      <c r="B3559">
        <v>28</v>
      </c>
      <c r="C3559" s="1" t="s">
        <v>48</v>
      </c>
      <c r="D3559">
        <v>4309</v>
      </c>
      <c r="E3559" s="1" t="s">
        <v>89</v>
      </c>
      <c r="F3559" s="1" t="s">
        <v>17</v>
      </c>
      <c r="G3559">
        <v>10</v>
      </c>
    </row>
    <row r="3560" spans="1:7" x14ac:dyDescent="0.35">
      <c r="A3560">
        <v>167538</v>
      </c>
      <c r="B3560">
        <v>0</v>
      </c>
      <c r="C3560" s="1" t="s">
        <v>24</v>
      </c>
      <c r="D3560">
        <v>3201</v>
      </c>
      <c r="E3560" s="1" t="s">
        <v>104</v>
      </c>
      <c r="F3560" s="1" t="s">
        <v>17</v>
      </c>
      <c r="G3560">
        <v>15</v>
      </c>
    </row>
    <row r="3561" spans="1:7" x14ac:dyDescent="0.35">
      <c r="A3561">
        <v>108976</v>
      </c>
      <c r="B3561">
        <v>1</v>
      </c>
      <c r="C3561" s="1" t="s">
        <v>50</v>
      </c>
      <c r="D3561">
        <v>3801</v>
      </c>
      <c r="E3561" s="1" t="s">
        <v>97</v>
      </c>
      <c r="F3561" s="1" t="s">
        <v>14</v>
      </c>
      <c r="G3561">
        <v>25</v>
      </c>
    </row>
    <row r="3562" spans="1:7" x14ac:dyDescent="0.35">
      <c r="A3562">
        <v>79022</v>
      </c>
      <c r="B3562">
        <v>1</v>
      </c>
      <c r="C3562" s="1" t="s">
        <v>36</v>
      </c>
      <c r="D3562">
        <v>5001</v>
      </c>
      <c r="E3562" s="1" t="s">
        <v>102</v>
      </c>
      <c r="F3562" s="1" t="s">
        <v>14</v>
      </c>
      <c r="G3562">
        <v>9</v>
      </c>
    </row>
    <row r="3563" spans="1:7" x14ac:dyDescent="0.35">
      <c r="A3563">
        <v>118097</v>
      </c>
      <c r="B3563">
        <v>0</v>
      </c>
      <c r="C3563" s="1" t="s">
        <v>21</v>
      </c>
      <c r="D3563">
        <v>5701</v>
      </c>
      <c r="E3563" s="1" t="s">
        <v>92</v>
      </c>
      <c r="F3563" s="1" t="s">
        <v>17</v>
      </c>
      <c r="G3563">
        <v>5</v>
      </c>
    </row>
    <row r="3564" spans="1:7" x14ac:dyDescent="0.35">
      <c r="A3564">
        <v>58566</v>
      </c>
      <c r="B3564">
        <v>0</v>
      </c>
      <c r="C3564" s="1" t="s">
        <v>58</v>
      </c>
      <c r="D3564">
        <v>2301</v>
      </c>
      <c r="E3564" s="1" t="s">
        <v>90</v>
      </c>
      <c r="F3564" s="1" t="s">
        <v>14</v>
      </c>
      <c r="G3564">
        <v>16</v>
      </c>
    </row>
    <row r="3565" spans="1:7" x14ac:dyDescent="0.35">
      <c r="A3565">
        <v>167784</v>
      </c>
      <c r="B3565">
        <v>28</v>
      </c>
      <c r="C3565" s="1" t="s">
        <v>22</v>
      </c>
      <c r="D3565">
        <v>1801</v>
      </c>
      <c r="E3565" s="1" t="s">
        <v>91</v>
      </c>
      <c r="F3565" s="1" t="s">
        <v>17</v>
      </c>
      <c r="G3565">
        <v>15</v>
      </c>
    </row>
    <row r="3566" spans="1:7" x14ac:dyDescent="0.35">
      <c r="A3566">
        <v>37202</v>
      </c>
      <c r="B3566">
        <v>0</v>
      </c>
      <c r="C3566" s="1" t="s">
        <v>13</v>
      </c>
      <c r="D3566">
        <v>1201</v>
      </c>
      <c r="E3566" s="1" t="s">
        <v>91</v>
      </c>
      <c r="F3566" s="1" t="s">
        <v>17</v>
      </c>
      <c r="G3566">
        <v>25</v>
      </c>
    </row>
    <row r="3567" spans="1:7" x14ac:dyDescent="0.35">
      <c r="A3567">
        <v>5510</v>
      </c>
      <c r="B3567">
        <v>0</v>
      </c>
      <c r="C3567" s="1" t="s">
        <v>41</v>
      </c>
      <c r="D3567">
        <v>1209</v>
      </c>
      <c r="E3567" s="1" t="s">
        <v>97</v>
      </c>
      <c r="F3567" s="1" t="s">
        <v>17</v>
      </c>
      <c r="G3567">
        <v>20</v>
      </c>
    </row>
    <row r="3568" spans="1:7" x14ac:dyDescent="0.35">
      <c r="A3568">
        <v>16771</v>
      </c>
      <c r="B3568">
        <v>2</v>
      </c>
      <c r="C3568" s="1" t="s">
        <v>18</v>
      </c>
      <c r="D3568">
        <v>201</v>
      </c>
      <c r="E3568" s="1" t="s">
        <v>95</v>
      </c>
      <c r="F3568" s="1" t="s">
        <v>17</v>
      </c>
      <c r="G3568">
        <v>5</v>
      </c>
    </row>
    <row r="3569" spans="1:7" x14ac:dyDescent="0.35">
      <c r="A3569">
        <v>69997</v>
      </c>
      <c r="B3569">
        <v>0</v>
      </c>
      <c r="C3569" s="1" t="s">
        <v>30</v>
      </c>
      <c r="D3569">
        <v>0</v>
      </c>
      <c r="E3569" s="1" t="s">
        <v>90</v>
      </c>
      <c r="F3569" s="1" t="s">
        <v>14</v>
      </c>
      <c r="G3569">
        <v>26</v>
      </c>
    </row>
    <row r="3570" spans="1:7" x14ac:dyDescent="0.35">
      <c r="A3570">
        <v>190558</v>
      </c>
      <c r="B3570">
        <v>0</v>
      </c>
      <c r="C3570" s="1" t="s">
        <v>38</v>
      </c>
      <c r="D3570">
        <v>1601</v>
      </c>
      <c r="E3570" s="1" t="s">
        <v>96</v>
      </c>
      <c r="F3570" s="1" t="s">
        <v>14</v>
      </c>
      <c r="G3570">
        <v>10</v>
      </c>
    </row>
    <row r="3571" spans="1:7" x14ac:dyDescent="0.35">
      <c r="A3571">
        <v>34608</v>
      </c>
      <c r="B3571">
        <v>1</v>
      </c>
      <c r="C3571" s="1" t="s">
        <v>13</v>
      </c>
      <c r="D3571">
        <v>4210</v>
      </c>
      <c r="E3571" s="1" t="s">
        <v>94</v>
      </c>
      <c r="F3571" s="1" t="s">
        <v>14</v>
      </c>
      <c r="G3571">
        <v>12</v>
      </c>
    </row>
    <row r="3572" spans="1:7" x14ac:dyDescent="0.35">
      <c r="A3572">
        <v>171357</v>
      </c>
      <c r="B3572">
        <v>0</v>
      </c>
      <c r="C3572" s="1" t="s">
        <v>22</v>
      </c>
      <c r="D3572">
        <v>0</v>
      </c>
      <c r="E3572" s="1" t="s">
        <v>95</v>
      </c>
      <c r="F3572" s="1" t="s">
        <v>17</v>
      </c>
      <c r="G3572">
        <v>25</v>
      </c>
    </row>
    <row r="3573" spans="1:7" x14ac:dyDescent="0.35">
      <c r="A3573">
        <v>190040</v>
      </c>
      <c r="B3573">
        <v>1</v>
      </c>
      <c r="C3573" s="1" t="s">
        <v>18</v>
      </c>
      <c r="D3573">
        <v>0</v>
      </c>
      <c r="E3573" s="1" t="s">
        <v>93</v>
      </c>
      <c r="F3573" s="1" t="s">
        <v>14</v>
      </c>
      <c r="G3573">
        <v>12</v>
      </c>
    </row>
    <row r="3574" spans="1:7" x14ac:dyDescent="0.35">
      <c r="A3574">
        <v>149956</v>
      </c>
      <c r="B3574">
        <v>0</v>
      </c>
      <c r="C3574" s="1" t="s">
        <v>22</v>
      </c>
      <c r="D3574">
        <v>5001</v>
      </c>
      <c r="E3574" s="1" t="s">
        <v>102</v>
      </c>
      <c r="F3574" s="1" t="s">
        <v>17</v>
      </c>
      <c r="G3574">
        <v>15</v>
      </c>
    </row>
    <row r="3575" spans="1:7" x14ac:dyDescent="0.35">
      <c r="A3575">
        <v>37861</v>
      </c>
      <c r="B3575">
        <v>1</v>
      </c>
      <c r="C3575" s="1" t="s">
        <v>13</v>
      </c>
      <c r="D3575">
        <v>2808</v>
      </c>
      <c r="E3575" s="1" t="s">
        <v>104</v>
      </c>
      <c r="F3575" s="1" t="s">
        <v>14</v>
      </c>
      <c r="G3575">
        <v>15</v>
      </c>
    </row>
    <row r="3576" spans="1:7" x14ac:dyDescent="0.35">
      <c r="A3576">
        <v>168644</v>
      </c>
      <c r="B3576">
        <v>1002</v>
      </c>
      <c r="C3576" s="1" t="s">
        <v>22</v>
      </c>
      <c r="D3576">
        <v>0</v>
      </c>
      <c r="E3576" s="1" t="s">
        <v>94</v>
      </c>
      <c r="F3576" s="1" t="s">
        <v>45</v>
      </c>
      <c r="G3576">
        <v>9</v>
      </c>
    </row>
    <row r="3577" spans="1:7" x14ac:dyDescent="0.35">
      <c r="A3577">
        <v>18534</v>
      </c>
      <c r="B3577">
        <v>28</v>
      </c>
      <c r="C3577" s="1" t="s">
        <v>18</v>
      </c>
      <c r="D3577">
        <v>5101</v>
      </c>
      <c r="E3577" s="1" t="s">
        <v>90</v>
      </c>
      <c r="F3577" s="1" t="s">
        <v>17</v>
      </c>
      <c r="G3577">
        <v>15</v>
      </c>
    </row>
    <row r="3578" spans="1:7" x14ac:dyDescent="0.35">
      <c r="A3578">
        <v>166106</v>
      </c>
      <c r="B3578">
        <v>0</v>
      </c>
      <c r="C3578" s="1" t="s">
        <v>22</v>
      </c>
      <c r="D3578">
        <v>6301</v>
      </c>
      <c r="E3578" s="1" t="s">
        <v>96</v>
      </c>
      <c r="F3578" s="1" t="s">
        <v>17</v>
      </c>
      <c r="G3578">
        <v>10</v>
      </c>
    </row>
    <row r="3579" spans="1:7" x14ac:dyDescent="0.35">
      <c r="A3579">
        <v>96960</v>
      </c>
      <c r="B3579">
        <v>1002</v>
      </c>
      <c r="C3579" s="1" t="s">
        <v>16</v>
      </c>
      <c r="D3579">
        <v>4001</v>
      </c>
      <c r="E3579" s="1" t="s">
        <v>92</v>
      </c>
      <c r="F3579" s="1" t="s">
        <v>14</v>
      </c>
      <c r="G3579">
        <v>8</v>
      </c>
    </row>
    <row r="3580" spans="1:7" x14ac:dyDescent="0.35">
      <c r="A3580">
        <v>92972</v>
      </c>
      <c r="B3580">
        <v>2</v>
      </c>
      <c r="C3580" s="1" t="s">
        <v>16</v>
      </c>
      <c r="D3580">
        <v>0</v>
      </c>
      <c r="E3580" s="1" t="s">
        <v>96</v>
      </c>
      <c r="F3580" s="1" t="s">
        <v>17</v>
      </c>
      <c r="G3580">
        <v>30</v>
      </c>
    </row>
    <row r="3581" spans="1:7" x14ac:dyDescent="0.35">
      <c r="A3581">
        <v>115341</v>
      </c>
      <c r="B3581">
        <v>2</v>
      </c>
      <c r="C3581" s="1" t="s">
        <v>32</v>
      </c>
      <c r="D3581">
        <v>2801</v>
      </c>
      <c r="E3581" s="1" t="s">
        <v>100</v>
      </c>
      <c r="F3581" s="1" t="s">
        <v>17</v>
      </c>
      <c r="G3581">
        <v>20</v>
      </c>
    </row>
    <row r="3582" spans="1:7" x14ac:dyDescent="0.35">
      <c r="A3582">
        <v>63216</v>
      </c>
      <c r="B3582">
        <v>1</v>
      </c>
      <c r="C3582" s="1" t="s">
        <v>34</v>
      </c>
      <c r="D3582">
        <v>0</v>
      </c>
      <c r="E3582" s="1" t="s">
        <v>105</v>
      </c>
      <c r="F3582" s="1" t="s">
        <v>14</v>
      </c>
      <c r="G3582">
        <v>5</v>
      </c>
    </row>
    <row r="3583" spans="1:7" x14ac:dyDescent="0.35">
      <c r="A3583">
        <v>87459</v>
      </c>
      <c r="B3583">
        <v>0</v>
      </c>
      <c r="C3583" s="1" t="s">
        <v>35</v>
      </c>
      <c r="D3583">
        <v>0</v>
      </c>
      <c r="E3583" s="1" t="s">
        <v>89</v>
      </c>
      <c r="F3583" s="1" t="s">
        <v>17</v>
      </c>
      <c r="G3583">
        <v>4</v>
      </c>
    </row>
    <row r="3584" spans="1:7" x14ac:dyDescent="0.35">
      <c r="A3584">
        <v>41325</v>
      </c>
      <c r="B3584">
        <v>0</v>
      </c>
      <c r="C3584" s="1" t="s">
        <v>13</v>
      </c>
      <c r="D3584">
        <v>6301</v>
      </c>
      <c r="E3584" s="1" t="s">
        <v>91</v>
      </c>
      <c r="F3584" s="1" t="s">
        <v>17</v>
      </c>
      <c r="G3584">
        <v>12</v>
      </c>
    </row>
    <row r="3585" spans="1:7" x14ac:dyDescent="0.35">
      <c r="A3585">
        <v>187472</v>
      </c>
      <c r="B3585">
        <v>0</v>
      </c>
      <c r="C3585" s="1" t="s">
        <v>16</v>
      </c>
      <c r="D3585">
        <v>0</v>
      </c>
      <c r="E3585" s="1" t="s">
        <v>93</v>
      </c>
      <c r="F3585" s="1" t="s">
        <v>17</v>
      </c>
      <c r="G3585">
        <v>15</v>
      </c>
    </row>
    <row r="3586" spans="1:7" x14ac:dyDescent="0.35">
      <c r="A3586">
        <v>148572</v>
      </c>
      <c r="B3586">
        <v>1</v>
      </c>
      <c r="C3586" s="1" t="s">
        <v>22</v>
      </c>
      <c r="D3586">
        <v>2701</v>
      </c>
      <c r="E3586" s="1" t="s">
        <v>104</v>
      </c>
      <c r="F3586" s="1" t="s">
        <v>14</v>
      </c>
      <c r="G3586">
        <v>5</v>
      </c>
    </row>
    <row r="3587" spans="1:7" x14ac:dyDescent="0.35">
      <c r="A3587">
        <v>137256</v>
      </c>
      <c r="B3587">
        <v>2</v>
      </c>
      <c r="C3587" s="1" t="s">
        <v>56</v>
      </c>
      <c r="D3587">
        <v>1309</v>
      </c>
      <c r="E3587" s="1" t="s">
        <v>98</v>
      </c>
      <c r="F3587" s="1" t="s">
        <v>17</v>
      </c>
      <c r="G3587">
        <v>25</v>
      </c>
    </row>
    <row r="3588" spans="1:7" x14ac:dyDescent="0.35">
      <c r="A3588">
        <v>175731</v>
      </c>
      <c r="B3588">
        <v>0</v>
      </c>
      <c r="C3588" s="1" t="s">
        <v>51</v>
      </c>
      <c r="D3588">
        <v>1709</v>
      </c>
      <c r="E3588" s="1" t="s">
        <v>91</v>
      </c>
      <c r="F3588" s="1" t="s">
        <v>14</v>
      </c>
      <c r="G3588">
        <v>10</v>
      </c>
    </row>
    <row r="3589" spans="1:7" x14ac:dyDescent="0.35">
      <c r="A3589">
        <v>94757</v>
      </c>
      <c r="B3589">
        <v>0</v>
      </c>
      <c r="C3589" s="1" t="s">
        <v>16</v>
      </c>
      <c r="D3589">
        <v>4603</v>
      </c>
      <c r="E3589" s="1" t="s">
        <v>91</v>
      </c>
      <c r="F3589" s="1" t="s">
        <v>14</v>
      </c>
      <c r="G3589">
        <v>12</v>
      </c>
    </row>
    <row r="3590" spans="1:7" x14ac:dyDescent="0.35">
      <c r="A3590">
        <v>136130</v>
      </c>
      <c r="B3590">
        <v>0</v>
      </c>
      <c r="C3590" s="1" t="s">
        <v>56</v>
      </c>
      <c r="D3590">
        <v>0</v>
      </c>
      <c r="E3590" s="1" t="s">
        <v>92</v>
      </c>
      <c r="F3590" s="1" t="s">
        <v>17</v>
      </c>
      <c r="G3590">
        <v>10</v>
      </c>
    </row>
    <row r="3591" spans="1:7" x14ac:dyDescent="0.35">
      <c r="A3591">
        <v>56816</v>
      </c>
      <c r="B3591">
        <v>2</v>
      </c>
      <c r="C3591" s="1" t="s">
        <v>58</v>
      </c>
      <c r="D3591">
        <v>2002</v>
      </c>
      <c r="E3591" s="1" t="s">
        <v>94</v>
      </c>
      <c r="F3591" s="1" t="s">
        <v>17</v>
      </c>
      <c r="G3591">
        <v>10</v>
      </c>
    </row>
    <row r="3592" spans="1:7" x14ac:dyDescent="0.35">
      <c r="A3592">
        <v>148840</v>
      </c>
      <c r="B3592">
        <v>0</v>
      </c>
      <c r="C3592" s="1" t="s">
        <v>22</v>
      </c>
      <c r="D3592">
        <v>201</v>
      </c>
      <c r="E3592" s="1" t="s">
        <v>96</v>
      </c>
      <c r="F3592" s="1" t="s">
        <v>17</v>
      </c>
      <c r="G3592">
        <v>11</v>
      </c>
    </row>
    <row r="3593" spans="1:7" x14ac:dyDescent="0.35">
      <c r="A3593">
        <v>79478</v>
      </c>
      <c r="B3593">
        <v>1</v>
      </c>
      <c r="C3593" s="1" t="s">
        <v>36</v>
      </c>
      <c r="D3593">
        <v>2101</v>
      </c>
      <c r="E3593" s="1" t="s">
        <v>90</v>
      </c>
      <c r="F3593" s="1" t="s">
        <v>14</v>
      </c>
      <c r="G3593">
        <v>25</v>
      </c>
    </row>
    <row r="3594" spans="1:7" x14ac:dyDescent="0.35">
      <c r="A3594">
        <v>116008</v>
      </c>
      <c r="B3594">
        <v>0</v>
      </c>
      <c r="C3594" s="1" t="s">
        <v>21</v>
      </c>
      <c r="D3594">
        <v>3401</v>
      </c>
      <c r="E3594" s="1" t="s">
        <v>95</v>
      </c>
      <c r="F3594" s="1" t="s">
        <v>17</v>
      </c>
      <c r="G3594">
        <v>5</v>
      </c>
    </row>
    <row r="3595" spans="1:7" x14ac:dyDescent="0.35">
      <c r="A3595">
        <v>150061</v>
      </c>
      <c r="B3595">
        <v>28</v>
      </c>
      <c r="C3595" s="1" t="s">
        <v>22</v>
      </c>
      <c r="D3595">
        <v>5801</v>
      </c>
      <c r="E3595" s="1" t="s">
        <v>94</v>
      </c>
      <c r="F3595" s="1" t="s">
        <v>17</v>
      </c>
      <c r="G3595">
        <v>25</v>
      </c>
    </row>
    <row r="3596" spans="1:7" x14ac:dyDescent="0.35">
      <c r="A3596">
        <v>6789</v>
      </c>
      <c r="B3596">
        <v>1</v>
      </c>
      <c r="C3596" s="1" t="s">
        <v>75</v>
      </c>
      <c r="D3596">
        <v>1703</v>
      </c>
      <c r="E3596" s="1" t="s">
        <v>100</v>
      </c>
      <c r="F3596" s="1" t="s">
        <v>14</v>
      </c>
      <c r="G3596">
        <v>10</v>
      </c>
    </row>
    <row r="3597" spans="1:7" x14ac:dyDescent="0.35">
      <c r="A3597">
        <v>13196</v>
      </c>
      <c r="B3597">
        <v>28</v>
      </c>
      <c r="C3597" s="1" t="s">
        <v>22</v>
      </c>
      <c r="D3597">
        <v>201</v>
      </c>
      <c r="E3597" s="1" t="s">
        <v>94</v>
      </c>
      <c r="F3597" s="1" t="s">
        <v>17</v>
      </c>
      <c r="G3597">
        <v>10</v>
      </c>
    </row>
    <row r="3598" spans="1:7" x14ac:dyDescent="0.35">
      <c r="A3598">
        <v>26169</v>
      </c>
      <c r="B3598">
        <v>28</v>
      </c>
      <c r="C3598" s="1" t="s">
        <v>40</v>
      </c>
      <c r="D3598">
        <v>0</v>
      </c>
      <c r="E3598" s="1" t="s">
        <v>95</v>
      </c>
      <c r="F3598" s="1" t="s">
        <v>17</v>
      </c>
      <c r="G3598">
        <v>12</v>
      </c>
    </row>
    <row r="3599" spans="1:7" x14ac:dyDescent="0.35">
      <c r="A3599">
        <v>3691</v>
      </c>
      <c r="B3599">
        <v>0</v>
      </c>
      <c r="C3599" s="1" t="s">
        <v>30</v>
      </c>
      <c r="D3599">
        <v>3301</v>
      </c>
      <c r="E3599" s="1" t="s">
        <v>103</v>
      </c>
      <c r="F3599" s="1" t="s">
        <v>17</v>
      </c>
      <c r="G3599">
        <v>20</v>
      </c>
    </row>
    <row r="3600" spans="1:7" x14ac:dyDescent="0.35">
      <c r="A3600">
        <v>101432</v>
      </c>
      <c r="B3600">
        <v>1</v>
      </c>
      <c r="C3600" s="1" t="s">
        <v>37</v>
      </c>
      <c r="D3600">
        <v>2401</v>
      </c>
      <c r="E3600" s="1" t="s">
        <v>100</v>
      </c>
      <c r="F3600" s="1" t="s">
        <v>14</v>
      </c>
      <c r="G3600">
        <v>8</v>
      </c>
    </row>
    <row r="3601" spans="1:7" x14ac:dyDescent="0.35">
      <c r="A3601">
        <v>176379</v>
      </c>
      <c r="B3601">
        <v>0</v>
      </c>
      <c r="C3601" s="1" t="s">
        <v>51</v>
      </c>
      <c r="D3601">
        <v>2001</v>
      </c>
      <c r="E3601" s="1" t="s">
        <v>89</v>
      </c>
      <c r="F3601" s="1" t="s">
        <v>14</v>
      </c>
      <c r="G3601">
        <v>10</v>
      </c>
    </row>
    <row r="3602" spans="1:7" x14ac:dyDescent="0.35">
      <c r="A3602">
        <v>171854</v>
      </c>
      <c r="B3602">
        <v>2</v>
      </c>
      <c r="C3602" s="1" t="s">
        <v>22</v>
      </c>
      <c r="D3602">
        <v>2409</v>
      </c>
      <c r="E3602" s="1" t="s">
        <v>91</v>
      </c>
      <c r="F3602" s="1" t="s">
        <v>17</v>
      </c>
      <c r="G3602">
        <v>15</v>
      </c>
    </row>
    <row r="3603" spans="1:7" x14ac:dyDescent="0.35">
      <c r="A3603">
        <v>159319</v>
      </c>
      <c r="B3603">
        <v>2</v>
      </c>
      <c r="C3603" s="1" t="s">
        <v>22</v>
      </c>
      <c r="D3603">
        <v>4506</v>
      </c>
      <c r="E3603" s="1" t="s">
        <v>94</v>
      </c>
      <c r="F3603" s="1" t="s">
        <v>14</v>
      </c>
      <c r="G3603">
        <v>20</v>
      </c>
    </row>
    <row r="3604" spans="1:7" x14ac:dyDescent="0.35">
      <c r="A3604">
        <v>171338</v>
      </c>
      <c r="B3604">
        <v>0</v>
      </c>
      <c r="C3604" s="1" t="s">
        <v>22</v>
      </c>
      <c r="D3604">
        <v>4601</v>
      </c>
      <c r="E3604" s="1" t="s">
        <v>95</v>
      </c>
      <c r="F3604" s="1" t="s">
        <v>17</v>
      </c>
      <c r="G3604">
        <v>10</v>
      </c>
    </row>
    <row r="3605" spans="1:7" x14ac:dyDescent="0.35">
      <c r="A3605">
        <v>160773</v>
      </c>
      <c r="B3605">
        <v>1</v>
      </c>
      <c r="C3605" s="1" t="s">
        <v>22</v>
      </c>
      <c r="D3605">
        <v>4001</v>
      </c>
      <c r="E3605" s="1" t="s">
        <v>89</v>
      </c>
      <c r="F3605" s="1" t="s">
        <v>14</v>
      </c>
      <c r="G3605">
        <v>10</v>
      </c>
    </row>
    <row r="3606" spans="1:7" x14ac:dyDescent="0.35">
      <c r="A3606">
        <v>21539</v>
      </c>
      <c r="B3606">
        <v>1</v>
      </c>
      <c r="C3606" s="1" t="s">
        <v>18</v>
      </c>
      <c r="D3606">
        <v>4001</v>
      </c>
      <c r="E3606" s="1" t="s">
        <v>92</v>
      </c>
      <c r="F3606" s="1" t="s">
        <v>14</v>
      </c>
      <c r="G3606">
        <v>3</v>
      </c>
    </row>
    <row r="3607" spans="1:7" x14ac:dyDescent="0.35">
      <c r="A3607">
        <v>125277</v>
      </c>
      <c r="B3607">
        <v>1</v>
      </c>
      <c r="C3607" s="1" t="s">
        <v>21</v>
      </c>
      <c r="D3607">
        <v>3401</v>
      </c>
      <c r="E3607" s="1" t="s">
        <v>94</v>
      </c>
      <c r="F3607" s="1" t="s">
        <v>14</v>
      </c>
      <c r="G3607">
        <v>53</v>
      </c>
    </row>
    <row r="3608" spans="1:7" x14ac:dyDescent="0.35">
      <c r="A3608">
        <v>116329</v>
      </c>
      <c r="B3608">
        <v>0</v>
      </c>
      <c r="C3608" s="1" t="s">
        <v>21</v>
      </c>
      <c r="D3608">
        <v>5508</v>
      </c>
      <c r="E3608" s="1" t="s">
        <v>94</v>
      </c>
      <c r="F3608" s="1" t="s">
        <v>14</v>
      </c>
      <c r="G3608">
        <v>15</v>
      </c>
    </row>
    <row r="3609" spans="1:7" x14ac:dyDescent="0.35">
      <c r="A3609">
        <v>126091</v>
      </c>
      <c r="B3609">
        <v>28</v>
      </c>
      <c r="C3609" s="1" t="s">
        <v>21</v>
      </c>
      <c r="D3609">
        <v>4202</v>
      </c>
      <c r="E3609" s="1" t="s">
        <v>98</v>
      </c>
      <c r="F3609" s="1" t="s">
        <v>17</v>
      </c>
      <c r="G3609">
        <v>6</v>
      </c>
    </row>
    <row r="3610" spans="1:7" x14ac:dyDescent="0.35">
      <c r="A3610">
        <v>22206</v>
      </c>
      <c r="B3610">
        <v>0</v>
      </c>
      <c r="C3610" s="1" t="s">
        <v>18</v>
      </c>
      <c r="D3610">
        <v>3510</v>
      </c>
      <c r="E3610" s="1" t="s">
        <v>97</v>
      </c>
      <c r="F3610" s="1" t="s">
        <v>17</v>
      </c>
      <c r="G3610">
        <v>25</v>
      </c>
    </row>
    <row r="3611" spans="1:7" x14ac:dyDescent="0.35">
      <c r="A3611">
        <v>9537</v>
      </c>
      <c r="B3611">
        <v>0</v>
      </c>
      <c r="C3611" s="1" t="s">
        <v>54</v>
      </c>
      <c r="D3611">
        <v>4301</v>
      </c>
      <c r="E3611" s="1" t="s">
        <v>90</v>
      </c>
      <c r="F3611" s="1" t="s">
        <v>17</v>
      </c>
      <c r="G3611">
        <v>35</v>
      </c>
    </row>
    <row r="3612" spans="1:7" x14ac:dyDescent="0.35">
      <c r="A3612">
        <v>103857</v>
      </c>
      <c r="B3612">
        <v>0</v>
      </c>
      <c r="C3612" s="1" t="s">
        <v>37</v>
      </c>
      <c r="D3612">
        <v>0</v>
      </c>
      <c r="E3612" s="1" t="s">
        <v>100</v>
      </c>
      <c r="F3612" s="1" t="s">
        <v>14</v>
      </c>
      <c r="G3612">
        <v>15</v>
      </c>
    </row>
    <row r="3613" spans="1:7" x14ac:dyDescent="0.35">
      <c r="A3613">
        <v>146940</v>
      </c>
      <c r="B3613">
        <v>2</v>
      </c>
      <c r="C3613" s="1" t="s">
        <v>22</v>
      </c>
      <c r="D3613">
        <v>1001</v>
      </c>
      <c r="E3613" s="1" t="s">
        <v>96</v>
      </c>
      <c r="F3613" s="1" t="s">
        <v>14</v>
      </c>
      <c r="G3613">
        <v>15</v>
      </c>
    </row>
    <row r="3614" spans="1:7" x14ac:dyDescent="0.35">
      <c r="A3614">
        <v>129136</v>
      </c>
      <c r="B3614">
        <v>28</v>
      </c>
      <c r="C3614" s="1" t="s">
        <v>49</v>
      </c>
      <c r="D3614">
        <v>0</v>
      </c>
      <c r="E3614" s="1" t="s">
        <v>98</v>
      </c>
      <c r="F3614" s="1" t="s">
        <v>17</v>
      </c>
      <c r="G3614">
        <v>25</v>
      </c>
    </row>
    <row r="3615" spans="1:7" x14ac:dyDescent="0.35">
      <c r="A3615">
        <v>170649</v>
      </c>
      <c r="B3615">
        <v>0</v>
      </c>
      <c r="C3615" s="1" t="s">
        <v>22</v>
      </c>
      <c r="D3615">
        <v>3301</v>
      </c>
      <c r="E3615" s="1" t="s">
        <v>96</v>
      </c>
      <c r="F3615" s="1" t="s">
        <v>14</v>
      </c>
      <c r="G3615">
        <v>25</v>
      </c>
    </row>
    <row r="3616" spans="1:7" x14ac:dyDescent="0.35">
      <c r="A3616">
        <v>78256</v>
      </c>
      <c r="B3616">
        <v>0</v>
      </c>
      <c r="C3616" s="1" t="s">
        <v>36</v>
      </c>
      <c r="D3616">
        <v>3205</v>
      </c>
      <c r="E3616" s="1" t="s">
        <v>103</v>
      </c>
      <c r="F3616" s="1" t="s">
        <v>17</v>
      </c>
      <c r="G3616">
        <v>11</v>
      </c>
    </row>
    <row r="3617" spans="1:7" x14ac:dyDescent="0.35">
      <c r="A3617">
        <v>160736</v>
      </c>
      <c r="B3617">
        <v>28</v>
      </c>
      <c r="C3617" s="1" t="s">
        <v>22</v>
      </c>
      <c r="D3617">
        <v>3401</v>
      </c>
      <c r="E3617" s="1" t="s">
        <v>105</v>
      </c>
      <c r="F3617" s="1" t="s">
        <v>17</v>
      </c>
      <c r="G3617">
        <v>12</v>
      </c>
    </row>
    <row r="3618" spans="1:7" x14ac:dyDescent="0.35">
      <c r="A3618">
        <v>6198</v>
      </c>
      <c r="B3618">
        <v>2</v>
      </c>
      <c r="C3618" s="1" t="s">
        <v>22</v>
      </c>
      <c r="D3618">
        <v>1102</v>
      </c>
      <c r="E3618" s="1" t="s">
        <v>94</v>
      </c>
      <c r="F3618" s="1" t="s">
        <v>17</v>
      </c>
      <c r="G3618">
        <v>20</v>
      </c>
    </row>
    <row r="3619" spans="1:7" x14ac:dyDescent="0.35">
      <c r="A3619">
        <v>146695</v>
      </c>
      <c r="B3619">
        <v>2</v>
      </c>
      <c r="C3619" s="1" t="s">
        <v>22</v>
      </c>
      <c r="D3619">
        <v>5501</v>
      </c>
      <c r="E3619" s="1" t="s">
        <v>94</v>
      </c>
      <c r="F3619" s="1" t="s">
        <v>17</v>
      </c>
      <c r="G3619">
        <v>20</v>
      </c>
    </row>
    <row r="3620" spans="1:7" x14ac:dyDescent="0.35">
      <c r="A3620">
        <v>20631</v>
      </c>
      <c r="B3620">
        <v>0</v>
      </c>
      <c r="C3620" s="1" t="s">
        <v>18</v>
      </c>
      <c r="D3620">
        <v>5501</v>
      </c>
      <c r="E3620" s="1" t="s">
        <v>90</v>
      </c>
      <c r="F3620" s="1" t="s">
        <v>17</v>
      </c>
      <c r="G3620">
        <v>20</v>
      </c>
    </row>
    <row r="3621" spans="1:7" x14ac:dyDescent="0.35">
      <c r="A3621">
        <v>15006</v>
      </c>
      <c r="B3621">
        <v>0</v>
      </c>
      <c r="C3621" s="1" t="s">
        <v>22</v>
      </c>
      <c r="D3621">
        <v>6601</v>
      </c>
      <c r="E3621" s="1" t="s">
        <v>96</v>
      </c>
      <c r="F3621" s="1" t="s">
        <v>17</v>
      </c>
      <c r="G3621">
        <v>10</v>
      </c>
    </row>
    <row r="3622" spans="1:7" x14ac:dyDescent="0.35">
      <c r="A3622">
        <v>1293</v>
      </c>
      <c r="B3622">
        <v>0</v>
      </c>
      <c r="C3622" s="1" t="s">
        <v>16</v>
      </c>
      <c r="D3622">
        <v>2201</v>
      </c>
      <c r="E3622" s="1" t="s">
        <v>91</v>
      </c>
      <c r="F3622" s="1" t="s">
        <v>17</v>
      </c>
      <c r="G3622">
        <v>2</v>
      </c>
    </row>
    <row r="3623" spans="1:7" x14ac:dyDescent="0.35">
      <c r="A3623">
        <v>139626</v>
      </c>
      <c r="B3623">
        <v>2</v>
      </c>
      <c r="C3623" s="1" t="s">
        <v>55</v>
      </c>
      <c r="D3623">
        <v>2406</v>
      </c>
      <c r="E3623" s="1" t="s">
        <v>96</v>
      </c>
      <c r="F3623" s="1" t="s">
        <v>14</v>
      </c>
      <c r="G3623">
        <v>10</v>
      </c>
    </row>
    <row r="3624" spans="1:7" x14ac:dyDescent="0.35">
      <c r="A3624">
        <v>25760</v>
      </c>
      <c r="B3624">
        <v>1</v>
      </c>
      <c r="C3624" s="1" t="s">
        <v>40</v>
      </c>
      <c r="D3624">
        <v>0</v>
      </c>
      <c r="E3624" s="1" t="s">
        <v>99</v>
      </c>
      <c r="F3624" s="1" t="s">
        <v>14</v>
      </c>
      <c r="G3624">
        <v>20</v>
      </c>
    </row>
    <row r="3625" spans="1:7" x14ac:dyDescent="0.35">
      <c r="A3625">
        <v>170486</v>
      </c>
      <c r="B3625">
        <v>1</v>
      </c>
      <c r="C3625" s="1" t="s">
        <v>22</v>
      </c>
      <c r="D3625">
        <v>0</v>
      </c>
      <c r="E3625" s="1" t="s">
        <v>95</v>
      </c>
      <c r="F3625" s="1" t="s">
        <v>14</v>
      </c>
      <c r="G3625">
        <v>12</v>
      </c>
    </row>
    <row r="3626" spans="1:7" x14ac:dyDescent="0.35">
      <c r="A3626">
        <v>24172</v>
      </c>
      <c r="B3626">
        <v>0</v>
      </c>
      <c r="C3626" s="1" t="s">
        <v>47</v>
      </c>
      <c r="D3626">
        <v>2501</v>
      </c>
      <c r="E3626" s="1" t="s">
        <v>92</v>
      </c>
      <c r="F3626" s="1" t="s">
        <v>17</v>
      </c>
      <c r="G3626">
        <v>5</v>
      </c>
    </row>
    <row r="3627" spans="1:7" x14ac:dyDescent="0.35">
      <c r="A3627">
        <v>174317</v>
      </c>
      <c r="B3627">
        <v>1</v>
      </c>
      <c r="C3627" s="1" t="s">
        <v>51</v>
      </c>
      <c r="D3627">
        <v>3008</v>
      </c>
      <c r="E3627" s="1" t="s">
        <v>89</v>
      </c>
      <c r="F3627" s="1" t="s">
        <v>14</v>
      </c>
      <c r="G3627">
        <v>14</v>
      </c>
    </row>
    <row r="3628" spans="1:7" x14ac:dyDescent="0.35">
      <c r="A3628">
        <v>99849</v>
      </c>
      <c r="B3628">
        <v>1</v>
      </c>
      <c r="C3628" s="1" t="s">
        <v>37</v>
      </c>
      <c r="D3628">
        <v>0</v>
      </c>
      <c r="E3628" s="1" t="s">
        <v>91</v>
      </c>
      <c r="F3628" s="1" t="s">
        <v>14</v>
      </c>
      <c r="G3628">
        <v>6</v>
      </c>
    </row>
    <row r="3629" spans="1:7" x14ac:dyDescent="0.35">
      <c r="A3629">
        <v>139282</v>
      </c>
      <c r="B3629">
        <v>1</v>
      </c>
      <c r="C3629" s="1" t="s">
        <v>55</v>
      </c>
      <c r="D3629">
        <v>4901</v>
      </c>
      <c r="E3629" s="1" t="s">
        <v>94</v>
      </c>
      <c r="F3629" s="1" t="s">
        <v>14</v>
      </c>
      <c r="G3629">
        <v>23</v>
      </c>
    </row>
    <row r="3630" spans="1:7" x14ac:dyDescent="0.35">
      <c r="A3630">
        <v>79562</v>
      </c>
      <c r="B3630">
        <v>2</v>
      </c>
      <c r="C3630" s="1" t="s">
        <v>36</v>
      </c>
      <c r="D3630">
        <v>7006</v>
      </c>
      <c r="E3630" s="1" t="s">
        <v>91</v>
      </c>
      <c r="F3630" s="1" t="s">
        <v>14</v>
      </c>
      <c r="G3630">
        <v>19</v>
      </c>
    </row>
    <row r="3631" spans="1:7" x14ac:dyDescent="0.35">
      <c r="A3631">
        <v>136466</v>
      </c>
      <c r="B3631">
        <v>1</v>
      </c>
      <c r="C3631" s="1" t="s">
        <v>56</v>
      </c>
      <c r="D3631">
        <v>5108</v>
      </c>
      <c r="E3631" s="1" t="s">
        <v>89</v>
      </c>
      <c r="F3631" s="1" t="s">
        <v>14</v>
      </c>
      <c r="G3631">
        <v>10</v>
      </c>
    </row>
    <row r="3632" spans="1:7" x14ac:dyDescent="0.35">
      <c r="A3632">
        <v>70835</v>
      </c>
      <c r="B3632">
        <v>0</v>
      </c>
      <c r="C3632" s="1" t="s">
        <v>30</v>
      </c>
      <c r="D3632">
        <v>1912</v>
      </c>
      <c r="E3632" s="1" t="s">
        <v>100</v>
      </c>
      <c r="F3632" s="1" t="s">
        <v>17</v>
      </c>
      <c r="G3632">
        <v>9</v>
      </c>
    </row>
    <row r="3633" spans="1:7" x14ac:dyDescent="0.35">
      <c r="A3633">
        <v>8195</v>
      </c>
      <c r="B3633">
        <v>2</v>
      </c>
      <c r="C3633" s="1" t="s">
        <v>16</v>
      </c>
      <c r="D3633">
        <v>3910</v>
      </c>
      <c r="E3633" s="1" t="s">
        <v>100</v>
      </c>
      <c r="F3633" s="1" t="s">
        <v>14</v>
      </c>
      <c r="G3633">
        <v>6</v>
      </c>
    </row>
    <row r="3634" spans="1:7" x14ac:dyDescent="0.35">
      <c r="A3634">
        <v>28340</v>
      </c>
      <c r="B3634">
        <v>0</v>
      </c>
      <c r="C3634" s="1" t="s">
        <v>40</v>
      </c>
      <c r="D3634">
        <v>4401</v>
      </c>
      <c r="E3634" s="1" t="s">
        <v>94</v>
      </c>
      <c r="F3634" s="1" t="s">
        <v>17</v>
      </c>
      <c r="G3634">
        <v>10</v>
      </c>
    </row>
    <row r="3635" spans="1:7" x14ac:dyDescent="0.35">
      <c r="A3635">
        <v>19235</v>
      </c>
      <c r="B3635">
        <v>2</v>
      </c>
      <c r="C3635" s="1" t="s">
        <v>18</v>
      </c>
      <c r="D3635">
        <v>2108</v>
      </c>
      <c r="E3635" s="1" t="s">
        <v>90</v>
      </c>
      <c r="F3635" s="1" t="s">
        <v>14</v>
      </c>
      <c r="G3635">
        <v>25</v>
      </c>
    </row>
    <row r="3636" spans="1:7" x14ac:dyDescent="0.35">
      <c r="A3636">
        <v>29345</v>
      </c>
      <c r="B3636">
        <v>0</v>
      </c>
      <c r="C3636" s="1" t="s">
        <v>40</v>
      </c>
      <c r="D3636">
        <v>5001</v>
      </c>
      <c r="E3636" s="1" t="s">
        <v>97</v>
      </c>
      <c r="F3636" s="1" t="s">
        <v>17</v>
      </c>
      <c r="G3636">
        <v>17</v>
      </c>
    </row>
    <row r="3637" spans="1:7" x14ac:dyDescent="0.35">
      <c r="A3637">
        <v>58728</v>
      </c>
      <c r="B3637">
        <v>0</v>
      </c>
      <c r="C3637" s="1" t="s">
        <v>58</v>
      </c>
      <c r="D3637">
        <v>4811</v>
      </c>
      <c r="E3637" s="1" t="s">
        <v>100</v>
      </c>
      <c r="F3637" s="1" t="s">
        <v>14</v>
      </c>
      <c r="G3637">
        <v>20</v>
      </c>
    </row>
    <row r="3638" spans="1:7" x14ac:dyDescent="0.35">
      <c r="A3638">
        <v>158390</v>
      </c>
      <c r="B3638">
        <v>28</v>
      </c>
      <c r="C3638" s="1" t="s">
        <v>24</v>
      </c>
      <c r="D3638">
        <v>3709</v>
      </c>
      <c r="E3638" s="1" t="s">
        <v>104</v>
      </c>
      <c r="F3638" s="1" t="s">
        <v>17</v>
      </c>
      <c r="G3638">
        <v>10</v>
      </c>
    </row>
    <row r="3639" spans="1:7" x14ac:dyDescent="0.35">
      <c r="A3639">
        <v>31400</v>
      </c>
      <c r="B3639">
        <v>2</v>
      </c>
      <c r="C3639" s="1" t="s">
        <v>40</v>
      </c>
      <c r="D3639">
        <v>0</v>
      </c>
      <c r="E3639" s="1" t="s">
        <v>90</v>
      </c>
      <c r="F3639" s="1" t="s">
        <v>17</v>
      </c>
      <c r="G3639">
        <v>10</v>
      </c>
    </row>
    <row r="3640" spans="1:7" x14ac:dyDescent="0.35">
      <c r="A3640">
        <v>124872</v>
      </c>
      <c r="B3640">
        <v>1002</v>
      </c>
      <c r="C3640" s="1" t="s">
        <v>21</v>
      </c>
      <c r="D3640">
        <v>1908</v>
      </c>
      <c r="E3640" s="1" t="s">
        <v>89</v>
      </c>
      <c r="F3640" s="1" t="s">
        <v>14</v>
      </c>
      <c r="G3640">
        <v>5</v>
      </c>
    </row>
    <row r="3641" spans="1:7" x14ac:dyDescent="0.35">
      <c r="A3641">
        <v>175917</v>
      </c>
      <c r="B3641">
        <v>0</v>
      </c>
      <c r="C3641" s="1" t="s">
        <v>51</v>
      </c>
      <c r="D3641">
        <v>2510</v>
      </c>
      <c r="E3641" s="1" t="s">
        <v>92</v>
      </c>
      <c r="F3641" s="1" t="s">
        <v>17</v>
      </c>
      <c r="G3641">
        <v>15</v>
      </c>
    </row>
    <row r="3642" spans="1:7" x14ac:dyDescent="0.35">
      <c r="A3642">
        <v>156473</v>
      </c>
      <c r="B3642">
        <v>2</v>
      </c>
      <c r="C3642" s="1" t="s">
        <v>22</v>
      </c>
      <c r="D3642">
        <v>1601</v>
      </c>
      <c r="E3642" s="1" t="s">
        <v>104</v>
      </c>
      <c r="F3642" s="1" t="s">
        <v>17</v>
      </c>
      <c r="G3642">
        <v>6</v>
      </c>
    </row>
    <row r="3643" spans="1:7" x14ac:dyDescent="0.35">
      <c r="A3643">
        <v>91835</v>
      </c>
      <c r="B3643">
        <v>2</v>
      </c>
      <c r="C3643" s="1" t="s">
        <v>16</v>
      </c>
      <c r="D3643">
        <v>501</v>
      </c>
      <c r="E3643" s="1" t="s">
        <v>91</v>
      </c>
      <c r="F3643" s="1" t="s">
        <v>17</v>
      </c>
      <c r="G3643">
        <v>5</v>
      </c>
    </row>
    <row r="3644" spans="1:7" x14ac:dyDescent="0.35">
      <c r="A3644">
        <v>29348</v>
      </c>
      <c r="B3644">
        <v>1</v>
      </c>
      <c r="C3644" s="1" t="s">
        <v>40</v>
      </c>
      <c r="D3644">
        <v>0</v>
      </c>
      <c r="E3644" s="1" t="s">
        <v>92</v>
      </c>
      <c r="F3644" s="1" t="s">
        <v>14</v>
      </c>
      <c r="G3644">
        <v>5</v>
      </c>
    </row>
    <row r="3645" spans="1:7" x14ac:dyDescent="0.35">
      <c r="A3645">
        <v>18257</v>
      </c>
      <c r="B3645">
        <v>0</v>
      </c>
      <c r="C3645" s="1" t="s">
        <v>18</v>
      </c>
      <c r="D3645">
        <v>0</v>
      </c>
      <c r="E3645" s="1" t="s">
        <v>90</v>
      </c>
      <c r="F3645" s="1" t="s">
        <v>14</v>
      </c>
      <c r="G3645">
        <v>5</v>
      </c>
    </row>
    <row r="3646" spans="1:7" x14ac:dyDescent="0.35">
      <c r="A3646">
        <v>69822</v>
      </c>
      <c r="B3646">
        <v>0</v>
      </c>
      <c r="C3646" s="1" t="s">
        <v>30</v>
      </c>
      <c r="D3646">
        <v>4601</v>
      </c>
      <c r="E3646" s="1" t="s">
        <v>90</v>
      </c>
      <c r="F3646" s="1" t="s">
        <v>17</v>
      </c>
      <c r="G3646">
        <v>15</v>
      </c>
    </row>
    <row r="3647" spans="1:7" x14ac:dyDescent="0.35">
      <c r="A3647">
        <v>139180</v>
      </c>
      <c r="B3647">
        <v>28</v>
      </c>
      <c r="C3647" s="1" t="s">
        <v>55</v>
      </c>
      <c r="D3647">
        <v>2001</v>
      </c>
      <c r="E3647" s="1" t="s">
        <v>100</v>
      </c>
      <c r="F3647" s="1" t="s">
        <v>17</v>
      </c>
      <c r="G3647">
        <v>15</v>
      </c>
    </row>
    <row r="3648" spans="1:7" x14ac:dyDescent="0.35">
      <c r="A3648">
        <v>185080</v>
      </c>
      <c r="B3648">
        <v>0</v>
      </c>
      <c r="C3648" s="1" t="s">
        <v>22</v>
      </c>
      <c r="D3648">
        <v>0</v>
      </c>
      <c r="E3648" s="1" t="s">
        <v>89</v>
      </c>
      <c r="F3648" s="1" t="s">
        <v>17</v>
      </c>
      <c r="G3648">
        <v>200</v>
      </c>
    </row>
    <row r="3649" spans="1:7" x14ac:dyDescent="0.35">
      <c r="A3649">
        <v>151904</v>
      </c>
      <c r="B3649">
        <v>0</v>
      </c>
      <c r="C3649" s="1" t="s">
        <v>22</v>
      </c>
      <c r="D3649">
        <v>1601</v>
      </c>
      <c r="E3649" s="1" t="s">
        <v>89</v>
      </c>
      <c r="F3649" s="1" t="s">
        <v>14</v>
      </c>
      <c r="G3649">
        <v>15</v>
      </c>
    </row>
    <row r="3650" spans="1:7" x14ac:dyDescent="0.35">
      <c r="A3650">
        <v>107895</v>
      </c>
      <c r="B3650">
        <v>1</v>
      </c>
      <c r="C3650" s="1" t="s">
        <v>50</v>
      </c>
      <c r="D3650">
        <v>4711</v>
      </c>
      <c r="E3650" s="1" t="s">
        <v>102</v>
      </c>
      <c r="F3650" s="1" t="s">
        <v>14</v>
      </c>
      <c r="G3650">
        <v>3</v>
      </c>
    </row>
    <row r="3651" spans="1:7" x14ac:dyDescent="0.35">
      <c r="A3651">
        <v>72844</v>
      </c>
      <c r="B3651">
        <v>0</v>
      </c>
      <c r="C3651" s="1" t="s">
        <v>30</v>
      </c>
      <c r="D3651">
        <v>2005</v>
      </c>
      <c r="E3651" s="1" t="s">
        <v>95</v>
      </c>
      <c r="F3651" s="1" t="s">
        <v>17</v>
      </c>
      <c r="G3651">
        <v>10</v>
      </c>
    </row>
    <row r="3652" spans="1:7" x14ac:dyDescent="0.35">
      <c r="A3652">
        <v>55756</v>
      </c>
      <c r="B3652">
        <v>28</v>
      </c>
      <c r="C3652" s="1" t="s">
        <v>63</v>
      </c>
      <c r="D3652">
        <v>0</v>
      </c>
      <c r="E3652" s="1" t="s">
        <v>93</v>
      </c>
      <c r="F3652" s="1" t="s">
        <v>17</v>
      </c>
      <c r="G3652">
        <v>10</v>
      </c>
    </row>
    <row r="3653" spans="1:7" x14ac:dyDescent="0.35">
      <c r="A3653">
        <v>59249</v>
      </c>
      <c r="B3653">
        <v>1</v>
      </c>
      <c r="C3653" s="1" t="s">
        <v>34</v>
      </c>
      <c r="D3653">
        <v>7501</v>
      </c>
      <c r="E3653" s="1" t="s">
        <v>94</v>
      </c>
      <c r="F3653" s="1" t="s">
        <v>14</v>
      </c>
      <c r="G3653">
        <v>15</v>
      </c>
    </row>
    <row r="3654" spans="1:7" x14ac:dyDescent="0.35">
      <c r="A3654">
        <v>132844</v>
      </c>
      <c r="B3654">
        <v>0</v>
      </c>
      <c r="C3654" s="1" t="s">
        <v>67</v>
      </c>
      <c r="D3654">
        <v>0</v>
      </c>
      <c r="E3654" s="1" t="s">
        <v>90</v>
      </c>
      <c r="F3654" s="1" t="s">
        <v>14</v>
      </c>
      <c r="G3654">
        <v>11</v>
      </c>
    </row>
    <row r="3655" spans="1:7" x14ac:dyDescent="0.35">
      <c r="A3655">
        <v>4225</v>
      </c>
      <c r="B3655">
        <v>1</v>
      </c>
      <c r="C3655" s="1" t="s">
        <v>24</v>
      </c>
      <c r="D3655">
        <v>907</v>
      </c>
      <c r="E3655" s="1" t="s">
        <v>97</v>
      </c>
      <c r="F3655" s="1" t="s">
        <v>14</v>
      </c>
      <c r="G3655">
        <v>10</v>
      </c>
    </row>
    <row r="3656" spans="1:7" x14ac:dyDescent="0.35">
      <c r="A3656">
        <v>136150</v>
      </c>
      <c r="B3656">
        <v>0</v>
      </c>
      <c r="C3656" s="1" t="s">
        <v>56</v>
      </c>
      <c r="D3656">
        <v>1508</v>
      </c>
      <c r="E3656" s="1" t="s">
        <v>92</v>
      </c>
      <c r="F3656" s="1" t="s">
        <v>17</v>
      </c>
      <c r="G3656">
        <v>50</v>
      </c>
    </row>
    <row r="3657" spans="1:7" x14ac:dyDescent="0.35">
      <c r="A3657">
        <v>66037</v>
      </c>
      <c r="B3657">
        <v>1</v>
      </c>
      <c r="C3657" s="1" t="s">
        <v>30</v>
      </c>
      <c r="D3657">
        <v>4802</v>
      </c>
      <c r="E3657" s="1" t="s">
        <v>95</v>
      </c>
      <c r="F3657" s="1" t="s">
        <v>14</v>
      </c>
      <c r="G3657">
        <v>21</v>
      </c>
    </row>
    <row r="3658" spans="1:7" x14ac:dyDescent="0.35">
      <c r="A3658">
        <v>95728</v>
      </c>
      <c r="B3658">
        <v>0</v>
      </c>
      <c r="C3658" s="1" t="s">
        <v>16</v>
      </c>
      <c r="D3658">
        <v>2806</v>
      </c>
      <c r="E3658" s="1" t="s">
        <v>91</v>
      </c>
      <c r="F3658" s="1" t="s">
        <v>17</v>
      </c>
      <c r="G3658">
        <v>15</v>
      </c>
    </row>
    <row r="3659" spans="1:7" x14ac:dyDescent="0.35">
      <c r="A3659">
        <v>174895</v>
      </c>
      <c r="B3659">
        <v>0</v>
      </c>
      <c r="C3659" s="1" t="s">
        <v>51</v>
      </c>
      <c r="D3659">
        <v>2501</v>
      </c>
      <c r="E3659" s="1" t="s">
        <v>105</v>
      </c>
      <c r="F3659" s="1" t="s">
        <v>17</v>
      </c>
      <c r="G3659">
        <v>21</v>
      </c>
    </row>
    <row r="3660" spans="1:7" x14ac:dyDescent="0.35">
      <c r="A3660">
        <v>165056</v>
      </c>
      <c r="B3660">
        <v>0</v>
      </c>
      <c r="C3660" s="1" t="s">
        <v>22</v>
      </c>
      <c r="D3660">
        <v>5405</v>
      </c>
      <c r="E3660" s="1" t="s">
        <v>89</v>
      </c>
      <c r="F3660" s="1" t="s">
        <v>17</v>
      </c>
      <c r="G3660">
        <v>5</v>
      </c>
    </row>
    <row r="3661" spans="1:7" x14ac:dyDescent="0.35">
      <c r="A3661">
        <v>112367</v>
      </c>
      <c r="B3661">
        <v>2</v>
      </c>
      <c r="C3661" s="1" t="s">
        <v>33</v>
      </c>
      <c r="D3661">
        <v>2101</v>
      </c>
      <c r="E3661" s="1" t="s">
        <v>90</v>
      </c>
      <c r="F3661" s="1" t="s">
        <v>17</v>
      </c>
      <c r="G3661">
        <v>10</v>
      </c>
    </row>
    <row r="3662" spans="1:7" x14ac:dyDescent="0.35">
      <c r="A3662">
        <v>147190</v>
      </c>
      <c r="B3662">
        <v>28</v>
      </c>
      <c r="C3662" s="1" t="s">
        <v>22</v>
      </c>
      <c r="D3662">
        <v>4801</v>
      </c>
      <c r="E3662" s="1" t="s">
        <v>102</v>
      </c>
      <c r="F3662" s="1" t="s">
        <v>17</v>
      </c>
      <c r="G3662">
        <v>10</v>
      </c>
    </row>
    <row r="3663" spans="1:7" x14ac:dyDescent="0.35">
      <c r="A3663">
        <v>5613</v>
      </c>
      <c r="B3663">
        <v>2</v>
      </c>
      <c r="C3663" s="1" t="s">
        <v>22</v>
      </c>
      <c r="D3663">
        <v>3501</v>
      </c>
      <c r="E3663" s="1" t="s">
        <v>97</v>
      </c>
      <c r="F3663" s="1" t="s">
        <v>17</v>
      </c>
      <c r="G3663">
        <v>12</v>
      </c>
    </row>
    <row r="3664" spans="1:7" x14ac:dyDescent="0.35">
      <c r="A3664">
        <v>43126</v>
      </c>
      <c r="B3664">
        <v>0</v>
      </c>
      <c r="C3664" s="1" t="s">
        <v>13</v>
      </c>
      <c r="D3664">
        <v>4901</v>
      </c>
      <c r="E3664" s="1" t="s">
        <v>89</v>
      </c>
      <c r="F3664" s="1" t="s">
        <v>17</v>
      </c>
      <c r="G3664">
        <v>5</v>
      </c>
    </row>
    <row r="3665" spans="1:7" x14ac:dyDescent="0.35">
      <c r="A3665">
        <v>53753</v>
      </c>
      <c r="B3665">
        <v>0</v>
      </c>
      <c r="C3665" s="1" t="s">
        <v>54</v>
      </c>
      <c r="D3665">
        <v>5307</v>
      </c>
      <c r="E3665" s="1" t="s">
        <v>94</v>
      </c>
      <c r="F3665" s="1" t="s">
        <v>17</v>
      </c>
      <c r="G3665">
        <v>30</v>
      </c>
    </row>
    <row r="3666" spans="1:7" x14ac:dyDescent="0.35">
      <c r="A3666">
        <v>190651</v>
      </c>
      <c r="B3666">
        <v>28</v>
      </c>
      <c r="C3666" s="1" t="s">
        <v>16</v>
      </c>
      <c r="D3666">
        <v>5201</v>
      </c>
      <c r="E3666" s="1" t="s">
        <v>93</v>
      </c>
      <c r="F3666" s="1" t="s">
        <v>17</v>
      </c>
      <c r="G3666">
        <v>10</v>
      </c>
    </row>
    <row r="3667" spans="1:7" x14ac:dyDescent="0.35">
      <c r="A3667">
        <v>12597</v>
      </c>
      <c r="B3667">
        <v>28</v>
      </c>
      <c r="C3667" s="1" t="s">
        <v>22</v>
      </c>
      <c r="D3667">
        <v>0</v>
      </c>
      <c r="E3667" s="1" t="s">
        <v>94</v>
      </c>
      <c r="F3667" s="1" t="s">
        <v>17</v>
      </c>
      <c r="G3667">
        <v>101</v>
      </c>
    </row>
    <row r="3668" spans="1:7" x14ac:dyDescent="0.35">
      <c r="A3668">
        <v>164169</v>
      </c>
      <c r="B3668">
        <v>0</v>
      </c>
      <c r="C3668" s="1" t="s">
        <v>22</v>
      </c>
      <c r="D3668">
        <v>6201</v>
      </c>
      <c r="E3668" s="1" t="s">
        <v>94</v>
      </c>
      <c r="F3668" s="1" t="s">
        <v>14</v>
      </c>
      <c r="G3668">
        <v>15</v>
      </c>
    </row>
    <row r="3669" spans="1:7" x14ac:dyDescent="0.35">
      <c r="A3669">
        <v>20106</v>
      </c>
      <c r="B3669">
        <v>1</v>
      </c>
      <c r="C3669" s="1" t="s">
        <v>18</v>
      </c>
      <c r="D3669">
        <v>2601</v>
      </c>
      <c r="E3669" s="1" t="s">
        <v>92</v>
      </c>
      <c r="F3669" s="1" t="s">
        <v>14</v>
      </c>
      <c r="G3669">
        <v>12</v>
      </c>
    </row>
    <row r="3670" spans="1:7" x14ac:dyDescent="0.35">
      <c r="A3670">
        <v>143565</v>
      </c>
      <c r="B3670">
        <v>28</v>
      </c>
      <c r="C3670" s="1" t="s">
        <v>22</v>
      </c>
      <c r="D3670">
        <v>3001</v>
      </c>
      <c r="E3670" s="1" t="s">
        <v>104</v>
      </c>
      <c r="F3670" s="1" t="s">
        <v>17</v>
      </c>
      <c r="G3670">
        <v>17</v>
      </c>
    </row>
    <row r="3671" spans="1:7" x14ac:dyDescent="0.35">
      <c r="A3671">
        <v>96080</v>
      </c>
      <c r="B3671">
        <v>2</v>
      </c>
      <c r="C3671" s="1" t="s">
        <v>16</v>
      </c>
      <c r="D3671">
        <v>2001</v>
      </c>
      <c r="E3671" s="1" t="s">
        <v>90</v>
      </c>
      <c r="F3671" s="1" t="s">
        <v>17</v>
      </c>
      <c r="G3671">
        <v>5</v>
      </c>
    </row>
    <row r="3672" spans="1:7" x14ac:dyDescent="0.35">
      <c r="A3672">
        <v>184492</v>
      </c>
      <c r="B3672">
        <v>0</v>
      </c>
      <c r="C3672" s="1" t="s">
        <v>41</v>
      </c>
      <c r="D3672">
        <v>2801</v>
      </c>
      <c r="E3672" s="1" t="s">
        <v>95</v>
      </c>
      <c r="F3672" s="1" t="s">
        <v>97</v>
      </c>
      <c r="G3672">
        <v>9</v>
      </c>
    </row>
    <row r="3673" spans="1:7" x14ac:dyDescent="0.35">
      <c r="A3673">
        <v>128522</v>
      </c>
      <c r="B3673">
        <v>0</v>
      </c>
      <c r="C3673" s="1" t="s">
        <v>21</v>
      </c>
      <c r="D3673">
        <v>0</v>
      </c>
      <c r="E3673" s="1" t="s">
        <v>95</v>
      </c>
      <c r="F3673" s="1" t="s">
        <v>17</v>
      </c>
      <c r="G3673">
        <v>20</v>
      </c>
    </row>
    <row r="3674" spans="1:7" x14ac:dyDescent="0.35">
      <c r="A3674">
        <v>167551</v>
      </c>
      <c r="B3674">
        <v>0</v>
      </c>
      <c r="C3674" s="1" t="s">
        <v>22</v>
      </c>
      <c r="D3674">
        <v>4401</v>
      </c>
      <c r="E3674" s="1" t="s">
        <v>96</v>
      </c>
      <c r="F3674" s="1" t="s">
        <v>17</v>
      </c>
      <c r="G3674">
        <v>20</v>
      </c>
    </row>
    <row r="3675" spans="1:7" x14ac:dyDescent="0.35">
      <c r="A3675">
        <v>101972</v>
      </c>
      <c r="B3675">
        <v>0</v>
      </c>
      <c r="C3675" s="1" t="s">
        <v>37</v>
      </c>
      <c r="D3675">
        <v>0</v>
      </c>
      <c r="E3675" s="1" t="s">
        <v>90</v>
      </c>
      <c r="F3675" s="1" t="s">
        <v>17</v>
      </c>
      <c r="G3675">
        <v>25</v>
      </c>
    </row>
    <row r="3676" spans="1:7" x14ac:dyDescent="0.35">
      <c r="A3676">
        <v>75609</v>
      </c>
      <c r="B3676">
        <v>0</v>
      </c>
      <c r="C3676" s="1" t="s">
        <v>48</v>
      </c>
      <c r="D3676">
        <v>1107</v>
      </c>
      <c r="E3676" s="1" t="s">
        <v>92</v>
      </c>
      <c r="F3676" s="1" t="s">
        <v>14</v>
      </c>
      <c r="G3676">
        <v>10</v>
      </c>
    </row>
    <row r="3677" spans="1:7" x14ac:dyDescent="0.35">
      <c r="A3677">
        <v>89863</v>
      </c>
      <c r="B3677">
        <v>0</v>
      </c>
      <c r="C3677" s="1" t="s">
        <v>16</v>
      </c>
      <c r="D3677">
        <v>4711</v>
      </c>
      <c r="E3677" s="1" t="s">
        <v>94</v>
      </c>
      <c r="F3677" s="1" t="s">
        <v>17</v>
      </c>
      <c r="G3677">
        <v>23</v>
      </c>
    </row>
    <row r="3678" spans="1:7" x14ac:dyDescent="0.35">
      <c r="A3678">
        <v>80310</v>
      </c>
      <c r="B3678">
        <v>1</v>
      </c>
      <c r="C3678" s="1" t="s">
        <v>36</v>
      </c>
      <c r="D3678">
        <v>4401</v>
      </c>
      <c r="E3678" s="1" t="s">
        <v>89</v>
      </c>
      <c r="F3678" s="1" t="s">
        <v>14</v>
      </c>
      <c r="G3678">
        <v>20</v>
      </c>
    </row>
    <row r="3679" spans="1:7" x14ac:dyDescent="0.35">
      <c r="A3679">
        <v>2757</v>
      </c>
      <c r="B3679">
        <v>28</v>
      </c>
      <c r="C3679" s="1" t="s">
        <v>37</v>
      </c>
      <c r="D3679">
        <v>6112</v>
      </c>
      <c r="E3679" s="1" t="s">
        <v>102</v>
      </c>
      <c r="F3679" s="1" t="s">
        <v>17</v>
      </c>
      <c r="G3679">
        <v>10</v>
      </c>
    </row>
    <row r="3680" spans="1:7" x14ac:dyDescent="0.35">
      <c r="A3680">
        <v>56169</v>
      </c>
      <c r="B3680">
        <v>2</v>
      </c>
      <c r="C3680" s="1" t="s">
        <v>63</v>
      </c>
      <c r="D3680">
        <v>0</v>
      </c>
      <c r="E3680" s="1" t="s">
        <v>90</v>
      </c>
      <c r="F3680" s="1" t="s">
        <v>17</v>
      </c>
      <c r="G3680">
        <v>20</v>
      </c>
    </row>
    <row r="3681" spans="1:7" x14ac:dyDescent="0.35">
      <c r="A3681">
        <v>104259</v>
      </c>
      <c r="B3681">
        <v>0</v>
      </c>
      <c r="C3681" s="1" t="s">
        <v>28</v>
      </c>
      <c r="D3681">
        <v>4811</v>
      </c>
      <c r="E3681" s="1" t="s">
        <v>90</v>
      </c>
      <c r="F3681" s="1" t="s">
        <v>17</v>
      </c>
      <c r="G3681">
        <v>15</v>
      </c>
    </row>
    <row r="3682" spans="1:7" x14ac:dyDescent="0.35">
      <c r="A3682">
        <v>10467</v>
      </c>
      <c r="B3682">
        <v>1</v>
      </c>
      <c r="C3682" s="1" t="s">
        <v>30</v>
      </c>
      <c r="D3682">
        <v>2306</v>
      </c>
      <c r="E3682" s="1" t="s">
        <v>95</v>
      </c>
      <c r="F3682" s="1" t="s">
        <v>14</v>
      </c>
      <c r="G3682">
        <v>20</v>
      </c>
    </row>
    <row r="3683" spans="1:7" x14ac:dyDescent="0.35">
      <c r="A3683">
        <v>165494</v>
      </c>
      <c r="B3683">
        <v>0</v>
      </c>
      <c r="C3683" s="1" t="s">
        <v>22</v>
      </c>
      <c r="D3683">
        <v>4507</v>
      </c>
      <c r="E3683" s="1" t="s">
        <v>93</v>
      </c>
      <c r="F3683" s="1" t="s">
        <v>17</v>
      </c>
      <c r="G3683">
        <v>15</v>
      </c>
    </row>
    <row r="3684" spans="1:7" x14ac:dyDescent="0.35">
      <c r="A3684">
        <v>124817</v>
      </c>
      <c r="B3684">
        <v>1</v>
      </c>
      <c r="C3684" s="1" t="s">
        <v>21</v>
      </c>
      <c r="D3684">
        <v>6210</v>
      </c>
      <c r="E3684" s="1" t="s">
        <v>97</v>
      </c>
      <c r="F3684" s="1" t="s">
        <v>14</v>
      </c>
      <c r="G3684">
        <v>10</v>
      </c>
    </row>
    <row r="3685" spans="1:7" x14ac:dyDescent="0.35">
      <c r="A3685">
        <v>149777</v>
      </c>
      <c r="B3685">
        <v>0</v>
      </c>
      <c r="C3685" s="1" t="s">
        <v>22</v>
      </c>
      <c r="D3685">
        <v>5201</v>
      </c>
      <c r="E3685" s="1" t="s">
        <v>104</v>
      </c>
      <c r="F3685" s="1" t="s">
        <v>17</v>
      </c>
      <c r="G3685">
        <v>20</v>
      </c>
    </row>
    <row r="3686" spans="1:7" x14ac:dyDescent="0.35">
      <c r="A3686">
        <v>24272</v>
      </c>
      <c r="B3686">
        <v>0</v>
      </c>
      <c r="C3686" s="1" t="s">
        <v>47</v>
      </c>
      <c r="D3686">
        <v>2307</v>
      </c>
      <c r="E3686" s="1" t="s">
        <v>90</v>
      </c>
      <c r="F3686" s="1" t="s">
        <v>17</v>
      </c>
      <c r="G3686">
        <v>20</v>
      </c>
    </row>
    <row r="3687" spans="1:7" x14ac:dyDescent="0.35">
      <c r="A3687">
        <v>147855</v>
      </c>
      <c r="B3687">
        <v>2</v>
      </c>
      <c r="C3687" s="1" t="s">
        <v>22</v>
      </c>
      <c r="D3687">
        <v>1707</v>
      </c>
      <c r="E3687" s="1" t="s">
        <v>94</v>
      </c>
      <c r="F3687" s="1" t="s">
        <v>14</v>
      </c>
      <c r="G3687">
        <v>15</v>
      </c>
    </row>
    <row r="3688" spans="1:7" x14ac:dyDescent="0.35">
      <c r="A3688">
        <v>73144</v>
      </c>
      <c r="B3688">
        <v>2</v>
      </c>
      <c r="C3688" s="1" t="s">
        <v>30</v>
      </c>
      <c r="D3688">
        <v>2312</v>
      </c>
      <c r="E3688" s="1" t="s">
        <v>90</v>
      </c>
      <c r="F3688" s="1" t="s">
        <v>17</v>
      </c>
      <c r="G3688">
        <v>25</v>
      </c>
    </row>
    <row r="3689" spans="1:7" x14ac:dyDescent="0.35">
      <c r="A3689">
        <v>83220</v>
      </c>
      <c r="B3689">
        <v>28</v>
      </c>
      <c r="C3689" s="1" t="s">
        <v>57</v>
      </c>
      <c r="D3689">
        <v>5401</v>
      </c>
      <c r="E3689" s="1" t="s">
        <v>92</v>
      </c>
      <c r="F3689" s="1" t="s">
        <v>17</v>
      </c>
      <c r="G3689">
        <v>5</v>
      </c>
    </row>
    <row r="3690" spans="1:7" x14ac:dyDescent="0.35">
      <c r="A3690">
        <v>17921</v>
      </c>
      <c r="B3690">
        <v>28</v>
      </c>
      <c r="C3690" s="1" t="s">
        <v>18</v>
      </c>
      <c r="D3690">
        <v>2801</v>
      </c>
      <c r="E3690" s="1" t="s">
        <v>89</v>
      </c>
      <c r="F3690" s="1" t="s">
        <v>17</v>
      </c>
      <c r="G3690">
        <v>8</v>
      </c>
    </row>
    <row r="3691" spans="1:7" x14ac:dyDescent="0.35">
      <c r="A3691">
        <v>184237</v>
      </c>
      <c r="B3691">
        <v>0</v>
      </c>
      <c r="C3691" s="1" t="s">
        <v>41</v>
      </c>
      <c r="D3691">
        <v>6201</v>
      </c>
      <c r="E3691" s="1" t="s">
        <v>94</v>
      </c>
      <c r="F3691" s="1" t="s">
        <v>14</v>
      </c>
      <c r="G3691">
        <v>14</v>
      </c>
    </row>
    <row r="3692" spans="1:7" x14ac:dyDescent="0.35">
      <c r="A3692">
        <v>132179</v>
      </c>
      <c r="B3692">
        <v>0</v>
      </c>
      <c r="C3692" s="1" t="s">
        <v>49</v>
      </c>
      <c r="D3692">
        <v>0</v>
      </c>
      <c r="E3692" s="1" t="s">
        <v>92</v>
      </c>
      <c r="F3692" s="1" t="s">
        <v>17</v>
      </c>
      <c r="G3692">
        <v>14</v>
      </c>
    </row>
    <row r="3693" spans="1:7" x14ac:dyDescent="0.35">
      <c r="A3693">
        <v>117922</v>
      </c>
      <c r="B3693">
        <v>1</v>
      </c>
      <c r="C3693" s="1" t="s">
        <v>21</v>
      </c>
      <c r="D3693">
        <v>2307</v>
      </c>
      <c r="E3693" s="1" t="s">
        <v>92</v>
      </c>
      <c r="F3693" s="1" t="s">
        <v>14</v>
      </c>
      <c r="G3693">
        <v>15</v>
      </c>
    </row>
    <row r="3694" spans="1:7" x14ac:dyDescent="0.35">
      <c r="A3694">
        <v>76851</v>
      </c>
      <c r="B3694">
        <v>2</v>
      </c>
      <c r="C3694" s="1" t="s">
        <v>48</v>
      </c>
      <c r="D3694">
        <v>1501</v>
      </c>
      <c r="E3694" s="1" t="s">
        <v>92</v>
      </c>
      <c r="F3694" s="1" t="s">
        <v>14</v>
      </c>
      <c r="G3694">
        <v>20</v>
      </c>
    </row>
    <row r="3695" spans="1:7" x14ac:dyDescent="0.35">
      <c r="A3695">
        <v>38098</v>
      </c>
      <c r="B3695">
        <v>0</v>
      </c>
      <c r="C3695" s="1" t="s">
        <v>13</v>
      </c>
      <c r="D3695">
        <v>2701</v>
      </c>
      <c r="E3695" s="1" t="s">
        <v>104</v>
      </c>
      <c r="F3695" s="1" t="s">
        <v>17</v>
      </c>
      <c r="G3695">
        <v>3</v>
      </c>
    </row>
    <row r="3696" spans="1:7" x14ac:dyDescent="0.35">
      <c r="A3696">
        <v>138173</v>
      </c>
      <c r="B3696">
        <v>28</v>
      </c>
      <c r="C3696" s="1" t="s">
        <v>56</v>
      </c>
      <c r="D3696">
        <v>5401</v>
      </c>
      <c r="E3696" s="1" t="s">
        <v>94</v>
      </c>
      <c r="F3696" s="1" t="s">
        <v>17</v>
      </c>
      <c r="G3696">
        <v>10</v>
      </c>
    </row>
    <row r="3697" spans="1:7" x14ac:dyDescent="0.35">
      <c r="A3697">
        <v>161760</v>
      </c>
      <c r="B3697">
        <v>0</v>
      </c>
      <c r="C3697" s="1" t="s">
        <v>22</v>
      </c>
      <c r="D3697">
        <v>0</v>
      </c>
      <c r="E3697" s="1" t="s">
        <v>105</v>
      </c>
      <c r="F3697" s="1" t="s">
        <v>17</v>
      </c>
      <c r="G3697">
        <v>35</v>
      </c>
    </row>
    <row r="3698" spans="1:7" x14ac:dyDescent="0.35">
      <c r="A3698">
        <v>94884</v>
      </c>
      <c r="B3698">
        <v>0</v>
      </c>
      <c r="C3698" s="1" t="s">
        <v>16</v>
      </c>
      <c r="D3698">
        <v>4310</v>
      </c>
      <c r="E3698" s="1" t="s">
        <v>91</v>
      </c>
      <c r="F3698" s="1" t="s">
        <v>14</v>
      </c>
      <c r="G3698">
        <v>40</v>
      </c>
    </row>
    <row r="3699" spans="1:7" x14ac:dyDescent="0.35">
      <c r="A3699">
        <v>162820</v>
      </c>
      <c r="B3699">
        <v>1</v>
      </c>
      <c r="C3699" s="1" t="s">
        <v>22</v>
      </c>
      <c r="D3699">
        <v>5701</v>
      </c>
      <c r="E3699" s="1" t="s">
        <v>96</v>
      </c>
      <c r="F3699" s="1" t="s">
        <v>14</v>
      </c>
      <c r="G3699">
        <v>25</v>
      </c>
    </row>
    <row r="3700" spans="1:7" x14ac:dyDescent="0.35">
      <c r="A3700">
        <v>156437</v>
      </c>
      <c r="B3700">
        <v>0</v>
      </c>
      <c r="C3700" s="1" t="s">
        <v>22</v>
      </c>
      <c r="D3700">
        <v>3401</v>
      </c>
      <c r="E3700" s="1" t="s">
        <v>104</v>
      </c>
      <c r="F3700" s="1" t="s">
        <v>14</v>
      </c>
      <c r="G3700">
        <v>27</v>
      </c>
    </row>
    <row r="3701" spans="1:7" x14ac:dyDescent="0.35">
      <c r="A3701">
        <v>141645</v>
      </c>
      <c r="B3701">
        <v>0</v>
      </c>
      <c r="C3701" s="1" t="s">
        <v>24</v>
      </c>
      <c r="D3701">
        <v>0</v>
      </c>
      <c r="E3701" s="1" t="s">
        <v>94</v>
      </c>
      <c r="F3701" s="1" t="s">
        <v>17</v>
      </c>
      <c r="G3701">
        <v>35</v>
      </c>
    </row>
    <row r="3702" spans="1:7" x14ac:dyDescent="0.35">
      <c r="A3702">
        <v>152494</v>
      </c>
      <c r="B3702">
        <v>0</v>
      </c>
      <c r="C3702" s="1" t="s">
        <v>22</v>
      </c>
      <c r="D3702">
        <v>2205</v>
      </c>
      <c r="E3702" s="1" t="s">
        <v>94</v>
      </c>
      <c r="F3702" s="1" t="s">
        <v>14</v>
      </c>
      <c r="G3702">
        <v>5</v>
      </c>
    </row>
    <row r="3703" spans="1:7" x14ac:dyDescent="0.35">
      <c r="A3703">
        <v>188492</v>
      </c>
      <c r="B3703">
        <v>2</v>
      </c>
      <c r="C3703" s="1" t="s">
        <v>49</v>
      </c>
      <c r="D3703">
        <v>1303</v>
      </c>
      <c r="E3703" s="1" t="s">
        <v>89</v>
      </c>
      <c r="F3703" s="1" t="s">
        <v>17</v>
      </c>
      <c r="G3703">
        <v>20</v>
      </c>
    </row>
    <row r="3704" spans="1:7" x14ac:dyDescent="0.35">
      <c r="A3704">
        <v>177824</v>
      </c>
      <c r="B3704">
        <v>28</v>
      </c>
      <c r="C3704" s="1" t="s">
        <v>51</v>
      </c>
      <c r="D3704">
        <v>4201</v>
      </c>
      <c r="E3704" s="1" t="s">
        <v>92</v>
      </c>
      <c r="F3704" s="1" t="s">
        <v>17</v>
      </c>
      <c r="G3704">
        <v>9</v>
      </c>
    </row>
    <row r="3705" spans="1:7" x14ac:dyDescent="0.35">
      <c r="A3705">
        <v>139030</v>
      </c>
      <c r="B3705">
        <v>0</v>
      </c>
      <c r="C3705" s="1" t="s">
        <v>56</v>
      </c>
      <c r="D3705">
        <v>3701</v>
      </c>
      <c r="E3705" s="1" t="s">
        <v>97</v>
      </c>
      <c r="F3705" s="1" t="s">
        <v>17</v>
      </c>
      <c r="G3705">
        <v>5</v>
      </c>
    </row>
    <row r="3706" spans="1:7" x14ac:dyDescent="0.35">
      <c r="A3706">
        <v>89500</v>
      </c>
      <c r="B3706">
        <v>0</v>
      </c>
      <c r="C3706" s="1" t="s">
        <v>56</v>
      </c>
      <c r="D3706">
        <v>3301</v>
      </c>
      <c r="E3706" s="1" t="s">
        <v>99</v>
      </c>
      <c r="F3706" s="1" t="s">
        <v>17</v>
      </c>
      <c r="G3706">
        <v>10</v>
      </c>
    </row>
    <row r="3707" spans="1:7" x14ac:dyDescent="0.35">
      <c r="A3707">
        <v>48587</v>
      </c>
      <c r="B3707">
        <v>1</v>
      </c>
      <c r="C3707" s="1" t="s">
        <v>44</v>
      </c>
      <c r="D3707">
        <v>2301</v>
      </c>
      <c r="E3707" s="1" t="s">
        <v>92</v>
      </c>
      <c r="F3707" s="1" t="s">
        <v>14</v>
      </c>
      <c r="G3707">
        <v>15</v>
      </c>
    </row>
    <row r="3708" spans="1:7" x14ac:dyDescent="0.35">
      <c r="A3708">
        <v>187501</v>
      </c>
      <c r="B3708">
        <v>0</v>
      </c>
      <c r="C3708" s="1" t="s">
        <v>38</v>
      </c>
      <c r="D3708">
        <v>0</v>
      </c>
      <c r="E3708" s="1" t="s">
        <v>95</v>
      </c>
      <c r="F3708" s="1" t="s">
        <v>17</v>
      </c>
      <c r="G3708">
        <v>10</v>
      </c>
    </row>
    <row r="3709" spans="1:7" x14ac:dyDescent="0.35">
      <c r="A3709">
        <v>135888</v>
      </c>
      <c r="B3709">
        <v>2</v>
      </c>
      <c r="C3709" s="1" t="s">
        <v>56</v>
      </c>
      <c r="D3709">
        <v>0</v>
      </c>
      <c r="E3709" s="1" t="s">
        <v>98</v>
      </c>
      <c r="F3709" s="1" t="s">
        <v>14</v>
      </c>
      <c r="G3709">
        <v>16</v>
      </c>
    </row>
    <row r="3710" spans="1:7" x14ac:dyDescent="0.35">
      <c r="A3710">
        <v>67333</v>
      </c>
      <c r="B3710">
        <v>0</v>
      </c>
      <c r="C3710" s="1" t="s">
        <v>30</v>
      </c>
      <c r="D3710">
        <v>5401</v>
      </c>
      <c r="E3710" s="1" t="s">
        <v>94</v>
      </c>
      <c r="F3710" s="1" t="s">
        <v>17</v>
      </c>
      <c r="G3710">
        <v>8</v>
      </c>
    </row>
    <row r="3711" spans="1:7" x14ac:dyDescent="0.35">
      <c r="A3711">
        <v>62741</v>
      </c>
      <c r="B3711">
        <v>2</v>
      </c>
      <c r="C3711" s="1" t="s">
        <v>34</v>
      </c>
      <c r="D3711">
        <v>0</v>
      </c>
      <c r="E3711" s="1" t="s">
        <v>92</v>
      </c>
      <c r="F3711" s="1" t="s">
        <v>14</v>
      </c>
      <c r="G3711">
        <v>11</v>
      </c>
    </row>
    <row r="3712" spans="1:7" x14ac:dyDescent="0.35">
      <c r="A3712">
        <v>112247</v>
      </c>
      <c r="B3712">
        <v>0</v>
      </c>
      <c r="C3712" s="1" t="s">
        <v>37</v>
      </c>
      <c r="D3712">
        <v>4906</v>
      </c>
      <c r="E3712" s="1" t="s">
        <v>89</v>
      </c>
      <c r="F3712" s="1" t="s">
        <v>17</v>
      </c>
      <c r="G3712">
        <v>25</v>
      </c>
    </row>
    <row r="3713" spans="1:7" x14ac:dyDescent="0.35">
      <c r="A3713">
        <v>137845</v>
      </c>
      <c r="B3713">
        <v>1</v>
      </c>
      <c r="C3713" s="1" t="s">
        <v>56</v>
      </c>
      <c r="D3713">
        <v>4601</v>
      </c>
      <c r="E3713" s="1" t="s">
        <v>93</v>
      </c>
      <c r="F3713" s="1" t="s">
        <v>14</v>
      </c>
      <c r="G3713">
        <v>15</v>
      </c>
    </row>
    <row r="3714" spans="1:7" x14ac:dyDescent="0.35">
      <c r="A3714">
        <v>59984</v>
      </c>
      <c r="B3714">
        <v>28</v>
      </c>
      <c r="C3714" s="1" t="s">
        <v>34</v>
      </c>
      <c r="D3714">
        <v>1601</v>
      </c>
      <c r="E3714" s="1" t="s">
        <v>94</v>
      </c>
      <c r="F3714" s="1" t="s">
        <v>17</v>
      </c>
      <c r="G3714">
        <v>17</v>
      </c>
    </row>
    <row r="3715" spans="1:7" x14ac:dyDescent="0.35">
      <c r="A3715">
        <v>141186</v>
      </c>
      <c r="B3715">
        <v>0</v>
      </c>
      <c r="C3715" s="1" t="s">
        <v>24</v>
      </c>
      <c r="D3715">
        <v>3107</v>
      </c>
      <c r="E3715" s="1" t="s">
        <v>91</v>
      </c>
      <c r="F3715" s="1" t="s">
        <v>17</v>
      </c>
      <c r="G3715">
        <v>12</v>
      </c>
    </row>
    <row r="3716" spans="1:7" x14ac:dyDescent="0.35">
      <c r="A3716">
        <v>138597</v>
      </c>
      <c r="B3716">
        <v>2</v>
      </c>
      <c r="C3716" s="1" t="s">
        <v>56</v>
      </c>
      <c r="D3716">
        <v>3009</v>
      </c>
      <c r="E3716" s="1" t="s">
        <v>95</v>
      </c>
      <c r="F3716" s="1" t="s">
        <v>17</v>
      </c>
      <c r="G3716">
        <v>11</v>
      </c>
    </row>
    <row r="3717" spans="1:7" x14ac:dyDescent="0.35">
      <c r="A3717">
        <v>150404</v>
      </c>
      <c r="B3717">
        <v>0</v>
      </c>
      <c r="C3717" s="1" t="s">
        <v>22</v>
      </c>
      <c r="D3717">
        <v>4801</v>
      </c>
      <c r="E3717" s="1" t="s">
        <v>91</v>
      </c>
      <c r="F3717" s="1" t="s">
        <v>17</v>
      </c>
      <c r="G3717">
        <v>10</v>
      </c>
    </row>
    <row r="3718" spans="1:7" x14ac:dyDescent="0.35">
      <c r="A3718">
        <v>166521</v>
      </c>
      <c r="B3718">
        <v>28</v>
      </c>
      <c r="C3718" s="1" t="s">
        <v>22</v>
      </c>
      <c r="D3718">
        <v>4612</v>
      </c>
      <c r="E3718" s="1" t="s">
        <v>94</v>
      </c>
      <c r="F3718" s="1" t="s">
        <v>17</v>
      </c>
      <c r="G3718">
        <v>27</v>
      </c>
    </row>
    <row r="3719" spans="1:7" x14ac:dyDescent="0.35">
      <c r="A3719">
        <v>148153</v>
      </c>
      <c r="B3719">
        <v>2</v>
      </c>
      <c r="C3719" s="1" t="s">
        <v>22</v>
      </c>
      <c r="D3719">
        <v>6201</v>
      </c>
      <c r="E3719" s="1" t="s">
        <v>93</v>
      </c>
      <c r="F3719" s="1" t="s">
        <v>17</v>
      </c>
      <c r="G3719">
        <v>11</v>
      </c>
    </row>
    <row r="3720" spans="1:7" x14ac:dyDescent="0.35">
      <c r="A3720">
        <v>38266</v>
      </c>
      <c r="B3720">
        <v>0</v>
      </c>
      <c r="C3720" s="1" t="s">
        <v>13</v>
      </c>
      <c r="D3720">
        <v>2201</v>
      </c>
      <c r="E3720" s="1" t="s">
        <v>102</v>
      </c>
      <c r="F3720" s="1" t="s">
        <v>17</v>
      </c>
      <c r="G3720">
        <v>10</v>
      </c>
    </row>
    <row r="3721" spans="1:7" x14ac:dyDescent="0.35">
      <c r="A3721">
        <v>161108</v>
      </c>
      <c r="B3721">
        <v>1</v>
      </c>
      <c r="C3721" s="1" t="s">
        <v>22</v>
      </c>
      <c r="D3721">
        <v>0</v>
      </c>
      <c r="E3721" s="1" t="s">
        <v>104</v>
      </c>
      <c r="F3721" s="1" t="s">
        <v>14</v>
      </c>
      <c r="G3721">
        <v>5</v>
      </c>
    </row>
    <row r="3722" spans="1:7" x14ac:dyDescent="0.35">
      <c r="A3722">
        <v>44406</v>
      </c>
      <c r="B3722">
        <v>0</v>
      </c>
      <c r="C3722" s="1" t="s">
        <v>13</v>
      </c>
      <c r="D3722">
        <v>3901</v>
      </c>
      <c r="E3722" s="1" t="s">
        <v>89</v>
      </c>
      <c r="F3722" s="1" t="s">
        <v>17</v>
      </c>
      <c r="G3722">
        <v>10</v>
      </c>
    </row>
    <row r="3723" spans="1:7" x14ac:dyDescent="0.35">
      <c r="A3723">
        <v>8669</v>
      </c>
      <c r="B3723">
        <v>2</v>
      </c>
      <c r="C3723" s="1" t="s">
        <v>16</v>
      </c>
      <c r="D3723">
        <v>5206</v>
      </c>
      <c r="E3723" s="1" t="s">
        <v>94</v>
      </c>
      <c r="F3723" s="1" t="s">
        <v>17</v>
      </c>
      <c r="G3723">
        <v>10</v>
      </c>
    </row>
    <row r="3724" spans="1:7" x14ac:dyDescent="0.35">
      <c r="A3724">
        <v>173702</v>
      </c>
      <c r="B3724">
        <v>0</v>
      </c>
      <c r="C3724" s="1" t="s">
        <v>38</v>
      </c>
      <c r="D3724">
        <v>2401</v>
      </c>
      <c r="E3724" s="1" t="s">
        <v>94</v>
      </c>
      <c r="F3724" s="1" t="s">
        <v>14</v>
      </c>
      <c r="G3724">
        <v>25</v>
      </c>
    </row>
    <row r="3725" spans="1:7" x14ac:dyDescent="0.35">
      <c r="A3725">
        <v>174956</v>
      </c>
      <c r="B3725">
        <v>2</v>
      </c>
      <c r="C3725" s="1" t="s">
        <v>51</v>
      </c>
      <c r="D3725">
        <v>1101</v>
      </c>
      <c r="E3725" s="1" t="s">
        <v>90</v>
      </c>
      <c r="F3725" s="1" t="s">
        <v>17</v>
      </c>
      <c r="G3725">
        <v>10</v>
      </c>
    </row>
    <row r="3726" spans="1:7" x14ac:dyDescent="0.35">
      <c r="A3726">
        <v>52592</v>
      </c>
      <c r="B3726">
        <v>0</v>
      </c>
      <c r="C3726" s="1" t="s">
        <v>54</v>
      </c>
      <c r="D3726">
        <v>4206</v>
      </c>
      <c r="E3726" s="1" t="s">
        <v>90</v>
      </c>
      <c r="F3726" s="1" t="s">
        <v>17</v>
      </c>
      <c r="G3726">
        <v>10</v>
      </c>
    </row>
    <row r="3727" spans="1:7" x14ac:dyDescent="0.35">
      <c r="A3727">
        <v>80505</v>
      </c>
      <c r="B3727">
        <v>0</v>
      </c>
      <c r="C3727" s="1" t="s">
        <v>36</v>
      </c>
      <c r="D3727">
        <v>3608</v>
      </c>
      <c r="E3727" s="1" t="s">
        <v>91</v>
      </c>
      <c r="F3727" s="1" t="s">
        <v>17</v>
      </c>
      <c r="G3727">
        <v>20</v>
      </c>
    </row>
    <row r="3728" spans="1:7" x14ac:dyDescent="0.35">
      <c r="A3728">
        <v>188734</v>
      </c>
      <c r="B3728">
        <v>14002</v>
      </c>
      <c r="C3728" s="1" t="s">
        <v>38</v>
      </c>
      <c r="D3728">
        <v>0</v>
      </c>
      <c r="E3728" s="1" t="s">
        <v>90</v>
      </c>
      <c r="F3728" s="1" t="s">
        <v>45</v>
      </c>
      <c r="G3728">
        <v>5</v>
      </c>
    </row>
    <row r="3729" spans="1:7" x14ac:dyDescent="0.35">
      <c r="A3729">
        <v>148569</v>
      </c>
      <c r="B3729">
        <v>1</v>
      </c>
      <c r="C3729" s="1" t="s">
        <v>22</v>
      </c>
      <c r="D3729">
        <v>3901</v>
      </c>
      <c r="E3729" s="1" t="s">
        <v>103</v>
      </c>
      <c r="F3729" s="1" t="s">
        <v>14</v>
      </c>
      <c r="G3729">
        <v>19</v>
      </c>
    </row>
    <row r="3730" spans="1:7" x14ac:dyDescent="0.35">
      <c r="A3730">
        <v>2262</v>
      </c>
      <c r="B3730">
        <v>0</v>
      </c>
      <c r="C3730" s="1" t="s">
        <v>22</v>
      </c>
      <c r="D3730">
        <v>4003</v>
      </c>
      <c r="E3730" s="1" t="s">
        <v>96</v>
      </c>
      <c r="F3730" s="1" t="s">
        <v>17</v>
      </c>
      <c r="G3730">
        <v>125</v>
      </c>
    </row>
    <row r="3731" spans="1:7" x14ac:dyDescent="0.35">
      <c r="A3731">
        <v>41091</v>
      </c>
      <c r="B3731">
        <v>2</v>
      </c>
      <c r="C3731" s="1" t="s">
        <v>13</v>
      </c>
      <c r="D3731">
        <v>2607</v>
      </c>
      <c r="E3731" s="1" t="s">
        <v>89</v>
      </c>
      <c r="F3731" s="1" t="s">
        <v>17</v>
      </c>
      <c r="G3731">
        <v>10</v>
      </c>
    </row>
    <row r="3732" spans="1:7" x14ac:dyDescent="0.35">
      <c r="A3732">
        <v>30047</v>
      </c>
      <c r="B3732">
        <v>2</v>
      </c>
      <c r="C3732" s="1" t="s">
        <v>40</v>
      </c>
      <c r="D3732">
        <v>5201</v>
      </c>
      <c r="E3732" s="1" t="s">
        <v>92</v>
      </c>
      <c r="F3732" s="1" t="s">
        <v>17</v>
      </c>
      <c r="G3732">
        <v>10</v>
      </c>
    </row>
    <row r="3733" spans="1:7" x14ac:dyDescent="0.35">
      <c r="A3733">
        <v>167580</v>
      </c>
      <c r="B3733">
        <v>1</v>
      </c>
      <c r="C3733" s="1" t="s">
        <v>22</v>
      </c>
      <c r="D3733">
        <v>0</v>
      </c>
      <c r="E3733" s="1" t="s">
        <v>96</v>
      </c>
      <c r="F3733" s="1" t="s">
        <v>14</v>
      </c>
      <c r="G3733">
        <v>21</v>
      </c>
    </row>
    <row r="3734" spans="1:7" x14ac:dyDescent="0.35">
      <c r="A3734">
        <v>76030</v>
      </c>
      <c r="B3734">
        <v>1</v>
      </c>
      <c r="C3734" s="1" t="s">
        <v>48</v>
      </c>
      <c r="D3734">
        <v>5401</v>
      </c>
      <c r="E3734" s="1" t="s">
        <v>91</v>
      </c>
      <c r="F3734" s="1" t="s">
        <v>14</v>
      </c>
      <c r="G3734">
        <v>14</v>
      </c>
    </row>
    <row r="3735" spans="1:7" x14ac:dyDescent="0.35">
      <c r="A3735">
        <v>21003</v>
      </c>
      <c r="B3735">
        <v>2</v>
      </c>
      <c r="C3735" s="1" t="s">
        <v>18</v>
      </c>
      <c r="D3735">
        <v>0</v>
      </c>
      <c r="E3735" s="1" t="s">
        <v>100</v>
      </c>
      <c r="F3735" s="1" t="s">
        <v>17</v>
      </c>
      <c r="G3735">
        <v>10</v>
      </c>
    </row>
    <row r="3736" spans="1:7" x14ac:dyDescent="0.35">
      <c r="A3736">
        <v>149117</v>
      </c>
      <c r="B3736">
        <v>0</v>
      </c>
      <c r="C3736" s="1" t="s">
        <v>22</v>
      </c>
      <c r="D3736">
        <v>0</v>
      </c>
      <c r="E3736" s="1" t="s">
        <v>89</v>
      </c>
      <c r="F3736" s="1" t="s">
        <v>17</v>
      </c>
      <c r="G3736">
        <v>30</v>
      </c>
    </row>
    <row r="3737" spans="1:7" x14ac:dyDescent="0.35">
      <c r="A3737">
        <v>47810</v>
      </c>
      <c r="B3737">
        <v>0</v>
      </c>
      <c r="C3737" s="1" t="s">
        <v>44</v>
      </c>
      <c r="D3737">
        <v>0</v>
      </c>
      <c r="E3737" s="1" t="s">
        <v>92</v>
      </c>
      <c r="F3737" s="1" t="s">
        <v>17</v>
      </c>
      <c r="G3737">
        <v>7</v>
      </c>
    </row>
    <row r="3738" spans="1:7" x14ac:dyDescent="0.35">
      <c r="A3738">
        <v>112301</v>
      </c>
      <c r="B3738">
        <v>0</v>
      </c>
      <c r="C3738" s="1" t="s">
        <v>21</v>
      </c>
      <c r="D3738">
        <v>0</v>
      </c>
      <c r="E3738" s="1" t="s">
        <v>100</v>
      </c>
      <c r="F3738" s="1" t="s">
        <v>97</v>
      </c>
      <c r="G3738">
        <v>10</v>
      </c>
    </row>
    <row r="3739" spans="1:7" x14ac:dyDescent="0.35">
      <c r="A3739">
        <v>100218</v>
      </c>
      <c r="B3739">
        <v>2</v>
      </c>
      <c r="C3739" s="1" t="s">
        <v>37</v>
      </c>
      <c r="D3739">
        <v>1701</v>
      </c>
      <c r="E3739" s="1" t="s">
        <v>102</v>
      </c>
      <c r="F3739" s="1" t="s">
        <v>17</v>
      </c>
      <c r="G3739">
        <v>8</v>
      </c>
    </row>
    <row r="3740" spans="1:7" x14ac:dyDescent="0.35">
      <c r="A3740">
        <v>14154</v>
      </c>
      <c r="B3740">
        <v>0</v>
      </c>
      <c r="C3740" s="1" t="s">
        <v>44</v>
      </c>
      <c r="D3740">
        <v>2201</v>
      </c>
      <c r="E3740" s="1" t="s">
        <v>95</v>
      </c>
      <c r="F3740" s="1" t="s">
        <v>17</v>
      </c>
      <c r="G3740">
        <v>15</v>
      </c>
    </row>
    <row r="3741" spans="1:7" x14ac:dyDescent="0.35">
      <c r="A3741">
        <v>16014</v>
      </c>
      <c r="B3741">
        <v>1</v>
      </c>
      <c r="C3741" s="1" t="s">
        <v>18</v>
      </c>
      <c r="D3741">
        <v>0</v>
      </c>
      <c r="E3741" s="1" t="s">
        <v>90</v>
      </c>
      <c r="F3741" s="1" t="s">
        <v>14</v>
      </c>
      <c r="G3741">
        <v>10</v>
      </c>
    </row>
    <row r="3742" spans="1:7" x14ac:dyDescent="0.35">
      <c r="A3742">
        <v>140723</v>
      </c>
      <c r="B3742">
        <v>1</v>
      </c>
      <c r="C3742" s="1" t="s">
        <v>21</v>
      </c>
      <c r="D3742">
        <v>2009</v>
      </c>
      <c r="E3742" s="1" t="s">
        <v>93</v>
      </c>
      <c r="F3742" s="1" t="s">
        <v>14</v>
      </c>
      <c r="G3742">
        <v>40</v>
      </c>
    </row>
    <row r="3743" spans="1:7" x14ac:dyDescent="0.35">
      <c r="A3743">
        <v>169346</v>
      </c>
      <c r="B3743">
        <v>0</v>
      </c>
      <c r="C3743" s="1" t="s">
        <v>22</v>
      </c>
      <c r="D3743">
        <v>5101</v>
      </c>
      <c r="E3743" s="1" t="s">
        <v>98</v>
      </c>
      <c r="F3743" s="1" t="s">
        <v>17</v>
      </c>
      <c r="G3743">
        <v>10</v>
      </c>
    </row>
    <row r="3744" spans="1:7" x14ac:dyDescent="0.35">
      <c r="A3744">
        <v>61536</v>
      </c>
      <c r="B3744">
        <v>0</v>
      </c>
      <c r="C3744" s="1" t="s">
        <v>34</v>
      </c>
      <c r="D3744">
        <v>0</v>
      </c>
      <c r="E3744" s="1" t="s">
        <v>98</v>
      </c>
      <c r="F3744" s="1" t="s">
        <v>14</v>
      </c>
      <c r="G3744">
        <v>25</v>
      </c>
    </row>
    <row r="3745" spans="1:7" x14ac:dyDescent="0.35">
      <c r="A3745">
        <v>154544</v>
      </c>
      <c r="B3745">
        <v>2</v>
      </c>
      <c r="C3745" s="1" t="s">
        <v>22</v>
      </c>
      <c r="D3745">
        <v>5304</v>
      </c>
      <c r="E3745" s="1" t="s">
        <v>90</v>
      </c>
      <c r="F3745" s="1" t="s">
        <v>17</v>
      </c>
      <c r="G3745">
        <v>20</v>
      </c>
    </row>
    <row r="3746" spans="1:7" x14ac:dyDescent="0.35">
      <c r="A3746">
        <v>185149</v>
      </c>
      <c r="B3746">
        <v>2</v>
      </c>
      <c r="C3746" s="1" t="s">
        <v>16</v>
      </c>
      <c r="D3746">
        <v>2103</v>
      </c>
      <c r="E3746" s="1" t="s">
        <v>105</v>
      </c>
      <c r="F3746" s="1" t="s">
        <v>14</v>
      </c>
      <c r="G3746">
        <v>5</v>
      </c>
    </row>
    <row r="3747" spans="1:7" x14ac:dyDescent="0.35">
      <c r="A3747">
        <v>186251</v>
      </c>
      <c r="B3747">
        <v>0</v>
      </c>
      <c r="C3747" s="1" t="s">
        <v>22</v>
      </c>
      <c r="D3747">
        <v>1002</v>
      </c>
      <c r="E3747" s="1" t="s">
        <v>96</v>
      </c>
      <c r="F3747" s="1" t="s">
        <v>17</v>
      </c>
      <c r="G3747">
        <v>17</v>
      </c>
    </row>
    <row r="3748" spans="1:7" x14ac:dyDescent="0.35">
      <c r="A3748">
        <v>44582</v>
      </c>
      <c r="B3748">
        <v>1</v>
      </c>
      <c r="C3748" s="1" t="s">
        <v>13</v>
      </c>
      <c r="D3748">
        <v>1901</v>
      </c>
      <c r="E3748" s="1" t="s">
        <v>105</v>
      </c>
      <c r="F3748" s="1" t="s">
        <v>14</v>
      </c>
      <c r="G3748">
        <v>5</v>
      </c>
    </row>
    <row r="3749" spans="1:7" x14ac:dyDescent="0.35">
      <c r="A3749">
        <v>177516</v>
      </c>
      <c r="B3749">
        <v>1</v>
      </c>
      <c r="C3749" s="1" t="s">
        <v>51</v>
      </c>
      <c r="D3749">
        <v>2102</v>
      </c>
      <c r="E3749" s="1" t="s">
        <v>92</v>
      </c>
      <c r="F3749" s="1" t="s">
        <v>14</v>
      </c>
      <c r="G3749">
        <v>37</v>
      </c>
    </row>
    <row r="3750" spans="1:7" x14ac:dyDescent="0.35">
      <c r="A3750">
        <v>107693</v>
      </c>
      <c r="B3750">
        <v>0</v>
      </c>
      <c r="C3750" s="1" t="s">
        <v>60</v>
      </c>
      <c r="D3750">
        <v>4401</v>
      </c>
      <c r="E3750" s="1" t="s">
        <v>92</v>
      </c>
      <c r="F3750" s="1" t="s">
        <v>17</v>
      </c>
      <c r="G3750">
        <v>10</v>
      </c>
    </row>
    <row r="3751" spans="1:7" x14ac:dyDescent="0.35">
      <c r="A3751">
        <v>33512</v>
      </c>
      <c r="B3751">
        <v>0</v>
      </c>
      <c r="C3751" s="1" t="s">
        <v>13</v>
      </c>
      <c r="D3751">
        <v>3401</v>
      </c>
      <c r="E3751" s="1" t="s">
        <v>100</v>
      </c>
      <c r="F3751" s="1" t="s">
        <v>17</v>
      </c>
      <c r="G3751">
        <v>19</v>
      </c>
    </row>
    <row r="3752" spans="1:7" x14ac:dyDescent="0.35">
      <c r="A3752">
        <v>105431</v>
      </c>
      <c r="B3752">
        <v>1</v>
      </c>
      <c r="C3752" s="1" t="s">
        <v>28</v>
      </c>
      <c r="D3752">
        <v>4301</v>
      </c>
      <c r="E3752" s="1" t="s">
        <v>92</v>
      </c>
      <c r="F3752" s="1" t="s">
        <v>14</v>
      </c>
      <c r="G3752">
        <v>25</v>
      </c>
    </row>
    <row r="3753" spans="1:7" x14ac:dyDescent="0.35">
      <c r="A3753">
        <v>188639</v>
      </c>
      <c r="B3753">
        <v>1</v>
      </c>
      <c r="C3753" s="1" t="s">
        <v>51</v>
      </c>
      <c r="D3753">
        <v>2401</v>
      </c>
      <c r="E3753" s="1" t="s">
        <v>93</v>
      </c>
      <c r="F3753" s="1" t="s">
        <v>14</v>
      </c>
      <c r="G3753">
        <v>24</v>
      </c>
    </row>
    <row r="3754" spans="1:7" x14ac:dyDescent="0.35">
      <c r="A3754">
        <v>36472</v>
      </c>
      <c r="B3754">
        <v>0</v>
      </c>
      <c r="C3754" s="1" t="s">
        <v>13</v>
      </c>
      <c r="D3754">
        <v>4001</v>
      </c>
      <c r="E3754" s="1" t="s">
        <v>93</v>
      </c>
      <c r="F3754" s="1" t="s">
        <v>17</v>
      </c>
      <c r="G3754">
        <v>13</v>
      </c>
    </row>
    <row r="3755" spans="1:7" x14ac:dyDescent="0.35">
      <c r="A3755">
        <v>166864</v>
      </c>
      <c r="B3755">
        <v>0</v>
      </c>
      <c r="C3755" s="1" t="s">
        <v>22</v>
      </c>
      <c r="D3755">
        <v>2001</v>
      </c>
      <c r="E3755" s="1" t="s">
        <v>94</v>
      </c>
      <c r="F3755" s="1" t="s">
        <v>17</v>
      </c>
      <c r="G3755">
        <v>25</v>
      </c>
    </row>
    <row r="3756" spans="1:7" x14ac:dyDescent="0.35">
      <c r="A3756">
        <v>176680</v>
      </c>
      <c r="B3756">
        <v>0</v>
      </c>
      <c r="C3756" s="1" t="s">
        <v>51</v>
      </c>
      <c r="D3756">
        <v>4702</v>
      </c>
      <c r="E3756" s="1" t="s">
        <v>93</v>
      </c>
      <c r="F3756" s="1" t="s">
        <v>17</v>
      </c>
      <c r="G3756">
        <v>5</v>
      </c>
    </row>
    <row r="3757" spans="1:7" x14ac:dyDescent="0.35">
      <c r="A3757">
        <v>49722</v>
      </c>
      <c r="B3757">
        <v>0</v>
      </c>
      <c r="C3757" s="1" t="s">
        <v>44</v>
      </c>
      <c r="D3757">
        <v>0</v>
      </c>
      <c r="E3757" s="1" t="s">
        <v>92</v>
      </c>
      <c r="F3757" s="1" t="s">
        <v>17</v>
      </c>
      <c r="G3757">
        <v>3</v>
      </c>
    </row>
    <row r="3758" spans="1:7" x14ac:dyDescent="0.35">
      <c r="A3758">
        <v>191528</v>
      </c>
      <c r="B3758">
        <v>28</v>
      </c>
      <c r="C3758" s="1" t="s">
        <v>21</v>
      </c>
      <c r="D3758">
        <v>4101</v>
      </c>
      <c r="E3758" s="1" t="s">
        <v>97</v>
      </c>
      <c r="F3758" s="1" t="s">
        <v>17</v>
      </c>
      <c r="G3758">
        <v>20</v>
      </c>
    </row>
    <row r="3759" spans="1:7" x14ac:dyDescent="0.35">
      <c r="A3759">
        <v>10631</v>
      </c>
      <c r="B3759">
        <v>0</v>
      </c>
      <c r="C3759" s="1" t="s">
        <v>44</v>
      </c>
      <c r="D3759">
        <v>0</v>
      </c>
      <c r="E3759" s="1" t="s">
        <v>98</v>
      </c>
      <c r="F3759" s="1" t="s">
        <v>97</v>
      </c>
      <c r="G3759">
        <v>15</v>
      </c>
    </row>
    <row r="3760" spans="1:7" x14ac:dyDescent="0.35">
      <c r="A3760">
        <v>118736</v>
      </c>
      <c r="B3760">
        <v>1</v>
      </c>
      <c r="C3760" s="1" t="s">
        <v>21</v>
      </c>
      <c r="D3760">
        <v>3001</v>
      </c>
      <c r="E3760" s="1" t="s">
        <v>89</v>
      </c>
      <c r="F3760" s="1" t="s">
        <v>14</v>
      </c>
      <c r="G3760">
        <v>25</v>
      </c>
    </row>
    <row r="3761" spans="1:7" x14ac:dyDescent="0.35">
      <c r="A3761">
        <v>36479</v>
      </c>
      <c r="B3761">
        <v>1</v>
      </c>
      <c r="C3761" s="1" t="s">
        <v>13</v>
      </c>
      <c r="D3761">
        <v>1502</v>
      </c>
      <c r="E3761" s="1" t="s">
        <v>89</v>
      </c>
      <c r="F3761" s="1" t="s">
        <v>14</v>
      </c>
      <c r="G3761">
        <v>10</v>
      </c>
    </row>
    <row r="3762" spans="1:7" x14ac:dyDescent="0.35">
      <c r="A3762">
        <v>182800</v>
      </c>
      <c r="B3762">
        <v>2</v>
      </c>
      <c r="C3762" s="1" t="s">
        <v>41</v>
      </c>
      <c r="D3762">
        <v>0</v>
      </c>
      <c r="E3762" s="1" t="s">
        <v>90</v>
      </c>
      <c r="F3762" s="1" t="s">
        <v>14</v>
      </c>
      <c r="G3762">
        <v>21</v>
      </c>
    </row>
    <row r="3763" spans="1:7" x14ac:dyDescent="0.35">
      <c r="A3763">
        <v>36165</v>
      </c>
      <c r="B3763">
        <v>0</v>
      </c>
      <c r="C3763" s="1" t="s">
        <v>13</v>
      </c>
      <c r="D3763">
        <v>2501</v>
      </c>
      <c r="E3763" s="1" t="s">
        <v>93</v>
      </c>
      <c r="F3763" s="1" t="s">
        <v>14</v>
      </c>
      <c r="G3763">
        <v>20</v>
      </c>
    </row>
    <row r="3764" spans="1:7" x14ac:dyDescent="0.35">
      <c r="A3764">
        <v>66187</v>
      </c>
      <c r="B3764">
        <v>28</v>
      </c>
      <c r="C3764" s="1" t="s">
        <v>30</v>
      </c>
      <c r="D3764">
        <v>0</v>
      </c>
      <c r="E3764" s="1" t="s">
        <v>91</v>
      </c>
      <c r="F3764" s="1" t="s">
        <v>17</v>
      </c>
      <c r="G3764">
        <v>15</v>
      </c>
    </row>
    <row r="3765" spans="1:7" x14ac:dyDescent="0.35">
      <c r="A3765">
        <v>189258</v>
      </c>
      <c r="B3765">
        <v>0</v>
      </c>
      <c r="C3765" s="1" t="s">
        <v>70</v>
      </c>
      <c r="D3765">
        <v>0</v>
      </c>
      <c r="E3765" s="1" t="s">
        <v>95</v>
      </c>
      <c r="F3765" s="1" t="s">
        <v>17</v>
      </c>
      <c r="G3765">
        <v>15</v>
      </c>
    </row>
    <row r="3766" spans="1:7" x14ac:dyDescent="0.35">
      <c r="A3766">
        <v>12853</v>
      </c>
      <c r="B3766">
        <v>2</v>
      </c>
      <c r="C3766" s="1" t="s">
        <v>24</v>
      </c>
      <c r="D3766">
        <v>2710</v>
      </c>
      <c r="E3766" s="1" t="s">
        <v>105</v>
      </c>
      <c r="F3766" s="1" t="s">
        <v>17</v>
      </c>
      <c r="G3766">
        <v>12</v>
      </c>
    </row>
    <row r="3767" spans="1:7" x14ac:dyDescent="0.35">
      <c r="A3767">
        <v>188377</v>
      </c>
      <c r="B3767">
        <v>0</v>
      </c>
      <c r="C3767" s="1" t="s">
        <v>16</v>
      </c>
      <c r="D3767">
        <v>1909</v>
      </c>
      <c r="E3767" s="1" t="s">
        <v>97</v>
      </c>
      <c r="F3767" s="1" t="s">
        <v>17</v>
      </c>
      <c r="G3767">
        <v>5</v>
      </c>
    </row>
    <row r="3768" spans="1:7" x14ac:dyDescent="0.35">
      <c r="A3768">
        <v>139926</v>
      </c>
      <c r="B3768">
        <v>28</v>
      </c>
      <c r="C3768" s="1" t="s">
        <v>55</v>
      </c>
      <c r="D3768">
        <v>0</v>
      </c>
      <c r="E3768" s="1" t="s">
        <v>95</v>
      </c>
      <c r="F3768" s="1" t="s">
        <v>17</v>
      </c>
      <c r="G3768">
        <v>20</v>
      </c>
    </row>
    <row r="3769" spans="1:7" x14ac:dyDescent="0.35">
      <c r="A3769">
        <v>10851</v>
      </c>
      <c r="B3769">
        <v>0</v>
      </c>
      <c r="C3769" s="1" t="s">
        <v>22</v>
      </c>
      <c r="D3769">
        <v>0</v>
      </c>
      <c r="E3769" s="1" t="s">
        <v>90</v>
      </c>
      <c r="F3769" s="1" t="s">
        <v>14</v>
      </c>
      <c r="G3769">
        <v>35</v>
      </c>
    </row>
    <row r="3770" spans="1:7" x14ac:dyDescent="0.35">
      <c r="A3770">
        <v>119366</v>
      </c>
      <c r="B3770">
        <v>1</v>
      </c>
      <c r="C3770" s="1" t="s">
        <v>21</v>
      </c>
      <c r="D3770">
        <v>6212</v>
      </c>
      <c r="E3770" s="1" t="s">
        <v>93</v>
      </c>
      <c r="F3770" s="1" t="s">
        <v>14</v>
      </c>
      <c r="G3770">
        <v>6</v>
      </c>
    </row>
    <row r="3771" spans="1:7" x14ac:dyDescent="0.35">
      <c r="A3771">
        <v>150260</v>
      </c>
      <c r="B3771">
        <v>0</v>
      </c>
      <c r="C3771" s="1" t="s">
        <v>22</v>
      </c>
      <c r="D3771">
        <v>2009</v>
      </c>
      <c r="E3771" s="1" t="s">
        <v>91</v>
      </c>
      <c r="F3771" s="1" t="s">
        <v>17</v>
      </c>
      <c r="G3771">
        <v>10</v>
      </c>
    </row>
    <row r="3772" spans="1:7" x14ac:dyDescent="0.35">
      <c r="A3772">
        <v>73272</v>
      </c>
      <c r="B3772">
        <v>0</v>
      </c>
      <c r="C3772" s="1" t="s">
        <v>30</v>
      </c>
      <c r="D3772">
        <v>2302</v>
      </c>
      <c r="E3772" s="1" t="s">
        <v>90</v>
      </c>
      <c r="F3772" s="1" t="s">
        <v>17</v>
      </c>
      <c r="G3772">
        <v>15</v>
      </c>
    </row>
    <row r="3773" spans="1:7" x14ac:dyDescent="0.35">
      <c r="A3773">
        <v>43101</v>
      </c>
      <c r="B3773">
        <v>0</v>
      </c>
      <c r="C3773" s="1" t="s">
        <v>13</v>
      </c>
      <c r="D3773">
        <v>4903</v>
      </c>
      <c r="E3773" s="1" t="s">
        <v>93</v>
      </c>
      <c r="F3773" s="1" t="s">
        <v>17</v>
      </c>
      <c r="G3773">
        <v>10</v>
      </c>
    </row>
    <row r="3774" spans="1:7" x14ac:dyDescent="0.35">
      <c r="A3774">
        <v>50640</v>
      </c>
      <c r="B3774">
        <v>2</v>
      </c>
      <c r="C3774" s="1" t="s">
        <v>13</v>
      </c>
      <c r="D3774">
        <v>2101</v>
      </c>
      <c r="E3774" s="1" t="s">
        <v>90</v>
      </c>
      <c r="F3774" s="1" t="s">
        <v>14</v>
      </c>
      <c r="G3774">
        <v>5</v>
      </c>
    </row>
    <row r="3775" spans="1:7" x14ac:dyDescent="0.35">
      <c r="A3775">
        <v>190577</v>
      </c>
      <c r="B3775">
        <v>2</v>
      </c>
      <c r="C3775" s="1" t="s">
        <v>21</v>
      </c>
      <c r="D3775">
        <v>5601</v>
      </c>
      <c r="E3775" s="1" t="s">
        <v>95</v>
      </c>
      <c r="F3775" s="1" t="s">
        <v>17</v>
      </c>
      <c r="G3775">
        <v>30</v>
      </c>
    </row>
    <row r="3776" spans="1:7" x14ac:dyDescent="0.35">
      <c r="A3776">
        <v>96003</v>
      </c>
      <c r="B3776">
        <v>0</v>
      </c>
      <c r="C3776" s="1" t="s">
        <v>16</v>
      </c>
      <c r="D3776">
        <v>2201</v>
      </c>
      <c r="E3776" s="1" t="s">
        <v>92</v>
      </c>
      <c r="F3776" s="1" t="s">
        <v>17</v>
      </c>
      <c r="G3776">
        <v>6</v>
      </c>
    </row>
    <row r="3777" spans="1:7" x14ac:dyDescent="0.35">
      <c r="A3777">
        <v>185913</v>
      </c>
      <c r="B3777">
        <v>0</v>
      </c>
      <c r="C3777" s="1" t="s">
        <v>22</v>
      </c>
      <c r="D3777">
        <v>0</v>
      </c>
      <c r="E3777" s="1" t="s">
        <v>91</v>
      </c>
      <c r="F3777" s="1" t="s">
        <v>14</v>
      </c>
      <c r="G3777">
        <v>10</v>
      </c>
    </row>
    <row r="3778" spans="1:7" x14ac:dyDescent="0.35">
      <c r="A3778">
        <v>54259</v>
      </c>
      <c r="B3778">
        <v>0</v>
      </c>
      <c r="C3778" s="1" t="s">
        <v>54</v>
      </c>
      <c r="D3778">
        <v>3201</v>
      </c>
      <c r="E3778" s="1" t="s">
        <v>97</v>
      </c>
      <c r="F3778" s="1" t="s">
        <v>14</v>
      </c>
      <c r="G3778">
        <v>15</v>
      </c>
    </row>
    <row r="3779" spans="1:7" x14ac:dyDescent="0.35">
      <c r="A3779">
        <v>85003</v>
      </c>
      <c r="B3779">
        <v>0</v>
      </c>
      <c r="C3779" s="1" t="s">
        <v>57</v>
      </c>
      <c r="D3779">
        <v>0</v>
      </c>
      <c r="E3779" s="1" t="s">
        <v>92</v>
      </c>
      <c r="F3779" s="1" t="s">
        <v>14</v>
      </c>
      <c r="G3779">
        <v>8</v>
      </c>
    </row>
    <row r="3780" spans="1:7" x14ac:dyDescent="0.35">
      <c r="A3780">
        <v>5074</v>
      </c>
      <c r="B3780">
        <v>1</v>
      </c>
      <c r="C3780" s="1" t="s">
        <v>22</v>
      </c>
      <c r="D3780">
        <v>1705</v>
      </c>
      <c r="E3780" s="1" t="s">
        <v>91</v>
      </c>
      <c r="F3780" s="1" t="s">
        <v>14</v>
      </c>
      <c r="G3780">
        <v>31</v>
      </c>
    </row>
    <row r="3781" spans="1:7" x14ac:dyDescent="0.35">
      <c r="A3781">
        <v>33359</v>
      </c>
      <c r="B3781">
        <v>28</v>
      </c>
      <c r="C3781" s="1" t="s">
        <v>13</v>
      </c>
      <c r="D3781">
        <v>3606</v>
      </c>
      <c r="E3781" s="1" t="s">
        <v>91</v>
      </c>
      <c r="F3781" s="1" t="s">
        <v>17</v>
      </c>
      <c r="G3781">
        <v>10</v>
      </c>
    </row>
    <row r="3782" spans="1:7" x14ac:dyDescent="0.35">
      <c r="A3782">
        <v>103982</v>
      </c>
      <c r="B3782">
        <v>1</v>
      </c>
      <c r="C3782" s="1" t="s">
        <v>37</v>
      </c>
      <c r="D3782">
        <v>3310</v>
      </c>
      <c r="E3782" s="1" t="s">
        <v>92</v>
      </c>
      <c r="F3782" s="1" t="s">
        <v>14</v>
      </c>
      <c r="G3782">
        <v>15</v>
      </c>
    </row>
    <row r="3783" spans="1:7" x14ac:dyDescent="0.35">
      <c r="A3783">
        <v>118564</v>
      </c>
      <c r="B3783">
        <v>0</v>
      </c>
      <c r="C3783" s="1" t="s">
        <v>21</v>
      </c>
      <c r="D3783">
        <v>3611</v>
      </c>
      <c r="E3783" s="1" t="s">
        <v>100</v>
      </c>
      <c r="F3783" s="1" t="s">
        <v>17</v>
      </c>
      <c r="G3783">
        <v>5</v>
      </c>
    </row>
    <row r="3784" spans="1:7" x14ac:dyDescent="0.35">
      <c r="A3784">
        <v>136991</v>
      </c>
      <c r="B3784">
        <v>0</v>
      </c>
      <c r="C3784" s="1" t="s">
        <v>56</v>
      </c>
      <c r="D3784">
        <v>4207</v>
      </c>
      <c r="E3784" s="1" t="s">
        <v>95</v>
      </c>
      <c r="F3784" s="1" t="s">
        <v>14</v>
      </c>
      <c r="G3784">
        <v>15</v>
      </c>
    </row>
    <row r="3785" spans="1:7" x14ac:dyDescent="0.35">
      <c r="A3785">
        <v>133305</v>
      </c>
      <c r="B3785">
        <v>0</v>
      </c>
      <c r="C3785" s="1" t="s">
        <v>42</v>
      </c>
      <c r="D3785">
        <v>2801</v>
      </c>
      <c r="E3785" s="1" t="s">
        <v>92</v>
      </c>
      <c r="F3785" s="1" t="s">
        <v>14</v>
      </c>
      <c r="G3785">
        <v>5</v>
      </c>
    </row>
    <row r="3786" spans="1:7" x14ac:dyDescent="0.35">
      <c r="A3786">
        <v>112148</v>
      </c>
      <c r="B3786">
        <v>1</v>
      </c>
      <c r="C3786" s="1" t="s">
        <v>33</v>
      </c>
      <c r="D3786">
        <v>1511</v>
      </c>
      <c r="E3786" s="1" t="s">
        <v>90</v>
      </c>
      <c r="F3786" s="1" t="s">
        <v>14</v>
      </c>
      <c r="G3786">
        <v>25</v>
      </c>
    </row>
    <row r="3787" spans="1:7" x14ac:dyDescent="0.35">
      <c r="A3787">
        <v>25804</v>
      </c>
      <c r="B3787">
        <v>1</v>
      </c>
      <c r="C3787" s="1" t="s">
        <v>40</v>
      </c>
      <c r="D3787">
        <v>5601</v>
      </c>
      <c r="E3787" s="1" t="s">
        <v>95</v>
      </c>
      <c r="F3787" s="1" t="s">
        <v>14</v>
      </c>
      <c r="G3787">
        <v>41</v>
      </c>
    </row>
    <row r="3788" spans="1:7" x14ac:dyDescent="0.35">
      <c r="A3788">
        <v>20167</v>
      </c>
      <c r="B3788">
        <v>1002</v>
      </c>
      <c r="C3788" s="1" t="s">
        <v>18</v>
      </c>
      <c r="D3788">
        <v>0</v>
      </c>
      <c r="E3788" s="1" t="s">
        <v>92</v>
      </c>
      <c r="F3788" s="1" t="s">
        <v>14</v>
      </c>
      <c r="G3788">
        <v>25</v>
      </c>
    </row>
    <row r="3789" spans="1:7" x14ac:dyDescent="0.35">
      <c r="A3789">
        <v>79717</v>
      </c>
      <c r="B3789">
        <v>1</v>
      </c>
      <c r="C3789" s="1" t="s">
        <v>36</v>
      </c>
      <c r="D3789">
        <v>5701</v>
      </c>
      <c r="E3789" s="1" t="s">
        <v>94</v>
      </c>
      <c r="F3789" s="1" t="s">
        <v>14</v>
      </c>
      <c r="G3789">
        <v>15</v>
      </c>
    </row>
    <row r="3790" spans="1:7" x14ac:dyDescent="0.35">
      <c r="A3790">
        <v>32950</v>
      </c>
      <c r="B3790">
        <v>2</v>
      </c>
      <c r="C3790" s="1" t="s">
        <v>13</v>
      </c>
      <c r="D3790">
        <v>4208</v>
      </c>
      <c r="E3790" s="1" t="s">
        <v>91</v>
      </c>
      <c r="F3790" s="1" t="s">
        <v>17</v>
      </c>
      <c r="G3790">
        <v>5</v>
      </c>
    </row>
    <row r="3791" spans="1:7" x14ac:dyDescent="0.35">
      <c r="A3791">
        <v>187604</v>
      </c>
      <c r="B3791">
        <v>0</v>
      </c>
      <c r="C3791" s="1" t="s">
        <v>54</v>
      </c>
      <c r="D3791">
        <v>0</v>
      </c>
      <c r="E3791" s="1" t="s">
        <v>95</v>
      </c>
      <c r="F3791" s="1" t="s">
        <v>97</v>
      </c>
      <c r="G3791">
        <v>11</v>
      </c>
    </row>
    <row r="3792" spans="1:7" x14ac:dyDescent="0.35">
      <c r="A3792">
        <v>45158</v>
      </c>
      <c r="B3792">
        <v>0</v>
      </c>
      <c r="C3792" s="1" t="s">
        <v>13</v>
      </c>
      <c r="D3792">
        <v>3408</v>
      </c>
      <c r="E3792" s="1" t="s">
        <v>89</v>
      </c>
      <c r="F3792" s="1" t="s">
        <v>17</v>
      </c>
      <c r="G3792">
        <v>10</v>
      </c>
    </row>
    <row r="3793" spans="1:7" x14ac:dyDescent="0.35">
      <c r="A3793">
        <v>145885</v>
      </c>
      <c r="B3793">
        <v>0</v>
      </c>
      <c r="C3793" s="1" t="s">
        <v>22</v>
      </c>
      <c r="D3793">
        <v>3801</v>
      </c>
      <c r="E3793" s="1" t="s">
        <v>94</v>
      </c>
      <c r="F3793" s="1" t="s">
        <v>17</v>
      </c>
      <c r="G3793">
        <v>20</v>
      </c>
    </row>
    <row r="3794" spans="1:7" x14ac:dyDescent="0.35">
      <c r="A3794">
        <v>104401</v>
      </c>
      <c r="B3794">
        <v>0</v>
      </c>
      <c r="C3794" s="1" t="s">
        <v>28</v>
      </c>
      <c r="D3794">
        <v>2702</v>
      </c>
      <c r="E3794" s="1" t="s">
        <v>93</v>
      </c>
      <c r="F3794" s="1" t="s">
        <v>17</v>
      </c>
      <c r="G3794">
        <v>15</v>
      </c>
    </row>
    <row r="3795" spans="1:7" x14ac:dyDescent="0.35">
      <c r="A3795">
        <v>176491</v>
      </c>
      <c r="B3795">
        <v>0</v>
      </c>
      <c r="C3795" s="1" t="s">
        <v>51</v>
      </c>
      <c r="D3795">
        <v>0</v>
      </c>
      <c r="E3795" s="1" t="s">
        <v>92</v>
      </c>
      <c r="F3795" s="1" t="s">
        <v>17</v>
      </c>
      <c r="G3795">
        <v>25</v>
      </c>
    </row>
    <row r="3796" spans="1:7" x14ac:dyDescent="0.35">
      <c r="A3796">
        <v>89873</v>
      </c>
      <c r="B3796">
        <v>0</v>
      </c>
      <c r="C3796" s="1" t="s">
        <v>16</v>
      </c>
      <c r="D3796">
        <v>4506</v>
      </c>
      <c r="E3796" s="1" t="s">
        <v>95</v>
      </c>
      <c r="F3796" s="1" t="s">
        <v>17</v>
      </c>
      <c r="G3796">
        <v>11</v>
      </c>
    </row>
    <row r="3797" spans="1:7" x14ac:dyDescent="0.35">
      <c r="A3797">
        <v>1673</v>
      </c>
      <c r="B3797">
        <v>0</v>
      </c>
      <c r="C3797" s="1" t="s">
        <v>39</v>
      </c>
      <c r="D3797">
        <v>3001</v>
      </c>
      <c r="E3797" s="1" t="s">
        <v>95</v>
      </c>
      <c r="F3797" s="1" t="s">
        <v>17</v>
      </c>
      <c r="G3797">
        <v>40</v>
      </c>
    </row>
    <row r="3798" spans="1:7" x14ac:dyDescent="0.35">
      <c r="A3798">
        <v>12874</v>
      </c>
      <c r="B3798">
        <v>2</v>
      </c>
      <c r="C3798" s="1" t="s">
        <v>57</v>
      </c>
      <c r="D3798">
        <v>1606</v>
      </c>
      <c r="E3798" s="1" t="s">
        <v>92</v>
      </c>
      <c r="F3798" s="1" t="s">
        <v>17</v>
      </c>
      <c r="G3798">
        <v>10</v>
      </c>
    </row>
    <row r="3799" spans="1:7" x14ac:dyDescent="0.35">
      <c r="A3799">
        <v>188851</v>
      </c>
      <c r="B3799">
        <v>1</v>
      </c>
      <c r="C3799" s="1" t="s">
        <v>22</v>
      </c>
      <c r="D3799">
        <v>1601</v>
      </c>
      <c r="E3799" s="1" t="s">
        <v>91</v>
      </c>
      <c r="F3799" s="1" t="s">
        <v>14</v>
      </c>
      <c r="G3799">
        <v>23</v>
      </c>
    </row>
    <row r="3800" spans="1:7" x14ac:dyDescent="0.35">
      <c r="A3800">
        <v>160258</v>
      </c>
      <c r="B3800">
        <v>0</v>
      </c>
      <c r="C3800" s="1" t="s">
        <v>22</v>
      </c>
      <c r="D3800">
        <v>1803</v>
      </c>
      <c r="E3800" s="1" t="s">
        <v>93</v>
      </c>
      <c r="F3800" s="1" t="s">
        <v>14</v>
      </c>
      <c r="G3800">
        <v>15</v>
      </c>
    </row>
    <row r="3801" spans="1:7" x14ac:dyDescent="0.35">
      <c r="A3801">
        <v>108760</v>
      </c>
      <c r="B3801">
        <v>2</v>
      </c>
      <c r="C3801" s="1" t="s">
        <v>50</v>
      </c>
      <c r="D3801">
        <v>0</v>
      </c>
      <c r="E3801" s="1" t="s">
        <v>100</v>
      </c>
      <c r="F3801" s="1" t="s">
        <v>17</v>
      </c>
      <c r="G3801">
        <v>22</v>
      </c>
    </row>
    <row r="3802" spans="1:7" x14ac:dyDescent="0.35">
      <c r="A3802">
        <v>187696</v>
      </c>
      <c r="B3802">
        <v>28</v>
      </c>
      <c r="C3802" s="1" t="s">
        <v>21</v>
      </c>
      <c r="D3802">
        <v>0</v>
      </c>
      <c r="E3802" s="1" t="s">
        <v>93</v>
      </c>
      <c r="F3802" s="1" t="s">
        <v>17</v>
      </c>
      <c r="G3802">
        <v>10</v>
      </c>
    </row>
    <row r="3803" spans="1:7" x14ac:dyDescent="0.35">
      <c r="A3803">
        <v>66199</v>
      </c>
      <c r="B3803">
        <v>0</v>
      </c>
      <c r="C3803" s="1" t="s">
        <v>30</v>
      </c>
      <c r="D3803">
        <v>0</v>
      </c>
      <c r="E3803" s="1" t="s">
        <v>91</v>
      </c>
      <c r="F3803" s="1" t="s">
        <v>17</v>
      </c>
      <c r="G3803">
        <v>5</v>
      </c>
    </row>
    <row r="3804" spans="1:7" x14ac:dyDescent="0.35">
      <c r="A3804">
        <v>104905</v>
      </c>
      <c r="B3804">
        <v>0</v>
      </c>
      <c r="C3804" s="1" t="s">
        <v>28</v>
      </c>
      <c r="D3804">
        <v>5401</v>
      </c>
      <c r="E3804" s="1" t="s">
        <v>94</v>
      </c>
      <c r="F3804" s="1" t="s">
        <v>17</v>
      </c>
      <c r="G3804">
        <v>15</v>
      </c>
    </row>
    <row r="3805" spans="1:7" x14ac:dyDescent="0.35">
      <c r="A3805">
        <v>102665</v>
      </c>
      <c r="B3805">
        <v>1</v>
      </c>
      <c r="C3805" s="1" t="s">
        <v>37</v>
      </c>
      <c r="D3805">
        <v>4001</v>
      </c>
      <c r="E3805" s="1" t="s">
        <v>98</v>
      </c>
      <c r="F3805" s="1" t="s">
        <v>14</v>
      </c>
      <c r="G3805">
        <v>20</v>
      </c>
    </row>
    <row r="3806" spans="1:7" x14ac:dyDescent="0.35">
      <c r="A3806">
        <v>137199</v>
      </c>
      <c r="B3806">
        <v>2</v>
      </c>
      <c r="C3806" s="1" t="s">
        <v>56</v>
      </c>
      <c r="D3806">
        <v>808</v>
      </c>
      <c r="E3806" s="1" t="s">
        <v>93</v>
      </c>
      <c r="F3806" s="1" t="s">
        <v>17</v>
      </c>
      <c r="G3806">
        <v>10</v>
      </c>
    </row>
    <row r="3807" spans="1:7" x14ac:dyDescent="0.35">
      <c r="A3807">
        <v>159507</v>
      </c>
      <c r="B3807">
        <v>0</v>
      </c>
      <c r="C3807" s="1" t="s">
        <v>22</v>
      </c>
      <c r="D3807">
        <v>2301</v>
      </c>
      <c r="E3807" s="1" t="s">
        <v>90</v>
      </c>
      <c r="F3807" s="1" t="s">
        <v>17</v>
      </c>
      <c r="G3807">
        <v>20</v>
      </c>
    </row>
    <row r="3808" spans="1:7" x14ac:dyDescent="0.35">
      <c r="A3808">
        <v>137577</v>
      </c>
      <c r="B3808">
        <v>0</v>
      </c>
      <c r="C3808" s="1" t="s">
        <v>56</v>
      </c>
      <c r="D3808">
        <v>0</v>
      </c>
      <c r="E3808" s="1" t="s">
        <v>94</v>
      </c>
      <c r="F3808" s="1" t="s">
        <v>14</v>
      </c>
      <c r="G3808">
        <v>10</v>
      </c>
    </row>
    <row r="3809" spans="1:7" x14ac:dyDescent="0.35">
      <c r="A3809">
        <v>113805</v>
      </c>
      <c r="B3809">
        <v>0</v>
      </c>
      <c r="C3809" s="1" t="s">
        <v>32</v>
      </c>
      <c r="D3809">
        <v>2001</v>
      </c>
      <c r="E3809" s="1" t="s">
        <v>90</v>
      </c>
      <c r="F3809" s="1" t="s">
        <v>17</v>
      </c>
      <c r="G3809">
        <v>20</v>
      </c>
    </row>
    <row r="3810" spans="1:7" x14ac:dyDescent="0.35">
      <c r="A3810">
        <v>46203</v>
      </c>
      <c r="B3810">
        <v>0</v>
      </c>
      <c r="C3810" s="1" t="s">
        <v>22</v>
      </c>
      <c r="D3810">
        <v>3701</v>
      </c>
      <c r="E3810" s="1" t="s">
        <v>96</v>
      </c>
      <c r="F3810" s="1" t="s">
        <v>17</v>
      </c>
      <c r="G3810">
        <v>10</v>
      </c>
    </row>
    <row r="3811" spans="1:7" x14ac:dyDescent="0.35">
      <c r="A3811">
        <v>78753</v>
      </c>
      <c r="B3811">
        <v>0</v>
      </c>
      <c r="C3811" s="1" t="s">
        <v>36</v>
      </c>
      <c r="D3811">
        <v>1801</v>
      </c>
      <c r="E3811" s="1" t="s">
        <v>104</v>
      </c>
      <c r="F3811" s="1" t="s">
        <v>17</v>
      </c>
      <c r="G3811">
        <v>3</v>
      </c>
    </row>
    <row r="3812" spans="1:7" x14ac:dyDescent="0.35">
      <c r="A3812">
        <v>189711</v>
      </c>
      <c r="B3812">
        <v>1</v>
      </c>
      <c r="C3812" s="1" t="s">
        <v>56</v>
      </c>
      <c r="D3812">
        <v>0</v>
      </c>
      <c r="E3812" s="1" t="s">
        <v>91</v>
      </c>
      <c r="F3812" s="1" t="s">
        <v>14</v>
      </c>
      <c r="G3812">
        <v>10</v>
      </c>
    </row>
    <row r="3813" spans="1:7" x14ac:dyDescent="0.35">
      <c r="A3813">
        <v>160972</v>
      </c>
      <c r="B3813">
        <v>1</v>
      </c>
      <c r="C3813" s="1" t="s">
        <v>22</v>
      </c>
      <c r="D3813">
        <v>1901</v>
      </c>
      <c r="E3813" s="1" t="s">
        <v>95</v>
      </c>
      <c r="F3813" s="1" t="s">
        <v>14</v>
      </c>
      <c r="G3813">
        <v>53</v>
      </c>
    </row>
    <row r="3814" spans="1:7" x14ac:dyDescent="0.35">
      <c r="A3814">
        <v>28514</v>
      </c>
      <c r="B3814">
        <v>0</v>
      </c>
      <c r="C3814" s="1" t="s">
        <v>40</v>
      </c>
      <c r="D3814">
        <v>4801</v>
      </c>
      <c r="E3814" s="1" t="s">
        <v>94</v>
      </c>
      <c r="F3814" s="1" t="s">
        <v>17</v>
      </c>
      <c r="G3814">
        <v>21</v>
      </c>
    </row>
    <row r="3815" spans="1:7" x14ac:dyDescent="0.35">
      <c r="A3815">
        <v>51469</v>
      </c>
      <c r="B3815">
        <v>28</v>
      </c>
      <c r="C3815" s="1" t="s">
        <v>54</v>
      </c>
      <c r="D3815">
        <v>5401</v>
      </c>
      <c r="E3815" s="1" t="s">
        <v>89</v>
      </c>
      <c r="F3815" s="1" t="s">
        <v>17</v>
      </c>
      <c r="G3815">
        <v>10</v>
      </c>
    </row>
    <row r="3816" spans="1:7" x14ac:dyDescent="0.35">
      <c r="A3816">
        <v>4693</v>
      </c>
      <c r="B3816">
        <v>0</v>
      </c>
      <c r="C3816" s="1" t="s">
        <v>22</v>
      </c>
      <c r="D3816">
        <v>4005</v>
      </c>
      <c r="E3816" s="1" t="s">
        <v>93</v>
      </c>
      <c r="F3816" s="1" t="s">
        <v>17</v>
      </c>
      <c r="G3816">
        <v>18</v>
      </c>
    </row>
    <row r="3817" spans="1:7" x14ac:dyDescent="0.35">
      <c r="A3817">
        <v>22664</v>
      </c>
      <c r="B3817">
        <v>0</v>
      </c>
      <c r="C3817" s="1" t="s">
        <v>47</v>
      </c>
      <c r="D3817">
        <v>0</v>
      </c>
      <c r="E3817" s="1" t="s">
        <v>100</v>
      </c>
      <c r="F3817" s="1" t="s">
        <v>17</v>
      </c>
      <c r="G3817">
        <v>17</v>
      </c>
    </row>
    <row r="3818" spans="1:7" x14ac:dyDescent="0.35">
      <c r="A3818">
        <v>39967</v>
      </c>
      <c r="B3818">
        <v>1</v>
      </c>
      <c r="C3818" s="1" t="s">
        <v>13</v>
      </c>
      <c r="D3818">
        <v>3001</v>
      </c>
      <c r="E3818" s="1" t="s">
        <v>89</v>
      </c>
      <c r="F3818" s="1" t="s">
        <v>14</v>
      </c>
      <c r="G3818">
        <v>75</v>
      </c>
    </row>
    <row r="3819" spans="1:7" x14ac:dyDescent="0.35">
      <c r="A3819">
        <v>60490</v>
      </c>
      <c r="B3819">
        <v>0</v>
      </c>
      <c r="C3819" s="1" t="s">
        <v>34</v>
      </c>
      <c r="D3819">
        <v>5201</v>
      </c>
      <c r="E3819" s="1" t="s">
        <v>95</v>
      </c>
      <c r="F3819" s="1" t="s">
        <v>17</v>
      </c>
      <c r="G3819">
        <v>60</v>
      </c>
    </row>
    <row r="3820" spans="1:7" x14ac:dyDescent="0.35">
      <c r="A3820">
        <v>74523</v>
      </c>
      <c r="B3820">
        <v>0</v>
      </c>
      <c r="C3820" s="1" t="s">
        <v>30</v>
      </c>
      <c r="D3820">
        <v>0</v>
      </c>
      <c r="E3820" s="1" t="s">
        <v>98</v>
      </c>
      <c r="F3820" s="1" t="s">
        <v>17</v>
      </c>
      <c r="G3820">
        <v>10</v>
      </c>
    </row>
    <row r="3821" spans="1:7" x14ac:dyDescent="0.35">
      <c r="A3821">
        <v>70146</v>
      </c>
      <c r="B3821">
        <v>2</v>
      </c>
      <c r="C3821" s="1" t="s">
        <v>30</v>
      </c>
      <c r="D3821">
        <v>3807</v>
      </c>
      <c r="E3821" s="1" t="s">
        <v>90</v>
      </c>
      <c r="F3821" s="1" t="s">
        <v>17</v>
      </c>
      <c r="G3821">
        <v>10</v>
      </c>
    </row>
    <row r="3822" spans="1:7" x14ac:dyDescent="0.35">
      <c r="A3822">
        <v>125501</v>
      </c>
      <c r="B3822">
        <v>28</v>
      </c>
      <c r="C3822" s="1" t="s">
        <v>21</v>
      </c>
      <c r="D3822">
        <v>4801</v>
      </c>
      <c r="E3822" s="1" t="s">
        <v>102</v>
      </c>
      <c r="F3822" s="1" t="s">
        <v>17</v>
      </c>
      <c r="G3822">
        <v>14</v>
      </c>
    </row>
    <row r="3823" spans="1:7" x14ac:dyDescent="0.35">
      <c r="A3823">
        <v>38853</v>
      </c>
      <c r="B3823">
        <v>2</v>
      </c>
      <c r="C3823" s="1" t="s">
        <v>34</v>
      </c>
      <c r="D3823">
        <v>2807</v>
      </c>
      <c r="E3823" s="1" t="s">
        <v>102</v>
      </c>
      <c r="F3823" s="1" t="s">
        <v>17</v>
      </c>
      <c r="G3823">
        <v>12</v>
      </c>
    </row>
    <row r="3824" spans="1:7" x14ac:dyDescent="0.35">
      <c r="A3824">
        <v>25591</v>
      </c>
      <c r="B3824">
        <v>0</v>
      </c>
      <c r="C3824" s="1" t="s">
        <v>40</v>
      </c>
      <c r="D3824">
        <v>0</v>
      </c>
      <c r="E3824" s="1" t="s">
        <v>98</v>
      </c>
      <c r="F3824" s="1" t="s">
        <v>17</v>
      </c>
      <c r="G3824">
        <v>13</v>
      </c>
    </row>
    <row r="3825" spans="1:7" x14ac:dyDescent="0.35">
      <c r="A3825">
        <v>66610</v>
      </c>
      <c r="B3825">
        <v>2</v>
      </c>
      <c r="C3825" s="1" t="s">
        <v>30</v>
      </c>
      <c r="D3825">
        <v>2401</v>
      </c>
      <c r="E3825" s="1" t="s">
        <v>91</v>
      </c>
      <c r="F3825" s="1" t="s">
        <v>17</v>
      </c>
      <c r="G3825">
        <v>10</v>
      </c>
    </row>
    <row r="3826" spans="1:7" x14ac:dyDescent="0.35">
      <c r="A3826">
        <v>11738</v>
      </c>
      <c r="B3826">
        <v>1</v>
      </c>
      <c r="C3826" s="1" t="s">
        <v>22</v>
      </c>
      <c r="D3826">
        <v>1301</v>
      </c>
      <c r="E3826" s="1" t="s">
        <v>94</v>
      </c>
      <c r="F3826" s="1" t="s">
        <v>14</v>
      </c>
      <c r="G3826">
        <v>10</v>
      </c>
    </row>
    <row r="3827" spans="1:7" x14ac:dyDescent="0.35">
      <c r="A3827">
        <v>117026</v>
      </c>
      <c r="B3827">
        <v>3</v>
      </c>
      <c r="C3827" s="1" t="s">
        <v>21</v>
      </c>
      <c r="D3827">
        <v>3801</v>
      </c>
      <c r="E3827" s="1" t="s">
        <v>99</v>
      </c>
      <c r="F3827" s="1" t="s">
        <v>14</v>
      </c>
      <c r="G3827">
        <v>9</v>
      </c>
    </row>
    <row r="3828" spans="1:7" x14ac:dyDescent="0.35">
      <c r="A3828">
        <v>59588</v>
      </c>
      <c r="B3828">
        <v>0</v>
      </c>
      <c r="C3828" s="1" t="s">
        <v>34</v>
      </c>
      <c r="D3828">
        <v>2001</v>
      </c>
      <c r="E3828" s="1" t="s">
        <v>92</v>
      </c>
      <c r="F3828" s="1" t="s">
        <v>14</v>
      </c>
      <c r="G3828">
        <v>3</v>
      </c>
    </row>
    <row r="3829" spans="1:7" x14ac:dyDescent="0.35">
      <c r="A3829">
        <v>162997</v>
      </c>
      <c r="B3829">
        <v>2</v>
      </c>
      <c r="C3829" s="1" t="s">
        <v>22</v>
      </c>
      <c r="D3829">
        <v>3701</v>
      </c>
      <c r="E3829" s="1" t="s">
        <v>102</v>
      </c>
      <c r="F3829" s="1" t="s">
        <v>17</v>
      </c>
      <c r="G3829">
        <v>21</v>
      </c>
    </row>
    <row r="3830" spans="1:7" x14ac:dyDescent="0.35">
      <c r="A3830">
        <v>136747</v>
      </c>
      <c r="B3830">
        <v>2</v>
      </c>
      <c r="C3830" s="1" t="s">
        <v>56</v>
      </c>
      <c r="D3830">
        <v>3401</v>
      </c>
      <c r="E3830" s="1" t="s">
        <v>91</v>
      </c>
      <c r="F3830" s="1" t="s">
        <v>17</v>
      </c>
      <c r="G3830">
        <v>6</v>
      </c>
    </row>
    <row r="3831" spans="1:7" x14ac:dyDescent="0.35">
      <c r="A3831">
        <v>115088</v>
      </c>
      <c r="B3831">
        <v>0</v>
      </c>
      <c r="C3831" s="1" t="s">
        <v>32</v>
      </c>
      <c r="D3831">
        <v>2001</v>
      </c>
      <c r="E3831" s="1" t="s">
        <v>90</v>
      </c>
      <c r="F3831" s="1" t="s">
        <v>17</v>
      </c>
      <c r="G3831">
        <v>17</v>
      </c>
    </row>
    <row r="3832" spans="1:7" x14ac:dyDescent="0.35">
      <c r="A3832">
        <v>168358</v>
      </c>
      <c r="B3832">
        <v>1</v>
      </c>
      <c r="C3832" s="1" t="s">
        <v>22</v>
      </c>
      <c r="D3832">
        <v>5501</v>
      </c>
      <c r="E3832" s="1" t="s">
        <v>102</v>
      </c>
      <c r="F3832" s="1" t="s">
        <v>14</v>
      </c>
      <c r="G3832">
        <v>10</v>
      </c>
    </row>
    <row r="3833" spans="1:7" x14ac:dyDescent="0.35">
      <c r="A3833">
        <v>24896</v>
      </c>
      <c r="B3833">
        <v>1</v>
      </c>
      <c r="C3833" s="1" t="s">
        <v>47</v>
      </c>
      <c r="D3833">
        <v>3012</v>
      </c>
      <c r="E3833" s="1" t="s">
        <v>93</v>
      </c>
      <c r="F3833" s="1" t="s">
        <v>14</v>
      </c>
      <c r="G3833">
        <v>15</v>
      </c>
    </row>
    <row r="3834" spans="1:7" x14ac:dyDescent="0.35">
      <c r="A3834">
        <v>157061</v>
      </c>
      <c r="B3834">
        <v>0</v>
      </c>
      <c r="C3834" s="1" t="s">
        <v>22</v>
      </c>
      <c r="D3834">
        <v>0</v>
      </c>
      <c r="E3834" s="1" t="s">
        <v>94</v>
      </c>
      <c r="F3834" s="1" t="s">
        <v>17</v>
      </c>
      <c r="G3834">
        <v>25</v>
      </c>
    </row>
    <row r="3835" spans="1:7" x14ac:dyDescent="0.35">
      <c r="A3835">
        <v>127795</v>
      </c>
      <c r="B3835">
        <v>1</v>
      </c>
      <c r="C3835" s="1" t="s">
        <v>21</v>
      </c>
      <c r="D3835">
        <v>5107</v>
      </c>
      <c r="E3835" s="1" t="s">
        <v>89</v>
      </c>
      <c r="F3835" s="1" t="s">
        <v>14</v>
      </c>
      <c r="G3835">
        <v>15</v>
      </c>
    </row>
    <row r="3836" spans="1:7" x14ac:dyDescent="0.35">
      <c r="A3836">
        <v>13215</v>
      </c>
      <c r="B3836">
        <v>1</v>
      </c>
      <c r="C3836" s="1" t="s">
        <v>22</v>
      </c>
      <c r="D3836">
        <v>5001</v>
      </c>
      <c r="E3836" s="1" t="s">
        <v>92</v>
      </c>
      <c r="F3836" s="1" t="s">
        <v>14</v>
      </c>
      <c r="G3836">
        <v>21</v>
      </c>
    </row>
    <row r="3837" spans="1:7" x14ac:dyDescent="0.35">
      <c r="A3837">
        <v>129899</v>
      </c>
      <c r="B3837">
        <v>0</v>
      </c>
      <c r="C3837" s="1" t="s">
        <v>49</v>
      </c>
      <c r="D3837">
        <v>2201</v>
      </c>
      <c r="E3837" s="1" t="s">
        <v>91</v>
      </c>
      <c r="F3837" s="1" t="s">
        <v>14</v>
      </c>
      <c r="G3837">
        <v>12</v>
      </c>
    </row>
    <row r="3838" spans="1:7" x14ac:dyDescent="0.35">
      <c r="A3838">
        <v>156428</v>
      </c>
      <c r="B3838">
        <v>0</v>
      </c>
      <c r="C3838" s="1" t="s">
        <v>22</v>
      </c>
      <c r="D3838">
        <v>2610</v>
      </c>
      <c r="E3838" s="1" t="s">
        <v>96</v>
      </c>
      <c r="F3838" s="1" t="s">
        <v>17</v>
      </c>
      <c r="G3838">
        <v>9</v>
      </c>
    </row>
    <row r="3839" spans="1:7" x14ac:dyDescent="0.35">
      <c r="A3839">
        <v>157284</v>
      </c>
      <c r="B3839">
        <v>0</v>
      </c>
      <c r="C3839" s="1" t="s">
        <v>22</v>
      </c>
      <c r="D3839">
        <v>1501</v>
      </c>
      <c r="E3839" s="1" t="s">
        <v>94</v>
      </c>
      <c r="F3839" s="1" t="s">
        <v>17</v>
      </c>
      <c r="G3839">
        <v>20</v>
      </c>
    </row>
    <row r="3840" spans="1:7" x14ac:dyDescent="0.35">
      <c r="A3840">
        <v>147508</v>
      </c>
      <c r="B3840">
        <v>0</v>
      </c>
      <c r="C3840" s="1" t="s">
        <v>22</v>
      </c>
      <c r="D3840">
        <v>0</v>
      </c>
      <c r="E3840" s="1" t="s">
        <v>91</v>
      </c>
      <c r="F3840" s="1" t="s">
        <v>17</v>
      </c>
      <c r="G3840">
        <v>10</v>
      </c>
    </row>
    <row r="3841" spans="1:7" x14ac:dyDescent="0.35">
      <c r="A3841">
        <v>37575</v>
      </c>
      <c r="B3841">
        <v>1</v>
      </c>
      <c r="C3841" s="1" t="s">
        <v>13</v>
      </c>
      <c r="D3841">
        <v>0</v>
      </c>
      <c r="E3841" s="1" t="s">
        <v>96</v>
      </c>
      <c r="F3841" s="1" t="s">
        <v>14</v>
      </c>
      <c r="G3841">
        <v>50</v>
      </c>
    </row>
    <row r="3842" spans="1:7" x14ac:dyDescent="0.35">
      <c r="A3842">
        <v>91787</v>
      </c>
      <c r="B3842">
        <v>2</v>
      </c>
      <c r="C3842" s="1" t="s">
        <v>16</v>
      </c>
      <c r="D3842">
        <v>4601</v>
      </c>
      <c r="E3842" s="1" t="s">
        <v>94</v>
      </c>
      <c r="F3842" s="1" t="s">
        <v>17</v>
      </c>
      <c r="G3842">
        <v>25</v>
      </c>
    </row>
    <row r="3843" spans="1:7" x14ac:dyDescent="0.35">
      <c r="A3843">
        <v>160292</v>
      </c>
      <c r="B3843">
        <v>2</v>
      </c>
      <c r="C3843" s="1" t="s">
        <v>22</v>
      </c>
      <c r="D3843">
        <v>1304</v>
      </c>
      <c r="E3843" s="1" t="s">
        <v>100</v>
      </c>
      <c r="F3843" s="1" t="s">
        <v>14</v>
      </c>
      <c r="G3843">
        <v>16</v>
      </c>
    </row>
    <row r="3844" spans="1:7" x14ac:dyDescent="0.35">
      <c r="A3844">
        <v>32288</v>
      </c>
      <c r="B3844">
        <v>2</v>
      </c>
      <c r="C3844" s="1" t="s">
        <v>13</v>
      </c>
      <c r="D3844">
        <v>3601</v>
      </c>
      <c r="E3844" s="1" t="s">
        <v>98</v>
      </c>
      <c r="F3844" s="1" t="s">
        <v>17</v>
      </c>
      <c r="G3844">
        <v>10</v>
      </c>
    </row>
    <row r="3845" spans="1:7" x14ac:dyDescent="0.35">
      <c r="A3845">
        <v>14152</v>
      </c>
      <c r="B3845">
        <v>1</v>
      </c>
      <c r="C3845" s="1" t="s">
        <v>39</v>
      </c>
      <c r="D3845">
        <v>4508</v>
      </c>
      <c r="E3845" s="1" t="s">
        <v>89</v>
      </c>
      <c r="F3845" s="1" t="s">
        <v>14</v>
      </c>
      <c r="G3845">
        <v>10</v>
      </c>
    </row>
    <row r="3846" spans="1:7" x14ac:dyDescent="0.35">
      <c r="A3846">
        <v>115346</v>
      </c>
      <c r="B3846">
        <v>0</v>
      </c>
      <c r="C3846" s="1" t="s">
        <v>32</v>
      </c>
      <c r="D3846">
        <v>4201</v>
      </c>
      <c r="E3846" s="1" t="s">
        <v>100</v>
      </c>
      <c r="F3846" s="1" t="s">
        <v>17</v>
      </c>
      <c r="G3846">
        <v>25</v>
      </c>
    </row>
    <row r="3847" spans="1:7" x14ac:dyDescent="0.35">
      <c r="A3847">
        <v>18339</v>
      </c>
      <c r="B3847">
        <v>1</v>
      </c>
      <c r="C3847" s="1" t="s">
        <v>18</v>
      </c>
      <c r="D3847">
        <v>4801</v>
      </c>
      <c r="E3847" s="1" t="s">
        <v>92</v>
      </c>
      <c r="F3847" s="1" t="s">
        <v>14</v>
      </c>
      <c r="G3847">
        <v>10</v>
      </c>
    </row>
    <row r="3848" spans="1:7" x14ac:dyDescent="0.35">
      <c r="A3848">
        <v>26645</v>
      </c>
      <c r="B3848">
        <v>2</v>
      </c>
      <c r="C3848" s="1" t="s">
        <v>40</v>
      </c>
      <c r="D3848">
        <v>4901</v>
      </c>
      <c r="E3848" s="1" t="s">
        <v>92</v>
      </c>
      <c r="F3848" s="1" t="s">
        <v>17</v>
      </c>
      <c r="G3848">
        <v>15</v>
      </c>
    </row>
    <row r="3849" spans="1:7" x14ac:dyDescent="0.35">
      <c r="A3849">
        <v>85617</v>
      </c>
      <c r="B3849">
        <v>0</v>
      </c>
      <c r="C3849" s="1" t="s">
        <v>57</v>
      </c>
      <c r="D3849">
        <v>1801</v>
      </c>
      <c r="E3849" s="1" t="s">
        <v>92</v>
      </c>
      <c r="F3849" s="1" t="s">
        <v>14</v>
      </c>
      <c r="G3849">
        <v>9</v>
      </c>
    </row>
    <row r="3850" spans="1:7" x14ac:dyDescent="0.35">
      <c r="A3850">
        <v>66830</v>
      </c>
      <c r="B3850">
        <v>0</v>
      </c>
      <c r="C3850" s="1" t="s">
        <v>30</v>
      </c>
      <c r="D3850">
        <v>2901</v>
      </c>
      <c r="E3850" s="1" t="s">
        <v>90</v>
      </c>
      <c r="F3850" s="1" t="s">
        <v>17</v>
      </c>
      <c r="G3850">
        <v>10</v>
      </c>
    </row>
    <row r="3851" spans="1:7" x14ac:dyDescent="0.35">
      <c r="A3851">
        <v>152847</v>
      </c>
      <c r="B3851">
        <v>1</v>
      </c>
      <c r="C3851" s="1" t="s">
        <v>22</v>
      </c>
      <c r="D3851">
        <v>2001</v>
      </c>
      <c r="E3851" s="1" t="s">
        <v>94</v>
      </c>
      <c r="F3851" s="1" t="s">
        <v>14</v>
      </c>
      <c r="G3851">
        <v>37</v>
      </c>
    </row>
    <row r="3852" spans="1:7" x14ac:dyDescent="0.35">
      <c r="A3852">
        <v>51426</v>
      </c>
      <c r="B3852">
        <v>1</v>
      </c>
      <c r="C3852" s="1" t="s">
        <v>54</v>
      </c>
      <c r="D3852">
        <v>4601</v>
      </c>
      <c r="E3852" s="1" t="s">
        <v>90</v>
      </c>
      <c r="F3852" s="1" t="s">
        <v>14</v>
      </c>
      <c r="G3852">
        <v>25</v>
      </c>
    </row>
    <row r="3853" spans="1:7" x14ac:dyDescent="0.35">
      <c r="A3853">
        <v>42068</v>
      </c>
      <c r="B3853">
        <v>2</v>
      </c>
      <c r="C3853" s="1" t="s">
        <v>13</v>
      </c>
      <c r="D3853">
        <v>1801</v>
      </c>
      <c r="E3853" s="1" t="s">
        <v>90</v>
      </c>
      <c r="F3853" s="1" t="s">
        <v>17</v>
      </c>
      <c r="G3853">
        <v>10</v>
      </c>
    </row>
    <row r="3854" spans="1:7" x14ac:dyDescent="0.35">
      <c r="A3854">
        <v>66797</v>
      </c>
      <c r="B3854">
        <v>1</v>
      </c>
      <c r="C3854" s="1" t="s">
        <v>30</v>
      </c>
      <c r="D3854">
        <v>0</v>
      </c>
      <c r="E3854" s="1" t="s">
        <v>94</v>
      </c>
      <c r="F3854" s="1" t="s">
        <v>14</v>
      </c>
      <c r="G3854">
        <v>30</v>
      </c>
    </row>
    <row r="3855" spans="1:7" x14ac:dyDescent="0.35">
      <c r="A3855">
        <v>120203</v>
      </c>
      <c r="B3855">
        <v>28</v>
      </c>
      <c r="C3855" s="1" t="s">
        <v>21</v>
      </c>
      <c r="D3855">
        <v>3501</v>
      </c>
      <c r="E3855" s="1" t="s">
        <v>92</v>
      </c>
      <c r="F3855" s="1" t="s">
        <v>17</v>
      </c>
      <c r="G3855">
        <v>20</v>
      </c>
    </row>
    <row r="3856" spans="1:7" x14ac:dyDescent="0.35">
      <c r="A3856">
        <v>113560</v>
      </c>
      <c r="B3856">
        <v>1</v>
      </c>
      <c r="C3856" s="1" t="s">
        <v>32</v>
      </c>
      <c r="D3856">
        <v>2804</v>
      </c>
      <c r="E3856" s="1" t="s">
        <v>94</v>
      </c>
      <c r="F3856" s="1" t="s">
        <v>14</v>
      </c>
      <c r="G3856">
        <v>25</v>
      </c>
    </row>
    <row r="3857" spans="1:7" x14ac:dyDescent="0.35">
      <c r="A3857">
        <v>188854</v>
      </c>
      <c r="B3857">
        <v>0</v>
      </c>
      <c r="C3857" s="1" t="s">
        <v>51</v>
      </c>
      <c r="D3857">
        <v>2401</v>
      </c>
      <c r="E3857" s="1" t="s">
        <v>97</v>
      </c>
      <c r="F3857" s="1" t="s">
        <v>17</v>
      </c>
      <c r="G3857">
        <v>5</v>
      </c>
    </row>
    <row r="3858" spans="1:7" x14ac:dyDescent="0.35">
      <c r="A3858">
        <v>80378</v>
      </c>
      <c r="B3858">
        <v>2</v>
      </c>
      <c r="C3858" s="1" t="s">
        <v>36</v>
      </c>
      <c r="D3858">
        <v>1209</v>
      </c>
      <c r="E3858" s="1" t="s">
        <v>90</v>
      </c>
      <c r="F3858" s="1" t="s">
        <v>17</v>
      </c>
      <c r="G3858">
        <v>5</v>
      </c>
    </row>
    <row r="3859" spans="1:7" x14ac:dyDescent="0.35">
      <c r="A3859">
        <v>148227</v>
      </c>
      <c r="B3859">
        <v>1002</v>
      </c>
      <c r="C3859" s="1" t="s">
        <v>22</v>
      </c>
      <c r="D3859">
        <v>2801</v>
      </c>
      <c r="E3859" s="1" t="s">
        <v>94</v>
      </c>
      <c r="F3859" s="1" t="s">
        <v>14</v>
      </c>
      <c r="G3859">
        <v>10</v>
      </c>
    </row>
    <row r="3860" spans="1:7" x14ac:dyDescent="0.35">
      <c r="A3860">
        <v>129360</v>
      </c>
      <c r="B3860">
        <v>0</v>
      </c>
      <c r="C3860" s="1" t="s">
        <v>21</v>
      </c>
      <c r="D3860">
        <v>5512</v>
      </c>
      <c r="E3860" s="1" t="s">
        <v>91</v>
      </c>
      <c r="F3860" s="1" t="s">
        <v>14</v>
      </c>
      <c r="G3860">
        <v>15</v>
      </c>
    </row>
    <row r="3861" spans="1:7" x14ac:dyDescent="0.35">
      <c r="A3861">
        <v>187628</v>
      </c>
      <c r="B3861">
        <v>0</v>
      </c>
      <c r="C3861" s="1" t="s">
        <v>58</v>
      </c>
      <c r="D3861">
        <v>0</v>
      </c>
      <c r="E3861" s="1" t="s">
        <v>95</v>
      </c>
      <c r="F3861" s="1" t="s">
        <v>97</v>
      </c>
      <c r="G3861">
        <v>19</v>
      </c>
    </row>
    <row r="3862" spans="1:7" x14ac:dyDescent="0.35">
      <c r="A3862">
        <v>117177</v>
      </c>
      <c r="B3862">
        <v>0</v>
      </c>
      <c r="C3862" s="1" t="s">
        <v>21</v>
      </c>
      <c r="D3862">
        <v>1512</v>
      </c>
      <c r="E3862" s="1" t="s">
        <v>102</v>
      </c>
      <c r="F3862" s="1" t="s">
        <v>17</v>
      </c>
      <c r="G3862">
        <v>9</v>
      </c>
    </row>
    <row r="3863" spans="1:7" x14ac:dyDescent="0.35">
      <c r="A3863">
        <v>13748</v>
      </c>
      <c r="B3863">
        <v>0</v>
      </c>
      <c r="C3863" s="1" t="s">
        <v>22</v>
      </c>
      <c r="D3863">
        <v>2509</v>
      </c>
      <c r="E3863" s="1" t="s">
        <v>97</v>
      </c>
      <c r="F3863" s="1" t="s">
        <v>17</v>
      </c>
      <c r="G3863">
        <v>12</v>
      </c>
    </row>
    <row r="3864" spans="1:7" x14ac:dyDescent="0.35">
      <c r="A3864">
        <v>173563</v>
      </c>
      <c r="B3864">
        <v>0</v>
      </c>
      <c r="C3864" s="1" t="s">
        <v>38</v>
      </c>
      <c r="D3864">
        <v>3001</v>
      </c>
      <c r="E3864" s="1" t="s">
        <v>90</v>
      </c>
      <c r="F3864" s="1" t="s">
        <v>17</v>
      </c>
      <c r="G3864">
        <v>30</v>
      </c>
    </row>
    <row r="3865" spans="1:7" x14ac:dyDescent="0.35">
      <c r="A3865">
        <v>39869</v>
      </c>
      <c r="B3865">
        <v>28</v>
      </c>
      <c r="C3865" s="1" t="s">
        <v>13</v>
      </c>
      <c r="D3865">
        <v>0</v>
      </c>
      <c r="E3865" s="1" t="s">
        <v>91</v>
      </c>
      <c r="F3865" s="1" t="s">
        <v>17</v>
      </c>
      <c r="G3865">
        <v>21</v>
      </c>
    </row>
    <row r="3866" spans="1:7" x14ac:dyDescent="0.35">
      <c r="A3866">
        <v>188316</v>
      </c>
      <c r="B3866">
        <v>28</v>
      </c>
      <c r="C3866" s="1" t="s">
        <v>13</v>
      </c>
      <c r="D3866">
        <v>2305</v>
      </c>
      <c r="E3866" s="1" t="s">
        <v>99</v>
      </c>
      <c r="F3866" s="1" t="s">
        <v>17</v>
      </c>
      <c r="G3866">
        <v>10</v>
      </c>
    </row>
    <row r="3867" spans="1:7" x14ac:dyDescent="0.35">
      <c r="A3867">
        <v>74345</v>
      </c>
      <c r="B3867">
        <v>72</v>
      </c>
      <c r="C3867" s="1" t="s">
        <v>30</v>
      </c>
      <c r="D3867">
        <v>3504</v>
      </c>
      <c r="E3867" s="1" t="s">
        <v>90</v>
      </c>
      <c r="F3867" s="1" t="s">
        <v>14</v>
      </c>
      <c r="G3867">
        <v>25</v>
      </c>
    </row>
    <row r="3868" spans="1:7" x14ac:dyDescent="0.35">
      <c r="A3868">
        <v>57496</v>
      </c>
      <c r="B3868">
        <v>0</v>
      </c>
      <c r="C3868" s="1" t="s">
        <v>58</v>
      </c>
      <c r="D3868">
        <v>3510</v>
      </c>
      <c r="E3868" s="1" t="s">
        <v>90</v>
      </c>
      <c r="F3868" s="1" t="s">
        <v>14</v>
      </c>
      <c r="G3868">
        <v>25</v>
      </c>
    </row>
    <row r="3869" spans="1:7" x14ac:dyDescent="0.35">
      <c r="A3869">
        <v>65806</v>
      </c>
      <c r="B3869">
        <v>0</v>
      </c>
      <c r="C3869" s="1" t="s">
        <v>30</v>
      </c>
      <c r="D3869">
        <v>3109</v>
      </c>
      <c r="E3869" s="1" t="s">
        <v>104</v>
      </c>
      <c r="F3869" s="1" t="s">
        <v>17</v>
      </c>
      <c r="G3869">
        <v>5</v>
      </c>
    </row>
    <row r="3870" spans="1:7" x14ac:dyDescent="0.35">
      <c r="A3870">
        <v>152054</v>
      </c>
      <c r="B3870">
        <v>2</v>
      </c>
      <c r="C3870" s="1" t="s">
        <v>22</v>
      </c>
      <c r="D3870">
        <v>2401</v>
      </c>
      <c r="E3870" s="1" t="s">
        <v>94</v>
      </c>
      <c r="F3870" s="1" t="s">
        <v>17</v>
      </c>
      <c r="G3870">
        <v>25</v>
      </c>
    </row>
    <row r="3871" spans="1:7" x14ac:dyDescent="0.35">
      <c r="A3871">
        <v>191064</v>
      </c>
      <c r="B3871">
        <v>0</v>
      </c>
      <c r="C3871" s="1" t="s">
        <v>54</v>
      </c>
      <c r="D3871">
        <v>2001</v>
      </c>
      <c r="E3871" s="1" t="s">
        <v>98</v>
      </c>
      <c r="F3871" s="1" t="s">
        <v>17</v>
      </c>
      <c r="G3871">
        <v>3</v>
      </c>
    </row>
    <row r="3872" spans="1:7" x14ac:dyDescent="0.35">
      <c r="A3872">
        <v>117847</v>
      </c>
      <c r="B3872">
        <v>1</v>
      </c>
      <c r="C3872" s="1" t="s">
        <v>21</v>
      </c>
      <c r="D3872">
        <v>4601</v>
      </c>
      <c r="E3872" s="1" t="s">
        <v>90</v>
      </c>
      <c r="F3872" s="1" t="s">
        <v>14</v>
      </c>
      <c r="G3872">
        <v>20</v>
      </c>
    </row>
    <row r="3873" spans="1:7" x14ac:dyDescent="0.35">
      <c r="A3873">
        <v>137626</v>
      </c>
      <c r="B3873">
        <v>1</v>
      </c>
      <c r="C3873" s="1" t="s">
        <v>56</v>
      </c>
      <c r="D3873">
        <v>4801</v>
      </c>
      <c r="E3873" s="1" t="s">
        <v>92</v>
      </c>
      <c r="F3873" s="1" t="s">
        <v>14</v>
      </c>
      <c r="G3873">
        <v>20</v>
      </c>
    </row>
    <row r="3874" spans="1:7" x14ac:dyDescent="0.35">
      <c r="A3874">
        <v>39659</v>
      </c>
      <c r="B3874">
        <v>0</v>
      </c>
      <c r="C3874" s="1" t="s">
        <v>13</v>
      </c>
      <c r="D3874">
        <v>5401</v>
      </c>
      <c r="E3874" s="1" t="s">
        <v>99</v>
      </c>
      <c r="F3874" s="1" t="s">
        <v>14</v>
      </c>
      <c r="G3874">
        <v>20</v>
      </c>
    </row>
    <row r="3875" spans="1:7" x14ac:dyDescent="0.35">
      <c r="A3875">
        <v>136607</v>
      </c>
      <c r="B3875">
        <v>0</v>
      </c>
      <c r="C3875" s="1" t="s">
        <v>56</v>
      </c>
      <c r="D3875">
        <v>2112</v>
      </c>
      <c r="E3875" s="1" t="s">
        <v>93</v>
      </c>
      <c r="F3875" s="1" t="s">
        <v>14</v>
      </c>
      <c r="G3875">
        <v>32</v>
      </c>
    </row>
    <row r="3876" spans="1:7" x14ac:dyDescent="0.35">
      <c r="A3876">
        <v>61745</v>
      </c>
      <c r="B3876">
        <v>0</v>
      </c>
      <c r="C3876" s="1" t="s">
        <v>34</v>
      </c>
      <c r="D3876">
        <v>6401</v>
      </c>
      <c r="E3876" s="1" t="s">
        <v>90</v>
      </c>
      <c r="F3876" s="1" t="s">
        <v>14</v>
      </c>
      <c r="G3876">
        <v>20</v>
      </c>
    </row>
    <row r="3877" spans="1:7" x14ac:dyDescent="0.35">
      <c r="A3877">
        <v>29875</v>
      </c>
      <c r="B3877">
        <v>1002</v>
      </c>
      <c r="C3877" s="1" t="s">
        <v>40</v>
      </c>
      <c r="D3877">
        <v>5901</v>
      </c>
      <c r="E3877" s="1" t="s">
        <v>93</v>
      </c>
      <c r="F3877" s="1" t="s">
        <v>14</v>
      </c>
      <c r="G3877">
        <v>20</v>
      </c>
    </row>
    <row r="3878" spans="1:7" x14ac:dyDescent="0.35">
      <c r="A3878">
        <v>7174</v>
      </c>
      <c r="B3878">
        <v>0</v>
      </c>
      <c r="C3878" s="1" t="s">
        <v>16</v>
      </c>
      <c r="D3878">
        <v>301</v>
      </c>
      <c r="E3878" s="1" t="s">
        <v>90</v>
      </c>
      <c r="F3878" s="1" t="s">
        <v>17</v>
      </c>
      <c r="G3878">
        <v>10</v>
      </c>
    </row>
    <row r="3879" spans="1:7" x14ac:dyDescent="0.35">
      <c r="A3879">
        <v>166416</v>
      </c>
      <c r="B3879">
        <v>1</v>
      </c>
      <c r="C3879" s="1" t="s">
        <v>22</v>
      </c>
      <c r="D3879">
        <v>5301</v>
      </c>
      <c r="E3879" s="1" t="s">
        <v>104</v>
      </c>
      <c r="F3879" s="1" t="s">
        <v>14</v>
      </c>
      <c r="G3879">
        <v>20</v>
      </c>
    </row>
    <row r="3880" spans="1:7" x14ac:dyDescent="0.35">
      <c r="A3880">
        <v>95408</v>
      </c>
      <c r="B3880">
        <v>0</v>
      </c>
      <c r="C3880" s="1" t="s">
        <v>16</v>
      </c>
      <c r="D3880">
        <v>5201</v>
      </c>
      <c r="E3880" s="1" t="s">
        <v>92</v>
      </c>
      <c r="F3880" s="1" t="s">
        <v>17</v>
      </c>
      <c r="G3880">
        <v>15</v>
      </c>
    </row>
    <row r="3881" spans="1:7" x14ac:dyDescent="0.35">
      <c r="A3881">
        <v>102181</v>
      </c>
      <c r="B3881">
        <v>0</v>
      </c>
      <c r="C3881" s="1" t="s">
        <v>37</v>
      </c>
      <c r="D3881">
        <v>3404</v>
      </c>
      <c r="E3881" s="1" t="s">
        <v>94</v>
      </c>
      <c r="F3881" s="1" t="s">
        <v>17</v>
      </c>
      <c r="G3881">
        <v>15</v>
      </c>
    </row>
    <row r="3882" spans="1:7" x14ac:dyDescent="0.35">
      <c r="A3882">
        <v>155851</v>
      </c>
      <c r="B3882">
        <v>28</v>
      </c>
      <c r="C3882" s="1" t="s">
        <v>22</v>
      </c>
      <c r="D3882">
        <v>6201</v>
      </c>
      <c r="E3882" s="1" t="s">
        <v>89</v>
      </c>
      <c r="F3882" s="1" t="s">
        <v>17</v>
      </c>
      <c r="G3882">
        <v>20</v>
      </c>
    </row>
    <row r="3883" spans="1:7" x14ac:dyDescent="0.35">
      <c r="A3883">
        <v>40421</v>
      </c>
      <c r="B3883">
        <v>1002</v>
      </c>
      <c r="C3883" s="1" t="s">
        <v>13</v>
      </c>
      <c r="D3883">
        <v>3911</v>
      </c>
      <c r="E3883" s="1" t="s">
        <v>93</v>
      </c>
      <c r="F3883" s="1" t="s">
        <v>14</v>
      </c>
      <c r="G3883">
        <v>5</v>
      </c>
    </row>
    <row r="3884" spans="1:7" x14ac:dyDescent="0.35">
      <c r="A3884">
        <v>26346</v>
      </c>
      <c r="B3884">
        <v>0</v>
      </c>
      <c r="C3884" s="1" t="s">
        <v>40</v>
      </c>
      <c r="D3884">
        <v>3201</v>
      </c>
      <c r="E3884" s="1" t="s">
        <v>94</v>
      </c>
      <c r="F3884" s="1" t="s">
        <v>17</v>
      </c>
      <c r="G3884">
        <v>10</v>
      </c>
    </row>
    <row r="3885" spans="1:7" x14ac:dyDescent="0.35">
      <c r="A3885">
        <v>152621</v>
      </c>
      <c r="B3885">
        <v>4</v>
      </c>
      <c r="C3885" s="1" t="s">
        <v>22</v>
      </c>
      <c r="D3885">
        <v>1801</v>
      </c>
      <c r="E3885" s="1" t="s">
        <v>93</v>
      </c>
      <c r="F3885" s="1" t="s">
        <v>14</v>
      </c>
      <c r="G3885">
        <v>10</v>
      </c>
    </row>
    <row r="3886" spans="1:7" x14ac:dyDescent="0.35">
      <c r="A3886">
        <v>164220</v>
      </c>
      <c r="B3886">
        <v>2</v>
      </c>
      <c r="C3886" s="1" t="s">
        <v>22</v>
      </c>
      <c r="D3886">
        <v>2601</v>
      </c>
      <c r="E3886" s="1" t="s">
        <v>95</v>
      </c>
      <c r="F3886" s="1" t="s">
        <v>17</v>
      </c>
      <c r="G3886">
        <v>10</v>
      </c>
    </row>
    <row r="3887" spans="1:7" x14ac:dyDescent="0.35">
      <c r="A3887">
        <v>190477</v>
      </c>
      <c r="B3887">
        <v>2</v>
      </c>
      <c r="C3887" s="1" t="s">
        <v>41</v>
      </c>
      <c r="D3887">
        <v>0</v>
      </c>
      <c r="E3887" s="1" t="s">
        <v>101</v>
      </c>
      <c r="F3887" s="1" t="s">
        <v>14</v>
      </c>
      <c r="G3887">
        <v>25</v>
      </c>
    </row>
    <row r="3888" spans="1:7" x14ac:dyDescent="0.35">
      <c r="A3888">
        <v>58203</v>
      </c>
      <c r="B3888">
        <v>1</v>
      </c>
      <c r="C3888" s="1" t="s">
        <v>58</v>
      </c>
      <c r="D3888">
        <v>4401</v>
      </c>
      <c r="E3888" s="1" t="s">
        <v>100</v>
      </c>
      <c r="F3888" s="1" t="s">
        <v>14</v>
      </c>
      <c r="G3888">
        <v>6</v>
      </c>
    </row>
    <row r="3889" spans="1:7" x14ac:dyDescent="0.35">
      <c r="A3889">
        <v>115188</v>
      </c>
      <c r="B3889">
        <v>2</v>
      </c>
      <c r="C3889" s="1" t="s">
        <v>32</v>
      </c>
      <c r="D3889">
        <v>3601</v>
      </c>
      <c r="E3889" s="1" t="s">
        <v>100</v>
      </c>
      <c r="F3889" s="1" t="s">
        <v>17</v>
      </c>
      <c r="G3889">
        <v>16</v>
      </c>
    </row>
    <row r="3890" spans="1:7" x14ac:dyDescent="0.35">
      <c r="A3890">
        <v>148918</v>
      </c>
      <c r="B3890">
        <v>0</v>
      </c>
      <c r="C3890" s="1" t="s">
        <v>22</v>
      </c>
      <c r="D3890">
        <v>0</v>
      </c>
      <c r="E3890" s="1" t="s">
        <v>89</v>
      </c>
      <c r="F3890" s="1" t="s">
        <v>17</v>
      </c>
      <c r="G3890">
        <v>21</v>
      </c>
    </row>
    <row r="3891" spans="1:7" x14ac:dyDescent="0.35">
      <c r="A3891">
        <v>55117</v>
      </c>
      <c r="B3891">
        <v>0</v>
      </c>
      <c r="C3891" s="1" t="s">
        <v>63</v>
      </c>
      <c r="D3891">
        <v>2905</v>
      </c>
      <c r="E3891" s="1" t="s">
        <v>94</v>
      </c>
      <c r="F3891" s="1" t="s">
        <v>17</v>
      </c>
      <c r="G3891">
        <v>15</v>
      </c>
    </row>
    <row r="3892" spans="1:7" x14ac:dyDescent="0.35">
      <c r="A3892">
        <v>157106</v>
      </c>
      <c r="B3892">
        <v>0</v>
      </c>
      <c r="C3892" s="1" t="s">
        <v>22</v>
      </c>
      <c r="D3892">
        <v>5111</v>
      </c>
      <c r="E3892" s="1" t="s">
        <v>95</v>
      </c>
      <c r="F3892" s="1" t="s">
        <v>17</v>
      </c>
      <c r="G3892">
        <v>26</v>
      </c>
    </row>
    <row r="3893" spans="1:7" x14ac:dyDescent="0.35">
      <c r="A3893">
        <v>183193</v>
      </c>
      <c r="B3893">
        <v>0</v>
      </c>
      <c r="C3893" s="1" t="s">
        <v>41</v>
      </c>
      <c r="D3893">
        <v>5801</v>
      </c>
      <c r="E3893" s="1" t="s">
        <v>91</v>
      </c>
      <c r="F3893" s="1" t="s">
        <v>17</v>
      </c>
      <c r="G3893">
        <v>31</v>
      </c>
    </row>
    <row r="3894" spans="1:7" x14ac:dyDescent="0.35">
      <c r="A3894">
        <v>170402</v>
      </c>
      <c r="B3894">
        <v>0</v>
      </c>
      <c r="C3894" s="1" t="s">
        <v>22</v>
      </c>
      <c r="D3894">
        <v>4301</v>
      </c>
      <c r="E3894" s="1" t="s">
        <v>101</v>
      </c>
      <c r="F3894" s="1" t="s">
        <v>17</v>
      </c>
      <c r="G3894">
        <v>10</v>
      </c>
    </row>
    <row r="3895" spans="1:7" x14ac:dyDescent="0.35">
      <c r="A3895">
        <v>52588</v>
      </c>
      <c r="B3895">
        <v>0</v>
      </c>
      <c r="C3895" s="1" t="s">
        <v>54</v>
      </c>
      <c r="D3895">
        <v>0</v>
      </c>
      <c r="E3895" s="1" t="s">
        <v>100</v>
      </c>
      <c r="F3895" s="1" t="s">
        <v>97</v>
      </c>
      <c r="G3895">
        <v>15</v>
      </c>
    </row>
    <row r="3896" spans="1:7" x14ac:dyDescent="0.35">
      <c r="A3896">
        <v>182356</v>
      </c>
      <c r="B3896">
        <v>0</v>
      </c>
      <c r="C3896" s="1" t="s">
        <v>41</v>
      </c>
      <c r="D3896">
        <v>3801</v>
      </c>
      <c r="E3896" s="1" t="s">
        <v>98</v>
      </c>
      <c r="F3896" s="1" t="s">
        <v>17</v>
      </c>
      <c r="G3896">
        <v>12</v>
      </c>
    </row>
    <row r="3897" spans="1:7" x14ac:dyDescent="0.35">
      <c r="A3897">
        <v>43052</v>
      </c>
      <c r="B3897">
        <v>0</v>
      </c>
      <c r="C3897" s="1" t="s">
        <v>13</v>
      </c>
      <c r="D3897">
        <v>5407</v>
      </c>
      <c r="E3897" s="1" t="s">
        <v>93</v>
      </c>
      <c r="F3897" s="1" t="s">
        <v>17</v>
      </c>
      <c r="G3897">
        <v>5</v>
      </c>
    </row>
    <row r="3898" spans="1:7" x14ac:dyDescent="0.35">
      <c r="A3898">
        <v>120050</v>
      </c>
      <c r="B3898">
        <v>1</v>
      </c>
      <c r="C3898" s="1" t="s">
        <v>21</v>
      </c>
      <c r="D3898">
        <v>0</v>
      </c>
      <c r="E3898" s="1" t="s">
        <v>92</v>
      </c>
      <c r="F3898" s="1" t="s">
        <v>14</v>
      </c>
      <c r="G3898">
        <v>21</v>
      </c>
    </row>
    <row r="3899" spans="1:7" x14ac:dyDescent="0.35">
      <c r="A3899">
        <v>186198</v>
      </c>
      <c r="B3899">
        <v>0</v>
      </c>
      <c r="C3899" s="1" t="s">
        <v>39</v>
      </c>
      <c r="D3899">
        <v>2301</v>
      </c>
      <c r="E3899" s="1" t="s">
        <v>96</v>
      </c>
      <c r="F3899" s="1" t="s">
        <v>17</v>
      </c>
      <c r="G3899">
        <v>15</v>
      </c>
    </row>
    <row r="3900" spans="1:7" x14ac:dyDescent="0.35">
      <c r="A3900">
        <v>170864</v>
      </c>
      <c r="B3900">
        <v>28</v>
      </c>
      <c r="C3900" s="1" t="s">
        <v>22</v>
      </c>
      <c r="D3900">
        <v>4201</v>
      </c>
      <c r="E3900" s="1" t="s">
        <v>94</v>
      </c>
      <c r="F3900" s="1" t="s">
        <v>14</v>
      </c>
      <c r="G3900">
        <v>10</v>
      </c>
    </row>
    <row r="3901" spans="1:7" x14ac:dyDescent="0.35">
      <c r="A3901">
        <v>126184</v>
      </c>
      <c r="B3901">
        <v>0</v>
      </c>
      <c r="C3901" s="1" t="s">
        <v>21</v>
      </c>
      <c r="D3901">
        <v>2801</v>
      </c>
      <c r="E3901" s="1" t="s">
        <v>98</v>
      </c>
      <c r="F3901" s="1" t="s">
        <v>17</v>
      </c>
      <c r="G3901">
        <v>7</v>
      </c>
    </row>
    <row r="3902" spans="1:7" x14ac:dyDescent="0.35">
      <c r="A3902">
        <v>25147</v>
      </c>
      <c r="B3902">
        <v>72</v>
      </c>
      <c r="C3902" s="1" t="s">
        <v>47</v>
      </c>
      <c r="D3902">
        <v>2101</v>
      </c>
      <c r="E3902" s="1" t="s">
        <v>95</v>
      </c>
      <c r="F3902" s="1" t="s">
        <v>14</v>
      </c>
      <c r="G3902">
        <v>5</v>
      </c>
    </row>
    <row r="3903" spans="1:7" x14ac:dyDescent="0.35">
      <c r="A3903">
        <v>81200</v>
      </c>
      <c r="B3903">
        <v>1</v>
      </c>
      <c r="C3903" s="1" t="s">
        <v>36</v>
      </c>
      <c r="D3903">
        <v>2908</v>
      </c>
      <c r="E3903" s="1" t="s">
        <v>92</v>
      </c>
      <c r="F3903" s="1" t="s">
        <v>14</v>
      </c>
      <c r="G3903">
        <v>5</v>
      </c>
    </row>
    <row r="3904" spans="1:7" x14ac:dyDescent="0.35">
      <c r="A3904">
        <v>152657</v>
      </c>
      <c r="B3904">
        <v>0</v>
      </c>
      <c r="C3904" s="1" t="s">
        <v>22</v>
      </c>
      <c r="D3904">
        <v>5001</v>
      </c>
      <c r="E3904" s="1" t="s">
        <v>91</v>
      </c>
      <c r="F3904" s="1" t="s">
        <v>17</v>
      </c>
      <c r="G3904">
        <v>15</v>
      </c>
    </row>
    <row r="3905" spans="1:7" x14ac:dyDescent="0.35">
      <c r="A3905">
        <v>16329</v>
      </c>
      <c r="B3905">
        <v>0</v>
      </c>
      <c r="C3905" s="1" t="s">
        <v>18</v>
      </c>
      <c r="D3905">
        <v>4701</v>
      </c>
      <c r="E3905" s="1" t="s">
        <v>90</v>
      </c>
      <c r="F3905" s="1" t="s">
        <v>17</v>
      </c>
      <c r="G3905">
        <v>7</v>
      </c>
    </row>
    <row r="3906" spans="1:7" x14ac:dyDescent="0.35">
      <c r="A3906">
        <v>87508</v>
      </c>
      <c r="B3906">
        <v>1002</v>
      </c>
      <c r="C3906" s="1" t="s">
        <v>35</v>
      </c>
      <c r="D3906">
        <v>5207</v>
      </c>
      <c r="E3906" s="1" t="s">
        <v>92</v>
      </c>
      <c r="F3906" s="1" t="s">
        <v>17</v>
      </c>
      <c r="G3906">
        <v>9</v>
      </c>
    </row>
    <row r="3907" spans="1:7" x14ac:dyDescent="0.35">
      <c r="A3907">
        <v>190311</v>
      </c>
      <c r="B3907">
        <v>1</v>
      </c>
      <c r="C3907" s="1" t="s">
        <v>47</v>
      </c>
      <c r="D3907">
        <v>0</v>
      </c>
      <c r="E3907" s="1" t="s">
        <v>91</v>
      </c>
      <c r="F3907" s="1" t="s">
        <v>14</v>
      </c>
      <c r="G3907">
        <v>15</v>
      </c>
    </row>
    <row r="3908" spans="1:7" x14ac:dyDescent="0.35">
      <c r="A3908">
        <v>165314</v>
      </c>
      <c r="B3908">
        <v>0</v>
      </c>
      <c r="C3908" s="1" t="s">
        <v>22</v>
      </c>
      <c r="D3908">
        <v>4701</v>
      </c>
      <c r="E3908" s="1" t="s">
        <v>94</v>
      </c>
      <c r="F3908" s="1" t="s">
        <v>17</v>
      </c>
      <c r="G3908">
        <v>25</v>
      </c>
    </row>
    <row r="3909" spans="1:7" x14ac:dyDescent="0.35">
      <c r="A3909">
        <v>160570</v>
      </c>
      <c r="B3909">
        <v>0</v>
      </c>
      <c r="C3909" s="1" t="s">
        <v>41</v>
      </c>
      <c r="D3909">
        <v>2401</v>
      </c>
      <c r="E3909" s="1" t="s">
        <v>95</v>
      </c>
      <c r="F3909" s="1" t="s">
        <v>14</v>
      </c>
      <c r="G3909">
        <v>15</v>
      </c>
    </row>
    <row r="3910" spans="1:7" x14ac:dyDescent="0.35">
      <c r="A3910">
        <v>151806</v>
      </c>
      <c r="B3910">
        <v>1</v>
      </c>
      <c r="C3910" s="1" t="s">
        <v>22</v>
      </c>
      <c r="D3910">
        <v>2501</v>
      </c>
      <c r="E3910" s="1" t="s">
        <v>91</v>
      </c>
      <c r="F3910" s="1" t="s">
        <v>14</v>
      </c>
      <c r="G3910">
        <v>4</v>
      </c>
    </row>
    <row r="3911" spans="1:7" x14ac:dyDescent="0.35">
      <c r="A3911">
        <v>51731</v>
      </c>
      <c r="B3911">
        <v>1</v>
      </c>
      <c r="C3911" s="1" t="s">
        <v>54</v>
      </c>
      <c r="D3911">
        <v>5101</v>
      </c>
      <c r="E3911" s="1" t="s">
        <v>90</v>
      </c>
      <c r="F3911" s="1" t="s">
        <v>14</v>
      </c>
      <c r="G3911">
        <v>20</v>
      </c>
    </row>
    <row r="3912" spans="1:7" x14ac:dyDescent="0.35">
      <c r="A3912">
        <v>17418</v>
      </c>
      <c r="B3912">
        <v>0</v>
      </c>
      <c r="C3912" s="1" t="s">
        <v>18</v>
      </c>
      <c r="D3912">
        <v>5401</v>
      </c>
      <c r="E3912" s="1" t="s">
        <v>94</v>
      </c>
      <c r="F3912" s="1" t="s">
        <v>17</v>
      </c>
      <c r="G3912">
        <v>13</v>
      </c>
    </row>
    <row r="3913" spans="1:7" x14ac:dyDescent="0.35">
      <c r="A3913">
        <v>103953</v>
      </c>
      <c r="B3913">
        <v>0</v>
      </c>
      <c r="C3913" s="1" t="s">
        <v>37</v>
      </c>
      <c r="D3913">
        <v>0</v>
      </c>
      <c r="E3913" s="1" t="s">
        <v>90</v>
      </c>
      <c r="F3913" s="1" t="s">
        <v>17</v>
      </c>
      <c r="G3913">
        <v>5</v>
      </c>
    </row>
    <row r="3914" spans="1:7" x14ac:dyDescent="0.35">
      <c r="A3914">
        <v>14552</v>
      </c>
      <c r="B3914">
        <v>0</v>
      </c>
      <c r="C3914" s="1" t="s">
        <v>13</v>
      </c>
      <c r="D3914">
        <v>4906</v>
      </c>
      <c r="E3914" s="1" t="s">
        <v>95</v>
      </c>
      <c r="F3914" s="1" t="s">
        <v>14</v>
      </c>
      <c r="G3914">
        <v>16</v>
      </c>
    </row>
    <row r="3915" spans="1:7" x14ac:dyDescent="0.35">
      <c r="A3915">
        <v>186109</v>
      </c>
      <c r="B3915">
        <v>28028</v>
      </c>
      <c r="C3915" s="1" t="s">
        <v>16</v>
      </c>
      <c r="D3915">
        <v>1309</v>
      </c>
      <c r="E3915" s="1" t="s">
        <v>90</v>
      </c>
      <c r="F3915" s="1" t="s">
        <v>17</v>
      </c>
      <c r="G3915">
        <v>8</v>
      </c>
    </row>
    <row r="3916" spans="1:7" x14ac:dyDescent="0.35">
      <c r="A3916">
        <v>40283</v>
      </c>
      <c r="B3916">
        <v>0</v>
      </c>
      <c r="C3916" s="1" t="s">
        <v>13</v>
      </c>
      <c r="D3916">
        <v>5502</v>
      </c>
      <c r="E3916" s="1" t="s">
        <v>89</v>
      </c>
      <c r="F3916" s="1" t="s">
        <v>17</v>
      </c>
      <c r="G3916">
        <v>25</v>
      </c>
    </row>
    <row r="3917" spans="1:7" x14ac:dyDescent="0.35">
      <c r="A3917">
        <v>142161</v>
      </c>
      <c r="B3917">
        <v>0</v>
      </c>
      <c r="C3917" s="1" t="s">
        <v>24</v>
      </c>
      <c r="D3917">
        <v>3001</v>
      </c>
      <c r="E3917" s="1" t="s">
        <v>90</v>
      </c>
      <c r="F3917" s="1" t="s">
        <v>14</v>
      </c>
      <c r="G3917">
        <v>5</v>
      </c>
    </row>
    <row r="3918" spans="1:7" x14ac:dyDescent="0.35">
      <c r="A3918">
        <v>181337</v>
      </c>
      <c r="B3918">
        <v>2</v>
      </c>
      <c r="C3918" s="1" t="s">
        <v>41</v>
      </c>
      <c r="D3918">
        <v>3011</v>
      </c>
      <c r="E3918" s="1" t="s">
        <v>93</v>
      </c>
      <c r="F3918" s="1" t="s">
        <v>17</v>
      </c>
      <c r="G3918">
        <v>12</v>
      </c>
    </row>
    <row r="3919" spans="1:7" x14ac:dyDescent="0.35">
      <c r="A3919">
        <v>161646</v>
      </c>
      <c r="B3919">
        <v>1</v>
      </c>
      <c r="C3919" s="1" t="s">
        <v>22</v>
      </c>
      <c r="D3919">
        <v>0</v>
      </c>
      <c r="E3919" s="1" t="s">
        <v>93</v>
      </c>
      <c r="F3919" s="1" t="s">
        <v>14</v>
      </c>
      <c r="G3919">
        <v>23</v>
      </c>
    </row>
    <row r="3920" spans="1:7" x14ac:dyDescent="0.35">
      <c r="A3920">
        <v>181869</v>
      </c>
      <c r="B3920">
        <v>1</v>
      </c>
      <c r="C3920" s="1" t="s">
        <v>41</v>
      </c>
      <c r="D3920">
        <v>2201</v>
      </c>
      <c r="E3920" s="1" t="s">
        <v>90</v>
      </c>
      <c r="F3920" s="1" t="s">
        <v>14</v>
      </c>
      <c r="G3920">
        <v>10</v>
      </c>
    </row>
    <row r="3921" spans="1:7" x14ac:dyDescent="0.35">
      <c r="A3921">
        <v>55302</v>
      </c>
      <c r="B3921">
        <v>0</v>
      </c>
      <c r="C3921" s="1" t="s">
        <v>63</v>
      </c>
      <c r="D3921">
        <v>2402</v>
      </c>
      <c r="E3921" s="1" t="s">
        <v>94</v>
      </c>
      <c r="F3921" s="1" t="s">
        <v>14</v>
      </c>
      <c r="G3921">
        <v>15</v>
      </c>
    </row>
    <row r="3922" spans="1:7" x14ac:dyDescent="0.35">
      <c r="A3922">
        <v>189508</v>
      </c>
      <c r="B3922">
        <v>1</v>
      </c>
      <c r="C3922" s="1" t="s">
        <v>16</v>
      </c>
      <c r="D3922">
        <v>0</v>
      </c>
      <c r="E3922" s="1" t="s">
        <v>97</v>
      </c>
      <c r="F3922" s="1" t="s">
        <v>14</v>
      </c>
      <c r="G3922">
        <v>7</v>
      </c>
    </row>
    <row r="3923" spans="1:7" x14ac:dyDescent="0.35">
      <c r="A3923">
        <v>129031</v>
      </c>
      <c r="B3923">
        <v>1002</v>
      </c>
      <c r="C3923" s="1" t="s">
        <v>21</v>
      </c>
      <c r="D3923">
        <v>1702</v>
      </c>
      <c r="E3923" s="1" t="s">
        <v>96</v>
      </c>
      <c r="F3923" s="1" t="s">
        <v>14</v>
      </c>
      <c r="G3923">
        <v>10</v>
      </c>
    </row>
    <row r="3924" spans="1:7" x14ac:dyDescent="0.35">
      <c r="A3924">
        <v>177962</v>
      </c>
      <c r="B3924">
        <v>2</v>
      </c>
      <c r="C3924" s="1" t="s">
        <v>51</v>
      </c>
      <c r="D3924">
        <v>2305</v>
      </c>
      <c r="E3924" s="1" t="s">
        <v>90</v>
      </c>
      <c r="F3924" s="1" t="s">
        <v>14</v>
      </c>
      <c r="G3924">
        <v>5</v>
      </c>
    </row>
    <row r="3925" spans="1:7" x14ac:dyDescent="0.35">
      <c r="A3925">
        <v>171832</v>
      </c>
      <c r="B3925">
        <v>4</v>
      </c>
      <c r="C3925" s="1" t="s">
        <v>22</v>
      </c>
      <c r="D3925">
        <v>0</v>
      </c>
      <c r="E3925" s="1" t="s">
        <v>104</v>
      </c>
      <c r="F3925" s="1" t="s">
        <v>14</v>
      </c>
      <c r="G3925">
        <v>25</v>
      </c>
    </row>
    <row r="3926" spans="1:7" x14ac:dyDescent="0.35">
      <c r="A3926">
        <v>57992</v>
      </c>
      <c r="B3926">
        <v>1</v>
      </c>
      <c r="C3926" s="1" t="s">
        <v>58</v>
      </c>
      <c r="D3926">
        <v>4611</v>
      </c>
      <c r="E3926" s="1" t="s">
        <v>101</v>
      </c>
      <c r="F3926" s="1" t="s">
        <v>14</v>
      </c>
      <c r="G3926">
        <v>5</v>
      </c>
    </row>
    <row r="3927" spans="1:7" x14ac:dyDescent="0.35">
      <c r="A3927">
        <v>132154</v>
      </c>
      <c r="B3927">
        <v>1</v>
      </c>
      <c r="C3927" s="1" t="s">
        <v>49</v>
      </c>
      <c r="D3927">
        <v>1701</v>
      </c>
      <c r="E3927" s="1" t="s">
        <v>95</v>
      </c>
      <c r="F3927" s="1" t="s">
        <v>14</v>
      </c>
      <c r="G3927">
        <v>15</v>
      </c>
    </row>
    <row r="3928" spans="1:7" x14ac:dyDescent="0.35">
      <c r="A3928">
        <v>150191</v>
      </c>
      <c r="B3928">
        <v>1</v>
      </c>
      <c r="C3928" s="1" t="s">
        <v>22</v>
      </c>
      <c r="D3928">
        <v>4405</v>
      </c>
      <c r="E3928" s="1" t="s">
        <v>91</v>
      </c>
      <c r="F3928" s="1" t="s">
        <v>14</v>
      </c>
      <c r="G3928">
        <v>11</v>
      </c>
    </row>
    <row r="3929" spans="1:7" x14ac:dyDescent="0.35">
      <c r="A3929">
        <v>25107</v>
      </c>
      <c r="B3929">
        <v>2</v>
      </c>
      <c r="C3929" s="1" t="s">
        <v>47</v>
      </c>
      <c r="D3929">
        <v>4805</v>
      </c>
      <c r="E3929" s="1" t="s">
        <v>92</v>
      </c>
      <c r="F3929" s="1" t="s">
        <v>17</v>
      </c>
      <c r="G3929">
        <v>5</v>
      </c>
    </row>
    <row r="3930" spans="1:7" x14ac:dyDescent="0.35">
      <c r="A3930">
        <v>59645</v>
      </c>
      <c r="B3930">
        <v>0</v>
      </c>
      <c r="C3930" s="1" t="s">
        <v>34</v>
      </c>
      <c r="D3930">
        <v>3910</v>
      </c>
      <c r="E3930" s="1" t="s">
        <v>91</v>
      </c>
      <c r="F3930" s="1" t="s">
        <v>17</v>
      </c>
      <c r="G3930">
        <v>4</v>
      </c>
    </row>
    <row r="3931" spans="1:7" x14ac:dyDescent="0.35">
      <c r="A3931">
        <v>139224</v>
      </c>
      <c r="B3931">
        <v>0</v>
      </c>
      <c r="C3931" s="1" t="s">
        <v>55</v>
      </c>
      <c r="D3931">
        <v>0</v>
      </c>
      <c r="E3931" s="1" t="s">
        <v>100</v>
      </c>
      <c r="F3931" s="1" t="s">
        <v>17</v>
      </c>
      <c r="G3931">
        <v>15</v>
      </c>
    </row>
    <row r="3932" spans="1:7" x14ac:dyDescent="0.35">
      <c r="A3932">
        <v>53078</v>
      </c>
      <c r="B3932">
        <v>28</v>
      </c>
      <c r="C3932" s="1" t="s">
        <v>54</v>
      </c>
      <c r="D3932">
        <v>5305</v>
      </c>
      <c r="E3932" s="1" t="s">
        <v>95</v>
      </c>
      <c r="F3932" s="1" t="s">
        <v>17</v>
      </c>
      <c r="G3932">
        <v>25</v>
      </c>
    </row>
    <row r="3933" spans="1:7" x14ac:dyDescent="0.35">
      <c r="A3933">
        <v>125593</v>
      </c>
      <c r="B3933">
        <v>2</v>
      </c>
      <c r="C3933" s="1" t="s">
        <v>21</v>
      </c>
      <c r="D3933">
        <v>1609</v>
      </c>
      <c r="E3933" s="1" t="s">
        <v>94</v>
      </c>
      <c r="F3933" s="1" t="s">
        <v>17</v>
      </c>
      <c r="G3933">
        <v>25</v>
      </c>
    </row>
    <row r="3934" spans="1:7" x14ac:dyDescent="0.35">
      <c r="A3934">
        <v>185525</v>
      </c>
      <c r="B3934">
        <v>1</v>
      </c>
      <c r="C3934" s="1" t="s">
        <v>28</v>
      </c>
      <c r="D3934">
        <v>4907</v>
      </c>
      <c r="E3934" s="1" t="s">
        <v>94</v>
      </c>
      <c r="F3934" s="1" t="s">
        <v>14</v>
      </c>
      <c r="G3934">
        <v>21</v>
      </c>
    </row>
    <row r="3935" spans="1:7" x14ac:dyDescent="0.35">
      <c r="A3935">
        <v>109848</v>
      </c>
      <c r="B3935">
        <v>0</v>
      </c>
      <c r="C3935" s="1" t="s">
        <v>50</v>
      </c>
      <c r="D3935">
        <v>4701</v>
      </c>
      <c r="E3935" s="1" t="s">
        <v>91</v>
      </c>
      <c r="F3935" s="1" t="s">
        <v>31</v>
      </c>
      <c r="G3935">
        <v>21</v>
      </c>
    </row>
    <row r="3936" spans="1:7" x14ac:dyDescent="0.35">
      <c r="A3936">
        <v>170098</v>
      </c>
      <c r="B3936">
        <v>2</v>
      </c>
      <c r="C3936" s="1" t="s">
        <v>22</v>
      </c>
      <c r="D3936">
        <v>2801</v>
      </c>
      <c r="E3936" s="1" t="s">
        <v>92</v>
      </c>
      <c r="F3936" s="1" t="s">
        <v>17</v>
      </c>
      <c r="G3936">
        <v>10</v>
      </c>
    </row>
    <row r="3937" spans="1:7" x14ac:dyDescent="0.35">
      <c r="A3937">
        <v>171358</v>
      </c>
      <c r="B3937">
        <v>0</v>
      </c>
      <c r="C3937" s="1" t="s">
        <v>22</v>
      </c>
      <c r="D3937">
        <v>1802</v>
      </c>
      <c r="E3937" s="1" t="s">
        <v>95</v>
      </c>
      <c r="F3937" s="1" t="s">
        <v>14</v>
      </c>
      <c r="G3937">
        <v>30</v>
      </c>
    </row>
    <row r="3938" spans="1:7" x14ac:dyDescent="0.35">
      <c r="A3938">
        <v>46165</v>
      </c>
      <c r="B3938">
        <v>0</v>
      </c>
      <c r="C3938" s="1" t="s">
        <v>13</v>
      </c>
      <c r="D3938">
        <v>2407</v>
      </c>
      <c r="E3938" s="1" t="s">
        <v>90</v>
      </c>
      <c r="F3938" s="1" t="s">
        <v>17</v>
      </c>
      <c r="G3938">
        <v>15</v>
      </c>
    </row>
    <row r="3939" spans="1:7" x14ac:dyDescent="0.35">
      <c r="A3939">
        <v>121640</v>
      </c>
      <c r="B3939">
        <v>2</v>
      </c>
      <c r="C3939" s="1" t="s">
        <v>21</v>
      </c>
      <c r="D3939">
        <v>6401</v>
      </c>
      <c r="E3939" s="1" t="s">
        <v>93</v>
      </c>
      <c r="F3939" s="1" t="s">
        <v>17</v>
      </c>
      <c r="G3939">
        <v>35</v>
      </c>
    </row>
    <row r="3940" spans="1:7" x14ac:dyDescent="0.35">
      <c r="A3940">
        <v>178423</v>
      </c>
      <c r="B3940">
        <v>0</v>
      </c>
      <c r="C3940" s="1" t="s">
        <v>41</v>
      </c>
      <c r="D3940">
        <v>0</v>
      </c>
      <c r="E3940" s="1" t="s">
        <v>94</v>
      </c>
      <c r="F3940" s="1" t="s">
        <v>17</v>
      </c>
      <c r="G3940">
        <v>15</v>
      </c>
    </row>
    <row r="3941" spans="1:7" x14ac:dyDescent="0.35">
      <c r="A3941">
        <v>153528</v>
      </c>
      <c r="B3941">
        <v>0</v>
      </c>
      <c r="C3941" s="1" t="s">
        <v>22</v>
      </c>
      <c r="D3941">
        <v>0</v>
      </c>
      <c r="E3941" s="1" t="s">
        <v>91</v>
      </c>
      <c r="F3941" s="1" t="s">
        <v>17</v>
      </c>
      <c r="G3941">
        <v>5</v>
      </c>
    </row>
    <row r="3942" spans="1:7" x14ac:dyDescent="0.35">
      <c r="A3942">
        <v>56367</v>
      </c>
      <c r="B3942">
        <v>1</v>
      </c>
      <c r="C3942" s="1" t="s">
        <v>58</v>
      </c>
      <c r="D3942">
        <v>4701</v>
      </c>
      <c r="E3942" s="1" t="s">
        <v>92</v>
      </c>
      <c r="F3942" s="1" t="s">
        <v>14</v>
      </c>
      <c r="G3942">
        <v>5</v>
      </c>
    </row>
    <row r="3943" spans="1:7" x14ac:dyDescent="0.35">
      <c r="A3943">
        <v>49565</v>
      </c>
      <c r="B3943">
        <v>1</v>
      </c>
      <c r="C3943" s="1" t="s">
        <v>44</v>
      </c>
      <c r="D3943">
        <v>4401</v>
      </c>
      <c r="E3943" s="1" t="s">
        <v>95</v>
      </c>
      <c r="F3943" s="1" t="s">
        <v>14</v>
      </c>
      <c r="G3943">
        <v>5</v>
      </c>
    </row>
    <row r="3944" spans="1:7" x14ac:dyDescent="0.35">
      <c r="A3944">
        <v>86692</v>
      </c>
      <c r="B3944">
        <v>1</v>
      </c>
      <c r="C3944" s="1" t="s">
        <v>46</v>
      </c>
      <c r="D3944">
        <v>4001</v>
      </c>
      <c r="E3944" s="1" t="s">
        <v>90</v>
      </c>
      <c r="F3944" s="1" t="s">
        <v>14</v>
      </c>
      <c r="G3944">
        <v>19</v>
      </c>
    </row>
    <row r="3945" spans="1:7" x14ac:dyDescent="0.35">
      <c r="A3945">
        <v>7082</v>
      </c>
      <c r="B3945">
        <v>28</v>
      </c>
      <c r="C3945" s="1" t="s">
        <v>22</v>
      </c>
      <c r="D3945">
        <v>1701</v>
      </c>
      <c r="E3945" s="1" t="s">
        <v>96</v>
      </c>
      <c r="F3945" s="1" t="s">
        <v>17</v>
      </c>
      <c r="G3945">
        <v>10</v>
      </c>
    </row>
    <row r="3946" spans="1:7" x14ac:dyDescent="0.35">
      <c r="A3946">
        <v>116539</v>
      </c>
      <c r="B3946">
        <v>0</v>
      </c>
      <c r="C3946" s="1" t="s">
        <v>22</v>
      </c>
      <c r="D3946">
        <v>3001</v>
      </c>
      <c r="E3946" s="1" t="s">
        <v>90</v>
      </c>
      <c r="F3946" s="1" t="s">
        <v>17</v>
      </c>
      <c r="G3946">
        <v>19</v>
      </c>
    </row>
    <row r="3947" spans="1:7" x14ac:dyDescent="0.35">
      <c r="A3947">
        <v>65656</v>
      </c>
      <c r="B3947">
        <v>0</v>
      </c>
      <c r="C3947" s="1" t="s">
        <v>30</v>
      </c>
      <c r="D3947">
        <v>0</v>
      </c>
      <c r="E3947" s="1" t="s">
        <v>99</v>
      </c>
      <c r="F3947" s="1" t="s">
        <v>97</v>
      </c>
      <c r="G3947">
        <v>25</v>
      </c>
    </row>
    <row r="3948" spans="1:7" x14ac:dyDescent="0.35">
      <c r="A3948">
        <v>121986</v>
      </c>
      <c r="B3948">
        <v>0</v>
      </c>
      <c r="C3948" s="1" t="s">
        <v>21</v>
      </c>
      <c r="D3948">
        <v>0</v>
      </c>
      <c r="E3948" s="1" t="s">
        <v>102</v>
      </c>
      <c r="F3948" s="1" t="s">
        <v>17</v>
      </c>
      <c r="G3948">
        <v>3</v>
      </c>
    </row>
    <row r="3949" spans="1:7" x14ac:dyDescent="0.35">
      <c r="A3949">
        <v>83718</v>
      </c>
      <c r="B3949">
        <v>0</v>
      </c>
      <c r="C3949" s="1" t="s">
        <v>57</v>
      </c>
      <c r="D3949">
        <v>1601</v>
      </c>
      <c r="E3949" s="1" t="s">
        <v>89</v>
      </c>
      <c r="F3949" s="1" t="s">
        <v>17</v>
      </c>
      <c r="G3949">
        <v>3</v>
      </c>
    </row>
    <row r="3950" spans="1:7" x14ac:dyDescent="0.35">
      <c r="A3950">
        <v>80336</v>
      </c>
      <c r="B3950">
        <v>2</v>
      </c>
      <c r="C3950" s="1" t="s">
        <v>36</v>
      </c>
      <c r="D3950">
        <v>3001</v>
      </c>
      <c r="E3950" s="1" t="s">
        <v>89</v>
      </c>
      <c r="F3950" s="1" t="s">
        <v>17</v>
      </c>
      <c r="G3950">
        <v>12</v>
      </c>
    </row>
    <row r="3951" spans="1:7" x14ac:dyDescent="0.35">
      <c r="A3951">
        <v>72166</v>
      </c>
      <c r="B3951">
        <v>28</v>
      </c>
      <c r="C3951" s="1" t="s">
        <v>30</v>
      </c>
      <c r="D3951">
        <v>5801</v>
      </c>
      <c r="E3951" s="1" t="s">
        <v>90</v>
      </c>
      <c r="F3951" s="1" t="s">
        <v>17</v>
      </c>
      <c r="G3951">
        <v>20</v>
      </c>
    </row>
    <row r="3952" spans="1:7" x14ac:dyDescent="0.35">
      <c r="A3952">
        <v>150945</v>
      </c>
      <c r="B3952">
        <v>1</v>
      </c>
      <c r="C3952" s="1" t="s">
        <v>22</v>
      </c>
      <c r="D3952">
        <v>0</v>
      </c>
      <c r="E3952" s="1" t="s">
        <v>102</v>
      </c>
      <c r="F3952" s="1" t="s">
        <v>17</v>
      </c>
      <c r="G3952">
        <v>20</v>
      </c>
    </row>
    <row r="3953" spans="1:7" x14ac:dyDescent="0.35">
      <c r="A3953">
        <v>132847</v>
      </c>
      <c r="B3953">
        <v>1</v>
      </c>
      <c r="C3953" s="1" t="s">
        <v>67</v>
      </c>
      <c r="D3953">
        <v>6801</v>
      </c>
      <c r="E3953" s="1" t="s">
        <v>105</v>
      </c>
      <c r="F3953" s="1" t="s">
        <v>14</v>
      </c>
      <c r="G3953">
        <v>10</v>
      </c>
    </row>
    <row r="3954" spans="1:7" x14ac:dyDescent="0.35">
      <c r="A3954">
        <v>21244</v>
      </c>
      <c r="B3954">
        <v>0</v>
      </c>
      <c r="C3954" s="1" t="s">
        <v>18</v>
      </c>
      <c r="D3954">
        <v>2307</v>
      </c>
      <c r="E3954" s="1" t="s">
        <v>101</v>
      </c>
      <c r="F3954" s="1" t="s">
        <v>17</v>
      </c>
      <c r="G3954">
        <v>12</v>
      </c>
    </row>
    <row r="3955" spans="1:7" x14ac:dyDescent="0.35">
      <c r="A3955">
        <v>82618</v>
      </c>
      <c r="B3955">
        <v>0</v>
      </c>
      <c r="C3955" s="1" t="s">
        <v>57</v>
      </c>
      <c r="D3955">
        <v>6001</v>
      </c>
      <c r="E3955" s="1" t="s">
        <v>91</v>
      </c>
      <c r="F3955" s="1" t="s">
        <v>14</v>
      </c>
      <c r="G3955">
        <v>5</v>
      </c>
    </row>
    <row r="3956" spans="1:7" x14ac:dyDescent="0.35">
      <c r="A3956">
        <v>169044</v>
      </c>
      <c r="B3956">
        <v>0</v>
      </c>
      <c r="C3956" s="1" t="s">
        <v>22</v>
      </c>
      <c r="D3956">
        <v>3401</v>
      </c>
      <c r="E3956" s="1" t="s">
        <v>92</v>
      </c>
      <c r="F3956" s="1" t="s">
        <v>17</v>
      </c>
      <c r="G3956">
        <v>15</v>
      </c>
    </row>
    <row r="3957" spans="1:7" x14ac:dyDescent="0.35">
      <c r="A3957">
        <v>165830</v>
      </c>
      <c r="B3957">
        <v>0</v>
      </c>
      <c r="C3957" s="1" t="s">
        <v>22</v>
      </c>
      <c r="D3957">
        <v>5510</v>
      </c>
      <c r="E3957" s="1" t="s">
        <v>93</v>
      </c>
      <c r="F3957" s="1" t="s">
        <v>17</v>
      </c>
      <c r="G3957">
        <v>25</v>
      </c>
    </row>
    <row r="3958" spans="1:7" x14ac:dyDescent="0.35">
      <c r="A3958">
        <v>165820</v>
      </c>
      <c r="B3958">
        <v>2</v>
      </c>
      <c r="C3958" s="1" t="s">
        <v>22</v>
      </c>
      <c r="D3958">
        <v>2201</v>
      </c>
      <c r="E3958" s="1" t="s">
        <v>93</v>
      </c>
      <c r="F3958" s="1" t="s">
        <v>17</v>
      </c>
      <c r="G3958">
        <v>20</v>
      </c>
    </row>
    <row r="3959" spans="1:7" x14ac:dyDescent="0.35">
      <c r="A3959">
        <v>29010</v>
      </c>
      <c r="B3959">
        <v>2</v>
      </c>
      <c r="C3959" s="1" t="s">
        <v>50</v>
      </c>
      <c r="D3959">
        <v>5001</v>
      </c>
      <c r="E3959" s="1" t="s">
        <v>92</v>
      </c>
      <c r="F3959" s="1" t="s">
        <v>14</v>
      </c>
      <c r="G3959">
        <v>24</v>
      </c>
    </row>
    <row r="3960" spans="1:7" x14ac:dyDescent="0.35">
      <c r="A3960">
        <v>159721</v>
      </c>
      <c r="B3960">
        <v>0</v>
      </c>
      <c r="C3960" s="1" t="s">
        <v>22</v>
      </c>
      <c r="D3960">
        <v>3811</v>
      </c>
      <c r="E3960" s="1" t="s">
        <v>105</v>
      </c>
      <c r="F3960" s="1" t="s">
        <v>17</v>
      </c>
      <c r="G3960">
        <v>35</v>
      </c>
    </row>
    <row r="3961" spans="1:7" x14ac:dyDescent="0.35">
      <c r="A3961">
        <v>47709</v>
      </c>
      <c r="B3961">
        <v>1002</v>
      </c>
      <c r="C3961" s="1" t="s">
        <v>44</v>
      </c>
      <c r="D3961">
        <v>2008</v>
      </c>
      <c r="E3961" s="1" t="s">
        <v>100</v>
      </c>
      <c r="F3961" s="1" t="s">
        <v>45</v>
      </c>
      <c r="G3961">
        <v>20</v>
      </c>
    </row>
    <row r="3962" spans="1:7" x14ac:dyDescent="0.35">
      <c r="A3962">
        <v>174152</v>
      </c>
      <c r="B3962">
        <v>2</v>
      </c>
      <c r="C3962" s="1" t="s">
        <v>38</v>
      </c>
      <c r="D3962">
        <v>3001</v>
      </c>
      <c r="E3962" s="1" t="s">
        <v>94</v>
      </c>
      <c r="F3962" s="1" t="s">
        <v>17</v>
      </c>
      <c r="G3962">
        <v>26</v>
      </c>
    </row>
    <row r="3963" spans="1:7" x14ac:dyDescent="0.35">
      <c r="A3963">
        <v>36776</v>
      </c>
      <c r="B3963">
        <v>1</v>
      </c>
      <c r="C3963" s="1" t="s">
        <v>13</v>
      </c>
      <c r="D3963">
        <v>2601</v>
      </c>
      <c r="E3963" s="1" t="s">
        <v>99</v>
      </c>
      <c r="F3963" s="1" t="s">
        <v>14</v>
      </c>
      <c r="G3963">
        <v>20</v>
      </c>
    </row>
    <row r="3964" spans="1:7" x14ac:dyDescent="0.35">
      <c r="A3964">
        <v>57899</v>
      </c>
      <c r="B3964">
        <v>0</v>
      </c>
      <c r="C3964" s="1" t="s">
        <v>58</v>
      </c>
      <c r="D3964">
        <v>0</v>
      </c>
      <c r="E3964" s="1" t="s">
        <v>91</v>
      </c>
      <c r="F3964" s="1" t="s">
        <v>17</v>
      </c>
      <c r="G3964">
        <v>10</v>
      </c>
    </row>
    <row r="3965" spans="1:7" x14ac:dyDescent="0.35">
      <c r="A3965">
        <v>105305</v>
      </c>
      <c r="B3965">
        <v>1</v>
      </c>
      <c r="C3965" s="1" t="s">
        <v>28</v>
      </c>
      <c r="D3965">
        <v>0</v>
      </c>
      <c r="E3965" s="1" t="s">
        <v>100</v>
      </c>
      <c r="F3965" s="1" t="s">
        <v>14</v>
      </c>
      <c r="G3965">
        <v>6</v>
      </c>
    </row>
    <row r="3966" spans="1:7" x14ac:dyDescent="0.35">
      <c r="A3966">
        <v>108635</v>
      </c>
      <c r="B3966">
        <v>1</v>
      </c>
      <c r="C3966" s="1" t="s">
        <v>50</v>
      </c>
      <c r="D3966">
        <v>4310</v>
      </c>
      <c r="E3966" s="1" t="s">
        <v>95</v>
      </c>
      <c r="F3966" s="1" t="s">
        <v>14</v>
      </c>
      <c r="G3966">
        <v>5</v>
      </c>
    </row>
    <row r="3967" spans="1:7" x14ac:dyDescent="0.35">
      <c r="A3967">
        <v>44800</v>
      </c>
      <c r="B3967">
        <v>28</v>
      </c>
      <c r="C3967" s="1" t="s">
        <v>13</v>
      </c>
      <c r="D3967">
        <v>0</v>
      </c>
      <c r="E3967" s="1" t="s">
        <v>90</v>
      </c>
      <c r="F3967" s="1" t="s">
        <v>97</v>
      </c>
      <c r="G3967">
        <v>5</v>
      </c>
    </row>
    <row r="3968" spans="1:7" x14ac:dyDescent="0.35">
      <c r="A3968">
        <v>112944</v>
      </c>
      <c r="B3968">
        <v>2</v>
      </c>
      <c r="C3968" s="1" t="s">
        <v>32</v>
      </c>
      <c r="D3968">
        <v>601</v>
      </c>
      <c r="E3968" s="1" t="s">
        <v>93</v>
      </c>
      <c r="F3968" s="1" t="s">
        <v>17</v>
      </c>
      <c r="G3968">
        <v>15</v>
      </c>
    </row>
    <row r="3969" spans="1:7" x14ac:dyDescent="0.35">
      <c r="A3969">
        <v>128059</v>
      </c>
      <c r="B3969">
        <v>1</v>
      </c>
      <c r="C3969" s="1" t="s">
        <v>21</v>
      </c>
      <c r="D3969">
        <v>0</v>
      </c>
      <c r="E3969" s="1" t="s">
        <v>92</v>
      </c>
      <c r="F3969" s="1" t="s">
        <v>14</v>
      </c>
      <c r="G3969">
        <v>20</v>
      </c>
    </row>
    <row r="3970" spans="1:7" x14ac:dyDescent="0.35">
      <c r="A3970">
        <v>109961</v>
      </c>
      <c r="B3970">
        <v>28</v>
      </c>
      <c r="C3970" s="1" t="s">
        <v>50</v>
      </c>
      <c r="D3970">
        <v>4901</v>
      </c>
      <c r="E3970" s="1" t="s">
        <v>100</v>
      </c>
      <c r="F3970" s="1" t="s">
        <v>17</v>
      </c>
      <c r="G3970">
        <v>20</v>
      </c>
    </row>
    <row r="3971" spans="1:7" x14ac:dyDescent="0.35">
      <c r="A3971">
        <v>27634</v>
      </c>
      <c r="B3971">
        <v>0</v>
      </c>
      <c r="C3971" s="1" t="s">
        <v>70</v>
      </c>
      <c r="D3971">
        <v>0</v>
      </c>
      <c r="E3971" s="1" t="s">
        <v>95</v>
      </c>
      <c r="F3971" s="1" t="s">
        <v>14</v>
      </c>
      <c r="G3971">
        <v>5</v>
      </c>
    </row>
    <row r="3972" spans="1:7" x14ac:dyDescent="0.35">
      <c r="A3972">
        <v>125630</v>
      </c>
      <c r="B3972">
        <v>1</v>
      </c>
      <c r="C3972" s="1" t="s">
        <v>21</v>
      </c>
      <c r="D3972">
        <v>0</v>
      </c>
      <c r="E3972" s="1" t="s">
        <v>94</v>
      </c>
      <c r="F3972" s="1" t="s">
        <v>31</v>
      </c>
      <c r="G3972">
        <v>25</v>
      </c>
    </row>
    <row r="3973" spans="1:7" x14ac:dyDescent="0.35">
      <c r="A3973">
        <v>158454</v>
      </c>
      <c r="B3973">
        <v>1002</v>
      </c>
      <c r="C3973" s="1" t="s">
        <v>22</v>
      </c>
      <c r="D3973">
        <v>6601</v>
      </c>
      <c r="E3973" s="1" t="s">
        <v>104</v>
      </c>
      <c r="F3973" s="1" t="s">
        <v>45</v>
      </c>
      <c r="G3973">
        <v>12</v>
      </c>
    </row>
    <row r="3974" spans="1:7" x14ac:dyDescent="0.35">
      <c r="A3974">
        <v>4881</v>
      </c>
      <c r="B3974">
        <v>28</v>
      </c>
      <c r="C3974" s="1" t="s">
        <v>13</v>
      </c>
      <c r="D3974">
        <v>7401</v>
      </c>
      <c r="E3974" s="1" t="s">
        <v>93</v>
      </c>
      <c r="F3974" s="1" t="s">
        <v>14</v>
      </c>
      <c r="G3974">
        <v>10</v>
      </c>
    </row>
    <row r="3975" spans="1:7" x14ac:dyDescent="0.35">
      <c r="A3975">
        <v>66358</v>
      </c>
      <c r="B3975">
        <v>1</v>
      </c>
      <c r="C3975" s="1" t="s">
        <v>46</v>
      </c>
      <c r="D3975">
        <v>3301</v>
      </c>
      <c r="E3975" s="1" t="s">
        <v>91</v>
      </c>
      <c r="F3975" s="1" t="s">
        <v>14</v>
      </c>
      <c r="G3975">
        <v>5</v>
      </c>
    </row>
    <row r="3976" spans="1:7" x14ac:dyDescent="0.35">
      <c r="A3976">
        <v>2231</v>
      </c>
      <c r="B3976">
        <v>1</v>
      </c>
      <c r="C3976" s="1" t="s">
        <v>36</v>
      </c>
      <c r="D3976">
        <v>7301</v>
      </c>
      <c r="E3976" s="1" t="s">
        <v>90</v>
      </c>
      <c r="F3976" s="1" t="s">
        <v>14</v>
      </c>
      <c r="G3976">
        <v>14</v>
      </c>
    </row>
    <row r="3977" spans="1:7" x14ac:dyDescent="0.35">
      <c r="A3977">
        <v>68534</v>
      </c>
      <c r="B3977">
        <v>1</v>
      </c>
      <c r="C3977" s="1" t="s">
        <v>30</v>
      </c>
      <c r="D3977">
        <v>1709</v>
      </c>
      <c r="E3977" s="1" t="s">
        <v>91</v>
      </c>
      <c r="F3977" s="1" t="s">
        <v>14</v>
      </c>
      <c r="G3977">
        <v>9</v>
      </c>
    </row>
    <row r="3978" spans="1:7" x14ac:dyDescent="0.35">
      <c r="A3978">
        <v>177737</v>
      </c>
      <c r="B3978">
        <v>2</v>
      </c>
      <c r="C3978" s="1" t="s">
        <v>51</v>
      </c>
      <c r="D3978">
        <v>609</v>
      </c>
      <c r="E3978" s="1" t="s">
        <v>92</v>
      </c>
      <c r="F3978" s="1" t="s">
        <v>17</v>
      </c>
      <c r="G3978">
        <v>25</v>
      </c>
    </row>
    <row r="3979" spans="1:7" x14ac:dyDescent="0.35">
      <c r="A3979">
        <v>145855</v>
      </c>
      <c r="B3979">
        <v>1</v>
      </c>
      <c r="C3979" s="1" t="s">
        <v>22</v>
      </c>
      <c r="D3979">
        <v>4601</v>
      </c>
      <c r="E3979" s="1" t="s">
        <v>96</v>
      </c>
      <c r="F3979" s="1" t="s">
        <v>14</v>
      </c>
      <c r="G3979">
        <v>12</v>
      </c>
    </row>
    <row r="3980" spans="1:7" x14ac:dyDescent="0.35">
      <c r="A3980">
        <v>155569</v>
      </c>
      <c r="B3980">
        <v>0</v>
      </c>
      <c r="C3980" s="1" t="s">
        <v>22</v>
      </c>
      <c r="D3980">
        <v>2701</v>
      </c>
      <c r="E3980" s="1" t="s">
        <v>94</v>
      </c>
      <c r="F3980" s="1" t="s">
        <v>14</v>
      </c>
      <c r="G3980">
        <v>20</v>
      </c>
    </row>
    <row r="3981" spans="1:7" x14ac:dyDescent="0.35">
      <c r="A3981">
        <v>157826</v>
      </c>
      <c r="B3981">
        <v>0</v>
      </c>
      <c r="C3981" s="1" t="s">
        <v>22</v>
      </c>
      <c r="D3981">
        <v>0</v>
      </c>
      <c r="E3981" s="1" t="s">
        <v>103</v>
      </c>
      <c r="F3981" s="1" t="s">
        <v>17</v>
      </c>
      <c r="G3981">
        <v>15</v>
      </c>
    </row>
    <row r="3982" spans="1:7" x14ac:dyDescent="0.35">
      <c r="A3982">
        <v>60884</v>
      </c>
      <c r="B3982">
        <v>0</v>
      </c>
      <c r="C3982" s="1" t="s">
        <v>34</v>
      </c>
      <c r="D3982">
        <v>0</v>
      </c>
      <c r="E3982" s="1" t="s">
        <v>91</v>
      </c>
      <c r="F3982" s="1" t="s">
        <v>17</v>
      </c>
      <c r="G3982">
        <v>15</v>
      </c>
    </row>
    <row r="3983" spans="1:7" x14ac:dyDescent="0.35">
      <c r="A3983">
        <v>4638</v>
      </c>
      <c r="B3983">
        <v>0</v>
      </c>
      <c r="C3983" s="1" t="s">
        <v>22</v>
      </c>
      <c r="D3983">
        <v>2401</v>
      </c>
      <c r="E3983" s="1" t="s">
        <v>94</v>
      </c>
      <c r="F3983" s="1" t="s">
        <v>17</v>
      </c>
      <c r="G3983">
        <v>25</v>
      </c>
    </row>
    <row r="3984" spans="1:7" x14ac:dyDescent="0.35">
      <c r="A3984">
        <v>75851</v>
      </c>
      <c r="B3984">
        <v>2</v>
      </c>
      <c r="C3984" s="1" t="s">
        <v>48</v>
      </c>
      <c r="D3984">
        <v>1810</v>
      </c>
      <c r="E3984" s="1" t="s">
        <v>98</v>
      </c>
      <c r="F3984" s="1" t="s">
        <v>17</v>
      </c>
      <c r="G3984">
        <v>5</v>
      </c>
    </row>
    <row r="3985" spans="1:7" x14ac:dyDescent="0.35">
      <c r="A3985">
        <v>162867</v>
      </c>
      <c r="B3985">
        <v>0</v>
      </c>
      <c r="C3985" s="1" t="s">
        <v>22</v>
      </c>
      <c r="D3985">
        <v>6801</v>
      </c>
      <c r="E3985" s="1" t="s">
        <v>96</v>
      </c>
      <c r="F3985" s="1" t="s">
        <v>14</v>
      </c>
      <c r="G3985">
        <v>11</v>
      </c>
    </row>
    <row r="3986" spans="1:7" x14ac:dyDescent="0.35">
      <c r="A3986">
        <v>145540</v>
      </c>
      <c r="B3986">
        <v>1</v>
      </c>
      <c r="C3986" s="1" t="s">
        <v>22</v>
      </c>
      <c r="D3986">
        <v>0</v>
      </c>
      <c r="E3986" s="1" t="s">
        <v>94</v>
      </c>
      <c r="F3986" s="1" t="s">
        <v>14</v>
      </c>
      <c r="G3986">
        <v>21</v>
      </c>
    </row>
    <row r="3987" spans="1:7" x14ac:dyDescent="0.35">
      <c r="A3987">
        <v>124042</v>
      </c>
      <c r="B3987">
        <v>2</v>
      </c>
      <c r="C3987" s="1" t="s">
        <v>21</v>
      </c>
      <c r="D3987">
        <v>1812</v>
      </c>
      <c r="E3987" s="1" t="s">
        <v>90</v>
      </c>
      <c r="F3987" s="1" t="s">
        <v>14</v>
      </c>
      <c r="G3987">
        <v>20</v>
      </c>
    </row>
    <row r="3988" spans="1:7" x14ac:dyDescent="0.35">
      <c r="A3988">
        <v>83698</v>
      </c>
      <c r="B3988">
        <v>1</v>
      </c>
      <c r="C3988" s="1" t="s">
        <v>57</v>
      </c>
      <c r="D3988">
        <v>5112</v>
      </c>
      <c r="E3988" s="1" t="s">
        <v>91</v>
      </c>
      <c r="F3988" s="1" t="s">
        <v>14</v>
      </c>
      <c r="G3988">
        <v>16</v>
      </c>
    </row>
    <row r="3989" spans="1:7" x14ac:dyDescent="0.35">
      <c r="A3989">
        <v>142600</v>
      </c>
      <c r="B3989">
        <v>0</v>
      </c>
      <c r="C3989" s="1" t="s">
        <v>22</v>
      </c>
      <c r="D3989">
        <v>4301</v>
      </c>
      <c r="E3989" s="1" t="s">
        <v>103</v>
      </c>
      <c r="F3989" s="1" t="s">
        <v>17</v>
      </c>
      <c r="G3989">
        <v>25</v>
      </c>
    </row>
    <row r="3990" spans="1:7" x14ac:dyDescent="0.35">
      <c r="A3990">
        <v>26009</v>
      </c>
      <c r="B3990">
        <v>2</v>
      </c>
      <c r="C3990" s="1" t="s">
        <v>40</v>
      </c>
      <c r="D3990">
        <v>6411</v>
      </c>
      <c r="E3990" s="1" t="s">
        <v>91</v>
      </c>
      <c r="F3990" s="1" t="s">
        <v>17</v>
      </c>
      <c r="G3990">
        <v>15</v>
      </c>
    </row>
    <row r="3991" spans="1:7" x14ac:dyDescent="0.35">
      <c r="A3991">
        <v>2311</v>
      </c>
      <c r="B3991">
        <v>0</v>
      </c>
      <c r="C3991" s="1" t="s">
        <v>30</v>
      </c>
      <c r="D3991">
        <v>0</v>
      </c>
      <c r="E3991" s="1" t="s">
        <v>97</v>
      </c>
      <c r="F3991" s="1" t="s">
        <v>14</v>
      </c>
      <c r="G3991">
        <v>5</v>
      </c>
    </row>
    <row r="3992" spans="1:7" x14ac:dyDescent="0.35">
      <c r="A3992">
        <v>77441</v>
      </c>
      <c r="B3992">
        <v>0</v>
      </c>
      <c r="C3992" s="1" t="s">
        <v>36</v>
      </c>
      <c r="D3992">
        <v>5701</v>
      </c>
      <c r="E3992" s="1" t="s">
        <v>90</v>
      </c>
      <c r="F3992" s="1" t="s">
        <v>17</v>
      </c>
      <c r="G3992">
        <v>7</v>
      </c>
    </row>
    <row r="3993" spans="1:7" x14ac:dyDescent="0.35">
      <c r="A3993">
        <v>6403</v>
      </c>
      <c r="B3993">
        <v>1</v>
      </c>
      <c r="C3993" s="1" t="s">
        <v>13</v>
      </c>
      <c r="D3993">
        <v>2703</v>
      </c>
      <c r="E3993" s="1" t="s">
        <v>89</v>
      </c>
      <c r="F3993" s="1" t="s">
        <v>14</v>
      </c>
      <c r="G3993">
        <v>10</v>
      </c>
    </row>
    <row r="3994" spans="1:7" x14ac:dyDescent="0.35">
      <c r="A3994">
        <v>117326</v>
      </c>
      <c r="B3994">
        <v>0</v>
      </c>
      <c r="C3994" s="1" t="s">
        <v>21</v>
      </c>
      <c r="D3994">
        <v>4105</v>
      </c>
      <c r="E3994" s="1" t="s">
        <v>96</v>
      </c>
      <c r="F3994" s="1" t="s">
        <v>17</v>
      </c>
      <c r="G3994">
        <v>10</v>
      </c>
    </row>
    <row r="3995" spans="1:7" x14ac:dyDescent="0.35">
      <c r="A3995">
        <v>68618</v>
      </c>
      <c r="B3995">
        <v>1</v>
      </c>
      <c r="C3995" s="1" t="s">
        <v>30</v>
      </c>
      <c r="D3995">
        <v>3312</v>
      </c>
      <c r="E3995" s="1" t="s">
        <v>95</v>
      </c>
      <c r="F3995" s="1" t="s">
        <v>14</v>
      </c>
      <c r="G3995">
        <v>40</v>
      </c>
    </row>
    <row r="3996" spans="1:7" x14ac:dyDescent="0.35">
      <c r="A3996">
        <v>1646</v>
      </c>
      <c r="B3996">
        <v>1</v>
      </c>
      <c r="C3996" s="1" t="s">
        <v>22</v>
      </c>
      <c r="D3996">
        <v>4711</v>
      </c>
      <c r="E3996" s="1" t="s">
        <v>98</v>
      </c>
      <c r="F3996" s="1" t="s">
        <v>14</v>
      </c>
      <c r="G3996">
        <v>10</v>
      </c>
    </row>
    <row r="3997" spans="1:7" x14ac:dyDescent="0.35">
      <c r="A3997">
        <v>66762</v>
      </c>
      <c r="B3997">
        <v>0</v>
      </c>
      <c r="C3997" s="1" t="s">
        <v>30</v>
      </c>
      <c r="D3997">
        <v>0</v>
      </c>
      <c r="E3997" s="1" t="s">
        <v>97</v>
      </c>
      <c r="F3997" s="1" t="s">
        <v>17</v>
      </c>
      <c r="G3997">
        <v>5</v>
      </c>
    </row>
    <row r="3998" spans="1:7" x14ac:dyDescent="0.35">
      <c r="A3998">
        <v>6443</v>
      </c>
      <c r="B3998">
        <v>1</v>
      </c>
      <c r="C3998" s="1" t="s">
        <v>13</v>
      </c>
      <c r="D3998">
        <v>2501</v>
      </c>
      <c r="E3998" s="1" t="s">
        <v>90</v>
      </c>
      <c r="F3998" s="1" t="s">
        <v>14</v>
      </c>
      <c r="G3998">
        <v>20</v>
      </c>
    </row>
    <row r="3999" spans="1:7" x14ac:dyDescent="0.35">
      <c r="A3999">
        <v>151175</v>
      </c>
      <c r="B3999">
        <v>0</v>
      </c>
      <c r="C3999" s="1" t="s">
        <v>22</v>
      </c>
      <c r="D3999">
        <v>4001</v>
      </c>
      <c r="E3999" s="1" t="s">
        <v>96</v>
      </c>
      <c r="F3999" s="1" t="s">
        <v>17</v>
      </c>
      <c r="G3999">
        <v>22</v>
      </c>
    </row>
    <row r="4000" spans="1:7" x14ac:dyDescent="0.35">
      <c r="A4000">
        <v>151504</v>
      </c>
      <c r="B4000">
        <v>1</v>
      </c>
      <c r="C4000" s="1" t="s">
        <v>22</v>
      </c>
      <c r="D4000">
        <v>4401</v>
      </c>
      <c r="E4000" s="1" t="s">
        <v>94</v>
      </c>
      <c r="F4000" s="1" t="s">
        <v>14</v>
      </c>
      <c r="G4000">
        <v>21</v>
      </c>
    </row>
    <row r="4001" spans="1:7" x14ac:dyDescent="0.35">
      <c r="A4001">
        <v>74303</v>
      </c>
      <c r="B4001">
        <v>4</v>
      </c>
      <c r="C4001" s="1" t="s">
        <v>30</v>
      </c>
      <c r="D4001">
        <v>405</v>
      </c>
      <c r="E4001" s="1" t="s">
        <v>92</v>
      </c>
      <c r="F4001" s="1" t="s">
        <v>14</v>
      </c>
      <c r="G4001">
        <v>25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00EA8-9A57-46AF-A8B7-9BE7C7CDAF1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C2DCF6-AC6E-4AC8-A591-84870C2004E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Todos</vt:lpstr>
      <vt:lpstr>vlookup_table</vt:lpstr>
      <vt:lpstr>Sheet2</vt:lpstr>
    </vt:vector>
  </TitlesOfParts>
  <Company>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Augusto Diaz-Leante Ferreiro</dc:creator>
  <cp:lastModifiedBy>Augusto Diaz-Leante Ferreiro</cp:lastModifiedBy>
  <dcterms:created xsi:type="dcterms:W3CDTF">2025-09-12T11:35:37Z</dcterms:created>
  <dcterms:modified xsi:type="dcterms:W3CDTF">2025-09-12T12:44:20Z</dcterms:modified>
</cp:coreProperties>
</file>